
<file path=[Content_Types].xml><?xml version="1.0" encoding="utf-8"?>
<Types xmlns="http://schemas.openxmlformats.org/package/2006/content-types">
  <Default Extension="bin" ContentType="application/vnd.openxmlformats-officedocument.spreadsheetml.printerSettings"/>
  <Default Extension="jfif" ContentType="image/jpeg"/>
  <Default Extension="tmp"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1.xml" ContentType="application/vnd.openxmlformats-officedocument.themeOverrid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2.xml" ContentType="application/vnd.openxmlformats-officedocument.themeOverrid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3.xml" ContentType="application/vnd.openxmlformats-officedocument.themeOverrid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heme/themeOverride4.xml" ContentType="application/vnd.openxmlformats-officedocument.themeOverrid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5.xml" ContentType="application/vnd.openxmlformats-officedocument.themeOverride+xml"/>
  <Override PartName="/xl/drawings/drawing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7.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8.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ycharmProjects\01_pytest\test_fixture\test_configuration\ford_test_configuration\dataset\"/>
    </mc:Choice>
  </mc:AlternateContent>
  <workbookProtection workbookAlgorithmName="SHA-512" workbookHashValue="DxOeYLpAt+jXCXZcQhpIKUFS0RxXwew0Rsg88R0ojCwQWUtYTh6/dK8qLcLHzz7rmE1x0k6URwoCiPs3LPaxig==" workbookSaltValue="cZ4uoFQ6IdqtKmpyB/Dtwg==" workbookSpinCount="100000" lockStructure="1"/>
  <bookViews>
    <workbookView xWindow="0" yWindow="0" windowWidth="2160" windowHeight="0" tabRatio="787" activeTab="1"/>
  </bookViews>
  <sheets>
    <sheet name="Change History" sheetId="17" r:id="rId1"/>
    <sheet name="Basic-Parameter" sheetId="18" r:id="rId2"/>
    <sheet name="Pixel-System" sheetId="22" r:id="rId3"/>
    <sheet name="CH-Output" sheetId="23" r:id="rId4"/>
    <sheet name="Binning-NTC-Derating" sheetId="19" r:id="rId5"/>
    <sheet name="DRL-TI-Fog-Aux-SBL" sheetId="20" r:id="rId6"/>
    <sheet name="NTC-AD" sheetId="28" state="hidden" r:id="rId7"/>
    <sheet name="Development Data" sheetId="29" state="hidden" r:id="rId8"/>
    <sheet name="Diagnosis" sheetId="24" state="hidden" r:id="rId9"/>
    <sheet name="DBL" sheetId="25" r:id="rId10"/>
    <sheet name="GFHB" sheetId="21" r:id="rId11"/>
    <sheet name="Leveling-Motor" sheetId="26" r:id="rId12"/>
    <sheet name="Animation" sheetId="31" r:id="rId13"/>
    <sheet name="Parameters" sheetId="15" state="hidden" r:id="rId14"/>
    <sheet name="NXP-MTP" sheetId="30" r:id="rId15"/>
    <sheet name="Data_Validity_Table" sheetId="27" state="hidden" r:id="rId16"/>
    <sheet name="Information" sheetId="16" r:id="rId17"/>
    <sheet name="SN_Validation" sheetId="14" state="hidden" r:id="rId18"/>
  </sheets>
  <functionGroups builtInGroupCount="18"/>
  <definedNames>
    <definedName name="_xlnm._FilterDatabase" localSheetId="7" hidden="1">'Development Data'!$J$1:$J$525</definedName>
    <definedName name="_xlnm._FilterDatabase" localSheetId="13" hidden="1">Parameters!$I$1:$I$5409</definedName>
    <definedName name="Analog_Binning_Inputs">Data_Validity_Table!$G$2:$G$16</definedName>
    <definedName name="Analog_NTC_Inputs">Data_Validity_Table!$H$2:$H$16</definedName>
    <definedName name="AnimationFile_cfg">Data_Validity_Table!$CN$2:$CN$10</definedName>
    <definedName name="AnimationMaxRepeatCfg">Data_Validity_Table!$CV$2:$CV$17</definedName>
    <definedName name="AnimationOutput_cfg">Data_Validity_Table!$CQ$2:$CQ$27</definedName>
    <definedName name="AnimationOutput_cfg_Orgin">Data_Validity_Table!$CP$2:$CP$27</definedName>
    <definedName name="AnimationRepeatCfg">Data_Validity_Table!$CU$2:$CU$3</definedName>
    <definedName name="AnimationStep_cfg">Data_Validity_Table!$CO$2:$CO$17</definedName>
    <definedName name="AnimationType">Data_Validity_Table!$CS$2:$CS$16</definedName>
    <definedName name="AnimationType_Orgin">Data_Validity_Table!$CR$2:$CR$16</definedName>
    <definedName name="AUX_WFEnable">Data_Validity_Table!$Y$2:$Y$3</definedName>
    <definedName name="Beam_Variant">Data_Validity_Table!$BG$2:$BG$6</definedName>
    <definedName name="Bin_Para">Data_Validity_Table!$AV$2:$AV$3</definedName>
    <definedName name="BinCH_Source">Data_Validity_Table!$BJ$2:$BJ$28</definedName>
    <definedName name="Binning_Resistor_cfg">Data_Validity_Table!$BY$2:$BY$7</definedName>
    <definedName name="Binning_Resistor_cfg_DRL">Data_Validity_Table!$CD$2:$CD$18</definedName>
    <definedName name="BrightClass">Data_Validity_Table!$AY$2:$AY$11</definedName>
    <definedName name="CH_Source">Data_Validity_Table!$CH$2:$CH$28</definedName>
    <definedName name="CH_Source_Orign">Data_Validity_Table!$BI$2:$BI$28</definedName>
    <definedName name="Channel_Number">Data_Validity_Table!$DI$2:$DI$18</definedName>
    <definedName name="Channel_Number_None_2nd_Matrix">Data_Validity_Table!$DL$2:$DL$14</definedName>
    <definedName name="Channel_Original_Outputs">Data_Validity_Table!$AH$2:$AH$28</definedName>
    <definedName name="Channel_Outputs">Data_Validity_Table!$AI$2:$AI$28</definedName>
    <definedName name="Channel_Showing_Table">Data_Validity_Table!$AG$2:$AG$27</definedName>
    <definedName name="Channel6_Outputs">Data_Validity_Table!$AJ$2:$AJ$3</definedName>
    <definedName name="Channels_Bundling_Select">Data_Validity_Table!$DF$2:$DF$4</definedName>
    <definedName name="DBL_ShiftAway_Cfg">Data_Validity_Table!$CA$2:$CA$3</definedName>
    <definedName name="Direction_Switch">Data_Validity_Table!$AZ$2:$AZ$3</definedName>
    <definedName name="DirectionCfg">Data_Validity_Table!$CT$2:$CT$3</definedName>
    <definedName name="Disable_Enable_Cfg">Data_Validity_Table!$DH$2:$DH$3</definedName>
    <definedName name="DRL_Channel_Number">Data_Validity_Table!$DK$2:$DK$13</definedName>
    <definedName name="DRL_Pwm_Line_WF">Data_Validity_Table!$BU$2:$BU$5</definedName>
    <definedName name="DRL_WFEnable">Data_Validity_Table!$W$2:$W$4</definedName>
    <definedName name="DRL1_2_Select">Data_Validity_Table!$CF$2:$CF$6</definedName>
    <definedName name="DrlPosBehavior_TIActive">Data_Validity_Table!$BE$2:$BE$3</definedName>
    <definedName name="E2E_Monitor_Enable">Data_Validity_Table!$DA$2:$DA$3</definedName>
    <definedName name="ECU_Direct">Data_Validity_Table!$AX$2:$AX$3</definedName>
    <definedName name="EZLBrightClass">Data_Validity_Table!$CY$2:$CY$9</definedName>
    <definedName name="EZLch_cfg">Data_Validity_Table!$CZ$2:$CZ$3</definedName>
    <definedName name="Failure_Counter">Data_Validity_Table!$BX$2:$BX$13</definedName>
    <definedName name="Failure_Counter_Index">Data_Validity_Table!$BY$2:$BY$13</definedName>
    <definedName name="Fam_Start_Temp">Data_Validity_Table!$BC$2:$BC$11</definedName>
    <definedName name="Fan_NTCAsgn_Addr">Data_Validity_Table!$CE$2:$CE$18</definedName>
    <definedName name="Fan_NTCAsgn1">Data_Validity_Table!$AN$2:$AN$28</definedName>
    <definedName name="Fan_NTCAsgn2">Data_Validity_Table!$AO$2:$AO$28</definedName>
    <definedName name="FanControl">Data_Validity_Table!$AP$2:$AP$6</definedName>
    <definedName name="FL_LED_Section">Data_Validity_Table!$AA$2:$AA$3</definedName>
    <definedName name="FogCornering">Data_Validity_Table!$U$2:$U$3</definedName>
    <definedName name="FogPWM_WFEnable">Data_Validity_Table!$X$2:$X$3</definedName>
    <definedName name="For_TPS92662">Data_Validity_Table!$D$2:$D$3</definedName>
    <definedName name="Hand_Direct">Data_Validity_Table!$AW$2:$AW$3</definedName>
    <definedName name="HBBin_Addr">Data_Validity_Table!$BK$2:$BK$2</definedName>
    <definedName name="HBNtc_Addr">Data_Validity_Table!$BL$2:$BL$2</definedName>
    <definedName name="HS_SideMarker">Data_Validity_Table!$AM$2:$AM$3</definedName>
    <definedName name="LDM_Variant">Data_Validity_Table!$A$2:$A$3</definedName>
    <definedName name="LEDOutage_FuncDeact_Cfg">Data_Validity_Table!$AQ$2:$AQ$10</definedName>
    <definedName name="LEDOutage_FuncReport_Cfg">Data_Validity_Table!$AR$2:$AR$10</definedName>
    <definedName name="Leveling_Motor">Data_Validity_Table!$F$2:$F$3</definedName>
    <definedName name="LMC">Data_Validity_Table!$B$2:$B$5</definedName>
    <definedName name="LS_Channel_Outputs">Data_Validity_Table!$AK$2:$AK$3</definedName>
    <definedName name="LvlOnly_Ref_Delay_Cfg">Data_Validity_Table!$CM$2:$CM$17</definedName>
    <definedName name="Matrix_DRL_Channel_Number">Data_Validity_Table!$DJ$2:$DJ$17</definedName>
    <definedName name="Matrix_IC_Type_Selection">Data_Validity_Table!$DP$2:$DP$6</definedName>
    <definedName name="Matrix_Temperate1">Data_Validity_Table!$N$2:$N$9</definedName>
    <definedName name="Matrix_Temperate2">Data_Validity_Table!$O$2:$O$9</definedName>
    <definedName name="Matrix_Temperate3">Data_Validity_Table!$P$2:$P$9</definedName>
    <definedName name="Matrix_Temperate4">Data_Validity_Table!$Q$2:$Q$9</definedName>
    <definedName name="Matrix_Temperate5">Data_Validity_Table!$R$2:$R$9</definedName>
    <definedName name="Motor_Currents">Data_Validity_Table!$BB$2:$BB$17</definedName>
    <definedName name="Motor_Temp_Sensor">Data_Validity_Table!$BA$2:$BA$12</definedName>
    <definedName name="MXB_Address_Setting">Data_Validity_Table!$C$2:$C$3</definedName>
    <definedName name="Need_Warnings">Data_Validity_Table!$BH$2:$BH$3</definedName>
    <definedName name="NTC_Manufature_cfg">Data_Validity_Table!$BZ$2:$BZ$7</definedName>
    <definedName name="NTC_R0">Data_Validity_Table!$S$2:$S$14</definedName>
    <definedName name="NTC_Resistor_cfg">Data_Validity_Table!$CD$2:$CD$18</definedName>
    <definedName name="NTCCH_Source">Data_Validity_Table!$BK$2:$BK$28</definedName>
    <definedName name="NTCChx_Temperate1">Data_Validity_Table!$I$2:$I$9</definedName>
    <definedName name="NTCChx_Temperate2">Data_Validity_Table!$J$2:$J$9</definedName>
    <definedName name="NTCChx_Temperate3">Data_Validity_Table!$K$2:$K$9</definedName>
    <definedName name="NTCChx_Temperate4">Data_Validity_Table!$L$2:$L$9</definedName>
    <definedName name="NTCChx_Temperate5">Data_Validity_Table!$M$2:$M$9</definedName>
    <definedName name="Pixel_System_Assignment">Data_Validity_Table!$E$2:$E$5</definedName>
    <definedName name="Pixel_System_Pixel">Data_Validity_Table!$BS$2:$BS$4</definedName>
    <definedName name="PixelBin_Addr">Data_Validity_Table!$BI$2:$BI$2</definedName>
    <definedName name="PixelNtc_Addr">Data_Validity_Table!$BJ$2:$BJ$4</definedName>
    <definedName name="Ptr_LWR_EMC">Data_Validity_Table!$CL$2:$CL$4</definedName>
    <definedName name="Ptr_LWR_PWMJen">Data_Validity_Table!$CK$2:$CK$3</definedName>
    <definedName name="PWM_Outputs">Data_Validity_Table!$AL$2:$AL$13</definedName>
    <definedName name="PwmActive_cfg">Data_Validity_Table!$CX$2:$CX$3</definedName>
    <definedName name="RowX_Selection">Data_Validity_Table!$DR$2:$DR$4</definedName>
    <definedName name="SBLBin_Addr">Data_Validity_Table!$BQ$2:$BQ$2</definedName>
    <definedName name="SBLNtc_Addr">Data_Validity_Table!$BR$2:$BR$2</definedName>
    <definedName name="SDRLBin_Addr">Data_Validity_Table!$BM$2:$BM$2</definedName>
    <definedName name="SDRLNtc_Addr">Data_Validity_Table!$BN$2:$BN$2</definedName>
    <definedName name="SegmentCfg6_7_8_9">Data_Validity_Table!$V$2:$V$5</definedName>
    <definedName name="Sequential_TI_Animaion_style">Data_Validity_Table!$T$2:$T$3</definedName>
    <definedName name="ShortCircutit_OpenLoad">Data_Validity_Table!$CC$2:$CC$3</definedName>
    <definedName name="Spot_Kink_Strategy">Data_Validity_Table!$DN$2:$DN$4</definedName>
    <definedName name="StallDetectionActivation">Data_Validity_Table!$BV$2:$BV$3</definedName>
    <definedName name="StartStallDetectionSpdThreshold">Data_Validity_Table!$BW$3:$BW$33</definedName>
    <definedName name="StaticBending_TI_Segmented">Data_Validity_Table!$AS$2:$AS$3</definedName>
    <definedName name="STIBin_Addr">Data_Validity_Table!$BO$2:$BO$2</definedName>
    <definedName name="STINtc_Addr">Data_Validity_Table!$BP$2:$BP$2</definedName>
    <definedName name="Swich_Off_with_OL">Data_Validity_Table!$CB$2:$CB$3</definedName>
    <definedName name="SYNC_Function">Data_Validity_Table!$CG$2:$CG$4</definedName>
    <definedName name="TI_PWMFreq">Data_Validity_Table!$DM$2:$DM$28</definedName>
    <definedName name="TPS_Pixel_LB_MatrixCANLost_Failsafe">Data_Validity_Table!$DG$2:$DG$3</definedName>
    <definedName name="Turn_Deactv_Pos_Cfg">Data_Validity_Table!$CI$2:$CI$7</definedName>
    <definedName name="Virtual_Bending_Reference_Cfg">Data_Validity_Table!$CJ$2:$CJ$4</definedName>
    <definedName name="WFEnable">Data_Validity_Table!$BF$2:$BF$3</definedName>
    <definedName name="XTALO">Data_Validity_Table!$CW$2:$CW$8</definedName>
  </definedNames>
  <calcPr calcId="162913"/>
</workbook>
</file>

<file path=xl/calcChain.xml><?xml version="1.0" encoding="utf-8"?>
<calcChain xmlns="http://schemas.openxmlformats.org/spreadsheetml/2006/main">
  <c r="H13" i="18" l="1"/>
  <c r="O46" i="20" l="1"/>
  <c r="N46" i="20"/>
  <c r="M46" i="20"/>
  <c r="L46" i="20"/>
  <c r="K46" i="20"/>
  <c r="J46" i="20"/>
  <c r="I46" i="20"/>
  <c r="H46" i="20"/>
  <c r="G46" i="20"/>
  <c r="F46" i="20"/>
  <c r="E46" i="20"/>
  <c r="D46" i="20"/>
  <c r="A1037" i="29" l="1"/>
  <c r="F19" i="16" l="1"/>
  <c r="F20" i="16" s="1"/>
  <c r="C19" i="16"/>
  <c r="E19" i="16" s="1"/>
  <c r="D19" i="16" l="1"/>
  <c r="C20" i="16" s="1"/>
  <c r="E20" i="16"/>
  <c r="D20" i="16" l="1"/>
  <c r="E14" i="16" s="1"/>
  <c r="E18" i="16" l="1"/>
  <c r="E16" i="16"/>
  <c r="H6180" i="15" l="1"/>
  <c r="J6180" i="15" s="1"/>
  <c r="H6179" i="15"/>
  <c r="J6179" i="15" s="1"/>
  <c r="H6178" i="15"/>
  <c r="J6178" i="15" s="1"/>
  <c r="H6177" i="15"/>
  <c r="J6177" i="15" s="1"/>
  <c r="H6176" i="15"/>
  <c r="J6176" i="15" s="1"/>
  <c r="H6175" i="15"/>
  <c r="J6175" i="15" s="1"/>
  <c r="H6174" i="15"/>
  <c r="J6174" i="15" s="1"/>
  <c r="H6173" i="15"/>
  <c r="J6173" i="15" s="1"/>
  <c r="H6172" i="15"/>
  <c r="J6172" i="15" s="1"/>
  <c r="H6171" i="15"/>
  <c r="J6171" i="15" s="1"/>
  <c r="H6170" i="15"/>
  <c r="J6170" i="15" s="1"/>
  <c r="H6169" i="15"/>
  <c r="J6169" i="15" s="1"/>
  <c r="H6168" i="15"/>
  <c r="J6168" i="15" s="1"/>
  <c r="H6167" i="15"/>
  <c r="J6167" i="15" s="1"/>
  <c r="H6166" i="15"/>
  <c r="J6166" i="15" s="1"/>
  <c r="H6165" i="15"/>
  <c r="J6165" i="15" s="1"/>
  <c r="H6164" i="15"/>
  <c r="J6164" i="15" s="1"/>
  <c r="H6163" i="15"/>
  <c r="J6163" i="15" s="1"/>
  <c r="H6162" i="15"/>
  <c r="J6162" i="15" s="1"/>
  <c r="H6161" i="15"/>
  <c r="J6161" i="15" s="1"/>
  <c r="H6160" i="15"/>
  <c r="J6160" i="15" s="1"/>
  <c r="H6159" i="15"/>
  <c r="J6159" i="15" s="1"/>
  <c r="H6158" i="15"/>
  <c r="J6158" i="15" s="1"/>
  <c r="H6157" i="15"/>
  <c r="J6157" i="15" s="1"/>
  <c r="H6156" i="15"/>
  <c r="J6156" i="15" s="1"/>
  <c r="H6155" i="15"/>
  <c r="J6155" i="15" s="1"/>
  <c r="H6154" i="15"/>
  <c r="J6154" i="15" s="1"/>
  <c r="H6153" i="15"/>
  <c r="J6153" i="15" s="1"/>
  <c r="H6151" i="15"/>
  <c r="J6151" i="15" s="1"/>
  <c r="H6152" i="15"/>
  <c r="J6152" i="15" s="1"/>
  <c r="H6150" i="15"/>
  <c r="J6150" i="15" s="1"/>
  <c r="H6149" i="15"/>
  <c r="J6149" i="15" s="1"/>
  <c r="H6148" i="15"/>
  <c r="J6148" i="15" s="1"/>
  <c r="H6147" i="15"/>
  <c r="J6147" i="15" s="1"/>
  <c r="H6146" i="15"/>
  <c r="J6146" i="15" s="1"/>
  <c r="H6145" i="15"/>
  <c r="J6145" i="15" s="1"/>
  <c r="H6144" i="15"/>
  <c r="J6144" i="15" s="1"/>
  <c r="H6143" i="15"/>
  <c r="J6143" i="15" s="1"/>
  <c r="H6142" i="15"/>
  <c r="J6142" i="15" s="1"/>
  <c r="H6141" i="15"/>
  <c r="J6141" i="15" s="1"/>
  <c r="H6140" i="15"/>
  <c r="J6140" i="15" s="1"/>
  <c r="H6139" i="15"/>
  <c r="J6139" i="15" s="1"/>
  <c r="H6138" i="15"/>
  <c r="J6138" i="15" s="1"/>
  <c r="H6137" i="15"/>
  <c r="J6137" i="15" s="1"/>
  <c r="H6136" i="15"/>
  <c r="J6136" i="15" s="1"/>
  <c r="H6135" i="15"/>
  <c r="J6135" i="15" s="1"/>
  <c r="H6134" i="15"/>
  <c r="J6134" i="15" s="1"/>
  <c r="H6133" i="15"/>
  <c r="J6133" i="15" s="1"/>
  <c r="H6132" i="15"/>
  <c r="J6132" i="15" s="1"/>
  <c r="H6131" i="15"/>
  <c r="J6131" i="15" s="1"/>
  <c r="H6130" i="15"/>
  <c r="J6130" i="15" s="1"/>
  <c r="H6129" i="15"/>
  <c r="J6129" i="15" s="1"/>
  <c r="H6128" i="15"/>
  <c r="J6128" i="15" s="1"/>
  <c r="H6127" i="15"/>
  <c r="J6127" i="15" s="1"/>
  <c r="H6126" i="15"/>
  <c r="J6126" i="15" s="1"/>
  <c r="H6125" i="15"/>
  <c r="J6125" i="15" s="1"/>
  <c r="H6124" i="15"/>
  <c r="J6124" i="15" s="1"/>
  <c r="H6123" i="15"/>
  <c r="J6123" i="15" s="1"/>
  <c r="H6122" i="15"/>
  <c r="J6122" i="15" s="1"/>
  <c r="H6121" i="15"/>
  <c r="J6121" i="15" s="1"/>
  <c r="H6120" i="15"/>
  <c r="J6120" i="15" s="1"/>
  <c r="H6119" i="15"/>
  <c r="J6119" i="15" s="1"/>
  <c r="H6118" i="15"/>
  <c r="J6118" i="15" s="1"/>
  <c r="H6117" i="15"/>
  <c r="J6117" i="15" s="1"/>
  <c r="H6116" i="15"/>
  <c r="J6116" i="15" s="1"/>
  <c r="H6115" i="15"/>
  <c r="J6115" i="15" s="1"/>
  <c r="H6114" i="15"/>
  <c r="J6114" i="15" s="1"/>
  <c r="H6113" i="15"/>
  <c r="J6113" i="15" s="1"/>
  <c r="H6112" i="15"/>
  <c r="J6112" i="15" s="1"/>
  <c r="H6111" i="15"/>
  <c r="J6111" i="15" s="1"/>
  <c r="H6110" i="15"/>
  <c r="J6110" i="15" s="1"/>
  <c r="H6109" i="15"/>
  <c r="J6109" i="15" s="1"/>
  <c r="H6108" i="15"/>
  <c r="J6108" i="15" s="1"/>
  <c r="H6107" i="15"/>
  <c r="J6107" i="15" s="1"/>
  <c r="H6106" i="15"/>
  <c r="J6106" i="15" s="1"/>
  <c r="H6105" i="15"/>
  <c r="J6105" i="15" s="1"/>
  <c r="H6104" i="15"/>
  <c r="J6104" i="15" s="1"/>
  <c r="H6103" i="15"/>
  <c r="J6103" i="15" s="1"/>
  <c r="H6102" i="15"/>
  <c r="J6102" i="15" s="1"/>
  <c r="H6101" i="15"/>
  <c r="J6101" i="15" s="1"/>
  <c r="H6100" i="15"/>
  <c r="J6100" i="15" s="1"/>
  <c r="H6099" i="15"/>
  <c r="J6099" i="15" s="1"/>
  <c r="H6098" i="15"/>
  <c r="J6098" i="15" s="1"/>
  <c r="H6097" i="15"/>
  <c r="J6097" i="15" s="1"/>
  <c r="H6096" i="15"/>
  <c r="J6096" i="15" s="1"/>
  <c r="H6095" i="15"/>
  <c r="J6095" i="15" s="1"/>
  <c r="H6094" i="15"/>
  <c r="J6094" i="15" s="1"/>
  <c r="H6093" i="15"/>
  <c r="J6093" i="15" s="1"/>
  <c r="H6092" i="15"/>
  <c r="J6092" i="15" s="1"/>
  <c r="H6091" i="15"/>
  <c r="J6091" i="15" s="1"/>
  <c r="H6089" i="15"/>
  <c r="J6089" i="15" s="1"/>
  <c r="H6090" i="15"/>
  <c r="J6090" i="15" s="1"/>
  <c r="H6087" i="15"/>
  <c r="J6087" i="15" s="1"/>
  <c r="H6088" i="15"/>
  <c r="J6088" i="15" s="1"/>
  <c r="H6086" i="15"/>
  <c r="J6086" i="15" s="1"/>
  <c r="H6085" i="15"/>
  <c r="J6085" i="15" s="1"/>
  <c r="H6084" i="15"/>
  <c r="J6084" i="15" s="1"/>
  <c r="H6083" i="15"/>
  <c r="J6083" i="15" s="1"/>
  <c r="H6082" i="15"/>
  <c r="J6082" i="15" s="1"/>
  <c r="H6081" i="15"/>
  <c r="J6081" i="15" s="1"/>
  <c r="H6080" i="15"/>
  <c r="J6080" i="15" s="1"/>
  <c r="H6079" i="15"/>
  <c r="J6079" i="15" s="1"/>
  <c r="H6078" i="15"/>
  <c r="J6078" i="15" s="1"/>
  <c r="H6077" i="15"/>
  <c r="J6077" i="15" s="1"/>
  <c r="H6076" i="15"/>
  <c r="J6076" i="15" s="1"/>
  <c r="H6075" i="15"/>
  <c r="J6075" i="15" s="1"/>
  <c r="H6074" i="15"/>
  <c r="J6074" i="15" s="1"/>
  <c r="H6073" i="15"/>
  <c r="J6073" i="15" s="1"/>
  <c r="H6072" i="15"/>
  <c r="J6072" i="15" s="1"/>
  <c r="H6071" i="15"/>
  <c r="J6071" i="15" s="1"/>
  <c r="H6070" i="15"/>
  <c r="J6070" i="15" s="1"/>
  <c r="H6069" i="15"/>
  <c r="J6069" i="15" s="1"/>
  <c r="H6068" i="15"/>
  <c r="J6068" i="15" s="1"/>
  <c r="H6067" i="15"/>
  <c r="J6067" i="15" s="1"/>
  <c r="H6066" i="15"/>
  <c r="J6066" i="15" s="1"/>
  <c r="H6065" i="15"/>
  <c r="J6065" i="15" s="1"/>
  <c r="H6064" i="15"/>
  <c r="J6064" i="15" s="1"/>
  <c r="H6063" i="15"/>
  <c r="J6063" i="15" s="1"/>
  <c r="H6062" i="15"/>
  <c r="J6062" i="15" s="1"/>
  <c r="H6061" i="15"/>
  <c r="J6061" i="15" s="1"/>
  <c r="H6060" i="15"/>
  <c r="J6060" i="15" s="1"/>
  <c r="H6059" i="15"/>
  <c r="J6059" i="15" s="1"/>
  <c r="H6058" i="15"/>
  <c r="J6058" i="15" s="1"/>
  <c r="H6057" i="15"/>
  <c r="J6057" i="15" s="1"/>
  <c r="H6056" i="15"/>
  <c r="J6056" i="15" s="1"/>
  <c r="H6055" i="15"/>
  <c r="J6055" i="15" s="1"/>
  <c r="H6054" i="15"/>
  <c r="J6054" i="15" s="1"/>
  <c r="H6053" i="15"/>
  <c r="J6053" i="15" s="1"/>
  <c r="H6052" i="15"/>
  <c r="J6052" i="15" s="1"/>
  <c r="H6051" i="15"/>
  <c r="J6051" i="15" s="1"/>
  <c r="H6050" i="15"/>
  <c r="J6050" i="15" s="1"/>
  <c r="H6049" i="15"/>
  <c r="J6049" i="15" s="1"/>
  <c r="H6048" i="15"/>
  <c r="J6048" i="15" s="1"/>
  <c r="H6047" i="15"/>
  <c r="J6047" i="15" s="1"/>
  <c r="H6046" i="15"/>
  <c r="J6046" i="15" s="1"/>
  <c r="H6045" i="15"/>
  <c r="J6045" i="15" s="1"/>
  <c r="H6044" i="15"/>
  <c r="J6044" i="15" s="1"/>
  <c r="H6043" i="15"/>
  <c r="J6043" i="15" s="1"/>
  <c r="H6042" i="15"/>
  <c r="J6042" i="15" s="1"/>
  <c r="H6041" i="15"/>
  <c r="J6041" i="15" s="1"/>
  <c r="H6040" i="15"/>
  <c r="J6040" i="15" s="1"/>
  <c r="H6039" i="15"/>
  <c r="J6039" i="15" s="1"/>
  <c r="H6037" i="15"/>
  <c r="J6037" i="15" s="1"/>
  <c r="H6038" i="15"/>
  <c r="J6038" i="15" s="1"/>
  <c r="H6036" i="15"/>
  <c r="J6036" i="15" s="1"/>
  <c r="H6035" i="15"/>
  <c r="J6035" i="15" s="1"/>
  <c r="H6034" i="15"/>
  <c r="J6034" i="15" s="1"/>
  <c r="H6033" i="15"/>
  <c r="J6033" i="15" s="1"/>
  <c r="H6032" i="15"/>
  <c r="J6032" i="15" s="1"/>
  <c r="H6031" i="15"/>
  <c r="J6031" i="15" s="1"/>
  <c r="H6030" i="15"/>
  <c r="J6030" i="15" s="1"/>
  <c r="H6029" i="15"/>
  <c r="J6029" i="15" s="1"/>
  <c r="H6028" i="15"/>
  <c r="J6028" i="15" s="1"/>
  <c r="H6027" i="15"/>
  <c r="J6027" i="15" s="1"/>
  <c r="H6026" i="15"/>
  <c r="J6026" i="15" s="1"/>
  <c r="H6025" i="15"/>
  <c r="J6025" i="15" s="1"/>
  <c r="H6024" i="15"/>
  <c r="J6024" i="15" s="1"/>
  <c r="H6023" i="15"/>
  <c r="J6023" i="15" s="1"/>
  <c r="H6022" i="15"/>
  <c r="J6022" i="15" s="1"/>
  <c r="H6021" i="15"/>
  <c r="J6021" i="15" s="1"/>
  <c r="H6020" i="15"/>
  <c r="J6020" i="15" s="1"/>
  <c r="H6019" i="15"/>
  <c r="J6019" i="15" s="1"/>
  <c r="H6018" i="15"/>
  <c r="J6018" i="15" s="1"/>
  <c r="H6017" i="15"/>
  <c r="J6017" i="15" s="1"/>
  <c r="H6016" i="15"/>
  <c r="J6016" i="15" s="1"/>
  <c r="H6015" i="15"/>
  <c r="J6015" i="15" s="1"/>
  <c r="H6014" i="15"/>
  <c r="J6014" i="15" s="1"/>
  <c r="H6013" i="15"/>
  <c r="J6013" i="15" s="1"/>
  <c r="H6012" i="15"/>
  <c r="J6012" i="15" s="1"/>
  <c r="H6011" i="15"/>
  <c r="J6011" i="15" s="1"/>
  <c r="H6010" i="15"/>
  <c r="J6010" i="15" s="1"/>
  <c r="H6009" i="15"/>
  <c r="J6009" i="15" s="1"/>
  <c r="H6008" i="15"/>
  <c r="J6008" i="15" s="1"/>
  <c r="H6007" i="15"/>
  <c r="J6007" i="15" s="1"/>
  <c r="H6006" i="15"/>
  <c r="J6006" i="15" s="1"/>
  <c r="H6005" i="15"/>
  <c r="J6005" i="15" s="1"/>
  <c r="H6004" i="15"/>
  <c r="J6004" i="15" s="1"/>
  <c r="H6003" i="15"/>
  <c r="J6003" i="15" s="1"/>
  <c r="H6002" i="15"/>
  <c r="J6002" i="15" s="1"/>
  <c r="H6001" i="15"/>
  <c r="J6001" i="15" s="1"/>
  <c r="H6000" i="15"/>
  <c r="J6000" i="15" s="1"/>
  <c r="H5999" i="15"/>
  <c r="J5999" i="15" s="1"/>
  <c r="H5998" i="15"/>
  <c r="J5998" i="15" s="1"/>
  <c r="H5997" i="15"/>
  <c r="J5997" i="15" s="1"/>
  <c r="H5996" i="15"/>
  <c r="J5996" i="15" s="1"/>
  <c r="H5995" i="15"/>
  <c r="J5995" i="15" s="1"/>
  <c r="H5994" i="15"/>
  <c r="J5994" i="15" s="1"/>
  <c r="H5993" i="15"/>
  <c r="J5993" i="15" s="1"/>
  <c r="H5992" i="15"/>
  <c r="J5992" i="15" s="1"/>
  <c r="H5991" i="15"/>
  <c r="J5991" i="15" s="1"/>
  <c r="H5990" i="15"/>
  <c r="J5990" i="15" s="1"/>
  <c r="H5989" i="15"/>
  <c r="J5989" i="15" s="1"/>
  <c r="H5988" i="15"/>
  <c r="J5988" i="15" s="1"/>
  <c r="H5987" i="15"/>
  <c r="J5987" i="15" s="1"/>
  <c r="H5986" i="15"/>
  <c r="J5986" i="15" s="1"/>
  <c r="H5985" i="15"/>
  <c r="J5985" i="15" s="1"/>
  <c r="H5984" i="15"/>
  <c r="J5984" i="15" s="1"/>
  <c r="H5983" i="15"/>
  <c r="J5983" i="15" s="1"/>
  <c r="H5982" i="15"/>
  <c r="J5982" i="15" s="1"/>
  <c r="H5981" i="15"/>
  <c r="J5981" i="15" s="1"/>
  <c r="H5980" i="15"/>
  <c r="J5980" i="15" s="1"/>
  <c r="H5979" i="15"/>
  <c r="J5979" i="15" s="1"/>
  <c r="H5978" i="15"/>
  <c r="J5978" i="15" s="1"/>
  <c r="H5977" i="15"/>
  <c r="J5977" i="15" s="1"/>
  <c r="H5976" i="15"/>
  <c r="J5976" i="15" s="1"/>
  <c r="H5975" i="15"/>
  <c r="J5975" i="15" s="1"/>
  <c r="H5974" i="15"/>
  <c r="J5974" i="15" s="1"/>
  <c r="H5973" i="15"/>
  <c r="J5973" i="15" s="1"/>
  <c r="H5972" i="15"/>
  <c r="J5972" i="15" s="1"/>
  <c r="H5971" i="15"/>
  <c r="J5971" i="15" s="1"/>
  <c r="H5970" i="15"/>
  <c r="J5970" i="15" s="1"/>
  <c r="H5969" i="15"/>
  <c r="J5969" i="15" s="1"/>
  <c r="H5968" i="15"/>
  <c r="J5968" i="15" s="1"/>
  <c r="H5967" i="15"/>
  <c r="J5967" i="15" s="1"/>
  <c r="H5966" i="15"/>
  <c r="J5966" i="15" s="1"/>
  <c r="H5965" i="15"/>
  <c r="J5965" i="15" s="1"/>
  <c r="H5964" i="15"/>
  <c r="J5964" i="15" s="1"/>
  <c r="H5963" i="15"/>
  <c r="J5963" i="15" s="1"/>
  <c r="H5962" i="15"/>
  <c r="J5962" i="15" s="1"/>
  <c r="H5961" i="15"/>
  <c r="J5961" i="15" s="1"/>
  <c r="H5960" i="15"/>
  <c r="J5960" i="15" s="1"/>
  <c r="H5959" i="15"/>
  <c r="J5959" i="15" s="1"/>
  <c r="H5958" i="15"/>
  <c r="J5958" i="15" s="1"/>
  <c r="H5957" i="15"/>
  <c r="J5957" i="15" s="1"/>
  <c r="H5956" i="15"/>
  <c r="J5956" i="15" s="1"/>
  <c r="H5955" i="15"/>
  <c r="J5955" i="15" s="1"/>
  <c r="H5954" i="15"/>
  <c r="J5954" i="15" s="1"/>
  <c r="H5953" i="15"/>
  <c r="J5953" i="15" s="1"/>
  <c r="H5952" i="15"/>
  <c r="J5952" i="15" s="1"/>
  <c r="H5951" i="15"/>
  <c r="J5951" i="15" s="1"/>
  <c r="H5950" i="15"/>
  <c r="J5950" i="15" s="1"/>
  <c r="H5949" i="15"/>
  <c r="J5949" i="15" s="1"/>
  <c r="H5948" i="15"/>
  <c r="J5948" i="15" s="1"/>
  <c r="H5947" i="15"/>
  <c r="J5947" i="15" s="1"/>
  <c r="H5946" i="15"/>
  <c r="J5946" i="15" s="1"/>
  <c r="H5945" i="15"/>
  <c r="J5945" i="15" s="1"/>
  <c r="H5944" i="15"/>
  <c r="J5944" i="15" s="1"/>
  <c r="H5943" i="15"/>
  <c r="J5943" i="15" s="1"/>
  <c r="H5942" i="15"/>
  <c r="J5942" i="15" s="1"/>
  <c r="H5941" i="15"/>
  <c r="J5941" i="15" s="1"/>
  <c r="H5940" i="15"/>
  <c r="J5940" i="15" s="1"/>
  <c r="H5939" i="15"/>
  <c r="J5939" i="15" s="1"/>
  <c r="H5938" i="15"/>
  <c r="J5938" i="15" s="1"/>
  <c r="H5937" i="15"/>
  <c r="J5937" i="15" s="1"/>
  <c r="H5936" i="15"/>
  <c r="J5936" i="15" s="1"/>
  <c r="H5935" i="15"/>
  <c r="J5935" i="15" s="1"/>
  <c r="H5934" i="15"/>
  <c r="J5934" i="15" s="1"/>
  <c r="H5933" i="15"/>
  <c r="J5933" i="15" s="1"/>
  <c r="H5932" i="15"/>
  <c r="J5932" i="15" s="1"/>
  <c r="H5931" i="15"/>
  <c r="J5931" i="15" s="1"/>
  <c r="H5930" i="15"/>
  <c r="J5930" i="15" s="1"/>
  <c r="H5929" i="15"/>
  <c r="J5929" i="15" s="1"/>
  <c r="H5928" i="15"/>
  <c r="J5928" i="15" s="1"/>
  <c r="H5927" i="15"/>
  <c r="J5927" i="15" s="1"/>
  <c r="H5926" i="15"/>
  <c r="J5926" i="15" s="1"/>
  <c r="H5925" i="15"/>
  <c r="J5925" i="15" s="1"/>
  <c r="H5924" i="15"/>
  <c r="J5924" i="15" s="1"/>
  <c r="H5923" i="15"/>
  <c r="J5923" i="15" s="1"/>
  <c r="H5922" i="15"/>
  <c r="J5922" i="15" s="1"/>
  <c r="H5921" i="15"/>
  <c r="J5921" i="15" s="1"/>
  <c r="H5920" i="15"/>
  <c r="J5920" i="15" s="1"/>
  <c r="H5919" i="15"/>
  <c r="J5919" i="15" s="1"/>
  <c r="H5918" i="15"/>
  <c r="J5918" i="15" s="1"/>
  <c r="H5917" i="15"/>
  <c r="J5917" i="15" s="1"/>
  <c r="H5916" i="15"/>
  <c r="J5916" i="15" s="1"/>
  <c r="H5915" i="15"/>
  <c r="J5915" i="15" s="1"/>
  <c r="H5914" i="15"/>
  <c r="J5914" i="15" s="1"/>
  <c r="H5913" i="15"/>
  <c r="J5913" i="15" s="1"/>
  <c r="H5912" i="15"/>
  <c r="J5912" i="15" s="1"/>
  <c r="H5911" i="15"/>
  <c r="J5911" i="15" s="1"/>
  <c r="H5910" i="15"/>
  <c r="J5910" i="15" s="1"/>
  <c r="H5909" i="15"/>
  <c r="J5909" i="15" s="1"/>
  <c r="H5908" i="15"/>
  <c r="J5908" i="15" s="1"/>
  <c r="H5907" i="15"/>
  <c r="J5907" i="15" s="1"/>
  <c r="H5906" i="15"/>
  <c r="J5906" i="15" s="1"/>
  <c r="H5905" i="15"/>
  <c r="J5905" i="15" s="1"/>
  <c r="H5904" i="15"/>
  <c r="J5904" i="15" s="1"/>
  <c r="H5903" i="15"/>
  <c r="J5903" i="15" s="1"/>
  <c r="H5902" i="15"/>
  <c r="J5902" i="15" s="1"/>
  <c r="H5901" i="15"/>
  <c r="J5901" i="15" s="1"/>
  <c r="H5900" i="15"/>
  <c r="J5900" i="15" s="1"/>
  <c r="H5899" i="15"/>
  <c r="J5899" i="15" s="1"/>
  <c r="H5898" i="15"/>
  <c r="J5898" i="15" s="1"/>
  <c r="H5897" i="15"/>
  <c r="J5897" i="15" s="1"/>
  <c r="H5896" i="15"/>
  <c r="J5896" i="15" s="1"/>
  <c r="H5895" i="15"/>
  <c r="J5895" i="15" s="1"/>
  <c r="H5894" i="15"/>
  <c r="J5894" i="15" s="1"/>
  <c r="H5893" i="15"/>
  <c r="J5893" i="15" s="1"/>
  <c r="H5892" i="15"/>
  <c r="J5892" i="15" s="1"/>
  <c r="H5891" i="15"/>
  <c r="J5891" i="15" s="1"/>
  <c r="H5890" i="15"/>
  <c r="J5890" i="15" s="1"/>
  <c r="H5889" i="15"/>
  <c r="J5889" i="15" s="1"/>
  <c r="H5888" i="15"/>
  <c r="J5888" i="15" s="1"/>
  <c r="H5887" i="15"/>
  <c r="J5887" i="15" s="1"/>
  <c r="H5886" i="15"/>
  <c r="J5886" i="15" s="1"/>
  <c r="H5885" i="15"/>
  <c r="J5885" i="15" s="1"/>
  <c r="H5884" i="15"/>
  <c r="J5884" i="15" s="1"/>
  <c r="H5883" i="15"/>
  <c r="J5883" i="15" s="1"/>
  <c r="H5882" i="15"/>
  <c r="J5882" i="15" s="1"/>
  <c r="H5881" i="15"/>
  <c r="J5881" i="15" s="1"/>
  <c r="H5880" i="15"/>
  <c r="J5880" i="15" s="1"/>
  <c r="H5879" i="15"/>
  <c r="J5879" i="15" s="1"/>
  <c r="H5878" i="15"/>
  <c r="J5878" i="15" s="1"/>
  <c r="H5876" i="15"/>
  <c r="J5876" i="15" s="1"/>
  <c r="H5875" i="15"/>
  <c r="J5875" i="15" s="1"/>
  <c r="H5874" i="15"/>
  <c r="J5874" i="15" s="1"/>
  <c r="H5873" i="15"/>
  <c r="J5873" i="15" s="1"/>
  <c r="H5872" i="15"/>
  <c r="J5872" i="15" s="1"/>
  <c r="H5871" i="15"/>
  <c r="J5871" i="15" s="1"/>
  <c r="H5870" i="15"/>
  <c r="J5870" i="15" s="1"/>
  <c r="H5869" i="15"/>
  <c r="J5869" i="15" s="1"/>
  <c r="H5868" i="15"/>
  <c r="J5868" i="15" s="1"/>
  <c r="H5867" i="15"/>
  <c r="J5867" i="15" s="1"/>
  <c r="H5866" i="15"/>
  <c r="J5866" i="15" s="1"/>
  <c r="H5865" i="15"/>
  <c r="J5865" i="15" s="1"/>
  <c r="H5864" i="15"/>
  <c r="J5864" i="15" s="1"/>
  <c r="H5863" i="15"/>
  <c r="J5863" i="15" s="1"/>
  <c r="H5862" i="15"/>
  <c r="J5862" i="15" s="1"/>
  <c r="H5861" i="15"/>
  <c r="J5861" i="15" s="1"/>
  <c r="H5877" i="15"/>
  <c r="J5877" i="15" s="1"/>
  <c r="H6938" i="15"/>
  <c r="J6938" i="15" s="1"/>
  <c r="H6939" i="15"/>
  <c r="J6939" i="15" s="1"/>
  <c r="H6940" i="15"/>
  <c r="J6940" i="15" s="1"/>
  <c r="H6941" i="15"/>
  <c r="J6941" i="15" s="1"/>
  <c r="H6942" i="15"/>
  <c r="J6942" i="15" s="1"/>
  <c r="H6943" i="15"/>
  <c r="J6943" i="15" s="1"/>
  <c r="H6944" i="15"/>
  <c r="J6944" i="15" s="1"/>
  <c r="H6945" i="15"/>
  <c r="J6945" i="15" s="1"/>
  <c r="H6946" i="15"/>
  <c r="J6946" i="15" s="1"/>
  <c r="H6947" i="15"/>
  <c r="J6947" i="15" s="1"/>
  <c r="H6948" i="15"/>
  <c r="J6948" i="15" s="1"/>
  <c r="H6937" i="15"/>
  <c r="J6937" i="15" s="1"/>
  <c r="H6926" i="15"/>
  <c r="J6926" i="15" s="1"/>
  <c r="H6927" i="15"/>
  <c r="J6927" i="15" s="1"/>
  <c r="H6928" i="15"/>
  <c r="J6928" i="15" s="1"/>
  <c r="H6929" i="15"/>
  <c r="J6929" i="15" s="1"/>
  <c r="H6930" i="15"/>
  <c r="J6930" i="15" s="1"/>
  <c r="H6931" i="15"/>
  <c r="J6931" i="15" s="1"/>
  <c r="H6932" i="15"/>
  <c r="J6932" i="15" s="1"/>
  <c r="H6933" i="15"/>
  <c r="J6933" i="15" s="1"/>
  <c r="H6934" i="15"/>
  <c r="J6934" i="15" s="1"/>
  <c r="H6935" i="15"/>
  <c r="J6935" i="15" s="1"/>
  <c r="H6936" i="15"/>
  <c r="J6936" i="15" s="1"/>
  <c r="H6925" i="15"/>
  <c r="J6925" i="15" s="1"/>
  <c r="H6914" i="15"/>
  <c r="J6914" i="15" s="1"/>
  <c r="H6915" i="15"/>
  <c r="J6915" i="15" s="1"/>
  <c r="H6916" i="15"/>
  <c r="J6916" i="15" s="1"/>
  <c r="H6917" i="15"/>
  <c r="J6917" i="15" s="1"/>
  <c r="H6918" i="15"/>
  <c r="J6918" i="15" s="1"/>
  <c r="H6919" i="15"/>
  <c r="J6919" i="15" s="1"/>
  <c r="H6920" i="15"/>
  <c r="J6920" i="15" s="1"/>
  <c r="H6921" i="15"/>
  <c r="J6921" i="15" s="1"/>
  <c r="H6922" i="15"/>
  <c r="J6922" i="15" s="1"/>
  <c r="H6923" i="15"/>
  <c r="J6923" i="15" s="1"/>
  <c r="H6924" i="15"/>
  <c r="J6924" i="15" s="1"/>
  <c r="H6913" i="15"/>
  <c r="J6913" i="15" s="1"/>
  <c r="H6902" i="15"/>
  <c r="J6902" i="15" s="1"/>
  <c r="H6903" i="15"/>
  <c r="J6903" i="15" s="1"/>
  <c r="H6904" i="15"/>
  <c r="J6904" i="15" s="1"/>
  <c r="H6905" i="15"/>
  <c r="J6905" i="15" s="1"/>
  <c r="H6906" i="15"/>
  <c r="J6906" i="15" s="1"/>
  <c r="H6907" i="15"/>
  <c r="J6907" i="15" s="1"/>
  <c r="H6908" i="15"/>
  <c r="J6908" i="15" s="1"/>
  <c r="H6909" i="15"/>
  <c r="J6909" i="15" s="1"/>
  <c r="H6910" i="15"/>
  <c r="J6910" i="15" s="1"/>
  <c r="H6911" i="15"/>
  <c r="J6911" i="15" s="1"/>
  <c r="H6912" i="15"/>
  <c r="J6912" i="15" s="1"/>
  <c r="H6901" i="15"/>
  <c r="J6901" i="15" s="1"/>
  <c r="H6890" i="15"/>
  <c r="J6890" i="15" s="1"/>
  <c r="H6891" i="15"/>
  <c r="J6891" i="15" s="1"/>
  <c r="H6892" i="15"/>
  <c r="J6892" i="15" s="1"/>
  <c r="H6893" i="15"/>
  <c r="J6893" i="15" s="1"/>
  <c r="H6894" i="15"/>
  <c r="J6894" i="15" s="1"/>
  <c r="H6895" i="15"/>
  <c r="J6895" i="15" s="1"/>
  <c r="H6896" i="15"/>
  <c r="J6896" i="15" s="1"/>
  <c r="H6897" i="15"/>
  <c r="J6897" i="15" s="1"/>
  <c r="H6898" i="15"/>
  <c r="J6898" i="15" s="1"/>
  <c r="H6899" i="15"/>
  <c r="J6899" i="15" s="1"/>
  <c r="H6900" i="15"/>
  <c r="J6900" i="15" s="1"/>
  <c r="H6889" i="15"/>
  <c r="J6889" i="15" s="1"/>
  <c r="H6878" i="15"/>
  <c r="J6878" i="15" s="1"/>
  <c r="H6879" i="15"/>
  <c r="J6879" i="15" s="1"/>
  <c r="H6880" i="15"/>
  <c r="J6880" i="15" s="1"/>
  <c r="H6881" i="15"/>
  <c r="J6881" i="15" s="1"/>
  <c r="H6882" i="15"/>
  <c r="J6882" i="15" s="1"/>
  <c r="H6883" i="15"/>
  <c r="J6883" i="15" s="1"/>
  <c r="H6884" i="15"/>
  <c r="J6884" i="15" s="1"/>
  <c r="H6885" i="15"/>
  <c r="J6885" i="15" s="1"/>
  <c r="H6886" i="15"/>
  <c r="J6886" i="15" s="1"/>
  <c r="H6887" i="15"/>
  <c r="J6887" i="15" s="1"/>
  <c r="H6888" i="15"/>
  <c r="J6888" i="15" s="1"/>
  <c r="H6877" i="15"/>
  <c r="J6877" i="15" s="1"/>
  <c r="H6866" i="15"/>
  <c r="J6866" i="15" s="1"/>
  <c r="H6867" i="15"/>
  <c r="J6867" i="15" s="1"/>
  <c r="H6868" i="15"/>
  <c r="J6868" i="15" s="1"/>
  <c r="H6869" i="15"/>
  <c r="J6869" i="15" s="1"/>
  <c r="H6870" i="15"/>
  <c r="J6870" i="15" s="1"/>
  <c r="H6871" i="15"/>
  <c r="J6871" i="15" s="1"/>
  <c r="H6872" i="15"/>
  <c r="J6872" i="15" s="1"/>
  <c r="H6873" i="15"/>
  <c r="J6873" i="15" s="1"/>
  <c r="H6874" i="15"/>
  <c r="J6874" i="15" s="1"/>
  <c r="H6875" i="15"/>
  <c r="J6875" i="15" s="1"/>
  <c r="H6876" i="15"/>
  <c r="J6876" i="15" s="1"/>
  <c r="H6865" i="15"/>
  <c r="J6865" i="15" s="1"/>
  <c r="H6854" i="15"/>
  <c r="J6854" i="15" s="1"/>
  <c r="H6855" i="15"/>
  <c r="J6855" i="15" s="1"/>
  <c r="H6856" i="15"/>
  <c r="J6856" i="15" s="1"/>
  <c r="H6857" i="15"/>
  <c r="J6857" i="15" s="1"/>
  <c r="H6858" i="15"/>
  <c r="J6858" i="15" s="1"/>
  <c r="H6859" i="15"/>
  <c r="J6859" i="15" s="1"/>
  <c r="H6860" i="15"/>
  <c r="J6860" i="15" s="1"/>
  <c r="H6861" i="15"/>
  <c r="J6861" i="15" s="1"/>
  <c r="H6862" i="15"/>
  <c r="J6862" i="15" s="1"/>
  <c r="H6863" i="15"/>
  <c r="J6863" i="15" s="1"/>
  <c r="H6864" i="15"/>
  <c r="J6864" i="15" s="1"/>
  <c r="H6853" i="15"/>
  <c r="J6853" i="15" s="1"/>
  <c r="H6842" i="15"/>
  <c r="J6842" i="15" s="1"/>
  <c r="H6843" i="15"/>
  <c r="J6843" i="15" s="1"/>
  <c r="H6844" i="15"/>
  <c r="J6844" i="15" s="1"/>
  <c r="H6845" i="15"/>
  <c r="J6845" i="15" s="1"/>
  <c r="H6846" i="15"/>
  <c r="J6846" i="15" s="1"/>
  <c r="H6847" i="15"/>
  <c r="J6847" i="15" s="1"/>
  <c r="H6848" i="15"/>
  <c r="J6848" i="15" s="1"/>
  <c r="H6849" i="15"/>
  <c r="J6849" i="15" s="1"/>
  <c r="H6850" i="15"/>
  <c r="J6850" i="15" s="1"/>
  <c r="H6851" i="15"/>
  <c r="J6851" i="15" s="1"/>
  <c r="H6852" i="15"/>
  <c r="J6852" i="15" s="1"/>
  <c r="H6841" i="15"/>
  <c r="J6841" i="15" s="1"/>
  <c r="H6830" i="15"/>
  <c r="J6830" i="15" s="1"/>
  <c r="H6831" i="15"/>
  <c r="J6831" i="15" s="1"/>
  <c r="H6832" i="15"/>
  <c r="J6832" i="15" s="1"/>
  <c r="H6833" i="15"/>
  <c r="J6833" i="15" s="1"/>
  <c r="H6834" i="15"/>
  <c r="J6834" i="15" s="1"/>
  <c r="H6835" i="15"/>
  <c r="J6835" i="15" s="1"/>
  <c r="H6836" i="15"/>
  <c r="J6836" i="15" s="1"/>
  <c r="H6837" i="15"/>
  <c r="J6837" i="15" s="1"/>
  <c r="H6838" i="15"/>
  <c r="J6838" i="15" s="1"/>
  <c r="H6839" i="15"/>
  <c r="J6839" i="15" s="1"/>
  <c r="H6840" i="15"/>
  <c r="J6840" i="15" s="1"/>
  <c r="H6829" i="15"/>
  <c r="J6829" i="15" s="1"/>
  <c r="H6818" i="15"/>
  <c r="J6818" i="15" s="1"/>
  <c r="H6819" i="15"/>
  <c r="J6819" i="15" s="1"/>
  <c r="H6820" i="15"/>
  <c r="J6820" i="15" s="1"/>
  <c r="H6821" i="15"/>
  <c r="J6821" i="15" s="1"/>
  <c r="H6822" i="15"/>
  <c r="J6822" i="15" s="1"/>
  <c r="H6823" i="15"/>
  <c r="J6823" i="15" s="1"/>
  <c r="H6824" i="15"/>
  <c r="J6824" i="15" s="1"/>
  <c r="H6825" i="15"/>
  <c r="J6825" i="15" s="1"/>
  <c r="H6826" i="15"/>
  <c r="J6826" i="15" s="1"/>
  <c r="H6827" i="15"/>
  <c r="J6827" i="15" s="1"/>
  <c r="H6828" i="15"/>
  <c r="J6828" i="15" s="1"/>
  <c r="H6817" i="15"/>
  <c r="J6817" i="15" s="1"/>
  <c r="H6806" i="15"/>
  <c r="J6806" i="15" s="1"/>
  <c r="H6807" i="15"/>
  <c r="J6807" i="15" s="1"/>
  <c r="H6808" i="15"/>
  <c r="J6808" i="15" s="1"/>
  <c r="H6809" i="15"/>
  <c r="J6809" i="15" s="1"/>
  <c r="H6810" i="15"/>
  <c r="J6810" i="15" s="1"/>
  <c r="H6811" i="15"/>
  <c r="J6811" i="15" s="1"/>
  <c r="H6812" i="15"/>
  <c r="J6812" i="15" s="1"/>
  <c r="H6813" i="15"/>
  <c r="J6813" i="15" s="1"/>
  <c r="H6814" i="15"/>
  <c r="J6814" i="15" s="1"/>
  <c r="H6815" i="15"/>
  <c r="J6815" i="15" s="1"/>
  <c r="H6816" i="15"/>
  <c r="J6816" i="15" s="1"/>
  <c r="H6805" i="15"/>
  <c r="J6805" i="15" s="1"/>
  <c r="H6794" i="15"/>
  <c r="J6794" i="15" s="1"/>
  <c r="H6795" i="15"/>
  <c r="J6795" i="15" s="1"/>
  <c r="H6796" i="15"/>
  <c r="J6796" i="15" s="1"/>
  <c r="H6797" i="15"/>
  <c r="J6797" i="15" s="1"/>
  <c r="H6798" i="15"/>
  <c r="J6798" i="15" s="1"/>
  <c r="H6799" i="15"/>
  <c r="J6799" i="15" s="1"/>
  <c r="H6800" i="15"/>
  <c r="J6800" i="15" s="1"/>
  <c r="H6801" i="15"/>
  <c r="J6801" i="15" s="1"/>
  <c r="H6802" i="15"/>
  <c r="J6802" i="15" s="1"/>
  <c r="H6803" i="15"/>
  <c r="J6803" i="15" s="1"/>
  <c r="H6804" i="15"/>
  <c r="J6804" i="15" s="1"/>
  <c r="H6793" i="15"/>
  <c r="J6793" i="15" s="1"/>
  <c r="H6782" i="15"/>
  <c r="J6782" i="15" s="1"/>
  <c r="H6783" i="15"/>
  <c r="J6783" i="15" s="1"/>
  <c r="H6784" i="15"/>
  <c r="J6784" i="15" s="1"/>
  <c r="H6785" i="15"/>
  <c r="J6785" i="15" s="1"/>
  <c r="H6786" i="15"/>
  <c r="J6786" i="15" s="1"/>
  <c r="H6787" i="15"/>
  <c r="J6787" i="15" s="1"/>
  <c r="H6788" i="15"/>
  <c r="J6788" i="15" s="1"/>
  <c r="H6789" i="15"/>
  <c r="J6789" i="15" s="1"/>
  <c r="H6790" i="15"/>
  <c r="J6790" i="15" s="1"/>
  <c r="H6791" i="15"/>
  <c r="J6791" i="15" s="1"/>
  <c r="H6792" i="15"/>
  <c r="J6792" i="15" s="1"/>
  <c r="H6781" i="15"/>
  <c r="J6781" i="15" s="1"/>
  <c r="H6770" i="15"/>
  <c r="J6770" i="15" s="1"/>
  <c r="H6771" i="15"/>
  <c r="J6771" i="15" s="1"/>
  <c r="H6772" i="15"/>
  <c r="J6772" i="15" s="1"/>
  <c r="H6773" i="15"/>
  <c r="J6773" i="15" s="1"/>
  <c r="H6774" i="15"/>
  <c r="J6774" i="15" s="1"/>
  <c r="H6775" i="15"/>
  <c r="J6775" i="15" s="1"/>
  <c r="H6776" i="15"/>
  <c r="J6776" i="15" s="1"/>
  <c r="H6777" i="15"/>
  <c r="J6777" i="15" s="1"/>
  <c r="H6778" i="15"/>
  <c r="J6778" i="15" s="1"/>
  <c r="H6779" i="15"/>
  <c r="J6779" i="15" s="1"/>
  <c r="H6780" i="15"/>
  <c r="J6780" i="15" s="1"/>
  <c r="H6769" i="15"/>
  <c r="J6769" i="15" s="1"/>
  <c r="H6758" i="15"/>
  <c r="J6758" i="15" s="1"/>
  <c r="H6759" i="15"/>
  <c r="J6759" i="15" s="1"/>
  <c r="H6760" i="15"/>
  <c r="J6760" i="15" s="1"/>
  <c r="H6761" i="15"/>
  <c r="J6761" i="15" s="1"/>
  <c r="H6762" i="15"/>
  <c r="J6762" i="15" s="1"/>
  <c r="H6763" i="15"/>
  <c r="J6763" i="15" s="1"/>
  <c r="H6764" i="15"/>
  <c r="J6764" i="15" s="1"/>
  <c r="H6765" i="15"/>
  <c r="J6765" i="15" s="1"/>
  <c r="H6766" i="15"/>
  <c r="J6766" i="15" s="1"/>
  <c r="H6767" i="15"/>
  <c r="J6767" i="15" s="1"/>
  <c r="H6768" i="15"/>
  <c r="J6768" i="15" s="1"/>
  <c r="H6757" i="15"/>
  <c r="J6757" i="15" s="1"/>
  <c r="H6745" i="15"/>
  <c r="J6745" i="15" s="1"/>
  <c r="H6746" i="15"/>
  <c r="J6746" i="15" s="1"/>
  <c r="H6747" i="15"/>
  <c r="J6747" i="15" s="1"/>
  <c r="H6748" i="15"/>
  <c r="J6748" i="15" s="1"/>
  <c r="H6749" i="15"/>
  <c r="J6749" i="15" s="1"/>
  <c r="H6750" i="15"/>
  <c r="J6750" i="15" s="1"/>
  <c r="H6751" i="15"/>
  <c r="J6751" i="15" s="1"/>
  <c r="H6752" i="15"/>
  <c r="J6752" i="15" s="1"/>
  <c r="H6753" i="15"/>
  <c r="J6753" i="15" s="1"/>
  <c r="H6754" i="15"/>
  <c r="J6754" i="15" s="1"/>
  <c r="H6755" i="15"/>
  <c r="J6755" i="15" s="1"/>
  <c r="H6756" i="15"/>
  <c r="J6756" i="15" s="1"/>
  <c r="H6734" i="15"/>
  <c r="J6734" i="15" s="1"/>
  <c r="H6735" i="15"/>
  <c r="J6735" i="15" s="1"/>
  <c r="H6736" i="15"/>
  <c r="J6736" i="15" s="1"/>
  <c r="H6737" i="15"/>
  <c r="J6737" i="15" s="1"/>
  <c r="H6738" i="15"/>
  <c r="J6738" i="15" s="1"/>
  <c r="H6739" i="15"/>
  <c r="J6739" i="15" s="1"/>
  <c r="H6740" i="15"/>
  <c r="J6740" i="15" s="1"/>
  <c r="H6741" i="15"/>
  <c r="J6741" i="15" s="1"/>
  <c r="H6742" i="15"/>
  <c r="J6742" i="15" s="1"/>
  <c r="H6743" i="15"/>
  <c r="J6743" i="15" s="1"/>
  <c r="H6744" i="15"/>
  <c r="J6744" i="15" s="1"/>
  <c r="H6733" i="15"/>
  <c r="J6733" i="15" s="1"/>
  <c r="H6722" i="15"/>
  <c r="J6722" i="15" s="1"/>
  <c r="H6723" i="15"/>
  <c r="J6723" i="15" s="1"/>
  <c r="H6724" i="15"/>
  <c r="J6724" i="15" s="1"/>
  <c r="H6725" i="15"/>
  <c r="J6725" i="15" s="1"/>
  <c r="H6726" i="15"/>
  <c r="J6726" i="15" s="1"/>
  <c r="H6727" i="15"/>
  <c r="J6727" i="15" s="1"/>
  <c r="H6728" i="15"/>
  <c r="J6728" i="15" s="1"/>
  <c r="H6729" i="15"/>
  <c r="J6729" i="15" s="1"/>
  <c r="H6730" i="15"/>
  <c r="J6730" i="15" s="1"/>
  <c r="H6731" i="15"/>
  <c r="J6731" i="15" s="1"/>
  <c r="H6732" i="15"/>
  <c r="J6732" i="15" s="1"/>
  <c r="H6721" i="15"/>
  <c r="J6721" i="15" s="1"/>
  <c r="H6710" i="15"/>
  <c r="J6710" i="15" s="1"/>
  <c r="H6711" i="15"/>
  <c r="J6711" i="15" s="1"/>
  <c r="H6712" i="15"/>
  <c r="J6712" i="15" s="1"/>
  <c r="H6713" i="15"/>
  <c r="J6713" i="15" s="1"/>
  <c r="H6714" i="15"/>
  <c r="J6714" i="15" s="1"/>
  <c r="H6715" i="15"/>
  <c r="J6715" i="15" s="1"/>
  <c r="H6716" i="15"/>
  <c r="J6716" i="15" s="1"/>
  <c r="H6717" i="15"/>
  <c r="J6717" i="15" s="1"/>
  <c r="H6718" i="15"/>
  <c r="J6718" i="15" s="1"/>
  <c r="H6719" i="15"/>
  <c r="J6719" i="15" s="1"/>
  <c r="H6720" i="15"/>
  <c r="J6720" i="15" s="1"/>
  <c r="H6709" i="15"/>
  <c r="J6709" i="15" s="1"/>
  <c r="H6698" i="15"/>
  <c r="J6698" i="15" s="1"/>
  <c r="H6699" i="15"/>
  <c r="J6699" i="15" s="1"/>
  <c r="H6700" i="15"/>
  <c r="J6700" i="15" s="1"/>
  <c r="H6701" i="15"/>
  <c r="J6701" i="15" s="1"/>
  <c r="H6702" i="15"/>
  <c r="J6702" i="15" s="1"/>
  <c r="H6703" i="15"/>
  <c r="J6703" i="15" s="1"/>
  <c r="H6704" i="15"/>
  <c r="J6704" i="15" s="1"/>
  <c r="H6705" i="15"/>
  <c r="J6705" i="15" s="1"/>
  <c r="H6706" i="15"/>
  <c r="J6706" i="15" s="1"/>
  <c r="H6707" i="15"/>
  <c r="J6707" i="15" s="1"/>
  <c r="H6708" i="15"/>
  <c r="J6708" i="15" s="1"/>
  <c r="H6697" i="15"/>
  <c r="J6697" i="15" s="1"/>
  <c r="H6686" i="15"/>
  <c r="J6686" i="15" s="1"/>
  <c r="H6687" i="15"/>
  <c r="J6687" i="15" s="1"/>
  <c r="H6688" i="15"/>
  <c r="J6688" i="15" s="1"/>
  <c r="H6689" i="15"/>
  <c r="J6689" i="15" s="1"/>
  <c r="H6690" i="15"/>
  <c r="J6690" i="15" s="1"/>
  <c r="H6691" i="15"/>
  <c r="J6691" i="15" s="1"/>
  <c r="H6692" i="15"/>
  <c r="J6692" i="15" s="1"/>
  <c r="H6693" i="15"/>
  <c r="J6693" i="15" s="1"/>
  <c r="H6694" i="15"/>
  <c r="J6694" i="15" s="1"/>
  <c r="H6695" i="15"/>
  <c r="J6695" i="15" s="1"/>
  <c r="H6696" i="15"/>
  <c r="J6696" i="15" s="1"/>
  <c r="H6685" i="15"/>
  <c r="J6685" i="15" s="1"/>
  <c r="H6674" i="15"/>
  <c r="J6674" i="15" s="1"/>
  <c r="H6675" i="15"/>
  <c r="J6675" i="15" s="1"/>
  <c r="H6676" i="15"/>
  <c r="J6676" i="15" s="1"/>
  <c r="H6677" i="15"/>
  <c r="J6677" i="15" s="1"/>
  <c r="H6678" i="15"/>
  <c r="J6678" i="15" s="1"/>
  <c r="H6679" i="15"/>
  <c r="J6679" i="15" s="1"/>
  <c r="H6680" i="15"/>
  <c r="J6680" i="15" s="1"/>
  <c r="H6681" i="15"/>
  <c r="J6681" i="15" s="1"/>
  <c r="H6682" i="15"/>
  <c r="J6682" i="15" s="1"/>
  <c r="H6683" i="15"/>
  <c r="J6683" i="15" s="1"/>
  <c r="H6684" i="15"/>
  <c r="J6684" i="15" s="1"/>
  <c r="H6673" i="15"/>
  <c r="J6673" i="15" s="1"/>
  <c r="H6662" i="15"/>
  <c r="J6662" i="15" s="1"/>
  <c r="H6663" i="15"/>
  <c r="J6663" i="15" s="1"/>
  <c r="H6664" i="15"/>
  <c r="J6664" i="15" s="1"/>
  <c r="H6665" i="15"/>
  <c r="J6665" i="15" s="1"/>
  <c r="H6666" i="15"/>
  <c r="J6666" i="15" s="1"/>
  <c r="H6667" i="15"/>
  <c r="J6667" i="15" s="1"/>
  <c r="H6668" i="15"/>
  <c r="J6668" i="15" s="1"/>
  <c r="H6669" i="15"/>
  <c r="J6669" i="15" s="1"/>
  <c r="H6670" i="15"/>
  <c r="J6670" i="15" s="1"/>
  <c r="H6671" i="15"/>
  <c r="J6671" i="15" s="1"/>
  <c r="H6672" i="15"/>
  <c r="J6672" i="15" s="1"/>
  <c r="H6661" i="15"/>
  <c r="J6661" i="15" s="1"/>
  <c r="H6650" i="15"/>
  <c r="J6650" i="15" s="1"/>
  <c r="H6651" i="15"/>
  <c r="J6651" i="15" s="1"/>
  <c r="H6652" i="15"/>
  <c r="J6652" i="15" s="1"/>
  <c r="H6653" i="15"/>
  <c r="J6653" i="15" s="1"/>
  <c r="H6654" i="15"/>
  <c r="J6654" i="15" s="1"/>
  <c r="H6655" i="15"/>
  <c r="J6655" i="15" s="1"/>
  <c r="H6656" i="15"/>
  <c r="J6656" i="15" s="1"/>
  <c r="H6657" i="15"/>
  <c r="J6657" i="15" s="1"/>
  <c r="H6658" i="15"/>
  <c r="J6658" i="15" s="1"/>
  <c r="H6659" i="15"/>
  <c r="J6659" i="15" s="1"/>
  <c r="H6660" i="15"/>
  <c r="J6660" i="15" s="1"/>
  <c r="H6649" i="15"/>
  <c r="J6649" i="15" s="1"/>
  <c r="H6648" i="15"/>
  <c r="J6648" i="15" s="1"/>
  <c r="H6638" i="15"/>
  <c r="J6638" i="15" s="1"/>
  <c r="H6639" i="15"/>
  <c r="J6639" i="15" s="1"/>
  <c r="H6640" i="15"/>
  <c r="J6640" i="15" s="1"/>
  <c r="H6641" i="15"/>
  <c r="J6641" i="15" s="1"/>
  <c r="H6642" i="15"/>
  <c r="J6642" i="15" s="1"/>
  <c r="H6643" i="15"/>
  <c r="J6643" i="15" s="1"/>
  <c r="H6644" i="15"/>
  <c r="J6644" i="15" s="1"/>
  <c r="H6645" i="15"/>
  <c r="J6645" i="15" s="1"/>
  <c r="H6646" i="15"/>
  <c r="J6646" i="15" s="1"/>
  <c r="H6647" i="15"/>
  <c r="J6647" i="15" s="1"/>
  <c r="H6637" i="15"/>
  <c r="J6637" i="15" s="1"/>
  <c r="H6626" i="15"/>
  <c r="J6626" i="15" s="1"/>
  <c r="H6627" i="15"/>
  <c r="J6627" i="15" s="1"/>
  <c r="H6628" i="15"/>
  <c r="J6628" i="15" s="1"/>
  <c r="H6629" i="15"/>
  <c r="J6629" i="15" s="1"/>
  <c r="H6630" i="15"/>
  <c r="J6630" i="15" s="1"/>
  <c r="H6631" i="15"/>
  <c r="J6631" i="15" s="1"/>
  <c r="H6632" i="15"/>
  <c r="J6632" i="15" s="1"/>
  <c r="H6633" i="15"/>
  <c r="J6633" i="15" s="1"/>
  <c r="H6634" i="15"/>
  <c r="J6634" i="15" s="1"/>
  <c r="H6635" i="15"/>
  <c r="J6635" i="15" s="1"/>
  <c r="H6636" i="15"/>
  <c r="J6636" i="15" s="1"/>
  <c r="H6625" i="15"/>
  <c r="J6625" i="15" s="1"/>
  <c r="H6613" i="15"/>
  <c r="J6613" i="15" s="1"/>
  <c r="H6614" i="15"/>
  <c r="J6614" i="15" s="1"/>
  <c r="H6615" i="15"/>
  <c r="J6615" i="15" s="1"/>
  <c r="H6616" i="15"/>
  <c r="J6616" i="15" s="1"/>
  <c r="H6617" i="15"/>
  <c r="J6617" i="15" s="1"/>
  <c r="H6618" i="15"/>
  <c r="J6618" i="15" s="1"/>
  <c r="H6619" i="15"/>
  <c r="J6619" i="15" s="1"/>
  <c r="H6620" i="15"/>
  <c r="J6620" i="15" s="1"/>
  <c r="H6621" i="15"/>
  <c r="J6621" i="15" s="1"/>
  <c r="H6622" i="15"/>
  <c r="J6622" i="15" s="1"/>
  <c r="H6623" i="15"/>
  <c r="J6623" i="15" s="1"/>
  <c r="H6624" i="15"/>
  <c r="J6624" i="15" s="1"/>
  <c r="H6602" i="15"/>
  <c r="J6602" i="15" s="1"/>
  <c r="H6603" i="15"/>
  <c r="J6603" i="15" s="1"/>
  <c r="H6604" i="15"/>
  <c r="J6604" i="15" s="1"/>
  <c r="H6605" i="15"/>
  <c r="J6605" i="15" s="1"/>
  <c r="H6606" i="15"/>
  <c r="J6606" i="15" s="1"/>
  <c r="H6607" i="15"/>
  <c r="J6607" i="15" s="1"/>
  <c r="H6608" i="15"/>
  <c r="J6608" i="15" s="1"/>
  <c r="H6609" i="15"/>
  <c r="J6609" i="15" s="1"/>
  <c r="H6610" i="15"/>
  <c r="J6610" i="15" s="1"/>
  <c r="H6611" i="15"/>
  <c r="J6611" i="15" s="1"/>
  <c r="H6612" i="15"/>
  <c r="J6612" i="15" s="1"/>
  <c r="H6601" i="15"/>
  <c r="J6601" i="15" s="1"/>
  <c r="H6590" i="15"/>
  <c r="J6590" i="15" s="1"/>
  <c r="H6591" i="15"/>
  <c r="J6591" i="15" s="1"/>
  <c r="H6592" i="15"/>
  <c r="J6592" i="15" s="1"/>
  <c r="H6593" i="15"/>
  <c r="J6593" i="15" s="1"/>
  <c r="H6594" i="15"/>
  <c r="J6594" i="15" s="1"/>
  <c r="H6595" i="15"/>
  <c r="J6595" i="15" s="1"/>
  <c r="H6596" i="15"/>
  <c r="J6596" i="15" s="1"/>
  <c r="H6597" i="15"/>
  <c r="J6597" i="15" s="1"/>
  <c r="H6598" i="15"/>
  <c r="J6598" i="15" s="1"/>
  <c r="H6599" i="15"/>
  <c r="J6599" i="15" s="1"/>
  <c r="H6600" i="15"/>
  <c r="J6600" i="15" s="1"/>
  <c r="H6589" i="15"/>
  <c r="J6589" i="15" s="1"/>
  <c r="H6578" i="15"/>
  <c r="J6578" i="15" s="1"/>
  <c r="H6579" i="15"/>
  <c r="J6579" i="15" s="1"/>
  <c r="H6580" i="15"/>
  <c r="J6580" i="15" s="1"/>
  <c r="H6581" i="15"/>
  <c r="J6581" i="15" s="1"/>
  <c r="H6582" i="15"/>
  <c r="J6582" i="15" s="1"/>
  <c r="H6583" i="15"/>
  <c r="J6583" i="15" s="1"/>
  <c r="H6584" i="15"/>
  <c r="J6584" i="15" s="1"/>
  <c r="H6585" i="15"/>
  <c r="J6585" i="15" s="1"/>
  <c r="H6586" i="15"/>
  <c r="J6586" i="15" s="1"/>
  <c r="H6587" i="15"/>
  <c r="J6587" i="15" s="1"/>
  <c r="H6588" i="15"/>
  <c r="J6588" i="15" s="1"/>
  <c r="H6577" i="15"/>
  <c r="J6577" i="15" s="1"/>
  <c r="H6565" i="15"/>
  <c r="J6565" i="15" s="1"/>
  <c r="H6566" i="15"/>
  <c r="J6566" i="15" s="1"/>
  <c r="H6567" i="15"/>
  <c r="J6567" i="15" s="1"/>
  <c r="H6568" i="15"/>
  <c r="J6568" i="15" s="1"/>
  <c r="H6569" i="15"/>
  <c r="J6569" i="15" s="1"/>
  <c r="H6570" i="15"/>
  <c r="J6570" i="15" s="1"/>
  <c r="H6571" i="15"/>
  <c r="J6571" i="15" s="1"/>
  <c r="H6572" i="15"/>
  <c r="J6572" i="15" s="1"/>
  <c r="H6573" i="15"/>
  <c r="J6573" i="15" s="1"/>
  <c r="H6574" i="15"/>
  <c r="J6574" i="15" s="1"/>
  <c r="H6575" i="15"/>
  <c r="J6575" i="15" s="1"/>
  <c r="H6576" i="15"/>
  <c r="J6576" i="15" s="1"/>
  <c r="H6554" i="15"/>
  <c r="J6554" i="15" s="1"/>
  <c r="H6555" i="15"/>
  <c r="J6555" i="15" s="1"/>
  <c r="H6556" i="15"/>
  <c r="J6556" i="15" s="1"/>
  <c r="H6557" i="15"/>
  <c r="J6557" i="15" s="1"/>
  <c r="H6558" i="15"/>
  <c r="J6558" i="15" s="1"/>
  <c r="H6559" i="15"/>
  <c r="J6559" i="15" s="1"/>
  <c r="H6560" i="15"/>
  <c r="J6560" i="15" s="1"/>
  <c r="H6561" i="15"/>
  <c r="J6561" i="15" s="1"/>
  <c r="H6562" i="15"/>
  <c r="J6562" i="15" s="1"/>
  <c r="H6563" i="15"/>
  <c r="J6563" i="15" s="1"/>
  <c r="H6564" i="15"/>
  <c r="J6564" i="15" s="1"/>
  <c r="H6553" i="15"/>
  <c r="J6553" i="15" s="1"/>
  <c r="H6542" i="15"/>
  <c r="J6542" i="15" s="1"/>
  <c r="H6543" i="15"/>
  <c r="J6543" i="15" s="1"/>
  <c r="H6544" i="15"/>
  <c r="J6544" i="15" s="1"/>
  <c r="H6545" i="15"/>
  <c r="J6545" i="15" s="1"/>
  <c r="H6546" i="15"/>
  <c r="J6546" i="15" s="1"/>
  <c r="H6547" i="15"/>
  <c r="J6547" i="15" s="1"/>
  <c r="H6548" i="15"/>
  <c r="J6548" i="15" s="1"/>
  <c r="H6549" i="15"/>
  <c r="J6549" i="15" s="1"/>
  <c r="H6550" i="15"/>
  <c r="J6550" i="15" s="1"/>
  <c r="H6551" i="15"/>
  <c r="J6551" i="15" s="1"/>
  <c r="H6552" i="15"/>
  <c r="J6552" i="15" s="1"/>
  <c r="H6541" i="15"/>
  <c r="J6541" i="15" s="1"/>
  <c r="H6530" i="15"/>
  <c r="J6530" i="15" s="1"/>
  <c r="H6531" i="15"/>
  <c r="J6531" i="15" s="1"/>
  <c r="H6532" i="15"/>
  <c r="J6532" i="15" s="1"/>
  <c r="H6533" i="15"/>
  <c r="J6533" i="15" s="1"/>
  <c r="H6534" i="15"/>
  <c r="J6534" i="15" s="1"/>
  <c r="H6535" i="15"/>
  <c r="J6535" i="15" s="1"/>
  <c r="H6536" i="15"/>
  <c r="J6536" i="15" s="1"/>
  <c r="H6537" i="15"/>
  <c r="J6537" i="15" s="1"/>
  <c r="H6538" i="15"/>
  <c r="J6538" i="15" s="1"/>
  <c r="H6539" i="15"/>
  <c r="J6539" i="15" s="1"/>
  <c r="H6540" i="15"/>
  <c r="J6540" i="15" s="1"/>
  <c r="H6529" i="15"/>
  <c r="J6529" i="15" s="1"/>
  <c r="H6518" i="15"/>
  <c r="J6518" i="15" s="1"/>
  <c r="H6519" i="15"/>
  <c r="J6519" i="15" s="1"/>
  <c r="H6520" i="15"/>
  <c r="J6520" i="15" s="1"/>
  <c r="H6521" i="15"/>
  <c r="J6521" i="15" s="1"/>
  <c r="H6522" i="15"/>
  <c r="J6522" i="15" s="1"/>
  <c r="H6523" i="15"/>
  <c r="J6523" i="15" s="1"/>
  <c r="H6524" i="15"/>
  <c r="J6524" i="15" s="1"/>
  <c r="H6525" i="15"/>
  <c r="J6525" i="15" s="1"/>
  <c r="H6526" i="15"/>
  <c r="J6526" i="15" s="1"/>
  <c r="H6527" i="15"/>
  <c r="J6527" i="15" s="1"/>
  <c r="H6528" i="15"/>
  <c r="J6528" i="15" s="1"/>
  <c r="H6517" i="15"/>
  <c r="J6517" i="15" s="1"/>
  <c r="H6506" i="15"/>
  <c r="J6506" i="15" s="1"/>
  <c r="H6507" i="15"/>
  <c r="J6507" i="15" s="1"/>
  <c r="H6508" i="15"/>
  <c r="J6508" i="15" s="1"/>
  <c r="H6509" i="15"/>
  <c r="J6509" i="15" s="1"/>
  <c r="H6510" i="15"/>
  <c r="J6510" i="15" s="1"/>
  <c r="H6511" i="15"/>
  <c r="J6511" i="15" s="1"/>
  <c r="H6512" i="15"/>
  <c r="J6512" i="15" s="1"/>
  <c r="H6513" i="15"/>
  <c r="J6513" i="15" s="1"/>
  <c r="H6514" i="15"/>
  <c r="J6514" i="15" s="1"/>
  <c r="H6515" i="15"/>
  <c r="J6515" i="15" s="1"/>
  <c r="H6516" i="15"/>
  <c r="J6516" i="15" s="1"/>
  <c r="H6505" i="15"/>
  <c r="J6505" i="15" s="1"/>
  <c r="H6494" i="15"/>
  <c r="J6494" i="15" s="1"/>
  <c r="H6495" i="15"/>
  <c r="J6495" i="15" s="1"/>
  <c r="H6496" i="15"/>
  <c r="J6496" i="15" s="1"/>
  <c r="H6497" i="15"/>
  <c r="J6497" i="15" s="1"/>
  <c r="H6498" i="15"/>
  <c r="J6498" i="15" s="1"/>
  <c r="H6499" i="15"/>
  <c r="J6499" i="15" s="1"/>
  <c r="H6500" i="15"/>
  <c r="J6500" i="15" s="1"/>
  <c r="H6501" i="15"/>
  <c r="J6501" i="15" s="1"/>
  <c r="H6502" i="15"/>
  <c r="J6502" i="15" s="1"/>
  <c r="H6503" i="15"/>
  <c r="J6503" i="15" s="1"/>
  <c r="H6504" i="15"/>
  <c r="J6504" i="15" s="1"/>
  <c r="H6493" i="15"/>
  <c r="J6493" i="15" s="1"/>
  <c r="H6482" i="15"/>
  <c r="J6482" i="15" s="1"/>
  <c r="H6483" i="15"/>
  <c r="J6483" i="15" s="1"/>
  <c r="H6484" i="15"/>
  <c r="J6484" i="15" s="1"/>
  <c r="H6485" i="15"/>
  <c r="J6485" i="15" s="1"/>
  <c r="H6486" i="15"/>
  <c r="J6486" i="15" s="1"/>
  <c r="H6487" i="15"/>
  <c r="J6487" i="15" s="1"/>
  <c r="H6488" i="15"/>
  <c r="J6488" i="15" s="1"/>
  <c r="H6489" i="15"/>
  <c r="J6489" i="15" s="1"/>
  <c r="H6490" i="15"/>
  <c r="J6490" i="15" s="1"/>
  <c r="H6491" i="15"/>
  <c r="J6491" i="15" s="1"/>
  <c r="H6492" i="15"/>
  <c r="J6492" i="15" s="1"/>
  <c r="H6481" i="15"/>
  <c r="J6481" i="15" s="1"/>
  <c r="H6470" i="15"/>
  <c r="J6470" i="15" s="1"/>
  <c r="H6471" i="15"/>
  <c r="J6471" i="15" s="1"/>
  <c r="H6472" i="15"/>
  <c r="J6472" i="15" s="1"/>
  <c r="H6473" i="15"/>
  <c r="J6473" i="15" s="1"/>
  <c r="H6474" i="15"/>
  <c r="J6474" i="15" s="1"/>
  <c r="H6475" i="15"/>
  <c r="J6475" i="15" s="1"/>
  <c r="H6476" i="15"/>
  <c r="J6476" i="15" s="1"/>
  <c r="H6477" i="15"/>
  <c r="J6477" i="15" s="1"/>
  <c r="H6478" i="15"/>
  <c r="J6478" i="15" s="1"/>
  <c r="H6479" i="15"/>
  <c r="J6479" i="15" s="1"/>
  <c r="H6480" i="15"/>
  <c r="J6480" i="15" s="1"/>
  <c r="H6469" i="15"/>
  <c r="J6469" i="15" s="1"/>
  <c r="H6458" i="15"/>
  <c r="J6458" i="15" s="1"/>
  <c r="H6459" i="15"/>
  <c r="J6459" i="15" s="1"/>
  <c r="H6460" i="15"/>
  <c r="J6460" i="15" s="1"/>
  <c r="H6461" i="15"/>
  <c r="J6461" i="15" s="1"/>
  <c r="H6462" i="15"/>
  <c r="J6462" i="15" s="1"/>
  <c r="H6463" i="15"/>
  <c r="J6463" i="15" s="1"/>
  <c r="H6464" i="15"/>
  <c r="J6464" i="15" s="1"/>
  <c r="H6465" i="15"/>
  <c r="J6465" i="15" s="1"/>
  <c r="H6466" i="15"/>
  <c r="J6466" i="15" s="1"/>
  <c r="H6467" i="15"/>
  <c r="J6467" i="15" s="1"/>
  <c r="H6468" i="15"/>
  <c r="J6468" i="15" s="1"/>
  <c r="H6457" i="15"/>
  <c r="J6457" i="15" s="1"/>
  <c r="H6446" i="15"/>
  <c r="J6446" i="15" s="1"/>
  <c r="H6447" i="15"/>
  <c r="J6447" i="15" s="1"/>
  <c r="H6448" i="15"/>
  <c r="J6448" i="15" s="1"/>
  <c r="H6449" i="15"/>
  <c r="J6449" i="15" s="1"/>
  <c r="H6450" i="15"/>
  <c r="J6450" i="15" s="1"/>
  <c r="H6451" i="15"/>
  <c r="J6451" i="15" s="1"/>
  <c r="H6452" i="15"/>
  <c r="J6452" i="15" s="1"/>
  <c r="H6453" i="15"/>
  <c r="J6453" i="15" s="1"/>
  <c r="H6454" i="15"/>
  <c r="J6454" i="15" s="1"/>
  <c r="H6455" i="15"/>
  <c r="J6455" i="15" s="1"/>
  <c r="H6456" i="15"/>
  <c r="J6456" i="15" s="1"/>
  <c r="H6445" i="15"/>
  <c r="J6445" i="15" s="1"/>
  <c r="H6434" i="15"/>
  <c r="J6434" i="15" s="1"/>
  <c r="H6435" i="15"/>
  <c r="J6435" i="15" s="1"/>
  <c r="H6436" i="15"/>
  <c r="J6436" i="15" s="1"/>
  <c r="H6437" i="15"/>
  <c r="J6437" i="15" s="1"/>
  <c r="H6438" i="15"/>
  <c r="J6438" i="15" s="1"/>
  <c r="H6439" i="15"/>
  <c r="J6439" i="15" s="1"/>
  <c r="H6440" i="15"/>
  <c r="J6440" i="15" s="1"/>
  <c r="H6441" i="15"/>
  <c r="J6441" i="15" s="1"/>
  <c r="H6442" i="15"/>
  <c r="J6442" i="15" s="1"/>
  <c r="H6443" i="15"/>
  <c r="J6443" i="15" s="1"/>
  <c r="H6444" i="15"/>
  <c r="J6444" i="15" s="1"/>
  <c r="H6433" i="15"/>
  <c r="J6433" i="15" s="1"/>
  <c r="H6422" i="15"/>
  <c r="J6422" i="15" s="1"/>
  <c r="H6423" i="15"/>
  <c r="J6423" i="15" s="1"/>
  <c r="H6424" i="15"/>
  <c r="J6424" i="15" s="1"/>
  <c r="H6425" i="15"/>
  <c r="J6425" i="15" s="1"/>
  <c r="H6426" i="15"/>
  <c r="J6426" i="15" s="1"/>
  <c r="H6427" i="15"/>
  <c r="J6427" i="15" s="1"/>
  <c r="H6428" i="15"/>
  <c r="J6428" i="15" s="1"/>
  <c r="H6429" i="15"/>
  <c r="J6429" i="15" s="1"/>
  <c r="H6430" i="15"/>
  <c r="J6430" i="15" s="1"/>
  <c r="H6431" i="15"/>
  <c r="J6431" i="15" s="1"/>
  <c r="H6432" i="15"/>
  <c r="J6432" i="15" s="1"/>
  <c r="H6421" i="15"/>
  <c r="J6421" i="15" s="1"/>
  <c r="H6410" i="15"/>
  <c r="J6410" i="15" s="1"/>
  <c r="H6411" i="15"/>
  <c r="J6411" i="15" s="1"/>
  <c r="H6412" i="15"/>
  <c r="J6412" i="15" s="1"/>
  <c r="H6413" i="15"/>
  <c r="J6413" i="15" s="1"/>
  <c r="H6414" i="15"/>
  <c r="J6414" i="15" s="1"/>
  <c r="H6415" i="15"/>
  <c r="J6415" i="15" s="1"/>
  <c r="H6416" i="15"/>
  <c r="J6416" i="15" s="1"/>
  <c r="H6417" i="15"/>
  <c r="J6417" i="15" s="1"/>
  <c r="H6418" i="15"/>
  <c r="J6418" i="15" s="1"/>
  <c r="H6419" i="15"/>
  <c r="J6419" i="15" s="1"/>
  <c r="H6420" i="15"/>
  <c r="J6420" i="15" s="1"/>
  <c r="H6409" i="15"/>
  <c r="J6409" i="15" s="1"/>
  <c r="H6397" i="15"/>
  <c r="J6397" i="15" s="1"/>
  <c r="H6398" i="15"/>
  <c r="J6398" i="15" s="1"/>
  <c r="H6399" i="15"/>
  <c r="J6399" i="15" s="1"/>
  <c r="H6400" i="15"/>
  <c r="J6400" i="15" s="1"/>
  <c r="H6401" i="15"/>
  <c r="J6401" i="15" s="1"/>
  <c r="H6402" i="15"/>
  <c r="J6402" i="15" s="1"/>
  <c r="H6403" i="15"/>
  <c r="J6403" i="15" s="1"/>
  <c r="H6404" i="15"/>
  <c r="J6404" i="15" s="1"/>
  <c r="H6405" i="15"/>
  <c r="J6405" i="15" s="1"/>
  <c r="H6406" i="15"/>
  <c r="J6406" i="15" s="1"/>
  <c r="H6407" i="15"/>
  <c r="J6407" i="15" s="1"/>
  <c r="H6408" i="15"/>
  <c r="J6408" i="15" s="1"/>
  <c r="H6386" i="15"/>
  <c r="J6386" i="15" s="1"/>
  <c r="H6387" i="15"/>
  <c r="J6387" i="15" s="1"/>
  <c r="H6388" i="15"/>
  <c r="J6388" i="15" s="1"/>
  <c r="H6389" i="15"/>
  <c r="J6389" i="15" s="1"/>
  <c r="H6390" i="15"/>
  <c r="J6390" i="15" s="1"/>
  <c r="H6391" i="15"/>
  <c r="J6391" i="15" s="1"/>
  <c r="H6392" i="15"/>
  <c r="J6392" i="15" s="1"/>
  <c r="H6393" i="15"/>
  <c r="J6393" i="15" s="1"/>
  <c r="H6394" i="15"/>
  <c r="J6394" i="15" s="1"/>
  <c r="H6395" i="15"/>
  <c r="J6395" i="15" s="1"/>
  <c r="H6396" i="15"/>
  <c r="J6396" i="15" s="1"/>
  <c r="H6385" i="15"/>
  <c r="J6385" i="15" s="1"/>
  <c r="H6374" i="15"/>
  <c r="J6374" i="15" s="1"/>
  <c r="H6375" i="15"/>
  <c r="J6375" i="15" s="1"/>
  <c r="H6376" i="15"/>
  <c r="J6376" i="15" s="1"/>
  <c r="H6377" i="15"/>
  <c r="J6377" i="15" s="1"/>
  <c r="H6378" i="15"/>
  <c r="J6378" i="15" s="1"/>
  <c r="H6379" i="15"/>
  <c r="J6379" i="15" s="1"/>
  <c r="H6380" i="15"/>
  <c r="J6380" i="15" s="1"/>
  <c r="H6381" i="15"/>
  <c r="J6381" i="15" s="1"/>
  <c r="H6382" i="15"/>
  <c r="J6382" i="15" s="1"/>
  <c r="H6383" i="15"/>
  <c r="J6383" i="15" s="1"/>
  <c r="H6384" i="15"/>
  <c r="J6384" i="15" s="1"/>
  <c r="H6373" i="15"/>
  <c r="J6373" i="15" s="1"/>
  <c r="H6181" i="15"/>
  <c r="J6181" i="15" s="1"/>
  <c r="H5860" i="15"/>
  <c r="J5860" i="15" s="1"/>
  <c r="H5859" i="15"/>
  <c r="J5859" i="15" s="1"/>
  <c r="H5858" i="15"/>
  <c r="J5858" i="15" s="1"/>
  <c r="H5857" i="15"/>
  <c r="J5857" i="15" s="1"/>
  <c r="H5856" i="15"/>
  <c r="J5856" i="15" s="1"/>
  <c r="H5855" i="15"/>
  <c r="J5855" i="15" s="1"/>
  <c r="H5854" i="15"/>
  <c r="J5854" i="15" s="1"/>
  <c r="H5853" i="15"/>
  <c r="J5853" i="15" s="1"/>
  <c r="H5852" i="15"/>
  <c r="J5852" i="15" s="1"/>
  <c r="H5851" i="15"/>
  <c r="J5851" i="15" s="1"/>
  <c r="H5850" i="15"/>
  <c r="J5850" i="15" s="1"/>
  <c r="H5849" i="15"/>
  <c r="J5849" i="15" s="1"/>
  <c r="H5848" i="15"/>
  <c r="J5848" i="15" s="1"/>
  <c r="H5847" i="15"/>
  <c r="J5847" i="15" s="1"/>
  <c r="H5846" i="15"/>
  <c r="J5846" i="15" s="1"/>
  <c r="H5845" i="15"/>
  <c r="J5845" i="15" s="1"/>
  <c r="H5844" i="15"/>
  <c r="J5844" i="15" s="1"/>
  <c r="H5843" i="15"/>
  <c r="J5843" i="15" s="1"/>
  <c r="H5842" i="15"/>
  <c r="J5842" i="15" s="1"/>
  <c r="H5841" i="15"/>
  <c r="J5841" i="15" s="1"/>
  <c r="H5840" i="15"/>
  <c r="J5840" i="15" s="1"/>
  <c r="H5839" i="15"/>
  <c r="J5839" i="15" s="1"/>
  <c r="H5838" i="15"/>
  <c r="J5838" i="15" s="1"/>
  <c r="H5837" i="15"/>
  <c r="J5837" i="15" s="1"/>
  <c r="H5836" i="15"/>
  <c r="J5836" i="15" s="1"/>
  <c r="H5835" i="15"/>
  <c r="J5835" i="15" s="1"/>
  <c r="H5834" i="15"/>
  <c r="J5834" i="15" s="1"/>
  <c r="H5833" i="15"/>
  <c r="J5833" i="15" s="1"/>
  <c r="H5832" i="15"/>
  <c r="J5832" i="15" s="1"/>
  <c r="H5831" i="15"/>
  <c r="J5831" i="15" s="1"/>
  <c r="H5830" i="15"/>
  <c r="J5830" i="15" s="1"/>
  <c r="H5829" i="15"/>
  <c r="J5829" i="15" s="1"/>
  <c r="H5828" i="15"/>
  <c r="J5828" i="15" s="1"/>
  <c r="H5827" i="15"/>
  <c r="J5827" i="15" s="1"/>
  <c r="H5826" i="15"/>
  <c r="J5826" i="15" s="1"/>
  <c r="H5825" i="15"/>
  <c r="J5825" i="15" s="1"/>
  <c r="H5824" i="15"/>
  <c r="J5824" i="15" s="1"/>
  <c r="H5823" i="15"/>
  <c r="J5823" i="15" s="1"/>
  <c r="H5822" i="15"/>
  <c r="J5822" i="15" s="1"/>
  <c r="H5821" i="15"/>
  <c r="J5821" i="15" s="1"/>
  <c r="H5820" i="15"/>
  <c r="J5820" i="15" s="1"/>
  <c r="H5819" i="15"/>
  <c r="J5819" i="15" s="1"/>
  <c r="H5818" i="15"/>
  <c r="J5818" i="15" s="1"/>
  <c r="H5817" i="15"/>
  <c r="J5817" i="15" s="1"/>
  <c r="H5816" i="15"/>
  <c r="J5816" i="15" s="1"/>
  <c r="H5815" i="15"/>
  <c r="J5815" i="15" s="1"/>
  <c r="H5814" i="15"/>
  <c r="J5814" i="15" s="1"/>
  <c r="H5813" i="15"/>
  <c r="J5813" i="15" s="1"/>
  <c r="H5796" i="15"/>
  <c r="J5796" i="15" s="1"/>
  <c r="H5795" i="15"/>
  <c r="J5795" i="15" s="1"/>
  <c r="H5794" i="15"/>
  <c r="J5794" i="15" s="1"/>
  <c r="H5793" i="15"/>
  <c r="J5793" i="15" s="1"/>
  <c r="H5792" i="15"/>
  <c r="J5792" i="15" s="1"/>
  <c r="H5791" i="15"/>
  <c r="J5791" i="15" s="1"/>
  <c r="H5790" i="15"/>
  <c r="J5790" i="15" s="1"/>
  <c r="H5789" i="15"/>
  <c r="J5789" i="15" s="1"/>
  <c r="H5788" i="15"/>
  <c r="J5788" i="15" s="1"/>
  <c r="H5787" i="15"/>
  <c r="J5787" i="15" s="1"/>
  <c r="H5786" i="15"/>
  <c r="J5786" i="15" s="1"/>
  <c r="H5785" i="15"/>
  <c r="J5785" i="15" s="1"/>
  <c r="H5784" i="15"/>
  <c r="J5784" i="15" s="1"/>
  <c r="H5783" i="15"/>
  <c r="J5783" i="15" s="1"/>
  <c r="H5782" i="15"/>
  <c r="J5782" i="15" s="1"/>
  <c r="H5781" i="15"/>
  <c r="J5781" i="15" s="1"/>
  <c r="H5780" i="15"/>
  <c r="J5780" i="15" s="1"/>
  <c r="H5779" i="15"/>
  <c r="J5779" i="15" s="1"/>
  <c r="H5778" i="15"/>
  <c r="J5778" i="15" s="1"/>
  <c r="H5777" i="15"/>
  <c r="J5777" i="15" s="1"/>
  <c r="H5776" i="15"/>
  <c r="J5776" i="15" s="1"/>
  <c r="H5775" i="15"/>
  <c r="J5775" i="15" s="1"/>
  <c r="H5774" i="15"/>
  <c r="J5774" i="15" s="1"/>
  <c r="H5773" i="15"/>
  <c r="J5773" i="15" s="1"/>
  <c r="H5772" i="15"/>
  <c r="J5772" i="15" s="1"/>
  <c r="H5771" i="15"/>
  <c r="J5771" i="15" s="1"/>
  <c r="H5770" i="15"/>
  <c r="J5770" i="15" s="1"/>
  <c r="H5769" i="15"/>
  <c r="J5769" i="15" s="1"/>
  <c r="H5768" i="15"/>
  <c r="J5768" i="15" s="1"/>
  <c r="H5767" i="15"/>
  <c r="J5767" i="15" s="1"/>
  <c r="H5766" i="15"/>
  <c r="J5766" i="15" s="1"/>
  <c r="H5765" i="15"/>
  <c r="J5765" i="15" s="1"/>
  <c r="H5764" i="15"/>
  <c r="J5764" i="15" s="1"/>
  <c r="H5763" i="15"/>
  <c r="J5763" i="15" s="1"/>
  <c r="H5762" i="15"/>
  <c r="J5762" i="15" s="1"/>
  <c r="H5761" i="15"/>
  <c r="J5761" i="15" s="1"/>
  <c r="H5760" i="15"/>
  <c r="J5760" i="15" s="1"/>
  <c r="H5759" i="15"/>
  <c r="J5759" i="15" s="1"/>
  <c r="H5758" i="15"/>
  <c r="J5758" i="15" s="1"/>
  <c r="H5757" i="15"/>
  <c r="J5757" i="15" s="1"/>
  <c r="H5756" i="15"/>
  <c r="J5756" i="15" s="1"/>
  <c r="H5755" i="15"/>
  <c r="J5755" i="15" s="1"/>
  <c r="H5754" i="15"/>
  <c r="J5754" i="15" s="1"/>
  <c r="H5753" i="15"/>
  <c r="J5753" i="15" s="1"/>
  <c r="H5752" i="15"/>
  <c r="J5752" i="15" s="1"/>
  <c r="H5751" i="15"/>
  <c r="J5751" i="15" s="1"/>
  <c r="H5750" i="15"/>
  <c r="J5750" i="15" s="1"/>
  <c r="H5749" i="15"/>
  <c r="J5749" i="15" s="1"/>
  <c r="H5732" i="15"/>
  <c r="J5732" i="15" s="1"/>
  <c r="H5731" i="15"/>
  <c r="J5731" i="15" s="1"/>
  <c r="H5730" i="15"/>
  <c r="J5730" i="15" s="1"/>
  <c r="H5729" i="15"/>
  <c r="J5729" i="15" s="1"/>
  <c r="H5728" i="15"/>
  <c r="J5728" i="15" s="1"/>
  <c r="H5727" i="15"/>
  <c r="J5727" i="15" s="1"/>
  <c r="H5726" i="15"/>
  <c r="J5726" i="15" s="1"/>
  <c r="H5725" i="15"/>
  <c r="J5725" i="15" s="1"/>
  <c r="H5724" i="15"/>
  <c r="J5724" i="15" s="1"/>
  <c r="H5723" i="15"/>
  <c r="J5723" i="15" s="1"/>
  <c r="H5722" i="15"/>
  <c r="J5722" i="15" s="1"/>
  <c r="H5721" i="15"/>
  <c r="J5721" i="15" s="1"/>
  <c r="H5720" i="15"/>
  <c r="J5720" i="15" s="1"/>
  <c r="H5719" i="15"/>
  <c r="J5719" i="15" s="1"/>
  <c r="H5718" i="15"/>
  <c r="J5718" i="15" s="1"/>
  <c r="H5717" i="15"/>
  <c r="J5717" i="15" s="1"/>
  <c r="H5716" i="15"/>
  <c r="J5716" i="15" s="1"/>
  <c r="H5715" i="15"/>
  <c r="J5715" i="15" s="1"/>
  <c r="H5714" i="15"/>
  <c r="J5714" i="15" s="1"/>
  <c r="H5713" i="15"/>
  <c r="J5713" i="15" s="1"/>
  <c r="H5712" i="15"/>
  <c r="J5712" i="15" s="1"/>
  <c r="H5711" i="15"/>
  <c r="J5711" i="15" s="1"/>
  <c r="H5710" i="15"/>
  <c r="J5710" i="15" s="1"/>
  <c r="H5709" i="15"/>
  <c r="J5709" i="15" s="1"/>
  <c r="H5708" i="15"/>
  <c r="J5708" i="15" s="1"/>
  <c r="H5707" i="15"/>
  <c r="J5707" i="15" s="1"/>
  <c r="H5706" i="15"/>
  <c r="J5706" i="15" s="1"/>
  <c r="H5705" i="15"/>
  <c r="J5705" i="15" s="1"/>
  <c r="H5704" i="15"/>
  <c r="J5704" i="15" s="1"/>
  <c r="H5703" i="15"/>
  <c r="J5703" i="15" s="1"/>
  <c r="H5701" i="15"/>
  <c r="J5701" i="15" s="1"/>
  <c r="H5702" i="15"/>
  <c r="J5702" i="15" s="1"/>
  <c r="H5700" i="15"/>
  <c r="J5700" i="15" s="1"/>
  <c r="H5699" i="15"/>
  <c r="J5699" i="15" s="1"/>
  <c r="H5698" i="15"/>
  <c r="J5698" i="15" s="1"/>
  <c r="H5697" i="15"/>
  <c r="J5697" i="15" s="1"/>
  <c r="H5696" i="15"/>
  <c r="J5696" i="15" s="1"/>
  <c r="H5695" i="15"/>
  <c r="J5695" i="15" s="1"/>
  <c r="H5694" i="15"/>
  <c r="J5694" i="15" s="1"/>
  <c r="H5693" i="15"/>
  <c r="J5693" i="15" s="1"/>
  <c r="H5692" i="15"/>
  <c r="J5692" i="15" s="1"/>
  <c r="H5691" i="15"/>
  <c r="J5691" i="15" s="1"/>
  <c r="H5690" i="15"/>
  <c r="J5690" i="15" s="1"/>
  <c r="H5689" i="15"/>
  <c r="J5689" i="15" s="1"/>
  <c r="H5688" i="15"/>
  <c r="J5688" i="15" s="1"/>
  <c r="H5687" i="15"/>
  <c r="J5687" i="15" s="1"/>
  <c r="H5686" i="15"/>
  <c r="J5686" i="15" s="1"/>
  <c r="H5685" i="15"/>
  <c r="J5685" i="15" s="1"/>
  <c r="H5668" i="15"/>
  <c r="J5668" i="15" s="1"/>
  <c r="H5667" i="15"/>
  <c r="J5667" i="15" s="1"/>
  <c r="H5666" i="15"/>
  <c r="J5666" i="15" s="1"/>
  <c r="H5665" i="15"/>
  <c r="J5665" i="15" s="1"/>
  <c r="H5664" i="15"/>
  <c r="J5664" i="15" s="1"/>
  <c r="H5663" i="15"/>
  <c r="J5663" i="15" s="1"/>
  <c r="H5662" i="15"/>
  <c r="J5662" i="15" s="1"/>
  <c r="H5661" i="15"/>
  <c r="J5661" i="15" s="1"/>
  <c r="H5660" i="15"/>
  <c r="J5660" i="15" s="1"/>
  <c r="H5659" i="15"/>
  <c r="J5659" i="15" s="1"/>
  <c r="H5658" i="15"/>
  <c r="J5658" i="15" s="1"/>
  <c r="H5657" i="15"/>
  <c r="J5657" i="15" s="1"/>
  <c r="H5656" i="15"/>
  <c r="J5656" i="15" s="1"/>
  <c r="H5655" i="15"/>
  <c r="J5655" i="15" s="1"/>
  <c r="H5654" i="15"/>
  <c r="J5654" i="15" s="1"/>
  <c r="H5653" i="15"/>
  <c r="J5653" i="15" s="1"/>
  <c r="H5652" i="15"/>
  <c r="J5652" i="15" s="1"/>
  <c r="H5651" i="15"/>
  <c r="J5651" i="15" s="1"/>
  <c r="H5650" i="15"/>
  <c r="J5650" i="15" s="1"/>
  <c r="H5649" i="15"/>
  <c r="J5649" i="15" s="1"/>
  <c r="H5648" i="15"/>
  <c r="J5648" i="15" s="1"/>
  <c r="H5647" i="15"/>
  <c r="J5647" i="15" s="1"/>
  <c r="H5646" i="15"/>
  <c r="J5646" i="15" s="1"/>
  <c r="H5645" i="15"/>
  <c r="J5645" i="15" s="1"/>
  <c r="H5644" i="15"/>
  <c r="J5644" i="15" s="1"/>
  <c r="H5643" i="15"/>
  <c r="J5643" i="15" s="1"/>
  <c r="H5642" i="15"/>
  <c r="J5642" i="15" s="1"/>
  <c r="H5641" i="15"/>
  <c r="J5641" i="15" s="1"/>
  <c r="H5640" i="15"/>
  <c r="J5640" i="15" s="1"/>
  <c r="H5639" i="15"/>
  <c r="J5639" i="15" s="1"/>
  <c r="H5638" i="15"/>
  <c r="J5638" i="15" s="1"/>
  <c r="H5637" i="15"/>
  <c r="J5637" i="15" s="1"/>
  <c r="H5636" i="15"/>
  <c r="J5636" i="15" s="1"/>
  <c r="H5635" i="15"/>
  <c r="J5635" i="15" s="1"/>
  <c r="H5634" i="15"/>
  <c r="J5634" i="15" s="1"/>
  <c r="H5633" i="15"/>
  <c r="J5633" i="15" s="1"/>
  <c r="H5632" i="15"/>
  <c r="J5632" i="15" s="1"/>
  <c r="H5631" i="15"/>
  <c r="J5631" i="15" s="1"/>
  <c r="H5630" i="15"/>
  <c r="J5630" i="15" s="1"/>
  <c r="H5629" i="15"/>
  <c r="J5629" i="15" s="1"/>
  <c r="H5628" i="15"/>
  <c r="J5628" i="15" s="1"/>
  <c r="H5627" i="15"/>
  <c r="J5627" i="15" s="1"/>
  <c r="H5626" i="15"/>
  <c r="J5626" i="15" s="1"/>
  <c r="H5625" i="15"/>
  <c r="J5625" i="15" s="1"/>
  <c r="H5624" i="15"/>
  <c r="J5624" i="15" s="1"/>
  <c r="H5623" i="15"/>
  <c r="J5623" i="15" s="1"/>
  <c r="H5622" i="15"/>
  <c r="J5622" i="15" s="1"/>
  <c r="H5621" i="15"/>
  <c r="J5621" i="15" s="1"/>
  <c r="H5604" i="15"/>
  <c r="H5603" i="15"/>
  <c r="H5602" i="15"/>
  <c r="H5601" i="15"/>
  <c r="H5600" i="15"/>
  <c r="H5599" i="15"/>
  <c r="H5598" i="15"/>
  <c r="H5597" i="15"/>
  <c r="H5596" i="15"/>
  <c r="H5595" i="15"/>
  <c r="H5594" i="15"/>
  <c r="H5593" i="15"/>
  <c r="H5592" i="15"/>
  <c r="H5591" i="15"/>
  <c r="H5590" i="15"/>
  <c r="H5589" i="15"/>
  <c r="H5588" i="15"/>
  <c r="H5587" i="15"/>
  <c r="H5586" i="15"/>
  <c r="H5585" i="15"/>
  <c r="H5584" i="15"/>
  <c r="H5583" i="15"/>
  <c r="H5582" i="15"/>
  <c r="H5581" i="15"/>
  <c r="H5580" i="15"/>
  <c r="H5579" i="15"/>
  <c r="H5578" i="15"/>
  <c r="H5577" i="15"/>
  <c r="H5576" i="15"/>
  <c r="H5575" i="15"/>
  <c r="H5574" i="15"/>
  <c r="H5573" i="15"/>
  <c r="H5572" i="15"/>
  <c r="H5571" i="15"/>
  <c r="H5570" i="15"/>
  <c r="H5569" i="15"/>
  <c r="H5568" i="15"/>
  <c r="H5567" i="15"/>
  <c r="H5566" i="15"/>
  <c r="H5565" i="15"/>
  <c r="H5564" i="15"/>
  <c r="H5563" i="15"/>
  <c r="H5562" i="15"/>
  <c r="H5561" i="15"/>
  <c r="H5560" i="15"/>
  <c r="H5559" i="15"/>
  <c r="H5558" i="15"/>
  <c r="H5557" i="15"/>
  <c r="H5541" i="15"/>
  <c r="H5540" i="15"/>
  <c r="H5539" i="15"/>
  <c r="H5538" i="15"/>
  <c r="H5537" i="15"/>
  <c r="H5536" i="15"/>
  <c r="H5535" i="15"/>
  <c r="H5534" i="15"/>
  <c r="H5533" i="15"/>
  <c r="H5532" i="15"/>
  <c r="H5531" i="15"/>
  <c r="H5530" i="15"/>
  <c r="H5529" i="15"/>
  <c r="H5528" i="15"/>
  <c r="H5527" i="15"/>
  <c r="H5526" i="15"/>
  <c r="H5525" i="15"/>
  <c r="H5524" i="15"/>
  <c r="H5523" i="15"/>
  <c r="H5522" i="15"/>
  <c r="H5521" i="15"/>
  <c r="H5520" i="15"/>
  <c r="H5519" i="15"/>
  <c r="H5518" i="15"/>
  <c r="H5517" i="15"/>
  <c r="H5516" i="15"/>
  <c r="H5515" i="15"/>
  <c r="H5514" i="15"/>
  <c r="H5513" i="15"/>
  <c r="H5512" i="15"/>
  <c r="H5511" i="15"/>
  <c r="H5510" i="15"/>
  <c r="H5509" i="15"/>
  <c r="H5508" i="15"/>
  <c r="H5507" i="15"/>
  <c r="H5506" i="15"/>
  <c r="H5505" i="15"/>
  <c r="H5504" i="15"/>
  <c r="H5503" i="15"/>
  <c r="H5502" i="15"/>
  <c r="H5501" i="15"/>
  <c r="H5500" i="15"/>
  <c r="H5499" i="15"/>
  <c r="H5498" i="15"/>
  <c r="H5497" i="15"/>
  <c r="H5496" i="15"/>
  <c r="H5495" i="15"/>
  <c r="H5494" i="15"/>
  <c r="H5493" i="15"/>
  <c r="H5476" i="15"/>
  <c r="H5475" i="15"/>
  <c r="H5474" i="15"/>
  <c r="H5473" i="15"/>
  <c r="H5472" i="15"/>
  <c r="H5471" i="15"/>
  <c r="H5470" i="15"/>
  <c r="H5469" i="15"/>
  <c r="H5468" i="15"/>
  <c r="H5467" i="15"/>
  <c r="H5466" i="15"/>
  <c r="H5465" i="15"/>
  <c r="H5464" i="15"/>
  <c r="H5463" i="15"/>
  <c r="H5462" i="15"/>
  <c r="H5461" i="15"/>
  <c r="H5460" i="15"/>
  <c r="H5459" i="15"/>
  <c r="H5458" i="15"/>
  <c r="H5457" i="15"/>
  <c r="H5456" i="15"/>
  <c r="H5455" i="15"/>
  <c r="H5454" i="15"/>
  <c r="H5453" i="15"/>
  <c r="H5452" i="15"/>
  <c r="H5451" i="15"/>
  <c r="H5450" i="15"/>
  <c r="H5449" i="15"/>
  <c r="H5448" i="15"/>
  <c r="H5447" i="15"/>
  <c r="H5446" i="15"/>
  <c r="H5445" i="15"/>
  <c r="H5444" i="15"/>
  <c r="H5443" i="15"/>
  <c r="H5442" i="15"/>
  <c r="H5441" i="15"/>
  <c r="H5440" i="15"/>
  <c r="H5439" i="15"/>
  <c r="H5438" i="15"/>
  <c r="H5437" i="15"/>
  <c r="H5436" i="15"/>
  <c r="H5435" i="15"/>
  <c r="H5434" i="15"/>
  <c r="H5433" i="15"/>
  <c r="H5432" i="15"/>
  <c r="H5431" i="15"/>
  <c r="H5429" i="15"/>
  <c r="H5430" i="15"/>
  <c r="H7123" i="15" l="1"/>
  <c r="J7123" i="15" s="1"/>
  <c r="H7122" i="15"/>
  <c r="J7122" i="15" s="1"/>
  <c r="H7121" i="15"/>
  <c r="J7121" i="15" s="1"/>
  <c r="H7120" i="15"/>
  <c r="J7120" i="15" s="1"/>
  <c r="H7119" i="15"/>
  <c r="J7119" i="15" s="1"/>
  <c r="H7118" i="15"/>
  <c r="J7118" i="15" s="1"/>
  <c r="H7117" i="15"/>
  <c r="J7117" i="15" s="1"/>
  <c r="H7116" i="15"/>
  <c r="J7116" i="15" s="1"/>
  <c r="H7115" i="15"/>
  <c r="J7115" i="15" s="1"/>
  <c r="H7114" i="15"/>
  <c r="J7114" i="15" s="1"/>
  <c r="H5299" i="15"/>
  <c r="H5298" i="15"/>
  <c r="H5297" i="15"/>
  <c r="H5296" i="15"/>
  <c r="H5295" i="15"/>
  <c r="H5294" i="15"/>
  <c r="H5293" i="15"/>
  <c r="H5292" i="15"/>
  <c r="H5291" i="15"/>
  <c r="H5290" i="15"/>
  <c r="H5289" i="15"/>
  <c r="H5287" i="15"/>
  <c r="H5285" i="15"/>
  <c r="H5283" i="15"/>
  <c r="H6951" i="15"/>
  <c r="H7109" i="15"/>
  <c r="J7109" i="15" s="1"/>
  <c r="H7110" i="15"/>
  <c r="J7110" i="15" s="1"/>
  <c r="H7111" i="15"/>
  <c r="J7111" i="15" s="1"/>
  <c r="H7112" i="15"/>
  <c r="J7112" i="15" s="1"/>
  <c r="H7113" i="15"/>
  <c r="J7113" i="15" s="1"/>
  <c r="H7108" i="15"/>
  <c r="J7108" i="15" s="1"/>
  <c r="H7103" i="15"/>
  <c r="J7103" i="15" s="1"/>
  <c r="H7104" i="15"/>
  <c r="J7104" i="15" s="1"/>
  <c r="H7105" i="15"/>
  <c r="J7105" i="15" s="1"/>
  <c r="H7106" i="15"/>
  <c r="J7106" i="15" s="1"/>
  <c r="H7107" i="15"/>
  <c r="J7107" i="15" s="1"/>
  <c r="H7102" i="15"/>
  <c r="J7102" i="15" s="1"/>
  <c r="H7097" i="15"/>
  <c r="J7097" i="15" s="1"/>
  <c r="H7098" i="15"/>
  <c r="J7098" i="15" s="1"/>
  <c r="H7099" i="15"/>
  <c r="J7099" i="15" s="1"/>
  <c r="H7100" i="15"/>
  <c r="J7100" i="15" s="1"/>
  <c r="H7101" i="15"/>
  <c r="J7101" i="15" s="1"/>
  <c r="H7096" i="15"/>
  <c r="J7096" i="15" s="1"/>
  <c r="H7095" i="15" l="1"/>
  <c r="J7095" i="15" s="1"/>
  <c r="H7094" i="15"/>
  <c r="J7094" i="15" s="1"/>
  <c r="H7093" i="15"/>
  <c r="J7093" i="15" s="1"/>
  <c r="H7092" i="15"/>
  <c r="J7092" i="15" s="1"/>
  <c r="H7091" i="15"/>
  <c r="J7091" i="15" s="1"/>
  <c r="H7090" i="15"/>
  <c r="J7090" i="15" s="1"/>
  <c r="H7089" i="15"/>
  <c r="J7089" i="15" s="1"/>
  <c r="H7088" i="15"/>
  <c r="J7088" i="15" s="1"/>
  <c r="H7087" i="15"/>
  <c r="J7087" i="15" s="1"/>
  <c r="H7086" i="15"/>
  <c r="J7086" i="15" s="1"/>
  <c r="H7085" i="15"/>
  <c r="J7085" i="15" s="1"/>
  <c r="H7084" i="15"/>
  <c r="J7084" i="15" s="1"/>
  <c r="H7083" i="15"/>
  <c r="J7083" i="15" s="1"/>
  <c r="H7082" i="15"/>
  <c r="J7082" i="15" s="1"/>
  <c r="H7081" i="15"/>
  <c r="J7081" i="15" s="1"/>
  <c r="H7080" i="15"/>
  <c r="J7080" i="15" s="1"/>
  <c r="H7079" i="15"/>
  <c r="J7079" i="15" s="1"/>
  <c r="H7078" i="15"/>
  <c r="J7078" i="15" s="1"/>
  <c r="H7077" i="15"/>
  <c r="J7077" i="15" s="1"/>
  <c r="H7076" i="15"/>
  <c r="J7076" i="15" s="1"/>
  <c r="H7075" i="15"/>
  <c r="J7075" i="15" s="1"/>
  <c r="H7074" i="15"/>
  <c r="J7074" i="15" s="1"/>
  <c r="H7073" i="15"/>
  <c r="J7073" i="15" s="1"/>
  <c r="H7072" i="15"/>
  <c r="J7072" i="15" s="1"/>
  <c r="H7071" i="15"/>
  <c r="J7071" i="15" s="1"/>
  <c r="H7070" i="15"/>
  <c r="J7070" i="15" s="1"/>
  <c r="H7069" i="15"/>
  <c r="J7069" i="15" s="1"/>
  <c r="H7068" i="15"/>
  <c r="J7068" i="15" s="1"/>
  <c r="H7067" i="15"/>
  <c r="J7067" i="15" s="1"/>
  <c r="H7066" i="15"/>
  <c r="J7066" i="15" s="1"/>
  <c r="H7065" i="15"/>
  <c r="J7065" i="15" s="1"/>
  <c r="H7064" i="15"/>
  <c r="J7064" i="15" s="1"/>
  <c r="H7063" i="15"/>
  <c r="J7063" i="15" s="1"/>
  <c r="H7062" i="15"/>
  <c r="J7062" i="15" s="1"/>
  <c r="H7061" i="15"/>
  <c r="J7061" i="15" s="1"/>
  <c r="H7060" i="15"/>
  <c r="J7060" i="15" s="1"/>
  <c r="H7059" i="15"/>
  <c r="J7059" i="15" s="1"/>
  <c r="H7058" i="15"/>
  <c r="J7058" i="15" s="1"/>
  <c r="H7057" i="15"/>
  <c r="J7057" i="15" s="1"/>
  <c r="H7056" i="15"/>
  <c r="J7056" i="15" s="1"/>
  <c r="H7055" i="15"/>
  <c r="J7055" i="15" s="1"/>
  <c r="H7054" i="15"/>
  <c r="J7054" i="15" s="1"/>
  <c r="H7053" i="15"/>
  <c r="J7053" i="15" s="1"/>
  <c r="H7052" i="15"/>
  <c r="J7052" i="15" s="1"/>
  <c r="H7051" i="15"/>
  <c r="J7051" i="15" s="1"/>
  <c r="H7050" i="15"/>
  <c r="J7050" i="15" s="1"/>
  <c r="H7049" i="15"/>
  <c r="J7049" i="15" s="1"/>
  <c r="H7048" i="15"/>
  <c r="J7048" i="15" s="1"/>
  <c r="H7047" i="15"/>
  <c r="J7047" i="15" s="1"/>
  <c r="H7046" i="15"/>
  <c r="J7046" i="15" s="1"/>
  <c r="H7045" i="15"/>
  <c r="J7045" i="15" s="1"/>
  <c r="H7044" i="15"/>
  <c r="J7044" i="15" s="1"/>
  <c r="H7043" i="15"/>
  <c r="J7043" i="15" s="1"/>
  <c r="H7042" i="15"/>
  <c r="J7042" i="15" s="1"/>
  <c r="H7041" i="15"/>
  <c r="J7041" i="15" s="1"/>
  <c r="H7040" i="15"/>
  <c r="J7040" i="15" s="1"/>
  <c r="H7039" i="15"/>
  <c r="J7039" i="15" s="1"/>
  <c r="H7038" i="15"/>
  <c r="J7038" i="15" s="1"/>
  <c r="H7037" i="15"/>
  <c r="J7037" i="15" s="1"/>
  <c r="H7036" i="15"/>
  <c r="J7036" i="15" s="1"/>
  <c r="H7035" i="15"/>
  <c r="J7035" i="15" s="1"/>
  <c r="H7034" i="15"/>
  <c r="J7034" i="15" s="1"/>
  <c r="H7033" i="15"/>
  <c r="J7033" i="15" s="1"/>
  <c r="H7032" i="15"/>
  <c r="J7032" i="15" s="1"/>
  <c r="H7031" i="15"/>
  <c r="J7031" i="15" s="1"/>
  <c r="H7030" i="15"/>
  <c r="J7030" i="15" s="1"/>
  <c r="H7029" i="15"/>
  <c r="J7029" i="15" s="1"/>
  <c r="H7028" i="15"/>
  <c r="J7028" i="15" s="1"/>
  <c r="H7027" i="15"/>
  <c r="J7027" i="15" s="1"/>
  <c r="H7026" i="15"/>
  <c r="J7026" i="15" s="1"/>
  <c r="H7025" i="15"/>
  <c r="J7025" i="15" s="1"/>
  <c r="H7024" i="15"/>
  <c r="J7024" i="15" s="1"/>
  <c r="H7023" i="15"/>
  <c r="J7023" i="15" s="1"/>
  <c r="H7022" i="15"/>
  <c r="J7022" i="15" s="1"/>
  <c r="H7021" i="15"/>
  <c r="J7021" i="15" s="1"/>
  <c r="H7020" i="15"/>
  <c r="J7020" i="15" s="1"/>
  <c r="H7019" i="15"/>
  <c r="J7019" i="15" s="1"/>
  <c r="H7018" i="15"/>
  <c r="J7018" i="15" s="1"/>
  <c r="H7017" i="15"/>
  <c r="J7017" i="15" s="1"/>
  <c r="H7016" i="15"/>
  <c r="J7016" i="15" s="1"/>
  <c r="H7015" i="15"/>
  <c r="J7015" i="15" s="1"/>
  <c r="H7014" i="15"/>
  <c r="J7014" i="15" s="1"/>
  <c r="H7013" i="15"/>
  <c r="J7013" i="15" s="1"/>
  <c r="H7012" i="15"/>
  <c r="J7012" i="15" s="1"/>
  <c r="H7011" i="15"/>
  <c r="J7011" i="15" s="1"/>
  <c r="H7010" i="15"/>
  <c r="J7010" i="15" s="1"/>
  <c r="H7009" i="15"/>
  <c r="J7009" i="15" s="1"/>
  <c r="H7008" i="15"/>
  <c r="J7008" i="15" s="1"/>
  <c r="H7007" i="15"/>
  <c r="J7007" i="15" s="1"/>
  <c r="H7006" i="15"/>
  <c r="J7006" i="15" s="1"/>
  <c r="H7005" i="15"/>
  <c r="J7005" i="15" s="1"/>
  <c r="H7004" i="15"/>
  <c r="J7004" i="15" s="1"/>
  <c r="H7003" i="15"/>
  <c r="J7003" i="15" s="1"/>
  <c r="H7002" i="15"/>
  <c r="J7002" i="15" s="1"/>
  <c r="H7001" i="15"/>
  <c r="J7001" i="15" s="1"/>
  <c r="H7000" i="15"/>
  <c r="J7000" i="15" s="1"/>
  <c r="H6999" i="15"/>
  <c r="J6999" i="15" s="1"/>
  <c r="H6998" i="15"/>
  <c r="J6998" i="15" s="1"/>
  <c r="H6997" i="15"/>
  <c r="J6997" i="15" s="1"/>
  <c r="H6996" i="15"/>
  <c r="J6996" i="15" s="1"/>
  <c r="H6995" i="15"/>
  <c r="J6995" i="15" s="1"/>
  <c r="H6994" i="15"/>
  <c r="J6994" i="15" s="1"/>
  <c r="H6993" i="15"/>
  <c r="J6993" i="15" s="1"/>
  <c r="H6992" i="15"/>
  <c r="J6992" i="15" s="1"/>
  <c r="H6991" i="15"/>
  <c r="J6991" i="15" s="1"/>
  <c r="H6990" i="15"/>
  <c r="J6990" i="15" s="1"/>
  <c r="H6989" i="15"/>
  <c r="J6989" i="15" s="1"/>
  <c r="H6988" i="15"/>
  <c r="J6988" i="15" s="1"/>
  <c r="H6987" i="15"/>
  <c r="J6987" i="15" s="1"/>
  <c r="H6986" i="15"/>
  <c r="J6986" i="15" s="1"/>
  <c r="H6985" i="15"/>
  <c r="J6985" i="15" s="1"/>
  <c r="H6984" i="15"/>
  <c r="J6984" i="15" s="1"/>
  <c r="H6983" i="15"/>
  <c r="J6983" i="15" s="1"/>
  <c r="H6982" i="15"/>
  <c r="J6982" i="15" s="1"/>
  <c r="H6981" i="15"/>
  <c r="J6981" i="15" s="1"/>
  <c r="H6980" i="15"/>
  <c r="J6980" i="15" s="1"/>
  <c r="H6979" i="15"/>
  <c r="J6979" i="15" s="1"/>
  <c r="H6978" i="15"/>
  <c r="J6978" i="15" s="1"/>
  <c r="H6977" i="15"/>
  <c r="J6977" i="15" s="1"/>
  <c r="H6976" i="15"/>
  <c r="J6976" i="15" s="1"/>
  <c r="H6975" i="15"/>
  <c r="J6975" i="15" s="1"/>
  <c r="H6974" i="15"/>
  <c r="J6974" i="15" s="1"/>
  <c r="H6973" i="15"/>
  <c r="J6973" i="15" s="1"/>
  <c r="H6972" i="15"/>
  <c r="J6972" i="15" s="1"/>
  <c r="H6971" i="15"/>
  <c r="J6971" i="15" s="1"/>
  <c r="H6970" i="15"/>
  <c r="J6970" i="15" s="1"/>
  <c r="H6969" i="15"/>
  <c r="J6969" i="15" s="1"/>
  <c r="H6968" i="15"/>
  <c r="J6968" i="15" s="1"/>
  <c r="H6967" i="15"/>
  <c r="J6967" i="15" s="1"/>
  <c r="H6966" i="15"/>
  <c r="J6966" i="15" s="1"/>
  <c r="H6965" i="15"/>
  <c r="J6965" i="15" s="1"/>
  <c r="H6964" i="15"/>
  <c r="J6964" i="15" s="1"/>
  <c r="H6963" i="15"/>
  <c r="J6963" i="15" s="1"/>
  <c r="H6962" i="15"/>
  <c r="J6962" i="15" s="1"/>
  <c r="H6961" i="15"/>
  <c r="J6961" i="15" s="1"/>
  <c r="H6960" i="15"/>
  <c r="J6960" i="15" s="1"/>
  <c r="H6959" i="15"/>
  <c r="J6959" i="15" s="1"/>
  <c r="H6958" i="15"/>
  <c r="J6958" i="15" s="1"/>
  <c r="H6957" i="15"/>
  <c r="J6957" i="15" s="1"/>
  <c r="H6956" i="15"/>
  <c r="J6956" i="15" s="1"/>
  <c r="H6955" i="15"/>
  <c r="J6955" i="15" s="1"/>
  <c r="H6954" i="15"/>
  <c r="J6954" i="15" s="1"/>
  <c r="H6953" i="15"/>
  <c r="J6953" i="15" s="1"/>
  <c r="H6952" i="15"/>
  <c r="J6952" i="15" s="1"/>
  <c r="O4" i="28"/>
  <c r="O5" i="28"/>
  <c r="O6" i="28"/>
  <c r="O7" i="28"/>
  <c r="O8" i="28"/>
  <c r="O9" i="28" s="1"/>
  <c r="N4" i="28"/>
  <c r="N5" i="28"/>
  <c r="N6" i="28"/>
  <c r="N7" i="28"/>
  <c r="N8" i="28"/>
  <c r="N9" i="28" s="1"/>
  <c r="M4" i="28"/>
  <c r="M5" i="28"/>
  <c r="M6" i="28"/>
  <c r="M7" i="28"/>
  <c r="M8" i="28"/>
  <c r="O3" i="28"/>
  <c r="O2" i="28" s="1"/>
  <c r="N3" i="28"/>
  <c r="M3" i="28"/>
  <c r="H6950" i="15" l="1"/>
  <c r="H6949" i="15"/>
  <c r="H6362" i="15"/>
  <c r="J6362" i="15" s="1"/>
  <c r="H6363" i="15"/>
  <c r="J6363" i="15" s="1"/>
  <c r="H6364" i="15"/>
  <c r="J6364" i="15" s="1"/>
  <c r="H6365" i="15"/>
  <c r="J6365" i="15" s="1"/>
  <c r="H6366" i="15"/>
  <c r="J6366" i="15" s="1"/>
  <c r="H6367" i="15"/>
  <c r="J6367" i="15" s="1"/>
  <c r="H6368" i="15"/>
  <c r="J6368" i="15" s="1"/>
  <c r="H6369" i="15"/>
  <c r="J6369" i="15" s="1"/>
  <c r="H6370" i="15"/>
  <c r="J6370" i="15" s="1"/>
  <c r="H6371" i="15"/>
  <c r="J6371" i="15" s="1"/>
  <c r="H6372" i="15"/>
  <c r="J6372" i="15" s="1"/>
  <c r="H6361" i="15"/>
  <c r="J6361" i="15" s="1"/>
  <c r="H6350" i="15"/>
  <c r="J6350" i="15" s="1"/>
  <c r="H6351" i="15"/>
  <c r="J6351" i="15" s="1"/>
  <c r="H6352" i="15"/>
  <c r="J6352" i="15" s="1"/>
  <c r="H6353" i="15"/>
  <c r="J6353" i="15" s="1"/>
  <c r="H6354" i="15"/>
  <c r="J6354" i="15" s="1"/>
  <c r="H6355" i="15"/>
  <c r="J6355" i="15" s="1"/>
  <c r="H6356" i="15"/>
  <c r="J6356" i="15" s="1"/>
  <c r="H6357" i="15"/>
  <c r="J6357" i="15" s="1"/>
  <c r="H6358" i="15"/>
  <c r="J6358" i="15" s="1"/>
  <c r="H6359" i="15"/>
  <c r="J6359" i="15" s="1"/>
  <c r="H6360" i="15"/>
  <c r="J6360" i="15" s="1"/>
  <c r="H6349" i="15"/>
  <c r="J6349" i="15" s="1"/>
  <c r="H6338" i="15"/>
  <c r="J6338" i="15" s="1"/>
  <c r="H6339" i="15"/>
  <c r="J6339" i="15" s="1"/>
  <c r="H6340" i="15"/>
  <c r="J6340" i="15" s="1"/>
  <c r="H6341" i="15"/>
  <c r="J6341" i="15" s="1"/>
  <c r="H6342" i="15"/>
  <c r="J6342" i="15" s="1"/>
  <c r="H6343" i="15"/>
  <c r="J6343" i="15" s="1"/>
  <c r="H6344" i="15"/>
  <c r="J6344" i="15" s="1"/>
  <c r="H6345" i="15"/>
  <c r="J6345" i="15" s="1"/>
  <c r="H6346" i="15"/>
  <c r="J6346" i="15" s="1"/>
  <c r="H6347" i="15"/>
  <c r="J6347" i="15" s="1"/>
  <c r="H6348" i="15"/>
  <c r="J6348" i="15" s="1"/>
  <c r="H6337" i="15"/>
  <c r="J6337" i="15" s="1"/>
  <c r="H6326" i="15"/>
  <c r="J6326" i="15" s="1"/>
  <c r="H6327" i="15"/>
  <c r="J6327" i="15" s="1"/>
  <c r="H6328" i="15"/>
  <c r="J6328" i="15" s="1"/>
  <c r="H6329" i="15"/>
  <c r="J6329" i="15" s="1"/>
  <c r="H6330" i="15"/>
  <c r="J6330" i="15" s="1"/>
  <c r="H6331" i="15"/>
  <c r="J6331" i="15" s="1"/>
  <c r="H6332" i="15"/>
  <c r="J6332" i="15" s="1"/>
  <c r="H6333" i="15"/>
  <c r="J6333" i="15" s="1"/>
  <c r="H6334" i="15"/>
  <c r="J6334" i="15" s="1"/>
  <c r="H6335" i="15"/>
  <c r="J6335" i="15" s="1"/>
  <c r="H6336" i="15"/>
  <c r="J6336" i="15" s="1"/>
  <c r="H6325" i="15"/>
  <c r="J6325" i="15" s="1"/>
  <c r="H6314" i="15"/>
  <c r="J6314" i="15" s="1"/>
  <c r="H6315" i="15"/>
  <c r="J6315" i="15" s="1"/>
  <c r="H6316" i="15"/>
  <c r="J6316" i="15" s="1"/>
  <c r="H6317" i="15"/>
  <c r="J6317" i="15" s="1"/>
  <c r="H6318" i="15"/>
  <c r="J6318" i="15" s="1"/>
  <c r="H6319" i="15"/>
  <c r="J6319" i="15" s="1"/>
  <c r="H6320" i="15"/>
  <c r="J6320" i="15" s="1"/>
  <c r="H6321" i="15"/>
  <c r="J6321" i="15" s="1"/>
  <c r="H6322" i="15"/>
  <c r="J6322" i="15" s="1"/>
  <c r="H6323" i="15"/>
  <c r="J6323" i="15" s="1"/>
  <c r="H6324" i="15"/>
  <c r="J6324" i="15" s="1"/>
  <c r="H6313" i="15"/>
  <c r="J6313" i="15" s="1"/>
  <c r="H6302" i="15"/>
  <c r="J6302" i="15" s="1"/>
  <c r="H6303" i="15"/>
  <c r="J6303" i="15" s="1"/>
  <c r="H6304" i="15"/>
  <c r="J6304" i="15" s="1"/>
  <c r="H6305" i="15"/>
  <c r="J6305" i="15" s="1"/>
  <c r="H6306" i="15"/>
  <c r="J6306" i="15" s="1"/>
  <c r="H6307" i="15"/>
  <c r="J6307" i="15" s="1"/>
  <c r="H6308" i="15"/>
  <c r="J6308" i="15" s="1"/>
  <c r="H6309" i="15"/>
  <c r="J6309" i="15" s="1"/>
  <c r="H6310" i="15"/>
  <c r="J6310" i="15" s="1"/>
  <c r="H6311" i="15"/>
  <c r="J6311" i="15" s="1"/>
  <c r="H6312" i="15"/>
  <c r="J6312" i="15" s="1"/>
  <c r="H6301" i="15"/>
  <c r="J6301" i="15" s="1"/>
  <c r="H6290" i="15"/>
  <c r="J6290" i="15" s="1"/>
  <c r="H6291" i="15"/>
  <c r="J6291" i="15" s="1"/>
  <c r="H6292" i="15"/>
  <c r="J6292" i="15" s="1"/>
  <c r="H6293" i="15"/>
  <c r="J6293" i="15" s="1"/>
  <c r="H6294" i="15"/>
  <c r="J6294" i="15" s="1"/>
  <c r="H6295" i="15"/>
  <c r="J6295" i="15" s="1"/>
  <c r="H6296" i="15"/>
  <c r="J6296" i="15" s="1"/>
  <c r="H6297" i="15"/>
  <c r="J6297" i="15" s="1"/>
  <c r="H6298" i="15"/>
  <c r="J6298" i="15" s="1"/>
  <c r="H6299" i="15"/>
  <c r="J6299" i="15" s="1"/>
  <c r="H6300" i="15"/>
  <c r="J6300" i="15" s="1"/>
  <c r="H6289" i="15"/>
  <c r="J6289" i="15" s="1"/>
  <c r="H6278" i="15"/>
  <c r="J6278" i="15" s="1"/>
  <c r="H6279" i="15"/>
  <c r="J6279" i="15" s="1"/>
  <c r="H6280" i="15"/>
  <c r="J6280" i="15" s="1"/>
  <c r="H6281" i="15"/>
  <c r="J6281" i="15" s="1"/>
  <c r="H6282" i="15"/>
  <c r="J6282" i="15" s="1"/>
  <c r="H6283" i="15"/>
  <c r="J6283" i="15" s="1"/>
  <c r="H6284" i="15"/>
  <c r="J6284" i="15" s="1"/>
  <c r="H6285" i="15"/>
  <c r="J6285" i="15" s="1"/>
  <c r="H6286" i="15"/>
  <c r="J6286" i="15" s="1"/>
  <c r="H6287" i="15"/>
  <c r="J6287" i="15" s="1"/>
  <c r="H6288" i="15"/>
  <c r="J6288" i="15" s="1"/>
  <c r="H6277" i="15"/>
  <c r="J6277" i="15" s="1"/>
  <c r="H6266" i="15"/>
  <c r="J6266" i="15" s="1"/>
  <c r="H6267" i="15"/>
  <c r="J6267" i="15" s="1"/>
  <c r="H6268" i="15"/>
  <c r="J6268" i="15" s="1"/>
  <c r="H6269" i="15"/>
  <c r="J6269" i="15" s="1"/>
  <c r="H6270" i="15"/>
  <c r="J6270" i="15" s="1"/>
  <c r="H6271" i="15"/>
  <c r="J6271" i="15" s="1"/>
  <c r="H6272" i="15"/>
  <c r="J6272" i="15" s="1"/>
  <c r="H6273" i="15"/>
  <c r="J6273" i="15" s="1"/>
  <c r="H6274" i="15"/>
  <c r="J6274" i="15" s="1"/>
  <c r="H6275" i="15"/>
  <c r="J6275" i="15" s="1"/>
  <c r="H6276" i="15"/>
  <c r="J6276" i="15" s="1"/>
  <c r="H6265" i="15"/>
  <c r="J6265" i="15" s="1"/>
  <c r="H6254" i="15"/>
  <c r="J6254" i="15" s="1"/>
  <c r="H6255" i="15"/>
  <c r="J6255" i="15" s="1"/>
  <c r="H6256" i="15"/>
  <c r="J6256" i="15" s="1"/>
  <c r="H6257" i="15"/>
  <c r="J6257" i="15" s="1"/>
  <c r="H6258" i="15"/>
  <c r="J6258" i="15" s="1"/>
  <c r="H6259" i="15"/>
  <c r="J6259" i="15" s="1"/>
  <c r="H6260" i="15"/>
  <c r="J6260" i="15" s="1"/>
  <c r="H6261" i="15"/>
  <c r="J6261" i="15" s="1"/>
  <c r="H6262" i="15"/>
  <c r="J6262" i="15" s="1"/>
  <c r="H6263" i="15"/>
  <c r="J6263" i="15" s="1"/>
  <c r="H6264" i="15"/>
  <c r="J6264" i="15" s="1"/>
  <c r="H6253" i="15"/>
  <c r="J6253" i="15" s="1"/>
  <c r="H6242" i="15"/>
  <c r="J6242" i="15" s="1"/>
  <c r="H6243" i="15"/>
  <c r="J6243" i="15" s="1"/>
  <c r="H6244" i="15"/>
  <c r="J6244" i="15" s="1"/>
  <c r="H6245" i="15"/>
  <c r="J6245" i="15" s="1"/>
  <c r="H6246" i="15"/>
  <c r="J6246" i="15" s="1"/>
  <c r="H6247" i="15"/>
  <c r="J6247" i="15" s="1"/>
  <c r="H6248" i="15"/>
  <c r="J6248" i="15" s="1"/>
  <c r="H6249" i="15"/>
  <c r="J6249" i="15" s="1"/>
  <c r="H6250" i="15"/>
  <c r="J6250" i="15" s="1"/>
  <c r="H6251" i="15"/>
  <c r="J6251" i="15" s="1"/>
  <c r="H6252" i="15"/>
  <c r="J6252" i="15" s="1"/>
  <c r="H6241" i="15"/>
  <c r="J6241" i="15" s="1"/>
  <c r="H6230" i="15"/>
  <c r="J6230" i="15" s="1"/>
  <c r="H6231" i="15"/>
  <c r="J6231" i="15" s="1"/>
  <c r="H6232" i="15"/>
  <c r="J6232" i="15" s="1"/>
  <c r="H6233" i="15"/>
  <c r="J6233" i="15" s="1"/>
  <c r="H6234" i="15"/>
  <c r="J6234" i="15" s="1"/>
  <c r="H6235" i="15"/>
  <c r="J6235" i="15" s="1"/>
  <c r="H6236" i="15"/>
  <c r="J6236" i="15" s="1"/>
  <c r="H6237" i="15"/>
  <c r="J6237" i="15" s="1"/>
  <c r="H6238" i="15"/>
  <c r="J6238" i="15" s="1"/>
  <c r="H6239" i="15"/>
  <c r="J6239" i="15" s="1"/>
  <c r="H6240" i="15"/>
  <c r="J6240" i="15" s="1"/>
  <c r="H6229" i="15"/>
  <c r="J6229" i="15" s="1"/>
  <c r="H6218" i="15"/>
  <c r="J6218" i="15" s="1"/>
  <c r="H6219" i="15"/>
  <c r="J6219" i="15" s="1"/>
  <c r="H6220" i="15"/>
  <c r="J6220" i="15" s="1"/>
  <c r="H6221" i="15"/>
  <c r="J6221" i="15" s="1"/>
  <c r="H6222" i="15"/>
  <c r="J6222" i="15" s="1"/>
  <c r="H6223" i="15"/>
  <c r="J6223" i="15" s="1"/>
  <c r="H6224" i="15"/>
  <c r="J6224" i="15" s="1"/>
  <c r="H6225" i="15"/>
  <c r="J6225" i="15" s="1"/>
  <c r="H6226" i="15"/>
  <c r="J6226" i="15" s="1"/>
  <c r="H6227" i="15"/>
  <c r="J6227" i="15" s="1"/>
  <c r="H6228" i="15"/>
  <c r="J6228" i="15" s="1"/>
  <c r="H6217" i="15"/>
  <c r="J6217" i="15" s="1"/>
  <c r="H6206" i="15"/>
  <c r="J6206" i="15" s="1"/>
  <c r="H6207" i="15"/>
  <c r="J6207" i="15" s="1"/>
  <c r="H6208" i="15"/>
  <c r="J6208" i="15" s="1"/>
  <c r="H6209" i="15"/>
  <c r="J6209" i="15" s="1"/>
  <c r="H6210" i="15"/>
  <c r="J6210" i="15" s="1"/>
  <c r="H6211" i="15"/>
  <c r="J6211" i="15" s="1"/>
  <c r="H6212" i="15"/>
  <c r="J6212" i="15" s="1"/>
  <c r="H6213" i="15"/>
  <c r="J6213" i="15" s="1"/>
  <c r="H6214" i="15"/>
  <c r="J6214" i="15" s="1"/>
  <c r="H6215" i="15"/>
  <c r="J6215" i="15" s="1"/>
  <c r="H6216" i="15"/>
  <c r="J6216" i="15" s="1"/>
  <c r="H6205" i="15"/>
  <c r="J6205" i="15" s="1"/>
  <c r="H6194" i="15"/>
  <c r="J6194" i="15" s="1"/>
  <c r="H6195" i="15"/>
  <c r="J6195" i="15" s="1"/>
  <c r="H6196" i="15"/>
  <c r="J6196" i="15" s="1"/>
  <c r="H6197" i="15"/>
  <c r="J6197" i="15" s="1"/>
  <c r="H6198" i="15"/>
  <c r="J6198" i="15" s="1"/>
  <c r="H6199" i="15"/>
  <c r="J6199" i="15" s="1"/>
  <c r="H6200" i="15"/>
  <c r="J6200" i="15" s="1"/>
  <c r="H6201" i="15"/>
  <c r="J6201" i="15" s="1"/>
  <c r="H6202" i="15"/>
  <c r="J6202" i="15" s="1"/>
  <c r="H6203" i="15"/>
  <c r="J6203" i="15" s="1"/>
  <c r="H6204" i="15"/>
  <c r="J6204" i="15" s="1"/>
  <c r="H6193" i="15"/>
  <c r="J6193" i="15" s="1"/>
  <c r="H6182" i="15"/>
  <c r="J6182" i="15" s="1"/>
  <c r="H6183" i="15"/>
  <c r="J6183" i="15" s="1"/>
  <c r="H6184" i="15"/>
  <c r="J6184" i="15" s="1"/>
  <c r="H6185" i="15"/>
  <c r="J6185" i="15" s="1"/>
  <c r="H6186" i="15"/>
  <c r="J6186" i="15" s="1"/>
  <c r="H6187" i="15"/>
  <c r="J6187" i="15" s="1"/>
  <c r="H6188" i="15"/>
  <c r="J6188" i="15" s="1"/>
  <c r="H6189" i="15"/>
  <c r="J6189" i="15" s="1"/>
  <c r="H6190" i="15"/>
  <c r="J6190" i="15" s="1"/>
  <c r="H6191" i="15"/>
  <c r="J6191" i="15" s="1"/>
  <c r="H6192" i="15"/>
  <c r="J6192" i="15" s="1"/>
  <c r="H5812" i="15"/>
  <c r="J5812" i="15" s="1"/>
  <c r="H5811" i="15"/>
  <c r="J5811" i="15" s="1"/>
  <c r="H5810" i="15"/>
  <c r="J5810" i="15" s="1"/>
  <c r="H5809" i="15"/>
  <c r="J5809" i="15" s="1"/>
  <c r="H5808" i="15"/>
  <c r="J5808" i="15" s="1"/>
  <c r="H5807" i="15"/>
  <c r="J5807" i="15" s="1"/>
  <c r="H5806" i="15"/>
  <c r="J5806" i="15" s="1"/>
  <c r="H5805" i="15"/>
  <c r="J5805" i="15" s="1"/>
  <c r="H5804" i="15"/>
  <c r="J5804" i="15" s="1"/>
  <c r="H5803" i="15"/>
  <c r="J5803" i="15" s="1"/>
  <c r="H5802" i="15"/>
  <c r="J5802" i="15" s="1"/>
  <c r="H5801" i="15"/>
  <c r="J5801" i="15" s="1"/>
  <c r="H5800" i="15"/>
  <c r="J5800" i="15" s="1"/>
  <c r="H5799" i="15"/>
  <c r="J5799" i="15" s="1"/>
  <c r="H5798" i="15"/>
  <c r="J5798" i="15" s="1"/>
  <c r="H5797" i="15"/>
  <c r="J5797" i="15" s="1"/>
  <c r="H5748" i="15"/>
  <c r="J5748" i="15" s="1"/>
  <c r="H5747" i="15"/>
  <c r="J5747" i="15" s="1"/>
  <c r="H5746" i="15"/>
  <c r="J5746" i="15" s="1"/>
  <c r="H5745" i="15"/>
  <c r="J5745" i="15" s="1"/>
  <c r="H5744" i="15"/>
  <c r="J5744" i="15" s="1"/>
  <c r="H5743" i="15"/>
  <c r="J5743" i="15" s="1"/>
  <c r="H5742" i="15"/>
  <c r="J5742" i="15" s="1"/>
  <c r="H5741" i="15"/>
  <c r="J5741" i="15" s="1"/>
  <c r="H5740" i="15"/>
  <c r="J5740" i="15" s="1"/>
  <c r="H5739" i="15"/>
  <c r="J5739" i="15" s="1"/>
  <c r="H5738" i="15"/>
  <c r="J5738" i="15" s="1"/>
  <c r="H5737" i="15"/>
  <c r="J5737" i="15" s="1"/>
  <c r="H5736" i="15"/>
  <c r="J5736" i="15" s="1"/>
  <c r="H5735" i="15"/>
  <c r="J5735" i="15" s="1"/>
  <c r="H5734" i="15"/>
  <c r="J5734" i="15" s="1"/>
  <c r="H5733" i="15"/>
  <c r="J5733" i="15" s="1"/>
  <c r="H5684" i="15"/>
  <c r="J5684" i="15" s="1"/>
  <c r="H5683" i="15"/>
  <c r="J5683" i="15" s="1"/>
  <c r="H5682" i="15"/>
  <c r="J5682" i="15" s="1"/>
  <c r="H5681" i="15"/>
  <c r="J5681" i="15" s="1"/>
  <c r="H5680" i="15"/>
  <c r="J5680" i="15" s="1"/>
  <c r="H5679" i="15"/>
  <c r="J5679" i="15" s="1"/>
  <c r="H5678" i="15"/>
  <c r="J5678" i="15" s="1"/>
  <c r="H5677" i="15"/>
  <c r="J5677" i="15" s="1"/>
  <c r="H5676" i="15"/>
  <c r="J5676" i="15" s="1"/>
  <c r="H5675" i="15"/>
  <c r="J5675" i="15" s="1"/>
  <c r="H5674" i="15"/>
  <c r="J5674" i="15" s="1"/>
  <c r="H5673" i="15"/>
  <c r="J5673" i="15" s="1"/>
  <c r="H5672" i="15"/>
  <c r="J5672" i="15" s="1"/>
  <c r="H5671" i="15"/>
  <c r="J5671" i="15" s="1"/>
  <c r="H5670" i="15"/>
  <c r="J5670" i="15" s="1"/>
  <c r="H5669" i="15"/>
  <c r="J5669" i="15" s="1"/>
  <c r="H5620" i="15"/>
  <c r="J5620" i="15" s="1"/>
  <c r="H5619" i="15"/>
  <c r="J5619" i="15" s="1"/>
  <c r="H5618" i="15"/>
  <c r="J5618" i="15" s="1"/>
  <c r="H5617" i="15"/>
  <c r="J5617" i="15" s="1"/>
  <c r="H5616" i="15"/>
  <c r="J5616" i="15" s="1"/>
  <c r="H5615" i="15"/>
  <c r="J5615" i="15" s="1"/>
  <c r="H5614" i="15"/>
  <c r="J5614" i="15" s="1"/>
  <c r="H5613" i="15"/>
  <c r="J5613" i="15" s="1"/>
  <c r="H5612" i="15"/>
  <c r="J5612" i="15" s="1"/>
  <c r="H5611" i="15"/>
  <c r="J5611" i="15" s="1"/>
  <c r="H5610" i="15"/>
  <c r="J5610" i="15" s="1"/>
  <c r="H5609" i="15"/>
  <c r="J5609" i="15" s="1"/>
  <c r="H5608" i="15"/>
  <c r="J5608" i="15" s="1"/>
  <c r="H5607" i="15"/>
  <c r="J5607" i="15" s="1"/>
  <c r="H5606" i="15"/>
  <c r="J5606" i="15" s="1"/>
  <c r="H5605" i="15"/>
  <c r="J5605" i="15" s="1"/>
  <c r="H5556" i="15"/>
  <c r="H5555" i="15"/>
  <c r="H5554" i="15"/>
  <c r="H5553" i="15"/>
  <c r="H5552" i="15"/>
  <c r="H5551" i="15"/>
  <c r="H5550" i="15"/>
  <c r="H5549" i="15"/>
  <c r="H5548" i="15"/>
  <c r="H5547" i="15"/>
  <c r="H5546" i="15"/>
  <c r="H5545" i="15"/>
  <c r="H5544" i="15"/>
  <c r="H5543" i="15"/>
  <c r="H5542" i="15"/>
  <c r="H5492" i="15"/>
  <c r="H5491" i="15"/>
  <c r="H5490" i="15"/>
  <c r="H5489" i="15"/>
  <c r="H5488" i="15"/>
  <c r="H5487" i="15"/>
  <c r="H5486" i="15"/>
  <c r="H5485" i="15"/>
  <c r="H5484" i="15"/>
  <c r="H5483" i="15"/>
  <c r="H5482" i="15"/>
  <c r="H5481" i="15"/>
  <c r="H5480" i="15"/>
  <c r="H5479" i="15"/>
  <c r="H5478" i="15"/>
  <c r="H5477" i="15"/>
  <c r="H5428" i="15"/>
  <c r="H5427" i="15"/>
  <c r="H5426" i="15"/>
  <c r="H5425" i="15"/>
  <c r="H5424" i="15"/>
  <c r="H5423" i="15"/>
  <c r="H5422" i="15"/>
  <c r="H5421" i="15"/>
  <c r="H5420" i="15"/>
  <c r="H5419" i="15"/>
  <c r="H5418" i="15"/>
  <c r="H5417" i="15"/>
  <c r="H5416" i="15"/>
  <c r="H5415" i="15"/>
  <c r="H5414" i="15"/>
  <c r="H5413" i="15"/>
  <c r="H5412" i="15"/>
  <c r="H5411" i="15"/>
  <c r="H5410" i="15" l="1"/>
  <c r="J5410" i="15" s="1"/>
  <c r="H5408" i="15"/>
  <c r="H5409" i="15" s="1"/>
  <c r="H5406" i="15"/>
  <c r="H5407" i="15" s="1"/>
  <c r="H5405" i="15"/>
  <c r="H5404" i="15"/>
  <c r="H5403" i="15"/>
  <c r="H5402" i="15"/>
  <c r="H5401" i="15"/>
  <c r="H5400" i="15"/>
  <c r="H5399" i="15"/>
  <c r="H5398" i="15"/>
  <c r="H5397" i="15"/>
  <c r="H5396" i="15"/>
  <c r="H5395" i="15"/>
  <c r="H5394" i="15"/>
  <c r="H5393" i="15"/>
  <c r="H5392" i="15"/>
  <c r="H5391" i="15"/>
  <c r="H5390" i="15"/>
  <c r="H5389" i="15"/>
  <c r="H5388" i="15"/>
  <c r="H5387" i="15"/>
  <c r="H5386" i="15"/>
  <c r="H5385" i="15"/>
  <c r="H5384" i="15"/>
  <c r="H5383" i="15"/>
  <c r="H5382" i="15"/>
  <c r="H5381" i="15"/>
  <c r="H5380" i="15"/>
  <c r="H5379" i="15"/>
  <c r="H5378" i="15"/>
  <c r="H5377" i="15"/>
  <c r="H5376" i="15"/>
  <c r="H5375" i="15"/>
  <c r="H5374" i="15"/>
  <c r="H5373" i="15"/>
  <c r="H5372" i="15"/>
  <c r="H5371" i="15"/>
  <c r="H5370" i="15"/>
  <c r="J5370" i="15" s="1"/>
  <c r="H5369" i="15"/>
  <c r="H5368" i="15"/>
  <c r="H5367" i="15"/>
  <c r="H5366" i="15"/>
  <c r="J5366" i="15" s="1"/>
  <c r="H5365" i="15"/>
  <c r="J5365" i="15" s="1"/>
  <c r="H5364" i="15"/>
  <c r="J5364" i="15" s="1"/>
  <c r="H5363" i="15"/>
  <c r="J5362" i="15"/>
  <c r="H5362" i="15"/>
  <c r="H5361" i="15"/>
  <c r="H5360" i="15"/>
  <c r="J5360" i="15" s="1"/>
  <c r="H5359" i="15"/>
  <c r="J5359" i="15" s="1"/>
  <c r="H5358" i="15"/>
  <c r="J5358" i="15" s="1"/>
  <c r="H5357" i="15"/>
  <c r="H5356" i="15"/>
  <c r="H5355" i="15"/>
  <c r="H5354" i="15"/>
  <c r="H5353" i="15"/>
  <c r="H5352" i="15"/>
  <c r="H5351" i="15"/>
  <c r="J5351" i="15" s="1"/>
  <c r="H5350" i="15"/>
  <c r="J5350" i="15" s="1"/>
  <c r="H5349" i="15"/>
  <c r="J5349" i="15" s="1"/>
  <c r="H5348" i="15"/>
  <c r="J5348" i="15" s="1"/>
  <c r="H5347" i="15"/>
  <c r="H5346" i="15"/>
  <c r="J5346" i="15" s="1"/>
  <c r="H5345" i="15"/>
  <c r="J5345" i="15" s="1"/>
  <c r="H5344" i="15"/>
  <c r="H5343" i="15"/>
  <c r="H5342" i="15"/>
  <c r="J5342" i="15" s="1"/>
  <c r="H5341" i="15"/>
  <c r="J5341" i="15" s="1"/>
  <c r="H5340" i="15"/>
  <c r="J5340" i="15" s="1"/>
  <c r="H5339" i="15"/>
  <c r="J5339" i="15" s="1"/>
  <c r="H5338" i="15"/>
  <c r="J5338" i="15" s="1"/>
  <c r="H5337" i="15"/>
  <c r="J5337" i="15" s="1"/>
  <c r="H5336" i="15"/>
  <c r="H5335" i="15"/>
  <c r="H5334" i="15"/>
  <c r="H5333" i="15"/>
  <c r="H5332" i="15"/>
  <c r="H5331" i="15"/>
  <c r="H5330" i="15"/>
  <c r="H5329" i="15"/>
  <c r="H5328" i="15"/>
  <c r="H5327" i="15"/>
  <c r="H5326" i="15"/>
  <c r="H5325" i="15"/>
  <c r="H5324" i="15"/>
  <c r="H5323" i="15"/>
  <c r="H5322" i="15"/>
  <c r="H5321" i="15"/>
  <c r="H5320" i="15"/>
  <c r="H5319" i="15"/>
  <c r="H5318" i="15"/>
  <c r="H5317" i="15"/>
  <c r="H5316" i="15"/>
  <c r="H5315" i="15"/>
  <c r="H5314" i="15"/>
  <c r="H5313" i="15"/>
  <c r="H5312" i="15"/>
  <c r="H5311" i="15"/>
  <c r="H5310" i="15"/>
  <c r="H5309" i="15"/>
  <c r="H5308" i="15"/>
  <c r="H5307" i="15"/>
  <c r="H5306" i="15"/>
  <c r="H5305" i="15"/>
  <c r="H5304" i="15"/>
  <c r="H5303" i="15"/>
  <c r="H5302" i="15"/>
  <c r="H5301" i="15"/>
  <c r="H5300" i="15"/>
  <c r="J5292" i="15"/>
  <c r="J5291" i="15"/>
  <c r="J5289" i="15"/>
  <c r="H5288" i="15"/>
  <c r="J5288" i="15" s="1"/>
  <c r="J5287" i="15"/>
  <c r="H5286" i="15"/>
  <c r="J5286" i="15" s="1"/>
  <c r="J5285" i="15"/>
  <c r="H5284" i="15"/>
  <c r="J5284" i="15" s="1"/>
  <c r="J5283" i="15"/>
  <c r="H5282" i="15"/>
  <c r="J5282" i="15" s="1"/>
  <c r="H5281" i="15"/>
  <c r="H5280" i="15"/>
  <c r="H5279" i="15"/>
  <c r="H5278" i="15"/>
  <c r="H5277" i="15"/>
  <c r="J5277" i="15" s="1"/>
  <c r="H5276" i="15"/>
  <c r="J5276" i="15" s="1"/>
  <c r="H5275" i="15"/>
  <c r="J5275" i="15" s="1"/>
  <c r="H5274" i="15"/>
  <c r="H5273" i="15"/>
  <c r="J5273" i="15" s="1"/>
  <c r="H5272" i="15"/>
  <c r="H5271" i="15"/>
  <c r="H5270" i="15"/>
  <c r="H5269" i="15"/>
  <c r="J5269" i="15" s="1"/>
  <c r="H5268" i="15"/>
  <c r="J5268" i="15" s="1"/>
  <c r="H5267" i="15"/>
  <c r="J5267" i="15" s="1"/>
  <c r="H5266" i="15"/>
  <c r="J5266" i="15" s="1"/>
  <c r="H5265" i="15"/>
  <c r="J5265" i="15" s="1"/>
  <c r="H5264" i="15"/>
  <c r="J5264" i="15" s="1"/>
  <c r="H5263" i="15"/>
  <c r="J5263" i="15" s="1"/>
  <c r="H5262" i="15"/>
  <c r="J5262" i="15" s="1"/>
  <c r="H5261" i="15"/>
  <c r="J5261" i="15" s="1"/>
  <c r="H5260" i="15"/>
  <c r="J5260" i="15" s="1"/>
  <c r="H5259" i="15"/>
  <c r="J5259" i="15" s="1"/>
  <c r="H5258" i="15"/>
  <c r="J5258" i="15" s="1"/>
  <c r="H5257" i="15"/>
  <c r="J5257" i="15" s="1"/>
  <c r="H5256" i="15"/>
  <c r="J5256" i="15" s="1"/>
  <c r="H5255" i="15"/>
  <c r="J5255" i="15" s="1"/>
  <c r="H5254" i="15"/>
  <c r="J5254" i="15" s="1"/>
  <c r="H5253" i="15"/>
  <c r="J5253" i="15" s="1"/>
  <c r="H5252" i="15"/>
  <c r="J5252" i="15" s="1"/>
  <c r="H5251" i="15"/>
  <c r="J5251" i="15" s="1"/>
  <c r="H5250" i="15"/>
  <c r="J5250" i="15" s="1"/>
  <c r="H5249" i="15"/>
  <c r="J5249" i="15" s="1"/>
  <c r="H5248" i="15"/>
  <c r="J5248" i="15" s="1"/>
  <c r="H5247" i="15"/>
  <c r="J5247" i="15" s="1"/>
  <c r="H5246" i="15"/>
  <c r="J5246" i="15" s="1"/>
  <c r="H5245" i="15"/>
  <c r="J5245" i="15" s="1"/>
  <c r="H5244" i="15"/>
  <c r="J5244" i="15" s="1"/>
  <c r="H5243" i="15"/>
  <c r="J5243" i="15" s="1"/>
  <c r="H5242" i="15"/>
  <c r="J5242" i="15" s="1"/>
  <c r="H5241" i="15"/>
  <c r="J5241" i="15" s="1"/>
  <c r="H5240" i="15"/>
  <c r="J5240" i="15" s="1"/>
  <c r="H5239" i="15"/>
  <c r="J5239" i="15" s="1"/>
  <c r="H5238" i="15"/>
  <c r="J5238" i="15" s="1"/>
  <c r="H5237" i="15"/>
  <c r="J5237" i="15" s="1"/>
  <c r="H5236" i="15"/>
  <c r="J5236" i="15" s="1"/>
  <c r="H5235" i="15"/>
  <c r="J5235" i="15" s="1"/>
  <c r="H5234" i="15"/>
  <c r="J5234" i="15" s="1"/>
  <c r="H5233" i="15"/>
  <c r="J5233" i="15" s="1"/>
  <c r="H5232" i="15"/>
  <c r="J5232" i="15" s="1"/>
  <c r="H5231" i="15"/>
  <c r="J5231" i="15" s="1"/>
  <c r="H5230" i="15"/>
  <c r="J5230" i="15" s="1"/>
  <c r="H5229" i="15"/>
  <c r="J5229" i="15" s="1"/>
  <c r="H5228" i="15"/>
  <c r="J5228" i="15" s="1"/>
  <c r="H5227" i="15"/>
  <c r="J5227" i="15" s="1"/>
  <c r="H5226" i="15"/>
  <c r="J5226" i="15" s="1"/>
  <c r="H5225" i="15"/>
  <c r="J5225" i="15" s="1"/>
  <c r="H5224" i="15"/>
  <c r="J5224" i="15" s="1"/>
  <c r="H5223" i="15"/>
  <c r="J5223" i="15" s="1"/>
  <c r="H5222" i="15"/>
  <c r="J5222" i="15" s="1"/>
  <c r="H5221" i="15"/>
  <c r="J5221" i="15" s="1"/>
  <c r="H5220" i="15"/>
  <c r="J5220" i="15" s="1"/>
  <c r="H5219" i="15"/>
  <c r="J5219" i="15" s="1"/>
  <c r="H5218" i="15"/>
  <c r="J5218" i="15" s="1"/>
  <c r="H5217" i="15"/>
  <c r="J5217" i="15" s="1"/>
  <c r="H5216" i="15"/>
  <c r="J5216" i="15" s="1"/>
  <c r="H5215" i="15"/>
  <c r="J5215" i="15" s="1"/>
  <c r="H5214" i="15"/>
  <c r="J5214" i="15" s="1"/>
  <c r="H5213" i="15"/>
  <c r="J5213" i="15" s="1"/>
  <c r="H5212" i="15"/>
  <c r="J5212" i="15" s="1"/>
  <c r="H5211" i="15"/>
  <c r="J5211" i="15" s="1"/>
  <c r="H5210" i="15"/>
  <c r="J5210" i="15" s="1"/>
  <c r="H5209" i="15"/>
  <c r="J5209" i="15" s="1"/>
  <c r="H5208" i="15"/>
  <c r="J5208" i="15" s="1"/>
  <c r="H5207" i="15"/>
  <c r="J5207" i="15" s="1"/>
  <c r="H5206" i="15"/>
  <c r="J5206" i="15" s="1"/>
  <c r="H5205" i="15"/>
  <c r="J5205" i="15" s="1"/>
  <c r="H5204" i="15"/>
  <c r="J5204" i="15" s="1"/>
  <c r="H5203" i="15"/>
  <c r="J5203" i="15" s="1"/>
  <c r="H5202" i="15"/>
  <c r="J5202" i="15" s="1"/>
  <c r="H5201" i="15"/>
  <c r="J5201" i="15" s="1"/>
  <c r="H5200" i="15"/>
  <c r="J5200" i="15" s="1"/>
  <c r="H5199" i="15"/>
  <c r="J5199" i="15" s="1"/>
  <c r="H5198" i="15"/>
  <c r="J5198" i="15" s="1"/>
  <c r="H5197" i="15"/>
  <c r="J5197" i="15" s="1"/>
  <c r="H5196" i="15"/>
  <c r="J5196" i="15" s="1"/>
  <c r="H5195" i="15"/>
  <c r="J5195" i="15" s="1"/>
  <c r="H5194" i="15"/>
  <c r="J5194" i="15" s="1"/>
  <c r="H5193" i="15"/>
  <c r="J5193" i="15" s="1"/>
  <c r="H5192" i="15"/>
  <c r="J5192" i="15" s="1"/>
  <c r="H5191" i="15"/>
  <c r="J5191" i="15" s="1"/>
  <c r="H5190" i="15"/>
  <c r="J5190" i="15" s="1"/>
  <c r="H5189" i="15"/>
  <c r="J5189" i="15" s="1"/>
  <c r="H5188" i="15"/>
  <c r="J5188" i="15" s="1"/>
  <c r="H5187" i="15"/>
  <c r="J5187" i="15" s="1"/>
  <c r="H5186" i="15"/>
  <c r="J5186" i="15" s="1"/>
  <c r="H5185" i="15"/>
  <c r="J5185" i="15" s="1"/>
  <c r="H5184" i="15"/>
  <c r="J5184" i="15" s="1"/>
  <c r="H5183" i="15"/>
  <c r="J5183" i="15" s="1"/>
  <c r="H5182" i="15"/>
  <c r="J5182" i="15" s="1"/>
  <c r="H5181" i="15"/>
  <c r="J5181" i="15" s="1"/>
  <c r="H5180" i="15"/>
  <c r="J5180" i="15" s="1"/>
  <c r="H5179" i="15"/>
  <c r="J5179" i="15" s="1"/>
  <c r="H5178" i="15"/>
  <c r="J5178" i="15" s="1"/>
  <c r="H5177" i="15"/>
  <c r="J5177" i="15" s="1"/>
  <c r="H5176" i="15"/>
  <c r="J5176" i="15" s="1"/>
  <c r="H5175" i="15"/>
  <c r="J5175" i="15" s="1"/>
  <c r="H5174" i="15"/>
  <c r="J5174" i="15" s="1"/>
  <c r="H5173" i="15"/>
  <c r="J5173" i="15" s="1"/>
  <c r="H5172" i="15"/>
  <c r="J5172" i="15" s="1"/>
  <c r="H5171" i="15"/>
  <c r="J5171" i="15" s="1"/>
  <c r="H5170" i="15"/>
  <c r="J5170" i="15" s="1"/>
  <c r="H5169" i="15"/>
  <c r="J5169" i="15" s="1"/>
  <c r="H5168" i="15"/>
  <c r="J5168" i="15" s="1"/>
  <c r="H5167" i="15"/>
  <c r="J5167" i="15" s="1"/>
  <c r="H5166" i="15"/>
  <c r="J5166" i="15" s="1"/>
  <c r="H5165" i="15"/>
  <c r="J5165" i="15" s="1"/>
  <c r="H5164" i="15"/>
  <c r="J5164" i="15" s="1"/>
  <c r="H5163" i="15"/>
  <c r="J5163" i="15" s="1"/>
  <c r="H5162" i="15"/>
  <c r="J5162" i="15" s="1"/>
  <c r="H5161" i="15"/>
  <c r="J5161" i="15" s="1"/>
  <c r="H5160" i="15"/>
  <c r="J5160" i="15" s="1"/>
  <c r="H5159" i="15"/>
  <c r="J5159" i="15" s="1"/>
  <c r="H5158" i="15"/>
  <c r="J5158" i="15" s="1"/>
  <c r="H5157" i="15"/>
  <c r="J5157" i="15" s="1"/>
  <c r="H5156" i="15"/>
  <c r="J5156" i="15" s="1"/>
  <c r="H5155" i="15"/>
  <c r="J5155" i="15" s="1"/>
  <c r="H5154" i="15"/>
  <c r="J5154" i="15" s="1"/>
  <c r="H5153" i="15"/>
  <c r="J5153" i="15" s="1"/>
  <c r="H5152" i="15"/>
  <c r="J5152" i="15" s="1"/>
  <c r="H5151" i="15"/>
  <c r="J5151" i="15" s="1"/>
  <c r="H5150" i="15"/>
  <c r="J5150" i="15" s="1"/>
  <c r="H5149" i="15"/>
  <c r="J5149" i="15" s="1"/>
  <c r="H5148" i="15"/>
  <c r="J5148" i="15" s="1"/>
  <c r="H5147" i="15"/>
  <c r="J5147" i="15" s="1"/>
  <c r="H5146" i="15"/>
  <c r="J5146" i="15" s="1"/>
  <c r="H5145" i="15"/>
  <c r="J5145" i="15" s="1"/>
  <c r="H5144" i="15"/>
  <c r="J5144" i="15" s="1"/>
  <c r="H5143" i="15"/>
  <c r="J5143" i="15" s="1"/>
  <c r="H5142" i="15"/>
  <c r="J5142" i="15" s="1"/>
  <c r="H5141" i="15"/>
  <c r="J5141" i="15" s="1"/>
  <c r="H5140" i="15"/>
  <c r="J5140" i="15" s="1"/>
  <c r="H5139" i="15"/>
  <c r="J5139" i="15" s="1"/>
  <c r="H5138" i="15"/>
  <c r="J5138" i="15" s="1"/>
  <c r="H5137" i="15"/>
  <c r="J5137" i="15" s="1"/>
  <c r="H5136" i="15"/>
  <c r="J5136" i="15" s="1"/>
  <c r="H5135" i="15"/>
  <c r="J5135" i="15" s="1"/>
  <c r="H5134" i="15"/>
  <c r="J5134" i="15" s="1"/>
  <c r="H5133" i="15"/>
  <c r="J5133" i="15" s="1"/>
  <c r="H5132" i="15"/>
  <c r="J5132" i="15" s="1"/>
  <c r="H5131" i="15"/>
  <c r="J5131" i="15" s="1"/>
  <c r="H5130" i="15"/>
  <c r="J5130" i="15" s="1"/>
  <c r="H5129" i="15"/>
  <c r="J5129" i="15" s="1"/>
  <c r="H5128" i="15"/>
  <c r="J5128" i="15" s="1"/>
  <c r="H5127" i="15"/>
  <c r="J5127" i="15" s="1"/>
  <c r="H5126" i="15"/>
  <c r="J5126" i="15" s="1"/>
  <c r="H5125" i="15"/>
  <c r="J5125" i="15" s="1"/>
  <c r="H5124" i="15"/>
  <c r="J5124" i="15" s="1"/>
  <c r="H5123" i="15"/>
  <c r="J5123" i="15" s="1"/>
  <c r="H5122" i="15"/>
  <c r="J5122" i="15" s="1"/>
  <c r="H5121" i="15"/>
  <c r="J5121" i="15" s="1"/>
  <c r="H5120" i="15"/>
  <c r="J5120" i="15" s="1"/>
  <c r="H5119" i="15"/>
  <c r="J5119" i="15" s="1"/>
  <c r="H5118" i="15"/>
  <c r="J5118" i="15" s="1"/>
  <c r="H5117" i="15"/>
  <c r="J5117" i="15" s="1"/>
  <c r="H5116" i="15"/>
  <c r="J5116" i="15" s="1"/>
  <c r="H5115" i="15"/>
  <c r="J5115" i="15" s="1"/>
  <c r="H5114" i="15"/>
  <c r="J5114" i="15" s="1"/>
  <c r="H5113" i="15"/>
  <c r="H5112" i="15"/>
  <c r="H5111" i="15"/>
  <c r="H5110" i="15"/>
  <c r="H5109" i="15"/>
  <c r="H5108" i="15"/>
  <c r="H5107" i="15"/>
  <c r="H5106" i="15"/>
  <c r="H5105" i="15"/>
  <c r="H5104" i="15"/>
  <c r="H5103" i="15"/>
  <c r="H5102" i="15"/>
  <c r="H5101" i="15"/>
  <c r="H5100" i="15"/>
  <c r="J5100" i="15" s="1"/>
  <c r="H5099" i="15"/>
  <c r="J5099" i="15" s="1"/>
  <c r="H5098" i="15"/>
  <c r="J5098" i="15" s="1"/>
  <c r="H5097" i="15"/>
  <c r="J5097" i="15" s="1"/>
  <c r="H5096" i="15"/>
  <c r="J5096" i="15" s="1"/>
  <c r="H5095" i="15"/>
  <c r="J5095" i="15" s="1"/>
  <c r="H5094" i="15"/>
  <c r="J5094" i="15" s="1"/>
  <c r="H5093" i="15"/>
  <c r="J5093" i="15" s="1"/>
  <c r="H5092" i="15"/>
  <c r="J5092" i="15" s="1"/>
  <c r="H5091" i="15"/>
  <c r="J5091" i="15" s="1"/>
  <c r="H5090" i="15"/>
  <c r="J5090" i="15" s="1"/>
  <c r="H5089" i="15"/>
  <c r="J5089" i="15" s="1"/>
  <c r="H5088" i="15"/>
  <c r="J5088" i="15" s="1"/>
  <c r="H5087" i="15"/>
  <c r="J5087" i="15" s="1"/>
  <c r="H5086" i="15"/>
  <c r="J5086" i="15" s="1"/>
  <c r="H5085" i="15"/>
  <c r="J5085" i="15" s="1"/>
  <c r="H5084" i="15"/>
  <c r="J5084" i="15" s="1"/>
  <c r="H5083" i="15"/>
  <c r="J5083" i="15" s="1"/>
  <c r="H5082" i="15"/>
  <c r="J5082" i="15" s="1"/>
  <c r="H5081" i="15"/>
  <c r="J5081" i="15" s="1"/>
  <c r="H5080" i="15"/>
  <c r="J5080" i="15" s="1"/>
  <c r="H5079" i="15"/>
  <c r="J5079" i="15" s="1"/>
  <c r="H5078" i="15"/>
  <c r="J5078" i="15" s="1"/>
  <c r="H5077" i="15"/>
  <c r="J5077" i="15" s="1"/>
  <c r="H5076" i="15"/>
  <c r="J5076" i="15" s="1"/>
  <c r="H5075" i="15"/>
  <c r="J5075" i="15" s="1"/>
  <c r="H5074" i="15"/>
  <c r="J5074" i="15" s="1"/>
  <c r="H5073" i="15"/>
  <c r="J5073" i="15" s="1"/>
  <c r="H5072" i="15"/>
  <c r="J5072" i="15" s="1"/>
  <c r="H5071" i="15"/>
  <c r="J5071" i="15" s="1"/>
  <c r="H5070" i="15"/>
  <c r="J5070" i="15" s="1"/>
  <c r="H5069" i="15"/>
  <c r="J5069" i="15" s="1"/>
  <c r="H5068" i="15"/>
  <c r="J5068" i="15" s="1"/>
  <c r="H5067" i="15"/>
  <c r="J5067" i="15" s="1"/>
  <c r="H5066" i="15"/>
  <c r="J5066" i="15" s="1"/>
  <c r="H5065" i="15"/>
  <c r="J5065" i="15" s="1"/>
  <c r="H5064" i="15"/>
  <c r="J5064" i="15" s="1"/>
  <c r="H5063" i="15"/>
  <c r="J5063" i="15" s="1"/>
  <c r="H5062" i="15"/>
  <c r="J5062" i="15" s="1"/>
  <c r="H5061" i="15"/>
  <c r="J5061" i="15" s="1"/>
  <c r="H5060" i="15"/>
  <c r="J5060" i="15" s="1"/>
  <c r="H5059" i="15"/>
  <c r="J5059" i="15" s="1"/>
  <c r="H5058" i="15"/>
  <c r="J5058" i="15" s="1"/>
  <c r="H5057" i="15"/>
  <c r="J5057" i="15" s="1"/>
  <c r="H5056" i="15"/>
  <c r="J5056" i="15" s="1"/>
  <c r="H5055" i="15"/>
  <c r="J5055" i="15" s="1"/>
  <c r="H5054" i="15"/>
  <c r="J5054" i="15" s="1"/>
  <c r="H5053" i="15"/>
  <c r="J5053" i="15" s="1"/>
  <c r="H5052" i="15"/>
  <c r="J5052" i="15" s="1"/>
  <c r="H5051" i="15"/>
  <c r="J5051" i="15" s="1"/>
  <c r="H5050" i="15"/>
  <c r="J5050" i="15" s="1"/>
  <c r="H5049" i="15"/>
  <c r="J5049" i="15" s="1"/>
  <c r="H5048" i="15"/>
  <c r="J5048" i="15" s="1"/>
  <c r="H5047" i="15"/>
  <c r="J5047" i="15" s="1"/>
  <c r="H5046" i="15"/>
  <c r="J5046" i="15" s="1"/>
  <c r="H5045" i="15"/>
  <c r="J5045" i="15" s="1"/>
  <c r="H5044" i="15"/>
  <c r="J5044" i="15" s="1"/>
  <c r="H5043" i="15"/>
  <c r="J5043" i="15" s="1"/>
  <c r="H5042" i="15"/>
  <c r="J5042" i="15" s="1"/>
  <c r="H5041" i="15"/>
  <c r="J5041" i="15" s="1"/>
  <c r="H5040" i="15"/>
  <c r="J5040" i="15" s="1"/>
  <c r="H5039" i="15"/>
  <c r="J5039" i="15" s="1"/>
  <c r="H5038" i="15"/>
  <c r="J5038" i="15" s="1"/>
  <c r="H5037" i="15"/>
  <c r="J5037" i="15" s="1"/>
  <c r="H5036" i="15"/>
  <c r="J5036" i="15" s="1"/>
  <c r="H5035" i="15"/>
  <c r="J5035" i="15" s="1"/>
  <c r="H5034" i="15"/>
  <c r="J5034" i="15" s="1"/>
  <c r="H5033" i="15"/>
  <c r="J5033" i="15" s="1"/>
  <c r="H5032" i="15"/>
  <c r="J5032" i="15" s="1"/>
  <c r="H5031" i="15"/>
  <c r="J5031" i="15" s="1"/>
  <c r="H5030" i="15"/>
  <c r="J5030" i="15" s="1"/>
  <c r="H5029" i="15"/>
  <c r="J5029" i="15" s="1"/>
  <c r="H5028" i="15"/>
  <c r="J5028" i="15" s="1"/>
  <c r="H5027" i="15"/>
  <c r="J5027" i="15" s="1"/>
  <c r="H5026" i="15"/>
  <c r="J5026" i="15" s="1"/>
  <c r="H5025" i="15"/>
  <c r="J5025" i="15" s="1"/>
  <c r="H5024" i="15"/>
  <c r="J5024" i="15" s="1"/>
  <c r="H5023" i="15"/>
  <c r="J5023" i="15" s="1"/>
  <c r="H5022" i="15"/>
  <c r="J5022" i="15" s="1"/>
  <c r="H5021" i="15"/>
  <c r="J5021" i="15" s="1"/>
  <c r="H5020" i="15"/>
  <c r="J5020" i="15" s="1"/>
  <c r="H5019" i="15"/>
  <c r="J5019" i="15" s="1"/>
  <c r="H5018" i="15"/>
  <c r="J5018" i="15" s="1"/>
  <c r="H5017" i="15"/>
  <c r="J5017" i="15" s="1"/>
  <c r="H5016" i="15"/>
  <c r="J5016" i="15" s="1"/>
  <c r="H5015" i="15"/>
  <c r="J5015" i="15" s="1"/>
  <c r="H5014" i="15"/>
  <c r="J5014" i="15" s="1"/>
  <c r="H5013" i="15"/>
  <c r="J5013" i="15" s="1"/>
  <c r="H5012" i="15"/>
  <c r="J5012" i="15" s="1"/>
  <c r="H5011" i="15"/>
  <c r="J5011" i="15" s="1"/>
  <c r="H5010" i="15"/>
  <c r="J5010" i="15" s="1"/>
  <c r="H5009" i="15"/>
  <c r="J5009" i="15" s="1"/>
  <c r="H5008" i="15"/>
  <c r="J5008" i="15" s="1"/>
  <c r="H5007" i="15"/>
  <c r="J5007" i="15" s="1"/>
  <c r="H5006" i="15"/>
  <c r="J5006" i="15" s="1"/>
  <c r="H5005" i="15"/>
  <c r="J5005" i="15" s="1"/>
  <c r="H5004" i="15"/>
  <c r="J5004" i="15" s="1"/>
  <c r="H5003" i="15"/>
  <c r="J5003" i="15" s="1"/>
  <c r="H5002" i="15"/>
  <c r="J5002" i="15" s="1"/>
  <c r="H5001" i="15"/>
  <c r="J5001" i="15" s="1"/>
  <c r="H5000" i="15"/>
  <c r="J5000" i="15" s="1"/>
  <c r="H4999" i="15"/>
  <c r="J4999" i="15" s="1"/>
  <c r="H4998" i="15"/>
  <c r="J4998" i="15" s="1"/>
  <c r="H4997" i="15"/>
  <c r="J4997" i="15" s="1"/>
  <c r="H4996" i="15"/>
  <c r="J4996" i="15" s="1"/>
  <c r="H4995" i="15"/>
  <c r="J4995" i="15" s="1"/>
  <c r="H4994" i="15"/>
  <c r="J4994" i="15" s="1"/>
  <c r="H4993" i="15"/>
  <c r="J4993" i="15" s="1"/>
  <c r="H4992" i="15"/>
  <c r="J4992" i="15" s="1"/>
  <c r="H4991" i="15"/>
  <c r="J4991" i="15" s="1"/>
  <c r="H4990" i="15"/>
  <c r="J4990" i="15" s="1"/>
  <c r="H4989" i="15"/>
  <c r="J4989" i="15" s="1"/>
  <c r="H4988" i="15"/>
  <c r="J4988" i="15" s="1"/>
  <c r="H4987" i="15"/>
  <c r="J4987" i="15" s="1"/>
  <c r="H4986" i="15"/>
  <c r="J4986" i="15" s="1"/>
  <c r="H4985" i="15"/>
  <c r="J4985" i="15" s="1"/>
  <c r="H4984" i="15"/>
  <c r="J4984" i="15" s="1"/>
  <c r="H4983" i="15"/>
  <c r="J4983" i="15" s="1"/>
  <c r="H4982" i="15"/>
  <c r="J4982" i="15" s="1"/>
  <c r="H4981" i="15"/>
  <c r="J4981" i="15" s="1"/>
  <c r="H4980" i="15"/>
  <c r="J4980" i="15" s="1"/>
  <c r="H4979" i="15"/>
  <c r="J4979" i="15" s="1"/>
  <c r="H4978" i="15"/>
  <c r="J4978" i="15" s="1"/>
  <c r="H4977" i="15"/>
  <c r="J4977" i="15" s="1"/>
  <c r="H4976" i="15"/>
  <c r="J4976" i="15" s="1"/>
  <c r="H4975" i="15"/>
  <c r="J4975" i="15" s="1"/>
  <c r="H4974" i="15"/>
  <c r="J4974" i="15" s="1"/>
  <c r="H4973" i="15"/>
  <c r="J4973" i="15" s="1"/>
  <c r="H4972" i="15"/>
  <c r="J4972" i="15" s="1"/>
  <c r="H4971" i="15"/>
  <c r="J4971" i="15" s="1"/>
  <c r="H4970" i="15"/>
  <c r="J4970" i="15" s="1"/>
  <c r="H4969" i="15"/>
  <c r="J4969" i="15" s="1"/>
  <c r="H4968" i="15"/>
  <c r="J4968" i="15" s="1"/>
  <c r="H4967" i="15"/>
  <c r="J4967" i="15" s="1"/>
  <c r="H4966" i="15"/>
  <c r="J4966" i="15" s="1"/>
  <c r="H4965" i="15"/>
  <c r="J4965" i="15" s="1"/>
  <c r="H4964" i="15"/>
  <c r="J4964" i="15" s="1"/>
  <c r="H4963" i="15"/>
  <c r="J4963" i="15" s="1"/>
  <c r="H4962" i="15"/>
  <c r="J4962" i="15" s="1"/>
  <c r="H4961" i="15"/>
  <c r="J4961" i="15" s="1"/>
  <c r="H4960" i="15"/>
  <c r="J4960" i="15" s="1"/>
  <c r="H4959" i="15"/>
  <c r="J4959" i="15" s="1"/>
  <c r="H4958" i="15"/>
  <c r="J4958" i="15" s="1"/>
  <c r="H4957" i="15"/>
  <c r="J4957" i="15" s="1"/>
  <c r="H4956" i="15"/>
  <c r="J4956" i="15" s="1"/>
  <c r="H4955" i="15"/>
  <c r="J4955" i="15" s="1"/>
  <c r="H4954" i="15"/>
  <c r="J4954" i="15" s="1"/>
  <c r="H4953" i="15"/>
  <c r="J4953" i="15" s="1"/>
  <c r="H4952" i="15"/>
  <c r="J4952" i="15" s="1"/>
  <c r="H4951" i="15"/>
  <c r="J4951" i="15" s="1"/>
  <c r="H4950" i="15"/>
  <c r="J4950" i="15" s="1"/>
  <c r="H4949" i="15"/>
  <c r="J4949" i="15" s="1"/>
  <c r="H4948" i="15"/>
  <c r="J4948" i="15" s="1"/>
  <c r="H4947" i="15"/>
  <c r="J4947" i="15" s="1"/>
  <c r="H4946" i="15"/>
  <c r="J4946" i="15" s="1"/>
  <c r="H4945" i="15"/>
  <c r="J4945" i="15" s="1"/>
  <c r="H4944" i="15"/>
  <c r="J4944" i="15" s="1"/>
  <c r="H4943" i="15"/>
  <c r="J4943" i="15" s="1"/>
  <c r="H4942" i="15"/>
  <c r="J4942" i="15" s="1"/>
  <c r="H4941" i="15"/>
  <c r="J4941" i="15" s="1"/>
  <c r="H4940" i="15"/>
  <c r="J4940" i="15" s="1"/>
  <c r="H4939" i="15"/>
  <c r="J4939" i="15" s="1"/>
  <c r="H4938" i="15"/>
  <c r="J4938" i="15" s="1"/>
  <c r="H4937" i="15"/>
  <c r="J4937" i="15" s="1"/>
  <c r="H4936" i="15"/>
  <c r="J4936" i="15" s="1"/>
  <c r="H4935" i="15"/>
  <c r="J4935" i="15" s="1"/>
  <c r="H4934" i="15"/>
  <c r="J4934" i="15" s="1"/>
  <c r="H4933" i="15"/>
  <c r="J4933" i="15" s="1"/>
  <c r="H4932" i="15"/>
  <c r="J4932" i="15" s="1"/>
  <c r="H4931" i="15"/>
  <c r="J4931" i="15" s="1"/>
  <c r="H4930" i="15"/>
  <c r="J4930" i="15" s="1"/>
  <c r="H4929" i="15"/>
  <c r="J4929" i="15" s="1"/>
  <c r="H4928" i="15"/>
  <c r="J4928" i="15" s="1"/>
  <c r="H4927" i="15"/>
  <c r="J4927" i="15" s="1"/>
  <c r="H4926" i="15"/>
  <c r="J4926" i="15" s="1"/>
  <c r="H4925" i="15"/>
  <c r="J4925" i="15" s="1"/>
  <c r="H4924" i="15"/>
  <c r="J4924" i="15" s="1"/>
  <c r="H4923" i="15"/>
  <c r="J4923" i="15" s="1"/>
  <c r="H4922" i="15"/>
  <c r="J4922" i="15" s="1"/>
  <c r="H4921" i="15"/>
  <c r="J4921" i="15" s="1"/>
  <c r="H4920" i="15"/>
  <c r="J4920" i="15" s="1"/>
  <c r="H4919" i="15"/>
  <c r="J4919" i="15" s="1"/>
  <c r="H4918" i="15"/>
  <c r="J4918" i="15" s="1"/>
  <c r="H4917" i="15"/>
  <c r="J4917" i="15" s="1"/>
  <c r="H4916" i="15"/>
  <c r="J4916" i="15" s="1"/>
  <c r="H4915" i="15"/>
  <c r="J4915" i="15" s="1"/>
  <c r="H4914" i="15"/>
  <c r="J4914" i="15" s="1"/>
  <c r="H4913" i="15"/>
  <c r="J4913" i="15" s="1"/>
  <c r="H4912" i="15"/>
  <c r="J4912" i="15" s="1"/>
  <c r="H4911" i="15"/>
  <c r="J4911" i="15" s="1"/>
  <c r="H4910" i="15"/>
  <c r="J4910" i="15" s="1"/>
  <c r="H4909" i="15"/>
  <c r="J4909" i="15" s="1"/>
  <c r="H4908" i="15"/>
  <c r="J4908" i="15" s="1"/>
  <c r="H4907" i="15"/>
  <c r="J4907" i="15" s="1"/>
  <c r="H4906" i="15"/>
  <c r="J4906" i="15" s="1"/>
  <c r="H4905" i="15"/>
  <c r="J4905" i="15" s="1"/>
  <c r="H4904" i="15"/>
  <c r="J4904" i="15" s="1"/>
  <c r="H4903" i="15"/>
  <c r="J4903" i="15" s="1"/>
  <c r="H4902" i="15"/>
  <c r="J4902" i="15" s="1"/>
  <c r="H4901" i="15"/>
  <c r="J4901" i="15" s="1"/>
  <c r="H4900" i="15"/>
  <c r="J4900" i="15" s="1"/>
  <c r="H4899" i="15"/>
  <c r="J4899" i="15" s="1"/>
  <c r="H4898" i="15"/>
  <c r="J4898" i="15" s="1"/>
  <c r="H4897" i="15"/>
  <c r="J4897" i="15" s="1"/>
  <c r="H4896" i="15"/>
  <c r="J4896" i="15" s="1"/>
  <c r="H4895" i="15"/>
  <c r="J4895" i="15" s="1"/>
  <c r="H4894" i="15"/>
  <c r="J4894" i="15" s="1"/>
  <c r="H4893" i="15"/>
  <c r="J4893" i="15" s="1"/>
  <c r="H4892" i="15"/>
  <c r="J4892" i="15" s="1"/>
  <c r="H4891" i="15"/>
  <c r="J4891" i="15" s="1"/>
  <c r="H4890" i="15"/>
  <c r="J4890" i="15" s="1"/>
  <c r="H4889" i="15"/>
  <c r="J4889" i="15" s="1"/>
  <c r="H4888" i="15"/>
  <c r="J4888" i="15" s="1"/>
  <c r="H4887" i="15"/>
  <c r="J4887" i="15" s="1"/>
  <c r="H4886" i="15"/>
  <c r="J4886" i="15" s="1"/>
  <c r="H4885" i="15"/>
  <c r="J4885" i="15" s="1"/>
  <c r="H4884" i="15"/>
  <c r="J4884" i="15" s="1"/>
  <c r="H4883" i="15"/>
  <c r="J4883" i="15" s="1"/>
  <c r="H4882" i="15"/>
  <c r="J4882" i="15" s="1"/>
  <c r="H4881" i="15"/>
  <c r="J4881" i="15" s="1"/>
  <c r="H4880" i="15"/>
  <c r="J4880" i="15" s="1"/>
  <c r="H4879" i="15"/>
  <c r="J4879" i="15" s="1"/>
  <c r="H4878" i="15"/>
  <c r="J4878" i="15" s="1"/>
  <c r="H4877" i="15"/>
  <c r="J4877" i="15" s="1"/>
  <c r="H4876" i="15"/>
  <c r="J4876" i="15" s="1"/>
  <c r="H4875" i="15"/>
  <c r="J4875" i="15" s="1"/>
  <c r="H4874" i="15"/>
  <c r="J4874" i="15" s="1"/>
  <c r="H4873" i="15"/>
  <c r="J4873" i="15" s="1"/>
  <c r="H4872" i="15"/>
  <c r="J4872" i="15" s="1"/>
  <c r="H4871" i="15"/>
  <c r="J4871" i="15" s="1"/>
  <c r="H4870" i="15"/>
  <c r="J4870" i="15" s="1"/>
  <c r="H4869" i="15"/>
  <c r="J4869" i="15" s="1"/>
  <c r="H4868" i="15"/>
  <c r="J4868" i="15" s="1"/>
  <c r="H4867" i="15"/>
  <c r="J4867" i="15" s="1"/>
  <c r="H4866" i="15"/>
  <c r="J4866" i="15" s="1"/>
  <c r="H4865" i="15"/>
  <c r="J4865" i="15" s="1"/>
  <c r="H4864" i="15"/>
  <c r="J4864" i="15" s="1"/>
  <c r="H4863" i="15"/>
  <c r="J4863" i="15" s="1"/>
  <c r="H4862" i="15"/>
  <c r="J4862" i="15" s="1"/>
  <c r="H4861" i="15"/>
  <c r="J4861" i="15" s="1"/>
  <c r="H4860" i="15"/>
  <c r="J4860" i="15" s="1"/>
  <c r="H4859" i="15"/>
  <c r="J4859" i="15" s="1"/>
  <c r="H4858" i="15"/>
  <c r="J4858" i="15" s="1"/>
  <c r="H4857" i="15"/>
  <c r="J4857" i="15" s="1"/>
  <c r="H4856" i="15"/>
  <c r="J4856" i="15" s="1"/>
  <c r="H4855" i="15"/>
  <c r="J4855" i="15" s="1"/>
  <c r="H4854" i="15"/>
  <c r="J4854" i="15" s="1"/>
  <c r="H4853" i="15"/>
  <c r="J4853" i="15" s="1"/>
  <c r="H4852" i="15"/>
  <c r="J4852" i="15" s="1"/>
  <c r="H4851" i="15"/>
  <c r="J4851" i="15" s="1"/>
  <c r="H4850" i="15"/>
  <c r="J4850" i="15" s="1"/>
  <c r="H4849" i="15"/>
  <c r="J4849" i="15" s="1"/>
  <c r="H4848" i="15"/>
  <c r="J4848" i="15" s="1"/>
  <c r="H4847" i="15"/>
  <c r="J4847" i="15" s="1"/>
  <c r="H4846" i="15"/>
  <c r="J4846" i="15" s="1"/>
  <c r="H4845" i="15"/>
  <c r="J4845" i="15" s="1"/>
  <c r="H4844" i="15"/>
  <c r="J4844" i="15" s="1"/>
  <c r="H4843" i="15"/>
  <c r="J4843" i="15" s="1"/>
  <c r="H4842" i="15"/>
  <c r="J4842" i="15" s="1"/>
  <c r="H4841" i="15"/>
  <c r="J4841" i="15" s="1"/>
  <c r="H4840" i="15"/>
  <c r="J4840" i="15" s="1"/>
  <c r="H4839" i="15"/>
  <c r="J4839" i="15" s="1"/>
  <c r="H4838" i="15"/>
  <c r="J4838" i="15" s="1"/>
  <c r="H4837" i="15"/>
  <c r="J4837" i="15" s="1"/>
  <c r="H4836" i="15"/>
  <c r="J4836" i="15" s="1"/>
  <c r="H4835" i="15"/>
  <c r="J4835" i="15" s="1"/>
  <c r="H4834" i="15"/>
  <c r="J4834" i="15" s="1"/>
  <c r="H4833" i="15"/>
  <c r="J4833" i="15" s="1"/>
  <c r="H4832" i="15"/>
  <c r="J4832" i="15" s="1"/>
  <c r="H4831" i="15"/>
  <c r="J4831" i="15" s="1"/>
  <c r="H4830" i="15"/>
  <c r="J4830" i="15" s="1"/>
  <c r="H4829" i="15"/>
  <c r="J4829" i="15" s="1"/>
  <c r="H4828" i="15"/>
  <c r="J4828" i="15" s="1"/>
  <c r="H4827" i="15"/>
  <c r="J4827" i="15" s="1"/>
  <c r="H4826" i="15"/>
  <c r="J4826" i="15" s="1"/>
  <c r="H4825" i="15"/>
  <c r="J4825" i="15" s="1"/>
  <c r="H4824" i="15"/>
  <c r="J4824" i="15" s="1"/>
  <c r="H4823" i="15"/>
  <c r="J4823" i="15" s="1"/>
  <c r="H4822" i="15"/>
  <c r="J4822" i="15" s="1"/>
  <c r="H4821" i="15"/>
  <c r="J4821" i="15" s="1"/>
  <c r="H4820" i="15"/>
  <c r="J4820" i="15" s="1"/>
  <c r="H4819" i="15"/>
  <c r="J4819" i="15" s="1"/>
  <c r="H4818" i="15"/>
  <c r="J4818" i="15" s="1"/>
  <c r="H4817" i="15"/>
  <c r="J4817" i="15" s="1"/>
  <c r="H4816" i="15"/>
  <c r="J4816" i="15" s="1"/>
  <c r="H4815" i="15"/>
  <c r="J4815" i="15" s="1"/>
  <c r="H4814" i="15"/>
  <c r="J4814" i="15" s="1"/>
  <c r="H4813" i="15"/>
  <c r="J4813" i="15" s="1"/>
  <c r="H4812" i="15"/>
  <c r="J4812" i="15" s="1"/>
  <c r="H4811" i="15"/>
  <c r="J4811" i="15" s="1"/>
  <c r="H4810" i="15"/>
  <c r="J4810" i="15" s="1"/>
  <c r="H4809" i="15"/>
  <c r="J4809" i="15" s="1"/>
  <c r="H4808" i="15"/>
  <c r="J4808" i="15" s="1"/>
  <c r="H4807" i="15"/>
  <c r="J4807" i="15" s="1"/>
  <c r="H4806" i="15"/>
  <c r="J4806" i="15" s="1"/>
  <c r="H4805" i="15"/>
  <c r="J4805" i="15" s="1"/>
  <c r="H4804" i="15"/>
  <c r="J4804" i="15" s="1"/>
  <c r="H4803" i="15"/>
  <c r="J4803" i="15" s="1"/>
  <c r="H4802" i="15"/>
  <c r="J4802" i="15" s="1"/>
  <c r="H4801" i="15"/>
  <c r="J4801" i="15" s="1"/>
  <c r="H4800" i="15"/>
  <c r="J4800" i="15" s="1"/>
  <c r="H4799" i="15"/>
  <c r="J4799" i="15" s="1"/>
  <c r="H4798" i="15"/>
  <c r="J4798" i="15" s="1"/>
  <c r="H4797" i="15"/>
  <c r="J4797" i="15" s="1"/>
  <c r="H4796" i="15"/>
  <c r="J4796" i="15" s="1"/>
  <c r="H4795" i="15"/>
  <c r="J4795" i="15" s="1"/>
  <c r="H4794" i="15"/>
  <c r="J4794" i="15" s="1"/>
  <c r="H4793" i="15"/>
  <c r="J4793" i="15" s="1"/>
  <c r="H4792" i="15"/>
  <c r="J4792" i="15" s="1"/>
  <c r="H4791" i="15"/>
  <c r="J4791" i="15" s="1"/>
  <c r="H4790" i="15"/>
  <c r="J4790" i="15" s="1"/>
  <c r="H4789" i="15"/>
  <c r="J4789" i="15" s="1"/>
  <c r="H4788" i="15"/>
  <c r="J4788" i="15" s="1"/>
  <c r="H4787" i="15"/>
  <c r="J4787" i="15" s="1"/>
  <c r="H4786" i="15"/>
  <c r="J4786" i="15" s="1"/>
  <c r="H4785" i="15"/>
  <c r="J4785" i="15" s="1"/>
  <c r="H4784" i="15"/>
  <c r="J4784" i="15" s="1"/>
  <c r="H4783" i="15"/>
  <c r="J4783" i="15" s="1"/>
  <c r="H4782" i="15"/>
  <c r="J4782" i="15" s="1"/>
  <c r="H4781" i="15"/>
  <c r="J4781" i="15" s="1"/>
  <c r="H4780" i="15"/>
  <c r="J4780" i="15" s="1"/>
  <c r="H4779" i="15"/>
  <c r="J4779" i="15" s="1"/>
  <c r="H4778" i="15"/>
  <c r="J4778" i="15" s="1"/>
  <c r="H4777" i="15"/>
  <c r="J4777" i="15" s="1"/>
  <c r="H4776" i="15"/>
  <c r="J4776" i="15" s="1"/>
  <c r="H4775" i="15"/>
  <c r="J4775" i="15" s="1"/>
  <c r="H4774" i="15"/>
  <c r="J4774" i="15" s="1"/>
  <c r="H4773" i="15"/>
  <c r="J4773" i="15" s="1"/>
  <c r="H4772" i="15"/>
  <c r="J4772" i="15" s="1"/>
  <c r="H4771" i="15"/>
  <c r="J4771" i="15" s="1"/>
  <c r="H4770" i="15"/>
  <c r="J4770" i="15" s="1"/>
  <c r="H4769" i="15"/>
  <c r="J4769" i="15" s="1"/>
  <c r="H4768" i="15"/>
  <c r="J4768" i="15" s="1"/>
  <c r="H4767" i="15"/>
  <c r="J4767" i="15" s="1"/>
  <c r="H4766" i="15"/>
  <c r="J4766" i="15" s="1"/>
  <c r="H4765" i="15"/>
  <c r="J4765" i="15" s="1"/>
  <c r="H4764" i="15"/>
  <c r="J4764" i="15" s="1"/>
  <c r="H4763" i="15"/>
  <c r="J4763" i="15" s="1"/>
  <c r="H4762" i="15"/>
  <c r="J4762" i="15" s="1"/>
  <c r="H4761" i="15"/>
  <c r="J4761" i="15" s="1"/>
  <c r="H4760" i="15"/>
  <c r="J4760" i="15" s="1"/>
  <c r="H4759" i="15"/>
  <c r="J4759" i="15" s="1"/>
  <c r="H4758" i="15"/>
  <c r="J4758" i="15" s="1"/>
  <c r="H4757" i="15"/>
  <c r="J4757" i="15" s="1"/>
  <c r="H4756" i="15"/>
  <c r="J4756" i="15" s="1"/>
  <c r="H4755" i="15"/>
  <c r="J4755" i="15" s="1"/>
  <c r="H4754" i="15"/>
  <c r="J4754" i="15" s="1"/>
  <c r="H4753" i="15"/>
  <c r="J4753" i="15" s="1"/>
  <c r="H4752" i="15"/>
  <c r="J4752" i="15" s="1"/>
  <c r="H4751" i="15"/>
  <c r="J4751" i="15" s="1"/>
  <c r="H4750" i="15"/>
  <c r="J4750" i="15" s="1"/>
  <c r="H4749" i="15"/>
  <c r="J4749" i="15" s="1"/>
  <c r="H4748" i="15"/>
  <c r="J4748" i="15" s="1"/>
  <c r="H4747" i="15"/>
  <c r="J4747" i="15" s="1"/>
  <c r="H4746" i="15"/>
  <c r="J4746" i="15" s="1"/>
  <c r="H4745" i="15"/>
  <c r="J4745" i="15" s="1"/>
  <c r="H4744" i="15"/>
  <c r="J4744" i="15" s="1"/>
  <c r="H4743" i="15"/>
  <c r="J4743" i="15" s="1"/>
  <c r="H4742" i="15"/>
  <c r="J4742" i="15" s="1"/>
  <c r="H4741" i="15"/>
  <c r="J4733" i="15"/>
  <c r="J4725" i="15"/>
  <c r="J4717" i="15"/>
  <c r="J4709" i="15"/>
  <c r="J4701" i="15"/>
  <c r="J4693" i="15"/>
  <c r="J4685" i="15"/>
  <c r="J4677" i="15"/>
  <c r="J4669" i="15"/>
  <c r="J4661" i="15"/>
  <c r="J4653" i="15"/>
  <c r="J4645" i="15"/>
  <c r="H4548" i="15"/>
  <c r="H4547" i="15"/>
  <c r="H4546" i="15"/>
  <c r="H4545" i="15"/>
  <c r="H4544" i="15"/>
  <c r="H4543" i="15"/>
  <c r="H4542" i="15"/>
  <c r="H4541" i="15"/>
  <c r="H4540" i="15"/>
  <c r="H4539" i="15"/>
  <c r="H4538" i="15"/>
  <c r="H4537" i="15"/>
  <c r="H4536" i="15"/>
  <c r="H4535" i="15"/>
  <c r="H4534" i="15"/>
  <c r="H4533" i="15"/>
  <c r="H4532" i="15"/>
  <c r="H4531" i="15"/>
  <c r="H4530" i="15"/>
  <c r="H4529" i="15"/>
  <c r="H4528" i="15"/>
  <c r="H4527" i="15"/>
  <c r="H4526" i="15"/>
  <c r="H4525" i="15"/>
  <c r="H4524" i="15"/>
  <c r="H4523" i="15"/>
  <c r="H4522" i="15"/>
  <c r="H4521" i="15"/>
  <c r="H4520" i="15"/>
  <c r="H4519" i="15"/>
  <c r="H4518" i="15"/>
  <c r="H4517" i="15"/>
  <c r="H4516" i="15"/>
  <c r="H4515" i="15"/>
  <c r="H4514" i="15"/>
  <c r="H4513" i="15"/>
  <c r="H4512" i="15"/>
  <c r="H4511" i="15"/>
  <c r="H4510" i="15"/>
  <c r="H4509" i="15"/>
  <c r="H4508" i="15"/>
  <c r="H4507" i="15"/>
  <c r="H4506" i="15"/>
  <c r="H4505" i="15"/>
  <c r="H4504" i="15"/>
  <c r="H4503" i="15"/>
  <c r="H4502" i="15"/>
  <c r="H4501" i="15"/>
  <c r="H4500" i="15"/>
  <c r="H4499" i="15"/>
  <c r="H4498" i="15"/>
  <c r="H4497" i="15"/>
  <c r="H4496" i="15"/>
  <c r="H4495" i="15"/>
  <c r="H4494" i="15"/>
  <c r="H4493" i="15"/>
  <c r="H4492" i="15"/>
  <c r="H4491" i="15"/>
  <c r="H4490" i="15"/>
  <c r="H4489" i="15"/>
  <c r="H4488" i="15"/>
  <c r="H4487" i="15"/>
  <c r="H4486" i="15"/>
  <c r="H4485" i="15"/>
  <c r="H4484" i="15"/>
  <c r="H4483" i="15"/>
  <c r="H4482" i="15"/>
  <c r="H4481" i="15"/>
  <c r="H4480" i="15"/>
  <c r="H4479" i="15"/>
  <c r="H4478" i="15"/>
  <c r="H4477" i="15"/>
  <c r="H4476" i="15"/>
  <c r="H4475" i="15"/>
  <c r="H4474" i="15"/>
  <c r="H4473" i="15"/>
  <c r="H4472" i="15"/>
  <c r="H4471" i="15"/>
  <c r="H4470" i="15"/>
  <c r="H4469" i="15"/>
  <c r="H4468" i="15"/>
  <c r="H4467" i="15"/>
  <c r="H4466" i="15"/>
  <c r="H4465" i="15"/>
  <c r="H4464" i="15"/>
  <c r="H4463" i="15"/>
  <c r="H4462" i="15"/>
  <c r="H4461" i="15"/>
  <c r="H4460" i="15"/>
  <c r="H4459" i="15"/>
  <c r="H4458" i="15"/>
  <c r="H4457" i="15"/>
  <c r="H4456" i="15"/>
  <c r="H4455" i="15"/>
  <c r="H4454" i="15"/>
  <c r="H4453" i="15"/>
  <c r="H4452" i="15"/>
  <c r="H4451" i="15"/>
  <c r="H4450" i="15"/>
  <c r="H4449" i="15"/>
  <c r="H4448" i="15"/>
  <c r="H4447" i="15"/>
  <c r="H4446" i="15"/>
  <c r="H4445" i="15"/>
  <c r="H4444" i="15"/>
  <c r="H4443" i="15"/>
  <c r="H4442" i="15"/>
  <c r="H4441" i="15"/>
  <c r="H4440" i="15"/>
  <c r="H4438" i="15"/>
  <c r="H4435" i="15"/>
  <c r="H4434" i="15"/>
  <c r="H4433" i="15"/>
  <c r="H4432" i="15"/>
  <c r="H4431" i="15"/>
  <c r="H4425" i="15"/>
  <c r="H4421" i="15"/>
  <c r="J4421" i="15" s="1"/>
  <c r="H4420" i="15"/>
  <c r="J4420" i="15" s="1"/>
  <c r="H4419" i="15"/>
  <c r="J4419" i="15" s="1"/>
  <c r="H4418" i="15"/>
  <c r="J4418" i="15" s="1"/>
  <c r="H4417" i="15"/>
  <c r="J4417" i="15" s="1"/>
  <c r="H4416" i="15"/>
  <c r="J4416" i="15" s="1"/>
  <c r="H4415" i="15"/>
  <c r="J4415" i="15" s="1"/>
  <c r="H4414" i="15"/>
  <c r="J4414" i="15" s="1"/>
  <c r="H4413" i="15"/>
  <c r="J4413" i="15" s="1"/>
  <c r="H4412" i="15"/>
  <c r="J4412" i="15" s="1"/>
  <c r="H4411" i="15"/>
  <c r="J4411" i="15" s="1"/>
  <c r="H4410" i="15"/>
  <c r="J4410" i="15" s="1"/>
  <c r="H4409" i="15"/>
  <c r="H4408" i="15"/>
  <c r="H4407" i="15"/>
  <c r="H4406" i="15"/>
  <c r="H4405" i="15"/>
  <c r="H4404" i="15"/>
  <c r="H4403" i="15"/>
  <c r="H4402" i="15"/>
  <c r="H4401" i="15"/>
  <c r="H4400" i="15"/>
  <c r="H4399" i="15"/>
  <c r="H4398" i="15"/>
  <c r="H4397" i="15"/>
  <c r="H4396" i="15"/>
  <c r="J4396" i="15" s="1"/>
  <c r="H4395" i="15"/>
  <c r="J4395" i="15" s="1"/>
  <c r="H4394" i="15"/>
  <c r="J4394" i="15" s="1"/>
  <c r="H4393" i="15"/>
  <c r="J4393" i="15" s="1"/>
  <c r="H4392" i="15"/>
  <c r="J4392" i="15" s="1"/>
  <c r="H4391" i="15"/>
  <c r="J4391" i="15" s="1"/>
  <c r="H4390" i="15"/>
  <c r="J4390" i="15" s="1"/>
  <c r="H4389" i="15"/>
  <c r="J4389" i="15" s="1"/>
  <c r="H4388" i="15"/>
  <c r="J4388" i="15" s="1"/>
  <c r="H4387" i="15"/>
  <c r="J4387" i="15" s="1"/>
  <c r="H4386" i="15"/>
  <c r="J4386" i="15" s="1"/>
  <c r="H4385" i="15"/>
  <c r="J4385" i="15" s="1"/>
  <c r="H4384" i="15"/>
  <c r="H4383" i="15"/>
  <c r="H4382" i="15"/>
  <c r="H4381" i="15"/>
  <c r="H4380" i="15"/>
  <c r="H4379" i="15"/>
  <c r="H4378" i="15"/>
  <c r="H4377" i="15"/>
  <c r="H4376" i="15"/>
  <c r="H4375" i="15"/>
  <c r="H4374" i="15"/>
  <c r="H4373" i="15"/>
  <c r="H4372" i="15"/>
  <c r="H4371" i="15"/>
  <c r="J4371" i="15" s="1"/>
  <c r="H4370" i="15"/>
  <c r="J4370" i="15" s="1"/>
  <c r="H4369" i="15"/>
  <c r="J4369" i="15" s="1"/>
  <c r="H4368" i="15"/>
  <c r="J4368" i="15" s="1"/>
  <c r="H4367" i="15"/>
  <c r="J4367" i="15" s="1"/>
  <c r="H4366" i="15"/>
  <c r="J4366" i="15" s="1"/>
  <c r="H4365" i="15"/>
  <c r="J4365" i="15" s="1"/>
  <c r="H4364" i="15"/>
  <c r="J4364" i="15" s="1"/>
  <c r="H4363" i="15"/>
  <c r="J4363" i="15" s="1"/>
  <c r="H4362" i="15"/>
  <c r="J4362" i="15" s="1"/>
  <c r="H4361" i="15"/>
  <c r="J4361" i="15" s="1"/>
  <c r="H4360" i="15"/>
  <c r="J4360" i="15" s="1"/>
  <c r="H4359" i="15"/>
  <c r="J4359" i="15" s="1"/>
  <c r="H4358" i="15"/>
  <c r="J4358" i="15" s="1"/>
  <c r="H4357" i="15"/>
  <c r="J4357" i="15" s="1"/>
  <c r="H4356" i="15"/>
  <c r="J4356" i="15" s="1"/>
  <c r="H4355" i="15"/>
  <c r="J4355" i="15" s="1"/>
  <c r="H4354" i="15"/>
  <c r="J4354" i="15" s="1"/>
  <c r="H4353" i="15"/>
  <c r="J4353" i="15" s="1"/>
  <c r="H4352" i="15"/>
  <c r="J4352" i="15" s="1"/>
  <c r="H4351" i="15"/>
  <c r="J4351" i="15" s="1"/>
  <c r="H4350" i="15"/>
  <c r="J4350" i="15" s="1"/>
  <c r="H4349" i="15"/>
  <c r="J4349" i="15" s="1"/>
  <c r="H4348" i="15"/>
  <c r="J4348" i="15" s="1"/>
  <c r="H4347" i="15"/>
  <c r="J4347" i="15" s="1"/>
  <c r="H4346" i="15"/>
  <c r="J4346" i="15" s="1"/>
  <c r="H4345" i="15"/>
  <c r="J4345" i="15" s="1"/>
  <c r="H4344" i="15"/>
  <c r="J4344" i="15" s="1"/>
  <c r="H4343" i="15"/>
  <c r="J4343" i="15" s="1"/>
  <c r="H4342" i="15"/>
  <c r="J4342" i="15" s="1"/>
  <c r="H4341" i="15"/>
  <c r="J4341" i="15" s="1"/>
  <c r="H4340" i="15"/>
  <c r="J4340" i="15" s="1"/>
  <c r="H4339" i="15"/>
  <c r="J4339" i="15" s="1"/>
  <c r="H4338" i="15"/>
  <c r="J4338" i="15" s="1"/>
  <c r="H4337" i="15"/>
  <c r="J4337" i="15" s="1"/>
  <c r="H4336" i="15"/>
  <c r="J4336" i="15" s="1"/>
  <c r="H4335" i="15"/>
  <c r="J4335" i="15" s="1"/>
  <c r="H4334" i="15"/>
  <c r="J4334" i="15" s="1"/>
  <c r="H4333" i="15"/>
  <c r="J4333" i="15" s="1"/>
  <c r="H4332" i="15"/>
  <c r="J4332" i="15" s="1"/>
  <c r="H4331" i="15"/>
  <c r="J4331" i="15" s="1"/>
  <c r="H4330" i="15"/>
  <c r="J4330" i="15" s="1"/>
  <c r="H4329" i="15"/>
  <c r="J4329" i="15" s="1"/>
  <c r="H4328" i="15"/>
  <c r="J4328" i="15" s="1"/>
  <c r="H4327" i="15"/>
  <c r="J4327" i="15" s="1"/>
  <c r="H4326" i="15"/>
  <c r="J4326" i="15" s="1"/>
  <c r="H4325" i="15"/>
  <c r="J4325" i="15" s="1"/>
  <c r="H4324" i="15"/>
  <c r="J4324" i="15" s="1"/>
  <c r="H4323" i="15"/>
  <c r="J4323" i="15" s="1"/>
  <c r="H4322" i="15"/>
  <c r="J4322" i="15" s="1"/>
  <c r="H4321" i="15"/>
  <c r="J4321" i="15" s="1"/>
  <c r="H4320" i="15"/>
  <c r="J4320" i="15" s="1"/>
  <c r="H4319" i="15"/>
  <c r="J4319" i="15" s="1"/>
  <c r="H4318" i="15"/>
  <c r="J4318" i="15" s="1"/>
  <c r="H4317" i="15"/>
  <c r="J4317" i="15" s="1"/>
  <c r="H4316" i="15"/>
  <c r="J4316" i="15" s="1"/>
  <c r="H4315" i="15"/>
  <c r="J4315" i="15" s="1"/>
  <c r="H4314" i="15"/>
  <c r="J4314" i="15" s="1"/>
  <c r="H4313" i="15"/>
  <c r="J4313" i="15" s="1"/>
  <c r="H4312" i="15"/>
  <c r="J4312" i="15" s="1"/>
  <c r="H4311" i="15"/>
  <c r="J4311" i="15" s="1"/>
  <c r="H4310" i="15"/>
  <c r="J4310" i="15" s="1"/>
  <c r="H4309" i="15"/>
  <c r="J4309" i="15" s="1"/>
  <c r="H4308" i="15"/>
  <c r="J4308" i="15" s="1"/>
  <c r="H4307" i="15"/>
  <c r="J4307" i="15" s="1"/>
  <c r="H4306" i="15"/>
  <c r="J4306" i="15" s="1"/>
  <c r="H4305" i="15"/>
  <c r="J4305" i="15" s="1"/>
  <c r="H4304" i="15"/>
  <c r="J4304" i="15" s="1"/>
  <c r="H4303" i="15"/>
  <c r="J4303" i="15" s="1"/>
  <c r="H4302" i="15"/>
  <c r="J4302" i="15" s="1"/>
  <c r="H4301" i="15"/>
  <c r="J4301" i="15" s="1"/>
  <c r="H4300" i="15"/>
  <c r="J4300" i="15" s="1"/>
  <c r="H4299" i="15"/>
  <c r="J4299" i="15" s="1"/>
  <c r="H4298" i="15"/>
  <c r="J4298" i="15" s="1"/>
  <c r="H4297" i="15"/>
  <c r="J4297" i="15" s="1"/>
  <c r="H4296" i="15"/>
  <c r="J4296" i="15" s="1"/>
  <c r="H4295" i="15"/>
  <c r="J4295" i="15" s="1"/>
  <c r="H4294" i="15"/>
  <c r="J4294" i="15" s="1"/>
  <c r="H4293" i="15"/>
  <c r="J4293" i="15" s="1"/>
  <c r="H4292" i="15"/>
  <c r="J4292" i="15" s="1"/>
  <c r="H4291" i="15"/>
  <c r="J4291" i="15" s="1"/>
  <c r="H4290" i="15"/>
  <c r="J4290" i="15" s="1"/>
  <c r="H4289" i="15"/>
  <c r="J4289" i="15" s="1"/>
  <c r="H4288" i="15"/>
  <c r="J4288" i="15" s="1"/>
  <c r="H4287" i="15"/>
  <c r="J4287" i="15" s="1"/>
  <c r="H4286" i="15"/>
  <c r="J4286" i="15" s="1"/>
  <c r="H4285" i="15"/>
  <c r="J4285" i="15" s="1"/>
  <c r="H4284" i="15"/>
  <c r="J4284" i="15" s="1"/>
  <c r="H4283" i="15"/>
  <c r="J4283" i="15" s="1"/>
  <c r="H4282" i="15"/>
  <c r="J4282" i="15" s="1"/>
  <c r="H4281" i="15"/>
  <c r="J4281" i="15" s="1"/>
  <c r="H4280" i="15"/>
  <c r="J4280" i="15" s="1"/>
  <c r="H4279" i="15"/>
  <c r="J4279" i="15" s="1"/>
  <c r="H4278" i="15"/>
  <c r="J4278" i="15" s="1"/>
  <c r="H4277" i="15"/>
  <c r="J4277" i="15" s="1"/>
  <c r="H4276" i="15"/>
  <c r="J4276" i="15" s="1"/>
  <c r="H4275" i="15"/>
  <c r="J4275" i="15" s="1"/>
  <c r="H4274" i="15"/>
  <c r="J4274" i="15" s="1"/>
  <c r="H4273" i="15"/>
  <c r="J4273" i="15" s="1"/>
  <c r="H4272" i="15"/>
  <c r="J4272" i="15" s="1"/>
  <c r="H4271" i="15"/>
  <c r="J4271" i="15" s="1"/>
  <c r="H4270" i="15"/>
  <c r="J4270" i="15" s="1"/>
  <c r="H4269" i="15"/>
  <c r="J4269" i="15" s="1"/>
  <c r="H4268" i="15"/>
  <c r="J4268" i="15" s="1"/>
  <c r="H4267" i="15"/>
  <c r="J4267" i="15" s="1"/>
  <c r="H4266" i="15"/>
  <c r="J4266" i="15" s="1"/>
  <c r="H4265" i="15"/>
  <c r="J4265" i="15" s="1"/>
  <c r="H4264" i="15"/>
  <c r="J4264" i="15" s="1"/>
  <c r="H4263" i="15"/>
  <c r="J4263" i="15" s="1"/>
  <c r="H4262" i="15"/>
  <c r="J4262" i="15" s="1"/>
  <c r="H4261" i="15"/>
  <c r="J4261" i="15" s="1"/>
  <c r="H4260" i="15"/>
  <c r="J4260" i="15" s="1"/>
  <c r="H4259" i="15"/>
  <c r="J4259" i="15" s="1"/>
  <c r="H4258" i="15"/>
  <c r="J4258" i="15" s="1"/>
  <c r="H4257" i="15"/>
  <c r="J4257" i="15" s="1"/>
  <c r="H4256" i="15"/>
  <c r="J4256" i="15" s="1"/>
  <c r="H4255" i="15"/>
  <c r="J4255" i="15" s="1"/>
  <c r="H4254" i="15"/>
  <c r="J4254" i="15" s="1"/>
  <c r="H4253" i="15"/>
  <c r="J4253" i="15" s="1"/>
  <c r="H4252" i="15"/>
  <c r="J4252" i="15" s="1"/>
  <c r="H4251" i="15"/>
  <c r="J4251" i="15" s="1"/>
  <c r="H4250" i="15"/>
  <c r="J4250" i="15" s="1"/>
  <c r="H4249" i="15"/>
  <c r="J4249" i="15" s="1"/>
  <c r="H4248" i="15"/>
  <c r="J4248" i="15" s="1"/>
  <c r="H4247" i="15"/>
  <c r="J4247" i="15" s="1"/>
  <c r="H4246" i="15"/>
  <c r="J4246" i="15" s="1"/>
  <c r="H4245" i="15"/>
  <c r="J4245" i="15" s="1"/>
  <c r="H4244" i="15"/>
  <c r="J4244" i="15" s="1"/>
  <c r="H4243" i="15"/>
  <c r="J4243" i="15" s="1"/>
  <c r="H4242" i="15"/>
  <c r="J4242" i="15" s="1"/>
  <c r="H4241" i="15"/>
  <c r="J4241" i="15" s="1"/>
  <c r="H4240" i="15"/>
  <c r="J4240" i="15" s="1"/>
  <c r="H4239" i="15"/>
  <c r="J4239" i="15" s="1"/>
  <c r="H4238" i="15"/>
  <c r="J4238" i="15" s="1"/>
  <c r="H4237" i="15"/>
  <c r="J4237" i="15" s="1"/>
  <c r="H4236" i="15"/>
  <c r="J4236" i="15" s="1"/>
  <c r="H4235" i="15"/>
  <c r="J4235" i="15" s="1"/>
  <c r="H4234" i="15"/>
  <c r="J4234" i="15" s="1"/>
  <c r="H4233" i="15"/>
  <c r="J4233" i="15" s="1"/>
  <c r="H4232" i="15"/>
  <c r="J4232" i="15" s="1"/>
  <c r="H4231" i="15"/>
  <c r="J4231" i="15" s="1"/>
  <c r="H4230" i="15"/>
  <c r="J4230" i="15" s="1"/>
  <c r="H4229" i="15"/>
  <c r="J4229" i="15" s="1"/>
  <c r="H4228" i="15"/>
  <c r="J4228" i="15" s="1"/>
  <c r="H4227" i="15"/>
  <c r="J4227" i="15" s="1"/>
  <c r="H4226" i="15"/>
  <c r="J4226" i="15" s="1"/>
  <c r="H4225" i="15"/>
  <c r="J4225" i="15" s="1"/>
  <c r="H4224" i="15"/>
  <c r="J4224" i="15" s="1"/>
  <c r="H4223" i="15"/>
  <c r="J4223" i="15" s="1"/>
  <c r="H4222" i="15"/>
  <c r="J4222" i="15" s="1"/>
  <c r="H4221" i="15"/>
  <c r="J4221" i="15" s="1"/>
  <c r="H4220" i="15"/>
  <c r="J4220" i="15" s="1"/>
  <c r="H4219" i="15"/>
  <c r="J4219" i="15" s="1"/>
  <c r="H4218" i="15"/>
  <c r="J4218" i="15" s="1"/>
  <c r="H4217" i="15"/>
  <c r="J4217" i="15" s="1"/>
  <c r="H4216" i="15"/>
  <c r="J4216" i="15" s="1"/>
  <c r="H4215" i="15"/>
  <c r="J4215" i="15" s="1"/>
  <c r="H4214" i="15"/>
  <c r="J4214" i="15" s="1"/>
  <c r="H4213" i="15"/>
  <c r="J4213" i="15" s="1"/>
  <c r="H4212" i="15"/>
  <c r="J4212" i="15" s="1"/>
  <c r="H4211" i="15"/>
  <c r="J4211" i="15" s="1"/>
  <c r="H4210" i="15"/>
  <c r="J4210" i="15" s="1"/>
  <c r="H4209" i="15"/>
  <c r="J4209" i="15" s="1"/>
  <c r="H4208" i="15"/>
  <c r="J4208" i="15" s="1"/>
  <c r="H4207" i="15"/>
  <c r="J4207" i="15" s="1"/>
  <c r="H4206" i="15"/>
  <c r="J4206" i="15" s="1"/>
  <c r="H4205" i="15"/>
  <c r="J4205" i="15" s="1"/>
  <c r="H4204" i="15"/>
  <c r="J4204" i="15" s="1"/>
  <c r="H4203" i="15"/>
  <c r="J4203" i="15" s="1"/>
  <c r="H4202" i="15"/>
  <c r="J4202" i="15" s="1"/>
  <c r="H4201" i="15"/>
  <c r="J4201" i="15" s="1"/>
  <c r="H4200" i="15"/>
  <c r="J4200" i="15" s="1"/>
  <c r="H4199" i="15"/>
  <c r="J4199" i="15" s="1"/>
  <c r="H4198" i="15"/>
  <c r="J4198" i="15" s="1"/>
  <c r="H4197" i="15"/>
  <c r="J4197" i="15" s="1"/>
  <c r="H4196" i="15"/>
  <c r="J4196" i="15" s="1"/>
  <c r="H4195" i="15"/>
  <c r="J4195" i="15" s="1"/>
  <c r="H4194" i="15"/>
  <c r="J4194" i="15" s="1"/>
  <c r="H4193" i="15"/>
  <c r="J4193" i="15" s="1"/>
  <c r="H4192" i="15"/>
  <c r="J4192" i="15" s="1"/>
  <c r="H4191" i="15"/>
  <c r="J4191" i="15" s="1"/>
  <c r="H4190" i="15"/>
  <c r="J4190" i="15" s="1"/>
  <c r="H4189" i="15"/>
  <c r="J4189" i="15" s="1"/>
  <c r="H4188" i="15"/>
  <c r="J4188" i="15" s="1"/>
  <c r="H4187" i="15"/>
  <c r="J4187" i="15" s="1"/>
  <c r="H4186" i="15"/>
  <c r="J4186" i="15" s="1"/>
  <c r="H4185" i="15"/>
  <c r="J4185" i="15" s="1"/>
  <c r="H4184" i="15"/>
  <c r="J4184" i="15" s="1"/>
  <c r="H4183" i="15"/>
  <c r="J4183" i="15" s="1"/>
  <c r="H4182" i="15"/>
  <c r="J4182" i="15" s="1"/>
  <c r="H4181" i="15"/>
  <c r="J4181" i="15" s="1"/>
  <c r="H4180" i="15"/>
  <c r="J4180" i="15" s="1"/>
  <c r="H4179" i="15"/>
  <c r="J4179" i="15" s="1"/>
  <c r="H4178" i="15"/>
  <c r="J4178" i="15" s="1"/>
  <c r="H4177" i="15"/>
  <c r="J4177" i="15" s="1"/>
  <c r="H4176" i="15"/>
  <c r="J4176" i="15" s="1"/>
  <c r="H4175" i="15"/>
  <c r="J4175" i="15" s="1"/>
  <c r="H4174" i="15"/>
  <c r="J4174" i="15" s="1"/>
  <c r="H4173" i="15"/>
  <c r="J4173" i="15" s="1"/>
  <c r="H4172" i="15"/>
  <c r="J4172" i="15" s="1"/>
  <c r="H4171" i="15"/>
  <c r="J4171" i="15" s="1"/>
  <c r="H4170" i="15"/>
  <c r="J4170" i="15" s="1"/>
  <c r="H4169" i="15"/>
  <c r="J4169" i="15" s="1"/>
  <c r="H4168" i="15"/>
  <c r="J4168" i="15" s="1"/>
  <c r="H4167" i="15"/>
  <c r="J4167" i="15" s="1"/>
  <c r="H4166" i="15"/>
  <c r="J4166" i="15" s="1"/>
  <c r="H4165" i="15"/>
  <c r="J4165" i="15" s="1"/>
  <c r="H4164" i="15"/>
  <c r="J4164" i="15" s="1"/>
  <c r="H4163" i="15"/>
  <c r="J4163" i="15" s="1"/>
  <c r="H4162" i="15"/>
  <c r="J4162" i="15" s="1"/>
  <c r="H4161" i="15"/>
  <c r="J4161" i="15" s="1"/>
  <c r="H4160" i="15"/>
  <c r="J4160" i="15" s="1"/>
  <c r="H4159" i="15"/>
  <c r="J4159" i="15" s="1"/>
  <c r="H4158" i="15"/>
  <c r="J4158" i="15" s="1"/>
  <c r="H4157" i="15"/>
  <c r="J4157" i="15" s="1"/>
  <c r="H4156" i="15"/>
  <c r="J4156" i="15" s="1"/>
  <c r="H4155" i="15"/>
  <c r="J4155" i="15" s="1"/>
  <c r="H4154" i="15"/>
  <c r="J4154" i="15" s="1"/>
  <c r="H4153" i="15"/>
  <c r="J4153" i="15" s="1"/>
  <c r="H4152" i="15"/>
  <c r="J4152" i="15" s="1"/>
  <c r="H4151" i="15"/>
  <c r="J4151" i="15" s="1"/>
  <c r="H4150" i="15"/>
  <c r="J4150" i="15" s="1"/>
  <c r="H4149" i="15"/>
  <c r="J4149" i="15" s="1"/>
  <c r="H4148" i="15"/>
  <c r="J4148" i="15" s="1"/>
  <c r="H4147" i="15"/>
  <c r="J4147" i="15" s="1"/>
  <c r="H4146" i="15"/>
  <c r="J4146" i="15" s="1"/>
  <c r="H4145" i="15"/>
  <c r="J4145" i="15" s="1"/>
  <c r="H4144" i="15"/>
  <c r="J4144" i="15" s="1"/>
  <c r="H4143" i="15"/>
  <c r="J4143" i="15" s="1"/>
  <c r="H4142" i="15"/>
  <c r="J4142" i="15" s="1"/>
  <c r="H4141" i="15"/>
  <c r="J4141" i="15" s="1"/>
  <c r="H4140" i="15"/>
  <c r="J4140" i="15" s="1"/>
  <c r="H4139" i="15"/>
  <c r="J4139" i="15" s="1"/>
  <c r="H4138" i="15"/>
  <c r="J4138" i="15" s="1"/>
  <c r="H4137" i="15"/>
  <c r="J4137" i="15" s="1"/>
  <c r="H4136" i="15"/>
  <c r="J4136" i="15" s="1"/>
  <c r="H4135" i="15"/>
  <c r="J4135" i="15" s="1"/>
  <c r="H4134" i="15"/>
  <c r="J4134" i="15" s="1"/>
  <c r="H4133" i="15"/>
  <c r="J4133" i="15" s="1"/>
  <c r="H4132" i="15"/>
  <c r="J4132" i="15" s="1"/>
  <c r="H4131" i="15"/>
  <c r="J4131" i="15" s="1"/>
  <c r="H4130" i="15"/>
  <c r="J4130" i="15" s="1"/>
  <c r="H4129" i="15"/>
  <c r="J4129" i="15" s="1"/>
  <c r="H4128" i="15"/>
  <c r="J4128" i="15" s="1"/>
  <c r="H4127" i="15"/>
  <c r="J4127" i="15" s="1"/>
  <c r="H4126" i="15"/>
  <c r="J4126" i="15" s="1"/>
  <c r="H4125" i="15"/>
  <c r="J4125" i="15" s="1"/>
  <c r="H4124" i="15"/>
  <c r="J4124" i="15" s="1"/>
  <c r="H4123" i="15"/>
  <c r="J4123" i="15" s="1"/>
  <c r="H4122" i="15"/>
  <c r="J4122" i="15" s="1"/>
  <c r="H4121" i="15"/>
  <c r="J4121" i="15" s="1"/>
  <c r="H4120" i="15"/>
  <c r="J4120" i="15" s="1"/>
  <c r="H4119" i="15"/>
  <c r="J4119" i="15" s="1"/>
  <c r="H4118" i="15"/>
  <c r="J4118" i="15" s="1"/>
  <c r="H4117" i="15"/>
  <c r="J4117" i="15" s="1"/>
  <c r="H4116" i="15"/>
  <c r="J4116" i="15" s="1"/>
  <c r="H4115" i="15"/>
  <c r="J4115" i="15" s="1"/>
  <c r="H4114" i="15"/>
  <c r="J4114" i="15" s="1"/>
  <c r="H4113" i="15"/>
  <c r="J4113" i="15" s="1"/>
  <c r="H4112" i="15"/>
  <c r="J4112" i="15" s="1"/>
  <c r="H4111" i="15"/>
  <c r="J4111" i="15" s="1"/>
  <c r="H4110" i="15"/>
  <c r="J4110" i="15" s="1"/>
  <c r="H4109" i="15"/>
  <c r="J4109" i="15" s="1"/>
  <c r="H4108" i="15"/>
  <c r="J4108" i="15" s="1"/>
  <c r="H4107" i="15"/>
  <c r="J4107" i="15" s="1"/>
  <c r="H4106" i="15"/>
  <c r="J4106" i="15" s="1"/>
  <c r="H4105" i="15"/>
  <c r="J4105" i="15" s="1"/>
  <c r="H4104" i="15"/>
  <c r="J4104" i="15" s="1"/>
  <c r="H4103" i="15"/>
  <c r="J4103" i="15" s="1"/>
  <c r="H4102" i="15"/>
  <c r="J4102" i="15" s="1"/>
  <c r="H4101" i="15"/>
  <c r="J4101" i="15" s="1"/>
  <c r="H4100" i="15"/>
  <c r="J4100" i="15" s="1"/>
  <c r="H4099" i="15"/>
  <c r="J4099" i="15" s="1"/>
  <c r="H4098" i="15"/>
  <c r="J4098" i="15" s="1"/>
  <c r="H4097" i="15"/>
  <c r="J4097" i="15" s="1"/>
  <c r="H4096" i="15"/>
  <c r="J4096" i="15" s="1"/>
  <c r="H4095" i="15"/>
  <c r="J4095" i="15" s="1"/>
  <c r="H4094" i="15"/>
  <c r="J4094" i="15" s="1"/>
  <c r="H4093" i="15"/>
  <c r="J4093" i="15" s="1"/>
  <c r="H4092" i="15"/>
  <c r="J4092" i="15" s="1"/>
  <c r="H4091" i="15"/>
  <c r="J4091" i="15" s="1"/>
  <c r="H4090" i="15"/>
  <c r="J4090" i="15" s="1"/>
  <c r="H4089" i="15"/>
  <c r="J4089" i="15" s="1"/>
  <c r="H4088" i="15"/>
  <c r="J4088" i="15" s="1"/>
  <c r="H4087" i="15"/>
  <c r="J4087" i="15" s="1"/>
  <c r="H4086" i="15"/>
  <c r="J4086" i="15" s="1"/>
  <c r="H4085" i="15"/>
  <c r="J4085" i="15" s="1"/>
  <c r="H4084" i="15"/>
  <c r="J4084" i="15" s="1"/>
  <c r="H4083" i="15"/>
  <c r="J4083" i="15" s="1"/>
  <c r="H4082" i="15"/>
  <c r="J4082" i="15" s="1"/>
  <c r="H4081" i="15"/>
  <c r="J4081" i="15" s="1"/>
  <c r="H4080" i="15"/>
  <c r="J4080" i="15" s="1"/>
  <c r="H4079" i="15"/>
  <c r="J4079" i="15" s="1"/>
  <c r="H4078" i="15"/>
  <c r="J4078" i="15" s="1"/>
  <c r="H4077" i="15"/>
  <c r="J4077" i="15" s="1"/>
  <c r="H4076" i="15"/>
  <c r="J4076" i="15" s="1"/>
  <c r="H4075" i="15"/>
  <c r="J4075" i="15" s="1"/>
  <c r="H4074" i="15"/>
  <c r="J4074" i="15" s="1"/>
  <c r="H4073" i="15"/>
  <c r="J4073" i="15" s="1"/>
  <c r="H4072" i="15"/>
  <c r="J4072" i="15" s="1"/>
  <c r="H4071" i="15"/>
  <c r="J4071" i="15" s="1"/>
  <c r="H4070" i="15"/>
  <c r="J4070" i="15" s="1"/>
  <c r="H4069" i="15"/>
  <c r="J4069" i="15" s="1"/>
  <c r="H4068" i="15"/>
  <c r="J4068" i="15" s="1"/>
  <c r="H4067" i="15"/>
  <c r="J4067" i="15" s="1"/>
  <c r="H4066" i="15"/>
  <c r="J4066" i="15" s="1"/>
  <c r="H4065" i="15"/>
  <c r="J4065" i="15" s="1"/>
  <c r="H4064" i="15"/>
  <c r="J4064" i="15" s="1"/>
  <c r="H4063" i="15"/>
  <c r="J4063" i="15" s="1"/>
  <c r="H4062" i="15"/>
  <c r="J4062" i="15" s="1"/>
  <c r="H4061" i="15"/>
  <c r="J4061" i="15" s="1"/>
  <c r="H4060" i="15"/>
  <c r="J4060" i="15" s="1"/>
  <c r="H4059" i="15"/>
  <c r="J4059" i="15" s="1"/>
  <c r="H4058" i="15"/>
  <c r="J4058" i="15" s="1"/>
  <c r="H4057" i="15"/>
  <c r="J4057" i="15" s="1"/>
  <c r="H4056" i="15"/>
  <c r="J4056" i="15" s="1"/>
  <c r="H4055" i="15"/>
  <c r="J4055" i="15" s="1"/>
  <c r="H4054" i="15"/>
  <c r="J4054" i="15" s="1"/>
  <c r="H4053" i="15"/>
  <c r="J4053" i="15" s="1"/>
  <c r="H4052" i="15"/>
  <c r="J4052" i="15" s="1"/>
  <c r="H4051" i="15"/>
  <c r="J4051" i="15" s="1"/>
  <c r="H4050" i="15"/>
  <c r="J4050" i="15" s="1"/>
  <c r="H4049" i="15"/>
  <c r="J4049" i="15" s="1"/>
  <c r="H4048" i="15"/>
  <c r="J4048" i="15" s="1"/>
  <c r="H4047" i="15"/>
  <c r="J4047" i="15" s="1"/>
  <c r="H4046" i="15"/>
  <c r="J4046" i="15" s="1"/>
  <c r="H4045" i="15"/>
  <c r="J4045" i="15" s="1"/>
  <c r="H4044" i="15"/>
  <c r="J4044" i="15" s="1"/>
  <c r="H4043" i="15"/>
  <c r="J4043" i="15" s="1"/>
  <c r="H4042" i="15"/>
  <c r="J4042" i="15" s="1"/>
  <c r="H4041" i="15"/>
  <c r="J4041" i="15" s="1"/>
  <c r="H4040" i="15"/>
  <c r="J4040" i="15" s="1"/>
  <c r="H4039" i="15"/>
  <c r="J4039" i="15" s="1"/>
  <c r="H4038" i="15"/>
  <c r="J4038" i="15" s="1"/>
  <c r="H4037" i="15"/>
  <c r="J4037" i="15" s="1"/>
  <c r="H4036" i="15"/>
  <c r="J4036" i="15" s="1"/>
  <c r="H4035" i="15"/>
  <c r="J4035" i="15" s="1"/>
  <c r="H4034" i="15"/>
  <c r="J4034" i="15" s="1"/>
  <c r="H4033" i="15"/>
  <c r="J4033" i="15" s="1"/>
  <c r="H4032" i="15"/>
  <c r="J4032" i="15" s="1"/>
  <c r="H4031" i="15"/>
  <c r="J4031" i="15" s="1"/>
  <c r="H4030" i="15"/>
  <c r="J4030" i="15" s="1"/>
  <c r="H4029" i="15"/>
  <c r="J4029" i="15" s="1"/>
  <c r="H4028" i="15"/>
  <c r="J4028" i="15" s="1"/>
  <c r="H4027" i="15"/>
  <c r="J4027" i="15" s="1"/>
  <c r="H4026" i="15"/>
  <c r="J4026" i="15" s="1"/>
  <c r="H4025" i="15"/>
  <c r="J4025" i="15" s="1"/>
  <c r="H4024" i="15"/>
  <c r="J4024" i="15" s="1"/>
  <c r="H4023" i="15"/>
  <c r="J4023" i="15" s="1"/>
  <c r="H4022" i="15"/>
  <c r="J4022" i="15" s="1"/>
  <c r="H4021" i="15"/>
  <c r="J4021" i="15" s="1"/>
  <c r="H4020" i="15"/>
  <c r="J4020" i="15" s="1"/>
  <c r="H4019" i="15"/>
  <c r="J4019" i="15" s="1"/>
  <c r="H4018" i="15"/>
  <c r="J4018" i="15" s="1"/>
  <c r="H4017" i="15"/>
  <c r="J4017" i="15" s="1"/>
  <c r="H4016" i="15"/>
  <c r="J4016" i="15" s="1"/>
  <c r="H4015" i="15"/>
  <c r="J4015" i="15" s="1"/>
  <c r="H4014" i="15"/>
  <c r="J4014" i="15" s="1"/>
  <c r="H4013" i="15"/>
  <c r="J4013" i="15" s="1"/>
  <c r="H4012" i="15"/>
  <c r="J4012" i="15" s="1"/>
  <c r="H4011" i="15"/>
  <c r="J4011" i="15" s="1"/>
  <c r="H4010" i="15"/>
  <c r="J4010" i="15" s="1"/>
  <c r="H4009" i="15"/>
  <c r="J4009" i="15" s="1"/>
  <c r="H4008" i="15"/>
  <c r="J4008" i="15" s="1"/>
  <c r="H4007" i="15"/>
  <c r="J4007" i="15" s="1"/>
  <c r="H4006" i="15"/>
  <c r="J4006" i="15" s="1"/>
  <c r="H4005" i="15"/>
  <c r="J4005" i="15" s="1"/>
  <c r="H4004" i="15"/>
  <c r="J4004" i="15" s="1"/>
  <c r="H4003" i="15"/>
  <c r="J4003" i="15" s="1"/>
  <c r="H4002" i="15"/>
  <c r="J4002" i="15" s="1"/>
  <c r="H4001" i="15"/>
  <c r="J4001" i="15" s="1"/>
  <c r="H4000" i="15"/>
  <c r="J4000" i="15" s="1"/>
  <c r="H3999" i="15"/>
  <c r="J3999" i="15" s="1"/>
  <c r="H3998" i="15"/>
  <c r="J3998" i="15" s="1"/>
  <c r="H3997" i="15"/>
  <c r="J3997" i="15" s="1"/>
  <c r="H3996" i="15"/>
  <c r="J3996" i="15" s="1"/>
  <c r="H3995" i="15"/>
  <c r="J3995" i="15" s="1"/>
  <c r="H3994" i="15"/>
  <c r="J3994" i="15" s="1"/>
  <c r="H3993" i="15"/>
  <c r="J3993" i="15" s="1"/>
  <c r="H3992" i="15"/>
  <c r="J3992" i="15" s="1"/>
  <c r="H3991" i="15"/>
  <c r="J3991" i="15" s="1"/>
  <c r="H3990" i="15"/>
  <c r="J3990" i="15" s="1"/>
  <c r="H3989" i="15"/>
  <c r="J3989" i="15" s="1"/>
  <c r="H3988" i="15"/>
  <c r="J3988" i="15" s="1"/>
  <c r="H3987" i="15"/>
  <c r="J3987" i="15" s="1"/>
  <c r="H3986" i="15"/>
  <c r="J3986" i="15" s="1"/>
  <c r="H3985" i="15"/>
  <c r="J3985" i="15" s="1"/>
  <c r="H3984" i="15"/>
  <c r="J3984" i="15" s="1"/>
  <c r="H3983" i="15"/>
  <c r="J3983" i="15" s="1"/>
  <c r="H3982" i="15"/>
  <c r="J3982" i="15" s="1"/>
  <c r="H3981" i="15"/>
  <c r="J3981" i="15" s="1"/>
  <c r="H3980" i="15"/>
  <c r="J3980" i="15" s="1"/>
  <c r="H3979" i="15"/>
  <c r="J3979" i="15" s="1"/>
  <c r="H3978" i="15"/>
  <c r="J3978" i="15" s="1"/>
  <c r="H3977" i="15"/>
  <c r="J3977" i="15" s="1"/>
  <c r="H3976" i="15"/>
  <c r="J3976" i="15" s="1"/>
  <c r="H3975" i="15"/>
  <c r="J3975" i="15" s="1"/>
  <c r="H3974" i="15"/>
  <c r="J3974" i="15" s="1"/>
  <c r="H3973" i="15"/>
  <c r="J3973" i="15" s="1"/>
  <c r="H3972" i="15"/>
  <c r="J3972" i="15" s="1"/>
  <c r="H3971" i="15"/>
  <c r="J3971" i="15" s="1"/>
  <c r="H3970" i="15"/>
  <c r="J3970" i="15" s="1"/>
  <c r="H3969" i="15"/>
  <c r="J3969" i="15" s="1"/>
  <c r="H3968" i="15"/>
  <c r="J3968" i="15" s="1"/>
  <c r="H3967" i="15"/>
  <c r="J3967" i="15" s="1"/>
  <c r="H3966" i="15"/>
  <c r="J3966" i="15" s="1"/>
  <c r="H3965" i="15"/>
  <c r="J3965" i="15" s="1"/>
  <c r="H3964" i="15"/>
  <c r="J3964" i="15" s="1"/>
  <c r="H3963" i="15"/>
  <c r="J3963" i="15" s="1"/>
  <c r="H3962" i="15"/>
  <c r="J3962" i="15" s="1"/>
  <c r="H3961" i="15"/>
  <c r="J3961" i="15" s="1"/>
  <c r="H3960" i="15"/>
  <c r="J3960" i="15" s="1"/>
  <c r="H3959" i="15"/>
  <c r="J3959" i="15" s="1"/>
  <c r="H3958" i="15"/>
  <c r="J3958" i="15" s="1"/>
  <c r="H3957" i="15"/>
  <c r="J3957" i="15" s="1"/>
  <c r="H3956" i="15"/>
  <c r="J3956" i="15" s="1"/>
  <c r="H3955" i="15"/>
  <c r="J3955" i="15" s="1"/>
  <c r="H3954" i="15"/>
  <c r="J3954" i="15" s="1"/>
  <c r="H3953" i="15"/>
  <c r="J3953" i="15" s="1"/>
  <c r="H3952" i="15"/>
  <c r="J3952" i="15" s="1"/>
  <c r="H3951" i="15"/>
  <c r="J3951" i="15" s="1"/>
  <c r="H3950" i="15"/>
  <c r="J3950" i="15" s="1"/>
  <c r="H3949" i="15"/>
  <c r="J3949" i="15" s="1"/>
  <c r="H3948" i="15"/>
  <c r="J3948" i="15" s="1"/>
  <c r="H3947" i="15"/>
  <c r="J3947" i="15" s="1"/>
  <c r="H3946" i="15"/>
  <c r="J3946" i="15" s="1"/>
  <c r="H3945" i="15"/>
  <c r="J3945" i="15" s="1"/>
  <c r="H3944" i="15"/>
  <c r="J3944" i="15" s="1"/>
  <c r="H3943" i="15"/>
  <c r="J3943" i="15" s="1"/>
  <c r="H3942" i="15"/>
  <c r="J3942" i="15" s="1"/>
  <c r="H3941" i="15"/>
  <c r="J3941" i="15" s="1"/>
  <c r="H3940" i="15"/>
  <c r="J3940" i="15" s="1"/>
  <c r="H3939" i="15"/>
  <c r="J3939" i="15" s="1"/>
  <c r="H3938" i="15"/>
  <c r="J3938" i="15" s="1"/>
  <c r="H3937" i="15"/>
  <c r="J3937" i="15" s="1"/>
  <c r="H3936" i="15"/>
  <c r="J3936" i="15" s="1"/>
  <c r="H3935" i="15"/>
  <c r="J3935" i="15" s="1"/>
  <c r="H3934" i="15"/>
  <c r="J3934" i="15" s="1"/>
  <c r="H3933" i="15"/>
  <c r="J3933" i="15" s="1"/>
  <c r="H3932" i="15"/>
  <c r="J3932" i="15" s="1"/>
  <c r="H3931" i="15"/>
  <c r="J3931" i="15" s="1"/>
  <c r="H3930" i="15"/>
  <c r="J3930" i="15" s="1"/>
  <c r="H3929" i="15"/>
  <c r="J3929" i="15" s="1"/>
  <c r="H3928" i="15"/>
  <c r="J3928" i="15" s="1"/>
  <c r="H3927" i="15"/>
  <c r="J3927" i="15" s="1"/>
  <c r="H3926" i="15"/>
  <c r="J3926" i="15" s="1"/>
  <c r="H3925" i="15"/>
  <c r="J3925" i="15" s="1"/>
  <c r="H3924" i="15"/>
  <c r="J3924" i="15" s="1"/>
  <c r="H3923" i="15"/>
  <c r="J3923" i="15" s="1"/>
  <c r="H3922" i="15"/>
  <c r="J3922" i="15" s="1"/>
  <c r="H3921" i="15"/>
  <c r="J3921" i="15" s="1"/>
  <c r="H3920" i="15"/>
  <c r="J3920" i="15" s="1"/>
  <c r="H3919" i="15"/>
  <c r="J3919" i="15" s="1"/>
  <c r="H3918" i="15"/>
  <c r="J3918" i="15" s="1"/>
  <c r="H3917" i="15"/>
  <c r="J3917" i="15" s="1"/>
  <c r="H3916" i="15"/>
  <c r="J3916" i="15" s="1"/>
  <c r="H3915" i="15"/>
  <c r="J3915" i="15" s="1"/>
  <c r="H3914" i="15"/>
  <c r="J3914" i="15" s="1"/>
  <c r="H3913" i="15"/>
  <c r="J3913" i="15" s="1"/>
  <c r="H3912" i="15"/>
  <c r="J3912" i="15" s="1"/>
  <c r="H3911" i="15"/>
  <c r="J3911" i="15" s="1"/>
  <c r="H3910" i="15"/>
  <c r="J3910" i="15" s="1"/>
  <c r="H3909" i="15"/>
  <c r="J3909" i="15" s="1"/>
  <c r="H3908" i="15"/>
  <c r="J3908" i="15" s="1"/>
  <c r="H3907" i="15"/>
  <c r="J3907" i="15" s="1"/>
  <c r="H3906" i="15"/>
  <c r="J3906" i="15" s="1"/>
  <c r="H3905" i="15"/>
  <c r="J3905" i="15" s="1"/>
  <c r="H3904" i="15"/>
  <c r="J3904" i="15" s="1"/>
  <c r="H3903" i="15"/>
  <c r="J3903" i="15" s="1"/>
  <c r="H3902" i="15"/>
  <c r="J3902" i="15" s="1"/>
  <c r="H3901" i="15"/>
  <c r="J3901" i="15" s="1"/>
  <c r="H3900" i="15"/>
  <c r="J3900" i="15" s="1"/>
  <c r="H3899" i="15"/>
  <c r="J3899" i="15" s="1"/>
  <c r="H3898" i="15"/>
  <c r="J3898" i="15" s="1"/>
  <c r="H3897" i="15"/>
  <c r="J3897" i="15" s="1"/>
  <c r="H3896" i="15"/>
  <c r="J3896" i="15" s="1"/>
  <c r="H3895" i="15"/>
  <c r="J3895" i="15" s="1"/>
  <c r="H3894" i="15"/>
  <c r="J3894" i="15" s="1"/>
  <c r="H3893" i="15"/>
  <c r="J3893" i="15" s="1"/>
  <c r="H3892" i="15"/>
  <c r="J3892" i="15" s="1"/>
  <c r="H3891" i="15"/>
  <c r="J3891" i="15" s="1"/>
  <c r="H3890" i="15"/>
  <c r="J3890" i="15" s="1"/>
  <c r="H3889" i="15"/>
  <c r="J3889" i="15" s="1"/>
  <c r="H3888" i="15"/>
  <c r="J3888" i="15" s="1"/>
  <c r="H3887" i="15"/>
  <c r="J3887" i="15" s="1"/>
  <c r="H3886" i="15"/>
  <c r="J3886" i="15" s="1"/>
  <c r="H3885" i="15"/>
  <c r="J3885" i="15" s="1"/>
  <c r="H3884" i="15"/>
  <c r="J3884" i="15" s="1"/>
  <c r="H3883" i="15"/>
  <c r="J3883" i="15" s="1"/>
  <c r="H3882" i="15"/>
  <c r="J3882" i="15" s="1"/>
  <c r="H3881" i="15"/>
  <c r="J3881" i="15" s="1"/>
  <c r="H3880" i="15"/>
  <c r="J3880" i="15" s="1"/>
  <c r="H3879" i="15"/>
  <c r="J3879" i="15" s="1"/>
  <c r="H3878" i="15"/>
  <c r="J3878" i="15" s="1"/>
  <c r="H3877" i="15"/>
  <c r="J3877" i="15" s="1"/>
  <c r="H3876" i="15"/>
  <c r="J3876" i="15" s="1"/>
  <c r="H3875" i="15"/>
  <c r="J3875" i="15" s="1"/>
  <c r="H3874" i="15"/>
  <c r="J3874" i="15" s="1"/>
  <c r="H3873" i="15"/>
  <c r="J3873" i="15" s="1"/>
  <c r="H3872" i="15"/>
  <c r="J3872" i="15" s="1"/>
  <c r="H3871" i="15"/>
  <c r="J3871" i="15" s="1"/>
  <c r="H3870" i="15"/>
  <c r="J3870" i="15" s="1"/>
  <c r="H3869" i="15"/>
  <c r="J3869" i="15" s="1"/>
  <c r="H3868" i="15"/>
  <c r="J3868" i="15" s="1"/>
  <c r="H3867" i="15"/>
  <c r="J3867" i="15" s="1"/>
  <c r="H3866" i="15"/>
  <c r="J3866" i="15" s="1"/>
  <c r="H3865" i="15"/>
  <c r="J3865" i="15" s="1"/>
  <c r="H3864" i="15"/>
  <c r="J3864" i="15" s="1"/>
  <c r="H3863" i="15"/>
  <c r="J3863" i="15" s="1"/>
  <c r="H3862" i="15"/>
  <c r="J3862" i="15" s="1"/>
  <c r="H3861" i="15"/>
  <c r="J3861" i="15" s="1"/>
  <c r="H3860" i="15"/>
  <c r="J3860" i="15" s="1"/>
  <c r="H3859" i="15"/>
  <c r="J3859" i="15" s="1"/>
  <c r="H3858" i="15"/>
  <c r="J3858" i="15" s="1"/>
  <c r="H3857" i="15"/>
  <c r="J3857" i="15" s="1"/>
  <c r="H3856" i="15"/>
  <c r="J3856" i="15" s="1"/>
  <c r="H3855" i="15"/>
  <c r="J3855" i="15" s="1"/>
  <c r="H3854" i="15"/>
  <c r="J3854" i="15" s="1"/>
  <c r="H3853" i="15"/>
  <c r="J3853" i="15" s="1"/>
  <c r="H3852" i="15"/>
  <c r="J3852" i="15" s="1"/>
  <c r="H3851" i="15"/>
  <c r="J3851" i="15" s="1"/>
  <c r="H3850" i="15"/>
  <c r="J3850" i="15" s="1"/>
  <c r="H3849" i="15"/>
  <c r="J3849" i="15" s="1"/>
  <c r="H3848" i="15"/>
  <c r="J3848" i="15" s="1"/>
  <c r="H3847" i="15"/>
  <c r="J3847" i="15" s="1"/>
  <c r="H3846" i="15"/>
  <c r="J3846" i="15" s="1"/>
  <c r="H3845" i="15"/>
  <c r="J3845" i="15" s="1"/>
  <c r="H3844" i="15"/>
  <c r="J3844" i="15" s="1"/>
  <c r="H3843" i="15"/>
  <c r="J3843" i="15" s="1"/>
  <c r="H3842" i="15"/>
  <c r="J3842" i="15" s="1"/>
  <c r="H3841" i="15"/>
  <c r="J3841" i="15" s="1"/>
  <c r="H3840" i="15"/>
  <c r="J3840" i="15" s="1"/>
  <c r="H3839" i="15"/>
  <c r="J3839" i="15" s="1"/>
  <c r="H3838" i="15"/>
  <c r="J3838" i="15" s="1"/>
  <c r="H3837" i="15"/>
  <c r="J3837" i="15" s="1"/>
  <c r="H3836" i="15"/>
  <c r="J3836" i="15" s="1"/>
  <c r="H3835" i="15"/>
  <c r="J3835" i="15" s="1"/>
  <c r="H3834" i="15"/>
  <c r="J3834" i="15" s="1"/>
  <c r="H3833" i="15"/>
  <c r="J3833" i="15" s="1"/>
  <c r="H3832" i="15"/>
  <c r="J3832" i="15" s="1"/>
  <c r="H3831" i="15"/>
  <c r="J3831" i="15" s="1"/>
  <c r="H3830" i="15"/>
  <c r="J3830" i="15" s="1"/>
  <c r="H3829" i="15"/>
  <c r="J3829" i="15" s="1"/>
  <c r="H3828" i="15"/>
  <c r="J3828" i="15" s="1"/>
  <c r="H3827" i="15"/>
  <c r="J3827" i="15" s="1"/>
  <c r="H3826" i="15"/>
  <c r="J3826" i="15" s="1"/>
  <c r="H3825" i="15"/>
  <c r="J3825" i="15" s="1"/>
  <c r="H3824" i="15"/>
  <c r="J3824" i="15" s="1"/>
  <c r="H3823" i="15"/>
  <c r="J3823" i="15" s="1"/>
  <c r="H3822" i="15"/>
  <c r="J3822" i="15" s="1"/>
  <c r="H3821" i="15"/>
  <c r="J3821" i="15" s="1"/>
  <c r="H3820" i="15"/>
  <c r="J3820" i="15" s="1"/>
  <c r="H3819" i="15"/>
  <c r="J3819" i="15" s="1"/>
  <c r="H3818" i="15"/>
  <c r="J3818" i="15" s="1"/>
  <c r="H3817" i="15"/>
  <c r="J3817" i="15" s="1"/>
  <c r="H3816" i="15"/>
  <c r="J3816" i="15" s="1"/>
  <c r="H3815" i="15"/>
  <c r="J3815" i="15" s="1"/>
  <c r="H3814" i="15"/>
  <c r="J3814" i="15" s="1"/>
  <c r="H3813" i="15"/>
  <c r="J3813" i="15" s="1"/>
  <c r="H3812" i="15"/>
  <c r="J3812" i="15" s="1"/>
  <c r="H3811" i="15"/>
  <c r="J3811" i="15" s="1"/>
  <c r="H3810" i="15"/>
  <c r="J3810" i="15" s="1"/>
  <c r="H3809" i="15"/>
  <c r="J3809" i="15" s="1"/>
  <c r="H3808" i="15"/>
  <c r="J3808" i="15" s="1"/>
  <c r="H3807" i="15"/>
  <c r="J3807" i="15" s="1"/>
  <c r="H3806" i="15"/>
  <c r="J3806" i="15" s="1"/>
  <c r="H3805" i="15"/>
  <c r="J3805" i="15" s="1"/>
  <c r="H3804" i="15"/>
  <c r="J3804" i="15" s="1"/>
  <c r="H3803" i="15"/>
  <c r="J3803" i="15" s="1"/>
  <c r="H3802" i="15"/>
  <c r="J3802" i="15" s="1"/>
  <c r="H3801" i="15"/>
  <c r="J3801" i="15" s="1"/>
  <c r="H3800" i="15"/>
  <c r="J3800" i="15" s="1"/>
  <c r="H3799" i="15"/>
  <c r="J3799" i="15" s="1"/>
  <c r="H3798" i="15"/>
  <c r="J3798" i="15" s="1"/>
  <c r="H3797" i="15"/>
  <c r="J3797" i="15" s="1"/>
  <c r="H3796" i="15"/>
  <c r="J3796" i="15" s="1"/>
  <c r="H3795" i="15"/>
  <c r="J3795" i="15" s="1"/>
  <c r="H3794" i="15"/>
  <c r="J3794" i="15" s="1"/>
  <c r="H3793" i="15"/>
  <c r="J3793" i="15" s="1"/>
  <c r="H3792" i="15"/>
  <c r="J3792" i="15" s="1"/>
  <c r="H3791" i="15"/>
  <c r="J3791" i="15" s="1"/>
  <c r="H3790" i="15"/>
  <c r="J3790" i="15" s="1"/>
  <c r="H3789" i="15"/>
  <c r="J3789" i="15" s="1"/>
  <c r="H3788" i="15"/>
  <c r="J3788" i="15" s="1"/>
  <c r="H3787" i="15"/>
  <c r="J3787" i="15" s="1"/>
  <c r="H3786" i="15"/>
  <c r="J3786" i="15" s="1"/>
  <c r="H3785" i="15"/>
  <c r="J3785" i="15" s="1"/>
  <c r="H3784" i="15"/>
  <c r="J3784" i="15" s="1"/>
  <c r="H3783" i="15"/>
  <c r="J3783" i="15" s="1"/>
  <c r="H3782" i="15"/>
  <c r="J3782" i="15" s="1"/>
  <c r="H3781" i="15"/>
  <c r="J3781" i="15" s="1"/>
  <c r="H3780" i="15"/>
  <c r="J3780" i="15" s="1"/>
  <c r="H3779" i="15"/>
  <c r="J3779" i="15" s="1"/>
  <c r="H3778" i="15"/>
  <c r="J3778" i="15" s="1"/>
  <c r="H3777" i="15"/>
  <c r="J3777" i="15" s="1"/>
  <c r="H3776" i="15"/>
  <c r="J3776" i="15" s="1"/>
  <c r="H3775" i="15"/>
  <c r="J3775" i="15" s="1"/>
  <c r="H3774" i="15"/>
  <c r="J3774" i="15" s="1"/>
  <c r="H3773" i="15"/>
  <c r="J3773" i="15" s="1"/>
  <c r="H3772" i="15"/>
  <c r="J3772" i="15" s="1"/>
  <c r="H3771" i="15"/>
  <c r="J3771" i="15" s="1"/>
  <c r="H3770" i="15"/>
  <c r="J3770" i="15" s="1"/>
  <c r="H3769" i="15"/>
  <c r="J3769" i="15" s="1"/>
  <c r="H3768" i="15"/>
  <c r="J3768" i="15" s="1"/>
  <c r="H3767" i="15"/>
  <c r="J3767" i="15" s="1"/>
  <c r="H3766" i="15"/>
  <c r="J3766" i="15" s="1"/>
  <c r="H3765" i="15"/>
  <c r="J3765" i="15" s="1"/>
  <c r="H3764" i="15"/>
  <c r="J3764" i="15" s="1"/>
  <c r="H3763" i="15"/>
  <c r="J3763" i="15" s="1"/>
  <c r="H3762" i="15"/>
  <c r="J3762" i="15" s="1"/>
  <c r="H3761" i="15"/>
  <c r="J3761" i="15" s="1"/>
  <c r="H3760" i="15"/>
  <c r="J3760" i="15" s="1"/>
  <c r="H3759" i="15"/>
  <c r="J3759" i="15" s="1"/>
  <c r="H3758" i="15"/>
  <c r="J3758" i="15" s="1"/>
  <c r="H3757" i="15"/>
  <c r="J3757" i="15" s="1"/>
  <c r="H3756" i="15"/>
  <c r="J3756" i="15" s="1"/>
  <c r="H3755" i="15"/>
  <c r="J3755" i="15" s="1"/>
  <c r="H3754" i="15"/>
  <c r="J3754" i="15" s="1"/>
  <c r="H3753" i="15"/>
  <c r="J3753" i="15" s="1"/>
  <c r="H3752" i="15"/>
  <c r="J3752" i="15" s="1"/>
  <c r="H3751" i="15"/>
  <c r="J3751" i="15" s="1"/>
  <c r="H3750" i="15"/>
  <c r="J3750" i="15" s="1"/>
  <c r="H3749" i="15"/>
  <c r="J3749" i="15" s="1"/>
  <c r="H3748" i="15"/>
  <c r="J3748" i="15" s="1"/>
  <c r="H3747" i="15"/>
  <c r="J3747" i="15" s="1"/>
  <c r="H3746" i="15"/>
  <c r="J3746" i="15" s="1"/>
  <c r="H3745" i="15"/>
  <c r="J3745" i="15" s="1"/>
  <c r="H3744" i="15"/>
  <c r="J3744" i="15" s="1"/>
  <c r="H3743" i="15"/>
  <c r="J3743" i="15" s="1"/>
  <c r="H3742" i="15"/>
  <c r="J3742" i="15" s="1"/>
  <c r="H3741" i="15"/>
  <c r="J3741" i="15" s="1"/>
  <c r="H3740" i="15"/>
  <c r="J3740" i="15" s="1"/>
  <c r="H3739" i="15"/>
  <c r="J3739" i="15" s="1"/>
  <c r="H3738" i="15"/>
  <c r="J3738" i="15" s="1"/>
  <c r="H3737" i="15"/>
  <c r="J3737" i="15" s="1"/>
  <c r="H3736" i="15"/>
  <c r="J3736" i="15" s="1"/>
  <c r="H3735" i="15"/>
  <c r="J3735" i="15" s="1"/>
  <c r="H3734" i="15"/>
  <c r="J3734" i="15" s="1"/>
  <c r="H3733" i="15"/>
  <c r="J3733" i="15" s="1"/>
  <c r="H3732" i="15"/>
  <c r="J3732" i="15" s="1"/>
  <c r="H3731" i="15"/>
  <c r="J3731" i="15" s="1"/>
  <c r="H3730" i="15"/>
  <c r="J3730" i="15" s="1"/>
  <c r="H3729" i="15"/>
  <c r="J3729" i="15" s="1"/>
  <c r="H3728" i="15"/>
  <c r="J3728" i="15" s="1"/>
  <c r="H3727" i="15"/>
  <c r="J3727" i="15" s="1"/>
  <c r="H3726" i="15"/>
  <c r="J3726" i="15" s="1"/>
  <c r="H3725" i="15"/>
  <c r="J3725" i="15" s="1"/>
  <c r="H3724" i="15"/>
  <c r="J3724" i="15" s="1"/>
  <c r="H3723" i="15"/>
  <c r="J3723" i="15" s="1"/>
  <c r="H3722" i="15"/>
  <c r="J3722" i="15" s="1"/>
  <c r="H3721" i="15"/>
  <c r="J3721" i="15" s="1"/>
  <c r="H3720" i="15"/>
  <c r="J3720" i="15" s="1"/>
  <c r="H3719" i="15"/>
  <c r="J3719" i="15" s="1"/>
  <c r="H3718" i="15"/>
  <c r="J3718" i="15" s="1"/>
  <c r="H3717" i="15"/>
  <c r="J3717" i="15" s="1"/>
  <c r="H3716" i="15"/>
  <c r="J3716" i="15" s="1"/>
  <c r="H3715" i="15"/>
  <c r="J3715" i="15" s="1"/>
  <c r="H3714" i="15"/>
  <c r="J3714" i="15" s="1"/>
  <c r="H3713" i="15"/>
  <c r="J3713" i="15" s="1"/>
  <c r="H3712" i="15"/>
  <c r="J3712" i="15" s="1"/>
  <c r="H3711" i="15"/>
  <c r="J3711" i="15" s="1"/>
  <c r="H3710" i="15"/>
  <c r="J3710" i="15" s="1"/>
  <c r="H3709" i="15"/>
  <c r="J3709" i="15" s="1"/>
  <c r="H3708" i="15"/>
  <c r="J3708" i="15" s="1"/>
  <c r="H3707" i="15"/>
  <c r="J3707" i="15" s="1"/>
  <c r="H3706" i="15"/>
  <c r="J3706" i="15" s="1"/>
  <c r="H3705" i="15"/>
  <c r="J3705" i="15" s="1"/>
  <c r="H3704" i="15"/>
  <c r="J3704" i="15" s="1"/>
  <c r="H3703" i="15"/>
  <c r="J3703" i="15" s="1"/>
  <c r="H3702" i="15"/>
  <c r="J3702" i="15" s="1"/>
  <c r="H3701" i="15"/>
  <c r="J3701" i="15" s="1"/>
  <c r="H3700" i="15"/>
  <c r="J3700" i="15" s="1"/>
  <c r="H3699" i="15"/>
  <c r="J3699" i="15" s="1"/>
  <c r="H3698" i="15"/>
  <c r="J3698" i="15" s="1"/>
  <c r="H3697" i="15"/>
  <c r="J3697" i="15" s="1"/>
  <c r="H3696" i="15"/>
  <c r="J3696" i="15" s="1"/>
  <c r="H3695" i="15"/>
  <c r="J3695" i="15" s="1"/>
  <c r="H3694" i="15"/>
  <c r="J3694" i="15" s="1"/>
  <c r="H3693" i="15"/>
  <c r="J3693" i="15" s="1"/>
  <c r="H3692" i="15"/>
  <c r="J3692" i="15" s="1"/>
  <c r="H3691" i="15"/>
  <c r="J3691" i="15" s="1"/>
  <c r="H3690" i="15"/>
  <c r="J3690" i="15" s="1"/>
  <c r="H3689" i="15"/>
  <c r="J3689" i="15" s="1"/>
  <c r="H3688" i="15"/>
  <c r="J3688" i="15" s="1"/>
  <c r="H3687" i="15"/>
  <c r="J3687" i="15" s="1"/>
  <c r="H3686" i="15"/>
  <c r="J3686" i="15" s="1"/>
  <c r="H3685" i="15"/>
  <c r="J3685" i="15" s="1"/>
  <c r="H3684" i="15"/>
  <c r="J3684" i="15" s="1"/>
  <c r="H3683" i="15"/>
  <c r="J3683" i="15" s="1"/>
  <c r="H3682" i="15"/>
  <c r="J3682" i="15" s="1"/>
  <c r="H3681" i="15"/>
  <c r="J3681" i="15" s="1"/>
  <c r="H3680" i="15"/>
  <c r="J3680" i="15" s="1"/>
  <c r="H3679" i="15"/>
  <c r="J3679" i="15" s="1"/>
  <c r="H3678" i="15"/>
  <c r="J3678" i="15" s="1"/>
  <c r="H3677" i="15"/>
  <c r="J3677" i="15" s="1"/>
  <c r="H3676" i="15"/>
  <c r="J3676" i="15" s="1"/>
  <c r="H3675" i="15"/>
  <c r="J3675" i="15" s="1"/>
  <c r="H3674" i="15"/>
  <c r="J3674" i="15" s="1"/>
  <c r="H3673" i="15"/>
  <c r="J3673" i="15" s="1"/>
  <c r="H3672" i="15"/>
  <c r="J3672" i="15" s="1"/>
  <c r="H3671" i="15"/>
  <c r="J3671" i="15" s="1"/>
  <c r="H3670" i="15"/>
  <c r="J3670" i="15" s="1"/>
  <c r="H3669" i="15"/>
  <c r="J3669" i="15" s="1"/>
  <c r="H3668" i="15"/>
  <c r="J3668" i="15" s="1"/>
  <c r="H3667" i="15"/>
  <c r="J3667" i="15" s="1"/>
  <c r="H3666" i="15"/>
  <c r="J3666" i="15" s="1"/>
  <c r="H3665" i="15"/>
  <c r="J3665" i="15" s="1"/>
  <c r="H3664" i="15"/>
  <c r="J3664" i="15" s="1"/>
  <c r="H3663" i="15"/>
  <c r="J3663" i="15" s="1"/>
  <c r="H3662" i="15"/>
  <c r="J3662" i="15" s="1"/>
  <c r="H3661" i="15"/>
  <c r="J3661" i="15" s="1"/>
  <c r="H3660" i="15"/>
  <c r="J3660" i="15" s="1"/>
  <c r="H3659" i="15"/>
  <c r="J3659" i="15" s="1"/>
  <c r="H3658" i="15"/>
  <c r="J3658" i="15" s="1"/>
  <c r="H3657" i="15"/>
  <c r="J3657" i="15" s="1"/>
  <c r="H3656" i="15"/>
  <c r="J3656" i="15" s="1"/>
  <c r="H3655" i="15"/>
  <c r="J3655" i="15" s="1"/>
  <c r="H3654" i="15"/>
  <c r="J3654" i="15" s="1"/>
  <c r="H3653" i="15"/>
  <c r="J3653" i="15" s="1"/>
  <c r="H3652" i="15"/>
  <c r="J3652" i="15" s="1"/>
  <c r="H3651" i="15"/>
  <c r="J3651" i="15" s="1"/>
  <c r="H3650" i="15"/>
  <c r="J3650" i="15" s="1"/>
  <c r="H3649" i="15"/>
  <c r="J3649" i="15" s="1"/>
  <c r="H3648" i="15"/>
  <c r="J3648" i="15" s="1"/>
  <c r="H3647" i="15"/>
  <c r="J3647" i="15" s="1"/>
  <c r="H3646" i="15"/>
  <c r="J3646" i="15" s="1"/>
  <c r="H3645" i="15"/>
  <c r="J3645" i="15" s="1"/>
  <c r="H3644" i="15"/>
  <c r="J3644" i="15" s="1"/>
  <c r="H3643" i="15"/>
  <c r="J3643" i="15" s="1"/>
  <c r="H3642" i="15"/>
  <c r="J3642" i="15" s="1"/>
  <c r="H3641" i="15"/>
  <c r="J3641" i="15" s="1"/>
  <c r="H3640" i="15"/>
  <c r="J3640" i="15" s="1"/>
  <c r="H3639" i="15"/>
  <c r="J3639" i="15" s="1"/>
  <c r="H3638" i="15"/>
  <c r="J3638" i="15" s="1"/>
  <c r="H3637" i="15"/>
  <c r="J3637" i="15" s="1"/>
  <c r="H3636" i="15"/>
  <c r="J3636" i="15" s="1"/>
  <c r="H3635" i="15"/>
  <c r="J3635" i="15" s="1"/>
  <c r="H3634" i="15"/>
  <c r="J3634" i="15" s="1"/>
  <c r="H3633" i="15"/>
  <c r="J3633" i="15" s="1"/>
  <c r="H3632" i="15"/>
  <c r="J3632" i="15" s="1"/>
  <c r="H3631" i="15"/>
  <c r="J3631" i="15" s="1"/>
  <c r="H3630" i="15"/>
  <c r="J3630" i="15" s="1"/>
  <c r="H3629" i="15"/>
  <c r="J3629" i="15" s="1"/>
  <c r="H3628" i="15"/>
  <c r="J3628" i="15" s="1"/>
  <c r="H3627" i="15"/>
  <c r="J3627" i="15" s="1"/>
  <c r="H3626" i="15"/>
  <c r="J3626" i="15" s="1"/>
  <c r="H3625" i="15"/>
  <c r="J3625" i="15" s="1"/>
  <c r="H3624" i="15"/>
  <c r="J3624" i="15" s="1"/>
  <c r="H3623" i="15"/>
  <c r="J3623" i="15" s="1"/>
  <c r="H3622" i="15"/>
  <c r="J3622" i="15" s="1"/>
  <c r="H3621" i="15"/>
  <c r="J3621" i="15" s="1"/>
  <c r="H3620" i="15"/>
  <c r="J3620" i="15" s="1"/>
  <c r="H3619" i="15"/>
  <c r="J3619" i="15" s="1"/>
  <c r="H3618" i="15"/>
  <c r="J3618" i="15" s="1"/>
  <c r="H3617" i="15"/>
  <c r="J3617" i="15" s="1"/>
  <c r="H3616" i="15"/>
  <c r="J3616" i="15" s="1"/>
  <c r="H3615" i="15"/>
  <c r="J3615" i="15" s="1"/>
  <c r="H3614" i="15"/>
  <c r="J3614" i="15" s="1"/>
  <c r="H3613" i="15"/>
  <c r="J3613" i="15" s="1"/>
  <c r="H3612" i="15"/>
  <c r="J3612" i="15" s="1"/>
  <c r="H3611" i="15"/>
  <c r="J3611" i="15" s="1"/>
  <c r="H3610" i="15"/>
  <c r="J3610" i="15" s="1"/>
  <c r="H3609" i="15"/>
  <c r="J3609" i="15" s="1"/>
  <c r="H3608" i="15"/>
  <c r="J3608" i="15" s="1"/>
  <c r="H3607" i="15"/>
  <c r="J3607" i="15" s="1"/>
  <c r="H3606" i="15"/>
  <c r="J3606" i="15" s="1"/>
  <c r="H3605" i="15"/>
  <c r="J3605" i="15" s="1"/>
  <c r="H3604" i="15"/>
  <c r="J3604" i="15" s="1"/>
  <c r="H3603" i="15"/>
  <c r="J3603" i="15" s="1"/>
  <c r="H3602" i="15"/>
  <c r="J3602" i="15" s="1"/>
  <c r="H3601" i="15"/>
  <c r="J3601" i="15" s="1"/>
  <c r="H3600" i="15"/>
  <c r="J3600" i="15" s="1"/>
  <c r="H3599" i="15"/>
  <c r="J3599" i="15" s="1"/>
  <c r="H3598" i="15"/>
  <c r="J3598" i="15" s="1"/>
  <c r="H3597" i="15"/>
  <c r="J3597" i="15" s="1"/>
  <c r="H3596" i="15"/>
  <c r="J3596" i="15" s="1"/>
  <c r="H3595" i="15"/>
  <c r="J3595" i="15" s="1"/>
  <c r="H3594" i="15"/>
  <c r="J3594" i="15" s="1"/>
  <c r="H3593" i="15"/>
  <c r="J3593" i="15" s="1"/>
  <c r="H3592" i="15"/>
  <c r="J3592" i="15" s="1"/>
  <c r="H3591" i="15"/>
  <c r="J3591" i="15" s="1"/>
  <c r="H3590" i="15"/>
  <c r="J3590" i="15" s="1"/>
  <c r="H3589" i="15"/>
  <c r="J3589" i="15" s="1"/>
  <c r="H3588" i="15"/>
  <c r="J3588" i="15" s="1"/>
  <c r="H3587" i="15"/>
  <c r="J3587" i="15" s="1"/>
  <c r="H3586" i="15"/>
  <c r="J3586" i="15" s="1"/>
  <c r="H3585" i="15"/>
  <c r="J3585" i="15" s="1"/>
  <c r="H3584" i="15"/>
  <c r="J3584" i="15" s="1"/>
  <c r="H3583" i="15"/>
  <c r="J3583" i="15" s="1"/>
  <c r="H3582" i="15"/>
  <c r="J3582" i="15" s="1"/>
  <c r="H3581" i="15"/>
  <c r="J3581" i="15" s="1"/>
  <c r="H3580" i="15"/>
  <c r="J3580" i="15" s="1"/>
  <c r="H3579" i="15"/>
  <c r="J3579" i="15" s="1"/>
  <c r="H3578" i="15"/>
  <c r="J3578" i="15" s="1"/>
  <c r="H3577" i="15"/>
  <c r="J3577" i="15" s="1"/>
  <c r="H3576" i="15"/>
  <c r="J3576" i="15" s="1"/>
  <c r="H3575" i="15"/>
  <c r="J3575" i="15" s="1"/>
  <c r="H3574" i="15"/>
  <c r="J3574" i="15" s="1"/>
  <c r="H3573" i="15"/>
  <c r="J3573" i="15" s="1"/>
  <c r="H3572" i="15"/>
  <c r="J3572" i="15" s="1"/>
  <c r="H3571" i="15"/>
  <c r="J3571" i="15" s="1"/>
  <c r="H3570" i="15"/>
  <c r="J3570" i="15" s="1"/>
  <c r="H3569" i="15"/>
  <c r="J3569" i="15" s="1"/>
  <c r="H3568" i="15"/>
  <c r="J3568" i="15" s="1"/>
  <c r="H3567" i="15"/>
  <c r="J3567" i="15" s="1"/>
  <c r="H3566" i="15"/>
  <c r="J3566" i="15" s="1"/>
  <c r="H3565" i="15"/>
  <c r="J3565" i="15" s="1"/>
  <c r="H3564" i="15"/>
  <c r="J3564" i="15" s="1"/>
  <c r="H3563" i="15"/>
  <c r="J3563" i="15" s="1"/>
  <c r="H3562" i="15"/>
  <c r="J3562" i="15" s="1"/>
  <c r="H3561" i="15"/>
  <c r="J3561" i="15" s="1"/>
  <c r="H3560" i="15"/>
  <c r="J3560" i="15" s="1"/>
  <c r="H3559" i="15"/>
  <c r="J3559" i="15" s="1"/>
  <c r="H3558" i="15"/>
  <c r="J3558" i="15" s="1"/>
  <c r="H3557" i="15"/>
  <c r="J3557" i="15" s="1"/>
  <c r="H3556" i="15"/>
  <c r="J3556" i="15" s="1"/>
  <c r="H3555" i="15"/>
  <c r="J3555" i="15" s="1"/>
  <c r="H3554" i="15"/>
  <c r="J3554" i="15" s="1"/>
  <c r="H3553" i="15"/>
  <c r="J3553" i="15" s="1"/>
  <c r="H3552" i="15"/>
  <c r="J3552" i="15" s="1"/>
  <c r="H3551" i="15"/>
  <c r="J3551" i="15" s="1"/>
  <c r="H3550" i="15"/>
  <c r="J3550" i="15" s="1"/>
  <c r="H3549" i="15"/>
  <c r="J3549" i="15" s="1"/>
  <c r="H3548" i="15"/>
  <c r="J3548" i="15" s="1"/>
  <c r="H3547" i="15"/>
  <c r="J3547" i="15" s="1"/>
  <c r="H3546" i="15"/>
  <c r="J3546" i="15" s="1"/>
  <c r="H3545" i="15"/>
  <c r="J3545" i="15" s="1"/>
  <c r="H3544" i="15"/>
  <c r="J3544" i="15" s="1"/>
  <c r="H3543" i="15"/>
  <c r="J3543" i="15" s="1"/>
  <c r="H3542" i="15"/>
  <c r="J3542" i="15" s="1"/>
  <c r="H3541" i="15"/>
  <c r="J3541" i="15" s="1"/>
  <c r="H3540" i="15"/>
  <c r="J3540" i="15" s="1"/>
  <c r="H3539" i="15"/>
  <c r="J3539" i="15" s="1"/>
  <c r="H3538" i="15"/>
  <c r="J3538" i="15" s="1"/>
  <c r="H3537" i="15"/>
  <c r="J3537" i="15" s="1"/>
  <c r="H3536" i="15"/>
  <c r="J3536" i="15" s="1"/>
  <c r="H3535" i="15"/>
  <c r="J3535" i="15" s="1"/>
  <c r="H3534" i="15"/>
  <c r="J3534" i="15" s="1"/>
  <c r="H3533" i="15"/>
  <c r="J3533" i="15" s="1"/>
  <c r="H3532" i="15"/>
  <c r="J3532" i="15" s="1"/>
  <c r="H3531" i="15"/>
  <c r="J3531" i="15" s="1"/>
  <c r="H3530" i="15"/>
  <c r="J3530" i="15" s="1"/>
  <c r="H3529" i="15"/>
  <c r="J3529" i="15" s="1"/>
  <c r="H3528" i="15"/>
  <c r="J3528" i="15" s="1"/>
  <c r="H3527" i="15"/>
  <c r="J3527" i="15" s="1"/>
  <c r="H3526" i="15"/>
  <c r="J3526" i="15" s="1"/>
  <c r="H3525" i="15"/>
  <c r="J3525" i="15" s="1"/>
  <c r="H3524" i="15"/>
  <c r="J3524" i="15" s="1"/>
  <c r="H3523" i="15"/>
  <c r="J3523" i="15" s="1"/>
  <c r="H3522" i="15"/>
  <c r="J3522" i="15" s="1"/>
  <c r="H3521" i="15"/>
  <c r="J3521" i="15" s="1"/>
  <c r="H3520" i="15"/>
  <c r="J3520" i="15" s="1"/>
  <c r="H3519" i="15"/>
  <c r="J3519" i="15" s="1"/>
  <c r="H3518" i="15"/>
  <c r="J3518" i="15" s="1"/>
  <c r="H3517" i="15"/>
  <c r="J3517" i="15" s="1"/>
  <c r="H3516" i="15"/>
  <c r="J3516" i="15" s="1"/>
  <c r="H3515" i="15"/>
  <c r="J3515" i="15" s="1"/>
  <c r="H3514" i="15"/>
  <c r="J3514" i="15" s="1"/>
  <c r="H3513" i="15"/>
  <c r="J3513" i="15" s="1"/>
  <c r="H3512" i="15"/>
  <c r="J3512" i="15" s="1"/>
  <c r="H3511" i="15"/>
  <c r="J3511" i="15" s="1"/>
  <c r="H3510" i="15"/>
  <c r="J3510" i="15" s="1"/>
  <c r="H3509" i="15"/>
  <c r="J3509" i="15" s="1"/>
  <c r="H3508" i="15"/>
  <c r="J3508" i="15" s="1"/>
  <c r="H3507" i="15"/>
  <c r="J3507" i="15" s="1"/>
  <c r="H3506" i="15"/>
  <c r="J3506" i="15" s="1"/>
  <c r="H3505" i="15"/>
  <c r="J3505" i="15" s="1"/>
  <c r="H3504" i="15"/>
  <c r="J3504" i="15" s="1"/>
  <c r="H3503" i="15"/>
  <c r="J3503" i="15" s="1"/>
  <c r="H3502" i="15"/>
  <c r="J3502" i="15" s="1"/>
  <c r="H3501" i="15"/>
  <c r="J3501" i="15" s="1"/>
  <c r="H3500" i="15"/>
  <c r="J3500" i="15" s="1"/>
  <c r="H3499" i="15"/>
  <c r="J3499" i="15" s="1"/>
  <c r="H3498" i="15"/>
  <c r="J3498" i="15" s="1"/>
  <c r="H3497" i="15"/>
  <c r="J3497" i="15" s="1"/>
  <c r="H3496" i="15"/>
  <c r="J3496" i="15" s="1"/>
  <c r="H3495" i="15"/>
  <c r="J3495" i="15" s="1"/>
  <c r="H3494" i="15"/>
  <c r="J3494" i="15" s="1"/>
  <c r="H3493" i="15"/>
  <c r="J3493" i="15" s="1"/>
  <c r="H3492" i="15"/>
  <c r="J3492" i="15" s="1"/>
  <c r="H3491" i="15"/>
  <c r="J3491" i="15" s="1"/>
  <c r="H3490" i="15"/>
  <c r="J3490" i="15" s="1"/>
  <c r="H3489" i="15"/>
  <c r="J3489" i="15" s="1"/>
  <c r="H3488" i="15"/>
  <c r="J3488" i="15" s="1"/>
  <c r="H3487" i="15"/>
  <c r="J3487" i="15" s="1"/>
  <c r="H3486" i="15"/>
  <c r="J3486" i="15" s="1"/>
  <c r="H3485" i="15"/>
  <c r="J3485" i="15" s="1"/>
  <c r="H3484" i="15"/>
  <c r="J3484" i="15" s="1"/>
  <c r="H3483" i="15"/>
  <c r="J3483" i="15" s="1"/>
  <c r="H3482" i="15"/>
  <c r="J3482" i="15" s="1"/>
  <c r="H3481" i="15"/>
  <c r="J3481" i="15" s="1"/>
  <c r="H3480" i="15"/>
  <c r="J3480" i="15" s="1"/>
  <c r="H3479" i="15"/>
  <c r="J3479" i="15" s="1"/>
  <c r="H3478" i="15"/>
  <c r="J3478" i="15" s="1"/>
  <c r="H3477" i="15"/>
  <c r="J3477" i="15" s="1"/>
  <c r="H3476" i="15"/>
  <c r="J3476" i="15" s="1"/>
  <c r="H3475" i="15"/>
  <c r="J3475" i="15" s="1"/>
  <c r="H3474" i="15"/>
  <c r="J3474" i="15" s="1"/>
  <c r="H3473" i="15"/>
  <c r="J3473" i="15" s="1"/>
  <c r="H3472" i="15"/>
  <c r="J3472" i="15" s="1"/>
  <c r="H3471" i="15"/>
  <c r="J3471" i="15" s="1"/>
  <c r="H3470" i="15"/>
  <c r="J3470" i="15" s="1"/>
  <c r="H3469" i="15"/>
  <c r="J3469" i="15" s="1"/>
  <c r="H3468" i="15"/>
  <c r="J3468" i="15" s="1"/>
  <c r="H3467" i="15"/>
  <c r="J3467" i="15" s="1"/>
  <c r="H3466" i="15"/>
  <c r="J3466" i="15" s="1"/>
  <c r="H3465" i="15"/>
  <c r="J3465" i="15" s="1"/>
  <c r="H3464" i="15"/>
  <c r="J3464" i="15" s="1"/>
  <c r="H3463" i="15"/>
  <c r="J3463" i="15" s="1"/>
  <c r="H3462" i="15"/>
  <c r="J3462" i="15" s="1"/>
  <c r="H3461" i="15"/>
  <c r="J3461" i="15" s="1"/>
  <c r="H3460" i="15"/>
  <c r="J3460" i="15" s="1"/>
  <c r="H3459" i="15"/>
  <c r="J3459" i="15" s="1"/>
  <c r="H3458" i="15"/>
  <c r="J3458" i="15" s="1"/>
  <c r="H3457" i="15"/>
  <c r="J3457" i="15" s="1"/>
  <c r="H3456" i="15"/>
  <c r="J3456" i="15" s="1"/>
  <c r="H3455" i="15"/>
  <c r="J3455" i="15" s="1"/>
  <c r="H3454" i="15"/>
  <c r="J3454" i="15" s="1"/>
  <c r="H3453" i="15"/>
  <c r="J3453" i="15" s="1"/>
  <c r="H3452" i="15"/>
  <c r="J3452" i="15" s="1"/>
  <c r="H3451" i="15"/>
  <c r="J3451" i="15" s="1"/>
  <c r="H3450" i="15"/>
  <c r="J3450" i="15" s="1"/>
  <c r="H3449" i="15"/>
  <c r="J3449" i="15" s="1"/>
  <c r="H3448" i="15"/>
  <c r="J3448" i="15" s="1"/>
  <c r="H3447" i="15"/>
  <c r="J3447" i="15" s="1"/>
  <c r="H3446" i="15"/>
  <c r="J3446" i="15" s="1"/>
  <c r="H3445" i="15"/>
  <c r="J3445" i="15" s="1"/>
  <c r="H3444" i="15"/>
  <c r="J3444" i="15" s="1"/>
  <c r="H3443" i="15"/>
  <c r="J3443" i="15" s="1"/>
  <c r="H3442" i="15"/>
  <c r="J3442" i="15" s="1"/>
  <c r="H3441" i="15"/>
  <c r="J3441" i="15" s="1"/>
  <c r="H3440" i="15"/>
  <c r="J3440" i="15" s="1"/>
  <c r="H3439" i="15"/>
  <c r="J3439" i="15" s="1"/>
  <c r="H3438" i="15"/>
  <c r="J3438" i="15" s="1"/>
  <c r="H3437" i="15"/>
  <c r="J3437" i="15" s="1"/>
  <c r="H3436" i="15"/>
  <c r="J3436" i="15" s="1"/>
  <c r="H3435" i="15"/>
  <c r="J3435" i="15" s="1"/>
  <c r="H3434" i="15"/>
  <c r="J3434" i="15" s="1"/>
  <c r="H3433" i="15"/>
  <c r="J3433" i="15" s="1"/>
  <c r="H3432" i="15"/>
  <c r="J3432" i="15" s="1"/>
  <c r="H3431" i="15"/>
  <c r="J3431" i="15" s="1"/>
  <c r="H3430" i="15"/>
  <c r="J3430" i="15" s="1"/>
  <c r="H3429" i="15"/>
  <c r="J3429" i="15" s="1"/>
  <c r="H3428" i="15"/>
  <c r="J3428" i="15" s="1"/>
  <c r="H3427" i="15"/>
  <c r="J3427" i="15" s="1"/>
  <c r="H3426" i="15"/>
  <c r="J3426" i="15" s="1"/>
  <c r="H3425" i="15"/>
  <c r="J3425" i="15" s="1"/>
  <c r="H3424" i="15"/>
  <c r="J3424" i="15" s="1"/>
  <c r="H3423" i="15"/>
  <c r="J3423" i="15" s="1"/>
  <c r="H3422" i="15"/>
  <c r="J3422" i="15" s="1"/>
  <c r="H3421" i="15"/>
  <c r="J3421" i="15" s="1"/>
  <c r="H3420" i="15"/>
  <c r="J3420" i="15" s="1"/>
  <c r="H3419" i="15"/>
  <c r="J3419" i="15" s="1"/>
  <c r="H3418" i="15"/>
  <c r="J3418" i="15" s="1"/>
  <c r="H3417" i="15"/>
  <c r="J3417" i="15" s="1"/>
  <c r="H3416" i="15"/>
  <c r="J3416" i="15" s="1"/>
  <c r="H3415" i="15"/>
  <c r="J3415" i="15" s="1"/>
  <c r="H3414" i="15"/>
  <c r="J3414" i="15" s="1"/>
  <c r="H3413" i="15"/>
  <c r="J3413" i="15" s="1"/>
  <c r="H3412" i="15"/>
  <c r="J3412" i="15" s="1"/>
  <c r="H3411" i="15"/>
  <c r="J3411" i="15" s="1"/>
  <c r="H3410" i="15"/>
  <c r="J3410" i="15" s="1"/>
  <c r="H3409" i="15"/>
  <c r="J3409" i="15" s="1"/>
  <c r="H3408" i="15"/>
  <c r="J3408" i="15" s="1"/>
  <c r="H3407" i="15"/>
  <c r="J3407" i="15" s="1"/>
  <c r="H3406" i="15"/>
  <c r="J3406" i="15" s="1"/>
  <c r="H3405" i="15"/>
  <c r="J3405" i="15" s="1"/>
  <c r="H3404" i="15"/>
  <c r="J3404" i="15" s="1"/>
  <c r="H3403" i="15"/>
  <c r="J3403" i="15" s="1"/>
  <c r="H3402" i="15"/>
  <c r="J3402" i="15" s="1"/>
  <c r="H3401" i="15"/>
  <c r="J3401" i="15" s="1"/>
  <c r="H3400" i="15"/>
  <c r="J3400" i="15" s="1"/>
  <c r="H3399" i="15"/>
  <c r="J3399" i="15" s="1"/>
  <c r="H3398" i="15"/>
  <c r="J3398" i="15" s="1"/>
  <c r="H3397" i="15"/>
  <c r="J3397" i="15" s="1"/>
  <c r="H3396" i="15"/>
  <c r="J3396" i="15" s="1"/>
  <c r="H3395" i="15"/>
  <c r="J3395" i="15" s="1"/>
  <c r="H3394" i="15"/>
  <c r="J3394" i="15" s="1"/>
  <c r="H3393" i="15"/>
  <c r="J3393" i="15" s="1"/>
  <c r="H3392" i="15"/>
  <c r="J3392" i="15" s="1"/>
  <c r="H3391" i="15"/>
  <c r="J3391" i="15" s="1"/>
  <c r="H3390" i="15"/>
  <c r="J3390" i="15" s="1"/>
  <c r="H3389" i="15"/>
  <c r="J3389" i="15" s="1"/>
  <c r="H3388" i="15"/>
  <c r="J3388" i="15" s="1"/>
  <c r="H3387" i="15"/>
  <c r="J3387" i="15" s="1"/>
  <c r="H3386" i="15"/>
  <c r="J3386" i="15" s="1"/>
  <c r="H3385" i="15"/>
  <c r="J3385" i="15" s="1"/>
  <c r="H3384" i="15"/>
  <c r="J3384" i="15" s="1"/>
  <c r="H3383" i="15"/>
  <c r="J3383" i="15" s="1"/>
  <c r="H3382" i="15"/>
  <c r="J3382" i="15" s="1"/>
  <c r="H3381" i="15"/>
  <c r="J3381" i="15" s="1"/>
  <c r="H3380" i="15"/>
  <c r="J3380" i="15" s="1"/>
  <c r="H3379" i="15"/>
  <c r="J3379" i="15" s="1"/>
  <c r="H3378" i="15"/>
  <c r="J3378" i="15" s="1"/>
  <c r="H3377" i="15"/>
  <c r="J3377" i="15" s="1"/>
  <c r="H3376" i="15"/>
  <c r="J3376" i="15" s="1"/>
  <c r="H3375" i="15"/>
  <c r="J3375" i="15" s="1"/>
  <c r="H3374" i="15"/>
  <c r="J3374" i="15" s="1"/>
  <c r="H3373" i="15"/>
  <c r="J3373" i="15" s="1"/>
  <c r="H3372" i="15"/>
  <c r="J3372" i="15" s="1"/>
  <c r="H3371" i="15"/>
  <c r="J3371" i="15" s="1"/>
  <c r="H3370" i="15"/>
  <c r="J3370" i="15" s="1"/>
  <c r="H3369" i="15"/>
  <c r="J3369" i="15" s="1"/>
  <c r="H3368" i="15"/>
  <c r="J3368" i="15" s="1"/>
  <c r="H3367" i="15"/>
  <c r="J3367" i="15" s="1"/>
  <c r="H3366" i="15"/>
  <c r="J3366" i="15" s="1"/>
  <c r="H3365" i="15"/>
  <c r="J3365" i="15" s="1"/>
  <c r="H3364" i="15"/>
  <c r="J3364" i="15" s="1"/>
  <c r="H3363" i="15"/>
  <c r="J3363" i="15" s="1"/>
  <c r="H3362" i="15"/>
  <c r="J3362" i="15" s="1"/>
  <c r="H3361" i="15"/>
  <c r="J3361" i="15" s="1"/>
  <c r="H3360" i="15"/>
  <c r="J3360" i="15" s="1"/>
  <c r="H3359" i="15"/>
  <c r="J3359" i="15" s="1"/>
  <c r="H3358" i="15"/>
  <c r="J3358" i="15" s="1"/>
  <c r="H3357" i="15"/>
  <c r="J3357" i="15" s="1"/>
  <c r="H3356" i="15"/>
  <c r="J3356" i="15" s="1"/>
  <c r="H3355" i="15"/>
  <c r="J3355" i="15" s="1"/>
  <c r="H3354" i="15"/>
  <c r="J3354" i="15" s="1"/>
  <c r="H3353" i="15"/>
  <c r="J3353" i="15" s="1"/>
  <c r="H3352" i="15"/>
  <c r="J3352" i="15" s="1"/>
  <c r="H3351" i="15"/>
  <c r="J3351" i="15" s="1"/>
  <c r="H3350" i="15"/>
  <c r="J3350" i="15" s="1"/>
  <c r="H3349" i="15"/>
  <c r="J3349" i="15" s="1"/>
  <c r="H3348" i="15"/>
  <c r="J3348" i="15" s="1"/>
  <c r="H3347" i="15"/>
  <c r="J3347" i="15" s="1"/>
  <c r="H3346" i="15"/>
  <c r="J3346" i="15" s="1"/>
  <c r="H3345" i="15"/>
  <c r="J3345" i="15" s="1"/>
  <c r="H3344" i="15"/>
  <c r="J3344" i="15" s="1"/>
  <c r="H3343" i="15"/>
  <c r="J3343" i="15" s="1"/>
  <c r="H3342" i="15"/>
  <c r="J3342" i="15" s="1"/>
  <c r="H3341" i="15"/>
  <c r="J3341" i="15" s="1"/>
  <c r="H3340" i="15"/>
  <c r="J3340" i="15" s="1"/>
  <c r="H3339" i="15"/>
  <c r="J3339" i="15" s="1"/>
  <c r="H3338" i="15"/>
  <c r="J3338" i="15" s="1"/>
  <c r="H3337" i="15"/>
  <c r="J3337" i="15" s="1"/>
  <c r="H3336" i="15"/>
  <c r="J3336" i="15" s="1"/>
  <c r="H3335" i="15"/>
  <c r="J3335" i="15" s="1"/>
  <c r="H3334" i="15"/>
  <c r="J3334" i="15" s="1"/>
  <c r="H3333" i="15"/>
  <c r="J3333" i="15" s="1"/>
  <c r="H3332" i="15"/>
  <c r="J3332" i="15" s="1"/>
  <c r="H3331" i="15"/>
  <c r="J3331" i="15" s="1"/>
  <c r="H3330" i="15"/>
  <c r="J3330" i="15" s="1"/>
  <c r="H3329" i="15"/>
  <c r="J3329" i="15" s="1"/>
  <c r="H3328" i="15"/>
  <c r="J3328" i="15" s="1"/>
  <c r="H3327" i="15"/>
  <c r="J3327" i="15" s="1"/>
  <c r="H3326" i="15"/>
  <c r="J3326" i="15" s="1"/>
  <c r="H3325" i="15"/>
  <c r="J3325" i="15" s="1"/>
  <c r="H3324" i="15"/>
  <c r="J3324" i="15" s="1"/>
  <c r="H3323" i="15"/>
  <c r="J3323" i="15" s="1"/>
  <c r="H3322" i="15"/>
  <c r="J3322" i="15" s="1"/>
  <c r="H3321" i="15"/>
  <c r="J3321" i="15" s="1"/>
  <c r="H3320" i="15"/>
  <c r="J3320" i="15" s="1"/>
  <c r="H3319" i="15"/>
  <c r="J3319" i="15" s="1"/>
  <c r="H3318" i="15"/>
  <c r="J3318" i="15" s="1"/>
  <c r="H3317" i="15"/>
  <c r="J3317" i="15" s="1"/>
  <c r="H3316" i="15"/>
  <c r="J3316" i="15" s="1"/>
  <c r="H3315" i="15"/>
  <c r="J3315" i="15" s="1"/>
  <c r="H3314" i="15"/>
  <c r="J3314" i="15" s="1"/>
  <c r="H3313" i="15"/>
  <c r="J3313" i="15" s="1"/>
  <c r="H3312" i="15"/>
  <c r="J3312" i="15" s="1"/>
  <c r="H3311" i="15"/>
  <c r="J3311" i="15" s="1"/>
  <c r="H3310" i="15"/>
  <c r="J3310" i="15" s="1"/>
  <c r="H3309" i="15"/>
  <c r="J3309" i="15" s="1"/>
  <c r="H3308" i="15"/>
  <c r="J3308" i="15" s="1"/>
  <c r="H3307" i="15"/>
  <c r="J3307" i="15" s="1"/>
  <c r="H3306" i="15"/>
  <c r="J3306" i="15" s="1"/>
  <c r="H3305" i="15"/>
  <c r="J3305" i="15" s="1"/>
  <c r="H3304" i="15"/>
  <c r="J3304" i="15" s="1"/>
  <c r="H3303" i="15"/>
  <c r="J3303" i="15" s="1"/>
  <c r="H3302" i="15"/>
  <c r="J3302" i="15" s="1"/>
  <c r="H3301" i="15"/>
  <c r="J3301" i="15" s="1"/>
  <c r="H3300" i="15"/>
  <c r="J3300" i="15" s="1"/>
  <c r="H3299" i="15"/>
  <c r="J3299" i="15" s="1"/>
  <c r="H3298" i="15"/>
  <c r="J3298" i="15" s="1"/>
  <c r="H3297" i="15"/>
  <c r="J3297" i="15" s="1"/>
  <c r="H3296" i="15"/>
  <c r="J3296" i="15" s="1"/>
  <c r="H3295" i="15"/>
  <c r="J3295" i="15" s="1"/>
  <c r="H3294" i="15"/>
  <c r="J3294" i="15" s="1"/>
  <c r="H3293" i="15"/>
  <c r="J3293" i="15" s="1"/>
  <c r="H3292" i="15"/>
  <c r="J3292" i="15" s="1"/>
  <c r="H3291" i="15"/>
  <c r="J3291" i="15" s="1"/>
  <c r="H3290" i="15"/>
  <c r="J3290" i="15" s="1"/>
  <c r="H3289" i="15"/>
  <c r="J3289" i="15" s="1"/>
  <c r="H3288" i="15"/>
  <c r="J3288" i="15" s="1"/>
  <c r="H3287" i="15"/>
  <c r="J3287" i="15" s="1"/>
  <c r="H3286" i="15"/>
  <c r="J3286" i="15" s="1"/>
  <c r="H3285" i="15"/>
  <c r="J3285" i="15" s="1"/>
  <c r="H3284" i="15"/>
  <c r="J3284" i="15" s="1"/>
  <c r="H3283" i="15"/>
  <c r="J3283" i="15" s="1"/>
  <c r="H3282" i="15"/>
  <c r="J3282" i="15" s="1"/>
  <c r="H3281" i="15"/>
  <c r="J3281" i="15" s="1"/>
  <c r="H3280" i="15"/>
  <c r="J3280" i="15" s="1"/>
  <c r="H3279" i="15"/>
  <c r="J3279" i="15" s="1"/>
  <c r="H3278" i="15"/>
  <c r="J3278" i="15" s="1"/>
  <c r="H3277" i="15"/>
  <c r="J3277" i="15" s="1"/>
  <c r="H3276" i="15"/>
  <c r="J3276" i="15" s="1"/>
  <c r="H3275" i="15"/>
  <c r="J3275" i="15" s="1"/>
  <c r="H3274" i="15"/>
  <c r="J3274" i="15" s="1"/>
  <c r="H3273" i="15"/>
  <c r="J3273" i="15" s="1"/>
  <c r="H3272" i="15"/>
  <c r="J3272" i="15" s="1"/>
  <c r="H3271" i="15"/>
  <c r="J3271" i="15" s="1"/>
  <c r="H3270" i="15"/>
  <c r="J3270" i="15" s="1"/>
  <c r="H3269" i="15"/>
  <c r="J3269" i="15" s="1"/>
  <c r="H3268" i="15"/>
  <c r="J3268" i="15" s="1"/>
  <c r="H3267" i="15"/>
  <c r="J3267" i="15" s="1"/>
  <c r="H3266" i="15"/>
  <c r="J3266" i="15" s="1"/>
  <c r="H3265" i="15"/>
  <c r="J3265" i="15" s="1"/>
  <c r="H3264" i="15"/>
  <c r="J3264" i="15" s="1"/>
  <c r="H3263" i="15"/>
  <c r="J3263" i="15" s="1"/>
  <c r="H3262" i="15"/>
  <c r="J3262" i="15" s="1"/>
  <c r="H3261" i="15"/>
  <c r="J3261" i="15" s="1"/>
  <c r="H3260" i="15"/>
  <c r="J3260" i="15" s="1"/>
  <c r="H3259" i="15"/>
  <c r="J3259" i="15" s="1"/>
  <c r="H3258" i="15"/>
  <c r="J3258" i="15" s="1"/>
  <c r="H3257" i="15"/>
  <c r="J3257" i="15" s="1"/>
  <c r="H3256" i="15"/>
  <c r="J3256" i="15" s="1"/>
  <c r="H3255" i="15"/>
  <c r="J3255" i="15" s="1"/>
  <c r="H3254" i="15"/>
  <c r="J3254" i="15" s="1"/>
  <c r="H3253" i="15"/>
  <c r="J3253" i="15" s="1"/>
  <c r="H3252" i="15"/>
  <c r="J3252" i="15" s="1"/>
  <c r="H3251" i="15"/>
  <c r="J3251" i="15" s="1"/>
  <c r="H3250" i="15"/>
  <c r="J3250" i="15" s="1"/>
  <c r="H3249" i="15"/>
  <c r="J3249" i="15" s="1"/>
  <c r="H3248" i="15"/>
  <c r="J3248" i="15" s="1"/>
  <c r="H3247" i="15"/>
  <c r="J3247" i="15" s="1"/>
  <c r="H3246" i="15"/>
  <c r="J3246" i="15" s="1"/>
  <c r="H3245" i="15"/>
  <c r="J3245" i="15" s="1"/>
  <c r="H3244" i="15"/>
  <c r="J3244" i="15" s="1"/>
  <c r="H3243" i="15"/>
  <c r="J3243" i="15" s="1"/>
  <c r="H3242" i="15"/>
  <c r="J3242" i="15" s="1"/>
  <c r="H3241" i="15"/>
  <c r="J3241" i="15" s="1"/>
  <c r="H3240" i="15"/>
  <c r="J3240" i="15" s="1"/>
  <c r="H3239" i="15"/>
  <c r="J3239" i="15" s="1"/>
  <c r="H3238" i="15"/>
  <c r="J3238" i="15" s="1"/>
  <c r="H3237" i="15"/>
  <c r="J3237" i="15" s="1"/>
  <c r="H3236" i="15"/>
  <c r="J3236" i="15" s="1"/>
  <c r="H3235" i="15"/>
  <c r="J3235" i="15" s="1"/>
  <c r="H3234" i="15"/>
  <c r="J3234" i="15" s="1"/>
  <c r="H3233" i="15"/>
  <c r="J3233" i="15" s="1"/>
  <c r="H3232" i="15"/>
  <c r="J3232" i="15" s="1"/>
  <c r="H3231" i="15"/>
  <c r="J3231" i="15" s="1"/>
  <c r="H3230" i="15"/>
  <c r="J3230" i="15" s="1"/>
  <c r="H3229" i="15"/>
  <c r="J3229" i="15" s="1"/>
  <c r="H3228" i="15"/>
  <c r="J3228" i="15" s="1"/>
  <c r="H3227" i="15"/>
  <c r="J3227" i="15" s="1"/>
  <c r="H3226" i="15"/>
  <c r="J3226" i="15" s="1"/>
  <c r="H3225" i="15"/>
  <c r="J3225" i="15" s="1"/>
  <c r="H3224" i="15"/>
  <c r="J3224" i="15" s="1"/>
  <c r="H3223" i="15"/>
  <c r="J3223" i="15" s="1"/>
  <c r="H3222" i="15"/>
  <c r="J3222" i="15" s="1"/>
  <c r="H3221" i="15"/>
  <c r="J3221" i="15" s="1"/>
  <c r="H3220" i="15"/>
  <c r="J3220" i="15" s="1"/>
  <c r="H3219" i="15"/>
  <c r="J3219" i="15" s="1"/>
  <c r="H3218" i="15"/>
  <c r="J3218" i="15" s="1"/>
  <c r="H3217" i="15"/>
  <c r="J3217" i="15" s="1"/>
  <c r="H3216" i="15"/>
  <c r="J3216" i="15" s="1"/>
  <c r="H3215" i="15"/>
  <c r="J3215" i="15" s="1"/>
  <c r="H3214" i="15"/>
  <c r="J3214" i="15" s="1"/>
  <c r="H3213" i="15"/>
  <c r="J3213" i="15" s="1"/>
  <c r="H3212" i="15"/>
  <c r="J3212" i="15" s="1"/>
  <c r="H3211" i="15"/>
  <c r="J3211" i="15" s="1"/>
  <c r="H3210" i="15"/>
  <c r="J3210" i="15" s="1"/>
  <c r="H3209" i="15"/>
  <c r="J3209" i="15" s="1"/>
  <c r="H3208" i="15"/>
  <c r="J3208" i="15" s="1"/>
  <c r="H3207" i="15"/>
  <c r="J3207" i="15" s="1"/>
  <c r="H3206" i="15"/>
  <c r="J3206" i="15" s="1"/>
  <c r="H3205" i="15"/>
  <c r="J3205" i="15" s="1"/>
  <c r="H3204" i="15"/>
  <c r="J3204" i="15" s="1"/>
  <c r="H3203" i="15"/>
  <c r="J3203" i="15" s="1"/>
  <c r="H3202" i="15"/>
  <c r="J3202" i="15" s="1"/>
  <c r="H3201" i="15"/>
  <c r="J3201" i="15" s="1"/>
  <c r="H3200" i="15"/>
  <c r="J3200" i="15" s="1"/>
  <c r="H3199" i="15"/>
  <c r="J3199" i="15" s="1"/>
  <c r="H3198" i="15"/>
  <c r="J3198" i="15" s="1"/>
  <c r="H3197" i="15"/>
  <c r="J3197" i="15" s="1"/>
  <c r="H3196" i="15"/>
  <c r="J3196" i="15" s="1"/>
  <c r="H3195" i="15"/>
  <c r="J3195" i="15" s="1"/>
  <c r="H3194" i="15"/>
  <c r="J3194" i="15" s="1"/>
  <c r="H3193" i="15"/>
  <c r="J3193" i="15" s="1"/>
  <c r="H3192" i="15"/>
  <c r="J3192" i="15" s="1"/>
  <c r="H3191" i="15"/>
  <c r="J3191" i="15" s="1"/>
  <c r="H3190" i="15"/>
  <c r="J3190" i="15" s="1"/>
  <c r="H3189" i="15"/>
  <c r="J3189" i="15" s="1"/>
  <c r="H3188" i="15"/>
  <c r="J3188" i="15" s="1"/>
  <c r="H3187" i="15"/>
  <c r="J3187" i="15" s="1"/>
  <c r="H3186" i="15"/>
  <c r="J3186" i="15" s="1"/>
  <c r="H3185" i="15"/>
  <c r="J3185" i="15" s="1"/>
  <c r="H3184" i="15"/>
  <c r="J3184" i="15" s="1"/>
  <c r="H3183" i="15"/>
  <c r="J3183" i="15" s="1"/>
  <c r="H3182" i="15"/>
  <c r="J3182" i="15" s="1"/>
  <c r="H3181" i="15"/>
  <c r="J3181" i="15" s="1"/>
  <c r="H3180" i="15"/>
  <c r="J3180" i="15" s="1"/>
  <c r="H3179" i="15"/>
  <c r="J3179" i="15" s="1"/>
  <c r="H3178" i="15"/>
  <c r="J3178" i="15" s="1"/>
  <c r="H3177" i="15"/>
  <c r="J3177" i="15" s="1"/>
  <c r="H3176" i="15"/>
  <c r="J3176" i="15" s="1"/>
  <c r="H3175" i="15"/>
  <c r="J3175" i="15" s="1"/>
  <c r="H3174" i="15"/>
  <c r="J3174" i="15" s="1"/>
  <c r="H3173" i="15"/>
  <c r="J3173" i="15" s="1"/>
  <c r="H3172" i="15"/>
  <c r="J3172" i="15" s="1"/>
  <c r="H3171" i="15"/>
  <c r="J3171" i="15" s="1"/>
  <c r="H3170" i="15"/>
  <c r="J3170" i="15" s="1"/>
  <c r="H3169" i="15"/>
  <c r="J3169" i="15" s="1"/>
  <c r="H3168" i="15"/>
  <c r="J3168" i="15" s="1"/>
  <c r="H3167" i="15"/>
  <c r="J3167" i="15" s="1"/>
  <c r="H3166" i="15"/>
  <c r="J3166" i="15" s="1"/>
  <c r="H3165" i="15"/>
  <c r="J3165" i="15" s="1"/>
  <c r="H3164" i="15"/>
  <c r="J3164" i="15" s="1"/>
  <c r="H3163" i="15"/>
  <c r="J3163" i="15" s="1"/>
  <c r="H3162" i="15"/>
  <c r="J3162" i="15" s="1"/>
  <c r="H3161" i="15"/>
  <c r="J3161" i="15" s="1"/>
  <c r="H3160" i="15"/>
  <c r="J3160" i="15" s="1"/>
  <c r="H3159" i="15"/>
  <c r="J3159" i="15" s="1"/>
  <c r="H3158" i="15"/>
  <c r="J3158" i="15" s="1"/>
  <c r="H3157" i="15"/>
  <c r="J3157" i="15" s="1"/>
  <c r="H3156" i="15"/>
  <c r="J3156" i="15" s="1"/>
  <c r="H3155" i="15"/>
  <c r="J3155" i="15" s="1"/>
  <c r="H3154" i="15"/>
  <c r="J3154" i="15" s="1"/>
  <c r="H3153" i="15"/>
  <c r="J3153" i="15" s="1"/>
  <c r="H3152" i="15"/>
  <c r="J3152" i="15" s="1"/>
  <c r="H3151" i="15"/>
  <c r="J3151" i="15" s="1"/>
  <c r="H3150" i="15"/>
  <c r="J3150" i="15" s="1"/>
  <c r="H3149" i="15"/>
  <c r="J3149" i="15" s="1"/>
  <c r="H3148" i="15"/>
  <c r="J3148" i="15" s="1"/>
  <c r="H3147" i="15"/>
  <c r="J3147" i="15" s="1"/>
  <c r="H3146" i="15"/>
  <c r="J3146" i="15" s="1"/>
  <c r="H3145" i="15"/>
  <c r="J3145" i="15" s="1"/>
  <c r="H3144" i="15"/>
  <c r="J3144" i="15" s="1"/>
  <c r="H3143" i="15"/>
  <c r="J3143" i="15" s="1"/>
  <c r="H3142" i="15"/>
  <c r="J3142" i="15" s="1"/>
  <c r="H3141" i="15"/>
  <c r="J3141" i="15" s="1"/>
  <c r="H3140" i="15"/>
  <c r="J3140" i="15" s="1"/>
  <c r="H3139" i="15"/>
  <c r="J3139" i="15" s="1"/>
  <c r="H3138" i="15"/>
  <c r="J3138" i="15" s="1"/>
  <c r="H3137" i="15"/>
  <c r="J3137" i="15" s="1"/>
  <c r="H3136" i="15"/>
  <c r="J3136" i="15" s="1"/>
  <c r="H3135" i="15"/>
  <c r="J3135" i="15" s="1"/>
  <c r="H3134" i="15"/>
  <c r="J3134" i="15" s="1"/>
  <c r="H3133" i="15"/>
  <c r="J3133" i="15" s="1"/>
  <c r="H3132" i="15"/>
  <c r="J3132" i="15" s="1"/>
  <c r="H3131" i="15"/>
  <c r="J3131" i="15" s="1"/>
  <c r="H3130" i="15"/>
  <c r="J3130" i="15" s="1"/>
  <c r="H3129" i="15"/>
  <c r="J3129" i="15" s="1"/>
  <c r="H3128" i="15"/>
  <c r="J3128" i="15" s="1"/>
  <c r="H3127" i="15"/>
  <c r="J3127" i="15" s="1"/>
  <c r="H3126" i="15"/>
  <c r="J3126" i="15" s="1"/>
  <c r="H3125" i="15"/>
  <c r="J3125" i="15" s="1"/>
  <c r="H3124" i="15"/>
  <c r="J3124" i="15" s="1"/>
  <c r="H3123" i="15"/>
  <c r="J3123" i="15" s="1"/>
  <c r="H3122" i="15"/>
  <c r="J3122" i="15" s="1"/>
  <c r="H3121" i="15"/>
  <c r="J3121" i="15" s="1"/>
  <c r="H3120" i="15"/>
  <c r="J3120" i="15" s="1"/>
  <c r="H3119" i="15"/>
  <c r="J3119" i="15" s="1"/>
  <c r="H3118" i="15"/>
  <c r="J3118" i="15" s="1"/>
  <c r="H3117" i="15"/>
  <c r="J3117" i="15" s="1"/>
  <c r="H3116" i="15"/>
  <c r="J3116" i="15" s="1"/>
  <c r="H3115" i="15"/>
  <c r="J3115" i="15" s="1"/>
  <c r="H3114" i="15"/>
  <c r="J3114" i="15" s="1"/>
  <c r="H3113" i="15"/>
  <c r="J3113" i="15" s="1"/>
  <c r="H3112" i="15"/>
  <c r="J3112" i="15" s="1"/>
  <c r="H3111" i="15"/>
  <c r="J3111" i="15" s="1"/>
  <c r="H3110" i="15"/>
  <c r="J3110" i="15" s="1"/>
  <c r="H3109" i="15"/>
  <c r="J3109" i="15" s="1"/>
  <c r="H3108" i="15"/>
  <c r="J3108" i="15" s="1"/>
  <c r="H3107" i="15"/>
  <c r="J3107" i="15" s="1"/>
  <c r="H3106" i="15"/>
  <c r="J3106" i="15" s="1"/>
  <c r="H3105" i="15"/>
  <c r="J3105" i="15" s="1"/>
  <c r="H3104" i="15"/>
  <c r="J3104" i="15" s="1"/>
  <c r="H3103" i="15"/>
  <c r="J3103" i="15" s="1"/>
  <c r="H3102" i="15"/>
  <c r="J3102" i="15" s="1"/>
  <c r="H3101" i="15"/>
  <c r="J3101" i="15" s="1"/>
  <c r="H3100" i="15"/>
  <c r="J3100" i="15" s="1"/>
  <c r="H3099" i="15"/>
  <c r="J3099" i="15" s="1"/>
  <c r="H3098" i="15"/>
  <c r="J3098" i="15" s="1"/>
  <c r="H3097" i="15"/>
  <c r="J3097" i="15" s="1"/>
  <c r="H3096" i="15"/>
  <c r="J3096" i="15" s="1"/>
  <c r="H3095" i="15"/>
  <c r="J3095" i="15" s="1"/>
  <c r="H3094" i="15"/>
  <c r="J3094" i="15" s="1"/>
  <c r="H3093" i="15"/>
  <c r="J3093" i="15" s="1"/>
  <c r="H3092" i="15"/>
  <c r="J3092" i="15" s="1"/>
  <c r="H3091" i="15"/>
  <c r="J3091" i="15" s="1"/>
  <c r="H3090" i="15"/>
  <c r="J3090" i="15" s="1"/>
  <c r="H3089" i="15"/>
  <c r="J3089" i="15" s="1"/>
  <c r="H3088" i="15"/>
  <c r="J3088" i="15" s="1"/>
  <c r="H3087" i="15"/>
  <c r="J3087" i="15" s="1"/>
  <c r="H3086" i="15"/>
  <c r="J3086" i="15" s="1"/>
  <c r="H3085" i="15"/>
  <c r="J3085" i="15" s="1"/>
  <c r="H3084" i="15"/>
  <c r="J3084" i="15" s="1"/>
  <c r="H3083" i="15"/>
  <c r="J3083" i="15" s="1"/>
  <c r="H3082" i="15"/>
  <c r="J3082" i="15" s="1"/>
  <c r="H3081" i="15"/>
  <c r="J3081" i="15" s="1"/>
  <c r="H3080" i="15"/>
  <c r="J3080" i="15" s="1"/>
  <c r="H3079" i="15"/>
  <c r="J3079" i="15" s="1"/>
  <c r="H3078" i="15"/>
  <c r="J3078" i="15" s="1"/>
  <c r="H3077" i="15"/>
  <c r="J3077" i="15" s="1"/>
  <c r="H3076" i="15"/>
  <c r="J3076" i="15" s="1"/>
  <c r="H3075" i="15"/>
  <c r="J3075" i="15" s="1"/>
  <c r="H3074" i="15"/>
  <c r="J3074" i="15" s="1"/>
  <c r="H3073" i="15"/>
  <c r="J3073" i="15" s="1"/>
  <c r="H3072" i="15"/>
  <c r="J3072" i="15" s="1"/>
  <c r="H3071" i="15"/>
  <c r="J3071" i="15" s="1"/>
  <c r="H3070" i="15"/>
  <c r="J3070" i="15" s="1"/>
  <c r="H3069" i="15"/>
  <c r="J3069" i="15" s="1"/>
  <c r="H3068" i="15"/>
  <c r="J3068" i="15" s="1"/>
  <c r="H3067" i="15"/>
  <c r="J3067" i="15" s="1"/>
  <c r="H3066" i="15"/>
  <c r="J3066" i="15" s="1"/>
  <c r="H3065" i="15"/>
  <c r="J3065" i="15" s="1"/>
  <c r="H3064" i="15"/>
  <c r="J3064" i="15" s="1"/>
  <c r="H3063" i="15"/>
  <c r="J3063" i="15" s="1"/>
  <c r="H3062" i="15"/>
  <c r="J3062" i="15" s="1"/>
  <c r="H3061" i="15"/>
  <c r="J3061" i="15" s="1"/>
  <c r="H3060" i="15"/>
  <c r="J3060" i="15" s="1"/>
  <c r="H3059" i="15"/>
  <c r="J3059" i="15" s="1"/>
  <c r="H3058" i="15"/>
  <c r="J3058" i="15" s="1"/>
  <c r="H3057" i="15"/>
  <c r="J3057" i="15" s="1"/>
  <c r="H3056" i="15"/>
  <c r="J3056" i="15" s="1"/>
  <c r="H3055" i="15"/>
  <c r="J3055" i="15" s="1"/>
  <c r="H3054" i="15"/>
  <c r="J3054" i="15" s="1"/>
  <c r="H3053" i="15"/>
  <c r="J3053" i="15" s="1"/>
  <c r="H3052" i="15"/>
  <c r="J3052" i="15" s="1"/>
  <c r="H3051" i="15"/>
  <c r="J3051" i="15" s="1"/>
  <c r="H3050" i="15"/>
  <c r="J3050" i="15" s="1"/>
  <c r="H3049" i="15"/>
  <c r="J3049" i="15" s="1"/>
  <c r="H3048" i="15"/>
  <c r="J3048" i="15" s="1"/>
  <c r="H3047" i="15"/>
  <c r="J3047" i="15" s="1"/>
  <c r="H3046" i="15"/>
  <c r="J3046" i="15" s="1"/>
  <c r="H3045" i="15"/>
  <c r="J3045" i="15" s="1"/>
  <c r="H3044" i="15"/>
  <c r="J3044" i="15" s="1"/>
  <c r="H3043" i="15"/>
  <c r="J3043" i="15" s="1"/>
  <c r="H3042" i="15"/>
  <c r="J3042" i="15" s="1"/>
  <c r="H3041" i="15"/>
  <c r="J3041" i="15" s="1"/>
  <c r="H3040" i="15"/>
  <c r="J3040" i="15" s="1"/>
  <c r="H3039" i="15"/>
  <c r="J3039" i="15" s="1"/>
  <c r="H3038" i="15"/>
  <c r="J3038" i="15" s="1"/>
  <c r="H3037" i="15"/>
  <c r="J3037" i="15" s="1"/>
  <c r="H3036" i="15"/>
  <c r="J3036" i="15" s="1"/>
  <c r="H3035" i="15"/>
  <c r="J3035" i="15" s="1"/>
  <c r="H3034" i="15"/>
  <c r="J3034" i="15" s="1"/>
  <c r="H3033" i="15"/>
  <c r="J3033" i="15" s="1"/>
  <c r="H3032" i="15"/>
  <c r="J3032" i="15" s="1"/>
  <c r="H3031" i="15"/>
  <c r="J3031" i="15" s="1"/>
  <c r="H3030" i="15"/>
  <c r="J3030" i="15" s="1"/>
  <c r="H3029" i="15"/>
  <c r="J3029" i="15" s="1"/>
  <c r="H3028" i="15"/>
  <c r="J3028" i="15" s="1"/>
  <c r="H3027" i="15"/>
  <c r="J3027" i="15" s="1"/>
  <c r="H3026" i="15"/>
  <c r="J3026" i="15" s="1"/>
  <c r="H3025" i="15"/>
  <c r="J3025" i="15" s="1"/>
  <c r="H3024" i="15"/>
  <c r="J3024" i="15" s="1"/>
  <c r="H3023" i="15"/>
  <c r="J3023" i="15" s="1"/>
  <c r="H3022" i="15"/>
  <c r="J3022" i="15" s="1"/>
  <c r="H3021" i="15"/>
  <c r="J3021" i="15" s="1"/>
  <c r="H3020" i="15"/>
  <c r="J3020" i="15" s="1"/>
  <c r="H3019" i="15"/>
  <c r="J3019" i="15" s="1"/>
  <c r="H3018" i="15"/>
  <c r="J3018" i="15" s="1"/>
  <c r="H3017" i="15"/>
  <c r="J3017" i="15" s="1"/>
  <c r="H3016" i="15"/>
  <c r="J3016" i="15" s="1"/>
  <c r="H3015" i="15"/>
  <c r="J3015" i="15" s="1"/>
  <c r="H3014" i="15"/>
  <c r="J3014" i="15" s="1"/>
  <c r="H3013" i="15"/>
  <c r="J3013" i="15" s="1"/>
  <c r="H3012" i="15"/>
  <c r="J3012" i="15" s="1"/>
  <c r="H3011" i="15"/>
  <c r="J3011" i="15" s="1"/>
  <c r="H3010" i="15"/>
  <c r="J3010" i="15" s="1"/>
  <c r="H3009" i="15"/>
  <c r="J3009" i="15" s="1"/>
  <c r="H3008" i="15"/>
  <c r="J3008" i="15" s="1"/>
  <c r="H3007" i="15"/>
  <c r="J3007" i="15" s="1"/>
  <c r="H3006" i="15"/>
  <c r="J3006" i="15" s="1"/>
  <c r="H3005" i="15"/>
  <c r="J3005" i="15" s="1"/>
  <c r="H3004" i="15"/>
  <c r="J3004" i="15" s="1"/>
  <c r="H3003" i="15"/>
  <c r="J3003" i="15" s="1"/>
  <c r="H3002" i="15"/>
  <c r="J3002" i="15" s="1"/>
  <c r="H3001" i="15"/>
  <c r="J3001" i="15" s="1"/>
  <c r="H3000" i="15"/>
  <c r="J3000" i="15" s="1"/>
  <c r="H2999" i="15"/>
  <c r="J2999" i="15" s="1"/>
  <c r="H2998" i="15"/>
  <c r="J2998" i="15" s="1"/>
  <c r="H2997" i="15"/>
  <c r="J2997" i="15" s="1"/>
  <c r="H2996" i="15"/>
  <c r="J2996" i="15" s="1"/>
  <c r="H2995" i="15"/>
  <c r="J2995" i="15" s="1"/>
  <c r="H2994" i="15"/>
  <c r="J2994" i="15" s="1"/>
  <c r="H2993" i="15"/>
  <c r="J2993" i="15" s="1"/>
  <c r="H2992" i="15"/>
  <c r="J2992" i="15" s="1"/>
  <c r="H2991" i="15"/>
  <c r="J2991" i="15" s="1"/>
  <c r="H2990" i="15"/>
  <c r="J2990" i="15" s="1"/>
  <c r="H2989" i="15"/>
  <c r="J2989" i="15" s="1"/>
  <c r="H2988" i="15"/>
  <c r="J2988" i="15" s="1"/>
  <c r="H2987" i="15"/>
  <c r="J2987" i="15" s="1"/>
  <c r="H2986" i="15"/>
  <c r="J2986" i="15" s="1"/>
  <c r="H2985" i="15"/>
  <c r="J2985" i="15" s="1"/>
  <c r="H2984" i="15"/>
  <c r="J2984" i="15" s="1"/>
  <c r="H2983" i="15"/>
  <c r="J2983" i="15" s="1"/>
  <c r="H2982" i="15"/>
  <c r="J2982" i="15" s="1"/>
  <c r="H2981" i="15"/>
  <c r="J2981" i="15" s="1"/>
  <c r="H2980" i="15"/>
  <c r="J2980" i="15" s="1"/>
  <c r="H2979" i="15"/>
  <c r="J2979" i="15" s="1"/>
  <c r="H2978" i="15"/>
  <c r="J2978" i="15" s="1"/>
  <c r="H2977" i="15"/>
  <c r="J2977" i="15" s="1"/>
  <c r="H2976" i="15"/>
  <c r="J2976" i="15" s="1"/>
  <c r="H2975" i="15"/>
  <c r="J2975" i="15" s="1"/>
  <c r="H2974" i="15"/>
  <c r="J2974" i="15" s="1"/>
  <c r="H2973" i="15"/>
  <c r="J2973" i="15" s="1"/>
  <c r="H2972" i="15"/>
  <c r="J2972" i="15" s="1"/>
  <c r="H2971" i="15"/>
  <c r="J2971" i="15" s="1"/>
  <c r="H2970" i="15"/>
  <c r="J2970" i="15" s="1"/>
  <c r="H2969" i="15"/>
  <c r="J2969" i="15" s="1"/>
  <c r="H2968" i="15"/>
  <c r="J2968" i="15" s="1"/>
  <c r="H2967" i="15"/>
  <c r="J2967" i="15" s="1"/>
  <c r="H2966" i="15"/>
  <c r="J2966" i="15" s="1"/>
  <c r="H2965" i="15"/>
  <c r="J2965" i="15" s="1"/>
  <c r="H2964" i="15"/>
  <c r="J2964" i="15" s="1"/>
  <c r="H2963" i="15"/>
  <c r="J2963" i="15" s="1"/>
  <c r="H2962" i="15"/>
  <c r="J2962" i="15" s="1"/>
  <c r="H2961" i="15"/>
  <c r="J2961" i="15" s="1"/>
  <c r="H2960" i="15"/>
  <c r="J2960" i="15" s="1"/>
  <c r="H2959" i="15"/>
  <c r="J2959" i="15" s="1"/>
  <c r="H2958" i="15"/>
  <c r="J2958" i="15" s="1"/>
  <c r="H2957" i="15"/>
  <c r="J2957" i="15" s="1"/>
  <c r="H2956" i="15"/>
  <c r="J2956" i="15" s="1"/>
  <c r="H2955" i="15"/>
  <c r="J2955" i="15" s="1"/>
  <c r="H2954" i="15"/>
  <c r="J2954" i="15" s="1"/>
  <c r="H2953" i="15"/>
  <c r="J2953" i="15" s="1"/>
  <c r="H2952" i="15"/>
  <c r="J2952" i="15" s="1"/>
  <c r="H2951" i="15"/>
  <c r="J2951" i="15" s="1"/>
  <c r="H2950" i="15"/>
  <c r="J2950" i="15" s="1"/>
  <c r="H2949" i="15"/>
  <c r="J2949" i="15" s="1"/>
  <c r="H2948" i="15"/>
  <c r="J2948" i="15" s="1"/>
  <c r="H2947" i="15"/>
  <c r="J2947" i="15" s="1"/>
  <c r="H2946" i="15"/>
  <c r="J2946" i="15" s="1"/>
  <c r="H2945" i="15"/>
  <c r="J2945" i="15" s="1"/>
  <c r="H2944" i="15"/>
  <c r="J2944" i="15" s="1"/>
  <c r="H2943" i="15"/>
  <c r="J2943" i="15" s="1"/>
  <c r="H2942" i="15"/>
  <c r="J2942" i="15" s="1"/>
  <c r="H2941" i="15"/>
  <c r="J2941" i="15" s="1"/>
  <c r="H2940" i="15"/>
  <c r="J2940" i="15" s="1"/>
  <c r="H2939" i="15"/>
  <c r="J2939" i="15" s="1"/>
  <c r="H2938" i="15"/>
  <c r="J2938" i="15" s="1"/>
  <c r="H2937" i="15"/>
  <c r="J2937" i="15" s="1"/>
  <c r="H2936" i="15"/>
  <c r="J2936" i="15" s="1"/>
  <c r="H2935" i="15"/>
  <c r="J2935" i="15" s="1"/>
  <c r="H2934" i="15"/>
  <c r="J2934" i="15" s="1"/>
  <c r="H2933" i="15"/>
  <c r="J2933" i="15" s="1"/>
  <c r="H2932" i="15"/>
  <c r="J2932" i="15" s="1"/>
  <c r="H2931" i="15"/>
  <c r="J2931" i="15" s="1"/>
  <c r="H2930" i="15"/>
  <c r="J2930" i="15" s="1"/>
  <c r="H2929" i="15"/>
  <c r="J2929" i="15" s="1"/>
  <c r="H2928" i="15"/>
  <c r="J2928" i="15" s="1"/>
  <c r="H2927" i="15"/>
  <c r="J2927" i="15" s="1"/>
  <c r="H2926" i="15"/>
  <c r="J2926" i="15" s="1"/>
  <c r="H2925" i="15"/>
  <c r="J2925" i="15" s="1"/>
  <c r="H2924" i="15"/>
  <c r="J2924" i="15" s="1"/>
  <c r="H2923" i="15"/>
  <c r="J2923" i="15" s="1"/>
  <c r="H2922" i="15"/>
  <c r="J2922" i="15" s="1"/>
  <c r="H2921" i="15"/>
  <c r="J2921" i="15" s="1"/>
  <c r="H2920" i="15"/>
  <c r="J2920" i="15" s="1"/>
  <c r="H2919" i="15"/>
  <c r="J2919" i="15" s="1"/>
  <c r="H2918" i="15"/>
  <c r="J2918" i="15" s="1"/>
  <c r="H2917" i="15"/>
  <c r="J2917" i="15" s="1"/>
  <c r="H2916" i="15"/>
  <c r="J2916" i="15" s="1"/>
  <c r="H2915" i="15"/>
  <c r="J2915" i="15" s="1"/>
  <c r="H2914" i="15"/>
  <c r="J2914" i="15" s="1"/>
  <c r="H2913" i="15"/>
  <c r="J2913" i="15" s="1"/>
  <c r="H2912" i="15"/>
  <c r="J2912" i="15" s="1"/>
  <c r="H2911" i="15"/>
  <c r="J2911" i="15" s="1"/>
  <c r="H2910" i="15"/>
  <c r="J2910" i="15" s="1"/>
  <c r="H2909" i="15"/>
  <c r="J2909" i="15" s="1"/>
  <c r="H2908" i="15"/>
  <c r="J2908" i="15" s="1"/>
  <c r="H2907" i="15"/>
  <c r="J2907" i="15" s="1"/>
  <c r="H2906" i="15"/>
  <c r="J2906" i="15" s="1"/>
  <c r="H2905" i="15"/>
  <c r="J2905" i="15" s="1"/>
  <c r="H2904" i="15"/>
  <c r="J2904" i="15" s="1"/>
  <c r="H2903" i="15"/>
  <c r="J2903" i="15" s="1"/>
  <c r="H2902" i="15"/>
  <c r="J2902" i="15" s="1"/>
  <c r="H2901" i="15"/>
  <c r="J2901" i="15" s="1"/>
  <c r="H2900" i="15"/>
  <c r="J2900" i="15" s="1"/>
  <c r="H2899" i="15"/>
  <c r="J2899" i="15" s="1"/>
  <c r="H2898" i="15"/>
  <c r="J2898" i="15" s="1"/>
  <c r="H2897" i="15"/>
  <c r="J2897" i="15" s="1"/>
  <c r="H2896" i="15"/>
  <c r="J2896" i="15" s="1"/>
  <c r="H2895" i="15"/>
  <c r="J2895" i="15" s="1"/>
  <c r="H2894" i="15"/>
  <c r="J2894" i="15" s="1"/>
  <c r="H2893" i="15"/>
  <c r="J2893" i="15" s="1"/>
  <c r="H2892" i="15"/>
  <c r="J2892" i="15" s="1"/>
  <c r="H2891" i="15"/>
  <c r="J2891" i="15" s="1"/>
  <c r="H2890" i="15"/>
  <c r="J2890" i="15" s="1"/>
  <c r="H2889" i="15"/>
  <c r="J2889" i="15" s="1"/>
  <c r="H2888" i="15"/>
  <c r="J2888" i="15" s="1"/>
  <c r="H2887" i="15"/>
  <c r="J2887" i="15" s="1"/>
  <c r="H2886" i="15"/>
  <c r="J2886" i="15" s="1"/>
  <c r="H2885" i="15"/>
  <c r="J2885" i="15" s="1"/>
  <c r="H2884" i="15"/>
  <c r="J2884" i="15" s="1"/>
  <c r="H2883" i="15"/>
  <c r="J2883" i="15" s="1"/>
  <c r="H2882" i="15"/>
  <c r="J2882" i="15" s="1"/>
  <c r="H2881" i="15"/>
  <c r="J2881" i="15" s="1"/>
  <c r="H2880" i="15"/>
  <c r="J2880" i="15" s="1"/>
  <c r="H2879" i="15"/>
  <c r="J2879" i="15" s="1"/>
  <c r="H2878" i="15"/>
  <c r="J2878" i="15" s="1"/>
  <c r="H2877" i="15"/>
  <c r="J2877" i="15" s="1"/>
  <c r="H2876" i="15"/>
  <c r="J2876" i="15" s="1"/>
  <c r="H2875" i="15"/>
  <c r="J2875" i="15" s="1"/>
  <c r="H2874" i="15"/>
  <c r="J2874" i="15" s="1"/>
  <c r="H2873" i="15"/>
  <c r="J2873" i="15" s="1"/>
  <c r="H2872" i="15"/>
  <c r="J2872" i="15" s="1"/>
  <c r="H2871" i="15"/>
  <c r="J2871" i="15" s="1"/>
  <c r="H2870" i="15"/>
  <c r="J2870" i="15" s="1"/>
  <c r="H2869" i="15"/>
  <c r="J2869" i="15" s="1"/>
  <c r="H2868" i="15"/>
  <c r="J2868" i="15" s="1"/>
  <c r="H2867" i="15"/>
  <c r="J2867" i="15" s="1"/>
  <c r="H2866" i="15"/>
  <c r="J2866" i="15" s="1"/>
  <c r="H2865" i="15"/>
  <c r="J2865" i="15" s="1"/>
  <c r="H2864" i="15"/>
  <c r="J2864" i="15" s="1"/>
  <c r="H2863" i="15"/>
  <c r="J2863" i="15" s="1"/>
  <c r="H2862" i="15"/>
  <c r="J2862" i="15" s="1"/>
  <c r="H2861" i="15"/>
  <c r="J2861" i="15" s="1"/>
  <c r="H2860" i="15"/>
  <c r="J2860" i="15" s="1"/>
  <c r="H2859" i="15"/>
  <c r="J2859" i="15" s="1"/>
  <c r="H2858" i="15"/>
  <c r="J2858" i="15" s="1"/>
  <c r="H2857" i="15"/>
  <c r="J2857" i="15" s="1"/>
  <c r="H2856" i="15"/>
  <c r="J2856" i="15" s="1"/>
  <c r="H2855" i="15"/>
  <c r="J2855" i="15" s="1"/>
  <c r="H2854" i="15"/>
  <c r="J2854" i="15" s="1"/>
  <c r="H2853" i="15"/>
  <c r="J2853" i="15" s="1"/>
  <c r="H2852" i="15"/>
  <c r="J2852" i="15" s="1"/>
  <c r="H2851" i="15"/>
  <c r="J2851" i="15" s="1"/>
  <c r="H2850" i="15"/>
  <c r="J2850" i="15" s="1"/>
  <c r="H2849" i="15"/>
  <c r="J2849" i="15" s="1"/>
  <c r="H2848" i="15"/>
  <c r="J2848" i="15" s="1"/>
  <c r="H2847" i="15"/>
  <c r="J2847" i="15" s="1"/>
  <c r="H2846" i="15"/>
  <c r="J2846" i="15" s="1"/>
  <c r="H2845" i="15"/>
  <c r="J2845" i="15" s="1"/>
  <c r="H2844" i="15"/>
  <c r="J2844" i="15" s="1"/>
  <c r="H2843" i="15"/>
  <c r="J2843" i="15" s="1"/>
  <c r="H2842" i="15"/>
  <c r="J2842" i="15" s="1"/>
  <c r="H2841" i="15"/>
  <c r="J2841" i="15" s="1"/>
  <c r="H2840" i="15"/>
  <c r="J2840" i="15" s="1"/>
  <c r="H2839" i="15"/>
  <c r="J2839" i="15" s="1"/>
  <c r="H2838" i="15"/>
  <c r="J2838" i="15" s="1"/>
  <c r="H2837" i="15"/>
  <c r="J2837" i="15" s="1"/>
  <c r="H2836" i="15"/>
  <c r="J2836" i="15" s="1"/>
  <c r="H2835" i="15"/>
  <c r="J2835" i="15" s="1"/>
  <c r="H2834" i="15"/>
  <c r="J2834" i="15" s="1"/>
  <c r="H2833" i="15"/>
  <c r="J2833" i="15" s="1"/>
  <c r="H2832" i="15"/>
  <c r="J2832" i="15" s="1"/>
  <c r="H2831" i="15"/>
  <c r="J2831" i="15" s="1"/>
  <c r="H2830" i="15"/>
  <c r="J2830" i="15" s="1"/>
  <c r="H2829" i="15"/>
  <c r="J2829" i="15" s="1"/>
  <c r="H2828" i="15"/>
  <c r="J2828" i="15" s="1"/>
  <c r="H2827" i="15"/>
  <c r="J2827" i="15" s="1"/>
  <c r="H2826" i="15"/>
  <c r="J2826" i="15" s="1"/>
  <c r="H2825" i="15"/>
  <c r="J2825" i="15" s="1"/>
  <c r="H2824" i="15"/>
  <c r="J2824" i="15" s="1"/>
  <c r="H2823" i="15"/>
  <c r="J2823" i="15" s="1"/>
  <c r="H2822" i="15"/>
  <c r="J2822" i="15" s="1"/>
  <c r="H2821" i="15"/>
  <c r="J2821" i="15" s="1"/>
  <c r="H2820" i="15"/>
  <c r="J2820" i="15" s="1"/>
  <c r="H2819" i="15"/>
  <c r="J2819" i="15" s="1"/>
  <c r="H2818" i="15"/>
  <c r="J2818" i="15" s="1"/>
  <c r="H2817" i="15"/>
  <c r="J2817" i="15" s="1"/>
  <c r="H2816" i="15"/>
  <c r="J2816" i="15" s="1"/>
  <c r="H2815" i="15"/>
  <c r="J2815" i="15" s="1"/>
  <c r="H2814" i="15"/>
  <c r="J2814" i="15" s="1"/>
  <c r="H2813" i="15"/>
  <c r="J2813" i="15" s="1"/>
  <c r="H2812" i="15"/>
  <c r="J2812" i="15" s="1"/>
  <c r="H2811" i="15"/>
  <c r="J2811" i="15" s="1"/>
  <c r="H2810" i="15"/>
  <c r="J2810" i="15" s="1"/>
  <c r="H2809" i="15"/>
  <c r="J2809" i="15" s="1"/>
  <c r="H2808" i="15"/>
  <c r="J2808" i="15" s="1"/>
  <c r="H2807" i="15"/>
  <c r="J2807" i="15" s="1"/>
  <c r="H2806" i="15"/>
  <c r="J2806" i="15" s="1"/>
  <c r="H2805" i="15"/>
  <c r="J2805" i="15" s="1"/>
  <c r="H2804" i="15"/>
  <c r="J2804" i="15" s="1"/>
  <c r="H2803" i="15"/>
  <c r="J2803" i="15" s="1"/>
  <c r="H2802" i="15"/>
  <c r="J2802" i="15" s="1"/>
  <c r="H2801" i="15"/>
  <c r="J2801" i="15" s="1"/>
  <c r="H2800" i="15"/>
  <c r="J2800" i="15" s="1"/>
  <c r="H2799" i="15"/>
  <c r="J2799" i="15" s="1"/>
  <c r="H2798" i="15"/>
  <c r="J2798" i="15" s="1"/>
  <c r="H2797" i="15"/>
  <c r="J2797" i="15" s="1"/>
  <c r="H2796" i="15"/>
  <c r="J2796" i="15" s="1"/>
  <c r="H2795" i="15"/>
  <c r="J2795" i="15" s="1"/>
  <c r="H2794" i="15"/>
  <c r="J2794" i="15" s="1"/>
  <c r="H2793" i="15"/>
  <c r="J2793" i="15" s="1"/>
  <c r="H2792" i="15"/>
  <c r="J2792" i="15" s="1"/>
  <c r="H2791" i="15"/>
  <c r="J2791" i="15" s="1"/>
  <c r="H2790" i="15"/>
  <c r="J2790" i="15" s="1"/>
  <c r="H2789" i="15"/>
  <c r="J2789" i="15" s="1"/>
  <c r="H2788" i="15"/>
  <c r="J2788" i="15" s="1"/>
  <c r="H2787" i="15"/>
  <c r="J2787" i="15" s="1"/>
  <c r="H2786" i="15"/>
  <c r="J2786" i="15" s="1"/>
  <c r="H2785" i="15"/>
  <c r="J2785" i="15" s="1"/>
  <c r="H2784" i="15"/>
  <c r="J2784" i="15" s="1"/>
  <c r="H2783" i="15"/>
  <c r="J2783" i="15" s="1"/>
  <c r="H2782" i="15"/>
  <c r="J2782" i="15" s="1"/>
  <c r="H2781" i="15"/>
  <c r="J2781" i="15" s="1"/>
  <c r="H2780" i="15"/>
  <c r="J2780" i="15" s="1"/>
  <c r="H2779" i="15"/>
  <c r="J2779" i="15" s="1"/>
  <c r="H2778" i="15"/>
  <c r="J2778" i="15" s="1"/>
  <c r="H2777" i="15"/>
  <c r="J2777" i="15" s="1"/>
  <c r="H2776" i="15"/>
  <c r="J2776" i="15" s="1"/>
  <c r="H2775" i="15"/>
  <c r="J2775" i="15" s="1"/>
  <c r="H2774" i="15"/>
  <c r="J2774" i="15" s="1"/>
  <c r="H2773" i="15"/>
  <c r="J2773" i="15" s="1"/>
  <c r="H2772" i="15"/>
  <c r="J2772" i="15" s="1"/>
  <c r="H2771" i="15"/>
  <c r="J2771" i="15" s="1"/>
  <c r="H2770" i="15"/>
  <c r="J2770" i="15" s="1"/>
  <c r="H2769" i="15"/>
  <c r="J2769" i="15" s="1"/>
  <c r="H2768" i="15"/>
  <c r="J2768" i="15" s="1"/>
  <c r="H2767" i="15"/>
  <c r="J2767" i="15" s="1"/>
  <c r="H2766" i="15"/>
  <c r="J2766" i="15" s="1"/>
  <c r="H2765" i="15"/>
  <c r="J2765" i="15" s="1"/>
  <c r="H2764" i="15"/>
  <c r="J2764" i="15" s="1"/>
  <c r="H2763" i="15"/>
  <c r="J2763" i="15" s="1"/>
  <c r="H2762" i="15"/>
  <c r="J2762" i="15" s="1"/>
  <c r="H2761" i="15"/>
  <c r="J2761" i="15" s="1"/>
  <c r="H2760" i="15"/>
  <c r="J2760" i="15" s="1"/>
  <c r="H2759" i="15"/>
  <c r="J2759" i="15" s="1"/>
  <c r="H2758" i="15"/>
  <c r="J2758" i="15" s="1"/>
  <c r="H2757" i="15"/>
  <c r="J2757" i="15" s="1"/>
  <c r="H2756" i="15"/>
  <c r="J2756" i="15" s="1"/>
  <c r="H2755" i="15"/>
  <c r="J2755" i="15" s="1"/>
  <c r="H2754" i="15"/>
  <c r="J2754" i="15" s="1"/>
  <c r="H2753" i="15"/>
  <c r="J2753" i="15" s="1"/>
  <c r="H2752" i="15"/>
  <c r="J2752" i="15" s="1"/>
  <c r="H2751" i="15"/>
  <c r="J2751" i="15" s="1"/>
  <c r="H2750" i="15"/>
  <c r="J2750" i="15" s="1"/>
  <c r="H2749" i="15"/>
  <c r="J2749" i="15" s="1"/>
  <c r="H2748" i="15"/>
  <c r="J2748" i="15" s="1"/>
  <c r="H2747" i="15"/>
  <c r="J2747" i="15" s="1"/>
  <c r="H2746" i="15"/>
  <c r="J2746" i="15" s="1"/>
  <c r="H2745" i="15"/>
  <c r="J2745" i="15" s="1"/>
  <c r="H2744" i="15"/>
  <c r="J2744" i="15" s="1"/>
  <c r="H2743" i="15"/>
  <c r="J2743" i="15" s="1"/>
  <c r="H2742" i="15"/>
  <c r="J2742" i="15" s="1"/>
  <c r="H2741" i="15"/>
  <c r="J2741" i="15" s="1"/>
  <c r="H2740" i="15"/>
  <c r="J2740" i="15" s="1"/>
  <c r="H2739" i="15"/>
  <c r="J2739" i="15" s="1"/>
  <c r="H2738" i="15"/>
  <c r="J2738" i="15" s="1"/>
  <c r="H2737" i="15"/>
  <c r="J2737" i="15" s="1"/>
  <c r="H2736" i="15"/>
  <c r="J2736" i="15" s="1"/>
  <c r="H2735" i="15"/>
  <c r="J2735" i="15" s="1"/>
  <c r="H2734" i="15"/>
  <c r="J2734" i="15" s="1"/>
  <c r="H2733" i="15"/>
  <c r="J2733" i="15" s="1"/>
  <c r="H2732" i="15"/>
  <c r="J2732" i="15" s="1"/>
  <c r="H2731" i="15"/>
  <c r="J2731" i="15" s="1"/>
  <c r="H2730" i="15"/>
  <c r="J2730" i="15" s="1"/>
  <c r="H2729" i="15"/>
  <c r="J2729" i="15" s="1"/>
  <c r="H2728" i="15"/>
  <c r="J2728" i="15" s="1"/>
  <c r="H2727" i="15"/>
  <c r="J2727" i="15" s="1"/>
  <c r="H2726" i="15"/>
  <c r="J2726" i="15" s="1"/>
  <c r="H2725" i="15"/>
  <c r="J2725" i="15" s="1"/>
  <c r="H2724" i="15"/>
  <c r="J2724" i="15" s="1"/>
  <c r="H2723" i="15"/>
  <c r="J2723" i="15" s="1"/>
  <c r="H2722" i="15"/>
  <c r="J2722" i="15" s="1"/>
  <c r="H2721" i="15"/>
  <c r="J2721" i="15" s="1"/>
  <c r="H2720" i="15"/>
  <c r="J2720" i="15" s="1"/>
  <c r="H2719" i="15"/>
  <c r="J2719" i="15" s="1"/>
  <c r="H2718" i="15"/>
  <c r="J2718" i="15" s="1"/>
  <c r="H2717" i="15"/>
  <c r="J2717" i="15" s="1"/>
  <c r="H2716" i="15"/>
  <c r="J2716" i="15" s="1"/>
  <c r="H2715" i="15"/>
  <c r="J2715" i="15" s="1"/>
  <c r="H2714" i="15"/>
  <c r="J2714" i="15" s="1"/>
  <c r="H2713" i="15"/>
  <c r="J2713" i="15" s="1"/>
  <c r="H2712" i="15"/>
  <c r="J2712" i="15" s="1"/>
  <c r="H2711" i="15"/>
  <c r="J2711" i="15" s="1"/>
  <c r="H2710" i="15"/>
  <c r="J2710" i="15" s="1"/>
  <c r="H2709" i="15"/>
  <c r="J2709" i="15" s="1"/>
  <c r="H2708" i="15"/>
  <c r="J2708" i="15" s="1"/>
  <c r="H2707" i="15"/>
  <c r="J2707" i="15" s="1"/>
  <c r="H2706" i="15"/>
  <c r="J2706" i="15" s="1"/>
  <c r="H2705" i="15"/>
  <c r="J2705" i="15" s="1"/>
  <c r="H2704" i="15"/>
  <c r="J2704" i="15" s="1"/>
  <c r="H2703" i="15"/>
  <c r="J2703" i="15" s="1"/>
  <c r="H2702" i="15"/>
  <c r="J2702" i="15" s="1"/>
  <c r="H2701" i="15"/>
  <c r="J2701" i="15" s="1"/>
  <c r="H2700" i="15"/>
  <c r="J2700" i="15" s="1"/>
  <c r="H2699" i="15"/>
  <c r="J2699" i="15" s="1"/>
  <c r="H2698" i="15"/>
  <c r="J2698" i="15" s="1"/>
  <c r="H2697" i="15"/>
  <c r="J2697" i="15" s="1"/>
  <c r="H2696" i="15"/>
  <c r="J2696" i="15" s="1"/>
  <c r="H2695" i="15"/>
  <c r="J2695" i="15" s="1"/>
  <c r="H2694" i="15"/>
  <c r="J2694" i="15" s="1"/>
  <c r="H2693" i="15"/>
  <c r="J2693" i="15" s="1"/>
  <c r="H2692" i="15"/>
  <c r="J2692" i="15" s="1"/>
  <c r="H2691" i="15"/>
  <c r="J2691" i="15" s="1"/>
  <c r="H2690" i="15"/>
  <c r="J2690" i="15" s="1"/>
  <c r="H2689" i="15"/>
  <c r="J2689" i="15" s="1"/>
  <c r="H2688" i="15"/>
  <c r="J2688" i="15" s="1"/>
  <c r="H2687" i="15"/>
  <c r="J2687" i="15" s="1"/>
  <c r="H2686" i="15"/>
  <c r="J2686" i="15" s="1"/>
  <c r="H2685" i="15"/>
  <c r="J2685" i="15" s="1"/>
  <c r="H2684" i="15"/>
  <c r="J2684" i="15" s="1"/>
  <c r="H2683" i="15"/>
  <c r="J2683" i="15" s="1"/>
  <c r="H2682" i="15"/>
  <c r="J2682" i="15" s="1"/>
  <c r="H2681" i="15"/>
  <c r="J2681" i="15" s="1"/>
  <c r="H2680" i="15"/>
  <c r="J2680" i="15" s="1"/>
  <c r="H2679" i="15"/>
  <c r="J2679" i="15" s="1"/>
  <c r="H2678" i="15"/>
  <c r="J2678" i="15" s="1"/>
  <c r="H2677" i="15"/>
  <c r="J2677" i="15" s="1"/>
  <c r="H2676" i="15"/>
  <c r="J2676" i="15" s="1"/>
  <c r="H2675" i="15"/>
  <c r="J2675" i="15" s="1"/>
  <c r="H2674" i="15"/>
  <c r="J2674" i="15" s="1"/>
  <c r="H2673" i="15"/>
  <c r="J2673" i="15" s="1"/>
  <c r="H2672" i="15"/>
  <c r="J2672" i="15" s="1"/>
  <c r="H2671" i="15"/>
  <c r="J2671" i="15" s="1"/>
  <c r="H2670" i="15"/>
  <c r="J2670" i="15" s="1"/>
  <c r="H2669" i="15"/>
  <c r="J2669" i="15" s="1"/>
  <c r="H2668" i="15"/>
  <c r="J2668" i="15" s="1"/>
  <c r="H2667" i="15"/>
  <c r="J2667" i="15" s="1"/>
  <c r="H2666" i="15"/>
  <c r="J2666" i="15" s="1"/>
  <c r="H2665" i="15"/>
  <c r="J2665" i="15" s="1"/>
  <c r="H2664" i="15"/>
  <c r="J2664" i="15" s="1"/>
  <c r="H2663" i="15"/>
  <c r="J2663" i="15" s="1"/>
  <c r="H2662" i="15"/>
  <c r="J2662" i="15" s="1"/>
  <c r="H2661" i="15"/>
  <c r="J2661" i="15" s="1"/>
  <c r="H2660" i="15"/>
  <c r="J2660" i="15" s="1"/>
  <c r="H2659" i="15"/>
  <c r="J2659" i="15" s="1"/>
  <c r="H2658" i="15"/>
  <c r="J2658" i="15" s="1"/>
  <c r="H2657" i="15"/>
  <c r="J2657" i="15" s="1"/>
  <c r="H2656" i="15"/>
  <c r="J2656" i="15" s="1"/>
  <c r="H2655" i="15"/>
  <c r="J2655" i="15" s="1"/>
  <c r="H2654" i="15"/>
  <c r="J2654" i="15" s="1"/>
  <c r="H2653" i="15"/>
  <c r="J2653" i="15" s="1"/>
  <c r="H2652" i="15"/>
  <c r="J2652" i="15" s="1"/>
  <c r="H2651" i="15"/>
  <c r="J2651" i="15" s="1"/>
  <c r="H2650" i="15"/>
  <c r="J2650" i="15" s="1"/>
  <c r="H2649" i="15"/>
  <c r="J2649" i="15" s="1"/>
  <c r="H2648" i="15"/>
  <c r="J2648" i="15" s="1"/>
  <c r="H2647" i="15"/>
  <c r="J2647" i="15" s="1"/>
  <c r="H2646" i="15"/>
  <c r="J2646" i="15" s="1"/>
  <c r="H2645" i="15"/>
  <c r="J2645" i="15" s="1"/>
  <c r="H2644" i="15"/>
  <c r="J2644" i="15" s="1"/>
  <c r="H2643" i="15"/>
  <c r="J2643" i="15" s="1"/>
  <c r="H2642" i="15"/>
  <c r="J2642" i="15" s="1"/>
  <c r="H2641" i="15"/>
  <c r="J2641" i="15" s="1"/>
  <c r="H2640" i="15"/>
  <c r="J2640" i="15" s="1"/>
  <c r="H2639" i="15"/>
  <c r="J2639" i="15" s="1"/>
  <c r="H2638" i="15"/>
  <c r="J2638" i="15" s="1"/>
  <c r="H2637" i="15"/>
  <c r="J2637" i="15" s="1"/>
  <c r="H2636" i="15"/>
  <c r="J2636" i="15" s="1"/>
  <c r="H2635" i="15"/>
  <c r="J2635" i="15" s="1"/>
  <c r="H2634" i="15"/>
  <c r="J2634" i="15" s="1"/>
  <c r="H2633" i="15"/>
  <c r="J2633" i="15" s="1"/>
  <c r="H2632" i="15"/>
  <c r="J2632" i="15" s="1"/>
  <c r="H2631" i="15"/>
  <c r="J2631" i="15" s="1"/>
  <c r="H2630" i="15"/>
  <c r="J2630" i="15" s="1"/>
  <c r="H2629" i="15"/>
  <c r="J2629" i="15" s="1"/>
  <c r="H2628" i="15"/>
  <c r="J2628" i="15" s="1"/>
  <c r="H2627" i="15"/>
  <c r="J2627" i="15" s="1"/>
  <c r="H2626" i="15"/>
  <c r="J2626" i="15" s="1"/>
  <c r="H2625" i="15"/>
  <c r="J2625" i="15" s="1"/>
  <c r="H2624" i="15"/>
  <c r="J2624" i="15" s="1"/>
  <c r="H2623" i="15"/>
  <c r="J2623" i="15" s="1"/>
  <c r="H2622" i="15"/>
  <c r="J2622" i="15" s="1"/>
  <c r="H2621" i="15"/>
  <c r="J2621" i="15" s="1"/>
  <c r="H2620" i="15"/>
  <c r="J2620" i="15" s="1"/>
  <c r="H2619" i="15"/>
  <c r="J2619" i="15" s="1"/>
  <c r="H2618" i="15"/>
  <c r="J2618" i="15" s="1"/>
  <c r="H2617" i="15"/>
  <c r="J2617" i="15" s="1"/>
  <c r="H2616" i="15"/>
  <c r="J2616" i="15" s="1"/>
  <c r="H2615" i="15"/>
  <c r="J2615" i="15" s="1"/>
  <c r="H2614" i="15"/>
  <c r="J2614" i="15" s="1"/>
  <c r="H2613" i="15"/>
  <c r="J2613" i="15" s="1"/>
  <c r="H2612" i="15"/>
  <c r="J2612" i="15" s="1"/>
  <c r="H2611" i="15"/>
  <c r="J2611" i="15" s="1"/>
  <c r="H2610" i="15"/>
  <c r="J2610" i="15" s="1"/>
  <c r="H2609" i="15"/>
  <c r="J2609" i="15" s="1"/>
  <c r="H2608" i="15"/>
  <c r="J2608" i="15" s="1"/>
  <c r="H2607" i="15"/>
  <c r="J2607" i="15" s="1"/>
  <c r="H2606" i="15"/>
  <c r="J2606" i="15" s="1"/>
  <c r="H2605" i="15"/>
  <c r="J2605" i="15" s="1"/>
  <c r="H2604" i="15"/>
  <c r="J2604" i="15" s="1"/>
  <c r="H2603" i="15"/>
  <c r="J2603" i="15" s="1"/>
  <c r="H2602" i="15"/>
  <c r="J2602" i="15" s="1"/>
  <c r="H2601" i="15"/>
  <c r="J2601" i="15" s="1"/>
  <c r="H2600" i="15"/>
  <c r="J2600" i="15" s="1"/>
  <c r="H2599" i="15"/>
  <c r="J2599" i="15" s="1"/>
  <c r="H2598" i="15"/>
  <c r="J2598" i="15" s="1"/>
  <c r="H2597" i="15"/>
  <c r="J2597" i="15" s="1"/>
  <c r="H2596" i="15"/>
  <c r="J2596" i="15" s="1"/>
  <c r="H2595" i="15"/>
  <c r="J2595" i="15" s="1"/>
  <c r="H2594" i="15"/>
  <c r="J2594" i="15" s="1"/>
  <c r="H2593" i="15"/>
  <c r="J2593" i="15" s="1"/>
  <c r="H2592" i="15"/>
  <c r="J2592" i="15" s="1"/>
  <c r="H2591" i="15"/>
  <c r="J2591" i="15" s="1"/>
  <c r="H2590" i="15"/>
  <c r="J2590" i="15" s="1"/>
  <c r="H2589" i="15"/>
  <c r="J2589" i="15" s="1"/>
  <c r="H2588" i="15"/>
  <c r="J2588" i="15" s="1"/>
  <c r="H2587" i="15"/>
  <c r="J2587" i="15" s="1"/>
  <c r="H2586" i="15"/>
  <c r="J2586" i="15" s="1"/>
  <c r="H2585" i="15"/>
  <c r="J2585" i="15" s="1"/>
  <c r="H2584" i="15"/>
  <c r="J2584" i="15" s="1"/>
  <c r="H2583" i="15"/>
  <c r="J2583" i="15" s="1"/>
  <c r="H2582" i="15"/>
  <c r="J2582" i="15" s="1"/>
  <c r="H2581" i="15"/>
  <c r="J2581" i="15" s="1"/>
  <c r="H2580" i="15"/>
  <c r="J2580" i="15" s="1"/>
  <c r="H2579" i="15"/>
  <c r="J2579" i="15" s="1"/>
  <c r="H2578" i="15"/>
  <c r="J2578" i="15" s="1"/>
  <c r="H2577" i="15"/>
  <c r="J2577" i="15" s="1"/>
  <c r="H2576" i="15"/>
  <c r="J2576" i="15" s="1"/>
  <c r="H2575" i="15"/>
  <c r="J2575" i="15" s="1"/>
  <c r="H2574" i="15"/>
  <c r="J2574" i="15" s="1"/>
  <c r="H2573" i="15"/>
  <c r="J2573" i="15" s="1"/>
  <c r="H2572" i="15"/>
  <c r="J2572" i="15" s="1"/>
  <c r="H2571" i="15"/>
  <c r="J2571" i="15" s="1"/>
  <c r="H2570" i="15"/>
  <c r="J2570" i="15" s="1"/>
  <c r="H2569" i="15"/>
  <c r="J2569" i="15" s="1"/>
  <c r="H2568" i="15"/>
  <c r="J2568" i="15" s="1"/>
  <c r="H2567" i="15"/>
  <c r="J2567" i="15" s="1"/>
  <c r="H2566" i="15"/>
  <c r="J2566" i="15" s="1"/>
  <c r="H2565" i="15"/>
  <c r="J2565" i="15" s="1"/>
  <c r="H2564" i="15"/>
  <c r="J2564" i="15" s="1"/>
  <c r="H2563" i="15"/>
  <c r="J2563" i="15" s="1"/>
  <c r="H2562" i="15"/>
  <c r="J2562" i="15" s="1"/>
  <c r="H2561" i="15"/>
  <c r="J2561" i="15" s="1"/>
  <c r="H2560" i="15"/>
  <c r="J2560" i="15" s="1"/>
  <c r="H2559" i="15"/>
  <c r="J2559" i="15" s="1"/>
  <c r="H2558" i="15"/>
  <c r="J2558" i="15" s="1"/>
  <c r="H2557" i="15"/>
  <c r="J2557" i="15" s="1"/>
  <c r="H2556" i="15"/>
  <c r="J2556" i="15" s="1"/>
  <c r="H2555" i="15"/>
  <c r="J2555" i="15" s="1"/>
  <c r="H2554" i="15"/>
  <c r="J2554" i="15" s="1"/>
  <c r="H2553" i="15"/>
  <c r="J2553" i="15" s="1"/>
  <c r="H2552" i="15"/>
  <c r="J2552" i="15" s="1"/>
  <c r="H2551" i="15"/>
  <c r="J2551" i="15" s="1"/>
  <c r="H2550" i="15"/>
  <c r="J2550" i="15" s="1"/>
  <c r="H2549" i="15"/>
  <c r="J2549" i="15" s="1"/>
  <c r="H2548" i="15"/>
  <c r="J2548" i="15" s="1"/>
  <c r="H2547" i="15"/>
  <c r="J2547" i="15" s="1"/>
  <c r="H2546" i="15"/>
  <c r="J2546" i="15" s="1"/>
  <c r="H2545" i="15"/>
  <c r="J2545" i="15" s="1"/>
  <c r="H2544" i="15"/>
  <c r="J2544" i="15" s="1"/>
  <c r="H2543" i="15"/>
  <c r="J2543" i="15" s="1"/>
  <c r="H2542" i="15"/>
  <c r="J2542" i="15" s="1"/>
  <c r="H2541" i="15"/>
  <c r="J2541" i="15" s="1"/>
  <c r="H2540" i="15"/>
  <c r="J2540" i="15" s="1"/>
  <c r="H2539" i="15"/>
  <c r="J2539" i="15" s="1"/>
  <c r="H2538" i="15"/>
  <c r="J2538" i="15" s="1"/>
  <c r="H2537" i="15"/>
  <c r="J2537" i="15" s="1"/>
  <c r="H2536" i="15"/>
  <c r="J2536" i="15" s="1"/>
  <c r="H2535" i="15"/>
  <c r="J2535" i="15" s="1"/>
  <c r="H2534" i="15"/>
  <c r="J2534" i="15" s="1"/>
  <c r="H2533" i="15"/>
  <c r="J2533" i="15" s="1"/>
  <c r="H2532" i="15"/>
  <c r="J2532" i="15" s="1"/>
  <c r="H2531" i="15"/>
  <c r="J2531" i="15" s="1"/>
  <c r="H2530" i="15"/>
  <c r="J2530" i="15" s="1"/>
  <c r="H2529" i="15"/>
  <c r="J2529" i="15" s="1"/>
  <c r="H2528" i="15"/>
  <c r="J2528" i="15" s="1"/>
  <c r="H2527" i="15"/>
  <c r="J2527" i="15" s="1"/>
  <c r="H2526" i="15"/>
  <c r="J2526" i="15" s="1"/>
  <c r="H2525" i="15"/>
  <c r="J2525" i="15" s="1"/>
  <c r="H2524" i="15"/>
  <c r="J2524" i="15" s="1"/>
  <c r="H2523" i="15"/>
  <c r="J2523" i="15" s="1"/>
  <c r="H2522" i="15"/>
  <c r="J2522" i="15" s="1"/>
  <c r="H2521" i="15"/>
  <c r="J2521" i="15" s="1"/>
  <c r="H2520" i="15"/>
  <c r="J2520" i="15" s="1"/>
  <c r="H2519" i="15"/>
  <c r="J2519" i="15" s="1"/>
  <c r="H2518" i="15"/>
  <c r="J2518" i="15" s="1"/>
  <c r="H2517" i="15"/>
  <c r="J2517" i="15" s="1"/>
  <c r="H2516" i="15"/>
  <c r="J2516" i="15" s="1"/>
  <c r="H2515" i="15"/>
  <c r="J2515" i="15" s="1"/>
  <c r="H2514" i="15"/>
  <c r="J2514" i="15" s="1"/>
  <c r="H2513" i="15"/>
  <c r="J2513" i="15" s="1"/>
  <c r="H2512" i="15"/>
  <c r="J2512" i="15" s="1"/>
  <c r="H2511" i="15"/>
  <c r="J2511" i="15" s="1"/>
  <c r="H2510" i="15"/>
  <c r="J2510" i="15" s="1"/>
  <c r="H2509" i="15"/>
  <c r="J2509" i="15" s="1"/>
  <c r="H2508" i="15"/>
  <c r="J2508" i="15" s="1"/>
  <c r="H2507" i="15"/>
  <c r="J2507" i="15" s="1"/>
  <c r="H2506" i="15"/>
  <c r="J2506" i="15" s="1"/>
  <c r="H2505" i="15"/>
  <c r="J2505" i="15" s="1"/>
  <c r="H2504" i="15"/>
  <c r="J2504" i="15" s="1"/>
  <c r="H2503" i="15"/>
  <c r="J2503" i="15" s="1"/>
  <c r="H2502" i="15"/>
  <c r="J2502" i="15" s="1"/>
  <c r="H2501" i="15"/>
  <c r="J2501" i="15" s="1"/>
  <c r="H2500" i="15"/>
  <c r="J2500" i="15" s="1"/>
  <c r="H2499" i="15"/>
  <c r="J2499" i="15" s="1"/>
  <c r="H2498" i="15"/>
  <c r="J2498" i="15" s="1"/>
  <c r="H2497" i="15"/>
  <c r="J2497" i="15" s="1"/>
  <c r="H2496" i="15"/>
  <c r="J2496" i="15" s="1"/>
  <c r="H2495" i="15"/>
  <c r="J2495" i="15" s="1"/>
  <c r="H2494" i="15"/>
  <c r="J2494" i="15" s="1"/>
  <c r="H2493" i="15"/>
  <c r="J2493" i="15" s="1"/>
  <c r="H2492" i="15"/>
  <c r="J2492" i="15" s="1"/>
  <c r="H2491" i="15"/>
  <c r="J2491" i="15" s="1"/>
  <c r="H2490" i="15"/>
  <c r="J2490" i="15" s="1"/>
  <c r="H2489" i="15"/>
  <c r="J2489" i="15" s="1"/>
  <c r="H2488" i="15"/>
  <c r="J2488" i="15" s="1"/>
  <c r="H2487" i="15"/>
  <c r="J2487" i="15" s="1"/>
  <c r="H2486" i="15"/>
  <c r="J2486" i="15" s="1"/>
  <c r="H2485" i="15"/>
  <c r="J2485" i="15" s="1"/>
  <c r="H2484" i="15"/>
  <c r="J2484" i="15" s="1"/>
  <c r="H2483" i="15"/>
  <c r="J2483" i="15" s="1"/>
  <c r="H2482" i="15"/>
  <c r="J2482" i="15" s="1"/>
  <c r="H2481" i="15"/>
  <c r="J2481" i="15" s="1"/>
  <c r="H2480" i="15"/>
  <c r="J2480" i="15" s="1"/>
  <c r="H2479" i="15"/>
  <c r="J2479" i="15" s="1"/>
  <c r="H2478" i="15"/>
  <c r="J2478" i="15" s="1"/>
  <c r="H2477" i="15"/>
  <c r="J2477" i="15" s="1"/>
  <c r="H2476" i="15"/>
  <c r="J2476" i="15" s="1"/>
  <c r="H2475" i="15"/>
  <c r="J2475" i="15" s="1"/>
  <c r="H2474" i="15"/>
  <c r="J2474" i="15" s="1"/>
  <c r="H2473" i="15"/>
  <c r="J2473" i="15" s="1"/>
  <c r="H2472" i="15"/>
  <c r="J2472" i="15" s="1"/>
  <c r="H2471" i="15"/>
  <c r="J2471" i="15" s="1"/>
  <c r="H2470" i="15"/>
  <c r="J2470" i="15" s="1"/>
  <c r="H2469" i="15"/>
  <c r="J2469" i="15" s="1"/>
  <c r="H2468" i="15"/>
  <c r="J2468" i="15" s="1"/>
  <c r="H2467" i="15"/>
  <c r="J2467" i="15" s="1"/>
  <c r="H2466" i="15"/>
  <c r="J2466" i="15" s="1"/>
  <c r="H2465" i="15"/>
  <c r="J2465" i="15" s="1"/>
  <c r="H2464" i="15"/>
  <c r="J2464" i="15" s="1"/>
  <c r="H2463" i="15"/>
  <c r="J2463" i="15" s="1"/>
  <c r="H2462" i="15"/>
  <c r="J2462" i="15" s="1"/>
  <c r="H2461" i="15"/>
  <c r="J2461" i="15" s="1"/>
  <c r="H2460" i="15"/>
  <c r="J2460" i="15" s="1"/>
  <c r="H2459" i="15"/>
  <c r="J2459" i="15" s="1"/>
  <c r="H2458" i="15"/>
  <c r="J2458" i="15" s="1"/>
  <c r="H2457" i="15"/>
  <c r="J2457" i="15" s="1"/>
  <c r="H2456" i="15"/>
  <c r="J2456" i="15" s="1"/>
  <c r="H2455" i="15"/>
  <c r="J2455" i="15" s="1"/>
  <c r="H2454" i="15"/>
  <c r="J2454" i="15" s="1"/>
  <c r="H2453" i="15"/>
  <c r="J2453" i="15" s="1"/>
  <c r="H2452" i="15"/>
  <c r="J2452" i="15" s="1"/>
  <c r="H2451" i="15"/>
  <c r="J2451" i="15" s="1"/>
  <c r="H2450" i="15"/>
  <c r="J2450" i="15" s="1"/>
  <c r="H2449" i="15"/>
  <c r="J2449" i="15" s="1"/>
  <c r="H2448" i="15"/>
  <c r="J2448" i="15" s="1"/>
  <c r="H2447" i="15"/>
  <c r="J2447" i="15" s="1"/>
  <c r="H2446" i="15"/>
  <c r="J2446" i="15" s="1"/>
  <c r="H2445" i="15"/>
  <c r="J2445" i="15" s="1"/>
  <c r="H2444" i="15"/>
  <c r="J2444" i="15" s="1"/>
  <c r="H2443" i="15"/>
  <c r="J2443" i="15" s="1"/>
  <c r="H2442" i="15"/>
  <c r="J2442" i="15" s="1"/>
  <c r="H2441" i="15"/>
  <c r="J2441" i="15" s="1"/>
  <c r="H2440" i="15"/>
  <c r="J2440" i="15" s="1"/>
  <c r="H2439" i="15"/>
  <c r="J2439" i="15" s="1"/>
  <c r="H2438" i="15"/>
  <c r="J2438" i="15" s="1"/>
  <c r="H2437" i="15"/>
  <c r="J2437" i="15" s="1"/>
  <c r="H2436" i="15"/>
  <c r="J2436" i="15" s="1"/>
  <c r="H2435" i="15"/>
  <c r="J2435" i="15" s="1"/>
  <c r="H2434" i="15"/>
  <c r="J2434" i="15" s="1"/>
  <c r="H2433" i="15"/>
  <c r="J2433" i="15" s="1"/>
  <c r="H2432" i="15"/>
  <c r="J2432" i="15" s="1"/>
  <c r="H2431" i="15"/>
  <c r="J2431" i="15" s="1"/>
  <c r="H2430" i="15"/>
  <c r="J2430" i="15" s="1"/>
  <c r="H2429" i="15"/>
  <c r="J2429" i="15" s="1"/>
  <c r="H2428" i="15"/>
  <c r="J2428" i="15" s="1"/>
  <c r="H2427" i="15"/>
  <c r="J2427" i="15" s="1"/>
  <c r="H2426" i="15"/>
  <c r="J2426" i="15" s="1"/>
  <c r="H2425" i="15"/>
  <c r="J2425" i="15" s="1"/>
  <c r="H2424" i="15"/>
  <c r="J2424" i="15" s="1"/>
  <c r="H2423" i="15"/>
  <c r="J2423" i="15" s="1"/>
  <c r="H2422" i="15"/>
  <c r="J2422" i="15" s="1"/>
  <c r="H2421" i="15"/>
  <c r="J2421" i="15" s="1"/>
  <c r="H2420" i="15"/>
  <c r="J2420" i="15" s="1"/>
  <c r="H2419" i="15"/>
  <c r="J2419" i="15" s="1"/>
  <c r="H2418" i="15"/>
  <c r="J2418" i="15" s="1"/>
  <c r="H2417" i="15"/>
  <c r="J2417" i="15" s="1"/>
  <c r="H2416" i="15"/>
  <c r="J2416" i="15" s="1"/>
  <c r="H2415" i="15"/>
  <c r="J2415" i="15" s="1"/>
  <c r="H2414" i="15"/>
  <c r="J2414" i="15" s="1"/>
  <c r="H2413" i="15"/>
  <c r="J2413" i="15" s="1"/>
  <c r="H2412" i="15"/>
  <c r="J2412" i="15" s="1"/>
  <c r="H2411" i="15"/>
  <c r="J2411" i="15" s="1"/>
  <c r="H2410" i="15"/>
  <c r="J2410" i="15" s="1"/>
  <c r="H2409" i="15"/>
  <c r="J2409" i="15" s="1"/>
  <c r="H2408" i="15"/>
  <c r="J2408" i="15" s="1"/>
  <c r="H2407" i="15"/>
  <c r="J2407" i="15" s="1"/>
  <c r="H2406" i="15"/>
  <c r="J2406" i="15" s="1"/>
  <c r="H2405" i="15"/>
  <c r="J2405" i="15" s="1"/>
  <c r="H2404" i="15"/>
  <c r="J2404" i="15" s="1"/>
  <c r="H2403" i="15"/>
  <c r="J2403" i="15" s="1"/>
  <c r="H2402" i="15"/>
  <c r="J2402" i="15" s="1"/>
  <c r="H2401" i="15"/>
  <c r="J2401" i="15" s="1"/>
  <c r="H2400" i="15"/>
  <c r="J2400" i="15" s="1"/>
  <c r="H2399" i="15"/>
  <c r="J2399" i="15" s="1"/>
  <c r="H2398" i="15"/>
  <c r="J2398" i="15" s="1"/>
  <c r="H2397" i="15"/>
  <c r="J2397" i="15" s="1"/>
  <c r="H2396" i="15"/>
  <c r="J2396" i="15" s="1"/>
  <c r="H2395" i="15"/>
  <c r="J2395" i="15" s="1"/>
  <c r="H2394" i="15"/>
  <c r="J2394" i="15" s="1"/>
  <c r="H2393" i="15"/>
  <c r="J2393" i="15" s="1"/>
  <c r="H2392" i="15"/>
  <c r="J2392" i="15" s="1"/>
  <c r="H2391" i="15"/>
  <c r="J2391" i="15" s="1"/>
  <c r="H2390" i="15"/>
  <c r="J2390" i="15" s="1"/>
  <c r="H2389" i="15"/>
  <c r="J2389" i="15" s="1"/>
  <c r="H2388" i="15"/>
  <c r="J2388" i="15" s="1"/>
  <c r="H2387" i="15"/>
  <c r="J2387" i="15" s="1"/>
  <c r="H2386" i="15"/>
  <c r="J2386" i="15" s="1"/>
  <c r="H2385" i="15"/>
  <c r="J2385" i="15" s="1"/>
  <c r="H2384" i="15"/>
  <c r="J2384" i="15" s="1"/>
  <c r="H2383" i="15"/>
  <c r="J2383" i="15" s="1"/>
  <c r="H2382" i="15"/>
  <c r="J2382" i="15" s="1"/>
  <c r="H2381" i="15"/>
  <c r="J2381" i="15" s="1"/>
  <c r="H2380" i="15"/>
  <c r="J2380" i="15" s="1"/>
  <c r="H2379" i="15"/>
  <c r="J2379" i="15" s="1"/>
  <c r="H2378" i="15"/>
  <c r="J2378" i="15" s="1"/>
  <c r="H2377" i="15"/>
  <c r="J2377" i="15" s="1"/>
  <c r="H2376" i="15"/>
  <c r="J2376" i="15" s="1"/>
  <c r="H2375" i="15"/>
  <c r="J2375" i="15" s="1"/>
  <c r="H2374" i="15"/>
  <c r="J2374" i="15" s="1"/>
  <c r="H2373" i="15"/>
  <c r="J2373" i="15" s="1"/>
  <c r="H2372" i="15"/>
  <c r="J2372" i="15" s="1"/>
  <c r="H2371" i="15"/>
  <c r="J2371" i="15" s="1"/>
  <c r="H2370" i="15"/>
  <c r="J2370" i="15" s="1"/>
  <c r="H2369" i="15"/>
  <c r="J2369" i="15" s="1"/>
  <c r="H2368" i="15"/>
  <c r="J2368" i="15" s="1"/>
  <c r="H2367" i="15"/>
  <c r="J2367" i="15" s="1"/>
  <c r="H2366" i="15"/>
  <c r="J2366" i="15" s="1"/>
  <c r="H2365" i="15"/>
  <c r="J2365" i="15" s="1"/>
  <c r="H2364" i="15"/>
  <c r="J2364" i="15" s="1"/>
  <c r="H2363" i="15"/>
  <c r="J2363" i="15" s="1"/>
  <c r="H2362" i="15"/>
  <c r="J2362" i="15" s="1"/>
  <c r="H2361" i="15"/>
  <c r="J2361" i="15" s="1"/>
  <c r="H2360" i="15"/>
  <c r="J2360" i="15" s="1"/>
  <c r="H2359" i="15"/>
  <c r="J2359" i="15" s="1"/>
  <c r="H2358" i="15"/>
  <c r="J2358" i="15" s="1"/>
  <c r="H2357" i="15"/>
  <c r="J2357" i="15" s="1"/>
  <c r="H2356" i="15"/>
  <c r="J2356" i="15" s="1"/>
  <c r="H2355" i="15"/>
  <c r="J2355" i="15" s="1"/>
  <c r="H2354" i="15"/>
  <c r="J2354" i="15" s="1"/>
  <c r="H2353" i="15"/>
  <c r="J2353" i="15" s="1"/>
  <c r="H2352" i="15"/>
  <c r="J2352" i="15" s="1"/>
  <c r="H2351" i="15"/>
  <c r="J2351" i="15" s="1"/>
  <c r="H2350" i="15"/>
  <c r="J2350" i="15" s="1"/>
  <c r="H2349" i="15"/>
  <c r="J2349" i="15" s="1"/>
  <c r="H2348" i="15"/>
  <c r="J2348" i="15" s="1"/>
  <c r="H2347" i="15"/>
  <c r="J2347" i="15" s="1"/>
  <c r="H2346" i="15"/>
  <c r="J2346" i="15" s="1"/>
  <c r="H2345" i="15"/>
  <c r="J2345" i="15" s="1"/>
  <c r="H2344" i="15"/>
  <c r="J2344" i="15" s="1"/>
  <c r="H2343" i="15"/>
  <c r="J2343" i="15" s="1"/>
  <c r="H2342" i="15"/>
  <c r="J2342" i="15" s="1"/>
  <c r="H2341" i="15"/>
  <c r="J2341" i="15" s="1"/>
  <c r="H2340" i="15"/>
  <c r="J2340" i="15" s="1"/>
  <c r="H2339" i="15"/>
  <c r="J2339" i="15" s="1"/>
  <c r="H2338" i="15"/>
  <c r="J2338" i="15" s="1"/>
  <c r="H2337" i="15"/>
  <c r="J2337" i="15" s="1"/>
  <c r="H2336" i="15"/>
  <c r="J2336" i="15" s="1"/>
  <c r="H2335" i="15"/>
  <c r="J2335" i="15" s="1"/>
  <c r="H2334" i="15"/>
  <c r="J2334" i="15" s="1"/>
  <c r="H2333" i="15"/>
  <c r="J2333" i="15" s="1"/>
  <c r="H2332" i="15"/>
  <c r="J2332" i="15" s="1"/>
  <c r="H2331" i="15"/>
  <c r="J2331" i="15" s="1"/>
  <c r="H2330" i="15"/>
  <c r="J2330" i="15" s="1"/>
  <c r="H2329" i="15"/>
  <c r="J2329" i="15" s="1"/>
  <c r="H2328" i="15"/>
  <c r="J2328" i="15" s="1"/>
  <c r="H2327" i="15"/>
  <c r="J2327" i="15" s="1"/>
  <c r="H2326" i="15"/>
  <c r="J2326" i="15" s="1"/>
  <c r="H2325" i="15"/>
  <c r="J2325" i="15" s="1"/>
  <c r="H2324" i="15"/>
  <c r="J2324" i="15" s="1"/>
  <c r="H2323" i="15"/>
  <c r="J2323" i="15" s="1"/>
  <c r="H2322" i="15"/>
  <c r="J2322" i="15" s="1"/>
  <c r="H2321" i="15"/>
  <c r="J2321" i="15" s="1"/>
  <c r="H2320" i="15"/>
  <c r="J2320" i="15" s="1"/>
  <c r="H2319" i="15"/>
  <c r="J2319" i="15" s="1"/>
  <c r="H2318" i="15"/>
  <c r="J2318" i="15" s="1"/>
  <c r="H2317" i="15"/>
  <c r="J2317" i="15" s="1"/>
  <c r="H2316" i="15"/>
  <c r="J2316" i="15" s="1"/>
  <c r="H2315" i="15"/>
  <c r="J2315" i="15" s="1"/>
  <c r="H2314" i="15"/>
  <c r="J2314" i="15" s="1"/>
  <c r="H2313" i="15"/>
  <c r="J2313" i="15" s="1"/>
  <c r="H2312" i="15"/>
  <c r="J2312" i="15" s="1"/>
  <c r="H2311" i="15"/>
  <c r="J2311" i="15" s="1"/>
  <c r="H2310" i="15"/>
  <c r="J2310" i="15" s="1"/>
  <c r="H2309" i="15"/>
  <c r="J2309" i="15" s="1"/>
  <c r="H2308" i="15"/>
  <c r="J2308" i="15" s="1"/>
  <c r="H2307" i="15"/>
  <c r="J2307" i="15" s="1"/>
  <c r="H2306" i="15"/>
  <c r="J2306" i="15" s="1"/>
  <c r="H2305" i="15"/>
  <c r="J2305" i="15" s="1"/>
  <c r="H2304" i="15"/>
  <c r="J2304" i="15" s="1"/>
  <c r="H2303" i="15"/>
  <c r="J2303" i="15" s="1"/>
  <c r="H2302" i="15"/>
  <c r="J2302" i="15" s="1"/>
  <c r="H2301" i="15"/>
  <c r="J2301" i="15" s="1"/>
  <c r="H2300" i="15"/>
  <c r="J2300" i="15" s="1"/>
  <c r="H2299" i="15"/>
  <c r="J2299" i="15" s="1"/>
  <c r="H2298" i="15"/>
  <c r="J2298" i="15" s="1"/>
  <c r="H2297" i="15"/>
  <c r="J2297" i="15" s="1"/>
  <c r="H2296" i="15"/>
  <c r="J2296" i="15" s="1"/>
  <c r="H2295" i="15"/>
  <c r="J2295" i="15" s="1"/>
  <c r="H2294" i="15"/>
  <c r="J2294" i="15" s="1"/>
  <c r="H2293" i="15"/>
  <c r="J2293" i="15" s="1"/>
  <c r="H2292" i="15"/>
  <c r="J2292" i="15" s="1"/>
  <c r="H2291" i="15"/>
  <c r="J2291" i="15" s="1"/>
  <c r="H2290" i="15"/>
  <c r="J2290" i="15" s="1"/>
  <c r="H2289" i="15"/>
  <c r="J2289" i="15" s="1"/>
  <c r="H2288" i="15"/>
  <c r="J2288" i="15" s="1"/>
  <c r="H2287" i="15"/>
  <c r="J2287" i="15" s="1"/>
  <c r="H2286" i="15"/>
  <c r="J2286" i="15" s="1"/>
  <c r="H2285" i="15"/>
  <c r="J2285" i="15" s="1"/>
  <c r="H2284" i="15"/>
  <c r="J2284" i="15" s="1"/>
  <c r="H2283" i="15"/>
  <c r="J2283" i="15" s="1"/>
  <c r="H2282" i="15"/>
  <c r="J2282" i="15" s="1"/>
  <c r="H2281" i="15"/>
  <c r="J2281" i="15" s="1"/>
  <c r="H2280" i="15"/>
  <c r="J2280" i="15" s="1"/>
  <c r="H2279" i="15"/>
  <c r="J2279" i="15" s="1"/>
  <c r="H2278" i="15"/>
  <c r="J2278" i="15" s="1"/>
  <c r="H2277" i="15"/>
  <c r="J2277" i="15" s="1"/>
  <c r="H2276" i="15"/>
  <c r="J2276" i="15" s="1"/>
  <c r="H2275" i="15"/>
  <c r="J2275" i="15" s="1"/>
  <c r="H2274" i="15"/>
  <c r="J2274" i="15" s="1"/>
  <c r="H2273" i="15"/>
  <c r="J2273" i="15" s="1"/>
  <c r="H2272" i="15"/>
  <c r="J2272" i="15" s="1"/>
  <c r="H2271" i="15"/>
  <c r="J2271" i="15" s="1"/>
  <c r="H2270" i="15"/>
  <c r="J2270" i="15" s="1"/>
  <c r="H2269" i="15"/>
  <c r="J2269" i="15" s="1"/>
  <c r="H2268" i="15"/>
  <c r="J2268" i="15" s="1"/>
  <c r="H2267" i="15"/>
  <c r="J2267" i="15" s="1"/>
  <c r="H2266" i="15"/>
  <c r="J2266" i="15" s="1"/>
  <c r="H2265" i="15"/>
  <c r="J2265" i="15" s="1"/>
  <c r="H2264" i="15"/>
  <c r="J2264" i="15" s="1"/>
  <c r="H2263" i="15"/>
  <c r="J2263" i="15" s="1"/>
  <c r="H2262" i="15"/>
  <c r="J2262" i="15" s="1"/>
  <c r="H2261" i="15"/>
  <c r="J2261" i="15" s="1"/>
  <c r="H2260" i="15"/>
  <c r="J2260" i="15" s="1"/>
  <c r="H2259" i="15"/>
  <c r="J2259" i="15" s="1"/>
  <c r="H2258" i="15"/>
  <c r="J2258" i="15" s="1"/>
  <c r="H2257" i="15"/>
  <c r="J2257" i="15" s="1"/>
  <c r="H2256" i="15"/>
  <c r="J2256" i="15" s="1"/>
  <c r="H2255" i="15"/>
  <c r="J2255" i="15" s="1"/>
  <c r="H2254" i="15"/>
  <c r="J2254" i="15" s="1"/>
  <c r="H2253" i="15"/>
  <c r="J2253" i="15" s="1"/>
  <c r="H2252" i="15"/>
  <c r="J2252" i="15" s="1"/>
  <c r="H2251" i="15"/>
  <c r="J2251" i="15" s="1"/>
  <c r="H2250" i="15"/>
  <c r="J2250" i="15" s="1"/>
  <c r="H2249" i="15"/>
  <c r="J2249" i="15" s="1"/>
  <c r="H2248" i="15"/>
  <c r="J2248" i="15" s="1"/>
  <c r="H2247" i="15"/>
  <c r="J2247" i="15" s="1"/>
  <c r="H2246" i="15"/>
  <c r="J2246" i="15" s="1"/>
  <c r="H2245" i="15"/>
  <c r="J2245" i="15" s="1"/>
  <c r="H2244" i="15"/>
  <c r="J2244" i="15" s="1"/>
  <c r="H2243" i="15"/>
  <c r="J2243" i="15" s="1"/>
  <c r="H2242" i="15"/>
  <c r="J2242" i="15" s="1"/>
  <c r="H2241" i="15"/>
  <c r="J2241" i="15" s="1"/>
  <c r="H2240" i="15"/>
  <c r="J2240" i="15" s="1"/>
  <c r="H2239" i="15"/>
  <c r="J2239" i="15" s="1"/>
  <c r="H2238" i="15"/>
  <c r="J2238" i="15" s="1"/>
  <c r="H2237" i="15"/>
  <c r="J2237" i="15" s="1"/>
  <c r="H2236" i="15"/>
  <c r="J2236" i="15" s="1"/>
  <c r="H2235" i="15"/>
  <c r="J2235" i="15" s="1"/>
  <c r="H2234" i="15"/>
  <c r="J2234" i="15" s="1"/>
  <c r="H2233" i="15"/>
  <c r="J2233" i="15" s="1"/>
  <c r="H2232" i="15"/>
  <c r="J2232" i="15" s="1"/>
  <c r="H2231" i="15"/>
  <c r="J2231" i="15" s="1"/>
  <c r="H2230" i="15"/>
  <c r="J2230" i="15" s="1"/>
  <c r="H2229" i="15"/>
  <c r="J2229" i="15" s="1"/>
  <c r="H2228" i="15"/>
  <c r="J2228" i="15" s="1"/>
  <c r="H2227" i="15"/>
  <c r="J2227" i="15" s="1"/>
  <c r="H2226" i="15"/>
  <c r="J2226" i="15" s="1"/>
  <c r="H2225" i="15"/>
  <c r="J2225" i="15" s="1"/>
  <c r="H2224" i="15"/>
  <c r="J2224" i="15" s="1"/>
  <c r="H2223" i="15"/>
  <c r="J2223" i="15" s="1"/>
  <c r="H2222" i="15"/>
  <c r="J2222" i="15" s="1"/>
  <c r="H2221" i="15"/>
  <c r="J2221" i="15" s="1"/>
  <c r="H2220" i="15"/>
  <c r="J2220" i="15" s="1"/>
  <c r="H2219" i="15"/>
  <c r="J2219" i="15" s="1"/>
  <c r="H2218" i="15"/>
  <c r="J2218" i="15" s="1"/>
  <c r="H2217" i="15"/>
  <c r="J2217" i="15" s="1"/>
  <c r="H2216" i="15"/>
  <c r="J2216" i="15" s="1"/>
  <c r="H2215" i="15"/>
  <c r="J2215" i="15" s="1"/>
  <c r="H2214" i="15"/>
  <c r="J2214" i="15" s="1"/>
  <c r="H2213" i="15"/>
  <c r="J2213" i="15" s="1"/>
  <c r="H2212" i="15"/>
  <c r="J2212" i="15" s="1"/>
  <c r="H2211" i="15"/>
  <c r="J2211" i="15" s="1"/>
  <c r="H2210" i="15"/>
  <c r="J2210" i="15" s="1"/>
  <c r="H2209" i="15"/>
  <c r="J2209" i="15" s="1"/>
  <c r="H2208" i="15"/>
  <c r="J2208" i="15" s="1"/>
  <c r="H2207" i="15"/>
  <c r="J2207" i="15" s="1"/>
  <c r="H2206" i="15"/>
  <c r="J2206" i="15" s="1"/>
  <c r="H2205" i="15"/>
  <c r="J2205" i="15" s="1"/>
  <c r="H2204" i="15"/>
  <c r="J2204" i="15" s="1"/>
  <c r="H2203" i="15"/>
  <c r="J2203" i="15" s="1"/>
  <c r="H2202" i="15"/>
  <c r="J2202" i="15" s="1"/>
  <c r="H2201" i="15"/>
  <c r="J2201" i="15" s="1"/>
  <c r="H2200" i="15"/>
  <c r="J2200" i="15" s="1"/>
  <c r="H2199" i="15"/>
  <c r="J2199" i="15" s="1"/>
  <c r="H2198" i="15"/>
  <c r="J2198" i="15" s="1"/>
  <c r="H2197" i="15"/>
  <c r="J2197" i="15" s="1"/>
  <c r="H2196" i="15"/>
  <c r="J2196" i="15" s="1"/>
  <c r="H2195" i="15"/>
  <c r="J2195" i="15" s="1"/>
  <c r="H2194" i="15"/>
  <c r="J2194" i="15" s="1"/>
  <c r="H2193" i="15"/>
  <c r="J2193" i="15" s="1"/>
  <c r="H2192" i="15"/>
  <c r="J2192" i="15" s="1"/>
  <c r="H2191" i="15"/>
  <c r="J2191" i="15" s="1"/>
  <c r="H2190" i="15"/>
  <c r="J2190" i="15" s="1"/>
  <c r="H2189" i="15"/>
  <c r="J2189" i="15" s="1"/>
  <c r="H2188" i="15"/>
  <c r="J2188" i="15" s="1"/>
  <c r="H2187" i="15"/>
  <c r="J2187" i="15" s="1"/>
  <c r="H2186" i="15"/>
  <c r="J2186" i="15" s="1"/>
  <c r="H2185" i="15"/>
  <c r="J2185" i="15" s="1"/>
  <c r="H2184" i="15"/>
  <c r="J2184" i="15" s="1"/>
  <c r="H2183" i="15"/>
  <c r="J2183" i="15" s="1"/>
  <c r="H2182" i="15"/>
  <c r="J2182" i="15" s="1"/>
  <c r="H2181" i="15"/>
  <c r="J2181" i="15" s="1"/>
  <c r="H2180" i="15"/>
  <c r="J2180" i="15" s="1"/>
  <c r="H2179" i="15"/>
  <c r="J2179" i="15" s="1"/>
  <c r="H2178" i="15"/>
  <c r="J2178" i="15" s="1"/>
  <c r="H2177" i="15"/>
  <c r="J2177" i="15" s="1"/>
  <c r="H2176" i="15"/>
  <c r="J2176" i="15" s="1"/>
  <c r="H2175" i="15"/>
  <c r="J2175" i="15" s="1"/>
  <c r="H2174" i="15"/>
  <c r="J2174" i="15" s="1"/>
  <c r="H2173" i="15"/>
  <c r="J2173" i="15" s="1"/>
  <c r="H2172" i="15"/>
  <c r="J2172" i="15" s="1"/>
  <c r="H2171" i="15"/>
  <c r="J2171" i="15" s="1"/>
  <c r="H2170" i="15"/>
  <c r="J2170" i="15" s="1"/>
  <c r="H2169" i="15"/>
  <c r="J2169" i="15" s="1"/>
  <c r="H2168" i="15"/>
  <c r="J2168" i="15" s="1"/>
  <c r="H2167" i="15"/>
  <c r="J2167" i="15" s="1"/>
  <c r="H2166" i="15"/>
  <c r="J2166" i="15" s="1"/>
  <c r="H2165" i="15"/>
  <c r="J2165" i="15" s="1"/>
  <c r="H2164" i="15"/>
  <c r="J2164" i="15" s="1"/>
  <c r="H2163" i="15"/>
  <c r="J2163" i="15" s="1"/>
  <c r="H2162" i="15"/>
  <c r="J2162" i="15" s="1"/>
  <c r="H2161" i="15"/>
  <c r="J2161" i="15" s="1"/>
  <c r="H2160" i="15"/>
  <c r="J2160" i="15" s="1"/>
  <c r="H2159" i="15"/>
  <c r="J2159" i="15" s="1"/>
  <c r="H2158" i="15"/>
  <c r="J2158" i="15" s="1"/>
  <c r="H2157" i="15"/>
  <c r="J2157" i="15" s="1"/>
  <c r="H2156" i="15"/>
  <c r="J2156" i="15" s="1"/>
  <c r="H2155" i="15"/>
  <c r="J2155" i="15" s="1"/>
  <c r="H2154" i="15"/>
  <c r="J2154" i="15" s="1"/>
  <c r="H2153" i="15"/>
  <c r="J2153" i="15" s="1"/>
  <c r="H2152" i="15"/>
  <c r="J2152" i="15" s="1"/>
  <c r="H2151" i="15"/>
  <c r="J2151" i="15" s="1"/>
  <c r="H2150" i="15"/>
  <c r="J2150" i="15" s="1"/>
  <c r="H2149" i="15"/>
  <c r="J2149" i="15" s="1"/>
  <c r="H2148" i="15"/>
  <c r="J2148" i="15" s="1"/>
  <c r="H2147" i="15"/>
  <c r="J2147" i="15" s="1"/>
  <c r="H2146" i="15"/>
  <c r="J2146" i="15" s="1"/>
  <c r="H2145" i="15"/>
  <c r="J2145" i="15" s="1"/>
  <c r="H2144" i="15"/>
  <c r="J2144" i="15" s="1"/>
  <c r="H2143" i="15"/>
  <c r="J2143" i="15" s="1"/>
  <c r="H2142" i="15"/>
  <c r="J2142" i="15" s="1"/>
  <c r="H2141" i="15"/>
  <c r="J2141" i="15" s="1"/>
  <c r="H2140" i="15"/>
  <c r="J2140" i="15" s="1"/>
  <c r="H2139" i="15"/>
  <c r="J2139" i="15" s="1"/>
  <c r="H2138" i="15"/>
  <c r="J2138" i="15" s="1"/>
  <c r="H2137" i="15"/>
  <c r="J2137" i="15" s="1"/>
  <c r="H2136" i="15"/>
  <c r="J2136" i="15" s="1"/>
  <c r="H2135" i="15"/>
  <c r="J2135" i="15" s="1"/>
  <c r="H2134" i="15"/>
  <c r="J2134" i="15" s="1"/>
  <c r="H2133" i="15"/>
  <c r="J2133" i="15" s="1"/>
  <c r="H2132" i="15"/>
  <c r="J2132" i="15" s="1"/>
  <c r="H2131" i="15"/>
  <c r="J2131" i="15" s="1"/>
  <c r="H2130" i="15"/>
  <c r="J2130" i="15" s="1"/>
  <c r="H2129" i="15"/>
  <c r="J2129" i="15" s="1"/>
  <c r="H2128" i="15"/>
  <c r="J2128" i="15" s="1"/>
  <c r="H2127" i="15"/>
  <c r="J2127" i="15" s="1"/>
  <c r="H2126" i="15"/>
  <c r="J2126" i="15" s="1"/>
  <c r="H2125" i="15"/>
  <c r="J2125" i="15" s="1"/>
  <c r="H2124" i="15"/>
  <c r="J2124" i="15" s="1"/>
  <c r="H2123" i="15"/>
  <c r="J2123" i="15" s="1"/>
  <c r="H2122" i="15"/>
  <c r="J2122" i="15" s="1"/>
  <c r="H2121" i="15"/>
  <c r="J2121" i="15" s="1"/>
  <c r="H2120" i="15"/>
  <c r="J2120" i="15" s="1"/>
  <c r="H2119" i="15"/>
  <c r="J2119" i="15" s="1"/>
  <c r="H2118" i="15"/>
  <c r="J2118" i="15" s="1"/>
  <c r="H2117" i="15"/>
  <c r="J2117" i="15" s="1"/>
  <c r="H2116" i="15"/>
  <c r="J2116" i="15" s="1"/>
  <c r="H2115" i="15"/>
  <c r="J2115" i="15" s="1"/>
  <c r="H2114" i="15"/>
  <c r="J2114" i="15" s="1"/>
  <c r="H2113" i="15"/>
  <c r="J2113" i="15" s="1"/>
  <c r="H2112" i="15"/>
  <c r="J2112" i="15" s="1"/>
  <c r="H2111" i="15"/>
  <c r="J2111" i="15" s="1"/>
  <c r="H2110" i="15"/>
  <c r="J2110" i="15" s="1"/>
  <c r="H2109" i="15"/>
  <c r="J2109" i="15" s="1"/>
  <c r="H2108" i="15"/>
  <c r="J2108" i="15" s="1"/>
  <c r="H2107" i="15"/>
  <c r="J2107" i="15" s="1"/>
  <c r="H2106" i="15"/>
  <c r="J2106" i="15" s="1"/>
  <c r="H2105" i="15"/>
  <c r="J2105" i="15" s="1"/>
  <c r="H2104" i="15"/>
  <c r="J2104" i="15" s="1"/>
  <c r="H2103" i="15"/>
  <c r="J2103" i="15" s="1"/>
  <c r="H2102" i="15"/>
  <c r="J2102" i="15" s="1"/>
  <c r="H2101" i="15"/>
  <c r="J2101" i="15" s="1"/>
  <c r="H2100" i="15"/>
  <c r="J2100" i="15" s="1"/>
  <c r="H2099" i="15"/>
  <c r="J2099" i="15" s="1"/>
  <c r="H2098" i="15"/>
  <c r="J2098" i="15" s="1"/>
  <c r="H2097" i="15"/>
  <c r="J2097" i="15" s="1"/>
  <c r="H2096" i="15"/>
  <c r="J2096" i="15" s="1"/>
  <c r="H2095" i="15"/>
  <c r="J2095" i="15" s="1"/>
  <c r="H2094" i="15"/>
  <c r="J2094" i="15" s="1"/>
  <c r="H2093" i="15"/>
  <c r="J2093" i="15" s="1"/>
  <c r="H2092" i="15"/>
  <c r="J2092" i="15" s="1"/>
  <c r="H2091" i="15"/>
  <c r="J2091" i="15" s="1"/>
  <c r="H2090" i="15"/>
  <c r="J2090" i="15" s="1"/>
  <c r="H2089" i="15"/>
  <c r="J2089" i="15" s="1"/>
  <c r="H2088" i="15"/>
  <c r="J2088" i="15" s="1"/>
  <c r="H2087" i="15"/>
  <c r="J2087" i="15" s="1"/>
  <c r="H2086" i="15"/>
  <c r="J2086" i="15" s="1"/>
  <c r="H2085" i="15"/>
  <c r="J2085" i="15" s="1"/>
  <c r="H2084" i="15"/>
  <c r="J2084" i="15" s="1"/>
  <c r="H2083" i="15"/>
  <c r="J2083" i="15" s="1"/>
  <c r="H2082" i="15"/>
  <c r="J2082" i="15" s="1"/>
  <c r="H2081" i="15"/>
  <c r="J2081" i="15" s="1"/>
  <c r="H2080" i="15"/>
  <c r="J2080" i="15" s="1"/>
  <c r="H2079" i="15"/>
  <c r="J2079" i="15" s="1"/>
  <c r="H2078" i="15"/>
  <c r="J2078" i="15" s="1"/>
  <c r="H2077" i="15"/>
  <c r="J2077" i="15" s="1"/>
  <c r="H2076" i="15"/>
  <c r="J2076" i="15" s="1"/>
  <c r="H2075" i="15"/>
  <c r="J2075" i="15" s="1"/>
  <c r="H2074" i="15"/>
  <c r="J2074" i="15" s="1"/>
  <c r="H2073" i="15"/>
  <c r="J2073" i="15" s="1"/>
  <c r="H2072" i="15"/>
  <c r="J2072" i="15" s="1"/>
  <c r="H2071" i="15"/>
  <c r="J2071" i="15" s="1"/>
  <c r="H2070" i="15"/>
  <c r="J2070" i="15" s="1"/>
  <c r="H2069" i="15"/>
  <c r="J2069" i="15" s="1"/>
  <c r="H2068" i="15"/>
  <c r="J2068" i="15" s="1"/>
  <c r="H2067" i="15"/>
  <c r="J2067" i="15" s="1"/>
  <c r="H2066" i="15"/>
  <c r="J2066" i="15" s="1"/>
  <c r="H2065" i="15"/>
  <c r="J2065" i="15" s="1"/>
  <c r="H2064" i="15"/>
  <c r="J2064" i="15" s="1"/>
  <c r="H2063" i="15"/>
  <c r="J2063" i="15" s="1"/>
  <c r="H2062" i="15"/>
  <c r="J2062" i="15" s="1"/>
  <c r="H2061" i="15"/>
  <c r="J2061" i="15" s="1"/>
  <c r="H2060" i="15"/>
  <c r="J2060" i="15" s="1"/>
  <c r="H2059" i="15"/>
  <c r="J2059" i="15" s="1"/>
  <c r="H2058" i="15"/>
  <c r="J2058" i="15" s="1"/>
  <c r="H2057" i="15"/>
  <c r="J2057" i="15" s="1"/>
  <c r="H2056" i="15"/>
  <c r="J2056" i="15" s="1"/>
  <c r="H2055" i="15"/>
  <c r="J2055" i="15" s="1"/>
  <c r="H2054" i="15"/>
  <c r="J2054" i="15" s="1"/>
  <c r="H2053" i="15"/>
  <c r="J2053" i="15" s="1"/>
  <c r="H2052" i="15"/>
  <c r="J2052" i="15" s="1"/>
  <c r="H2051" i="15"/>
  <c r="J2051" i="15" s="1"/>
  <c r="H2050" i="15"/>
  <c r="J2050" i="15" s="1"/>
  <c r="H2049" i="15"/>
  <c r="J2049" i="15" s="1"/>
  <c r="H2048" i="15"/>
  <c r="J2048" i="15" s="1"/>
  <c r="H2047" i="15"/>
  <c r="J2047" i="15" s="1"/>
  <c r="H2046" i="15"/>
  <c r="J2046" i="15" s="1"/>
  <c r="H2045" i="15"/>
  <c r="J2045" i="15" s="1"/>
  <c r="H2044" i="15"/>
  <c r="J2044" i="15" s="1"/>
  <c r="H2043" i="15"/>
  <c r="J2043" i="15" s="1"/>
  <c r="H2042" i="15"/>
  <c r="J2042" i="15" s="1"/>
  <c r="H2041" i="15"/>
  <c r="J2041" i="15" s="1"/>
  <c r="H2040" i="15"/>
  <c r="J2040" i="15" s="1"/>
  <c r="H2039" i="15"/>
  <c r="J2039" i="15" s="1"/>
  <c r="H2038" i="15"/>
  <c r="J2038" i="15" s="1"/>
  <c r="H2037" i="15"/>
  <c r="J2037" i="15" s="1"/>
  <c r="H2036" i="15"/>
  <c r="J2036" i="15" s="1"/>
  <c r="H2035" i="15"/>
  <c r="J2035" i="15" s="1"/>
  <c r="H2034" i="15"/>
  <c r="J2034" i="15" s="1"/>
  <c r="H2033" i="15"/>
  <c r="J2033" i="15" s="1"/>
  <c r="H2032" i="15"/>
  <c r="J2032" i="15" s="1"/>
  <c r="H2031" i="15"/>
  <c r="J2031" i="15" s="1"/>
  <c r="H2030" i="15"/>
  <c r="J2030" i="15" s="1"/>
  <c r="H2029" i="15"/>
  <c r="J2029" i="15" s="1"/>
  <c r="H2028" i="15"/>
  <c r="J2028" i="15" s="1"/>
  <c r="H2027" i="15"/>
  <c r="J2027" i="15" s="1"/>
  <c r="H2026" i="15"/>
  <c r="J2026" i="15" s="1"/>
  <c r="H2025" i="15"/>
  <c r="J2025" i="15" s="1"/>
  <c r="H2024" i="15"/>
  <c r="J2024" i="15" s="1"/>
  <c r="H2023" i="15"/>
  <c r="J2023" i="15" s="1"/>
  <c r="H2022" i="15"/>
  <c r="J2022" i="15" s="1"/>
  <c r="H2021" i="15"/>
  <c r="J2021" i="15" s="1"/>
  <c r="H2020" i="15"/>
  <c r="J2020" i="15" s="1"/>
  <c r="H2019" i="15"/>
  <c r="J2019" i="15" s="1"/>
  <c r="H2018" i="15"/>
  <c r="J2018" i="15" s="1"/>
  <c r="H2017" i="15"/>
  <c r="J2017" i="15" s="1"/>
  <c r="H2016" i="15"/>
  <c r="J2016" i="15" s="1"/>
  <c r="H2015" i="15"/>
  <c r="J2015" i="15" s="1"/>
  <c r="H2014" i="15"/>
  <c r="J2014" i="15" s="1"/>
  <c r="H2013" i="15"/>
  <c r="J2013" i="15" s="1"/>
  <c r="H2012" i="15"/>
  <c r="J2012" i="15" s="1"/>
  <c r="H2011" i="15"/>
  <c r="J2011" i="15" s="1"/>
  <c r="H2010" i="15"/>
  <c r="J2010" i="15" s="1"/>
  <c r="H2009" i="15"/>
  <c r="J2009" i="15" s="1"/>
  <c r="H2008" i="15"/>
  <c r="J2008" i="15" s="1"/>
  <c r="H2007" i="15"/>
  <c r="J2007" i="15" s="1"/>
  <c r="H2006" i="15"/>
  <c r="J2006" i="15" s="1"/>
  <c r="H2005" i="15"/>
  <c r="J2005" i="15" s="1"/>
  <c r="H2004" i="15"/>
  <c r="J2004" i="15" s="1"/>
  <c r="H2003" i="15"/>
  <c r="J2003" i="15" s="1"/>
  <c r="H2002" i="15"/>
  <c r="J2002" i="15" s="1"/>
  <c r="H2001" i="15"/>
  <c r="J2001" i="15" s="1"/>
  <c r="H2000" i="15"/>
  <c r="J2000" i="15" s="1"/>
  <c r="H1999" i="15"/>
  <c r="J1999" i="15" s="1"/>
  <c r="H1998" i="15"/>
  <c r="J1998" i="15" s="1"/>
  <c r="H1997" i="15"/>
  <c r="J1997" i="15" s="1"/>
  <c r="H1996" i="15"/>
  <c r="J1996" i="15" s="1"/>
  <c r="H1995" i="15"/>
  <c r="J1995" i="15" s="1"/>
  <c r="H1994" i="15"/>
  <c r="J1994" i="15" s="1"/>
  <c r="H1993" i="15"/>
  <c r="J1993" i="15" s="1"/>
  <c r="H1992" i="15"/>
  <c r="J1992" i="15" s="1"/>
  <c r="H1991" i="15"/>
  <c r="J1991" i="15" s="1"/>
  <c r="H1990" i="15"/>
  <c r="J1990" i="15" s="1"/>
  <c r="H1989" i="15"/>
  <c r="J1989" i="15" s="1"/>
  <c r="H1988" i="15"/>
  <c r="J1988" i="15" s="1"/>
  <c r="H1987" i="15"/>
  <c r="J1987" i="15" s="1"/>
  <c r="H1986" i="15"/>
  <c r="J1986" i="15" s="1"/>
  <c r="H1985" i="15"/>
  <c r="J1985" i="15" s="1"/>
  <c r="H1984" i="15"/>
  <c r="J1984" i="15" s="1"/>
  <c r="H1983" i="15"/>
  <c r="J1983" i="15" s="1"/>
  <c r="H1982" i="15"/>
  <c r="J1982" i="15" s="1"/>
  <c r="H1981" i="15"/>
  <c r="J1981" i="15" s="1"/>
  <c r="H1980" i="15"/>
  <c r="J1980" i="15" s="1"/>
  <c r="H1979" i="15"/>
  <c r="J1979" i="15" s="1"/>
  <c r="H1978" i="15"/>
  <c r="J1978" i="15" s="1"/>
  <c r="H1977" i="15"/>
  <c r="J1977" i="15" s="1"/>
  <c r="H1976" i="15"/>
  <c r="J1976" i="15" s="1"/>
  <c r="H1975" i="15"/>
  <c r="J1975" i="15" s="1"/>
  <c r="H1974" i="15"/>
  <c r="J1974" i="15" s="1"/>
  <c r="H1973" i="15"/>
  <c r="J1973" i="15" s="1"/>
  <c r="H1972" i="15"/>
  <c r="J1972" i="15" s="1"/>
  <c r="H1971" i="15"/>
  <c r="J1971" i="15" s="1"/>
  <c r="H1970" i="15"/>
  <c r="J1970" i="15" s="1"/>
  <c r="H1969" i="15"/>
  <c r="J1969" i="15" s="1"/>
  <c r="H1968" i="15"/>
  <c r="J1968" i="15" s="1"/>
  <c r="H1967" i="15"/>
  <c r="J1967" i="15" s="1"/>
  <c r="H1966" i="15"/>
  <c r="J1966" i="15" s="1"/>
  <c r="H1965" i="15"/>
  <c r="J1965" i="15" s="1"/>
  <c r="H1964" i="15"/>
  <c r="J1964" i="15" s="1"/>
  <c r="H1963" i="15"/>
  <c r="J1963" i="15" s="1"/>
  <c r="H1962" i="15"/>
  <c r="J1962" i="15" s="1"/>
  <c r="H1961" i="15"/>
  <c r="J1961" i="15" s="1"/>
  <c r="H1960" i="15"/>
  <c r="J1960" i="15" s="1"/>
  <c r="H1959" i="15"/>
  <c r="J1959" i="15" s="1"/>
  <c r="H1958" i="15"/>
  <c r="J1958" i="15" s="1"/>
  <c r="H1957" i="15"/>
  <c r="J1957" i="15" s="1"/>
  <c r="H1956" i="15"/>
  <c r="J1956" i="15" s="1"/>
  <c r="H1955" i="15"/>
  <c r="J1955" i="15" s="1"/>
  <c r="H1954" i="15"/>
  <c r="J1954" i="15" s="1"/>
  <c r="H1953" i="15"/>
  <c r="J1953" i="15" s="1"/>
  <c r="H1952" i="15"/>
  <c r="J1952" i="15" s="1"/>
  <c r="H1951" i="15"/>
  <c r="J1951" i="15" s="1"/>
  <c r="H1950" i="15"/>
  <c r="J1950" i="15" s="1"/>
  <c r="H1949" i="15"/>
  <c r="J1949" i="15" s="1"/>
  <c r="H1948" i="15"/>
  <c r="J1948" i="15" s="1"/>
  <c r="H1947" i="15"/>
  <c r="J1947" i="15" s="1"/>
  <c r="H1946" i="15"/>
  <c r="J1946" i="15" s="1"/>
  <c r="H1945" i="15"/>
  <c r="J1945" i="15" s="1"/>
  <c r="H1944" i="15"/>
  <c r="J1944" i="15" s="1"/>
  <c r="H1943" i="15"/>
  <c r="J1943" i="15" s="1"/>
  <c r="H1942" i="15"/>
  <c r="J1942" i="15" s="1"/>
  <c r="H1941" i="15"/>
  <c r="J1941" i="15" s="1"/>
  <c r="H1940" i="15"/>
  <c r="J1940" i="15" s="1"/>
  <c r="H1939" i="15"/>
  <c r="J1939" i="15" s="1"/>
  <c r="H1938" i="15"/>
  <c r="J1938" i="15" s="1"/>
  <c r="H1937" i="15"/>
  <c r="J1937" i="15" s="1"/>
  <c r="H1936" i="15"/>
  <c r="J1936" i="15" s="1"/>
  <c r="H1935" i="15"/>
  <c r="J1935" i="15" s="1"/>
  <c r="H1934" i="15"/>
  <c r="J1934" i="15" s="1"/>
  <c r="H1933" i="15"/>
  <c r="J1933" i="15" s="1"/>
  <c r="H1932" i="15"/>
  <c r="J1932" i="15" s="1"/>
  <c r="H1931" i="15"/>
  <c r="J1931" i="15" s="1"/>
  <c r="H1930" i="15"/>
  <c r="J1930" i="15" s="1"/>
  <c r="H1929" i="15"/>
  <c r="J1929" i="15" s="1"/>
  <c r="H1928" i="15"/>
  <c r="J1928" i="15" s="1"/>
  <c r="H1927" i="15"/>
  <c r="J1927" i="15" s="1"/>
  <c r="H1926" i="15"/>
  <c r="J1926" i="15" s="1"/>
  <c r="H1925" i="15"/>
  <c r="J1925" i="15" s="1"/>
  <c r="H1924" i="15"/>
  <c r="J1924" i="15" s="1"/>
  <c r="H1923" i="15"/>
  <c r="J1923" i="15" s="1"/>
  <c r="H1922" i="15"/>
  <c r="J1922" i="15" s="1"/>
  <c r="H1921" i="15"/>
  <c r="J1921" i="15" s="1"/>
  <c r="H1920" i="15"/>
  <c r="J1920" i="15" s="1"/>
  <c r="H1919" i="15"/>
  <c r="J1919" i="15" s="1"/>
  <c r="H1918" i="15"/>
  <c r="J1918" i="15" s="1"/>
  <c r="H1917" i="15"/>
  <c r="J1917" i="15" s="1"/>
  <c r="H1916" i="15"/>
  <c r="J1916" i="15" s="1"/>
  <c r="H1915" i="15"/>
  <c r="J1915" i="15" s="1"/>
  <c r="H1914" i="15"/>
  <c r="J1914" i="15" s="1"/>
  <c r="H1913" i="15"/>
  <c r="J1913" i="15" s="1"/>
  <c r="H1912" i="15"/>
  <c r="J1912" i="15" s="1"/>
  <c r="H1911" i="15"/>
  <c r="J1911" i="15" s="1"/>
  <c r="H1910" i="15"/>
  <c r="J1910" i="15" s="1"/>
  <c r="H1909" i="15"/>
  <c r="J1909" i="15" s="1"/>
  <c r="H1908" i="15"/>
  <c r="J1908" i="15" s="1"/>
  <c r="H1907" i="15"/>
  <c r="J1907" i="15" s="1"/>
  <c r="H1906" i="15"/>
  <c r="J1906" i="15" s="1"/>
  <c r="H1905" i="15"/>
  <c r="J1905" i="15" s="1"/>
  <c r="H1904" i="15"/>
  <c r="J1904" i="15" s="1"/>
  <c r="H1903" i="15"/>
  <c r="J1903" i="15" s="1"/>
  <c r="H1902" i="15"/>
  <c r="J1902" i="15" s="1"/>
  <c r="H1901" i="15"/>
  <c r="J1901" i="15" s="1"/>
  <c r="H1900" i="15"/>
  <c r="J1900" i="15" s="1"/>
  <c r="H1899" i="15"/>
  <c r="J1899" i="15" s="1"/>
  <c r="H1898" i="15"/>
  <c r="J1898" i="15" s="1"/>
  <c r="H1897" i="15"/>
  <c r="J1897" i="15" s="1"/>
  <c r="H1896" i="15"/>
  <c r="J1896" i="15" s="1"/>
  <c r="H1895" i="15"/>
  <c r="J1895" i="15" s="1"/>
  <c r="H1894" i="15"/>
  <c r="J1894" i="15" s="1"/>
  <c r="H1893" i="15"/>
  <c r="J1893" i="15" s="1"/>
  <c r="H1892" i="15"/>
  <c r="J1892" i="15" s="1"/>
  <c r="H1891" i="15"/>
  <c r="J1891" i="15" s="1"/>
  <c r="H1890" i="15"/>
  <c r="J1890" i="15" s="1"/>
  <c r="H1889" i="15"/>
  <c r="J1889" i="15" s="1"/>
  <c r="H1888" i="15"/>
  <c r="J1888" i="15" s="1"/>
  <c r="H1887" i="15"/>
  <c r="J1887" i="15" s="1"/>
  <c r="H1886" i="15"/>
  <c r="J1886" i="15" s="1"/>
  <c r="H1885" i="15"/>
  <c r="J1885" i="15" s="1"/>
  <c r="H1884" i="15"/>
  <c r="J1884" i="15" s="1"/>
  <c r="H1883" i="15"/>
  <c r="J1883" i="15" s="1"/>
  <c r="H1882" i="15"/>
  <c r="J1882" i="15" s="1"/>
  <c r="H1881" i="15"/>
  <c r="J1881" i="15" s="1"/>
  <c r="H1880" i="15"/>
  <c r="J1880" i="15" s="1"/>
  <c r="H1879" i="15"/>
  <c r="J1879" i="15" s="1"/>
  <c r="H1878" i="15"/>
  <c r="J1878" i="15" s="1"/>
  <c r="H1877" i="15"/>
  <c r="J1877" i="15" s="1"/>
  <c r="H1876" i="15"/>
  <c r="J1876" i="15" s="1"/>
  <c r="H1875" i="15"/>
  <c r="J1875" i="15" s="1"/>
  <c r="H1874" i="15"/>
  <c r="J1874" i="15" s="1"/>
  <c r="H1873" i="15"/>
  <c r="J1873" i="15" s="1"/>
  <c r="H1872" i="15"/>
  <c r="J1872" i="15" s="1"/>
  <c r="H1871" i="15"/>
  <c r="J1871" i="15" s="1"/>
  <c r="H1870" i="15"/>
  <c r="J1870" i="15" s="1"/>
  <c r="H1869" i="15"/>
  <c r="J1869" i="15" s="1"/>
  <c r="H1868" i="15"/>
  <c r="J1868" i="15" s="1"/>
  <c r="H1867" i="15"/>
  <c r="J1867" i="15" s="1"/>
  <c r="H1866" i="15"/>
  <c r="J1866" i="15" s="1"/>
  <c r="H1865" i="15"/>
  <c r="J1865" i="15" s="1"/>
  <c r="H1864" i="15"/>
  <c r="J1864" i="15" s="1"/>
  <c r="H1863" i="15"/>
  <c r="J1863" i="15" s="1"/>
  <c r="H1862" i="15"/>
  <c r="J1862" i="15" s="1"/>
  <c r="H1861" i="15"/>
  <c r="J1861" i="15" s="1"/>
  <c r="H1860" i="15"/>
  <c r="J1860" i="15" s="1"/>
  <c r="H1859" i="15"/>
  <c r="J1859" i="15" s="1"/>
  <c r="H1858" i="15"/>
  <c r="J1858" i="15" s="1"/>
  <c r="H1857" i="15"/>
  <c r="J1857" i="15" s="1"/>
  <c r="H1856" i="15"/>
  <c r="J1856" i="15" s="1"/>
  <c r="H1855" i="15"/>
  <c r="J1855" i="15" s="1"/>
  <c r="H1854" i="15"/>
  <c r="J1854" i="15" s="1"/>
  <c r="H1853" i="15"/>
  <c r="J1853" i="15" s="1"/>
  <c r="H1852" i="15"/>
  <c r="J1852" i="15" s="1"/>
  <c r="H1851" i="15"/>
  <c r="J1851" i="15" s="1"/>
  <c r="H1850" i="15"/>
  <c r="J1850" i="15" s="1"/>
  <c r="H1849" i="15"/>
  <c r="J1849" i="15" s="1"/>
  <c r="H1848" i="15"/>
  <c r="J1848" i="15" s="1"/>
  <c r="H1847" i="15"/>
  <c r="J1847" i="15" s="1"/>
  <c r="H1846" i="15"/>
  <c r="J1846" i="15" s="1"/>
  <c r="H1845" i="15"/>
  <c r="J1845" i="15" s="1"/>
  <c r="H1844" i="15"/>
  <c r="J1844" i="15" s="1"/>
  <c r="H1843" i="15"/>
  <c r="J1843" i="15" s="1"/>
  <c r="H1842" i="15"/>
  <c r="J1842" i="15" s="1"/>
  <c r="H1841" i="15"/>
  <c r="J1841" i="15" s="1"/>
  <c r="H1840" i="15"/>
  <c r="J1840" i="15" s="1"/>
  <c r="H1839" i="15"/>
  <c r="J1839" i="15" s="1"/>
  <c r="H1838" i="15"/>
  <c r="J1838" i="15" s="1"/>
  <c r="H1837" i="15"/>
  <c r="J1837" i="15" s="1"/>
  <c r="H1836" i="15"/>
  <c r="J1836" i="15" s="1"/>
  <c r="H1835" i="15"/>
  <c r="J1835" i="15" s="1"/>
  <c r="H1834" i="15"/>
  <c r="J1834" i="15" s="1"/>
  <c r="H1833" i="15"/>
  <c r="J1833" i="15" s="1"/>
  <c r="H1832" i="15"/>
  <c r="J1832" i="15" s="1"/>
  <c r="H1831" i="15"/>
  <c r="J1831" i="15" s="1"/>
  <c r="H1830" i="15"/>
  <c r="J1830" i="15" s="1"/>
  <c r="H1829" i="15"/>
  <c r="J1829" i="15" s="1"/>
  <c r="H1828" i="15"/>
  <c r="J1828" i="15" s="1"/>
  <c r="H1827" i="15"/>
  <c r="J1827" i="15" s="1"/>
  <c r="H1826" i="15"/>
  <c r="J1826" i="15" s="1"/>
  <c r="H1825" i="15"/>
  <c r="J1825" i="15" s="1"/>
  <c r="H1824" i="15"/>
  <c r="J1824" i="15" s="1"/>
  <c r="H1823" i="15"/>
  <c r="J1823" i="15" s="1"/>
  <c r="H1822" i="15"/>
  <c r="J1822" i="15" s="1"/>
  <c r="H1821" i="15"/>
  <c r="J1821" i="15" s="1"/>
  <c r="H1820" i="15"/>
  <c r="J1820" i="15" s="1"/>
  <c r="H1819" i="15"/>
  <c r="J1819" i="15" s="1"/>
  <c r="H1818" i="15"/>
  <c r="J1818" i="15" s="1"/>
  <c r="H1817" i="15"/>
  <c r="J1817" i="15" s="1"/>
  <c r="H1816" i="15"/>
  <c r="J1816" i="15" s="1"/>
  <c r="H1815" i="15"/>
  <c r="J1815" i="15" s="1"/>
  <c r="H1814" i="15"/>
  <c r="J1814" i="15" s="1"/>
  <c r="H1813" i="15"/>
  <c r="J1813" i="15" s="1"/>
  <c r="H1812" i="15"/>
  <c r="J1812" i="15" s="1"/>
  <c r="H1811" i="15"/>
  <c r="J1811" i="15" s="1"/>
  <c r="H1810" i="15"/>
  <c r="J1810" i="15" s="1"/>
  <c r="H1809" i="15"/>
  <c r="J1809" i="15" s="1"/>
  <c r="H1808" i="15"/>
  <c r="J1808" i="15" s="1"/>
  <c r="H1807" i="15"/>
  <c r="J1807" i="15" s="1"/>
  <c r="H1806" i="15"/>
  <c r="J1806" i="15" s="1"/>
  <c r="H1805" i="15"/>
  <c r="J1805" i="15" s="1"/>
  <c r="H1804" i="15"/>
  <c r="J1804" i="15" s="1"/>
  <c r="H1803" i="15"/>
  <c r="J1803" i="15" s="1"/>
  <c r="H1802" i="15"/>
  <c r="J1802" i="15" s="1"/>
  <c r="H1801" i="15"/>
  <c r="J1801" i="15" s="1"/>
  <c r="H1800" i="15"/>
  <c r="J1800" i="15" s="1"/>
  <c r="H1799" i="15"/>
  <c r="J1799" i="15" s="1"/>
  <c r="H1798" i="15"/>
  <c r="J1798" i="15" s="1"/>
  <c r="H1797" i="15"/>
  <c r="J1797" i="15" s="1"/>
  <c r="H1796" i="15"/>
  <c r="J1796" i="15" s="1"/>
  <c r="H1795" i="15"/>
  <c r="J1795" i="15" s="1"/>
  <c r="H1794" i="15"/>
  <c r="J1794" i="15" s="1"/>
  <c r="H1793" i="15"/>
  <c r="J1793" i="15" s="1"/>
  <c r="H1792" i="15"/>
  <c r="J1792" i="15" s="1"/>
  <c r="H1791" i="15"/>
  <c r="J1791" i="15" s="1"/>
  <c r="H1790" i="15"/>
  <c r="J1790" i="15" s="1"/>
  <c r="H1789" i="15"/>
  <c r="J1789" i="15" s="1"/>
  <c r="H1788" i="15"/>
  <c r="J1788" i="15" s="1"/>
  <c r="H1787" i="15"/>
  <c r="J1787" i="15" s="1"/>
  <c r="H1786" i="15"/>
  <c r="J1786" i="15" s="1"/>
  <c r="H1785" i="15"/>
  <c r="J1785" i="15" s="1"/>
  <c r="H1784" i="15"/>
  <c r="J1784" i="15" s="1"/>
  <c r="H1783" i="15"/>
  <c r="J1783" i="15" s="1"/>
  <c r="H1782" i="15"/>
  <c r="J1782" i="15" s="1"/>
  <c r="H1781" i="15"/>
  <c r="J1781" i="15" s="1"/>
  <c r="H1780" i="15"/>
  <c r="J1780" i="15" s="1"/>
  <c r="H1779" i="15"/>
  <c r="J1779" i="15" s="1"/>
  <c r="H1778" i="15"/>
  <c r="J1778" i="15" s="1"/>
  <c r="H1777" i="15"/>
  <c r="J1777" i="15" s="1"/>
  <c r="H1776" i="15"/>
  <c r="J1776" i="15" s="1"/>
  <c r="H1775" i="15"/>
  <c r="J1775" i="15" s="1"/>
  <c r="H1774" i="15"/>
  <c r="J1774" i="15" s="1"/>
  <c r="H1773" i="15"/>
  <c r="J1773" i="15" s="1"/>
  <c r="H1772" i="15"/>
  <c r="J1772" i="15" s="1"/>
  <c r="H1771" i="15"/>
  <c r="J1771" i="15" s="1"/>
  <c r="H1770" i="15"/>
  <c r="J1770" i="15" s="1"/>
  <c r="H1769" i="15"/>
  <c r="J1769" i="15" s="1"/>
  <c r="H1768" i="15"/>
  <c r="J1768" i="15" s="1"/>
  <c r="H1767" i="15"/>
  <c r="J1767" i="15" s="1"/>
  <c r="H1766" i="15"/>
  <c r="J1766" i="15" s="1"/>
  <c r="H1765" i="15"/>
  <c r="J1765" i="15" s="1"/>
  <c r="H1764" i="15"/>
  <c r="J1764" i="15" s="1"/>
  <c r="H1763" i="15"/>
  <c r="J1763" i="15" s="1"/>
  <c r="H1762" i="15"/>
  <c r="J1762" i="15" s="1"/>
  <c r="H1761" i="15"/>
  <c r="J1761" i="15" s="1"/>
  <c r="H1760" i="15"/>
  <c r="J1760" i="15" s="1"/>
  <c r="H1759" i="15"/>
  <c r="J1759" i="15" s="1"/>
  <c r="H1758" i="15"/>
  <c r="J1758" i="15" s="1"/>
  <c r="H1757" i="15"/>
  <c r="J1757" i="15" s="1"/>
  <c r="H1756" i="15"/>
  <c r="J1756" i="15" s="1"/>
  <c r="H1755" i="15"/>
  <c r="J1755" i="15" s="1"/>
  <c r="H1754" i="15"/>
  <c r="J1754" i="15" s="1"/>
  <c r="H1753" i="15"/>
  <c r="J1753" i="15" s="1"/>
  <c r="H1752" i="15"/>
  <c r="J1752" i="15" s="1"/>
  <c r="H1751" i="15"/>
  <c r="J1751" i="15" s="1"/>
  <c r="H1750" i="15"/>
  <c r="J1750" i="15" s="1"/>
  <c r="H1749" i="15"/>
  <c r="J1749" i="15" s="1"/>
  <c r="H1748" i="15"/>
  <c r="J1748" i="15" s="1"/>
  <c r="H1747" i="15"/>
  <c r="J1747" i="15" s="1"/>
  <c r="H1746" i="15"/>
  <c r="J1746" i="15" s="1"/>
  <c r="H1745" i="15"/>
  <c r="J1745" i="15" s="1"/>
  <c r="H1744" i="15"/>
  <c r="J1744" i="15" s="1"/>
  <c r="H1743" i="15"/>
  <c r="J1743" i="15" s="1"/>
  <c r="H1742" i="15"/>
  <c r="J1742" i="15" s="1"/>
  <c r="H1741" i="15"/>
  <c r="J1741" i="15" s="1"/>
  <c r="H1740" i="15"/>
  <c r="J1740" i="15" s="1"/>
  <c r="H1739" i="15"/>
  <c r="J1739" i="15" s="1"/>
  <c r="H1738" i="15"/>
  <c r="J1738" i="15" s="1"/>
  <c r="H1737" i="15"/>
  <c r="J1737" i="15" s="1"/>
  <c r="H1736" i="15"/>
  <c r="J1736" i="15" s="1"/>
  <c r="H1735" i="15"/>
  <c r="J1735" i="15" s="1"/>
  <c r="H1734" i="15"/>
  <c r="J1734" i="15" s="1"/>
  <c r="H1733" i="15"/>
  <c r="J1733" i="15" s="1"/>
  <c r="H1732" i="15"/>
  <c r="J1732" i="15" s="1"/>
  <c r="H1731" i="15"/>
  <c r="J1731" i="15" s="1"/>
  <c r="H1730" i="15"/>
  <c r="J1730" i="15" s="1"/>
  <c r="H1729" i="15"/>
  <c r="J1729" i="15" s="1"/>
  <c r="H1728" i="15"/>
  <c r="J1728" i="15" s="1"/>
  <c r="H1727" i="15"/>
  <c r="J1727" i="15" s="1"/>
  <c r="H1726" i="15"/>
  <c r="J1726" i="15" s="1"/>
  <c r="H1725" i="15"/>
  <c r="J1725" i="15" s="1"/>
  <c r="H1724" i="15"/>
  <c r="J1724" i="15" s="1"/>
  <c r="H1723" i="15"/>
  <c r="J1723" i="15" s="1"/>
  <c r="H1722" i="15"/>
  <c r="J1722" i="15" s="1"/>
  <c r="H1721" i="15"/>
  <c r="J1721" i="15" s="1"/>
  <c r="H1720" i="15"/>
  <c r="J1720" i="15" s="1"/>
  <c r="H1719" i="15"/>
  <c r="J1719" i="15" s="1"/>
  <c r="H1718" i="15"/>
  <c r="J1718" i="15" s="1"/>
  <c r="H1717" i="15"/>
  <c r="J1717" i="15" s="1"/>
  <c r="H1716" i="15"/>
  <c r="J1716" i="15" s="1"/>
  <c r="H1715" i="15"/>
  <c r="J1715" i="15" s="1"/>
  <c r="H1714" i="15"/>
  <c r="J1714" i="15" s="1"/>
  <c r="H1713" i="15"/>
  <c r="J1713" i="15" s="1"/>
  <c r="H1712" i="15"/>
  <c r="J1712" i="15" s="1"/>
  <c r="H1711" i="15"/>
  <c r="J1711" i="15" s="1"/>
  <c r="H1710" i="15"/>
  <c r="J1710" i="15" s="1"/>
  <c r="H1709" i="15"/>
  <c r="J1709" i="15" s="1"/>
  <c r="H1708" i="15"/>
  <c r="J1708" i="15" s="1"/>
  <c r="H1707" i="15"/>
  <c r="J1707" i="15" s="1"/>
  <c r="H1706" i="15"/>
  <c r="J1706" i="15" s="1"/>
  <c r="H1705" i="15"/>
  <c r="J1705" i="15" s="1"/>
  <c r="H1704" i="15"/>
  <c r="J1704" i="15" s="1"/>
  <c r="H1703" i="15"/>
  <c r="J1703" i="15" s="1"/>
  <c r="H1702" i="15"/>
  <c r="J1702" i="15" s="1"/>
  <c r="H1701" i="15"/>
  <c r="J1701" i="15" s="1"/>
  <c r="H1700" i="15"/>
  <c r="J1700" i="15" s="1"/>
  <c r="H1699" i="15"/>
  <c r="J1699" i="15" s="1"/>
  <c r="H1698" i="15"/>
  <c r="J1698" i="15" s="1"/>
  <c r="H1697" i="15"/>
  <c r="J1697" i="15" s="1"/>
  <c r="H1696" i="15"/>
  <c r="J1696" i="15" s="1"/>
  <c r="H1695" i="15"/>
  <c r="J1695" i="15" s="1"/>
  <c r="H1694" i="15"/>
  <c r="J1694" i="15" s="1"/>
  <c r="H1693" i="15"/>
  <c r="J1693" i="15" s="1"/>
  <c r="H1692" i="15"/>
  <c r="J1692" i="15" s="1"/>
  <c r="H1691" i="15"/>
  <c r="J1691" i="15" s="1"/>
  <c r="H1690" i="15"/>
  <c r="J1690" i="15" s="1"/>
  <c r="H1689" i="15"/>
  <c r="J1689" i="15" s="1"/>
  <c r="H1688" i="15"/>
  <c r="J1688" i="15" s="1"/>
  <c r="H1687" i="15"/>
  <c r="J1687" i="15" s="1"/>
  <c r="H1686" i="15"/>
  <c r="J1686" i="15" s="1"/>
  <c r="H1685" i="15"/>
  <c r="J1685" i="15" s="1"/>
  <c r="H1684" i="15"/>
  <c r="J1684" i="15" s="1"/>
  <c r="H1683" i="15"/>
  <c r="J1683" i="15" s="1"/>
  <c r="H1682" i="15"/>
  <c r="J1682" i="15" s="1"/>
  <c r="H1681" i="15"/>
  <c r="J1681" i="15" s="1"/>
  <c r="H1680" i="15"/>
  <c r="J1680" i="15" s="1"/>
  <c r="H1679" i="15"/>
  <c r="J1679" i="15" s="1"/>
  <c r="H1678" i="15"/>
  <c r="J1678" i="15" s="1"/>
  <c r="H1677" i="15"/>
  <c r="J1677" i="15" s="1"/>
  <c r="H1676" i="15"/>
  <c r="J1676" i="15" s="1"/>
  <c r="H1675" i="15"/>
  <c r="J1675" i="15" s="1"/>
  <c r="H1674" i="15"/>
  <c r="J1674" i="15" s="1"/>
  <c r="H1673" i="15"/>
  <c r="J1673" i="15" s="1"/>
  <c r="H1672" i="15"/>
  <c r="J1672" i="15" s="1"/>
  <c r="H1671" i="15"/>
  <c r="J1671" i="15" s="1"/>
  <c r="H1670" i="15"/>
  <c r="J1670" i="15" s="1"/>
  <c r="H1669" i="15"/>
  <c r="J1669" i="15" s="1"/>
  <c r="H1668" i="15"/>
  <c r="J1668" i="15" s="1"/>
  <c r="H1667" i="15"/>
  <c r="J1667" i="15" s="1"/>
  <c r="H1666" i="15"/>
  <c r="J1666" i="15" s="1"/>
  <c r="H1665" i="15"/>
  <c r="J1665" i="15" s="1"/>
  <c r="H1664" i="15"/>
  <c r="J1664" i="15" s="1"/>
  <c r="H1663" i="15"/>
  <c r="J1663" i="15" s="1"/>
  <c r="H1662" i="15"/>
  <c r="J1662" i="15" s="1"/>
  <c r="H1661" i="15"/>
  <c r="J1661" i="15" s="1"/>
  <c r="H1660" i="15"/>
  <c r="J1660" i="15" s="1"/>
  <c r="H1659" i="15"/>
  <c r="J1659" i="15" s="1"/>
  <c r="H1658" i="15"/>
  <c r="J1658" i="15" s="1"/>
  <c r="H1657" i="15"/>
  <c r="J1657" i="15" s="1"/>
  <c r="H1656" i="15"/>
  <c r="J1656" i="15" s="1"/>
  <c r="H1655" i="15"/>
  <c r="J1655" i="15" s="1"/>
  <c r="H1654" i="15"/>
  <c r="J1654" i="15" s="1"/>
  <c r="H1653" i="15"/>
  <c r="J1653" i="15" s="1"/>
  <c r="H1652" i="15"/>
  <c r="J1652" i="15" s="1"/>
  <c r="H1651" i="15"/>
  <c r="J1651" i="15" s="1"/>
  <c r="H1650" i="15"/>
  <c r="J1650" i="15" s="1"/>
  <c r="H1649" i="15"/>
  <c r="J1649" i="15" s="1"/>
  <c r="H1648" i="15"/>
  <c r="J1648" i="15" s="1"/>
  <c r="H1647" i="15"/>
  <c r="J1647" i="15" s="1"/>
  <c r="H1646" i="15"/>
  <c r="J1646" i="15" s="1"/>
  <c r="H1645" i="15"/>
  <c r="J1645" i="15" s="1"/>
  <c r="H1644" i="15"/>
  <c r="J1644" i="15" s="1"/>
  <c r="H1643" i="15"/>
  <c r="J1643" i="15" s="1"/>
  <c r="H1642" i="15"/>
  <c r="J1642" i="15" s="1"/>
  <c r="H1641" i="15"/>
  <c r="J1641" i="15" s="1"/>
  <c r="H1640" i="15"/>
  <c r="J1640" i="15" s="1"/>
  <c r="H1639" i="15"/>
  <c r="J1639" i="15" s="1"/>
  <c r="H1638" i="15"/>
  <c r="J1638" i="15" s="1"/>
  <c r="H1637" i="15"/>
  <c r="J1637" i="15" s="1"/>
  <c r="H1636" i="15"/>
  <c r="J1636" i="15" s="1"/>
  <c r="H1635" i="15"/>
  <c r="J1635" i="15" s="1"/>
  <c r="H1634" i="15"/>
  <c r="J1634" i="15" s="1"/>
  <c r="H1633" i="15"/>
  <c r="J1633" i="15" s="1"/>
  <c r="H1632" i="15"/>
  <c r="J1632" i="15" s="1"/>
  <c r="H1631" i="15"/>
  <c r="J1631" i="15" s="1"/>
  <c r="H1630" i="15"/>
  <c r="J1630" i="15" s="1"/>
  <c r="H1629" i="15"/>
  <c r="J1629" i="15" s="1"/>
  <c r="H1628" i="15"/>
  <c r="J1628" i="15" s="1"/>
  <c r="H1627" i="15"/>
  <c r="J1627" i="15" s="1"/>
  <c r="H1626" i="15"/>
  <c r="J1626" i="15" s="1"/>
  <c r="H1625" i="15"/>
  <c r="J1625" i="15" s="1"/>
  <c r="H1624" i="15"/>
  <c r="J1624" i="15" s="1"/>
  <c r="H1623" i="15"/>
  <c r="J1623" i="15" s="1"/>
  <c r="H1622" i="15"/>
  <c r="J1622" i="15" s="1"/>
  <c r="H1621" i="15"/>
  <c r="J1621" i="15" s="1"/>
  <c r="H1620" i="15"/>
  <c r="J1620" i="15" s="1"/>
  <c r="H1619" i="15"/>
  <c r="J1619" i="15" s="1"/>
  <c r="H1618" i="15"/>
  <c r="J1618" i="15" s="1"/>
  <c r="H1617" i="15"/>
  <c r="J1617" i="15" s="1"/>
  <c r="H1616" i="15"/>
  <c r="J1616" i="15" s="1"/>
  <c r="H1615" i="15"/>
  <c r="J1615" i="15" s="1"/>
  <c r="H1614" i="15"/>
  <c r="J1614" i="15" s="1"/>
  <c r="H1613" i="15"/>
  <c r="J1613" i="15" s="1"/>
  <c r="H1612" i="15"/>
  <c r="J1612" i="15" s="1"/>
  <c r="H1611" i="15"/>
  <c r="J1611" i="15" s="1"/>
  <c r="H1610" i="15"/>
  <c r="J1610" i="15" s="1"/>
  <c r="H1609" i="15"/>
  <c r="J1609" i="15" s="1"/>
  <c r="H1608" i="15"/>
  <c r="J1608" i="15" s="1"/>
  <c r="H1607" i="15"/>
  <c r="J1607" i="15" s="1"/>
  <c r="H1606" i="15"/>
  <c r="J1606" i="15" s="1"/>
  <c r="H1605" i="15"/>
  <c r="J1605" i="15" s="1"/>
  <c r="H1604" i="15"/>
  <c r="J1604" i="15" s="1"/>
  <c r="H1603" i="15"/>
  <c r="J1603" i="15" s="1"/>
  <c r="H1602" i="15"/>
  <c r="J1602" i="15" s="1"/>
  <c r="H1601" i="15"/>
  <c r="J1601" i="15" s="1"/>
  <c r="H1600" i="15"/>
  <c r="J1600" i="15" s="1"/>
  <c r="H1599" i="15"/>
  <c r="J1599" i="15" s="1"/>
  <c r="H1598" i="15"/>
  <c r="J1598" i="15" s="1"/>
  <c r="H1597" i="15"/>
  <c r="J1597" i="15" s="1"/>
  <c r="H1596" i="15"/>
  <c r="J1596" i="15" s="1"/>
  <c r="H1595" i="15"/>
  <c r="J1595" i="15" s="1"/>
  <c r="H1594" i="15"/>
  <c r="J1594" i="15" s="1"/>
  <c r="H1593" i="15"/>
  <c r="J1593" i="15" s="1"/>
  <c r="H1592" i="15"/>
  <c r="J1592" i="15" s="1"/>
  <c r="H1591" i="15"/>
  <c r="J1591" i="15" s="1"/>
  <c r="H1590" i="15"/>
  <c r="J1590" i="15" s="1"/>
  <c r="H1589" i="15"/>
  <c r="J1589" i="15" s="1"/>
  <c r="H1588" i="15"/>
  <c r="J1588" i="15" s="1"/>
  <c r="H1587" i="15"/>
  <c r="J1587" i="15" s="1"/>
  <c r="H1586" i="15"/>
  <c r="J1586" i="15" s="1"/>
  <c r="H1585" i="15"/>
  <c r="J1585" i="15" s="1"/>
  <c r="H1584" i="15"/>
  <c r="J1584" i="15" s="1"/>
  <c r="H1583" i="15"/>
  <c r="J1583" i="15" s="1"/>
  <c r="H1582" i="15"/>
  <c r="J1582" i="15" s="1"/>
  <c r="H1581" i="15"/>
  <c r="J1581" i="15" s="1"/>
  <c r="H1580" i="15"/>
  <c r="J1580" i="15" s="1"/>
  <c r="H1579" i="15"/>
  <c r="J1579" i="15" s="1"/>
  <c r="H1578" i="15"/>
  <c r="J1578" i="15" s="1"/>
  <c r="H1577" i="15"/>
  <c r="J1577" i="15" s="1"/>
  <c r="H1576" i="15"/>
  <c r="J1576" i="15" s="1"/>
  <c r="H1575" i="15"/>
  <c r="J1575" i="15" s="1"/>
  <c r="H1574" i="15"/>
  <c r="J1574" i="15" s="1"/>
  <c r="H1573" i="15"/>
  <c r="J1573" i="15" s="1"/>
  <c r="H1572" i="15"/>
  <c r="J1572" i="15" s="1"/>
  <c r="H1571" i="15"/>
  <c r="J1571" i="15" s="1"/>
  <c r="H1570" i="15"/>
  <c r="J1570" i="15" s="1"/>
  <c r="H1569" i="15"/>
  <c r="J1569" i="15" s="1"/>
  <c r="H1568" i="15"/>
  <c r="J1568" i="15" s="1"/>
  <c r="H1567" i="15"/>
  <c r="J1567" i="15" s="1"/>
  <c r="H1566" i="15"/>
  <c r="J1566" i="15" s="1"/>
  <c r="H1565" i="15"/>
  <c r="J1565" i="15" s="1"/>
  <c r="H1564" i="15"/>
  <c r="J1564" i="15" s="1"/>
  <c r="H1563" i="15"/>
  <c r="J1563" i="15" s="1"/>
  <c r="H1562" i="15"/>
  <c r="J1562" i="15" s="1"/>
  <c r="H1561" i="15"/>
  <c r="J1561" i="15" s="1"/>
  <c r="H1560" i="15"/>
  <c r="J1560" i="15" s="1"/>
  <c r="H1559" i="15"/>
  <c r="J1559" i="15" s="1"/>
  <c r="H1558" i="15"/>
  <c r="J1558" i="15" s="1"/>
  <c r="H1557" i="15"/>
  <c r="J1557" i="15" s="1"/>
  <c r="H1556" i="15"/>
  <c r="J1556" i="15" s="1"/>
  <c r="H1555" i="15"/>
  <c r="J1555" i="15" s="1"/>
  <c r="H1554" i="15"/>
  <c r="J1554" i="15" s="1"/>
  <c r="H1553" i="15"/>
  <c r="J1553" i="15" s="1"/>
  <c r="H1552" i="15"/>
  <c r="J1552" i="15" s="1"/>
  <c r="H1551" i="15"/>
  <c r="J1551" i="15" s="1"/>
  <c r="H1550" i="15"/>
  <c r="J1550" i="15" s="1"/>
  <c r="H1549" i="15"/>
  <c r="J1549" i="15" s="1"/>
  <c r="H1548" i="15"/>
  <c r="J1548" i="15" s="1"/>
  <c r="H1547" i="15"/>
  <c r="J1547" i="15" s="1"/>
  <c r="H1546" i="15"/>
  <c r="J1546" i="15" s="1"/>
  <c r="H1545" i="15"/>
  <c r="J1545" i="15" s="1"/>
  <c r="H1544" i="15"/>
  <c r="J1544" i="15" s="1"/>
  <c r="H1543" i="15"/>
  <c r="J1543" i="15" s="1"/>
  <c r="H1542" i="15"/>
  <c r="J1542" i="15" s="1"/>
  <c r="H1541" i="15"/>
  <c r="J1541" i="15" s="1"/>
  <c r="H1540" i="15"/>
  <c r="J1540" i="15" s="1"/>
  <c r="H1539" i="15"/>
  <c r="J1539" i="15" s="1"/>
  <c r="H1538" i="15"/>
  <c r="J1538" i="15" s="1"/>
  <c r="H1537" i="15"/>
  <c r="J1537" i="15" s="1"/>
  <c r="H1536" i="15"/>
  <c r="J1536" i="15" s="1"/>
  <c r="H1535" i="15"/>
  <c r="J1535" i="15" s="1"/>
  <c r="H1534" i="15"/>
  <c r="J1534" i="15" s="1"/>
  <c r="H1533" i="15"/>
  <c r="J1533" i="15" s="1"/>
  <c r="H1532" i="15"/>
  <c r="J1532" i="15" s="1"/>
  <c r="H1531" i="15"/>
  <c r="J1531" i="15" s="1"/>
  <c r="H1530" i="15"/>
  <c r="J1530" i="15" s="1"/>
  <c r="H1529" i="15"/>
  <c r="J1529" i="15" s="1"/>
  <c r="H1528" i="15"/>
  <c r="J1528" i="15" s="1"/>
  <c r="H1527" i="15"/>
  <c r="J1527" i="15" s="1"/>
  <c r="H1526" i="15"/>
  <c r="J1526" i="15" s="1"/>
  <c r="H1525" i="15"/>
  <c r="J1525" i="15" s="1"/>
  <c r="H1524" i="15"/>
  <c r="J1524" i="15" s="1"/>
  <c r="H1523" i="15"/>
  <c r="J1523" i="15" s="1"/>
  <c r="H1522" i="15"/>
  <c r="J1522" i="15" s="1"/>
  <c r="H1521" i="15"/>
  <c r="J1521" i="15" s="1"/>
  <c r="H1520" i="15"/>
  <c r="J1520" i="15" s="1"/>
  <c r="H1519" i="15"/>
  <c r="J1519" i="15" s="1"/>
  <c r="H1518" i="15"/>
  <c r="J1518" i="15" s="1"/>
  <c r="H1517" i="15"/>
  <c r="J1517" i="15" s="1"/>
  <c r="H1516" i="15"/>
  <c r="J1516" i="15" s="1"/>
  <c r="H1515" i="15"/>
  <c r="J1515" i="15" s="1"/>
  <c r="H1514" i="15"/>
  <c r="J1514" i="15" s="1"/>
  <c r="H1513" i="15"/>
  <c r="J1513" i="15" s="1"/>
  <c r="H1512" i="15"/>
  <c r="J1512" i="15" s="1"/>
  <c r="H1511" i="15"/>
  <c r="J1511" i="15" s="1"/>
  <c r="H1510" i="15"/>
  <c r="J1510" i="15" s="1"/>
  <c r="H1509" i="15"/>
  <c r="J1509" i="15" s="1"/>
  <c r="H1508" i="15"/>
  <c r="J1508" i="15" s="1"/>
  <c r="H1507" i="15"/>
  <c r="J1507" i="15" s="1"/>
  <c r="H1506" i="15"/>
  <c r="J1506" i="15" s="1"/>
  <c r="H1505" i="15"/>
  <c r="J1505" i="15" s="1"/>
  <c r="H1504" i="15"/>
  <c r="J1504" i="15" s="1"/>
  <c r="H1503" i="15"/>
  <c r="J1503" i="15" s="1"/>
  <c r="H1502" i="15"/>
  <c r="J1502" i="15" s="1"/>
  <c r="H1501" i="15"/>
  <c r="J1501" i="15" s="1"/>
  <c r="H1500" i="15"/>
  <c r="J1500" i="15" s="1"/>
  <c r="H1499" i="15"/>
  <c r="J1499" i="15" s="1"/>
  <c r="H1498" i="15"/>
  <c r="J1498" i="15" s="1"/>
  <c r="H1497" i="15"/>
  <c r="J1497" i="15" s="1"/>
  <c r="H1496" i="15"/>
  <c r="J1496" i="15" s="1"/>
  <c r="H1495" i="15"/>
  <c r="J1495" i="15" s="1"/>
  <c r="H1494" i="15"/>
  <c r="J1494" i="15" s="1"/>
  <c r="H1493" i="15"/>
  <c r="J1493" i="15" s="1"/>
  <c r="H1492" i="15"/>
  <c r="J1492" i="15" s="1"/>
  <c r="H1491" i="15"/>
  <c r="J1491" i="15" s="1"/>
  <c r="H1490" i="15"/>
  <c r="J1490" i="15" s="1"/>
  <c r="H1489" i="15"/>
  <c r="J1489" i="15" s="1"/>
  <c r="H1488" i="15"/>
  <c r="J1488" i="15" s="1"/>
  <c r="H1487" i="15"/>
  <c r="J1487" i="15" s="1"/>
  <c r="H1486" i="15"/>
  <c r="J1486" i="15" s="1"/>
  <c r="H1485" i="15"/>
  <c r="J1485" i="15" s="1"/>
  <c r="H1484" i="15"/>
  <c r="J1484" i="15" s="1"/>
  <c r="H1483" i="15"/>
  <c r="J1483" i="15" s="1"/>
  <c r="H1482" i="15"/>
  <c r="J1482" i="15" s="1"/>
  <c r="H1481" i="15"/>
  <c r="J1481" i="15" s="1"/>
  <c r="H1480" i="15"/>
  <c r="J1480" i="15" s="1"/>
  <c r="H1479" i="15"/>
  <c r="J1479" i="15" s="1"/>
  <c r="H1478" i="15"/>
  <c r="J1478" i="15" s="1"/>
  <c r="H1477" i="15"/>
  <c r="J1477" i="15" s="1"/>
  <c r="H1476" i="15"/>
  <c r="J1476" i="15" s="1"/>
  <c r="H1475" i="15"/>
  <c r="J1475" i="15" s="1"/>
  <c r="H1474" i="15"/>
  <c r="J1474" i="15" s="1"/>
  <c r="H1473" i="15"/>
  <c r="J1473" i="15" s="1"/>
  <c r="H1472" i="15"/>
  <c r="J1472" i="15" s="1"/>
  <c r="H1471" i="15"/>
  <c r="J1471" i="15" s="1"/>
  <c r="H1470" i="15"/>
  <c r="J1470" i="15" s="1"/>
  <c r="H1469" i="15"/>
  <c r="J1469" i="15" s="1"/>
  <c r="H1468" i="15"/>
  <c r="J1468" i="15" s="1"/>
  <c r="H1467" i="15"/>
  <c r="J1467" i="15" s="1"/>
  <c r="H1466" i="15"/>
  <c r="J1466" i="15" s="1"/>
  <c r="H1465" i="15"/>
  <c r="J1465" i="15" s="1"/>
  <c r="H1464" i="15"/>
  <c r="J1464" i="15" s="1"/>
  <c r="H1463" i="15"/>
  <c r="J1463" i="15" s="1"/>
  <c r="H1462" i="15"/>
  <c r="J1462" i="15" s="1"/>
  <c r="H1461" i="15"/>
  <c r="J1461" i="15" s="1"/>
  <c r="H1460" i="15"/>
  <c r="J1460" i="15" s="1"/>
  <c r="H1459" i="15"/>
  <c r="J1459" i="15" s="1"/>
  <c r="H1458" i="15"/>
  <c r="J1458" i="15" s="1"/>
  <c r="H1457" i="15"/>
  <c r="J1457" i="15" s="1"/>
  <c r="H1456" i="15"/>
  <c r="J1456" i="15" s="1"/>
  <c r="H1455" i="15"/>
  <c r="J1455" i="15" s="1"/>
  <c r="H1454" i="15"/>
  <c r="J1454" i="15" s="1"/>
  <c r="H1453" i="15"/>
  <c r="J1453" i="15" s="1"/>
  <c r="H1452" i="15"/>
  <c r="J1452" i="15" s="1"/>
  <c r="H1451" i="15"/>
  <c r="J1451" i="15" s="1"/>
  <c r="H1450" i="15"/>
  <c r="J1450" i="15" s="1"/>
  <c r="H1449" i="15"/>
  <c r="J1449" i="15" s="1"/>
  <c r="H1448" i="15"/>
  <c r="J1448" i="15" s="1"/>
  <c r="H1447" i="15"/>
  <c r="J1447" i="15" s="1"/>
  <c r="H1446" i="15"/>
  <c r="J1446" i="15" s="1"/>
  <c r="H1445" i="15"/>
  <c r="J1445" i="15" s="1"/>
  <c r="H1444" i="15"/>
  <c r="J1444" i="15" s="1"/>
  <c r="H1443" i="15"/>
  <c r="J1443" i="15" s="1"/>
  <c r="H1442" i="15"/>
  <c r="J1442" i="15" s="1"/>
  <c r="H1441" i="15"/>
  <c r="J1441" i="15" s="1"/>
  <c r="H1440" i="15"/>
  <c r="J1440" i="15" s="1"/>
  <c r="H1439" i="15"/>
  <c r="J1439" i="15" s="1"/>
  <c r="H1438" i="15"/>
  <c r="J1438" i="15" s="1"/>
  <c r="H1437" i="15"/>
  <c r="J1437" i="15" s="1"/>
  <c r="H1436" i="15"/>
  <c r="J1436" i="15" s="1"/>
  <c r="H1435" i="15"/>
  <c r="J1435" i="15" s="1"/>
  <c r="H1434" i="15"/>
  <c r="J1434" i="15" s="1"/>
  <c r="H1433" i="15"/>
  <c r="J1433" i="15" s="1"/>
  <c r="H1432" i="15"/>
  <c r="J1432" i="15" s="1"/>
  <c r="H1431" i="15"/>
  <c r="J1431" i="15" s="1"/>
  <c r="H1430" i="15"/>
  <c r="J1430" i="15" s="1"/>
  <c r="H1429" i="15"/>
  <c r="J1429" i="15" s="1"/>
  <c r="H1428" i="15"/>
  <c r="J1428" i="15" s="1"/>
  <c r="H1427" i="15"/>
  <c r="J1427" i="15" s="1"/>
  <c r="H1426" i="15"/>
  <c r="J1426" i="15" s="1"/>
  <c r="H1425" i="15"/>
  <c r="J1425" i="15" s="1"/>
  <c r="H1424" i="15"/>
  <c r="J1424" i="15" s="1"/>
  <c r="H1423" i="15"/>
  <c r="J1423" i="15" s="1"/>
  <c r="H1422" i="15"/>
  <c r="J1422" i="15" s="1"/>
  <c r="H1421" i="15"/>
  <c r="J1421" i="15" s="1"/>
  <c r="H1420" i="15"/>
  <c r="J1420" i="15" s="1"/>
  <c r="H1419" i="15"/>
  <c r="J1419" i="15" s="1"/>
  <c r="H1418" i="15"/>
  <c r="J1418" i="15" s="1"/>
  <c r="H1417" i="15"/>
  <c r="J1417" i="15" s="1"/>
  <c r="H1416" i="15"/>
  <c r="J1416" i="15" s="1"/>
  <c r="H1415" i="15"/>
  <c r="J1415" i="15" s="1"/>
  <c r="H1414" i="15"/>
  <c r="J1414" i="15" s="1"/>
  <c r="H1413" i="15"/>
  <c r="J1413" i="15" s="1"/>
  <c r="H1412" i="15"/>
  <c r="J1412" i="15" s="1"/>
  <c r="H1411" i="15"/>
  <c r="J1411" i="15" s="1"/>
  <c r="H1410" i="15"/>
  <c r="J1410" i="15" s="1"/>
  <c r="H1409" i="15"/>
  <c r="J1409" i="15" s="1"/>
  <c r="H1408" i="15"/>
  <c r="J1408" i="15" s="1"/>
  <c r="H1407" i="15"/>
  <c r="J1407" i="15" s="1"/>
  <c r="H1406" i="15"/>
  <c r="J1406" i="15" s="1"/>
  <c r="H1405" i="15"/>
  <c r="J1405" i="15" s="1"/>
  <c r="H1404" i="15"/>
  <c r="J1404" i="15" s="1"/>
  <c r="H1403" i="15"/>
  <c r="J1403" i="15" s="1"/>
  <c r="H1402" i="15"/>
  <c r="J1402" i="15" s="1"/>
  <c r="H1401" i="15"/>
  <c r="J1401" i="15" s="1"/>
  <c r="H1400" i="15"/>
  <c r="J1400" i="15" s="1"/>
  <c r="H1399" i="15"/>
  <c r="J1399" i="15" s="1"/>
  <c r="H1398" i="15"/>
  <c r="J1398" i="15" s="1"/>
  <c r="H1397" i="15"/>
  <c r="J1397" i="15" s="1"/>
  <c r="H1396" i="15"/>
  <c r="J1396" i="15" s="1"/>
  <c r="H1395" i="15"/>
  <c r="J1395" i="15" s="1"/>
  <c r="H1394" i="15"/>
  <c r="J1394" i="15" s="1"/>
  <c r="H1393" i="15"/>
  <c r="J1393" i="15" s="1"/>
  <c r="H1392" i="15"/>
  <c r="J1392" i="15" s="1"/>
  <c r="H1391" i="15"/>
  <c r="J1391" i="15" s="1"/>
  <c r="H1390" i="15"/>
  <c r="J1390" i="15" s="1"/>
  <c r="H1389" i="15"/>
  <c r="J1389" i="15" s="1"/>
  <c r="H1388" i="15"/>
  <c r="J1388" i="15" s="1"/>
  <c r="H1387" i="15"/>
  <c r="J1387" i="15" s="1"/>
  <c r="H1386" i="15"/>
  <c r="J1386" i="15" s="1"/>
  <c r="H1385" i="15"/>
  <c r="J1385" i="15" s="1"/>
  <c r="H1384" i="15"/>
  <c r="J1384" i="15" s="1"/>
  <c r="H1383" i="15"/>
  <c r="J1383" i="15" s="1"/>
  <c r="H1382" i="15"/>
  <c r="J1382" i="15" s="1"/>
  <c r="H1381" i="15"/>
  <c r="J1381" i="15" s="1"/>
  <c r="H1380" i="15"/>
  <c r="J1380" i="15" s="1"/>
  <c r="H1379" i="15"/>
  <c r="J1379" i="15" s="1"/>
  <c r="H1378" i="15"/>
  <c r="J1378" i="15" s="1"/>
  <c r="H1377" i="15"/>
  <c r="J1377" i="15" s="1"/>
  <c r="H1376" i="15"/>
  <c r="J1376" i="15" s="1"/>
  <c r="H1375" i="15"/>
  <c r="J1375" i="15" s="1"/>
  <c r="H1374" i="15"/>
  <c r="J1374" i="15" s="1"/>
  <c r="H1373" i="15"/>
  <c r="J1373" i="15" s="1"/>
  <c r="H1372" i="15"/>
  <c r="J1372" i="15" s="1"/>
  <c r="H1371" i="15"/>
  <c r="J1371" i="15" s="1"/>
  <c r="H1370" i="15"/>
  <c r="J1370" i="15" s="1"/>
  <c r="H1369" i="15"/>
  <c r="J1369" i="15" s="1"/>
  <c r="H1368" i="15"/>
  <c r="J1368" i="15" s="1"/>
  <c r="H1367" i="15"/>
  <c r="J1367" i="15" s="1"/>
  <c r="H1366" i="15"/>
  <c r="J1366" i="15" s="1"/>
  <c r="H1365" i="15"/>
  <c r="J1365" i="15" s="1"/>
  <c r="H1364" i="15"/>
  <c r="J1364" i="15" s="1"/>
  <c r="H1363" i="15"/>
  <c r="J1363" i="15" s="1"/>
  <c r="H1362" i="15"/>
  <c r="J1362" i="15" s="1"/>
  <c r="H1361" i="15"/>
  <c r="J1361" i="15" s="1"/>
  <c r="H1360" i="15"/>
  <c r="J1360" i="15" s="1"/>
  <c r="H1359" i="15"/>
  <c r="J1359" i="15" s="1"/>
  <c r="H1358" i="15"/>
  <c r="J1358" i="15" s="1"/>
  <c r="H1357" i="15"/>
  <c r="J1357" i="15" s="1"/>
  <c r="H1356" i="15"/>
  <c r="J1356" i="15" s="1"/>
  <c r="H1355" i="15"/>
  <c r="J1355" i="15" s="1"/>
  <c r="H1354" i="15"/>
  <c r="J1354" i="15" s="1"/>
  <c r="H1353" i="15"/>
  <c r="J1353" i="15" s="1"/>
  <c r="H1352" i="15"/>
  <c r="J1352" i="15" s="1"/>
  <c r="H1351" i="15"/>
  <c r="J1351" i="15" s="1"/>
  <c r="H1350" i="15"/>
  <c r="J1350" i="15" s="1"/>
  <c r="H1349" i="15"/>
  <c r="J1349" i="15" s="1"/>
  <c r="H1348" i="15"/>
  <c r="J1348" i="15" s="1"/>
  <c r="H1347" i="15"/>
  <c r="J1347" i="15" s="1"/>
  <c r="H1346" i="15"/>
  <c r="J1346" i="15" s="1"/>
  <c r="H1345" i="15"/>
  <c r="J1345" i="15" s="1"/>
  <c r="H1344" i="15"/>
  <c r="J1344" i="15" s="1"/>
  <c r="H1343" i="15"/>
  <c r="J1343" i="15" s="1"/>
  <c r="H1342" i="15"/>
  <c r="J1342" i="15" s="1"/>
  <c r="H1341" i="15"/>
  <c r="J1341" i="15" s="1"/>
  <c r="H1340" i="15"/>
  <c r="J1340" i="15" s="1"/>
  <c r="H1339" i="15"/>
  <c r="J1339" i="15" s="1"/>
  <c r="H1338" i="15"/>
  <c r="J1338" i="15" s="1"/>
  <c r="H1337" i="15"/>
  <c r="J1337" i="15" s="1"/>
  <c r="H1336" i="15"/>
  <c r="J1336" i="15" s="1"/>
  <c r="H1335" i="15"/>
  <c r="J1335" i="15" s="1"/>
  <c r="H1334" i="15"/>
  <c r="J1334" i="15" s="1"/>
  <c r="H1333" i="15"/>
  <c r="J1333" i="15" s="1"/>
  <c r="H1332" i="15"/>
  <c r="J1332" i="15" s="1"/>
  <c r="H1331" i="15"/>
  <c r="J1331" i="15" s="1"/>
  <c r="H1330" i="15"/>
  <c r="J1330" i="15" s="1"/>
  <c r="H1329" i="15"/>
  <c r="J1329" i="15" s="1"/>
  <c r="H1328" i="15"/>
  <c r="J1328" i="15" s="1"/>
  <c r="H1327" i="15"/>
  <c r="J1327" i="15" s="1"/>
  <c r="H1326" i="15"/>
  <c r="J1326" i="15" s="1"/>
  <c r="H1325" i="15"/>
  <c r="J1325" i="15" s="1"/>
  <c r="H1324" i="15"/>
  <c r="J1324" i="15" s="1"/>
  <c r="H1323" i="15"/>
  <c r="J1323" i="15" s="1"/>
  <c r="H1322" i="15"/>
  <c r="J1322" i="15" s="1"/>
  <c r="H1321" i="15"/>
  <c r="J1321" i="15" s="1"/>
  <c r="H1320" i="15"/>
  <c r="J1320" i="15" s="1"/>
  <c r="H1319" i="15"/>
  <c r="J1319" i="15" s="1"/>
  <c r="H1318" i="15"/>
  <c r="J1318" i="15" s="1"/>
  <c r="H1317" i="15"/>
  <c r="J1317" i="15" s="1"/>
  <c r="H1316" i="15"/>
  <c r="J1316" i="15" s="1"/>
  <c r="H1315" i="15"/>
  <c r="J1315" i="15" s="1"/>
  <c r="H1314" i="15"/>
  <c r="J1314" i="15" s="1"/>
  <c r="H1313" i="15"/>
  <c r="J1313" i="15" s="1"/>
  <c r="H1312" i="15"/>
  <c r="J1312" i="15" s="1"/>
  <c r="H1311" i="15"/>
  <c r="J1311" i="15" s="1"/>
  <c r="H1310" i="15"/>
  <c r="J1310" i="15" s="1"/>
  <c r="H1309" i="15"/>
  <c r="J1309" i="15" s="1"/>
  <c r="H1308" i="15"/>
  <c r="J1308" i="15" s="1"/>
  <c r="H1307" i="15"/>
  <c r="J1307" i="15" s="1"/>
  <c r="H1306" i="15"/>
  <c r="J1306" i="15" s="1"/>
  <c r="H1305" i="15"/>
  <c r="J1305" i="15" s="1"/>
  <c r="H1304" i="15"/>
  <c r="J1304" i="15" s="1"/>
  <c r="H1303" i="15"/>
  <c r="J1303" i="15" s="1"/>
  <c r="H1302" i="15"/>
  <c r="J1302" i="15" s="1"/>
  <c r="H1301" i="15"/>
  <c r="J1301" i="15" s="1"/>
  <c r="H1300" i="15"/>
  <c r="J1300" i="15" s="1"/>
  <c r="H1299" i="15"/>
  <c r="J1299" i="15" s="1"/>
  <c r="H1298" i="15"/>
  <c r="J1298" i="15" s="1"/>
  <c r="H1297" i="15"/>
  <c r="J1297" i="15" s="1"/>
  <c r="H1296" i="15"/>
  <c r="J1296" i="15" s="1"/>
  <c r="H1295" i="15"/>
  <c r="J1295" i="15" s="1"/>
  <c r="H1294" i="15"/>
  <c r="J1294" i="15" s="1"/>
  <c r="H1293" i="15"/>
  <c r="J1293" i="15" s="1"/>
  <c r="H1292" i="15"/>
  <c r="J1292" i="15" s="1"/>
  <c r="H1291" i="15"/>
  <c r="J1291" i="15" s="1"/>
  <c r="H1290" i="15"/>
  <c r="J1290" i="15" s="1"/>
  <c r="H1289" i="15"/>
  <c r="J1289" i="15" s="1"/>
  <c r="H1288" i="15"/>
  <c r="J1288" i="15" s="1"/>
  <c r="H1287" i="15"/>
  <c r="J1287" i="15" s="1"/>
  <c r="H1286" i="15"/>
  <c r="J1286" i="15" s="1"/>
  <c r="H1285" i="15"/>
  <c r="J1285" i="15" s="1"/>
  <c r="H1284" i="15"/>
  <c r="J1284" i="15" s="1"/>
  <c r="H1283" i="15"/>
  <c r="J1283" i="15" s="1"/>
  <c r="H1282" i="15"/>
  <c r="J1282" i="15" s="1"/>
  <c r="H1281" i="15"/>
  <c r="J1281" i="15" s="1"/>
  <c r="H1280" i="15"/>
  <c r="J1280" i="15" s="1"/>
  <c r="H1279" i="15"/>
  <c r="J1279" i="15" s="1"/>
  <c r="H1278" i="15"/>
  <c r="J1278" i="15" s="1"/>
  <c r="H1277" i="15"/>
  <c r="J1277" i="15" s="1"/>
  <c r="H1276" i="15"/>
  <c r="J1276" i="15" s="1"/>
  <c r="H1275" i="15"/>
  <c r="J1275" i="15" s="1"/>
  <c r="H1274" i="15"/>
  <c r="J1274" i="15" s="1"/>
  <c r="H1273" i="15"/>
  <c r="J1273" i="15" s="1"/>
  <c r="H1272" i="15"/>
  <c r="J1272" i="15" s="1"/>
  <c r="H1271" i="15"/>
  <c r="J1271" i="15" s="1"/>
  <c r="H1270" i="15"/>
  <c r="J1270" i="15" s="1"/>
  <c r="H1269" i="15"/>
  <c r="J1269" i="15" s="1"/>
  <c r="H1268" i="15"/>
  <c r="J1268" i="15" s="1"/>
  <c r="H1267" i="15"/>
  <c r="J1267" i="15" s="1"/>
  <c r="H1266" i="15"/>
  <c r="J1266" i="15" s="1"/>
  <c r="H1265" i="15"/>
  <c r="J1265" i="15" s="1"/>
  <c r="H1264" i="15"/>
  <c r="J1264" i="15" s="1"/>
  <c r="H1263" i="15"/>
  <c r="J1263" i="15" s="1"/>
  <c r="H1262" i="15"/>
  <c r="J1262" i="15" s="1"/>
  <c r="H1261" i="15"/>
  <c r="J1261" i="15" s="1"/>
  <c r="H1260" i="15"/>
  <c r="J1260" i="15" s="1"/>
  <c r="H1259" i="15"/>
  <c r="J1259" i="15" s="1"/>
  <c r="H1258" i="15"/>
  <c r="J1258" i="15" s="1"/>
  <c r="H1257" i="15"/>
  <c r="J1257" i="15" s="1"/>
  <c r="H1256" i="15"/>
  <c r="J1256" i="15" s="1"/>
  <c r="H1255" i="15"/>
  <c r="J1255" i="15" s="1"/>
  <c r="H1254" i="15"/>
  <c r="J1254" i="15" s="1"/>
  <c r="H1253" i="15"/>
  <c r="J1253" i="15" s="1"/>
  <c r="H1252" i="15"/>
  <c r="J1252" i="15" s="1"/>
  <c r="H1251" i="15"/>
  <c r="J1251" i="15" s="1"/>
  <c r="H1250" i="15"/>
  <c r="J1250" i="15" s="1"/>
  <c r="H1249" i="15"/>
  <c r="J1249" i="15" s="1"/>
  <c r="H1248" i="15"/>
  <c r="J1248" i="15" s="1"/>
  <c r="H1247" i="15"/>
  <c r="J1247" i="15" s="1"/>
  <c r="H1246" i="15"/>
  <c r="J1246" i="15" s="1"/>
  <c r="H1245" i="15"/>
  <c r="J1245" i="15" s="1"/>
  <c r="H1244" i="15"/>
  <c r="J1244" i="15" s="1"/>
  <c r="H1243" i="15"/>
  <c r="J1243" i="15" s="1"/>
  <c r="H1242" i="15"/>
  <c r="J1242" i="15" s="1"/>
  <c r="H1241" i="15"/>
  <c r="J1241" i="15" s="1"/>
  <c r="H1240" i="15"/>
  <c r="J1240" i="15" s="1"/>
  <c r="H1239" i="15"/>
  <c r="J1239" i="15" s="1"/>
  <c r="H1238" i="15"/>
  <c r="J1238" i="15" s="1"/>
  <c r="H1237" i="15"/>
  <c r="J1237" i="15" s="1"/>
  <c r="H1236" i="15"/>
  <c r="J1236" i="15" s="1"/>
  <c r="H1235" i="15"/>
  <c r="J1235" i="15" s="1"/>
  <c r="H1234" i="15"/>
  <c r="J1234" i="15" s="1"/>
  <c r="H1233" i="15"/>
  <c r="J1233" i="15" s="1"/>
  <c r="H1232" i="15"/>
  <c r="J1232" i="15" s="1"/>
  <c r="H1231" i="15"/>
  <c r="J1231" i="15" s="1"/>
  <c r="H1230" i="15"/>
  <c r="J1230" i="15" s="1"/>
  <c r="H1229" i="15"/>
  <c r="J1229" i="15" s="1"/>
  <c r="H1228" i="15"/>
  <c r="J1228" i="15" s="1"/>
  <c r="H1227" i="15"/>
  <c r="J1227" i="15" s="1"/>
  <c r="H1226" i="15"/>
  <c r="J1226" i="15" s="1"/>
  <c r="H1225" i="15"/>
  <c r="J1225" i="15" s="1"/>
  <c r="H1224" i="15"/>
  <c r="J1224" i="15" s="1"/>
  <c r="H1223" i="15"/>
  <c r="J1223" i="15" s="1"/>
  <c r="H1222" i="15"/>
  <c r="J1222" i="15" s="1"/>
  <c r="H1221" i="15"/>
  <c r="J1221" i="15" s="1"/>
  <c r="H1220" i="15"/>
  <c r="J1220" i="15" s="1"/>
  <c r="H1219" i="15"/>
  <c r="J1219" i="15" s="1"/>
  <c r="H1218" i="15"/>
  <c r="J1218" i="15" s="1"/>
  <c r="H1217" i="15"/>
  <c r="J1217" i="15" s="1"/>
  <c r="H1216" i="15"/>
  <c r="J1216" i="15" s="1"/>
  <c r="H1215" i="15"/>
  <c r="J1215" i="15" s="1"/>
  <c r="H1214" i="15"/>
  <c r="J1214" i="15" s="1"/>
  <c r="H1213" i="15"/>
  <c r="J1213" i="15" s="1"/>
  <c r="H1212" i="15"/>
  <c r="J1212" i="15" s="1"/>
  <c r="H1211" i="15"/>
  <c r="J1211" i="15" s="1"/>
  <c r="H1210" i="15"/>
  <c r="J1210" i="15" s="1"/>
  <c r="H1209" i="15"/>
  <c r="J1209" i="15" s="1"/>
  <c r="H1208" i="15"/>
  <c r="J1208" i="15" s="1"/>
  <c r="H1207" i="15"/>
  <c r="J1207" i="15" s="1"/>
  <c r="H1206" i="15"/>
  <c r="J1206" i="15" s="1"/>
  <c r="H1205" i="15"/>
  <c r="J1205" i="15" s="1"/>
  <c r="H1204" i="15"/>
  <c r="J1204" i="15" s="1"/>
  <c r="H1203" i="15"/>
  <c r="J1203" i="15" s="1"/>
  <c r="H1202" i="15"/>
  <c r="J1202" i="15" s="1"/>
  <c r="H1201" i="15"/>
  <c r="J1201" i="15" s="1"/>
  <c r="H1200" i="15"/>
  <c r="J1200" i="15" s="1"/>
  <c r="H1199" i="15"/>
  <c r="J1199" i="15" s="1"/>
  <c r="H1198" i="15"/>
  <c r="J1198" i="15" s="1"/>
  <c r="H1197" i="15"/>
  <c r="J1197" i="15" s="1"/>
  <c r="H1196" i="15"/>
  <c r="J1196" i="15" s="1"/>
  <c r="H1195" i="15"/>
  <c r="J1195" i="15" s="1"/>
  <c r="H1194" i="15"/>
  <c r="J1194" i="15" s="1"/>
  <c r="H1193" i="15"/>
  <c r="J1193" i="15" s="1"/>
  <c r="H1192" i="15"/>
  <c r="J1192" i="15" s="1"/>
  <c r="H1191" i="15"/>
  <c r="J1191" i="15" s="1"/>
  <c r="H1190" i="15"/>
  <c r="J1190" i="15" s="1"/>
  <c r="H1189" i="15"/>
  <c r="J1189" i="15" s="1"/>
  <c r="H1188" i="15"/>
  <c r="J1188" i="15" s="1"/>
  <c r="H1187" i="15"/>
  <c r="J1187" i="15" s="1"/>
  <c r="H1186" i="15"/>
  <c r="J1186" i="15" s="1"/>
  <c r="H1185" i="15"/>
  <c r="J1185" i="15" s="1"/>
  <c r="H1184" i="15"/>
  <c r="J1184" i="15" s="1"/>
  <c r="H1183" i="15"/>
  <c r="J1183" i="15" s="1"/>
  <c r="H1182" i="15"/>
  <c r="J1182" i="15" s="1"/>
  <c r="H1181" i="15"/>
  <c r="J1181" i="15" s="1"/>
  <c r="H1180" i="15"/>
  <c r="J1180" i="15" s="1"/>
  <c r="H1179" i="15"/>
  <c r="J1179" i="15" s="1"/>
  <c r="H1178" i="15"/>
  <c r="J1178" i="15" s="1"/>
  <c r="H1177" i="15"/>
  <c r="J1177" i="15" s="1"/>
  <c r="H1176" i="15"/>
  <c r="J1176" i="15" s="1"/>
  <c r="H1175" i="15"/>
  <c r="J1175" i="15" s="1"/>
  <c r="H1174" i="15"/>
  <c r="J1174" i="15" s="1"/>
  <c r="H1173" i="15"/>
  <c r="J1173" i="15" s="1"/>
  <c r="H1172" i="15"/>
  <c r="J1172" i="15" s="1"/>
  <c r="H1171" i="15"/>
  <c r="J1171" i="15" s="1"/>
  <c r="H1170" i="15"/>
  <c r="J1170" i="15" s="1"/>
  <c r="H1169" i="15"/>
  <c r="J1169" i="15" s="1"/>
  <c r="H1168" i="15"/>
  <c r="J1168" i="15" s="1"/>
  <c r="H1167" i="15"/>
  <c r="J1167" i="15" s="1"/>
  <c r="H1166" i="15"/>
  <c r="J1166" i="15" s="1"/>
  <c r="H1165" i="15"/>
  <c r="J1165" i="15" s="1"/>
  <c r="H1164" i="15"/>
  <c r="J1164" i="15" s="1"/>
  <c r="H1163" i="15"/>
  <c r="J1163" i="15" s="1"/>
  <c r="H1162" i="15"/>
  <c r="J1162" i="15" s="1"/>
  <c r="H1161" i="15"/>
  <c r="J1161" i="15" s="1"/>
  <c r="H1160" i="15"/>
  <c r="J1160" i="15" s="1"/>
  <c r="H1159" i="15"/>
  <c r="J1159" i="15" s="1"/>
  <c r="H1158" i="15"/>
  <c r="J1158" i="15" s="1"/>
  <c r="H1157" i="15"/>
  <c r="J1157" i="15" s="1"/>
  <c r="H1156" i="15"/>
  <c r="J1156" i="15" s="1"/>
  <c r="H1155" i="15"/>
  <c r="J1155" i="15" s="1"/>
  <c r="H1154" i="15"/>
  <c r="J1154" i="15" s="1"/>
  <c r="H1153" i="15"/>
  <c r="J1153" i="15" s="1"/>
  <c r="H1152" i="15"/>
  <c r="J1152" i="15" s="1"/>
  <c r="H1151" i="15"/>
  <c r="J1151" i="15" s="1"/>
  <c r="H1150" i="15"/>
  <c r="J1150" i="15" s="1"/>
  <c r="H1149" i="15"/>
  <c r="J1149" i="15" s="1"/>
  <c r="H1148" i="15"/>
  <c r="J1148" i="15" s="1"/>
  <c r="H1147" i="15"/>
  <c r="J1147" i="15" s="1"/>
  <c r="H1146" i="15"/>
  <c r="J1146" i="15" s="1"/>
  <c r="H1145" i="15"/>
  <c r="J1145" i="15" s="1"/>
  <c r="H1144" i="15"/>
  <c r="J1144" i="15" s="1"/>
  <c r="H1143" i="15"/>
  <c r="J1143" i="15" s="1"/>
  <c r="H1142" i="15"/>
  <c r="J1142" i="15" s="1"/>
  <c r="H1141" i="15"/>
  <c r="J1141" i="15" s="1"/>
  <c r="H1140" i="15"/>
  <c r="J1140" i="15" s="1"/>
  <c r="H1139" i="15"/>
  <c r="J1139" i="15" s="1"/>
  <c r="H1138" i="15"/>
  <c r="J1138" i="15" s="1"/>
  <c r="H1137" i="15"/>
  <c r="J1137" i="15" s="1"/>
  <c r="H1136" i="15"/>
  <c r="J1136" i="15" s="1"/>
  <c r="H1135" i="15"/>
  <c r="J1135" i="15" s="1"/>
  <c r="H1134" i="15"/>
  <c r="J1134" i="15" s="1"/>
  <c r="H1133" i="15"/>
  <c r="J1133" i="15" s="1"/>
  <c r="H1132" i="15"/>
  <c r="J1132" i="15" s="1"/>
  <c r="H1131" i="15"/>
  <c r="J1131" i="15" s="1"/>
  <c r="H1130" i="15"/>
  <c r="J1130" i="15" s="1"/>
  <c r="H1129" i="15"/>
  <c r="J1129" i="15" s="1"/>
  <c r="H1128" i="15"/>
  <c r="J1128" i="15" s="1"/>
  <c r="H1127" i="15"/>
  <c r="J1127" i="15" s="1"/>
  <c r="H1126" i="15"/>
  <c r="J1126" i="15" s="1"/>
  <c r="H1125" i="15"/>
  <c r="J1125" i="15" s="1"/>
  <c r="H1124" i="15"/>
  <c r="J1124" i="15" s="1"/>
  <c r="H1123" i="15"/>
  <c r="J1123" i="15" s="1"/>
  <c r="H1122" i="15"/>
  <c r="J1122" i="15" s="1"/>
  <c r="H1121" i="15"/>
  <c r="J1121" i="15" s="1"/>
  <c r="H1120" i="15"/>
  <c r="J1120" i="15" s="1"/>
  <c r="H1119" i="15"/>
  <c r="J1119" i="15" s="1"/>
  <c r="H1118" i="15"/>
  <c r="J1118" i="15" s="1"/>
  <c r="H1117" i="15"/>
  <c r="J1117" i="15" s="1"/>
  <c r="H1116" i="15"/>
  <c r="J1116" i="15" s="1"/>
  <c r="H1115" i="15"/>
  <c r="J1115" i="15" s="1"/>
  <c r="H1114" i="15"/>
  <c r="J1114" i="15" s="1"/>
  <c r="H1113" i="15"/>
  <c r="J1113" i="15" s="1"/>
  <c r="H1112" i="15"/>
  <c r="J1112" i="15" s="1"/>
  <c r="H1111" i="15"/>
  <c r="J1111" i="15" s="1"/>
  <c r="H1110" i="15"/>
  <c r="J1110" i="15" s="1"/>
  <c r="H1109" i="15"/>
  <c r="J1109" i="15" s="1"/>
  <c r="H1108" i="15"/>
  <c r="J1108" i="15" s="1"/>
  <c r="H1107" i="15"/>
  <c r="J1107" i="15" s="1"/>
  <c r="H1106" i="15"/>
  <c r="J1106" i="15" s="1"/>
  <c r="H1105" i="15"/>
  <c r="J1105" i="15" s="1"/>
  <c r="H1104" i="15"/>
  <c r="J1104" i="15" s="1"/>
  <c r="H1103" i="15"/>
  <c r="J1103" i="15" s="1"/>
  <c r="H1102" i="15"/>
  <c r="J1102" i="15" s="1"/>
  <c r="H1101" i="15"/>
  <c r="J1101" i="15" s="1"/>
  <c r="H1100" i="15"/>
  <c r="J1100" i="15" s="1"/>
  <c r="H1099" i="15"/>
  <c r="J1099" i="15" s="1"/>
  <c r="H1098" i="15"/>
  <c r="J1098" i="15" s="1"/>
  <c r="H1097" i="15"/>
  <c r="J1097" i="15" s="1"/>
  <c r="H1096" i="15"/>
  <c r="J1096" i="15" s="1"/>
  <c r="H1095" i="15"/>
  <c r="J1095" i="15" s="1"/>
  <c r="H1094" i="15"/>
  <c r="J1094" i="15" s="1"/>
  <c r="H1093" i="15"/>
  <c r="J1093" i="15" s="1"/>
  <c r="H1092" i="15"/>
  <c r="J1092" i="15" s="1"/>
  <c r="H1091" i="15"/>
  <c r="J1091" i="15" s="1"/>
  <c r="H1090" i="15"/>
  <c r="J1090" i="15" s="1"/>
  <c r="H1089" i="15"/>
  <c r="J1089" i="15" s="1"/>
  <c r="H1088" i="15"/>
  <c r="J1088" i="15" s="1"/>
  <c r="H1087" i="15"/>
  <c r="J1087" i="15" s="1"/>
  <c r="H1086" i="15"/>
  <c r="J1086" i="15" s="1"/>
  <c r="H1085" i="15"/>
  <c r="J1085" i="15" s="1"/>
  <c r="H1084" i="15"/>
  <c r="J1084" i="15" s="1"/>
  <c r="H1083" i="15"/>
  <c r="J1083" i="15" s="1"/>
  <c r="H1082" i="15"/>
  <c r="J1082" i="15" s="1"/>
  <c r="H1081" i="15"/>
  <c r="J1081" i="15" s="1"/>
  <c r="H1080" i="15"/>
  <c r="J1080" i="15" s="1"/>
  <c r="H1079" i="15"/>
  <c r="J1079" i="15" s="1"/>
  <c r="H1078" i="15"/>
  <c r="J1078" i="15" s="1"/>
  <c r="H1077" i="15"/>
  <c r="J1077" i="15" s="1"/>
  <c r="H1076" i="15"/>
  <c r="J1076" i="15" s="1"/>
  <c r="H1075" i="15"/>
  <c r="J1075" i="15" s="1"/>
  <c r="H1074" i="15"/>
  <c r="J1074" i="15" s="1"/>
  <c r="H1073" i="15"/>
  <c r="J1073" i="15" s="1"/>
  <c r="H1072" i="15"/>
  <c r="J1072" i="15" s="1"/>
  <c r="H1071" i="15"/>
  <c r="J1071" i="15" s="1"/>
  <c r="H1070" i="15"/>
  <c r="J1070" i="15" s="1"/>
  <c r="H1069" i="15"/>
  <c r="J1069" i="15" s="1"/>
  <c r="H1068" i="15"/>
  <c r="J1068" i="15" s="1"/>
  <c r="H1067" i="15"/>
  <c r="J1067" i="15" s="1"/>
  <c r="H1066" i="15"/>
  <c r="J1066" i="15" s="1"/>
  <c r="H1065" i="15"/>
  <c r="J1065" i="15" s="1"/>
  <c r="H1064" i="15"/>
  <c r="J1064" i="15" s="1"/>
  <c r="H1063" i="15"/>
  <c r="J1063" i="15" s="1"/>
  <c r="H1062" i="15"/>
  <c r="J1062" i="15" s="1"/>
  <c r="H1061" i="15"/>
  <c r="J1061" i="15" s="1"/>
  <c r="H1060" i="15"/>
  <c r="J1060" i="15" s="1"/>
  <c r="H1059" i="15"/>
  <c r="J1059" i="15" s="1"/>
  <c r="H1058" i="15"/>
  <c r="J1058" i="15" s="1"/>
  <c r="H1057" i="15"/>
  <c r="J1057" i="15" s="1"/>
  <c r="H1056" i="15"/>
  <c r="J1056" i="15" s="1"/>
  <c r="H1055" i="15"/>
  <c r="J1055" i="15" s="1"/>
  <c r="H1054" i="15"/>
  <c r="J1054" i="15" s="1"/>
  <c r="H1053" i="15"/>
  <c r="J1053" i="15" s="1"/>
  <c r="H1052" i="15"/>
  <c r="J1052" i="15" s="1"/>
  <c r="H1051" i="15"/>
  <c r="J1051" i="15" s="1"/>
  <c r="H1050" i="15"/>
  <c r="J1050" i="15" s="1"/>
  <c r="H1049" i="15"/>
  <c r="J1049" i="15" s="1"/>
  <c r="H1048" i="15"/>
  <c r="J1048" i="15" s="1"/>
  <c r="H1047" i="15"/>
  <c r="J1047" i="15" s="1"/>
  <c r="H1046" i="15"/>
  <c r="J1046" i="15" s="1"/>
  <c r="H1045" i="15"/>
  <c r="J1045" i="15" s="1"/>
  <c r="H1044" i="15"/>
  <c r="J1044" i="15" s="1"/>
  <c r="H1043" i="15"/>
  <c r="J1043" i="15" s="1"/>
  <c r="H1042" i="15"/>
  <c r="J1042" i="15" s="1"/>
  <c r="H1041" i="15"/>
  <c r="J1041" i="15" s="1"/>
  <c r="H1040" i="15"/>
  <c r="J1040" i="15" s="1"/>
  <c r="H1039" i="15"/>
  <c r="J1039" i="15" s="1"/>
  <c r="H1038" i="15"/>
  <c r="J1038" i="15" s="1"/>
  <c r="H1037" i="15"/>
  <c r="J1037" i="15" s="1"/>
  <c r="H1036" i="15"/>
  <c r="J1036" i="15" s="1"/>
  <c r="H1035" i="15"/>
  <c r="J1035" i="15" s="1"/>
  <c r="H1034" i="15"/>
  <c r="J1034" i="15" s="1"/>
  <c r="H1033" i="15"/>
  <c r="J1033" i="15" s="1"/>
  <c r="H1032" i="15"/>
  <c r="J1032" i="15" s="1"/>
  <c r="H1031" i="15"/>
  <c r="J1031" i="15" s="1"/>
  <c r="H1030" i="15"/>
  <c r="J1030" i="15" s="1"/>
  <c r="H1029" i="15"/>
  <c r="J1029" i="15" s="1"/>
  <c r="H1028" i="15"/>
  <c r="J1028" i="15" s="1"/>
  <c r="H1027" i="15"/>
  <c r="J1027" i="15" s="1"/>
  <c r="H1026" i="15"/>
  <c r="J1026" i="15" s="1"/>
  <c r="H1025" i="15"/>
  <c r="J1025" i="15" s="1"/>
  <c r="H1024" i="15"/>
  <c r="J1024" i="15" s="1"/>
  <c r="H1023" i="15"/>
  <c r="J1023" i="15" s="1"/>
  <c r="H1022" i="15"/>
  <c r="J1022" i="15" s="1"/>
  <c r="H1021" i="15"/>
  <c r="J1021" i="15" s="1"/>
  <c r="H1020" i="15"/>
  <c r="J1020" i="15" s="1"/>
  <c r="H1019" i="15"/>
  <c r="J1019" i="15" s="1"/>
  <c r="H1018" i="15"/>
  <c r="J1018" i="15" s="1"/>
  <c r="H1017" i="15"/>
  <c r="J1017" i="15" s="1"/>
  <c r="H1016" i="15"/>
  <c r="J1016" i="15" s="1"/>
  <c r="H1015" i="15"/>
  <c r="J1015" i="15" s="1"/>
  <c r="H1014" i="15"/>
  <c r="J1014" i="15" s="1"/>
  <c r="H1013" i="15"/>
  <c r="J1013" i="15" s="1"/>
  <c r="H1012" i="15"/>
  <c r="J1012" i="15" s="1"/>
  <c r="H1011" i="15"/>
  <c r="J1011" i="15" s="1"/>
  <c r="H1010" i="15"/>
  <c r="J1010" i="15" s="1"/>
  <c r="H1009" i="15"/>
  <c r="J1009" i="15" s="1"/>
  <c r="H1008" i="15"/>
  <c r="J1008" i="15" s="1"/>
  <c r="H1007" i="15"/>
  <c r="J1007" i="15" s="1"/>
  <c r="H1006" i="15"/>
  <c r="J1006" i="15" s="1"/>
  <c r="H1005" i="15"/>
  <c r="J1005" i="15" s="1"/>
  <c r="H1004" i="15"/>
  <c r="J1004" i="15" s="1"/>
  <c r="H1003" i="15"/>
  <c r="J1003" i="15" s="1"/>
  <c r="H1002" i="15"/>
  <c r="J1002" i="15" s="1"/>
  <c r="H1001" i="15"/>
  <c r="J1001" i="15" s="1"/>
  <c r="H1000" i="15"/>
  <c r="J1000" i="15" s="1"/>
  <c r="H999" i="15"/>
  <c r="J999" i="15" s="1"/>
  <c r="H998" i="15"/>
  <c r="J998" i="15" s="1"/>
  <c r="H997" i="15"/>
  <c r="J997" i="15" s="1"/>
  <c r="H996" i="15"/>
  <c r="J996" i="15" s="1"/>
  <c r="H995" i="15"/>
  <c r="J995" i="15" s="1"/>
  <c r="H994" i="15"/>
  <c r="J994" i="15" s="1"/>
  <c r="H993" i="15"/>
  <c r="J993" i="15" s="1"/>
  <c r="H992" i="15"/>
  <c r="J992" i="15" s="1"/>
  <c r="H991" i="15"/>
  <c r="J991" i="15" s="1"/>
  <c r="H990" i="15"/>
  <c r="J990" i="15" s="1"/>
  <c r="H989" i="15"/>
  <c r="J989" i="15" s="1"/>
  <c r="H988" i="15"/>
  <c r="J988" i="15" s="1"/>
  <c r="H987" i="15"/>
  <c r="J987" i="15" s="1"/>
  <c r="H986" i="15"/>
  <c r="J986" i="15" s="1"/>
  <c r="H985" i="15"/>
  <c r="J985" i="15" s="1"/>
  <c r="H984" i="15"/>
  <c r="J984" i="15" s="1"/>
  <c r="H983" i="15"/>
  <c r="J983" i="15" s="1"/>
  <c r="H982" i="15"/>
  <c r="J982" i="15" s="1"/>
  <c r="H981" i="15"/>
  <c r="J981" i="15" s="1"/>
  <c r="H980" i="15"/>
  <c r="J980" i="15" s="1"/>
  <c r="H979" i="15"/>
  <c r="J979" i="15" s="1"/>
  <c r="H978" i="15"/>
  <c r="J978" i="15" s="1"/>
  <c r="H977" i="15"/>
  <c r="J977" i="15" s="1"/>
  <c r="H976" i="15"/>
  <c r="J976" i="15" s="1"/>
  <c r="H975" i="15"/>
  <c r="J975" i="15" s="1"/>
  <c r="H974" i="15"/>
  <c r="J974" i="15" s="1"/>
  <c r="H973" i="15"/>
  <c r="J973" i="15" s="1"/>
  <c r="H972" i="15"/>
  <c r="J972" i="15" s="1"/>
  <c r="H971" i="15"/>
  <c r="J971" i="15" s="1"/>
  <c r="H970" i="15"/>
  <c r="J970" i="15" s="1"/>
  <c r="H969" i="15"/>
  <c r="J969" i="15" s="1"/>
  <c r="H968" i="15"/>
  <c r="J968" i="15" s="1"/>
  <c r="H967" i="15"/>
  <c r="J967" i="15" s="1"/>
  <c r="H966" i="15"/>
  <c r="J966" i="15" s="1"/>
  <c r="H965" i="15"/>
  <c r="J965" i="15" s="1"/>
  <c r="H964" i="15"/>
  <c r="J964" i="15" s="1"/>
  <c r="H963" i="15"/>
  <c r="J963" i="15" s="1"/>
  <c r="H962" i="15"/>
  <c r="J962" i="15" s="1"/>
  <c r="H961" i="15"/>
  <c r="J961" i="15" s="1"/>
  <c r="H960" i="15"/>
  <c r="J960" i="15" s="1"/>
  <c r="H959" i="15"/>
  <c r="J959" i="15" s="1"/>
  <c r="H958" i="15"/>
  <c r="J958" i="15" s="1"/>
  <c r="H957" i="15"/>
  <c r="J957" i="15" s="1"/>
  <c r="H956" i="15"/>
  <c r="J956" i="15" s="1"/>
  <c r="H955" i="15"/>
  <c r="J955" i="15" s="1"/>
  <c r="H954" i="15"/>
  <c r="J954" i="15" s="1"/>
  <c r="H953" i="15"/>
  <c r="J953" i="15" s="1"/>
  <c r="H952" i="15"/>
  <c r="J952" i="15" s="1"/>
  <c r="H951" i="15"/>
  <c r="J951" i="15" s="1"/>
  <c r="H950" i="15"/>
  <c r="J950" i="15" s="1"/>
  <c r="H949" i="15"/>
  <c r="J949" i="15" s="1"/>
  <c r="H948" i="15"/>
  <c r="J948" i="15" s="1"/>
  <c r="H947" i="15"/>
  <c r="J947" i="15" s="1"/>
  <c r="H946" i="15"/>
  <c r="J946" i="15" s="1"/>
  <c r="H945" i="15"/>
  <c r="J945" i="15" s="1"/>
  <c r="H944" i="15"/>
  <c r="J944" i="15" s="1"/>
  <c r="H943" i="15"/>
  <c r="J943" i="15" s="1"/>
  <c r="H942" i="15"/>
  <c r="J942" i="15" s="1"/>
  <c r="H941" i="15"/>
  <c r="J941" i="15" s="1"/>
  <c r="H940" i="15"/>
  <c r="J940" i="15" s="1"/>
  <c r="H939" i="15"/>
  <c r="J939" i="15" s="1"/>
  <c r="H938" i="15"/>
  <c r="J938" i="15" s="1"/>
  <c r="H937" i="15"/>
  <c r="J937" i="15" s="1"/>
  <c r="H936" i="15"/>
  <c r="J936" i="15" s="1"/>
  <c r="H935" i="15"/>
  <c r="J935" i="15" s="1"/>
  <c r="H934" i="15"/>
  <c r="J934" i="15" s="1"/>
  <c r="H933" i="15"/>
  <c r="J933" i="15" s="1"/>
  <c r="H932" i="15"/>
  <c r="J932" i="15" s="1"/>
  <c r="H931" i="15"/>
  <c r="J931" i="15" s="1"/>
  <c r="H930" i="15"/>
  <c r="J930" i="15" s="1"/>
  <c r="H929" i="15"/>
  <c r="J929" i="15" s="1"/>
  <c r="H928" i="15"/>
  <c r="J928" i="15" s="1"/>
  <c r="H927" i="15"/>
  <c r="J927" i="15" s="1"/>
  <c r="H926" i="15"/>
  <c r="J926" i="15" s="1"/>
  <c r="H925" i="15"/>
  <c r="J925" i="15" s="1"/>
  <c r="H924" i="15"/>
  <c r="J924" i="15" s="1"/>
  <c r="H923" i="15"/>
  <c r="J923" i="15" s="1"/>
  <c r="H922" i="15"/>
  <c r="J922" i="15" s="1"/>
  <c r="H921" i="15"/>
  <c r="J921" i="15" s="1"/>
  <c r="H920" i="15"/>
  <c r="J920" i="15" s="1"/>
  <c r="H919" i="15"/>
  <c r="J919" i="15" s="1"/>
  <c r="H918" i="15"/>
  <c r="J918" i="15" s="1"/>
  <c r="H917" i="15"/>
  <c r="J917" i="15" s="1"/>
  <c r="H916" i="15"/>
  <c r="J916" i="15" s="1"/>
  <c r="H915" i="15"/>
  <c r="J915" i="15" s="1"/>
  <c r="H914" i="15"/>
  <c r="J914" i="15" s="1"/>
  <c r="H913" i="15"/>
  <c r="J913" i="15" s="1"/>
  <c r="H912" i="15"/>
  <c r="J912" i="15" s="1"/>
  <c r="H911" i="15"/>
  <c r="J911" i="15" s="1"/>
  <c r="H910" i="15"/>
  <c r="J910" i="15" s="1"/>
  <c r="H909" i="15"/>
  <c r="J909" i="15" s="1"/>
  <c r="H908" i="15"/>
  <c r="J908" i="15" s="1"/>
  <c r="H907" i="15"/>
  <c r="J907" i="15" s="1"/>
  <c r="H906" i="15"/>
  <c r="J906" i="15" s="1"/>
  <c r="H905" i="15"/>
  <c r="J905" i="15" s="1"/>
  <c r="H904" i="15"/>
  <c r="J904" i="15" s="1"/>
  <c r="H903" i="15"/>
  <c r="J903" i="15" s="1"/>
  <c r="H902" i="15"/>
  <c r="J902" i="15" s="1"/>
  <c r="H901" i="15"/>
  <c r="J901" i="15" s="1"/>
  <c r="H900" i="15"/>
  <c r="J900" i="15" s="1"/>
  <c r="H899" i="15"/>
  <c r="J899" i="15" s="1"/>
  <c r="H898" i="15"/>
  <c r="J898" i="15" s="1"/>
  <c r="H897" i="15"/>
  <c r="J897" i="15" s="1"/>
  <c r="H896" i="15"/>
  <c r="J896" i="15" s="1"/>
  <c r="H895" i="15"/>
  <c r="J895" i="15" s="1"/>
  <c r="H894" i="15"/>
  <c r="J894" i="15" s="1"/>
  <c r="H893" i="15"/>
  <c r="J893" i="15" s="1"/>
  <c r="H892" i="15"/>
  <c r="J892" i="15" s="1"/>
  <c r="H891" i="15"/>
  <c r="J891" i="15" s="1"/>
  <c r="H890" i="15"/>
  <c r="J890" i="15" s="1"/>
  <c r="H889" i="15"/>
  <c r="J889" i="15" s="1"/>
  <c r="H888" i="15"/>
  <c r="J888" i="15" s="1"/>
  <c r="H887" i="15"/>
  <c r="J887" i="15" s="1"/>
  <c r="H886" i="15"/>
  <c r="J886" i="15" s="1"/>
  <c r="H885" i="15"/>
  <c r="J885" i="15" s="1"/>
  <c r="H884" i="15"/>
  <c r="J884" i="15" s="1"/>
  <c r="H883" i="15"/>
  <c r="J883" i="15" s="1"/>
  <c r="H882" i="15"/>
  <c r="J882" i="15" s="1"/>
  <c r="H881" i="15"/>
  <c r="J881" i="15" s="1"/>
  <c r="H880" i="15"/>
  <c r="J880" i="15" s="1"/>
  <c r="H879" i="15"/>
  <c r="J879" i="15" s="1"/>
  <c r="H878" i="15"/>
  <c r="J878" i="15" s="1"/>
  <c r="H877" i="15"/>
  <c r="J877" i="15" s="1"/>
  <c r="H876" i="15"/>
  <c r="J876" i="15" s="1"/>
  <c r="H875" i="15"/>
  <c r="J875" i="15" s="1"/>
  <c r="H874" i="15"/>
  <c r="J874" i="15" s="1"/>
  <c r="H873" i="15"/>
  <c r="J873" i="15" s="1"/>
  <c r="H872" i="15"/>
  <c r="J872" i="15" s="1"/>
  <c r="H871" i="15"/>
  <c r="J871" i="15" s="1"/>
  <c r="H870" i="15"/>
  <c r="J870" i="15" s="1"/>
  <c r="H869" i="15"/>
  <c r="J869" i="15" s="1"/>
  <c r="H868" i="15"/>
  <c r="J868" i="15" s="1"/>
  <c r="H867" i="15"/>
  <c r="J867" i="15" s="1"/>
  <c r="H866" i="15"/>
  <c r="J866" i="15" s="1"/>
  <c r="H865" i="15"/>
  <c r="J865" i="15" s="1"/>
  <c r="H864" i="15"/>
  <c r="J864" i="15" s="1"/>
  <c r="H863" i="15"/>
  <c r="J863" i="15" s="1"/>
  <c r="H862" i="15"/>
  <c r="J862" i="15" s="1"/>
  <c r="H861" i="15"/>
  <c r="J861" i="15" s="1"/>
  <c r="H860" i="15"/>
  <c r="J860" i="15" s="1"/>
  <c r="H859" i="15"/>
  <c r="J859" i="15" s="1"/>
  <c r="H858" i="15"/>
  <c r="J858" i="15" s="1"/>
  <c r="H857" i="15"/>
  <c r="J857" i="15" s="1"/>
  <c r="H856" i="15"/>
  <c r="J856" i="15" s="1"/>
  <c r="H855" i="15"/>
  <c r="J855" i="15" s="1"/>
  <c r="H854" i="15"/>
  <c r="J854" i="15" s="1"/>
  <c r="H853" i="15"/>
  <c r="J853" i="15" s="1"/>
  <c r="H852" i="15"/>
  <c r="J852" i="15" s="1"/>
  <c r="H851" i="15"/>
  <c r="J851" i="15" s="1"/>
  <c r="H850" i="15"/>
  <c r="J850" i="15" s="1"/>
  <c r="H849" i="15"/>
  <c r="J849" i="15" s="1"/>
  <c r="H848" i="15"/>
  <c r="J848" i="15" s="1"/>
  <c r="H847" i="15"/>
  <c r="J847" i="15" s="1"/>
  <c r="H846" i="15"/>
  <c r="J846" i="15" s="1"/>
  <c r="H845" i="15"/>
  <c r="J845" i="15" s="1"/>
  <c r="H844" i="15"/>
  <c r="J844" i="15" s="1"/>
  <c r="H843" i="15"/>
  <c r="J843" i="15" s="1"/>
  <c r="H842" i="15"/>
  <c r="J842" i="15" s="1"/>
  <c r="H841" i="15"/>
  <c r="J841" i="15" s="1"/>
  <c r="H840" i="15"/>
  <c r="J840" i="15" s="1"/>
  <c r="H839" i="15"/>
  <c r="J839" i="15" s="1"/>
  <c r="H838" i="15"/>
  <c r="J838" i="15" s="1"/>
  <c r="H837" i="15"/>
  <c r="J837" i="15" s="1"/>
  <c r="H836" i="15"/>
  <c r="J836" i="15" s="1"/>
  <c r="H835" i="15"/>
  <c r="J835" i="15" s="1"/>
  <c r="H834" i="15"/>
  <c r="J834" i="15" s="1"/>
  <c r="H833" i="15"/>
  <c r="J833" i="15" s="1"/>
  <c r="H832" i="15"/>
  <c r="J832" i="15" s="1"/>
  <c r="H831" i="15"/>
  <c r="J831" i="15" s="1"/>
  <c r="H830" i="15"/>
  <c r="J830" i="15" s="1"/>
  <c r="H829" i="15"/>
  <c r="J829" i="15" s="1"/>
  <c r="H828" i="15"/>
  <c r="J828" i="15" s="1"/>
  <c r="H827" i="15"/>
  <c r="J827" i="15" s="1"/>
  <c r="H826" i="15"/>
  <c r="J826" i="15" s="1"/>
  <c r="H825" i="15"/>
  <c r="J825" i="15" s="1"/>
  <c r="H824" i="15"/>
  <c r="J824" i="15" s="1"/>
  <c r="H823" i="15"/>
  <c r="J823" i="15" s="1"/>
  <c r="H822" i="15"/>
  <c r="J822" i="15" s="1"/>
  <c r="H821" i="15"/>
  <c r="J821" i="15" s="1"/>
  <c r="H820" i="15"/>
  <c r="J820" i="15" s="1"/>
  <c r="H819" i="15"/>
  <c r="J819" i="15" s="1"/>
  <c r="H818" i="15"/>
  <c r="J818" i="15" s="1"/>
  <c r="H817" i="15"/>
  <c r="J817" i="15" s="1"/>
  <c r="H816" i="15"/>
  <c r="J816" i="15" s="1"/>
  <c r="H815" i="15"/>
  <c r="J815" i="15" s="1"/>
  <c r="H814" i="15"/>
  <c r="J814" i="15" s="1"/>
  <c r="H813" i="15"/>
  <c r="J813" i="15" s="1"/>
  <c r="H812" i="15"/>
  <c r="J812" i="15" s="1"/>
  <c r="H811" i="15"/>
  <c r="J811" i="15" s="1"/>
  <c r="H810" i="15"/>
  <c r="J810" i="15" s="1"/>
  <c r="H809" i="15"/>
  <c r="J809" i="15" s="1"/>
  <c r="H808" i="15"/>
  <c r="J808" i="15" s="1"/>
  <c r="H807" i="15"/>
  <c r="J807" i="15" s="1"/>
  <c r="H806" i="15"/>
  <c r="J806" i="15" s="1"/>
  <c r="H805" i="15"/>
  <c r="J805" i="15" s="1"/>
  <c r="H804" i="15"/>
  <c r="J804" i="15" s="1"/>
  <c r="H803" i="15"/>
  <c r="J803" i="15" s="1"/>
  <c r="H802" i="15"/>
  <c r="J802" i="15" s="1"/>
  <c r="H801" i="15"/>
  <c r="J801" i="15" s="1"/>
  <c r="H800" i="15"/>
  <c r="J800" i="15" s="1"/>
  <c r="H799" i="15"/>
  <c r="J799" i="15" s="1"/>
  <c r="H798" i="15"/>
  <c r="J798" i="15" s="1"/>
  <c r="H797" i="15"/>
  <c r="J797" i="15" s="1"/>
  <c r="H796" i="15"/>
  <c r="J796" i="15" s="1"/>
  <c r="H795" i="15"/>
  <c r="J795" i="15" s="1"/>
  <c r="H794" i="15"/>
  <c r="J794" i="15" s="1"/>
  <c r="H793" i="15"/>
  <c r="J793" i="15" s="1"/>
  <c r="H792" i="15"/>
  <c r="J792" i="15" s="1"/>
  <c r="H791" i="15"/>
  <c r="J791" i="15" s="1"/>
  <c r="H790" i="15"/>
  <c r="J790" i="15" s="1"/>
  <c r="H789" i="15"/>
  <c r="J789" i="15" s="1"/>
  <c r="H788" i="15"/>
  <c r="J788" i="15" s="1"/>
  <c r="H787" i="15"/>
  <c r="J787" i="15" s="1"/>
  <c r="H786" i="15"/>
  <c r="J786" i="15" s="1"/>
  <c r="H785" i="15"/>
  <c r="J785" i="15" s="1"/>
  <c r="H784" i="15"/>
  <c r="J784" i="15" s="1"/>
  <c r="H783" i="15"/>
  <c r="J783" i="15" s="1"/>
  <c r="H782" i="15"/>
  <c r="J782" i="15" s="1"/>
  <c r="H781" i="15"/>
  <c r="J781" i="15" s="1"/>
  <c r="H780" i="15"/>
  <c r="J780" i="15" s="1"/>
  <c r="H779" i="15"/>
  <c r="J779" i="15" s="1"/>
  <c r="H778" i="15"/>
  <c r="J778" i="15" s="1"/>
  <c r="H777" i="15"/>
  <c r="J777" i="15" s="1"/>
  <c r="H776" i="15"/>
  <c r="J776" i="15" s="1"/>
  <c r="H775" i="15"/>
  <c r="J775" i="15" s="1"/>
  <c r="H774" i="15"/>
  <c r="J774" i="15" s="1"/>
  <c r="H773" i="15"/>
  <c r="J773" i="15" s="1"/>
  <c r="H772" i="15"/>
  <c r="J772" i="15" s="1"/>
  <c r="H771" i="15"/>
  <c r="J771" i="15" s="1"/>
  <c r="H770" i="15"/>
  <c r="J770" i="15" s="1"/>
  <c r="H769" i="15"/>
  <c r="J769" i="15" s="1"/>
  <c r="H768" i="15"/>
  <c r="J768" i="15" s="1"/>
  <c r="H767" i="15"/>
  <c r="J767" i="15" s="1"/>
  <c r="H766" i="15"/>
  <c r="J766" i="15" s="1"/>
  <c r="H765" i="15"/>
  <c r="J765" i="15" s="1"/>
  <c r="H764" i="15"/>
  <c r="J764" i="15" s="1"/>
  <c r="H763" i="15"/>
  <c r="J763" i="15" s="1"/>
  <c r="H762" i="15"/>
  <c r="J762" i="15" s="1"/>
  <c r="H761" i="15"/>
  <c r="J761" i="15" s="1"/>
  <c r="H760" i="15"/>
  <c r="J760" i="15" s="1"/>
  <c r="H759" i="15"/>
  <c r="J759" i="15" s="1"/>
  <c r="H758" i="15"/>
  <c r="J758" i="15" s="1"/>
  <c r="H757" i="15"/>
  <c r="J757" i="15" s="1"/>
  <c r="H756" i="15"/>
  <c r="J756" i="15" s="1"/>
  <c r="H755" i="15"/>
  <c r="J755" i="15" s="1"/>
  <c r="H754" i="15"/>
  <c r="J754" i="15" s="1"/>
  <c r="H753" i="15"/>
  <c r="J753" i="15" s="1"/>
  <c r="H752" i="15"/>
  <c r="J752" i="15" s="1"/>
  <c r="H751" i="15"/>
  <c r="J751" i="15" s="1"/>
  <c r="H750" i="15"/>
  <c r="J750" i="15" s="1"/>
  <c r="H749" i="15"/>
  <c r="J749" i="15" s="1"/>
  <c r="H748" i="15"/>
  <c r="J748" i="15" s="1"/>
  <c r="H747" i="15"/>
  <c r="J747" i="15" s="1"/>
  <c r="H746" i="15"/>
  <c r="J746" i="15" s="1"/>
  <c r="H745" i="15"/>
  <c r="J745" i="15" s="1"/>
  <c r="H744" i="15"/>
  <c r="J744" i="15" s="1"/>
  <c r="H743" i="15"/>
  <c r="J743" i="15" s="1"/>
  <c r="H742" i="15"/>
  <c r="J742" i="15" s="1"/>
  <c r="H741" i="15"/>
  <c r="J741" i="15" s="1"/>
  <c r="H740" i="15"/>
  <c r="J740" i="15" s="1"/>
  <c r="H739" i="15"/>
  <c r="J739" i="15" s="1"/>
  <c r="H738" i="15"/>
  <c r="J738" i="15" s="1"/>
  <c r="H737" i="15"/>
  <c r="J737" i="15" s="1"/>
  <c r="H736" i="15"/>
  <c r="J736" i="15" s="1"/>
  <c r="H735" i="15"/>
  <c r="J735" i="15" s="1"/>
  <c r="H734" i="15"/>
  <c r="J734" i="15" s="1"/>
  <c r="H733" i="15"/>
  <c r="J733" i="15" s="1"/>
  <c r="H732" i="15"/>
  <c r="J732" i="15" s="1"/>
  <c r="H731" i="15"/>
  <c r="J731" i="15" s="1"/>
  <c r="H730" i="15"/>
  <c r="J730" i="15" s="1"/>
  <c r="H729" i="15"/>
  <c r="J729" i="15" s="1"/>
  <c r="H728" i="15"/>
  <c r="J728" i="15" s="1"/>
  <c r="H727" i="15"/>
  <c r="J727" i="15" s="1"/>
  <c r="H726" i="15"/>
  <c r="J726" i="15" s="1"/>
  <c r="H725" i="15"/>
  <c r="J725" i="15" s="1"/>
  <c r="H724" i="15"/>
  <c r="J724" i="15" s="1"/>
  <c r="H723" i="15"/>
  <c r="J723" i="15" s="1"/>
  <c r="H722" i="15"/>
  <c r="J722" i="15" s="1"/>
  <c r="H721" i="15"/>
  <c r="J721" i="15" s="1"/>
  <c r="H720" i="15"/>
  <c r="J720" i="15" s="1"/>
  <c r="H719" i="15"/>
  <c r="J719" i="15" s="1"/>
  <c r="H718" i="15"/>
  <c r="J718" i="15" s="1"/>
  <c r="H717" i="15"/>
  <c r="J717" i="15" s="1"/>
  <c r="H716" i="15"/>
  <c r="J716" i="15" s="1"/>
  <c r="H715" i="15"/>
  <c r="J715" i="15" s="1"/>
  <c r="H714" i="15"/>
  <c r="J714" i="15" s="1"/>
  <c r="H713" i="15"/>
  <c r="J713" i="15" s="1"/>
  <c r="H712" i="15"/>
  <c r="J712" i="15" s="1"/>
  <c r="H711" i="15"/>
  <c r="J711" i="15" s="1"/>
  <c r="H710" i="15"/>
  <c r="J710" i="15" s="1"/>
  <c r="H709" i="15"/>
  <c r="J709" i="15" s="1"/>
  <c r="H708" i="15"/>
  <c r="J708" i="15" s="1"/>
  <c r="H707" i="15"/>
  <c r="J707" i="15" s="1"/>
  <c r="H706" i="15"/>
  <c r="J706" i="15" s="1"/>
  <c r="H705" i="15"/>
  <c r="J705" i="15" s="1"/>
  <c r="H704" i="15"/>
  <c r="J704" i="15" s="1"/>
  <c r="H703" i="15"/>
  <c r="J703" i="15" s="1"/>
  <c r="H702" i="15"/>
  <c r="J702" i="15" s="1"/>
  <c r="H701" i="15"/>
  <c r="J701" i="15" s="1"/>
  <c r="H700" i="15"/>
  <c r="J700" i="15" s="1"/>
  <c r="H699" i="15"/>
  <c r="J699" i="15" s="1"/>
  <c r="H698" i="15"/>
  <c r="J698" i="15" s="1"/>
  <c r="H697" i="15"/>
  <c r="J697" i="15" s="1"/>
  <c r="H696" i="15"/>
  <c r="J696" i="15" s="1"/>
  <c r="H695" i="15"/>
  <c r="J695" i="15" s="1"/>
  <c r="H694" i="15"/>
  <c r="J694" i="15" s="1"/>
  <c r="H693" i="15"/>
  <c r="J693" i="15" s="1"/>
  <c r="H692" i="15"/>
  <c r="J692" i="15" s="1"/>
  <c r="H691" i="15"/>
  <c r="J691" i="15" s="1"/>
  <c r="H690" i="15"/>
  <c r="J690" i="15" s="1"/>
  <c r="H689" i="15"/>
  <c r="J689" i="15" s="1"/>
  <c r="H688" i="15"/>
  <c r="J688" i="15" s="1"/>
  <c r="H687" i="15"/>
  <c r="J687" i="15" s="1"/>
  <c r="H686" i="15"/>
  <c r="J686" i="15" s="1"/>
  <c r="H685" i="15"/>
  <c r="J685" i="15" s="1"/>
  <c r="H684" i="15"/>
  <c r="J684" i="15" s="1"/>
  <c r="H683" i="15"/>
  <c r="J683" i="15" s="1"/>
  <c r="H682" i="15"/>
  <c r="J682" i="15" s="1"/>
  <c r="H681" i="15"/>
  <c r="J681" i="15" s="1"/>
  <c r="H680" i="15"/>
  <c r="J680" i="15" s="1"/>
  <c r="H679" i="15"/>
  <c r="J679" i="15" s="1"/>
  <c r="H678" i="15"/>
  <c r="J678" i="15" s="1"/>
  <c r="H677" i="15"/>
  <c r="J677" i="15" s="1"/>
  <c r="H676" i="15"/>
  <c r="J676" i="15" s="1"/>
  <c r="H675" i="15"/>
  <c r="J675" i="15" s="1"/>
  <c r="H674" i="15"/>
  <c r="J674" i="15" s="1"/>
  <c r="H673" i="15"/>
  <c r="J673" i="15" s="1"/>
  <c r="H672" i="15"/>
  <c r="J672" i="15" s="1"/>
  <c r="H671" i="15"/>
  <c r="J671" i="15" s="1"/>
  <c r="H670" i="15"/>
  <c r="J670" i="15" s="1"/>
  <c r="H669" i="15"/>
  <c r="J669" i="15" s="1"/>
  <c r="H668" i="15"/>
  <c r="J668" i="15" s="1"/>
  <c r="H667" i="15"/>
  <c r="J667" i="15" s="1"/>
  <c r="H666" i="15"/>
  <c r="J666" i="15" s="1"/>
  <c r="H665" i="15"/>
  <c r="J665" i="15" s="1"/>
  <c r="H664" i="15"/>
  <c r="J664" i="15" s="1"/>
  <c r="H663" i="15"/>
  <c r="J663" i="15" s="1"/>
  <c r="H662" i="15"/>
  <c r="J662" i="15" s="1"/>
  <c r="H661" i="15"/>
  <c r="J661" i="15" s="1"/>
  <c r="H660" i="15"/>
  <c r="J660" i="15" s="1"/>
  <c r="H659" i="15"/>
  <c r="J659" i="15" s="1"/>
  <c r="H658" i="15"/>
  <c r="J658" i="15" s="1"/>
  <c r="H657" i="15"/>
  <c r="J657" i="15" s="1"/>
  <c r="H656" i="15"/>
  <c r="J656" i="15" s="1"/>
  <c r="H655" i="15"/>
  <c r="J655" i="15" s="1"/>
  <c r="H654" i="15"/>
  <c r="J654" i="15" s="1"/>
  <c r="H653" i="15"/>
  <c r="J653" i="15" s="1"/>
  <c r="H652" i="15"/>
  <c r="J652" i="15" s="1"/>
  <c r="H651" i="15"/>
  <c r="J651" i="15" s="1"/>
  <c r="H650" i="15"/>
  <c r="J650" i="15" s="1"/>
  <c r="H649" i="15"/>
  <c r="J649" i="15" s="1"/>
  <c r="H648" i="15"/>
  <c r="J648" i="15" s="1"/>
  <c r="H647" i="15"/>
  <c r="J647" i="15" s="1"/>
  <c r="H646" i="15"/>
  <c r="J646" i="15" s="1"/>
  <c r="H645" i="15"/>
  <c r="J645" i="15" s="1"/>
  <c r="H644" i="15"/>
  <c r="J644" i="15" s="1"/>
  <c r="H643" i="15"/>
  <c r="J643" i="15" s="1"/>
  <c r="H642" i="15"/>
  <c r="J642" i="15" s="1"/>
  <c r="H641" i="15"/>
  <c r="J641" i="15" s="1"/>
  <c r="H640" i="15"/>
  <c r="J640" i="15" s="1"/>
  <c r="H639" i="15"/>
  <c r="J639" i="15" s="1"/>
  <c r="H638" i="15"/>
  <c r="J638" i="15" s="1"/>
  <c r="H637" i="15"/>
  <c r="J637" i="15" s="1"/>
  <c r="H636" i="15"/>
  <c r="J636" i="15" s="1"/>
  <c r="H635" i="15"/>
  <c r="J635" i="15" s="1"/>
  <c r="H634" i="15"/>
  <c r="J634" i="15" s="1"/>
  <c r="H633" i="15"/>
  <c r="J633" i="15" s="1"/>
  <c r="H632" i="15"/>
  <c r="J632" i="15" s="1"/>
  <c r="H631" i="15"/>
  <c r="J631" i="15" s="1"/>
  <c r="H630" i="15"/>
  <c r="J630" i="15" s="1"/>
  <c r="H629" i="15"/>
  <c r="J629" i="15" s="1"/>
  <c r="H628" i="15"/>
  <c r="J628" i="15" s="1"/>
  <c r="H627" i="15"/>
  <c r="J627" i="15" s="1"/>
  <c r="H626" i="15"/>
  <c r="J626" i="15" s="1"/>
  <c r="H625" i="15"/>
  <c r="J625" i="15" s="1"/>
  <c r="H624" i="15"/>
  <c r="J624" i="15" s="1"/>
  <c r="H623" i="15"/>
  <c r="J623" i="15" s="1"/>
  <c r="H622" i="15"/>
  <c r="J622" i="15" s="1"/>
  <c r="H621" i="15"/>
  <c r="J621" i="15" s="1"/>
  <c r="H620" i="15"/>
  <c r="J620" i="15" s="1"/>
  <c r="H619" i="15"/>
  <c r="J619" i="15" s="1"/>
  <c r="H618" i="15"/>
  <c r="J618" i="15" s="1"/>
  <c r="H617" i="15"/>
  <c r="J617" i="15" s="1"/>
  <c r="H616" i="15"/>
  <c r="J616" i="15" s="1"/>
  <c r="H615" i="15"/>
  <c r="J615" i="15" s="1"/>
  <c r="H614" i="15"/>
  <c r="J614" i="15" s="1"/>
  <c r="H613" i="15"/>
  <c r="J613" i="15" s="1"/>
  <c r="H612" i="15"/>
  <c r="J612" i="15" s="1"/>
  <c r="H611" i="15"/>
  <c r="J611" i="15" s="1"/>
  <c r="H610" i="15"/>
  <c r="J610" i="15" s="1"/>
  <c r="H609" i="15"/>
  <c r="J609" i="15" s="1"/>
  <c r="H608" i="15"/>
  <c r="J608" i="15" s="1"/>
  <c r="H607" i="15"/>
  <c r="J607" i="15" s="1"/>
  <c r="H606" i="15"/>
  <c r="J606" i="15" s="1"/>
  <c r="H605" i="15"/>
  <c r="J605" i="15" s="1"/>
  <c r="H604" i="15"/>
  <c r="J604" i="15" s="1"/>
  <c r="H603" i="15"/>
  <c r="J603" i="15" s="1"/>
  <c r="H602" i="15"/>
  <c r="J602" i="15" s="1"/>
  <c r="H601" i="15"/>
  <c r="J601" i="15" s="1"/>
  <c r="H600" i="15"/>
  <c r="J600" i="15" s="1"/>
  <c r="H599" i="15"/>
  <c r="J599" i="15" s="1"/>
  <c r="H598" i="15"/>
  <c r="J598" i="15" s="1"/>
  <c r="H597" i="15"/>
  <c r="J597" i="15" s="1"/>
  <c r="H596" i="15"/>
  <c r="J596" i="15" s="1"/>
  <c r="H595" i="15"/>
  <c r="J595" i="15" s="1"/>
  <c r="H594" i="15"/>
  <c r="J594" i="15" s="1"/>
  <c r="H593" i="15"/>
  <c r="J593" i="15" s="1"/>
  <c r="H592" i="15"/>
  <c r="J592" i="15" s="1"/>
  <c r="H591" i="15"/>
  <c r="J591" i="15" s="1"/>
  <c r="H590" i="15"/>
  <c r="J590" i="15" s="1"/>
  <c r="H589" i="15"/>
  <c r="J589" i="15" s="1"/>
  <c r="H588" i="15"/>
  <c r="J588" i="15" s="1"/>
  <c r="H587" i="15"/>
  <c r="J587" i="15" s="1"/>
  <c r="H586" i="15"/>
  <c r="J586" i="15" s="1"/>
  <c r="H585" i="15"/>
  <c r="J585" i="15" s="1"/>
  <c r="H584" i="15"/>
  <c r="J584" i="15" s="1"/>
  <c r="H583" i="15"/>
  <c r="J583" i="15" s="1"/>
  <c r="H582" i="15"/>
  <c r="J582" i="15" s="1"/>
  <c r="H581" i="15"/>
  <c r="J581" i="15" s="1"/>
  <c r="H580" i="15"/>
  <c r="J580" i="15" s="1"/>
  <c r="H579" i="15"/>
  <c r="J579" i="15" s="1"/>
  <c r="H578" i="15"/>
  <c r="J578" i="15" s="1"/>
  <c r="H577" i="15"/>
  <c r="J577" i="15" s="1"/>
  <c r="H576" i="15"/>
  <c r="J576" i="15" s="1"/>
  <c r="H575" i="15"/>
  <c r="J575" i="15" s="1"/>
  <c r="H574" i="15"/>
  <c r="J574" i="15" s="1"/>
  <c r="H573" i="15"/>
  <c r="J573" i="15" s="1"/>
  <c r="H572" i="15"/>
  <c r="J572" i="15" s="1"/>
  <c r="H571" i="15"/>
  <c r="J571" i="15" s="1"/>
  <c r="H570" i="15"/>
  <c r="J570" i="15" s="1"/>
  <c r="H569" i="15"/>
  <c r="J569" i="15" s="1"/>
  <c r="H568" i="15"/>
  <c r="J568" i="15" s="1"/>
  <c r="H567" i="15"/>
  <c r="J567" i="15" s="1"/>
  <c r="H566" i="15"/>
  <c r="J566" i="15" s="1"/>
  <c r="H565" i="15"/>
  <c r="J565" i="15" s="1"/>
  <c r="H564" i="15"/>
  <c r="J564" i="15" s="1"/>
  <c r="H563" i="15"/>
  <c r="J563" i="15" s="1"/>
  <c r="H562" i="15"/>
  <c r="J562" i="15" s="1"/>
  <c r="H561" i="15"/>
  <c r="J561" i="15" s="1"/>
  <c r="H560" i="15"/>
  <c r="J560" i="15" s="1"/>
  <c r="H559" i="15"/>
  <c r="J559" i="15" s="1"/>
  <c r="H558" i="15"/>
  <c r="J558" i="15" s="1"/>
  <c r="H557" i="15"/>
  <c r="J557" i="15" s="1"/>
  <c r="H556" i="15"/>
  <c r="J556" i="15" s="1"/>
  <c r="H555" i="15"/>
  <c r="J555" i="15" s="1"/>
  <c r="H554" i="15"/>
  <c r="J554" i="15" s="1"/>
  <c r="H553" i="15"/>
  <c r="J553" i="15" s="1"/>
  <c r="H552" i="15"/>
  <c r="J552" i="15" s="1"/>
  <c r="H551" i="15"/>
  <c r="J551" i="15" s="1"/>
  <c r="H550" i="15"/>
  <c r="J550" i="15" s="1"/>
  <c r="H549" i="15"/>
  <c r="J549" i="15" s="1"/>
  <c r="H548" i="15"/>
  <c r="J548" i="15" s="1"/>
  <c r="H547" i="15"/>
  <c r="J547" i="15" s="1"/>
  <c r="H546" i="15"/>
  <c r="J546" i="15" s="1"/>
  <c r="H545" i="15"/>
  <c r="J545" i="15" s="1"/>
  <c r="H544" i="15"/>
  <c r="J544" i="15" s="1"/>
  <c r="H543" i="15"/>
  <c r="J543" i="15" s="1"/>
  <c r="H542" i="15"/>
  <c r="J542" i="15" s="1"/>
  <c r="H541" i="15"/>
  <c r="J541" i="15" s="1"/>
  <c r="H540" i="15"/>
  <c r="J540" i="15" s="1"/>
  <c r="H539" i="15"/>
  <c r="J539" i="15" s="1"/>
  <c r="H538" i="15"/>
  <c r="J538" i="15" s="1"/>
  <c r="H537" i="15"/>
  <c r="J537" i="15" s="1"/>
  <c r="H536" i="15"/>
  <c r="J536" i="15" s="1"/>
  <c r="H535" i="15"/>
  <c r="J535" i="15" s="1"/>
  <c r="H534" i="15"/>
  <c r="J534" i="15" s="1"/>
  <c r="H533" i="15"/>
  <c r="J533" i="15" s="1"/>
  <c r="H532" i="15"/>
  <c r="J532" i="15" s="1"/>
  <c r="H531" i="15"/>
  <c r="J531" i="15" s="1"/>
  <c r="H530" i="15"/>
  <c r="J530" i="15" s="1"/>
  <c r="H529" i="15"/>
  <c r="J529" i="15" s="1"/>
  <c r="H528" i="15"/>
  <c r="J528" i="15" s="1"/>
  <c r="H527" i="15"/>
  <c r="J527" i="15" s="1"/>
  <c r="H526" i="15"/>
  <c r="J526" i="15" s="1"/>
  <c r="H525" i="15"/>
  <c r="J525" i="15" s="1"/>
  <c r="H524" i="15"/>
  <c r="J524" i="15" s="1"/>
  <c r="H523" i="15"/>
  <c r="J523" i="15" s="1"/>
  <c r="H522" i="15"/>
  <c r="J522" i="15" s="1"/>
  <c r="H521" i="15"/>
  <c r="J521" i="15" s="1"/>
  <c r="H520" i="15"/>
  <c r="J520" i="15" s="1"/>
  <c r="H519" i="15"/>
  <c r="J519" i="15" s="1"/>
  <c r="H518" i="15"/>
  <c r="J518" i="15" s="1"/>
  <c r="H517" i="15"/>
  <c r="J517" i="15" s="1"/>
  <c r="H516" i="15"/>
  <c r="J516" i="15" s="1"/>
  <c r="H515" i="15"/>
  <c r="J515" i="15" s="1"/>
  <c r="H514" i="15"/>
  <c r="J514" i="15" s="1"/>
  <c r="H513" i="15"/>
  <c r="J513" i="15" s="1"/>
  <c r="H512" i="15"/>
  <c r="J512" i="15" s="1"/>
  <c r="H511" i="15"/>
  <c r="J511" i="15" s="1"/>
  <c r="H510" i="15"/>
  <c r="J510" i="15" s="1"/>
  <c r="H509" i="15"/>
  <c r="J509" i="15" s="1"/>
  <c r="H508" i="15"/>
  <c r="J508" i="15" s="1"/>
  <c r="H507" i="15"/>
  <c r="J507" i="15" s="1"/>
  <c r="H506" i="15"/>
  <c r="J506" i="15" s="1"/>
  <c r="H505" i="15"/>
  <c r="J505" i="15" s="1"/>
  <c r="H504" i="15"/>
  <c r="J504" i="15" s="1"/>
  <c r="H503" i="15"/>
  <c r="J503" i="15" s="1"/>
  <c r="H502" i="15"/>
  <c r="J502" i="15" s="1"/>
  <c r="H501" i="15"/>
  <c r="J501" i="15" s="1"/>
  <c r="H500" i="15"/>
  <c r="J500" i="15" s="1"/>
  <c r="H499" i="15"/>
  <c r="J499" i="15" s="1"/>
  <c r="H498" i="15"/>
  <c r="J498" i="15" s="1"/>
  <c r="H497" i="15"/>
  <c r="J497" i="15" s="1"/>
  <c r="H496" i="15"/>
  <c r="J496" i="15" s="1"/>
  <c r="H495" i="15"/>
  <c r="J495" i="15" s="1"/>
  <c r="H494" i="15"/>
  <c r="J494" i="15" s="1"/>
  <c r="H493" i="15"/>
  <c r="J493" i="15" s="1"/>
  <c r="H492" i="15"/>
  <c r="J492" i="15" s="1"/>
  <c r="H491" i="15"/>
  <c r="J491" i="15" s="1"/>
  <c r="H490" i="15"/>
  <c r="J490" i="15" s="1"/>
  <c r="H489" i="15"/>
  <c r="J489" i="15" s="1"/>
  <c r="H488" i="15"/>
  <c r="J488" i="15" s="1"/>
  <c r="H487" i="15"/>
  <c r="J487" i="15" s="1"/>
  <c r="H486" i="15"/>
  <c r="J486" i="15" s="1"/>
  <c r="H485" i="15"/>
  <c r="J485" i="15" s="1"/>
  <c r="H484" i="15"/>
  <c r="J484" i="15" s="1"/>
  <c r="H483" i="15"/>
  <c r="J483" i="15" s="1"/>
  <c r="H482" i="15"/>
  <c r="J482" i="15" s="1"/>
  <c r="H481" i="15"/>
  <c r="J481" i="15" s="1"/>
  <c r="H480" i="15"/>
  <c r="J480" i="15" s="1"/>
  <c r="H479" i="15"/>
  <c r="J479" i="15" s="1"/>
  <c r="H478" i="15"/>
  <c r="J478" i="15" s="1"/>
  <c r="H477" i="15"/>
  <c r="J477" i="15" s="1"/>
  <c r="H476" i="15"/>
  <c r="J476" i="15" s="1"/>
  <c r="H475" i="15"/>
  <c r="J475" i="15" s="1"/>
  <c r="H474" i="15"/>
  <c r="J474" i="15" s="1"/>
  <c r="H473" i="15"/>
  <c r="J473" i="15" s="1"/>
  <c r="H472" i="15"/>
  <c r="J472" i="15" s="1"/>
  <c r="H471" i="15"/>
  <c r="J471" i="15" s="1"/>
  <c r="H470" i="15"/>
  <c r="J470" i="15" s="1"/>
  <c r="H469" i="15"/>
  <c r="J469" i="15" s="1"/>
  <c r="H468" i="15"/>
  <c r="J468" i="15" s="1"/>
  <c r="H467" i="15"/>
  <c r="J467" i="15" s="1"/>
  <c r="H466" i="15"/>
  <c r="J466" i="15" s="1"/>
  <c r="H465" i="15"/>
  <c r="J465" i="15" s="1"/>
  <c r="H464" i="15"/>
  <c r="J464" i="15" s="1"/>
  <c r="H463" i="15"/>
  <c r="J463" i="15" s="1"/>
  <c r="H462" i="15"/>
  <c r="J462" i="15" s="1"/>
  <c r="H461" i="15"/>
  <c r="J461" i="15" s="1"/>
  <c r="H460" i="15"/>
  <c r="J460" i="15" s="1"/>
  <c r="H459" i="15"/>
  <c r="J459" i="15" s="1"/>
  <c r="H458" i="15"/>
  <c r="J458" i="15" s="1"/>
  <c r="H457" i="15"/>
  <c r="J457" i="15" s="1"/>
  <c r="H456" i="15"/>
  <c r="J456" i="15" s="1"/>
  <c r="H455" i="15"/>
  <c r="J455" i="15" s="1"/>
  <c r="H454" i="15"/>
  <c r="J454" i="15" s="1"/>
  <c r="H453" i="15"/>
  <c r="J453" i="15" s="1"/>
  <c r="H452" i="15"/>
  <c r="J452" i="15" s="1"/>
  <c r="H451" i="15"/>
  <c r="J451" i="15" s="1"/>
  <c r="H450" i="15"/>
  <c r="J450" i="15" s="1"/>
  <c r="H449" i="15"/>
  <c r="J449" i="15" s="1"/>
  <c r="H448" i="15"/>
  <c r="J448" i="15" s="1"/>
  <c r="H447" i="15"/>
  <c r="J447" i="15" s="1"/>
  <c r="H446" i="15"/>
  <c r="J446" i="15" s="1"/>
  <c r="H445" i="15"/>
  <c r="J445" i="15" s="1"/>
  <c r="H444" i="15"/>
  <c r="J444" i="15" s="1"/>
  <c r="H443" i="15"/>
  <c r="J443" i="15" s="1"/>
  <c r="H442" i="15"/>
  <c r="J442" i="15" s="1"/>
  <c r="H441" i="15"/>
  <c r="J441" i="15" s="1"/>
  <c r="H440" i="15"/>
  <c r="J440" i="15" s="1"/>
  <c r="H439" i="15"/>
  <c r="J439" i="15" s="1"/>
  <c r="H438" i="15"/>
  <c r="J438" i="15" s="1"/>
  <c r="H437" i="15"/>
  <c r="J437" i="15" s="1"/>
  <c r="H436" i="15"/>
  <c r="J436" i="15" s="1"/>
  <c r="H435" i="15"/>
  <c r="J435" i="15" s="1"/>
  <c r="H434" i="15"/>
  <c r="J434" i="15" s="1"/>
  <c r="H433" i="15"/>
  <c r="J433" i="15" s="1"/>
  <c r="H432" i="15"/>
  <c r="J432" i="15" s="1"/>
  <c r="H431" i="15"/>
  <c r="J431" i="15" s="1"/>
  <c r="H430" i="15"/>
  <c r="J430" i="15" s="1"/>
  <c r="H429" i="15"/>
  <c r="J429" i="15" s="1"/>
  <c r="H428" i="15"/>
  <c r="J428" i="15" s="1"/>
  <c r="H427" i="15"/>
  <c r="J427" i="15" s="1"/>
  <c r="H426" i="15"/>
  <c r="J426" i="15" s="1"/>
  <c r="H425" i="15"/>
  <c r="J425" i="15" s="1"/>
  <c r="H424" i="15"/>
  <c r="J424" i="15" s="1"/>
  <c r="H423" i="15"/>
  <c r="J423" i="15" s="1"/>
  <c r="H422" i="15"/>
  <c r="J422" i="15" s="1"/>
  <c r="H421" i="15"/>
  <c r="J421" i="15" s="1"/>
  <c r="H420" i="15"/>
  <c r="J420" i="15" s="1"/>
  <c r="H419" i="15"/>
  <c r="J419" i="15" s="1"/>
  <c r="H418" i="15"/>
  <c r="J418" i="15" s="1"/>
  <c r="H417" i="15"/>
  <c r="J417" i="15" s="1"/>
  <c r="H416" i="15"/>
  <c r="J416" i="15" s="1"/>
  <c r="H415" i="15"/>
  <c r="J415" i="15" s="1"/>
  <c r="H414" i="15"/>
  <c r="J414" i="15" s="1"/>
  <c r="H413" i="15"/>
  <c r="J413" i="15" s="1"/>
  <c r="H412" i="15"/>
  <c r="J412" i="15" s="1"/>
  <c r="H411" i="15"/>
  <c r="J411" i="15" s="1"/>
  <c r="H410" i="15"/>
  <c r="J410" i="15" s="1"/>
  <c r="H409" i="15"/>
  <c r="J409" i="15" s="1"/>
  <c r="H408" i="15"/>
  <c r="J408" i="15" s="1"/>
  <c r="H407" i="15"/>
  <c r="J407" i="15" s="1"/>
  <c r="H406" i="15"/>
  <c r="J406" i="15" s="1"/>
  <c r="H405" i="15"/>
  <c r="J405" i="15" s="1"/>
  <c r="H404" i="15"/>
  <c r="J404" i="15" s="1"/>
  <c r="H403" i="15"/>
  <c r="J403" i="15" s="1"/>
  <c r="H402" i="15"/>
  <c r="J402" i="15" s="1"/>
  <c r="H401" i="15"/>
  <c r="J401" i="15" s="1"/>
  <c r="H400" i="15"/>
  <c r="J400" i="15" s="1"/>
  <c r="H399" i="15"/>
  <c r="J399" i="15" s="1"/>
  <c r="H398" i="15"/>
  <c r="J398" i="15" s="1"/>
  <c r="H397" i="15"/>
  <c r="J397" i="15" s="1"/>
  <c r="H396" i="15"/>
  <c r="J396" i="15" s="1"/>
  <c r="H395" i="15"/>
  <c r="J395" i="15" s="1"/>
  <c r="H394" i="15"/>
  <c r="J394" i="15" s="1"/>
  <c r="H393" i="15"/>
  <c r="J393" i="15" s="1"/>
  <c r="H392" i="15"/>
  <c r="J392" i="15" s="1"/>
  <c r="H391" i="15"/>
  <c r="J391" i="15" s="1"/>
  <c r="H390" i="15"/>
  <c r="J390" i="15" s="1"/>
  <c r="H389" i="15"/>
  <c r="J389" i="15" s="1"/>
  <c r="H388" i="15"/>
  <c r="J388" i="15" s="1"/>
  <c r="H387" i="15"/>
  <c r="J387" i="15" s="1"/>
  <c r="H386" i="15"/>
  <c r="J386" i="15" s="1"/>
  <c r="H385" i="15"/>
  <c r="J385" i="15" s="1"/>
  <c r="H384" i="15"/>
  <c r="J384" i="15" s="1"/>
  <c r="H383" i="15"/>
  <c r="J383" i="15" s="1"/>
  <c r="H382" i="15"/>
  <c r="J382" i="15" s="1"/>
  <c r="H381" i="15"/>
  <c r="J381" i="15" s="1"/>
  <c r="H380" i="15"/>
  <c r="J380" i="15" s="1"/>
  <c r="H379" i="15"/>
  <c r="J379" i="15" s="1"/>
  <c r="H378" i="15"/>
  <c r="J378" i="15" s="1"/>
  <c r="H377" i="15"/>
  <c r="J377" i="15" s="1"/>
  <c r="H376" i="15"/>
  <c r="J376" i="15" s="1"/>
  <c r="H375" i="15"/>
  <c r="J375" i="15" s="1"/>
  <c r="H374" i="15"/>
  <c r="J374" i="15" s="1"/>
  <c r="H373" i="15"/>
  <c r="J373" i="15" s="1"/>
  <c r="H372" i="15"/>
  <c r="J372" i="15" s="1"/>
  <c r="H371" i="15"/>
  <c r="J371" i="15" s="1"/>
  <c r="H370" i="15"/>
  <c r="J370" i="15" s="1"/>
  <c r="H369" i="15"/>
  <c r="J369" i="15" s="1"/>
  <c r="H368" i="15"/>
  <c r="J368" i="15" s="1"/>
  <c r="H367" i="15"/>
  <c r="J367" i="15" s="1"/>
  <c r="H366" i="15"/>
  <c r="J366" i="15" s="1"/>
  <c r="H365" i="15"/>
  <c r="J365" i="15" s="1"/>
  <c r="H364" i="15"/>
  <c r="J364" i="15" s="1"/>
  <c r="H363" i="15"/>
  <c r="J363" i="15" s="1"/>
  <c r="H362" i="15"/>
  <c r="J362" i="15" s="1"/>
  <c r="H361" i="15"/>
  <c r="J361" i="15" s="1"/>
  <c r="H360" i="15"/>
  <c r="J360" i="15" s="1"/>
  <c r="H359" i="15"/>
  <c r="J359" i="15" s="1"/>
  <c r="H358" i="15"/>
  <c r="J358" i="15" s="1"/>
  <c r="H357" i="15"/>
  <c r="J357" i="15" s="1"/>
  <c r="H356" i="15"/>
  <c r="J356" i="15" s="1"/>
  <c r="H355" i="15"/>
  <c r="J355" i="15" s="1"/>
  <c r="H354" i="15"/>
  <c r="J354" i="15" s="1"/>
  <c r="H353" i="15"/>
  <c r="J353" i="15" s="1"/>
  <c r="H352" i="15"/>
  <c r="J352" i="15" s="1"/>
  <c r="H351" i="15"/>
  <c r="J351" i="15" s="1"/>
  <c r="H350" i="15"/>
  <c r="J350" i="15" s="1"/>
  <c r="H349" i="15"/>
  <c r="J349" i="15" s="1"/>
  <c r="H348" i="15"/>
  <c r="J348" i="15" s="1"/>
  <c r="H347" i="15"/>
  <c r="J347" i="15" s="1"/>
  <c r="H346" i="15"/>
  <c r="J346" i="15" s="1"/>
  <c r="H345" i="15"/>
  <c r="J345" i="15" s="1"/>
  <c r="H344" i="15"/>
  <c r="J344" i="15" s="1"/>
  <c r="H343" i="15"/>
  <c r="J343" i="15" s="1"/>
  <c r="H342" i="15"/>
  <c r="J342" i="15" s="1"/>
  <c r="H341" i="15"/>
  <c r="J341" i="15" s="1"/>
  <c r="H340" i="15"/>
  <c r="J340" i="15" s="1"/>
  <c r="H339" i="15"/>
  <c r="J339" i="15" s="1"/>
  <c r="H338" i="15"/>
  <c r="J338" i="15" s="1"/>
  <c r="H337" i="15"/>
  <c r="J337" i="15" s="1"/>
  <c r="H336" i="15"/>
  <c r="J336" i="15" s="1"/>
  <c r="H335" i="15"/>
  <c r="J335" i="15" s="1"/>
  <c r="H334" i="15"/>
  <c r="J334" i="15" s="1"/>
  <c r="H333" i="15"/>
  <c r="J333" i="15" s="1"/>
  <c r="H332" i="15"/>
  <c r="J332" i="15" s="1"/>
  <c r="H331" i="15"/>
  <c r="J331" i="15" s="1"/>
  <c r="H330" i="15"/>
  <c r="J330" i="15" s="1"/>
  <c r="H329" i="15"/>
  <c r="J329" i="15" s="1"/>
  <c r="H328" i="15"/>
  <c r="J328" i="15" s="1"/>
  <c r="H327" i="15"/>
  <c r="J327" i="15" s="1"/>
  <c r="H326" i="15"/>
  <c r="J326" i="15" s="1"/>
  <c r="H325" i="15"/>
  <c r="J325" i="15" s="1"/>
  <c r="H324" i="15"/>
  <c r="J324" i="15" s="1"/>
  <c r="H323" i="15"/>
  <c r="J323" i="15" s="1"/>
  <c r="H322" i="15"/>
  <c r="J322" i="15" s="1"/>
  <c r="H321" i="15"/>
  <c r="J321" i="15" s="1"/>
  <c r="H320" i="15"/>
  <c r="J320" i="15" s="1"/>
  <c r="H319" i="15"/>
  <c r="J319" i="15" s="1"/>
  <c r="H318" i="15"/>
  <c r="J318" i="15" s="1"/>
  <c r="H317" i="15"/>
  <c r="J317" i="15" s="1"/>
  <c r="H316" i="15"/>
  <c r="J316" i="15" s="1"/>
  <c r="H315" i="15"/>
  <c r="J315" i="15" s="1"/>
  <c r="H314" i="15"/>
  <c r="J314" i="15" s="1"/>
  <c r="H313" i="15"/>
  <c r="J313" i="15" s="1"/>
  <c r="H312" i="15"/>
  <c r="J312" i="15" s="1"/>
  <c r="H311" i="15"/>
  <c r="J311" i="15" s="1"/>
  <c r="H310" i="15"/>
  <c r="J310" i="15" s="1"/>
  <c r="H309" i="15"/>
  <c r="J309" i="15" s="1"/>
  <c r="H308" i="15"/>
  <c r="J308" i="15" s="1"/>
  <c r="H307" i="15"/>
  <c r="J307" i="15" s="1"/>
  <c r="H306" i="15"/>
  <c r="J306" i="15" s="1"/>
  <c r="H305" i="15"/>
  <c r="J305" i="15" s="1"/>
  <c r="H304" i="15"/>
  <c r="J304" i="15" s="1"/>
  <c r="H303" i="15"/>
  <c r="J303" i="15" s="1"/>
  <c r="H302" i="15"/>
  <c r="J302" i="15" s="1"/>
  <c r="H301" i="15"/>
  <c r="J301" i="15" s="1"/>
  <c r="H300" i="15"/>
  <c r="J300" i="15" s="1"/>
  <c r="H299" i="15"/>
  <c r="J299" i="15" s="1"/>
  <c r="H298" i="15"/>
  <c r="J298" i="15" s="1"/>
  <c r="H297" i="15"/>
  <c r="J297" i="15" s="1"/>
  <c r="H296" i="15"/>
  <c r="J296" i="15" s="1"/>
  <c r="H295" i="15"/>
  <c r="J295" i="15" s="1"/>
  <c r="H294" i="15"/>
  <c r="J294" i="15" s="1"/>
  <c r="H293" i="15"/>
  <c r="J293" i="15" s="1"/>
  <c r="H292" i="15"/>
  <c r="J292" i="15" s="1"/>
  <c r="H291" i="15"/>
  <c r="J291" i="15" s="1"/>
  <c r="H290" i="15"/>
  <c r="J290" i="15" s="1"/>
  <c r="H289" i="15"/>
  <c r="J289" i="15" s="1"/>
  <c r="H288" i="15"/>
  <c r="J288" i="15" s="1"/>
  <c r="H287" i="15"/>
  <c r="J287" i="15" s="1"/>
  <c r="H286" i="15"/>
  <c r="J286" i="15" s="1"/>
  <c r="H285" i="15"/>
  <c r="J285" i="15" s="1"/>
  <c r="H284" i="15"/>
  <c r="J284" i="15" s="1"/>
  <c r="H283" i="15"/>
  <c r="J283" i="15" s="1"/>
  <c r="H282" i="15"/>
  <c r="J282" i="15" s="1"/>
  <c r="H281" i="15"/>
  <c r="J281" i="15" s="1"/>
  <c r="H280" i="15"/>
  <c r="J280" i="15" s="1"/>
  <c r="H279" i="15"/>
  <c r="J279" i="15" s="1"/>
  <c r="H278" i="15"/>
  <c r="J278" i="15" s="1"/>
  <c r="H277" i="15"/>
  <c r="J277" i="15" s="1"/>
  <c r="H276" i="15"/>
  <c r="J276" i="15" s="1"/>
  <c r="H275" i="15"/>
  <c r="J275" i="15" s="1"/>
  <c r="H274" i="15"/>
  <c r="J274" i="15" s="1"/>
  <c r="H273" i="15"/>
  <c r="J273" i="15" s="1"/>
  <c r="H272" i="15"/>
  <c r="J272" i="15" s="1"/>
  <c r="H271" i="15"/>
  <c r="J271" i="15" s="1"/>
  <c r="H270" i="15"/>
  <c r="J270" i="15" s="1"/>
  <c r="H269" i="15"/>
  <c r="J269" i="15" s="1"/>
  <c r="H268" i="15"/>
  <c r="J268" i="15" s="1"/>
  <c r="H267" i="15"/>
  <c r="J267" i="15" s="1"/>
  <c r="H266" i="15"/>
  <c r="J266" i="15" s="1"/>
  <c r="H265" i="15"/>
  <c r="J265" i="15" s="1"/>
  <c r="H264" i="15"/>
  <c r="J264" i="15" s="1"/>
  <c r="H263" i="15"/>
  <c r="J263" i="15" s="1"/>
  <c r="H262" i="15"/>
  <c r="J262" i="15" s="1"/>
  <c r="H261" i="15"/>
  <c r="J261" i="15" s="1"/>
  <c r="H260" i="15"/>
  <c r="J260" i="15" s="1"/>
  <c r="H259" i="15"/>
  <c r="J259" i="15" s="1"/>
  <c r="H258" i="15"/>
  <c r="J258" i="15" s="1"/>
  <c r="H257" i="15"/>
  <c r="J257" i="15" s="1"/>
  <c r="H256" i="15"/>
  <c r="J256" i="15" s="1"/>
  <c r="H255" i="15"/>
  <c r="J255" i="15" s="1"/>
  <c r="H254" i="15"/>
  <c r="J254" i="15" s="1"/>
  <c r="H253" i="15"/>
  <c r="J253" i="15" s="1"/>
  <c r="H252" i="15"/>
  <c r="J252" i="15" s="1"/>
  <c r="H251" i="15"/>
  <c r="J251" i="15" s="1"/>
  <c r="H250" i="15"/>
  <c r="J250" i="15" s="1"/>
  <c r="H249" i="15"/>
  <c r="J249" i="15" s="1"/>
  <c r="H248" i="15"/>
  <c r="J248" i="15" s="1"/>
  <c r="H247" i="15"/>
  <c r="J247" i="15" s="1"/>
  <c r="H246" i="15"/>
  <c r="J246" i="15" s="1"/>
  <c r="H245" i="15"/>
  <c r="J245" i="15" s="1"/>
  <c r="H244" i="15"/>
  <c r="J244" i="15" s="1"/>
  <c r="H243" i="15"/>
  <c r="J243" i="15" s="1"/>
  <c r="H242" i="15"/>
  <c r="J242" i="15" s="1"/>
  <c r="H241" i="15"/>
  <c r="J241" i="15" s="1"/>
  <c r="H240" i="15"/>
  <c r="J240" i="15" s="1"/>
  <c r="H239" i="15"/>
  <c r="J239" i="15" s="1"/>
  <c r="H238" i="15"/>
  <c r="J238" i="15" s="1"/>
  <c r="H237" i="15"/>
  <c r="J237" i="15" s="1"/>
  <c r="H236" i="15"/>
  <c r="J236" i="15" s="1"/>
  <c r="H235" i="15"/>
  <c r="J235" i="15" s="1"/>
  <c r="H234" i="15"/>
  <c r="J234" i="15" s="1"/>
  <c r="H233" i="15"/>
  <c r="J233" i="15" s="1"/>
  <c r="H232" i="15"/>
  <c r="J232" i="15" s="1"/>
  <c r="H231" i="15"/>
  <c r="J231" i="15" s="1"/>
  <c r="H230" i="15"/>
  <c r="J230" i="15" s="1"/>
  <c r="H229" i="15"/>
  <c r="J229" i="15" s="1"/>
  <c r="H228" i="15"/>
  <c r="J228" i="15" s="1"/>
  <c r="H227" i="15"/>
  <c r="J227" i="15" s="1"/>
  <c r="H226" i="15"/>
  <c r="J226" i="15" s="1"/>
  <c r="H225" i="15"/>
  <c r="J225" i="15" s="1"/>
  <c r="H224" i="15"/>
  <c r="J224" i="15" s="1"/>
  <c r="H223" i="15"/>
  <c r="J223" i="15" s="1"/>
  <c r="H222" i="15"/>
  <c r="J222" i="15" s="1"/>
  <c r="H221" i="15"/>
  <c r="J221" i="15" s="1"/>
  <c r="H220" i="15"/>
  <c r="J220" i="15" s="1"/>
  <c r="H219" i="15"/>
  <c r="J219" i="15" s="1"/>
  <c r="H218" i="15"/>
  <c r="J218" i="15" s="1"/>
  <c r="H217" i="15"/>
  <c r="J217" i="15" s="1"/>
  <c r="H216" i="15"/>
  <c r="J216" i="15" s="1"/>
  <c r="H215" i="15"/>
  <c r="J215" i="15" s="1"/>
  <c r="H214" i="15"/>
  <c r="J214" i="15" s="1"/>
  <c r="H213" i="15"/>
  <c r="J213" i="15" s="1"/>
  <c r="H212" i="15"/>
  <c r="J212" i="15" s="1"/>
  <c r="H211" i="15"/>
  <c r="J211" i="15" s="1"/>
  <c r="H210" i="15"/>
  <c r="J210" i="15" s="1"/>
  <c r="H209" i="15"/>
  <c r="J209" i="15" s="1"/>
  <c r="H208" i="15"/>
  <c r="J208" i="15" s="1"/>
  <c r="H207" i="15"/>
  <c r="J207" i="15" s="1"/>
  <c r="H206" i="15"/>
  <c r="J206" i="15" s="1"/>
  <c r="H205" i="15"/>
  <c r="J205" i="15" s="1"/>
  <c r="H204" i="15"/>
  <c r="J204" i="15" s="1"/>
  <c r="H203" i="15"/>
  <c r="J203" i="15" s="1"/>
  <c r="H202" i="15"/>
  <c r="J202" i="15" s="1"/>
  <c r="H201" i="15"/>
  <c r="J201" i="15" s="1"/>
  <c r="H200" i="15"/>
  <c r="J200" i="15" s="1"/>
  <c r="H199" i="15"/>
  <c r="J199" i="15" s="1"/>
  <c r="H198" i="15"/>
  <c r="J198" i="15" s="1"/>
  <c r="H197" i="15"/>
  <c r="J197" i="15" s="1"/>
  <c r="H196" i="15"/>
  <c r="J196" i="15" s="1"/>
  <c r="H195" i="15"/>
  <c r="J195" i="15" s="1"/>
  <c r="H194" i="15"/>
  <c r="J194" i="15" s="1"/>
  <c r="H193" i="15"/>
  <c r="J193" i="15" s="1"/>
  <c r="H192" i="15"/>
  <c r="J192" i="15" s="1"/>
  <c r="H191" i="15"/>
  <c r="J191" i="15" s="1"/>
  <c r="H190" i="15"/>
  <c r="J190" i="15" s="1"/>
  <c r="H189" i="15"/>
  <c r="J189" i="15" s="1"/>
  <c r="H188" i="15"/>
  <c r="J188" i="15" s="1"/>
  <c r="H187" i="15"/>
  <c r="J187" i="15" s="1"/>
  <c r="H186" i="15"/>
  <c r="J186" i="15" s="1"/>
  <c r="H185" i="15"/>
  <c r="J185" i="15" s="1"/>
  <c r="H184" i="15"/>
  <c r="J184" i="15" s="1"/>
  <c r="H183" i="15"/>
  <c r="J183" i="15" s="1"/>
  <c r="H182" i="15"/>
  <c r="J182" i="15" s="1"/>
  <c r="H181" i="15"/>
  <c r="J181" i="15" s="1"/>
  <c r="H180" i="15"/>
  <c r="J180" i="15" s="1"/>
  <c r="H179" i="15"/>
  <c r="J179" i="15" s="1"/>
  <c r="H178" i="15"/>
  <c r="J178" i="15" s="1"/>
  <c r="H177" i="15"/>
  <c r="J177" i="15" s="1"/>
  <c r="H176" i="15"/>
  <c r="J176" i="15" s="1"/>
  <c r="H175" i="15"/>
  <c r="J175" i="15" s="1"/>
  <c r="H174" i="15"/>
  <c r="J174" i="15" s="1"/>
  <c r="H173" i="15"/>
  <c r="J173" i="15" s="1"/>
  <c r="H172" i="15"/>
  <c r="J172" i="15" s="1"/>
  <c r="H171" i="15"/>
  <c r="J171" i="15" s="1"/>
  <c r="H170" i="15"/>
  <c r="J170" i="15" s="1"/>
  <c r="H169" i="15"/>
  <c r="J169" i="15" s="1"/>
  <c r="H168" i="15"/>
  <c r="J168" i="15" s="1"/>
  <c r="H167" i="15"/>
  <c r="J167" i="15" s="1"/>
  <c r="H166" i="15"/>
  <c r="J166" i="15" s="1"/>
  <c r="H165" i="15"/>
  <c r="J165" i="15" s="1"/>
  <c r="H164" i="15"/>
  <c r="J164" i="15" s="1"/>
  <c r="H163" i="15"/>
  <c r="J163" i="15" s="1"/>
  <c r="H162" i="15"/>
  <c r="J162" i="15" s="1"/>
  <c r="H161" i="15"/>
  <c r="J161" i="15" s="1"/>
  <c r="H160" i="15"/>
  <c r="J160" i="15" s="1"/>
  <c r="H159" i="15"/>
  <c r="J159" i="15" s="1"/>
  <c r="H158" i="15"/>
  <c r="J158" i="15" s="1"/>
  <c r="H157" i="15"/>
  <c r="J157" i="15" s="1"/>
  <c r="H156" i="15"/>
  <c r="J156" i="15" s="1"/>
  <c r="H155" i="15"/>
  <c r="J155" i="15" s="1"/>
  <c r="H154" i="15"/>
  <c r="J154" i="15" s="1"/>
  <c r="H153" i="15"/>
  <c r="J153" i="15" s="1"/>
  <c r="H152" i="15"/>
  <c r="J152" i="15" s="1"/>
  <c r="H151" i="15"/>
  <c r="J151" i="15" s="1"/>
  <c r="H150" i="15"/>
  <c r="J150" i="15" s="1"/>
  <c r="H149" i="15"/>
  <c r="J149" i="15" s="1"/>
  <c r="H148" i="15"/>
  <c r="J148" i="15" s="1"/>
  <c r="H147" i="15"/>
  <c r="J147" i="15" s="1"/>
  <c r="H146" i="15"/>
  <c r="J146" i="15" s="1"/>
  <c r="H145" i="15"/>
  <c r="J145" i="15" s="1"/>
  <c r="H144" i="15"/>
  <c r="J144" i="15" s="1"/>
  <c r="H143" i="15"/>
  <c r="J143" i="15" s="1"/>
  <c r="H142" i="15"/>
  <c r="J142" i="15" s="1"/>
  <c r="H141" i="15"/>
  <c r="J141" i="15" s="1"/>
  <c r="H140" i="15"/>
  <c r="J140" i="15" s="1"/>
  <c r="H139" i="15"/>
  <c r="J139" i="15" s="1"/>
  <c r="H138" i="15"/>
  <c r="J138" i="15" s="1"/>
  <c r="H137" i="15"/>
  <c r="J137" i="15" s="1"/>
  <c r="H136" i="15"/>
  <c r="J136" i="15" s="1"/>
  <c r="H135" i="15"/>
  <c r="J135" i="15" s="1"/>
  <c r="H134" i="15"/>
  <c r="J134" i="15" s="1"/>
  <c r="H133" i="15"/>
  <c r="J133" i="15" s="1"/>
  <c r="H132" i="15"/>
  <c r="J132" i="15" s="1"/>
  <c r="H131" i="15"/>
  <c r="J131" i="15" s="1"/>
  <c r="H130" i="15"/>
  <c r="J130" i="15" s="1"/>
  <c r="H129" i="15"/>
  <c r="J129" i="15" s="1"/>
  <c r="H128" i="15"/>
  <c r="J128" i="15" s="1"/>
  <c r="H127" i="15"/>
  <c r="J127" i="15" s="1"/>
  <c r="H126" i="15"/>
  <c r="J126" i="15" s="1"/>
  <c r="H125" i="15"/>
  <c r="J125" i="15" s="1"/>
  <c r="H124" i="15"/>
  <c r="J124" i="15" s="1"/>
  <c r="H123" i="15"/>
  <c r="J123" i="15" s="1"/>
  <c r="H122" i="15"/>
  <c r="J122" i="15" s="1"/>
  <c r="H121" i="15"/>
  <c r="J121" i="15" s="1"/>
  <c r="H120" i="15"/>
  <c r="J120" i="15" s="1"/>
  <c r="H119" i="15"/>
  <c r="J119" i="15" s="1"/>
  <c r="H118" i="15"/>
  <c r="J118" i="15" s="1"/>
  <c r="H117" i="15"/>
  <c r="J117" i="15" s="1"/>
  <c r="H116" i="15"/>
  <c r="J116" i="15" s="1"/>
  <c r="H115" i="15"/>
  <c r="J115" i="15" s="1"/>
  <c r="H114" i="15"/>
  <c r="J114" i="15" s="1"/>
  <c r="H113" i="15"/>
  <c r="J113" i="15" s="1"/>
  <c r="H112" i="15"/>
  <c r="J112" i="15" s="1"/>
  <c r="H111" i="15"/>
  <c r="J111" i="15" s="1"/>
  <c r="H110" i="15"/>
  <c r="J110" i="15" s="1"/>
  <c r="H109" i="15"/>
  <c r="J109" i="15" s="1"/>
  <c r="H108" i="15"/>
  <c r="J108" i="15" s="1"/>
  <c r="H107" i="15"/>
  <c r="J107" i="15" s="1"/>
  <c r="H106" i="15"/>
  <c r="J106" i="15" s="1"/>
  <c r="H105" i="15"/>
  <c r="J105" i="15" s="1"/>
  <c r="H104" i="15"/>
  <c r="J104" i="15" s="1"/>
  <c r="H103" i="15"/>
  <c r="J103" i="15" s="1"/>
  <c r="H102" i="15"/>
  <c r="J102" i="15" s="1"/>
  <c r="H101" i="15"/>
  <c r="J101" i="15" s="1"/>
  <c r="H100" i="15"/>
  <c r="J100" i="15" s="1"/>
  <c r="H99" i="15"/>
  <c r="J99" i="15" s="1"/>
  <c r="H98" i="15"/>
  <c r="J98" i="15" s="1"/>
  <c r="H97" i="15"/>
  <c r="J97" i="15" s="1"/>
  <c r="H96" i="15"/>
  <c r="J96" i="15" s="1"/>
  <c r="H95" i="15"/>
  <c r="J95" i="15" s="1"/>
  <c r="H94" i="15"/>
  <c r="J94" i="15" s="1"/>
  <c r="H93" i="15"/>
  <c r="J93" i="15" s="1"/>
  <c r="H92" i="15"/>
  <c r="J92" i="15" s="1"/>
  <c r="H91" i="15"/>
  <c r="J91" i="15" s="1"/>
  <c r="H90" i="15"/>
  <c r="J90" i="15" s="1"/>
  <c r="H89" i="15"/>
  <c r="J89" i="15" s="1"/>
  <c r="H88" i="15"/>
  <c r="J88" i="15" s="1"/>
  <c r="H87" i="15"/>
  <c r="J87" i="15" s="1"/>
  <c r="H86" i="15"/>
  <c r="J86" i="15" s="1"/>
  <c r="H85" i="15"/>
  <c r="J85" i="15" s="1"/>
  <c r="H84" i="15"/>
  <c r="J84" i="15" s="1"/>
  <c r="H83" i="15"/>
  <c r="J83" i="15" s="1"/>
  <c r="H82" i="15"/>
  <c r="J82" i="15" s="1"/>
  <c r="H81" i="15"/>
  <c r="J81" i="15" s="1"/>
  <c r="H80" i="15"/>
  <c r="J80" i="15" s="1"/>
  <c r="H79" i="15"/>
  <c r="J79" i="15" s="1"/>
  <c r="H78" i="15"/>
  <c r="J78" i="15" s="1"/>
  <c r="H77" i="15"/>
  <c r="J77" i="15" s="1"/>
  <c r="H76" i="15"/>
  <c r="J76" i="15" s="1"/>
  <c r="H75" i="15"/>
  <c r="J75" i="15" s="1"/>
  <c r="H74" i="15"/>
  <c r="J74" i="15" s="1"/>
  <c r="H73" i="15"/>
  <c r="J73" i="15" s="1"/>
  <c r="H72" i="15"/>
  <c r="J72" i="15" s="1"/>
  <c r="H71" i="15"/>
  <c r="J71" i="15" s="1"/>
  <c r="H70" i="15"/>
  <c r="J70" i="15" s="1"/>
  <c r="H69" i="15"/>
  <c r="J69" i="15" s="1"/>
  <c r="H68" i="15"/>
  <c r="J68" i="15" s="1"/>
  <c r="H67" i="15"/>
  <c r="J67" i="15" s="1"/>
  <c r="H66" i="15"/>
  <c r="J66" i="15" s="1"/>
  <c r="H65" i="15"/>
  <c r="J65" i="15" s="1"/>
  <c r="H64" i="15"/>
  <c r="J64" i="15" s="1"/>
  <c r="H63" i="15"/>
  <c r="J63" i="15" s="1"/>
  <c r="H62" i="15"/>
  <c r="J62" i="15" s="1"/>
  <c r="H61" i="15"/>
  <c r="J61" i="15" s="1"/>
  <c r="H60" i="15"/>
  <c r="J60" i="15" s="1"/>
  <c r="H59" i="15"/>
  <c r="J59" i="15" s="1"/>
  <c r="H58" i="15"/>
  <c r="J58" i="15" s="1"/>
  <c r="H57" i="15"/>
  <c r="J57" i="15" s="1"/>
  <c r="H56" i="15"/>
  <c r="J56" i="15" s="1"/>
  <c r="H55" i="15"/>
  <c r="J55" i="15" s="1"/>
  <c r="H54" i="15"/>
  <c r="J54" i="15" s="1"/>
  <c r="H53" i="15"/>
  <c r="J53" i="15" s="1"/>
  <c r="H52" i="15"/>
  <c r="J52" i="15" s="1"/>
  <c r="H51" i="15"/>
  <c r="J51" i="15" s="1"/>
  <c r="H50" i="15"/>
  <c r="J50" i="15" s="1"/>
  <c r="H49" i="15"/>
  <c r="J49" i="15" s="1"/>
  <c r="H48" i="15"/>
  <c r="J48" i="15" s="1"/>
  <c r="H47" i="15"/>
  <c r="J47" i="15" s="1"/>
  <c r="H46" i="15"/>
  <c r="J46" i="15" s="1"/>
  <c r="H45" i="15"/>
  <c r="J45" i="15" s="1"/>
  <c r="H44" i="15"/>
  <c r="J44" i="15" s="1"/>
  <c r="H43" i="15"/>
  <c r="J43" i="15" s="1"/>
  <c r="H42" i="15"/>
  <c r="J42" i="15" s="1"/>
  <c r="H41" i="15"/>
  <c r="J41" i="15" s="1"/>
  <c r="H40" i="15"/>
  <c r="J40" i="15" s="1"/>
  <c r="H39" i="15"/>
  <c r="J39" i="15" s="1"/>
  <c r="H38" i="15"/>
  <c r="J38" i="15" s="1"/>
  <c r="H37" i="15"/>
  <c r="J37" i="15" s="1"/>
  <c r="H36" i="15"/>
  <c r="J36" i="15" s="1"/>
  <c r="H35" i="15"/>
  <c r="J35" i="15" s="1"/>
  <c r="H34" i="15"/>
  <c r="J34" i="15" s="1"/>
  <c r="H33" i="15"/>
  <c r="J33" i="15" s="1"/>
  <c r="H32" i="15"/>
  <c r="J32" i="15" s="1"/>
  <c r="H31" i="15"/>
  <c r="J31" i="15" s="1"/>
  <c r="H30" i="15"/>
  <c r="J30" i="15" s="1"/>
  <c r="H29" i="15"/>
  <c r="J29" i="15" s="1"/>
  <c r="H28" i="15"/>
  <c r="J28" i="15" s="1"/>
  <c r="H27" i="15"/>
  <c r="J27" i="15" s="1"/>
  <c r="H26" i="15"/>
  <c r="J26" i="15" s="1"/>
  <c r="H25" i="15"/>
  <c r="J25" i="15" s="1"/>
  <c r="H24" i="15"/>
  <c r="J24" i="15" s="1"/>
  <c r="H23" i="15"/>
  <c r="J23" i="15" s="1"/>
  <c r="H22" i="15"/>
  <c r="J22" i="15" s="1"/>
  <c r="H21" i="15"/>
  <c r="J21" i="15" s="1"/>
  <c r="H20" i="15"/>
  <c r="J20" i="15" s="1"/>
  <c r="H19" i="15"/>
  <c r="J19" i="15" s="1"/>
  <c r="H18" i="15"/>
  <c r="J18" i="15" s="1"/>
  <c r="H17" i="15"/>
  <c r="J17" i="15" s="1"/>
  <c r="H16" i="15"/>
  <c r="J16" i="15" s="1"/>
  <c r="H15" i="15"/>
  <c r="J15" i="15" s="1"/>
  <c r="H14" i="15"/>
  <c r="J14" i="15" s="1"/>
  <c r="H13" i="15"/>
  <c r="J13" i="15" s="1"/>
  <c r="H12" i="15"/>
  <c r="J12" i="15" s="1"/>
  <c r="H11" i="15"/>
  <c r="H10" i="15"/>
  <c r="H9" i="15"/>
  <c r="H8" i="15"/>
  <c r="J8" i="15" s="1"/>
  <c r="H6" i="15"/>
  <c r="H5" i="15"/>
  <c r="H4" i="15"/>
  <c r="H3" i="15"/>
  <c r="H2" i="15"/>
  <c r="J631" i="26"/>
  <c r="K631" i="26" s="1"/>
  <c r="J630" i="26"/>
  <c r="K630" i="26" s="1"/>
  <c r="J629" i="26"/>
  <c r="K629" i="26" s="1"/>
  <c r="J628" i="26"/>
  <c r="K628" i="26" s="1"/>
  <c r="J627" i="26"/>
  <c r="K627" i="26" s="1"/>
  <c r="J626" i="26"/>
  <c r="K626" i="26" s="1"/>
  <c r="J625" i="26"/>
  <c r="K625" i="26" s="1"/>
  <c r="J624" i="26"/>
  <c r="K624" i="26" s="1"/>
  <c r="J623" i="26"/>
  <c r="K623" i="26" s="1"/>
  <c r="J622" i="26"/>
  <c r="K622" i="26" s="1"/>
  <c r="J621" i="26"/>
  <c r="K621" i="26" s="1"/>
  <c r="J620" i="26"/>
  <c r="K620" i="26" s="1"/>
  <c r="J619" i="26"/>
  <c r="K619" i="26" s="1"/>
  <c r="J618" i="26"/>
  <c r="K618" i="26" s="1"/>
  <c r="J617" i="26"/>
  <c r="K617" i="26" s="1"/>
  <c r="J616" i="26"/>
  <c r="K616" i="26" s="1"/>
  <c r="J615" i="26"/>
  <c r="K615" i="26" s="1"/>
  <c r="J614" i="26"/>
  <c r="K614" i="26" s="1"/>
  <c r="J613" i="26"/>
  <c r="K613" i="26" s="1"/>
  <c r="J612" i="26"/>
  <c r="K612" i="26" s="1"/>
  <c r="J611" i="26"/>
  <c r="K611" i="26" s="1"/>
  <c r="J610" i="26"/>
  <c r="K610" i="26" s="1"/>
  <c r="J609" i="26"/>
  <c r="K609" i="26" s="1"/>
  <c r="J608" i="26"/>
  <c r="K608" i="26" s="1"/>
  <c r="J607" i="26"/>
  <c r="K607" i="26" s="1"/>
  <c r="J606" i="26"/>
  <c r="K606" i="26" s="1"/>
  <c r="J605" i="26"/>
  <c r="K605" i="26" s="1"/>
  <c r="J604" i="26"/>
  <c r="K604" i="26" s="1"/>
  <c r="J603" i="26"/>
  <c r="K603" i="26" s="1"/>
  <c r="J602" i="26"/>
  <c r="K602" i="26" s="1"/>
  <c r="J601" i="26"/>
  <c r="K601" i="26" s="1"/>
  <c r="J600" i="26"/>
  <c r="K600" i="26" s="1"/>
  <c r="J599" i="26"/>
  <c r="K599" i="26" s="1"/>
  <c r="J598" i="26"/>
  <c r="K598" i="26" s="1"/>
  <c r="J597" i="26"/>
  <c r="K597" i="26" s="1"/>
  <c r="J596" i="26"/>
  <c r="K596" i="26" s="1"/>
  <c r="J595" i="26"/>
  <c r="K595" i="26" s="1"/>
  <c r="J594" i="26"/>
  <c r="K594" i="26" s="1"/>
  <c r="J593" i="26"/>
  <c r="K593" i="26" s="1"/>
  <c r="J592" i="26"/>
  <c r="K592" i="26" s="1"/>
  <c r="J591" i="26"/>
  <c r="K591" i="26" s="1"/>
  <c r="J590" i="26"/>
  <c r="K590" i="26" s="1"/>
  <c r="J589" i="26"/>
  <c r="K589" i="26" s="1"/>
  <c r="J588" i="26"/>
  <c r="K588" i="26" s="1"/>
  <c r="J587" i="26"/>
  <c r="K587" i="26" s="1"/>
  <c r="J586" i="26"/>
  <c r="K586" i="26" s="1"/>
  <c r="J585" i="26"/>
  <c r="K585" i="26" s="1"/>
  <c r="J584" i="26"/>
  <c r="K584" i="26" s="1"/>
  <c r="J583" i="26"/>
  <c r="K583" i="26" s="1"/>
  <c r="J582" i="26"/>
  <c r="K582" i="26" s="1"/>
  <c r="J581" i="26"/>
  <c r="K581" i="26" s="1"/>
  <c r="J580" i="26"/>
  <c r="K580" i="26" s="1"/>
  <c r="J579" i="26"/>
  <c r="K579" i="26" s="1"/>
  <c r="J578" i="26"/>
  <c r="K578" i="26" s="1"/>
  <c r="J577" i="26"/>
  <c r="K577" i="26" s="1"/>
  <c r="J576" i="26"/>
  <c r="K576" i="26" s="1"/>
  <c r="J575" i="26"/>
  <c r="K575" i="26" s="1"/>
  <c r="J574" i="26"/>
  <c r="K574" i="26" s="1"/>
  <c r="J573" i="26"/>
  <c r="K573" i="26" s="1"/>
  <c r="J572" i="26"/>
  <c r="K572" i="26" s="1"/>
  <c r="J571" i="26"/>
  <c r="K571" i="26" s="1"/>
  <c r="J570" i="26"/>
  <c r="K570" i="26" s="1"/>
  <c r="J569" i="26"/>
  <c r="K569" i="26" s="1"/>
  <c r="J568" i="26"/>
  <c r="K568" i="26" s="1"/>
  <c r="J567" i="26"/>
  <c r="K567" i="26" s="1"/>
  <c r="J566" i="26"/>
  <c r="K566" i="26" s="1"/>
  <c r="J565" i="26"/>
  <c r="K565" i="26" s="1"/>
  <c r="J564" i="26"/>
  <c r="K564" i="26" s="1"/>
  <c r="J563" i="26"/>
  <c r="K563" i="26" s="1"/>
  <c r="J562" i="26"/>
  <c r="K562" i="26" s="1"/>
  <c r="J561" i="26"/>
  <c r="K561" i="26" s="1"/>
  <c r="J560" i="26"/>
  <c r="K560" i="26" s="1"/>
  <c r="J559" i="26"/>
  <c r="K559" i="26" s="1"/>
  <c r="J558" i="26"/>
  <c r="K558" i="26" s="1"/>
  <c r="J557" i="26"/>
  <c r="K557" i="26" s="1"/>
  <c r="J556" i="26"/>
  <c r="K556" i="26" s="1"/>
  <c r="J555" i="26"/>
  <c r="K555" i="26" s="1"/>
  <c r="J554" i="26"/>
  <c r="K554" i="26" s="1"/>
  <c r="J553" i="26"/>
  <c r="K553" i="26" s="1"/>
  <c r="J552" i="26"/>
  <c r="K552" i="26" s="1"/>
  <c r="J551" i="26"/>
  <c r="K551" i="26" s="1"/>
  <c r="J550" i="26"/>
  <c r="K550" i="26" s="1"/>
  <c r="J549" i="26"/>
  <c r="K549" i="26" s="1"/>
  <c r="J548" i="26"/>
  <c r="K548" i="26" s="1"/>
  <c r="J547" i="26"/>
  <c r="K547" i="26" s="1"/>
  <c r="J546" i="26"/>
  <c r="K546" i="26" s="1"/>
  <c r="J545" i="26"/>
  <c r="K545" i="26" s="1"/>
  <c r="J544" i="26"/>
  <c r="K544" i="26" s="1"/>
  <c r="J543" i="26"/>
  <c r="K543" i="26" s="1"/>
  <c r="J542" i="26"/>
  <c r="K542" i="26" s="1"/>
  <c r="J541" i="26"/>
  <c r="K541" i="26" s="1"/>
  <c r="J540" i="26"/>
  <c r="K540" i="26" s="1"/>
  <c r="J539" i="26"/>
  <c r="K539" i="26" s="1"/>
  <c r="J538" i="26"/>
  <c r="K538" i="26" s="1"/>
  <c r="J537" i="26"/>
  <c r="K537" i="26" s="1"/>
  <c r="J536" i="26"/>
  <c r="K536" i="26" s="1"/>
  <c r="J535" i="26"/>
  <c r="K535" i="26" s="1"/>
  <c r="J534" i="26"/>
  <c r="K534" i="26" s="1"/>
  <c r="J533" i="26"/>
  <c r="K533" i="26" s="1"/>
  <c r="J532" i="26"/>
  <c r="K532" i="26" s="1"/>
  <c r="J531" i="26"/>
  <c r="K531" i="26" s="1"/>
  <c r="J530" i="26"/>
  <c r="K530" i="26" s="1"/>
  <c r="J529" i="26"/>
  <c r="K529" i="26" s="1"/>
  <c r="J528" i="26"/>
  <c r="K528" i="26" s="1"/>
  <c r="J527" i="26"/>
  <c r="K527" i="26" s="1"/>
  <c r="J526" i="26"/>
  <c r="K526" i="26" s="1"/>
  <c r="J525" i="26"/>
  <c r="K525" i="26" s="1"/>
  <c r="J524" i="26"/>
  <c r="K524" i="26" s="1"/>
  <c r="J523" i="26"/>
  <c r="K523" i="26" s="1"/>
  <c r="J522" i="26"/>
  <c r="K522" i="26" s="1"/>
  <c r="J521" i="26"/>
  <c r="K521" i="26" s="1"/>
  <c r="J520" i="26"/>
  <c r="K520" i="26" s="1"/>
  <c r="J519" i="26"/>
  <c r="K519" i="26" s="1"/>
  <c r="J518" i="26"/>
  <c r="K518" i="26" s="1"/>
  <c r="J517" i="26"/>
  <c r="K517" i="26" s="1"/>
  <c r="J516" i="26"/>
  <c r="K516" i="26" s="1"/>
  <c r="J515" i="26"/>
  <c r="K515" i="26" s="1"/>
  <c r="J514" i="26"/>
  <c r="K514" i="26" s="1"/>
  <c r="J513" i="26"/>
  <c r="K513" i="26" s="1"/>
  <c r="J512" i="26"/>
  <c r="K512" i="26" s="1"/>
  <c r="J511" i="26"/>
  <c r="K511" i="26" s="1"/>
  <c r="J510" i="26"/>
  <c r="K510" i="26" s="1"/>
  <c r="J509" i="26"/>
  <c r="K509" i="26" s="1"/>
  <c r="J508" i="26"/>
  <c r="K508" i="26" s="1"/>
  <c r="J507" i="26"/>
  <c r="K507" i="26" s="1"/>
  <c r="J506" i="26"/>
  <c r="K506" i="26" s="1"/>
  <c r="J505" i="26"/>
  <c r="K505" i="26" s="1"/>
  <c r="J504" i="26"/>
  <c r="K504" i="26" s="1"/>
  <c r="J503" i="26"/>
  <c r="K503" i="26" s="1"/>
  <c r="J502" i="26"/>
  <c r="K502" i="26" s="1"/>
  <c r="J501" i="26"/>
  <c r="K501" i="26" s="1"/>
  <c r="J500" i="26"/>
  <c r="K500" i="26" s="1"/>
  <c r="J499" i="26"/>
  <c r="K499" i="26" s="1"/>
  <c r="J498" i="26"/>
  <c r="K498" i="26" s="1"/>
  <c r="J497" i="26"/>
  <c r="K497" i="26" s="1"/>
  <c r="J496" i="26"/>
  <c r="K496" i="26" s="1"/>
  <c r="J495" i="26"/>
  <c r="K495" i="26" s="1"/>
  <c r="J494" i="26"/>
  <c r="K494" i="26" s="1"/>
  <c r="J493" i="26"/>
  <c r="K493" i="26" s="1"/>
  <c r="J492" i="26"/>
  <c r="K492" i="26" s="1"/>
  <c r="J491" i="26"/>
  <c r="K491" i="26" s="1"/>
  <c r="J490" i="26"/>
  <c r="K490" i="26" s="1"/>
  <c r="J489" i="26"/>
  <c r="K489" i="26" s="1"/>
  <c r="J488" i="26"/>
  <c r="K488" i="26" s="1"/>
  <c r="J487" i="26"/>
  <c r="K487" i="26" s="1"/>
  <c r="J486" i="26"/>
  <c r="K486" i="26" s="1"/>
  <c r="J485" i="26"/>
  <c r="K485" i="26" s="1"/>
  <c r="J484" i="26"/>
  <c r="K484" i="26" s="1"/>
  <c r="J483" i="26"/>
  <c r="K483" i="26" s="1"/>
  <c r="J482" i="26"/>
  <c r="K482" i="26" s="1"/>
  <c r="J481" i="26"/>
  <c r="K481" i="26" s="1"/>
  <c r="J480" i="26"/>
  <c r="K480" i="26" s="1"/>
  <c r="J479" i="26"/>
  <c r="K479" i="26" s="1"/>
  <c r="J478" i="26"/>
  <c r="K478" i="26" s="1"/>
  <c r="J477" i="26"/>
  <c r="K477" i="26" s="1"/>
  <c r="J476" i="26"/>
  <c r="K476" i="26" s="1"/>
  <c r="J475" i="26"/>
  <c r="K475" i="26" s="1"/>
  <c r="J474" i="26"/>
  <c r="K474" i="26" s="1"/>
  <c r="J473" i="26"/>
  <c r="K473" i="26" s="1"/>
  <c r="J472" i="26"/>
  <c r="K472" i="26" s="1"/>
  <c r="J471" i="26"/>
  <c r="K471" i="26" s="1"/>
  <c r="J470" i="26"/>
  <c r="K470" i="26" s="1"/>
  <c r="J469" i="26"/>
  <c r="K469" i="26" s="1"/>
  <c r="J468" i="26"/>
  <c r="K468" i="26" s="1"/>
  <c r="J467" i="26"/>
  <c r="K467" i="26" s="1"/>
  <c r="J466" i="26"/>
  <c r="K466" i="26" s="1"/>
  <c r="J465" i="26"/>
  <c r="K465" i="26" s="1"/>
  <c r="J464" i="26"/>
  <c r="K464" i="26" s="1"/>
  <c r="J463" i="26"/>
  <c r="K463" i="26" s="1"/>
  <c r="J462" i="26"/>
  <c r="K462" i="26" s="1"/>
  <c r="J461" i="26"/>
  <c r="K461" i="26" s="1"/>
  <c r="J460" i="26"/>
  <c r="K460" i="26" s="1"/>
  <c r="J459" i="26"/>
  <c r="K459" i="26" s="1"/>
  <c r="J458" i="26"/>
  <c r="K458" i="26" s="1"/>
  <c r="J457" i="26"/>
  <c r="K457" i="26" s="1"/>
  <c r="J456" i="26"/>
  <c r="K456" i="26" s="1"/>
  <c r="J455" i="26"/>
  <c r="K455" i="26" s="1"/>
  <c r="J454" i="26"/>
  <c r="K454" i="26" s="1"/>
  <c r="J453" i="26"/>
  <c r="K453" i="26" s="1"/>
  <c r="J452" i="26"/>
  <c r="K452" i="26" s="1"/>
  <c r="J451" i="26"/>
  <c r="K451" i="26" s="1"/>
  <c r="J450" i="26"/>
  <c r="K450" i="26" s="1"/>
  <c r="J449" i="26"/>
  <c r="K449" i="26" s="1"/>
  <c r="J448" i="26"/>
  <c r="K448" i="26" s="1"/>
  <c r="J447" i="26"/>
  <c r="K447" i="26" s="1"/>
  <c r="J446" i="26"/>
  <c r="K446" i="26" s="1"/>
  <c r="J445" i="26"/>
  <c r="K445" i="26" s="1"/>
  <c r="J444" i="26"/>
  <c r="K444" i="26" s="1"/>
  <c r="J443" i="26"/>
  <c r="K443" i="26" s="1"/>
  <c r="J442" i="26"/>
  <c r="K442" i="26" s="1"/>
  <c r="J441" i="26"/>
  <c r="K441" i="26" s="1"/>
  <c r="J440" i="26"/>
  <c r="K440" i="26" s="1"/>
  <c r="J439" i="26"/>
  <c r="K439" i="26" s="1"/>
  <c r="J438" i="26"/>
  <c r="K438" i="26" s="1"/>
  <c r="J437" i="26"/>
  <c r="K437" i="26" s="1"/>
  <c r="J436" i="26"/>
  <c r="K436" i="26" s="1"/>
  <c r="J435" i="26"/>
  <c r="K435" i="26" s="1"/>
  <c r="J434" i="26"/>
  <c r="K434" i="26" s="1"/>
  <c r="J433" i="26"/>
  <c r="K433" i="26" s="1"/>
  <c r="J432" i="26"/>
  <c r="K432" i="26" s="1"/>
  <c r="J431" i="26"/>
  <c r="K431" i="26" s="1"/>
  <c r="J430" i="26"/>
  <c r="K430" i="26" s="1"/>
  <c r="J429" i="26"/>
  <c r="K429" i="26" s="1"/>
  <c r="J428" i="26"/>
  <c r="K428" i="26" s="1"/>
  <c r="J427" i="26"/>
  <c r="K427" i="26" s="1"/>
  <c r="J426" i="26"/>
  <c r="K426" i="26" s="1"/>
  <c r="J425" i="26"/>
  <c r="K425" i="26" s="1"/>
  <c r="J424" i="26"/>
  <c r="K424" i="26" s="1"/>
  <c r="J423" i="26"/>
  <c r="K423" i="26" s="1"/>
  <c r="J422" i="26"/>
  <c r="K422" i="26" s="1"/>
  <c r="J421" i="26"/>
  <c r="K421" i="26" s="1"/>
  <c r="J420" i="26"/>
  <c r="K420" i="26" s="1"/>
  <c r="J419" i="26"/>
  <c r="K419" i="26" s="1"/>
  <c r="J418" i="26"/>
  <c r="K418" i="26" s="1"/>
  <c r="J417" i="26"/>
  <c r="K417" i="26" s="1"/>
  <c r="J416" i="26"/>
  <c r="K416" i="26" s="1"/>
  <c r="J415" i="26"/>
  <c r="K415" i="26" s="1"/>
  <c r="J414" i="26"/>
  <c r="K414" i="26" s="1"/>
  <c r="J413" i="26"/>
  <c r="K413" i="26" s="1"/>
  <c r="J412" i="26"/>
  <c r="K412" i="26" s="1"/>
  <c r="J411" i="26"/>
  <c r="K411" i="26" s="1"/>
  <c r="J410" i="26"/>
  <c r="K410" i="26" s="1"/>
  <c r="J409" i="26"/>
  <c r="K409" i="26" s="1"/>
  <c r="J408" i="26"/>
  <c r="K408" i="26" s="1"/>
  <c r="J407" i="26"/>
  <c r="K407" i="26" s="1"/>
  <c r="J406" i="26"/>
  <c r="K406" i="26" s="1"/>
  <c r="J405" i="26"/>
  <c r="K405" i="26" s="1"/>
  <c r="J404" i="26"/>
  <c r="K404" i="26" s="1"/>
  <c r="J403" i="26"/>
  <c r="K403" i="26" s="1"/>
  <c r="J402" i="26"/>
  <c r="K402" i="26" s="1"/>
  <c r="J401" i="26"/>
  <c r="K401" i="26" s="1"/>
  <c r="J400" i="26"/>
  <c r="K400" i="26" s="1"/>
  <c r="J399" i="26"/>
  <c r="K399" i="26" s="1"/>
  <c r="J398" i="26"/>
  <c r="K398" i="26" s="1"/>
  <c r="J397" i="26"/>
  <c r="K397" i="26" s="1"/>
  <c r="J396" i="26"/>
  <c r="K396" i="26" s="1"/>
  <c r="J395" i="26"/>
  <c r="K395" i="26" s="1"/>
  <c r="J394" i="26"/>
  <c r="K394" i="26" s="1"/>
  <c r="J393" i="26"/>
  <c r="K393" i="26" s="1"/>
  <c r="J392" i="26"/>
  <c r="K392" i="26" s="1"/>
  <c r="J391" i="26"/>
  <c r="K391" i="26" s="1"/>
  <c r="J390" i="26"/>
  <c r="K390" i="26" s="1"/>
  <c r="J389" i="26"/>
  <c r="K389" i="26" s="1"/>
  <c r="J388" i="26"/>
  <c r="K388" i="26" s="1"/>
  <c r="J387" i="26"/>
  <c r="K387" i="26" s="1"/>
  <c r="J386" i="26"/>
  <c r="K386" i="26" s="1"/>
  <c r="J385" i="26"/>
  <c r="K385" i="26" s="1"/>
  <c r="J384" i="26"/>
  <c r="K384" i="26" s="1"/>
  <c r="J383" i="26"/>
  <c r="K383" i="26" s="1"/>
  <c r="J382" i="26"/>
  <c r="K382" i="26" s="1"/>
  <c r="J381" i="26"/>
  <c r="K381" i="26" s="1"/>
  <c r="J380" i="26"/>
  <c r="K380" i="26" s="1"/>
  <c r="J379" i="26"/>
  <c r="K379" i="26" s="1"/>
  <c r="J378" i="26"/>
  <c r="K378" i="26" s="1"/>
  <c r="J377" i="26"/>
  <c r="K377" i="26" s="1"/>
  <c r="J376" i="26"/>
  <c r="K376" i="26" s="1"/>
  <c r="J375" i="26"/>
  <c r="K375" i="26" s="1"/>
  <c r="J374" i="26"/>
  <c r="K374" i="26" s="1"/>
  <c r="J373" i="26"/>
  <c r="K373" i="26" s="1"/>
  <c r="J372" i="26"/>
  <c r="K372" i="26" s="1"/>
  <c r="J371" i="26"/>
  <c r="K371" i="26" s="1"/>
  <c r="J370" i="26"/>
  <c r="K370" i="26" s="1"/>
  <c r="J369" i="26"/>
  <c r="K369" i="26" s="1"/>
  <c r="J368" i="26"/>
  <c r="K368" i="26" s="1"/>
  <c r="J367" i="26"/>
  <c r="K367" i="26" s="1"/>
  <c r="J366" i="26"/>
  <c r="K366" i="26" s="1"/>
  <c r="J365" i="26"/>
  <c r="K365" i="26" s="1"/>
  <c r="J364" i="26"/>
  <c r="K364" i="26" s="1"/>
  <c r="J363" i="26"/>
  <c r="K363" i="26" s="1"/>
  <c r="J362" i="26"/>
  <c r="K362" i="26" s="1"/>
  <c r="J361" i="26"/>
  <c r="K361" i="26" s="1"/>
  <c r="J360" i="26"/>
  <c r="K360" i="26" s="1"/>
  <c r="J359" i="26"/>
  <c r="K359" i="26" s="1"/>
  <c r="J358" i="26"/>
  <c r="K358" i="26" s="1"/>
  <c r="J357" i="26"/>
  <c r="K357" i="26" s="1"/>
  <c r="J356" i="26"/>
  <c r="K356" i="26" s="1"/>
  <c r="J355" i="26"/>
  <c r="K355" i="26" s="1"/>
  <c r="J354" i="26"/>
  <c r="K354" i="26" s="1"/>
  <c r="J353" i="26"/>
  <c r="K353" i="26" s="1"/>
  <c r="J352" i="26"/>
  <c r="K352" i="26" s="1"/>
  <c r="J351" i="26"/>
  <c r="K351" i="26" s="1"/>
  <c r="J350" i="26"/>
  <c r="K350" i="26" s="1"/>
  <c r="J349" i="26"/>
  <c r="K349" i="26" s="1"/>
  <c r="J348" i="26"/>
  <c r="K348" i="26" s="1"/>
  <c r="J347" i="26"/>
  <c r="K347" i="26" s="1"/>
  <c r="J346" i="26"/>
  <c r="K346" i="26" s="1"/>
  <c r="J345" i="26"/>
  <c r="K345" i="26" s="1"/>
  <c r="J344" i="26"/>
  <c r="K344" i="26" s="1"/>
  <c r="J343" i="26"/>
  <c r="K343" i="26" s="1"/>
  <c r="J342" i="26"/>
  <c r="K342" i="26" s="1"/>
  <c r="J341" i="26"/>
  <c r="K341" i="26" s="1"/>
  <c r="J340" i="26"/>
  <c r="K340" i="26" s="1"/>
  <c r="J339" i="26"/>
  <c r="K339" i="26" s="1"/>
  <c r="J338" i="26"/>
  <c r="K338" i="26" s="1"/>
  <c r="J337" i="26"/>
  <c r="K337" i="26" s="1"/>
  <c r="J336" i="26"/>
  <c r="K336" i="26" s="1"/>
  <c r="J335" i="26"/>
  <c r="K335" i="26" s="1"/>
  <c r="J334" i="26"/>
  <c r="K334" i="26" s="1"/>
  <c r="J333" i="26"/>
  <c r="K333" i="26" s="1"/>
  <c r="J332" i="26"/>
  <c r="K332" i="26" s="1"/>
  <c r="J331" i="26"/>
  <c r="K331" i="26" s="1"/>
  <c r="J330" i="26"/>
  <c r="K330" i="26" s="1"/>
  <c r="J329" i="26"/>
  <c r="K329" i="26" s="1"/>
  <c r="J328" i="26"/>
  <c r="K328" i="26" s="1"/>
  <c r="J327" i="26"/>
  <c r="K327" i="26" s="1"/>
  <c r="J326" i="26"/>
  <c r="K326" i="26" s="1"/>
  <c r="J325" i="26"/>
  <c r="K325" i="26" s="1"/>
  <c r="J324" i="26"/>
  <c r="K324" i="26" s="1"/>
  <c r="J323" i="26"/>
  <c r="K323" i="26" s="1"/>
  <c r="J322" i="26"/>
  <c r="K322" i="26" s="1"/>
  <c r="J321" i="26"/>
  <c r="K321" i="26" s="1"/>
  <c r="J320" i="26"/>
  <c r="K320" i="26" s="1"/>
  <c r="J319" i="26"/>
  <c r="K319" i="26" s="1"/>
  <c r="J318" i="26"/>
  <c r="K318" i="26" s="1"/>
  <c r="J317" i="26"/>
  <c r="K317" i="26" s="1"/>
  <c r="J316" i="26"/>
  <c r="K316" i="26" s="1"/>
  <c r="J315" i="26"/>
  <c r="K315" i="26" s="1"/>
  <c r="J314" i="26"/>
  <c r="K314" i="26" s="1"/>
  <c r="J313" i="26"/>
  <c r="K313" i="26" s="1"/>
  <c r="J312" i="26"/>
  <c r="K312" i="26" s="1"/>
  <c r="J311" i="26"/>
  <c r="K311" i="26" s="1"/>
  <c r="J310" i="26"/>
  <c r="K310" i="26" s="1"/>
  <c r="J309" i="26"/>
  <c r="K309" i="26" s="1"/>
  <c r="J308" i="26"/>
  <c r="K308" i="26" s="1"/>
  <c r="J307" i="26"/>
  <c r="K307" i="26" s="1"/>
  <c r="J306" i="26"/>
  <c r="K306" i="26" s="1"/>
  <c r="J305" i="26"/>
  <c r="K305" i="26" s="1"/>
  <c r="J304" i="26"/>
  <c r="K304" i="26" s="1"/>
  <c r="J303" i="26"/>
  <c r="K303" i="26" s="1"/>
  <c r="J302" i="26"/>
  <c r="K302" i="26" s="1"/>
  <c r="J301" i="26"/>
  <c r="K301" i="26" s="1"/>
  <c r="J300" i="26"/>
  <c r="K300" i="26" s="1"/>
  <c r="J299" i="26"/>
  <c r="K299" i="26" s="1"/>
  <c r="J298" i="26"/>
  <c r="K298" i="26" s="1"/>
  <c r="J297" i="26"/>
  <c r="K297" i="26" s="1"/>
  <c r="J296" i="26"/>
  <c r="K296" i="26" s="1"/>
  <c r="J295" i="26"/>
  <c r="K295" i="26" s="1"/>
  <c r="J294" i="26"/>
  <c r="K294" i="26" s="1"/>
  <c r="J293" i="26"/>
  <c r="K293" i="26" s="1"/>
  <c r="J292" i="26"/>
  <c r="K292" i="26" s="1"/>
  <c r="J291" i="26"/>
  <c r="K291" i="26" s="1"/>
  <c r="J290" i="26"/>
  <c r="K290" i="26" s="1"/>
  <c r="J289" i="26"/>
  <c r="K289" i="26" s="1"/>
  <c r="J288" i="26"/>
  <c r="K288" i="26" s="1"/>
  <c r="J287" i="26"/>
  <c r="K287" i="26" s="1"/>
  <c r="J286" i="26"/>
  <c r="K286" i="26" s="1"/>
  <c r="J285" i="26"/>
  <c r="K285" i="26" s="1"/>
  <c r="J284" i="26"/>
  <c r="K284" i="26" s="1"/>
  <c r="J283" i="26"/>
  <c r="K283" i="26" s="1"/>
  <c r="J282" i="26"/>
  <c r="K282" i="26" s="1"/>
  <c r="J281" i="26"/>
  <c r="K281" i="26" s="1"/>
  <c r="J280" i="26"/>
  <c r="K280" i="26" s="1"/>
  <c r="J279" i="26"/>
  <c r="K279" i="26" s="1"/>
  <c r="J278" i="26"/>
  <c r="K278" i="26" s="1"/>
  <c r="J277" i="26"/>
  <c r="K277" i="26" s="1"/>
  <c r="J276" i="26"/>
  <c r="K276" i="26" s="1"/>
  <c r="J275" i="26"/>
  <c r="K275" i="26" s="1"/>
  <c r="J274" i="26"/>
  <c r="K274" i="26" s="1"/>
  <c r="J273" i="26"/>
  <c r="K273" i="26" s="1"/>
  <c r="J272" i="26"/>
  <c r="K272" i="26" s="1"/>
  <c r="J271" i="26"/>
  <c r="K271" i="26" s="1"/>
  <c r="J270" i="26"/>
  <c r="K270" i="26" s="1"/>
  <c r="J269" i="26"/>
  <c r="K269" i="26" s="1"/>
  <c r="J268" i="26"/>
  <c r="K268" i="26" s="1"/>
  <c r="J267" i="26"/>
  <c r="K267" i="26" s="1"/>
  <c r="J266" i="26"/>
  <c r="K266" i="26" s="1"/>
  <c r="J265" i="26"/>
  <c r="K265" i="26" s="1"/>
  <c r="J264" i="26"/>
  <c r="K264" i="26" s="1"/>
  <c r="J263" i="26"/>
  <c r="K263" i="26" s="1"/>
  <c r="J262" i="26"/>
  <c r="K262" i="26" s="1"/>
  <c r="J261" i="26"/>
  <c r="K261" i="26" s="1"/>
  <c r="J260" i="26"/>
  <c r="K260" i="26" s="1"/>
  <c r="J259" i="26"/>
  <c r="K259" i="26" s="1"/>
  <c r="J258" i="26"/>
  <c r="K258" i="26" s="1"/>
  <c r="J257" i="26"/>
  <c r="K257" i="26" s="1"/>
  <c r="J256" i="26"/>
  <c r="K256" i="26" s="1"/>
  <c r="J255" i="26"/>
  <c r="K255" i="26" s="1"/>
  <c r="J254" i="26"/>
  <c r="K254" i="26" s="1"/>
  <c r="J253" i="26"/>
  <c r="K253" i="26" s="1"/>
  <c r="J252" i="26"/>
  <c r="K252" i="26" s="1"/>
  <c r="J251" i="26"/>
  <c r="K251" i="26" s="1"/>
  <c r="J250" i="26"/>
  <c r="K250" i="26" s="1"/>
  <c r="J249" i="26"/>
  <c r="K249" i="26" s="1"/>
  <c r="J248" i="26"/>
  <c r="K248" i="26" s="1"/>
  <c r="J247" i="26"/>
  <c r="K247" i="26" s="1"/>
  <c r="J246" i="26"/>
  <c r="K246" i="26" s="1"/>
  <c r="J245" i="26"/>
  <c r="K245" i="26" s="1"/>
  <c r="J244" i="26"/>
  <c r="K244" i="26" s="1"/>
  <c r="J243" i="26"/>
  <c r="K243" i="26" s="1"/>
  <c r="J242" i="26"/>
  <c r="K242" i="26" s="1"/>
  <c r="J241" i="26"/>
  <c r="K241" i="26" s="1"/>
  <c r="J240" i="26"/>
  <c r="K240" i="26" s="1"/>
  <c r="J239" i="26"/>
  <c r="K239" i="26" s="1"/>
  <c r="J238" i="26"/>
  <c r="K238" i="26" s="1"/>
  <c r="J237" i="26"/>
  <c r="K237" i="26" s="1"/>
  <c r="J236" i="26"/>
  <c r="K236" i="26" s="1"/>
  <c r="J235" i="26"/>
  <c r="K235" i="26" s="1"/>
  <c r="J234" i="26"/>
  <c r="K234" i="26" s="1"/>
  <c r="J233" i="26"/>
  <c r="K233" i="26" s="1"/>
  <c r="J232" i="26"/>
  <c r="K232" i="26" s="1"/>
  <c r="J231" i="26"/>
  <c r="K231" i="26" s="1"/>
  <c r="J230" i="26"/>
  <c r="K230" i="26" s="1"/>
  <c r="J229" i="26"/>
  <c r="K229" i="26" s="1"/>
  <c r="J228" i="26"/>
  <c r="K228" i="26" s="1"/>
  <c r="J227" i="26"/>
  <c r="K227" i="26" s="1"/>
  <c r="J226" i="26"/>
  <c r="K226" i="26" s="1"/>
  <c r="J225" i="26"/>
  <c r="K225" i="26" s="1"/>
  <c r="J224" i="26"/>
  <c r="K224" i="26" s="1"/>
  <c r="J223" i="26"/>
  <c r="K223" i="26" s="1"/>
  <c r="J222" i="26"/>
  <c r="K222" i="26" s="1"/>
  <c r="J221" i="26"/>
  <c r="K221" i="26" s="1"/>
  <c r="J220" i="26"/>
  <c r="K220" i="26" s="1"/>
  <c r="J219" i="26"/>
  <c r="K219" i="26" s="1"/>
  <c r="J218" i="26"/>
  <c r="K218" i="26" s="1"/>
  <c r="J217" i="26"/>
  <c r="K217" i="26" s="1"/>
  <c r="J216" i="26"/>
  <c r="K216" i="26" s="1"/>
  <c r="J215" i="26"/>
  <c r="K215" i="26" s="1"/>
  <c r="J214" i="26"/>
  <c r="K214" i="26" s="1"/>
  <c r="J213" i="26"/>
  <c r="K213" i="26" s="1"/>
  <c r="J212" i="26"/>
  <c r="K212" i="26" s="1"/>
  <c r="J211" i="26"/>
  <c r="K211" i="26" s="1"/>
  <c r="J210" i="26"/>
  <c r="K210" i="26" s="1"/>
  <c r="J209" i="26"/>
  <c r="K209" i="26" s="1"/>
  <c r="J208" i="26"/>
  <c r="K208" i="26" s="1"/>
  <c r="J207" i="26"/>
  <c r="K207" i="26" s="1"/>
  <c r="J206" i="26"/>
  <c r="K206" i="26" s="1"/>
  <c r="J205" i="26"/>
  <c r="K205" i="26" s="1"/>
  <c r="J204" i="26"/>
  <c r="K204" i="26" s="1"/>
  <c r="J203" i="26"/>
  <c r="K203" i="26" s="1"/>
  <c r="J202" i="26"/>
  <c r="K202" i="26" s="1"/>
  <c r="J201" i="26"/>
  <c r="K201" i="26" s="1"/>
  <c r="J200" i="26"/>
  <c r="K200" i="26" s="1"/>
  <c r="J199" i="26"/>
  <c r="K199" i="26" s="1"/>
  <c r="J198" i="26"/>
  <c r="K198" i="26" s="1"/>
  <c r="J197" i="26"/>
  <c r="K197" i="26" s="1"/>
  <c r="J196" i="26"/>
  <c r="K196" i="26" s="1"/>
  <c r="J195" i="26"/>
  <c r="K195" i="26" s="1"/>
  <c r="J194" i="26"/>
  <c r="K194" i="26" s="1"/>
  <c r="J193" i="26"/>
  <c r="K193" i="26" s="1"/>
  <c r="J192" i="26"/>
  <c r="K192" i="26" s="1"/>
  <c r="J191" i="26"/>
  <c r="K191" i="26" s="1"/>
  <c r="J190" i="26"/>
  <c r="K190" i="26" s="1"/>
  <c r="J189" i="26"/>
  <c r="K189" i="26" s="1"/>
  <c r="J188" i="26"/>
  <c r="K188" i="26" s="1"/>
  <c r="J187" i="26"/>
  <c r="K187" i="26" s="1"/>
  <c r="J186" i="26"/>
  <c r="K186" i="26" s="1"/>
  <c r="J185" i="26"/>
  <c r="K185" i="26" s="1"/>
  <c r="J184" i="26"/>
  <c r="K184" i="26" s="1"/>
  <c r="J183" i="26"/>
  <c r="K183" i="26" s="1"/>
  <c r="J182" i="26"/>
  <c r="K182" i="26" s="1"/>
  <c r="J181" i="26"/>
  <c r="K181" i="26" s="1"/>
  <c r="J180" i="26"/>
  <c r="K180" i="26" s="1"/>
  <c r="J179" i="26"/>
  <c r="K179" i="26" s="1"/>
  <c r="J178" i="26"/>
  <c r="K178" i="26" s="1"/>
  <c r="J177" i="26"/>
  <c r="K177" i="26" s="1"/>
  <c r="J176" i="26"/>
  <c r="K176" i="26" s="1"/>
  <c r="J175" i="26"/>
  <c r="K175" i="26" s="1"/>
  <c r="J174" i="26"/>
  <c r="K174" i="26" s="1"/>
  <c r="J173" i="26"/>
  <c r="K173" i="26" s="1"/>
  <c r="J172" i="26"/>
  <c r="K172" i="26" s="1"/>
  <c r="J171" i="26"/>
  <c r="K171" i="26" s="1"/>
  <c r="J170" i="26"/>
  <c r="K170" i="26" s="1"/>
  <c r="J169" i="26"/>
  <c r="K169" i="26" s="1"/>
  <c r="J168" i="26"/>
  <c r="K168" i="26" s="1"/>
  <c r="J167" i="26"/>
  <c r="K167" i="26" s="1"/>
  <c r="J166" i="26"/>
  <c r="K166" i="26" s="1"/>
  <c r="J165" i="26"/>
  <c r="K165" i="26" s="1"/>
  <c r="J164" i="26"/>
  <c r="K164" i="26" s="1"/>
  <c r="J163" i="26"/>
  <c r="K163" i="26" s="1"/>
  <c r="J162" i="26"/>
  <c r="K162" i="26" s="1"/>
  <c r="J161" i="26"/>
  <c r="K161" i="26" s="1"/>
  <c r="J160" i="26"/>
  <c r="K160" i="26" s="1"/>
  <c r="J159" i="26"/>
  <c r="K159" i="26" s="1"/>
  <c r="J158" i="26"/>
  <c r="K158" i="26" s="1"/>
  <c r="J157" i="26"/>
  <c r="K157" i="26" s="1"/>
  <c r="J156" i="26"/>
  <c r="K156" i="26" s="1"/>
  <c r="J155" i="26"/>
  <c r="K155" i="26" s="1"/>
  <c r="J154" i="26"/>
  <c r="K154" i="26" s="1"/>
  <c r="J153" i="26"/>
  <c r="K153" i="26" s="1"/>
  <c r="J152" i="26"/>
  <c r="K152" i="26" s="1"/>
  <c r="J151" i="26"/>
  <c r="K151" i="26" s="1"/>
  <c r="J150" i="26"/>
  <c r="K150" i="26" s="1"/>
  <c r="J149" i="26"/>
  <c r="K149" i="26" s="1"/>
  <c r="J148" i="26"/>
  <c r="K148" i="26" s="1"/>
  <c r="J147" i="26"/>
  <c r="K147" i="26" s="1"/>
  <c r="J146" i="26"/>
  <c r="K146" i="26" s="1"/>
  <c r="J145" i="26"/>
  <c r="K145" i="26" s="1"/>
  <c r="J144" i="26"/>
  <c r="K144" i="26" s="1"/>
  <c r="J143" i="26"/>
  <c r="K143" i="26" s="1"/>
  <c r="J142" i="26"/>
  <c r="K142" i="26" s="1"/>
  <c r="J141" i="26"/>
  <c r="K141" i="26" s="1"/>
  <c r="J140" i="26"/>
  <c r="K140" i="26" s="1"/>
  <c r="J139" i="26"/>
  <c r="K139" i="26" s="1"/>
  <c r="J138" i="26"/>
  <c r="K138" i="26" s="1"/>
  <c r="J137" i="26"/>
  <c r="K137" i="26" s="1"/>
  <c r="J136" i="26"/>
  <c r="K136" i="26" s="1"/>
  <c r="J135" i="26"/>
  <c r="K135" i="26" s="1"/>
  <c r="J134" i="26"/>
  <c r="K134" i="26" s="1"/>
  <c r="J133" i="26"/>
  <c r="K133" i="26" s="1"/>
  <c r="J132" i="26"/>
  <c r="K132" i="26" s="1"/>
  <c r="J131" i="26"/>
  <c r="K131" i="26" s="1"/>
  <c r="J130" i="26"/>
  <c r="K130" i="26" s="1"/>
  <c r="J129" i="26"/>
  <c r="K129" i="26" s="1"/>
  <c r="J128" i="26"/>
  <c r="K128" i="26" s="1"/>
  <c r="J127" i="26"/>
  <c r="K127" i="26" s="1"/>
  <c r="J126" i="26"/>
  <c r="K126" i="26" s="1"/>
  <c r="J125" i="26"/>
  <c r="K125" i="26" s="1"/>
  <c r="J124" i="26"/>
  <c r="K124" i="26" s="1"/>
  <c r="J123" i="26"/>
  <c r="K123" i="26" s="1"/>
  <c r="J122" i="26"/>
  <c r="K122" i="26" s="1"/>
  <c r="J121" i="26"/>
  <c r="K121" i="26" s="1"/>
  <c r="J120" i="26"/>
  <c r="K120" i="26" s="1"/>
  <c r="J119" i="26"/>
  <c r="K119" i="26" s="1"/>
  <c r="J118" i="26"/>
  <c r="K118" i="26" s="1"/>
  <c r="J117" i="26"/>
  <c r="K117" i="26" s="1"/>
  <c r="J116" i="26"/>
  <c r="K116" i="26" s="1"/>
  <c r="J115" i="26"/>
  <c r="K115" i="26" s="1"/>
  <c r="J114" i="26"/>
  <c r="K114" i="26" s="1"/>
  <c r="J113" i="26"/>
  <c r="K113" i="26" s="1"/>
  <c r="J112" i="26"/>
  <c r="K112" i="26" s="1"/>
  <c r="J111" i="26"/>
  <c r="K111" i="26" s="1"/>
  <c r="J110" i="26"/>
  <c r="K110" i="26" s="1"/>
  <c r="J109" i="26"/>
  <c r="K109" i="26" s="1"/>
  <c r="J108" i="26"/>
  <c r="K108" i="26" s="1"/>
  <c r="J107" i="26"/>
  <c r="K107" i="26" s="1"/>
  <c r="J106" i="26"/>
  <c r="K106" i="26" s="1"/>
  <c r="J105" i="26"/>
  <c r="K105" i="26" s="1"/>
  <c r="J104" i="26"/>
  <c r="K104" i="26" s="1"/>
  <c r="J103" i="26"/>
  <c r="K103" i="26" s="1"/>
  <c r="J102" i="26"/>
  <c r="K102" i="26" s="1"/>
  <c r="J101" i="26"/>
  <c r="K101" i="26" s="1"/>
  <c r="J100" i="26"/>
  <c r="K100" i="26" s="1"/>
  <c r="J99" i="26"/>
  <c r="K99" i="26" s="1"/>
  <c r="J98" i="26"/>
  <c r="K98" i="26" s="1"/>
  <c r="J97" i="26"/>
  <c r="K97" i="26" s="1"/>
  <c r="J96" i="26"/>
  <c r="K96" i="26" s="1"/>
  <c r="J95" i="26"/>
  <c r="K95" i="26" s="1"/>
  <c r="J94" i="26"/>
  <c r="K94" i="26" s="1"/>
  <c r="J93" i="26"/>
  <c r="K93" i="26" s="1"/>
  <c r="J92" i="26"/>
  <c r="K92" i="26" s="1"/>
  <c r="J91" i="26"/>
  <c r="K91" i="26" s="1"/>
  <c r="J90" i="26"/>
  <c r="K90" i="26" s="1"/>
  <c r="J89" i="26"/>
  <c r="K89" i="26" s="1"/>
  <c r="J88" i="26"/>
  <c r="K88" i="26" s="1"/>
  <c r="J87" i="26"/>
  <c r="K87" i="26" s="1"/>
  <c r="J86" i="26"/>
  <c r="K86" i="26" s="1"/>
  <c r="J85" i="26"/>
  <c r="K85" i="26" s="1"/>
  <c r="J84" i="26"/>
  <c r="K84" i="26" s="1"/>
  <c r="J83" i="26"/>
  <c r="K83" i="26" s="1"/>
  <c r="J82" i="26"/>
  <c r="K82" i="26" s="1"/>
  <c r="J81" i="26"/>
  <c r="K81" i="26" s="1"/>
  <c r="J80" i="26"/>
  <c r="K80" i="26" s="1"/>
  <c r="J79" i="26"/>
  <c r="K79" i="26" s="1"/>
  <c r="J78" i="26"/>
  <c r="K78" i="26" s="1"/>
  <c r="J77" i="26"/>
  <c r="K77" i="26" s="1"/>
  <c r="J76" i="26"/>
  <c r="K76" i="26" s="1"/>
  <c r="J75" i="26"/>
  <c r="K75" i="26" s="1"/>
  <c r="J74" i="26"/>
  <c r="K74" i="26" s="1"/>
  <c r="J73" i="26"/>
  <c r="K73" i="26" s="1"/>
  <c r="J72" i="26"/>
  <c r="K72" i="26" s="1"/>
  <c r="J71" i="26"/>
  <c r="K71" i="26" s="1"/>
  <c r="J70" i="26"/>
  <c r="K70" i="26" s="1"/>
  <c r="J69" i="26"/>
  <c r="K69" i="26" s="1"/>
  <c r="J68" i="26"/>
  <c r="K68" i="26" s="1"/>
  <c r="J67" i="26"/>
  <c r="K67" i="26" s="1"/>
  <c r="J66" i="26"/>
  <c r="K66" i="26" s="1"/>
  <c r="J65" i="26"/>
  <c r="K65" i="26" s="1"/>
  <c r="J64" i="26"/>
  <c r="K64" i="26" s="1"/>
  <c r="J63" i="26"/>
  <c r="K63" i="26" s="1"/>
  <c r="J62" i="26"/>
  <c r="K62" i="26" s="1"/>
  <c r="J61" i="26"/>
  <c r="K61" i="26" s="1"/>
  <c r="J60" i="26"/>
  <c r="K60" i="26" s="1"/>
  <c r="J59" i="26"/>
  <c r="K59" i="26" s="1"/>
  <c r="J58" i="26"/>
  <c r="K58" i="26" s="1"/>
  <c r="J57" i="26"/>
  <c r="K57" i="26" s="1"/>
  <c r="J56" i="26"/>
  <c r="K56" i="26" s="1"/>
  <c r="J55" i="26"/>
  <c r="K55" i="26" s="1"/>
  <c r="J54" i="26"/>
  <c r="K54" i="26" s="1"/>
  <c r="J53" i="26"/>
  <c r="K53" i="26" s="1"/>
  <c r="J52" i="26"/>
  <c r="K52" i="26" s="1"/>
  <c r="J51" i="26"/>
  <c r="K51" i="26" s="1"/>
  <c r="J50" i="26"/>
  <c r="K50" i="26" s="1"/>
  <c r="J49" i="26"/>
  <c r="K49" i="26" s="1"/>
  <c r="J48" i="26"/>
  <c r="K48" i="26" s="1"/>
  <c r="J47" i="26"/>
  <c r="K47" i="26" s="1"/>
  <c r="J46" i="26"/>
  <c r="K46" i="26" s="1"/>
  <c r="J45" i="26"/>
  <c r="K45" i="26" s="1"/>
  <c r="J44" i="26"/>
  <c r="K44" i="26" s="1"/>
  <c r="J43" i="26"/>
  <c r="K43" i="26" s="1"/>
  <c r="J42" i="26"/>
  <c r="K42" i="26" s="1"/>
  <c r="J41" i="26"/>
  <c r="K41" i="26" s="1"/>
  <c r="J40" i="26"/>
  <c r="K40" i="26" s="1"/>
  <c r="J39" i="26"/>
  <c r="K39" i="26" s="1"/>
  <c r="J38" i="26"/>
  <c r="K38" i="26" s="1"/>
  <c r="J37" i="26"/>
  <c r="K37" i="26" s="1"/>
  <c r="J36" i="26"/>
  <c r="K36" i="26" s="1"/>
  <c r="J35" i="26"/>
  <c r="K35" i="26" s="1"/>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J19" i="26"/>
  <c r="K19" i="26" s="1"/>
  <c r="J18" i="26"/>
  <c r="K18" i="26" s="1"/>
  <c r="J17" i="26"/>
  <c r="K17" i="26" s="1"/>
  <c r="J16" i="26"/>
  <c r="K16" i="26" s="1"/>
  <c r="J15" i="26"/>
  <c r="K15" i="26" s="1"/>
  <c r="J14" i="26"/>
  <c r="K14" i="26" s="1"/>
  <c r="J13" i="26"/>
  <c r="K13" i="26" s="1"/>
  <c r="J12" i="26"/>
  <c r="K12" i="26" s="1"/>
  <c r="J11" i="26"/>
  <c r="K11" i="26" s="1"/>
  <c r="J10" i="26"/>
  <c r="K10" i="26" s="1"/>
  <c r="J9" i="26"/>
  <c r="K9" i="26" s="1"/>
  <c r="J8" i="26"/>
  <c r="K8" i="26" s="1"/>
  <c r="J7" i="26"/>
  <c r="K7" i="26" s="1"/>
  <c r="J6" i="26"/>
  <c r="K6" i="26" s="1"/>
  <c r="J5" i="26"/>
  <c r="K5" i="26" s="1"/>
  <c r="J4" i="26"/>
  <c r="K4" i="26" s="1"/>
  <c r="J3" i="26"/>
  <c r="K3" i="26" s="1"/>
  <c r="J2" i="26"/>
  <c r="K2" i="26" s="1"/>
  <c r="K6" i="24"/>
  <c r="I6" i="24"/>
  <c r="K5" i="24"/>
  <c r="I5" i="24"/>
  <c r="O44" i="20"/>
  <c r="N44" i="20"/>
  <c r="M44" i="20"/>
  <c r="L44" i="20"/>
  <c r="K44" i="20"/>
  <c r="J44" i="20"/>
  <c r="I44" i="20"/>
  <c r="H44" i="20"/>
  <c r="G44" i="20"/>
  <c r="F44" i="20"/>
  <c r="E44" i="20"/>
  <c r="D44" i="20"/>
  <c r="O42" i="20"/>
  <c r="N42" i="20"/>
  <c r="M42" i="20"/>
  <c r="L42" i="20"/>
  <c r="K42" i="20"/>
  <c r="J42" i="20"/>
  <c r="I42" i="20"/>
  <c r="H42" i="20"/>
  <c r="G42" i="20"/>
  <c r="F42" i="20"/>
  <c r="E42" i="20"/>
  <c r="D132" i="19"/>
  <c r="F131" i="19"/>
  <c r="H4644" i="15" s="1"/>
  <c r="J4644" i="15" s="1"/>
  <c r="E131" i="19"/>
  <c r="H4740" i="15" s="1"/>
  <c r="J4740" i="15" s="1"/>
  <c r="F130" i="19"/>
  <c r="H4643" i="15" s="1"/>
  <c r="J4643" i="15" s="1"/>
  <c r="E130" i="19"/>
  <c r="H4739" i="15" s="1"/>
  <c r="J4739" i="15" s="1"/>
  <c r="F129" i="19"/>
  <c r="H4642" i="15" s="1"/>
  <c r="J4642" i="15" s="1"/>
  <c r="E129" i="19"/>
  <c r="H4738" i="15" s="1"/>
  <c r="J4738" i="15" s="1"/>
  <c r="F128" i="19"/>
  <c r="H4641" i="15" s="1"/>
  <c r="J4641" i="15" s="1"/>
  <c r="E128" i="19"/>
  <c r="H4737" i="15" s="1"/>
  <c r="J4737" i="15" s="1"/>
  <c r="F127" i="19"/>
  <c r="H4640" i="15" s="1"/>
  <c r="J4640" i="15" s="1"/>
  <c r="E127" i="19"/>
  <c r="F126" i="19"/>
  <c r="H4639" i="15" s="1"/>
  <c r="J4639" i="15" s="1"/>
  <c r="E126" i="19"/>
  <c r="H4735" i="15" s="1"/>
  <c r="J4735" i="15" s="1"/>
  <c r="F125" i="19"/>
  <c r="D121" i="19"/>
  <c r="F120" i="19"/>
  <c r="E121" i="19" s="1"/>
  <c r="E120" i="19"/>
  <c r="H4732" i="15" s="1"/>
  <c r="J4732" i="15" s="1"/>
  <c r="F119" i="19"/>
  <c r="H4635" i="15" s="1"/>
  <c r="J4635" i="15" s="1"/>
  <c r="E119" i="19"/>
  <c r="H4731" i="15" s="1"/>
  <c r="J4731" i="15" s="1"/>
  <c r="F118" i="19"/>
  <c r="H4634" i="15" s="1"/>
  <c r="J4634" i="15" s="1"/>
  <c r="E118" i="19"/>
  <c r="H4730" i="15" s="1"/>
  <c r="J4730" i="15" s="1"/>
  <c r="F117" i="19"/>
  <c r="H4633" i="15" s="1"/>
  <c r="J4633" i="15" s="1"/>
  <c r="E117" i="19"/>
  <c r="H4729" i="15" s="1"/>
  <c r="J4729" i="15" s="1"/>
  <c r="F116" i="19"/>
  <c r="H4632" i="15" s="1"/>
  <c r="J4632" i="15" s="1"/>
  <c r="E116" i="19"/>
  <c r="H4728" i="15" s="1"/>
  <c r="J4728" i="15" s="1"/>
  <c r="F115" i="19"/>
  <c r="H4631" i="15" s="1"/>
  <c r="J4631" i="15" s="1"/>
  <c r="E115" i="19"/>
  <c r="H4727" i="15" s="1"/>
  <c r="J4727" i="15" s="1"/>
  <c r="F114" i="19"/>
  <c r="D110" i="19"/>
  <c r="F109" i="19"/>
  <c r="H4628" i="15" s="1"/>
  <c r="J4628" i="15" s="1"/>
  <c r="E109" i="19"/>
  <c r="H4724" i="15" s="1"/>
  <c r="J4724" i="15" s="1"/>
  <c r="F108" i="19"/>
  <c r="H4627" i="15" s="1"/>
  <c r="J4627" i="15" s="1"/>
  <c r="E108" i="19"/>
  <c r="H4723" i="15" s="1"/>
  <c r="J4723" i="15" s="1"/>
  <c r="F107" i="19"/>
  <c r="E107" i="19"/>
  <c r="H4722" i="15" s="1"/>
  <c r="J4722" i="15" s="1"/>
  <c r="F106" i="19"/>
  <c r="E106" i="19"/>
  <c r="H4721" i="15" s="1"/>
  <c r="J4721" i="15" s="1"/>
  <c r="F105" i="19"/>
  <c r="E105" i="19"/>
  <c r="H4720" i="15" s="1"/>
  <c r="J4720" i="15" s="1"/>
  <c r="F104" i="19"/>
  <c r="H4623" i="15" s="1"/>
  <c r="J4623" i="15" s="1"/>
  <c r="E104" i="19"/>
  <c r="H4719" i="15" s="1"/>
  <c r="J4719" i="15" s="1"/>
  <c r="F103" i="19"/>
  <c r="H4622" i="15" s="1"/>
  <c r="J4622" i="15" s="1"/>
  <c r="D99" i="19"/>
  <c r="F98" i="19"/>
  <c r="E98" i="19"/>
  <c r="H4716" i="15" s="1"/>
  <c r="J4716" i="15" s="1"/>
  <c r="F97" i="19"/>
  <c r="H4619" i="15" s="1"/>
  <c r="J4619" i="15" s="1"/>
  <c r="E97" i="19"/>
  <c r="H4715" i="15" s="1"/>
  <c r="J4715" i="15" s="1"/>
  <c r="F96" i="19"/>
  <c r="H4618" i="15" s="1"/>
  <c r="J4618" i="15" s="1"/>
  <c r="E96" i="19"/>
  <c r="H4714" i="15" s="1"/>
  <c r="J4714" i="15" s="1"/>
  <c r="F95" i="19"/>
  <c r="E95" i="19"/>
  <c r="H4713" i="15" s="1"/>
  <c r="J4713" i="15" s="1"/>
  <c r="F94" i="19"/>
  <c r="H4616" i="15" s="1"/>
  <c r="J4616" i="15" s="1"/>
  <c r="E94" i="19"/>
  <c r="H4712" i="15" s="1"/>
  <c r="J4712" i="15" s="1"/>
  <c r="F93" i="19"/>
  <c r="H4615" i="15" s="1"/>
  <c r="J4615" i="15" s="1"/>
  <c r="E93" i="19"/>
  <c r="H4711" i="15" s="1"/>
  <c r="J4711" i="15" s="1"/>
  <c r="F92" i="19"/>
  <c r="H4614" i="15" s="1"/>
  <c r="J4614" i="15" s="1"/>
  <c r="D88" i="19"/>
  <c r="F87" i="19"/>
  <c r="E87" i="19"/>
  <c r="H4708" i="15" s="1"/>
  <c r="J4708" i="15" s="1"/>
  <c r="F86" i="19"/>
  <c r="H4611" i="15" s="1"/>
  <c r="J4611" i="15" s="1"/>
  <c r="E86" i="19"/>
  <c r="H4707" i="15" s="1"/>
  <c r="J4707" i="15" s="1"/>
  <c r="F85" i="19"/>
  <c r="H4610" i="15" s="1"/>
  <c r="J4610" i="15" s="1"/>
  <c r="E85" i="19"/>
  <c r="H4706" i="15" s="1"/>
  <c r="J4706" i="15" s="1"/>
  <c r="F84" i="19"/>
  <c r="H4609" i="15" s="1"/>
  <c r="J4609" i="15" s="1"/>
  <c r="E84" i="19"/>
  <c r="H4705" i="15" s="1"/>
  <c r="J4705" i="15" s="1"/>
  <c r="F83" i="19"/>
  <c r="E83" i="19"/>
  <c r="H4704" i="15" s="1"/>
  <c r="J4704" i="15" s="1"/>
  <c r="F82" i="19"/>
  <c r="H4607" i="15" s="1"/>
  <c r="J4607" i="15" s="1"/>
  <c r="E82" i="19"/>
  <c r="H4703" i="15" s="1"/>
  <c r="J4703" i="15" s="1"/>
  <c r="F81" i="19"/>
  <c r="H4606" i="15" s="1"/>
  <c r="J4606" i="15" s="1"/>
  <c r="D81" i="19"/>
  <c r="E81" i="19" s="1"/>
  <c r="D77" i="19"/>
  <c r="F76" i="19"/>
  <c r="H4604" i="15" s="1"/>
  <c r="J4604" i="15" s="1"/>
  <c r="E76" i="19"/>
  <c r="H4700" i="15" s="1"/>
  <c r="J4700" i="15" s="1"/>
  <c r="D76" i="19"/>
  <c r="F75" i="19"/>
  <c r="H4603" i="15" s="1"/>
  <c r="J4603" i="15" s="1"/>
  <c r="E75" i="19"/>
  <c r="H4699" i="15" s="1"/>
  <c r="J4699" i="15" s="1"/>
  <c r="D75" i="19"/>
  <c r="F74" i="19"/>
  <c r="H4602" i="15" s="1"/>
  <c r="J4602" i="15" s="1"/>
  <c r="E74" i="19"/>
  <c r="H4698" i="15" s="1"/>
  <c r="J4698" i="15" s="1"/>
  <c r="D74" i="19"/>
  <c r="F73" i="19"/>
  <c r="H4601" i="15" s="1"/>
  <c r="J4601" i="15" s="1"/>
  <c r="E73" i="19"/>
  <c r="H4697" i="15" s="1"/>
  <c r="J4697" i="15" s="1"/>
  <c r="D73" i="19"/>
  <c r="F72" i="19"/>
  <c r="H4600" i="15" s="1"/>
  <c r="J4600" i="15" s="1"/>
  <c r="E72" i="19"/>
  <c r="H4696" i="15" s="1"/>
  <c r="J4696" i="15" s="1"/>
  <c r="D72" i="19"/>
  <c r="F71" i="19"/>
  <c r="H4599" i="15" s="1"/>
  <c r="J4599" i="15" s="1"/>
  <c r="E71" i="19"/>
  <c r="H4695" i="15" s="1"/>
  <c r="J4695" i="15" s="1"/>
  <c r="D71" i="19"/>
  <c r="F70" i="19"/>
  <c r="H4598" i="15" s="1"/>
  <c r="J4598" i="15" s="1"/>
  <c r="D70" i="19"/>
  <c r="E70" i="19" s="1"/>
  <c r="H4694" i="15" s="1"/>
  <c r="J4694" i="15" s="1"/>
  <c r="D66" i="19"/>
  <c r="F65" i="19"/>
  <c r="H4596" i="15" s="1"/>
  <c r="J4596" i="15" s="1"/>
  <c r="E65" i="19"/>
  <c r="H4692" i="15" s="1"/>
  <c r="J4692" i="15" s="1"/>
  <c r="F64" i="19"/>
  <c r="E64" i="19"/>
  <c r="H4691" i="15" s="1"/>
  <c r="J4691" i="15" s="1"/>
  <c r="F63" i="19"/>
  <c r="H4594" i="15" s="1"/>
  <c r="J4594" i="15" s="1"/>
  <c r="E63" i="19"/>
  <c r="H4690" i="15" s="1"/>
  <c r="J4690" i="15" s="1"/>
  <c r="F62" i="19"/>
  <c r="H4593" i="15" s="1"/>
  <c r="J4593" i="15" s="1"/>
  <c r="E62" i="19"/>
  <c r="H4689" i="15" s="1"/>
  <c r="J4689" i="15" s="1"/>
  <c r="F61" i="19"/>
  <c r="E61" i="19"/>
  <c r="H4688" i="15" s="1"/>
  <c r="J4688" i="15" s="1"/>
  <c r="F60" i="19"/>
  <c r="H4591" i="15" s="1"/>
  <c r="J4591" i="15" s="1"/>
  <c r="E60" i="19"/>
  <c r="H4687" i="15" s="1"/>
  <c r="J4687" i="15" s="1"/>
  <c r="F59" i="19"/>
  <c r="H4590" i="15" s="1"/>
  <c r="J4590" i="15" s="1"/>
  <c r="D55" i="19"/>
  <c r="F54" i="19"/>
  <c r="H4588" i="15" s="1"/>
  <c r="J4588" i="15" s="1"/>
  <c r="E54" i="19"/>
  <c r="H4684" i="15" s="1"/>
  <c r="J4684" i="15" s="1"/>
  <c r="F53" i="19"/>
  <c r="H4587" i="15" s="1"/>
  <c r="J4587" i="15" s="1"/>
  <c r="E53" i="19"/>
  <c r="H4683" i="15" s="1"/>
  <c r="J4683" i="15" s="1"/>
  <c r="F52" i="19"/>
  <c r="H4586" i="15" s="1"/>
  <c r="J4586" i="15" s="1"/>
  <c r="E52" i="19"/>
  <c r="H4682" i="15" s="1"/>
  <c r="J4682" i="15" s="1"/>
  <c r="F51" i="19"/>
  <c r="H4585" i="15" s="1"/>
  <c r="J4585" i="15" s="1"/>
  <c r="E51" i="19"/>
  <c r="H4681" i="15" s="1"/>
  <c r="J4681" i="15" s="1"/>
  <c r="F50" i="19"/>
  <c r="E50" i="19"/>
  <c r="H4680" i="15" s="1"/>
  <c r="J4680" i="15" s="1"/>
  <c r="F49" i="19"/>
  <c r="H4583" i="15" s="1"/>
  <c r="J4583" i="15" s="1"/>
  <c r="E49" i="19"/>
  <c r="H4679" i="15" s="1"/>
  <c r="J4679" i="15" s="1"/>
  <c r="F48" i="19"/>
  <c r="H4582" i="15" s="1"/>
  <c r="J4582" i="15" s="1"/>
  <c r="D44" i="19"/>
  <c r="F43" i="19"/>
  <c r="H4580" i="15" s="1"/>
  <c r="J4580" i="15" s="1"/>
  <c r="E43" i="19"/>
  <c r="H4676" i="15" s="1"/>
  <c r="J4676" i="15" s="1"/>
  <c r="F42" i="19"/>
  <c r="H4579" i="15" s="1"/>
  <c r="J4579" i="15" s="1"/>
  <c r="E42" i="19"/>
  <c r="F41" i="19"/>
  <c r="H4578" i="15" s="1"/>
  <c r="J4578" i="15" s="1"/>
  <c r="E41" i="19"/>
  <c r="H4674" i="15" s="1"/>
  <c r="J4674" i="15" s="1"/>
  <c r="F40" i="19"/>
  <c r="H4577" i="15" s="1"/>
  <c r="J4577" i="15" s="1"/>
  <c r="E40" i="19"/>
  <c r="H4673" i="15" s="1"/>
  <c r="J4673" i="15" s="1"/>
  <c r="F39" i="19"/>
  <c r="H4576" i="15" s="1"/>
  <c r="J4576" i="15" s="1"/>
  <c r="E39" i="19"/>
  <c r="H4672" i="15" s="1"/>
  <c r="J4672" i="15" s="1"/>
  <c r="F38" i="19"/>
  <c r="H4575" i="15" s="1"/>
  <c r="J4575" i="15" s="1"/>
  <c r="E38" i="19"/>
  <c r="H4671" i="15" s="1"/>
  <c r="J4671" i="15" s="1"/>
  <c r="F37" i="19"/>
  <c r="H4574" i="15" s="1"/>
  <c r="J4574" i="15" s="1"/>
  <c r="D33" i="19"/>
  <c r="F32" i="19"/>
  <c r="H4572" i="15" s="1"/>
  <c r="J4572" i="15" s="1"/>
  <c r="E32" i="19"/>
  <c r="H4668" i="15" s="1"/>
  <c r="J4668" i="15" s="1"/>
  <c r="F31" i="19"/>
  <c r="E31" i="19"/>
  <c r="H4667" i="15" s="1"/>
  <c r="J4667" i="15" s="1"/>
  <c r="F30" i="19"/>
  <c r="H4570" i="15" s="1"/>
  <c r="J4570" i="15" s="1"/>
  <c r="E30" i="19"/>
  <c r="H4666" i="15" s="1"/>
  <c r="J4666" i="15" s="1"/>
  <c r="F29" i="19"/>
  <c r="H4569" i="15" s="1"/>
  <c r="J4569" i="15" s="1"/>
  <c r="E29" i="19"/>
  <c r="H4665" i="15" s="1"/>
  <c r="J4665" i="15" s="1"/>
  <c r="F28" i="19"/>
  <c r="H4568" i="15" s="1"/>
  <c r="J4568" i="15" s="1"/>
  <c r="E28" i="19"/>
  <c r="H4664" i="15" s="1"/>
  <c r="J4664" i="15" s="1"/>
  <c r="F27" i="19"/>
  <c r="H4567" i="15" s="1"/>
  <c r="J4567" i="15" s="1"/>
  <c r="E27" i="19"/>
  <c r="H4663" i="15" s="1"/>
  <c r="J4663" i="15" s="1"/>
  <c r="F26" i="19"/>
  <c r="H4566" i="15" s="1"/>
  <c r="J4566" i="15" s="1"/>
  <c r="D22" i="19"/>
  <c r="F21" i="19"/>
  <c r="H4564" i="15" s="1"/>
  <c r="J4564" i="15" s="1"/>
  <c r="E21" i="19"/>
  <c r="F20" i="19"/>
  <c r="E20" i="19"/>
  <c r="H4659" i="15" s="1"/>
  <c r="J4659" i="15" s="1"/>
  <c r="F19" i="19"/>
  <c r="H4562" i="15" s="1"/>
  <c r="J4562" i="15" s="1"/>
  <c r="E19" i="19"/>
  <c r="H4658" i="15" s="1"/>
  <c r="J4658" i="15" s="1"/>
  <c r="F18" i="19"/>
  <c r="H4561" i="15" s="1"/>
  <c r="J4561" i="15" s="1"/>
  <c r="E18" i="19"/>
  <c r="H4657" i="15" s="1"/>
  <c r="J4657" i="15" s="1"/>
  <c r="F17" i="19"/>
  <c r="H4560" i="15" s="1"/>
  <c r="J4560" i="15" s="1"/>
  <c r="E17" i="19"/>
  <c r="H4656" i="15" s="1"/>
  <c r="J4656" i="15" s="1"/>
  <c r="F16" i="19"/>
  <c r="H4559" i="15" s="1"/>
  <c r="J4559" i="15" s="1"/>
  <c r="E16" i="19"/>
  <c r="H4655" i="15" s="1"/>
  <c r="J4655" i="15" s="1"/>
  <c r="F15" i="19"/>
  <c r="H4558" i="15" s="1"/>
  <c r="J4558" i="15" s="1"/>
  <c r="D11" i="19"/>
  <c r="F10" i="19"/>
  <c r="H4556" i="15" s="1"/>
  <c r="J4556" i="15" s="1"/>
  <c r="E10" i="19"/>
  <c r="H4652" i="15" s="1"/>
  <c r="J4652" i="15" s="1"/>
  <c r="D10" i="19"/>
  <c r="F9" i="19"/>
  <c r="H4555" i="15" s="1"/>
  <c r="J4555" i="15" s="1"/>
  <c r="E9" i="19"/>
  <c r="H4651" i="15" s="1"/>
  <c r="J4651" i="15" s="1"/>
  <c r="D9" i="19"/>
  <c r="F8" i="19"/>
  <c r="H4554" i="15" s="1"/>
  <c r="J4554" i="15" s="1"/>
  <c r="E8" i="19"/>
  <c r="H4650" i="15" s="1"/>
  <c r="J4650" i="15" s="1"/>
  <c r="D8" i="19"/>
  <c r="F7" i="19"/>
  <c r="H4553" i="15" s="1"/>
  <c r="J4553" i="15" s="1"/>
  <c r="E7" i="19"/>
  <c r="H4649" i="15" s="1"/>
  <c r="J4649" i="15" s="1"/>
  <c r="D7" i="19"/>
  <c r="F6" i="19"/>
  <c r="H4552" i="15" s="1"/>
  <c r="J4552" i="15" s="1"/>
  <c r="E6" i="19"/>
  <c r="H4648" i="15" s="1"/>
  <c r="J4648" i="15" s="1"/>
  <c r="D6" i="19"/>
  <c r="F5" i="19"/>
  <c r="H4551" i="15" s="1"/>
  <c r="J4551" i="15" s="1"/>
  <c r="E5" i="19"/>
  <c r="H4647" i="15" s="1"/>
  <c r="J4647" i="15" s="1"/>
  <c r="D5" i="19"/>
  <c r="F4" i="19"/>
  <c r="H4550" i="15" s="1"/>
  <c r="J4550" i="15" s="1"/>
  <c r="D4" i="19"/>
  <c r="E4" i="19" s="1"/>
  <c r="F3" i="19" s="1"/>
  <c r="H4549" i="15" s="1"/>
  <c r="J4549" i="15" s="1"/>
  <c r="G14" i="23"/>
  <c r="F14" i="23"/>
  <c r="G13" i="23"/>
  <c r="F13" i="23"/>
  <c r="G12" i="23"/>
  <c r="F12" i="23"/>
  <c r="G11" i="23"/>
  <c r="F11" i="23"/>
  <c r="G10" i="23"/>
  <c r="F10" i="23"/>
  <c r="G9" i="23"/>
  <c r="F9" i="23"/>
  <c r="G8" i="23"/>
  <c r="G7" i="23"/>
  <c r="F7" i="23"/>
  <c r="F8" i="23" s="1"/>
  <c r="G6" i="23"/>
  <c r="F6" i="23"/>
  <c r="G5" i="23"/>
  <c r="F5" i="23"/>
  <c r="G4" i="23"/>
  <c r="F4" i="23"/>
  <c r="G3" i="23"/>
  <c r="F3" i="23"/>
  <c r="G2" i="23"/>
  <c r="F2" i="23"/>
  <c r="C12" i="18"/>
  <c r="H12" i="18"/>
  <c r="D105" i="19" l="1"/>
  <c r="D126" i="19"/>
  <c r="D83" i="19"/>
  <c r="D31" i="19"/>
  <c r="D125" i="19"/>
  <c r="E125" i="19" s="1"/>
  <c r="H4734" i="15" s="1"/>
  <c r="J4734" i="15" s="1"/>
  <c r="D87" i="19"/>
  <c r="D82" i="19"/>
  <c r="D20" i="19"/>
  <c r="D127" i="19"/>
  <c r="D116" i="19"/>
  <c r="D106" i="19"/>
  <c r="D53" i="19"/>
  <c r="D130" i="19"/>
  <c r="D128" i="19"/>
  <c r="D120" i="19"/>
  <c r="D114" i="19"/>
  <c r="E114" i="19" s="1"/>
  <c r="F113" i="19" s="1"/>
  <c r="H4629" i="15" s="1"/>
  <c r="J4629" i="15" s="1"/>
  <c r="D109" i="19"/>
  <c r="D107" i="19"/>
  <c r="D98" i="19"/>
  <c r="D95" i="19"/>
  <c r="D93" i="19"/>
  <c r="D84" i="19"/>
  <c r="D64" i="19"/>
  <c r="D61" i="19"/>
  <c r="E55" i="19"/>
  <c r="D50" i="19"/>
  <c r="D41" i="19"/>
  <c r="D37" i="19"/>
  <c r="E37" i="19" s="1"/>
  <c r="H4670" i="15" s="1"/>
  <c r="J4670" i="15" s="1"/>
  <c r="D32" i="19"/>
  <c r="D21" i="19"/>
  <c r="E11" i="19"/>
  <c r="D131" i="19"/>
  <c r="E132" i="19"/>
  <c r="D129" i="19"/>
  <c r="H4736" i="15"/>
  <c r="J4736" i="15" s="1"/>
  <c r="H4638" i="15"/>
  <c r="J4638" i="15" s="1"/>
  <c r="H4636" i="15"/>
  <c r="J4636" i="15" s="1"/>
  <c r="D119" i="19"/>
  <c r="D118" i="19"/>
  <c r="D117" i="19"/>
  <c r="D115" i="19"/>
  <c r="H4630" i="15"/>
  <c r="J4630" i="15" s="1"/>
  <c r="E110" i="19"/>
  <c r="D108" i="19"/>
  <c r="H4625" i="15"/>
  <c r="J4625" i="15" s="1"/>
  <c r="H4626" i="15"/>
  <c r="J4626" i="15" s="1"/>
  <c r="D104" i="19"/>
  <c r="H4624" i="15"/>
  <c r="J4624" i="15" s="1"/>
  <c r="E99" i="19"/>
  <c r="H4620" i="15"/>
  <c r="J4620" i="15" s="1"/>
  <c r="D97" i="19"/>
  <c r="D96" i="19"/>
  <c r="H4617" i="15"/>
  <c r="J4617" i="15" s="1"/>
  <c r="D94" i="19"/>
  <c r="D92" i="19"/>
  <c r="E92" i="19" s="1"/>
  <c r="H4710" i="15" s="1"/>
  <c r="J4710" i="15" s="1"/>
  <c r="E88" i="19"/>
  <c r="H4612" i="15"/>
  <c r="J4612" i="15" s="1"/>
  <c r="D86" i="19"/>
  <c r="D85" i="19"/>
  <c r="H4608" i="15"/>
  <c r="J4608" i="15" s="1"/>
  <c r="E77" i="19"/>
  <c r="F69" i="19"/>
  <c r="H4597" i="15" s="1"/>
  <c r="J4597" i="15" s="1"/>
  <c r="D65" i="19"/>
  <c r="E66" i="19"/>
  <c r="H4595" i="15"/>
  <c r="J4595" i="15" s="1"/>
  <c r="D63" i="19"/>
  <c r="D62" i="19"/>
  <c r="H4592" i="15"/>
  <c r="J4592" i="15" s="1"/>
  <c r="D60" i="19"/>
  <c r="D54" i="19"/>
  <c r="D52" i="19"/>
  <c r="D51" i="19"/>
  <c r="H4584" i="15"/>
  <c r="J4584" i="15" s="1"/>
  <c r="D49" i="19"/>
  <c r="D48" i="19"/>
  <c r="E48" i="19" s="1"/>
  <c r="H4678" i="15" s="1"/>
  <c r="J4678" i="15" s="1"/>
  <c r="D42" i="19"/>
  <c r="E44" i="19"/>
  <c r="D43" i="19"/>
  <c r="H4675" i="15"/>
  <c r="J4675" i="15" s="1"/>
  <c r="D40" i="19"/>
  <c r="D39" i="19"/>
  <c r="D38" i="19"/>
  <c r="E33" i="19"/>
  <c r="D30" i="19"/>
  <c r="H4571" i="15"/>
  <c r="J4571" i="15" s="1"/>
  <c r="D29" i="19"/>
  <c r="D28" i="19"/>
  <c r="D27" i="19"/>
  <c r="D26" i="19"/>
  <c r="E26" i="19" s="1"/>
  <c r="H4662" i="15" s="1"/>
  <c r="J4662" i="15" s="1"/>
  <c r="E22" i="19"/>
  <c r="H4660" i="15"/>
  <c r="J4660" i="15" s="1"/>
  <c r="H4563" i="15"/>
  <c r="J4563" i="15" s="1"/>
  <c r="D19" i="19"/>
  <c r="D18" i="19"/>
  <c r="D17" i="19"/>
  <c r="D16" i="19"/>
  <c r="H4646" i="15"/>
  <c r="J4646" i="15" s="1"/>
  <c r="H4702" i="15"/>
  <c r="J4702" i="15" s="1"/>
  <c r="F80" i="19"/>
  <c r="H4605" i="15" s="1"/>
  <c r="J4605" i="15" s="1"/>
  <c r="F124" i="19" l="1"/>
  <c r="H4637" i="15" s="1"/>
  <c r="J4637" i="15" s="1"/>
  <c r="H4726" i="15"/>
  <c r="J4726" i="15" s="1"/>
  <c r="F91" i="19"/>
  <c r="H4613" i="15" s="1"/>
  <c r="J4613" i="15" s="1"/>
  <c r="F47" i="19"/>
  <c r="H4581" i="15" s="1"/>
  <c r="J4581" i="15" s="1"/>
  <c r="F36" i="19"/>
  <c r="H4573" i="15" s="1"/>
  <c r="J4573" i="15" s="1"/>
  <c r="F25" i="19"/>
  <c r="H4565" i="15" s="1"/>
  <c r="J4565" i="15" s="1"/>
  <c r="D103" i="19" l="1"/>
  <c r="E103" i="19" s="1"/>
  <c r="H4718" i="15" s="1"/>
  <c r="J4718" i="15" s="1"/>
  <c r="F102" i="19" l="1"/>
  <c r="H4621" i="15" s="1"/>
  <c r="J4621" i="15" s="1"/>
  <c r="D15" i="19" l="1"/>
  <c r="E15" i="19"/>
  <c r="F14" i="19"/>
  <c r="H4557" i="15"/>
  <c r="J4557" i="15" s="1"/>
  <c r="H4654" i="15"/>
  <c r="J4654" i="15" s="1"/>
  <c r="D59" i="19"/>
  <c r="E59" i="19" s="1"/>
  <c r="H4686" i="15" l="1"/>
  <c r="J4686" i="15" s="1"/>
  <c r="F58" i="19"/>
  <c r="H4589" i="15" s="1"/>
  <c r="J4589" i="15" s="1"/>
</calcChain>
</file>

<file path=xl/comments1.xml><?xml version="1.0" encoding="utf-8"?>
<comments xmlns="http://schemas.openxmlformats.org/spreadsheetml/2006/main">
  <authors>
    <author>Zhenxing Xu 许振星</author>
  </authors>
  <commentList>
    <comment ref="BH5" authorId="0" shapeId="0">
      <text>
        <r>
          <rPr>
            <b/>
            <sz val="12"/>
            <color indexed="81"/>
            <rFont val="宋体"/>
            <family val="3"/>
            <charset val="134"/>
          </rPr>
          <t>Traffic Hand Selection</t>
        </r>
      </text>
    </comment>
    <comment ref="BH7" authorId="0" shapeId="0">
      <text>
        <r>
          <rPr>
            <b/>
            <sz val="12"/>
            <color indexed="81"/>
            <rFont val="宋体"/>
            <family val="3"/>
            <charset val="134"/>
          </rPr>
          <t>Light Class Selection</t>
        </r>
      </text>
    </comment>
  </commentList>
</comments>
</file>

<file path=xl/sharedStrings.xml><?xml version="1.0" encoding="utf-8"?>
<sst xmlns="http://schemas.openxmlformats.org/spreadsheetml/2006/main" count="36336" uniqueCount="11002">
  <si>
    <t>You Should Never Edit This Document Without Macros !</t>
  </si>
  <si>
    <t>BIN0</t>
    <phoneticPr fontId="8" type="noConversion"/>
  </si>
  <si>
    <t>BD1</t>
  </si>
  <si>
    <t>BIN1</t>
  </si>
  <si>
    <t>TD2</t>
  </si>
  <si>
    <t>BIN2</t>
  </si>
  <si>
    <t>TD3</t>
  </si>
  <si>
    <t>BIN3</t>
  </si>
  <si>
    <t>TD4</t>
  </si>
  <si>
    <t>BIN4</t>
  </si>
  <si>
    <t>TD5</t>
  </si>
  <si>
    <t>BIN5</t>
  </si>
  <si>
    <t>NU</t>
    <phoneticPr fontId="8" type="noConversion"/>
  </si>
  <si>
    <t>BIN6</t>
  </si>
  <si>
    <t>BIN7</t>
  </si>
  <si>
    <t>BIN2</t>
    <phoneticPr fontId="8" type="noConversion"/>
  </si>
  <si>
    <t>TI</t>
    <phoneticPr fontId="8" type="noConversion"/>
  </si>
  <si>
    <t>Welcome/Farewell Enabled</t>
  </si>
  <si>
    <t>Class V1(%)</t>
  </si>
  <si>
    <t>Class E2(%)</t>
  </si>
  <si>
    <t>sec_1</t>
  </si>
  <si>
    <t>sec_2</t>
  </si>
  <si>
    <t>sec_3</t>
  </si>
  <si>
    <t>sec_4</t>
  </si>
  <si>
    <t>CH_1</t>
    <phoneticPr fontId="8" type="noConversion"/>
  </si>
  <si>
    <t>CH_2</t>
  </si>
  <si>
    <t>CH_3</t>
  </si>
  <si>
    <t>CH_4</t>
  </si>
  <si>
    <t>CH_5</t>
  </si>
  <si>
    <t>CH_6</t>
  </si>
  <si>
    <t>CH_7</t>
  </si>
  <si>
    <t>CH_8</t>
  </si>
  <si>
    <t>CH_9</t>
  </si>
  <si>
    <t>CH_10</t>
  </si>
  <si>
    <t>CH_11</t>
  </si>
  <si>
    <t>CH_12</t>
  </si>
  <si>
    <t>HS Function</t>
    <phoneticPr fontId="8" type="noConversion"/>
  </si>
  <si>
    <t>HS1</t>
    <phoneticPr fontId="8" type="noConversion"/>
  </si>
  <si>
    <t>Fan_Power_Supply</t>
  </si>
  <si>
    <t>Fan_NTCAsgn2</t>
  </si>
  <si>
    <t>Direction Switch</t>
    <phoneticPr fontId="8" type="noConversion"/>
  </si>
  <si>
    <t>Reference Run</t>
  </si>
  <si>
    <t>LMC</t>
    <phoneticPr fontId="8" type="noConversion"/>
  </si>
  <si>
    <t>Leveling_Motor</t>
    <phoneticPr fontId="8" type="noConversion"/>
  </si>
  <si>
    <t>NTCChx_Temperate2</t>
  </si>
  <si>
    <t>NTCChx_Temperate3</t>
  </si>
  <si>
    <t>NTCChx_Temperate4</t>
  </si>
  <si>
    <t>NTCChx_Temperate5</t>
  </si>
  <si>
    <t>Matrix_Temperate2</t>
  </si>
  <si>
    <t>Matrix_Temperate3</t>
  </si>
  <si>
    <t>Matrix_Temperate4</t>
  </si>
  <si>
    <t>Matrix_Temperate5</t>
  </si>
  <si>
    <t>Unused</t>
    <phoneticPr fontId="8" type="noConversion"/>
  </si>
  <si>
    <t>Port Unused</t>
    <phoneticPr fontId="8" type="noConversion"/>
  </si>
  <si>
    <t>Welcome/Farewell Disabled</t>
    <phoneticPr fontId="8" type="noConversion"/>
  </si>
  <si>
    <t>Channel Unused/Depopulated</t>
  </si>
  <si>
    <t>LDM Leveling present</t>
    <phoneticPr fontId="8" type="noConversion"/>
  </si>
  <si>
    <t>Welcome/Farewell Enabled</t>
    <phoneticPr fontId="8" type="noConversion"/>
  </si>
  <si>
    <t>NTC2</t>
  </si>
  <si>
    <t>Fan Control</t>
    <phoneticPr fontId="8" type="noConversion"/>
  </si>
  <si>
    <t>Activate upon temperature threshold &gt; 50 degree</t>
    <phoneticPr fontId="8" type="noConversion"/>
  </si>
  <si>
    <t>Activate upon temperature threshold &gt; 60 degree</t>
    <phoneticPr fontId="8" type="noConversion"/>
  </si>
  <si>
    <t>Static TI</t>
  </si>
  <si>
    <t>Activate upon temperature threshold &gt; 70 degree</t>
  </si>
  <si>
    <t>Class E3</t>
    <phoneticPr fontId="8" type="noConversion"/>
  </si>
  <si>
    <t>Activate upon temperature threshold &gt; 80 degree</t>
  </si>
  <si>
    <t>Activate upon temperature threshold &gt; 90 degree</t>
  </si>
  <si>
    <t>By</t>
    <phoneticPr fontId="8" type="noConversion"/>
  </si>
  <si>
    <t>Date</t>
    <phoneticPr fontId="8" type="noConversion"/>
  </si>
  <si>
    <t>Excel Version</t>
    <phoneticPr fontId="8" type="noConversion"/>
  </si>
  <si>
    <t>NXP ASL5115SHN</t>
    <phoneticPr fontId="8" type="noConversion"/>
  </si>
  <si>
    <t>TPS Setting</t>
    <phoneticPr fontId="8" type="noConversion"/>
  </si>
  <si>
    <t>Matrix Information</t>
    <phoneticPr fontId="8" type="noConversion"/>
  </si>
  <si>
    <t>Date</t>
    <phoneticPr fontId="8" type="noConversion"/>
  </si>
  <si>
    <t>General Information</t>
    <phoneticPr fontId="8" type="noConversion"/>
  </si>
  <si>
    <t>Document Options</t>
    <phoneticPr fontId="8" type="noConversion"/>
  </si>
  <si>
    <t>BIN7</t>
    <phoneticPr fontId="8" type="noConversion"/>
  </si>
  <si>
    <t>BIN2</t>
    <phoneticPr fontId="8" type="noConversion"/>
  </si>
  <si>
    <t>BIN1</t>
    <phoneticPr fontId="8" type="noConversion"/>
  </si>
  <si>
    <t>BIN0</t>
    <phoneticPr fontId="8" type="noConversion"/>
  </si>
  <si>
    <t>BD5</t>
    <phoneticPr fontId="8" type="noConversion"/>
  </si>
  <si>
    <t>BD4</t>
    <phoneticPr fontId="8" type="noConversion"/>
  </si>
  <si>
    <t>BD3</t>
    <phoneticPr fontId="8" type="noConversion"/>
  </si>
  <si>
    <t>BD2</t>
    <phoneticPr fontId="8" type="noConversion"/>
  </si>
  <si>
    <t>TD1</t>
    <phoneticPr fontId="8" type="noConversion"/>
  </si>
  <si>
    <t>Pixel</t>
    <phoneticPr fontId="8" type="noConversion"/>
  </si>
  <si>
    <t>RBIN 
(mean
 value of min to
 max resistance)</t>
    <phoneticPr fontId="8" type="noConversion"/>
  </si>
  <si>
    <t>Resistor
assumption
less
parameter</t>
    <phoneticPr fontId="8" type="noConversion"/>
  </si>
  <si>
    <t>Class HB(%)</t>
    <phoneticPr fontId="8" type="noConversion"/>
  </si>
  <si>
    <t>Class E2(%)</t>
    <phoneticPr fontId="8" type="noConversion"/>
  </si>
  <si>
    <t>Class E1(%)</t>
    <phoneticPr fontId="8" type="noConversion"/>
  </si>
  <si>
    <t>Class V1(%)</t>
    <phoneticPr fontId="8" type="noConversion"/>
  </si>
  <si>
    <t>Class W(%)</t>
    <phoneticPr fontId="8" type="noConversion"/>
  </si>
  <si>
    <t>Class E(%)</t>
    <phoneticPr fontId="8" type="noConversion"/>
  </si>
  <si>
    <t>Class C(%)</t>
    <phoneticPr fontId="8" type="noConversion"/>
  </si>
  <si>
    <t>Class E2(%)</t>
    <phoneticPr fontId="8" type="noConversion"/>
  </si>
  <si>
    <t>Class C(%)</t>
    <phoneticPr fontId="8" type="noConversion"/>
  </si>
  <si>
    <t>Right Hand</t>
    <phoneticPr fontId="8" type="noConversion"/>
  </si>
  <si>
    <t>Left Hand</t>
    <phoneticPr fontId="8" type="noConversion"/>
  </si>
  <si>
    <t>For Non-Flex Section, you can either change the value in Effection Area Or Test Area, they are synchronized with each.
For Flex you can change the value in Test Area. The value in Effecion Area is synchronized.</t>
    <phoneticPr fontId="8" type="noConversion"/>
  </si>
  <si>
    <t>TEST Area</t>
    <phoneticPr fontId="8" type="noConversion"/>
  </si>
  <si>
    <t>Lower Angle</t>
    <phoneticPr fontId="8" type="noConversion"/>
  </si>
  <si>
    <t>Upper Angle</t>
    <phoneticPr fontId="8" type="noConversion"/>
  </si>
  <si>
    <t>Right Angle</t>
    <phoneticPr fontId="8" type="noConversion"/>
  </si>
  <si>
    <t>Vertical Angle From H/L Center(deg)</t>
    <phoneticPr fontId="8" type="noConversion"/>
  </si>
  <si>
    <t>Horizontal Angle From H/L Center(deg)</t>
    <phoneticPr fontId="8" type="noConversion"/>
  </si>
  <si>
    <t>LED</t>
    <phoneticPr fontId="8" type="noConversion"/>
  </si>
  <si>
    <t>HighSide</t>
    <phoneticPr fontId="8" type="noConversion"/>
  </si>
  <si>
    <t>CH_6 LS</t>
    <phoneticPr fontId="8" type="noConversion"/>
  </si>
  <si>
    <t>Channel</t>
    <phoneticPr fontId="8" type="noConversion"/>
  </si>
  <si>
    <t>Diagnosis Information</t>
    <phoneticPr fontId="8" type="noConversion"/>
  </si>
  <si>
    <t>Minimum frequency</t>
    <phoneticPr fontId="8" type="noConversion"/>
  </si>
  <si>
    <t>Maximum frequency</t>
    <phoneticPr fontId="8" type="noConversion"/>
  </si>
  <si>
    <t>Running current</t>
    <phoneticPr fontId="8" type="noConversion"/>
  </si>
  <si>
    <t>Holding current</t>
    <phoneticPr fontId="8" type="noConversion"/>
  </si>
  <si>
    <t>Normal Operation</t>
    <phoneticPr fontId="8" type="noConversion"/>
  </si>
  <si>
    <t>Warm</t>
    <phoneticPr fontId="8" type="noConversion"/>
  </si>
  <si>
    <t>Reference Run</t>
    <phoneticPr fontId="8" type="noConversion"/>
  </si>
  <si>
    <t>Cold</t>
    <phoneticPr fontId="8" type="noConversion"/>
  </si>
  <si>
    <t>Range4(Mechanical block software limit range)</t>
    <phoneticPr fontId="8" type="noConversion"/>
  </si>
  <si>
    <t>Position</t>
    <phoneticPr fontId="8" type="noConversion"/>
  </si>
  <si>
    <t>Temperature Sensor</t>
    <phoneticPr fontId="8" type="noConversion"/>
  </si>
  <si>
    <t>General</t>
    <phoneticPr fontId="8" type="noConversion"/>
  </si>
  <si>
    <t>StepperMotor_Lowvoltage(V)</t>
    <phoneticPr fontId="8" type="noConversion"/>
  </si>
  <si>
    <t>StepperMotor_Overvoltage(V)</t>
    <phoneticPr fontId="8" type="noConversion"/>
  </si>
  <si>
    <t>StepperMotor_Undervoltage(V)</t>
    <phoneticPr fontId="8" type="noConversion"/>
  </si>
  <si>
    <t>Safety Voltage
Configuration</t>
    <phoneticPr fontId="8" type="noConversion"/>
  </si>
  <si>
    <t>Movement time[us]
Micro-steps(1/8)</t>
    <phoneticPr fontId="8" type="noConversion"/>
  </si>
  <si>
    <t>Index</t>
    <phoneticPr fontId="8" type="noConversion"/>
  </si>
  <si>
    <t>Leveling stepper Motor Setting</t>
    <phoneticPr fontId="8" type="noConversion"/>
  </si>
  <si>
    <t>Sidemarker Control</t>
    <phoneticPr fontId="8" type="noConversion"/>
  </si>
  <si>
    <t>TI/Hazard Flash</t>
    <phoneticPr fontId="8" type="noConversion"/>
  </si>
  <si>
    <t>Class HB</t>
    <phoneticPr fontId="8" type="noConversion"/>
  </si>
  <si>
    <t>TI/Hazard Active</t>
    <phoneticPr fontId="8" type="noConversion"/>
  </si>
  <si>
    <t>LB Active</t>
    <phoneticPr fontId="8" type="noConversion"/>
  </si>
  <si>
    <t>Class E2</t>
    <phoneticPr fontId="8" type="noConversion"/>
  </si>
  <si>
    <t>HB Active</t>
    <phoneticPr fontId="8" type="noConversion"/>
  </si>
  <si>
    <t>Class E1</t>
    <phoneticPr fontId="8" type="noConversion"/>
  </si>
  <si>
    <t>Class V1</t>
    <phoneticPr fontId="8" type="noConversion"/>
  </si>
  <si>
    <t>Not Used</t>
    <phoneticPr fontId="8" type="noConversion"/>
  </si>
  <si>
    <t>Activate upon HB activation</t>
    <phoneticPr fontId="8" type="noConversion"/>
  </si>
  <si>
    <t>Class W</t>
    <phoneticPr fontId="8" type="noConversion"/>
  </si>
  <si>
    <t>High Side Driver and PWM</t>
    <phoneticPr fontId="8" type="noConversion"/>
  </si>
  <si>
    <t>2 LEDs per Segment</t>
    <phoneticPr fontId="8" type="noConversion"/>
  </si>
  <si>
    <t>LB/HB Two Row Pixel System</t>
    <phoneticPr fontId="8" type="noConversion"/>
  </si>
  <si>
    <t>Class E</t>
    <phoneticPr fontId="8" type="noConversion"/>
  </si>
  <si>
    <t>Right ECU</t>
    <phoneticPr fontId="8" type="noConversion"/>
  </si>
  <si>
    <t>High Side Driver Only</t>
    <phoneticPr fontId="8" type="noConversion"/>
  </si>
  <si>
    <t>Activate</t>
    <phoneticPr fontId="8" type="noConversion"/>
  </si>
  <si>
    <t>Front Fog Control</t>
    <phoneticPr fontId="8" type="noConversion"/>
  </si>
  <si>
    <t>1 LED per Segment</t>
    <phoneticPr fontId="8" type="noConversion"/>
  </si>
  <si>
    <t>LB Two Row Pixel System</t>
    <phoneticPr fontId="8" type="noConversion"/>
  </si>
  <si>
    <t>0 to 15</t>
    <phoneticPr fontId="8" type="noConversion"/>
  </si>
  <si>
    <t>Class C</t>
    <phoneticPr fontId="8" type="noConversion"/>
  </si>
  <si>
    <t>No Fan</t>
    <phoneticPr fontId="8" type="noConversion"/>
  </si>
  <si>
    <t>Deactivate</t>
    <phoneticPr fontId="8" type="noConversion"/>
  </si>
  <si>
    <t>PWM Unused</t>
    <phoneticPr fontId="8" type="noConversion"/>
  </si>
  <si>
    <t>Welcome/Farewell Disabled</t>
    <phoneticPr fontId="8" type="noConversion"/>
  </si>
  <si>
    <t>Welcome/Farewell Disabled</t>
    <phoneticPr fontId="8" type="noConversion"/>
  </si>
  <si>
    <t>Non-segmented DRL section</t>
    <phoneticPr fontId="8" type="noConversion"/>
  </si>
  <si>
    <t>NU</t>
    <phoneticPr fontId="8" type="noConversion"/>
  </si>
  <si>
    <t>NU</t>
    <phoneticPr fontId="8" type="noConversion"/>
  </si>
  <si>
    <t>NU</t>
    <phoneticPr fontId="8" type="noConversion"/>
  </si>
  <si>
    <t>Port Unused</t>
    <phoneticPr fontId="8" type="noConversion"/>
  </si>
  <si>
    <t>LDM Leveling not present</t>
    <phoneticPr fontId="8" type="noConversion"/>
  </si>
  <si>
    <t>Pixel System Unused</t>
    <phoneticPr fontId="8" type="noConversion"/>
  </si>
  <si>
    <t>0 to 7</t>
    <phoneticPr fontId="8" type="noConversion"/>
  </si>
  <si>
    <t>Fam_Start_Temp</t>
    <phoneticPr fontId="8" type="noConversion"/>
  </si>
  <si>
    <t>Motor Currents</t>
    <phoneticPr fontId="8" type="noConversion"/>
  </si>
  <si>
    <t>Motor Temp Sensor</t>
    <phoneticPr fontId="8" type="noConversion"/>
  </si>
  <si>
    <t xml:space="preserve">BrightClass </t>
    <phoneticPr fontId="8" type="noConversion"/>
  </si>
  <si>
    <t>ECU Direct</t>
    <phoneticPr fontId="8" type="noConversion"/>
  </si>
  <si>
    <t>Hand Direct</t>
    <phoneticPr fontId="8" type="noConversion"/>
  </si>
  <si>
    <t>Bin_Para</t>
    <phoneticPr fontId="8" type="noConversion"/>
  </si>
  <si>
    <t>FanControl</t>
    <phoneticPr fontId="8" type="noConversion"/>
  </si>
  <si>
    <t>HS_SideMarker</t>
    <phoneticPr fontId="8" type="noConversion"/>
  </si>
  <si>
    <t>PWM Outputs</t>
    <phoneticPr fontId="8" type="noConversion"/>
  </si>
  <si>
    <t>Channel Outputs</t>
    <phoneticPr fontId="8" type="noConversion"/>
  </si>
  <si>
    <t>sec_0</t>
    <phoneticPr fontId="8" type="noConversion"/>
  </si>
  <si>
    <t>FL_LED_Section</t>
    <phoneticPr fontId="8" type="noConversion"/>
  </si>
  <si>
    <t>AUX_WFEnable</t>
    <phoneticPr fontId="8" type="noConversion"/>
  </si>
  <si>
    <t>FogPWM_WFEnable</t>
    <phoneticPr fontId="8" type="noConversion"/>
  </si>
  <si>
    <t>DRL_WFEnable</t>
    <phoneticPr fontId="8" type="noConversion"/>
  </si>
  <si>
    <t>SegmentCfg6,7,8,9</t>
    <phoneticPr fontId="8" type="noConversion"/>
  </si>
  <si>
    <t>FogCornering</t>
    <phoneticPr fontId="8" type="noConversion"/>
  </si>
  <si>
    <t>NTC_R0</t>
    <phoneticPr fontId="8" type="noConversion"/>
  </si>
  <si>
    <t>Matrix_Temperate1</t>
    <phoneticPr fontId="8" type="noConversion"/>
  </si>
  <si>
    <t>NTCChx_Temperate1</t>
    <phoneticPr fontId="8" type="noConversion"/>
  </si>
  <si>
    <t>Analog_NTC Inputs</t>
    <phoneticPr fontId="8" type="noConversion"/>
  </si>
  <si>
    <t xml:space="preserve">Analog_Binning Inputs </t>
    <phoneticPr fontId="8" type="noConversion"/>
  </si>
  <si>
    <t>For TPS92662</t>
    <phoneticPr fontId="8" type="noConversion"/>
  </si>
  <si>
    <t>MXB_Address_Setting</t>
    <phoneticPr fontId="8" type="noConversion"/>
  </si>
  <si>
    <t>LDM Variant</t>
    <phoneticPr fontId="8" type="noConversion"/>
  </si>
  <si>
    <t>Temperature</t>
    <phoneticPr fontId="7" type="noConversion"/>
  </si>
  <si>
    <t>NTC_R</t>
    <phoneticPr fontId="8" type="noConversion"/>
  </si>
  <si>
    <t>NTC_R_AD</t>
    <phoneticPr fontId="8" type="noConversion"/>
  </si>
  <si>
    <t>Changings</t>
    <phoneticPr fontId="8" type="noConversion"/>
  </si>
  <si>
    <t>Pixel</t>
  </si>
  <si>
    <t>DrlPosBehavior_TIActive</t>
    <phoneticPr fontId="7" type="noConversion"/>
  </si>
  <si>
    <t>DrlPosBehavior_TIActive</t>
    <phoneticPr fontId="8" type="noConversion"/>
  </si>
  <si>
    <t>Use TI active intensity when TI is Actv</t>
    <phoneticPr fontId="8" type="noConversion"/>
  </si>
  <si>
    <t>Fac Beam(%)</t>
    <phoneticPr fontId="7" type="noConversion"/>
  </si>
  <si>
    <t>Fac Beam(%)</t>
    <phoneticPr fontId="7" type="noConversion"/>
  </si>
  <si>
    <t>Fac Beam(%)</t>
    <phoneticPr fontId="7" type="noConversion"/>
  </si>
  <si>
    <t>Fac Beam</t>
    <phoneticPr fontId="8" type="noConversion"/>
  </si>
  <si>
    <t>Position Activation Delay(ms)</t>
    <phoneticPr fontId="7" type="noConversion"/>
  </si>
  <si>
    <t>WFEnable</t>
    <phoneticPr fontId="8" type="noConversion"/>
  </si>
  <si>
    <t>Non-Sequential</t>
    <phoneticPr fontId="7" type="noConversion"/>
  </si>
  <si>
    <t>Sequenctial</t>
    <phoneticPr fontId="7" type="noConversion"/>
  </si>
  <si>
    <t>Disabled</t>
    <phoneticPr fontId="7" type="noConversion"/>
  </si>
  <si>
    <t>USE</t>
    <phoneticPr fontId="7" type="noConversion"/>
  </si>
  <si>
    <t>LB NTC</t>
    <phoneticPr fontId="8" type="noConversion"/>
  </si>
  <si>
    <t>Pixel NTC</t>
    <phoneticPr fontId="8" type="noConversion"/>
  </si>
  <si>
    <t>HB NTC</t>
    <phoneticPr fontId="8" type="noConversion"/>
  </si>
  <si>
    <t>Static HB</t>
    <phoneticPr fontId="7" type="noConversion"/>
  </si>
  <si>
    <t>Beam Variant</t>
    <phoneticPr fontId="8" type="noConversion"/>
  </si>
  <si>
    <t>Mode 1</t>
    <phoneticPr fontId="8" type="noConversion"/>
  </si>
  <si>
    <t>Mode 2</t>
  </si>
  <si>
    <t>Mode 3</t>
  </si>
  <si>
    <t>Mode 4</t>
  </si>
  <si>
    <t>Mode 5</t>
  </si>
  <si>
    <t>TDMAX</t>
    <phoneticPr fontId="7" type="noConversion"/>
  </si>
  <si>
    <t>BDMAX</t>
    <phoneticPr fontId="7" type="noConversion"/>
  </si>
  <si>
    <t>8Bit AD</t>
    <phoneticPr fontId="8" type="noConversion"/>
  </si>
  <si>
    <t>Need Warnings</t>
    <phoneticPr fontId="8" type="noConversion"/>
  </si>
  <si>
    <t>NU</t>
    <phoneticPr fontId="7" type="noConversion"/>
  </si>
  <si>
    <t>Pixel_System_Pixel</t>
    <phoneticPr fontId="8" type="noConversion"/>
  </si>
  <si>
    <t>Sequential TI Section 10</t>
    <phoneticPr fontId="7" type="noConversion"/>
  </si>
  <si>
    <t>Mode 1</t>
  </si>
  <si>
    <t>Mode 3</t>
    <phoneticPr fontId="7" type="noConversion"/>
  </si>
  <si>
    <t>Mode 4</t>
    <phoneticPr fontId="7" type="noConversion"/>
  </si>
  <si>
    <t>Mode 5</t>
    <phoneticPr fontId="7" type="noConversion"/>
  </si>
  <si>
    <t>Temperature Threshold of Cold(kΩ)</t>
    <phoneticPr fontId="8" type="noConversion"/>
  </si>
  <si>
    <t>3 Row Pixel System</t>
    <phoneticPr fontId="8" type="noConversion"/>
  </si>
  <si>
    <t>Auxiliary Signature Light 1</t>
    <phoneticPr fontId="7" type="noConversion"/>
  </si>
  <si>
    <t>Static Bending</t>
    <phoneticPr fontId="7" type="noConversion"/>
  </si>
  <si>
    <t>Segmented Static Bending</t>
    <phoneticPr fontId="7" type="noConversion"/>
  </si>
  <si>
    <t>HB Binning</t>
    <phoneticPr fontId="8" type="noConversion"/>
  </si>
  <si>
    <t>Pixel Binning</t>
    <phoneticPr fontId="8" type="noConversion"/>
  </si>
  <si>
    <t>Foreground LB</t>
    <phoneticPr fontId="7" type="noConversion"/>
  </si>
  <si>
    <t>Foreground LB Binning</t>
    <phoneticPr fontId="8" type="noConversion"/>
  </si>
  <si>
    <t>editable cell</t>
    <phoneticPr fontId="7" type="noConversion"/>
  </si>
  <si>
    <t>StructNum</t>
    <phoneticPr fontId="8" type="noConversion"/>
  </si>
  <si>
    <t>NTC1</t>
    <phoneticPr fontId="7" type="noConversion"/>
  </si>
  <si>
    <t>NTC4</t>
    <phoneticPr fontId="7" type="noConversion"/>
  </si>
  <si>
    <t>NTC5</t>
    <phoneticPr fontId="7" type="noConversion"/>
  </si>
  <si>
    <t>100-BD</t>
  </si>
  <si>
    <t>100-BD</t>
    <phoneticPr fontId="7" type="noConversion"/>
  </si>
  <si>
    <t>NTC3</t>
    <phoneticPr fontId="7" type="noConversion"/>
  </si>
  <si>
    <t>Class E3(%)</t>
    <phoneticPr fontId="8" type="noConversion"/>
  </si>
  <si>
    <t>Class E3(%)</t>
    <phoneticPr fontId="8" type="noConversion"/>
  </si>
  <si>
    <t>Class DivHW(%)</t>
    <phoneticPr fontId="8" type="noConversion"/>
  </si>
  <si>
    <t>LED
binning1</t>
  </si>
  <si>
    <t>LED
binning2</t>
  </si>
  <si>
    <t>Ax+Bx^2+Cx^3+Dx^4+E</t>
  </si>
  <si>
    <t>Cold To Warm Delay Time(ms)</t>
    <phoneticPr fontId="7" type="noConversion"/>
  </si>
  <si>
    <t>Activation</t>
    <phoneticPr fontId="7" type="noConversion"/>
  </si>
  <si>
    <t>Stall Detection</t>
    <phoneticPr fontId="7" type="noConversion"/>
  </si>
  <si>
    <t>StallDetectionActivation</t>
    <phoneticPr fontId="8" type="noConversion"/>
  </si>
  <si>
    <t>Enable</t>
    <phoneticPr fontId="8" type="noConversion"/>
  </si>
  <si>
    <t>Input Voltage High Threshold(V)</t>
    <phoneticPr fontId="7" type="noConversion"/>
  </si>
  <si>
    <t>Input Voltage Low Threshold(V)</t>
    <phoneticPr fontId="7" type="noConversion"/>
  </si>
  <si>
    <t>Start Stall Detection Speed Threshold(FS/s)</t>
    <phoneticPr fontId="7" type="noConversion"/>
  </si>
  <si>
    <t>Vbemf threshold(mV)</t>
    <phoneticPr fontId="7" type="noConversion"/>
  </si>
  <si>
    <t>StartStallDetectionSpdThreshold</t>
    <phoneticPr fontId="8" type="noConversion"/>
  </si>
  <si>
    <t>Disable</t>
    <phoneticPr fontId="8" type="noConversion"/>
  </si>
  <si>
    <t>Static Bending</t>
  </si>
  <si>
    <t>Channel Original Outputs</t>
    <phoneticPr fontId="8" type="noConversion"/>
  </si>
  <si>
    <t>Foreground LB</t>
  </si>
  <si>
    <t>Auxiliary Signature Lamp1 Control</t>
    <phoneticPr fontId="8" type="noConversion"/>
  </si>
  <si>
    <t>Auxiliary Signature Lamp2 Control</t>
    <phoneticPr fontId="8" type="noConversion"/>
  </si>
  <si>
    <t>DRL Binning(Applies to both)</t>
    <phoneticPr fontId="8" type="noConversion"/>
  </si>
  <si>
    <t>DRL1 Binning</t>
    <phoneticPr fontId="8" type="noConversion"/>
  </si>
  <si>
    <t>DRL2 Binning</t>
    <phoneticPr fontId="8" type="noConversion"/>
  </si>
  <si>
    <t>DRL1/TI Binning</t>
    <phoneticPr fontId="8" type="noConversion"/>
  </si>
  <si>
    <t>DRL2/TI Binning</t>
    <phoneticPr fontId="8" type="noConversion"/>
  </si>
  <si>
    <t>TI Binning</t>
    <phoneticPr fontId="8" type="noConversion"/>
  </si>
  <si>
    <t>Auxiliary Signature Lamp 1 Binning</t>
    <phoneticPr fontId="8" type="noConversion"/>
  </si>
  <si>
    <t>Auxiliary Signature Lamp 2 Binning</t>
    <phoneticPr fontId="8" type="noConversion"/>
  </si>
  <si>
    <t>DRL1 NTC</t>
    <phoneticPr fontId="8" type="noConversion"/>
  </si>
  <si>
    <t>DRL NTC(Applies to both)</t>
    <phoneticPr fontId="8" type="noConversion"/>
  </si>
  <si>
    <t>DRL2 NTC</t>
    <phoneticPr fontId="8" type="noConversion"/>
  </si>
  <si>
    <t>DRL1/TI NTC</t>
    <phoneticPr fontId="8" type="noConversion"/>
  </si>
  <si>
    <t>DRL2/TI NTC</t>
    <phoneticPr fontId="8" type="noConversion"/>
  </si>
  <si>
    <t>TI NTC</t>
    <phoneticPr fontId="8" type="noConversion"/>
  </si>
  <si>
    <t>Auxiliary Signature Lamp 1 NTC</t>
    <phoneticPr fontId="8" type="noConversion"/>
  </si>
  <si>
    <t>Auxiliary Signature Lamp 2 NTC</t>
    <phoneticPr fontId="8" type="noConversion"/>
  </si>
  <si>
    <t>Activation</t>
    <phoneticPr fontId="8" type="noConversion"/>
  </si>
  <si>
    <t>Deactivation</t>
    <phoneticPr fontId="8" type="noConversion"/>
  </si>
  <si>
    <t>Sequential TI Animaion style</t>
    <phoneticPr fontId="8" type="noConversion"/>
  </si>
  <si>
    <t>Pixel System Assignment</t>
    <phoneticPr fontId="8" type="noConversion"/>
  </si>
  <si>
    <t>Pixel System Assignment</t>
    <phoneticPr fontId="8" type="noConversion"/>
  </si>
  <si>
    <t>FL13/011</t>
    <phoneticPr fontId="8" type="noConversion"/>
  </si>
  <si>
    <t>FL15/012</t>
    <phoneticPr fontId="8" type="noConversion"/>
  </si>
  <si>
    <t>FL14/111</t>
    <phoneticPr fontId="8" type="noConversion"/>
  </si>
  <si>
    <t>FL16/112</t>
    <phoneticPr fontId="8" type="noConversion"/>
  </si>
  <si>
    <t>FL10/114</t>
    <phoneticPr fontId="8" type="noConversion"/>
  </si>
  <si>
    <t>FL11/314</t>
    <phoneticPr fontId="8" type="noConversion"/>
  </si>
  <si>
    <t>FL12/514</t>
    <phoneticPr fontId="8" type="noConversion"/>
  </si>
  <si>
    <t>FL01/013</t>
    <phoneticPr fontId="8" type="noConversion"/>
  </si>
  <si>
    <t>FL07/014</t>
    <phoneticPr fontId="8" type="noConversion"/>
  </si>
  <si>
    <t>FL04/113</t>
    <phoneticPr fontId="8" type="noConversion"/>
  </si>
  <si>
    <t>FL02/213</t>
    <phoneticPr fontId="8" type="noConversion"/>
  </si>
  <si>
    <t>FL08/214</t>
    <phoneticPr fontId="8" type="noConversion"/>
  </si>
  <si>
    <t>FL05/313</t>
    <phoneticPr fontId="8" type="noConversion"/>
  </si>
  <si>
    <t>Left Angle</t>
    <phoneticPr fontId="8" type="noConversion"/>
  </si>
  <si>
    <t>FL03/413</t>
    <phoneticPr fontId="8" type="noConversion"/>
  </si>
  <si>
    <t>FL09/414</t>
    <phoneticPr fontId="8" type="noConversion"/>
  </si>
  <si>
    <t>FL06/513</t>
    <phoneticPr fontId="8" type="noConversion"/>
  </si>
  <si>
    <t>DBL_ShiftAway_Cfg</t>
    <phoneticPr fontId="8" type="noConversion"/>
  </si>
  <si>
    <t>LEDs Remain On</t>
    <phoneticPr fontId="8" type="noConversion"/>
  </si>
  <si>
    <t>LEDOutage</t>
    <phoneticPr fontId="7" type="noConversion"/>
  </si>
  <si>
    <t>Deact_Cfg</t>
    <phoneticPr fontId="7" type="noConversion"/>
  </si>
  <si>
    <t>Report_Cfg</t>
    <phoneticPr fontId="7" type="noConversion"/>
  </si>
  <si>
    <t>LEDOutage_FuncReport_Cfg</t>
  </si>
  <si>
    <t>LEDOutage_FuncDeact_Cfg</t>
    <phoneticPr fontId="8" type="noConversion"/>
  </si>
  <si>
    <t>No deactivation required</t>
    <phoneticPr fontId="8" type="noConversion"/>
  </si>
  <si>
    <t>Deactivate at N-1</t>
    <phoneticPr fontId="8" type="noConversion"/>
  </si>
  <si>
    <t>Deactivate at N-2</t>
  </si>
  <si>
    <t>Deactivate at N-3</t>
  </si>
  <si>
    <t>Deactivate at N-4</t>
  </si>
  <si>
    <t>Deactivate at N-5</t>
  </si>
  <si>
    <t>Deactivate at N-6</t>
  </si>
  <si>
    <t>Deactivate at N-7</t>
  </si>
  <si>
    <t>Deactivate at N-8</t>
  </si>
  <si>
    <t>No Report required</t>
    <phoneticPr fontId="8" type="noConversion"/>
  </si>
  <si>
    <t>Report at N-1</t>
    <phoneticPr fontId="8" type="noConversion"/>
  </si>
  <si>
    <t>Report at N-2</t>
  </si>
  <si>
    <t>Report at N-3</t>
  </si>
  <si>
    <t>Report at N-4</t>
  </si>
  <si>
    <t>Report at N-5</t>
  </si>
  <si>
    <t>Report at N-6</t>
  </si>
  <si>
    <t>Report at N-7</t>
  </si>
  <si>
    <t>Report at N-8</t>
  </si>
  <si>
    <t>LS-Channel Outputs</t>
  </si>
  <si>
    <t>Channel6 Outputs</t>
    <phoneticPr fontId="8" type="noConversion"/>
  </si>
  <si>
    <t>GFHB Function</t>
    <phoneticPr fontId="7" type="noConversion"/>
  </si>
  <si>
    <t>Activate upon LB and HB activation</t>
    <phoneticPr fontId="8" type="noConversion"/>
  </si>
  <si>
    <t>HB</t>
    <phoneticPr fontId="8" type="noConversion"/>
  </si>
  <si>
    <t>MatrixHB</t>
    <phoneticPr fontId="8" type="noConversion"/>
  </si>
  <si>
    <t>DRL1 and 2</t>
    <phoneticPr fontId="7" type="noConversion"/>
  </si>
  <si>
    <t>Auxiliary Light 1 and 2</t>
    <phoneticPr fontId="7" type="noConversion"/>
  </si>
  <si>
    <t>Turning Indicator</t>
    <phoneticPr fontId="8" type="noConversion"/>
  </si>
  <si>
    <t>Foreground LB</t>
    <phoneticPr fontId="8" type="noConversion"/>
  </si>
  <si>
    <t>Static Bending</t>
    <phoneticPr fontId="7" type="noConversion"/>
  </si>
  <si>
    <t>DRL related Output Information</t>
    <phoneticPr fontId="8" type="noConversion"/>
  </si>
  <si>
    <t>Brief fade(ms)</t>
    <phoneticPr fontId="8" type="noConversion"/>
  </si>
  <si>
    <t>Vishay NTCS0603E3103FLT</t>
    <phoneticPr fontId="8" type="noConversion"/>
  </si>
  <si>
    <t>TDK NTCG163JF103FT1S</t>
    <phoneticPr fontId="8" type="noConversion"/>
  </si>
  <si>
    <t>Static Bending Light Binning</t>
    <phoneticPr fontId="8" type="noConversion"/>
  </si>
  <si>
    <t>Static Bending Light NTC</t>
    <phoneticPr fontId="8" type="noConversion"/>
  </si>
  <si>
    <t>muRata NCP18XH103F0SRB</t>
    <phoneticPr fontId="8" type="noConversion"/>
  </si>
  <si>
    <t>Epcos B57332V5103F360</t>
    <phoneticPr fontId="8" type="noConversion"/>
  </si>
  <si>
    <t>muRata NCU18WB473D6SRB</t>
    <phoneticPr fontId="8" type="noConversion"/>
  </si>
  <si>
    <t>Epcos B57351V5103H060</t>
    <phoneticPr fontId="8" type="noConversion"/>
  </si>
  <si>
    <t>Section 6</t>
    <phoneticPr fontId="8" type="noConversion"/>
  </si>
  <si>
    <t>Section 7</t>
    <phoneticPr fontId="8" type="noConversion"/>
  </si>
  <si>
    <t>Section 8</t>
    <phoneticPr fontId="8" type="noConversion"/>
  </si>
  <si>
    <t>Section 9</t>
    <phoneticPr fontId="8" type="noConversion"/>
  </si>
  <si>
    <t>DRL Pwm Line WF</t>
    <phoneticPr fontId="8" type="noConversion"/>
  </si>
  <si>
    <t>UmaxOL(v)</t>
    <phoneticPr fontId="7" type="noConversion"/>
  </si>
  <si>
    <t>HS1</t>
    <phoneticPr fontId="7" type="noConversion"/>
  </si>
  <si>
    <t>IuOL(mA)</t>
    <phoneticPr fontId="7" type="noConversion"/>
  </si>
  <si>
    <t>IOL(mA)</t>
    <phoneticPr fontId="7" type="noConversion"/>
  </si>
  <si>
    <t>IoOL(mA)</t>
    <phoneticPr fontId="7" type="noConversion"/>
  </si>
  <si>
    <t>ISC(mA)</t>
    <phoneticPr fontId="7" type="noConversion"/>
  </si>
  <si>
    <t>Open-load</t>
    <phoneticPr fontId="7" type="noConversion"/>
  </si>
  <si>
    <t>Short-Circuit</t>
    <phoneticPr fontId="7" type="noConversion"/>
  </si>
  <si>
    <t>Currents Threshold for Error Detection</t>
    <phoneticPr fontId="7" type="noConversion"/>
  </si>
  <si>
    <t>No</t>
    <phoneticPr fontId="8" type="noConversion"/>
  </si>
  <si>
    <t>Yes</t>
    <phoneticPr fontId="8" type="noConversion"/>
  </si>
  <si>
    <t>UminOL(v)</t>
    <phoneticPr fontId="7" type="noConversion"/>
  </si>
  <si>
    <t>Switch off with OL</t>
    <phoneticPr fontId="7" type="noConversion"/>
  </si>
  <si>
    <t>Swich Off with OL</t>
    <phoneticPr fontId="8" type="noConversion"/>
  </si>
  <si>
    <t>ShortCircutit_OpenLoad</t>
    <phoneticPr fontId="8" type="noConversion"/>
  </si>
  <si>
    <t>DRL1/2/TI Binning</t>
    <phoneticPr fontId="8" type="noConversion"/>
  </si>
  <si>
    <t>DRL1/2/TI Binning</t>
    <phoneticPr fontId="8" type="noConversion"/>
  </si>
  <si>
    <t>Segmented DRL Section 6</t>
    <phoneticPr fontId="7" type="noConversion"/>
  </si>
  <si>
    <t>Segmented DRL Section 7</t>
    <phoneticPr fontId="8" type="noConversion"/>
  </si>
  <si>
    <t>Segmented DRL Section 8</t>
    <phoneticPr fontId="8" type="noConversion"/>
  </si>
  <si>
    <t>NU</t>
    <phoneticPr fontId="7" type="noConversion"/>
  </si>
  <si>
    <t>HBNtc_Addr</t>
    <phoneticPr fontId="8" type="noConversion"/>
  </si>
  <si>
    <t>SDRLBin_Addr</t>
    <phoneticPr fontId="8" type="noConversion"/>
  </si>
  <si>
    <t>SDRLNtc_Addr</t>
    <phoneticPr fontId="8" type="noConversion"/>
  </si>
  <si>
    <t>STIBin_Addr</t>
    <phoneticPr fontId="8" type="noConversion"/>
  </si>
  <si>
    <t>STINtc_Addr</t>
    <phoneticPr fontId="8" type="noConversion"/>
  </si>
  <si>
    <t>SBLBin_Addr</t>
    <phoneticPr fontId="8" type="noConversion"/>
  </si>
  <si>
    <t>SBLNtc_Addr</t>
    <phoneticPr fontId="8" type="noConversion"/>
  </si>
  <si>
    <t>DRL1_2_Select</t>
    <phoneticPr fontId="8" type="noConversion"/>
  </si>
  <si>
    <t>DRL1</t>
    <phoneticPr fontId="8" type="noConversion"/>
  </si>
  <si>
    <t>DRL2</t>
    <phoneticPr fontId="8" type="noConversion"/>
  </si>
  <si>
    <t>Segmented
DRL Section6</t>
    <phoneticPr fontId="7" type="noConversion"/>
  </si>
  <si>
    <t>Segmented
DRL Section7</t>
  </si>
  <si>
    <t>Segmented
DRL Section8</t>
  </si>
  <si>
    <t>Segmented
DRL Section9</t>
  </si>
  <si>
    <t>Auxiliary Signature Lamp Binning</t>
    <phoneticPr fontId="8" type="noConversion"/>
  </si>
  <si>
    <t>Auxiliary Signature Lamp NTC</t>
    <phoneticPr fontId="8" type="noConversion"/>
  </si>
  <si>
    <t>Segment Bending</t>
    <phoneticPr fontId="7" type="noConversion"/>
  </si>
  <si>
    <t>NU</t>
    <phoneticPr fontId="8" type="noConversion"/>
  </si>
  <si>
    <t>Segmented DRL Section 9</t>
    <phoneticPr fontId="8" type="noConversion"/>
  </si>
  <si>
    <t>Voltages Range for Open load</t>
    <phoneticPr fontId="7" type="noConversion"/>
  </si>
  <si>
    <t xml:space="preserve">NTC Resistor cfg </t>
    <phoneticPr fontId="8" type="noConversion"/>
  </si>
  <si>
    <t>Analog NTC CH2</t>
  </si>
  <si>
    <t>Analog NTC CH3</t>
  </si>
  <si>
    <t>Analog NTC CH4</t>
  </si>
  <si>
    <t>Analog NTC CH5</t>
  </si>
  <si>
    <t>Activate upon ignition on</t>
    <phoneticPr fontId="8" type="noConversion"/>
  </si>
  <si>
    <t>NTC Manufature cfg</t>
    <phoneticPr fontId="8" type="noConversion"/>
  </si>
  <si>
    <t>SYNC_Function</t>
    <phoneticPr fontId="8" type="noConversion"/>
  </si>
  <si>
    <t>Master</t>
    <phoneticPr fontId="8" type="noConversion"/>
  </si>
  <si>
    <t>Slave</t>
    <phoneticPr fontId="8" type="noConversion"/>
  </si>
  <si>
    <t>Fan_NTCAsgn_Addr</t>
    <phoneticPr fontId="8" type="noConversion"/>
  </si>
  <si>
    <t xml:space="preserve">Segmented
SBL Section12
</t>
    <phoneticPr fontId="8" type="noConversion"/>
  </si>
  <si>
    <t>DRL1/Park Control</t>
    <phoneticPr fontId="8" type="noConversion"/>
  </si>
  <si>
    <t>DRL2/Park Control</t>
    <phoneticPr fontId="8" type="noConversion"/>
  </si>
  <si>
    <t>Deactivate the whole Function</t>
  </si>
  <si>
    <t>Deactivate fault channel.</t>
  </si>
  <si>
    <t>Sidemarker</t>
    <phoneticPr fontId="7" type="noConversion"/>
  </si>
  <si>
    <t>NU</t>
  </si>
  <si>
    <t>Matrix NTC Channel 1</t>
    <phoneticPr fontId="8" type="noConversion"/>
  </si>
  <si>
    <t>Matrix NTC Channel 2</t>
  </si>
  <si>
    <t>Matrix NTC Channel 3</t>
  </si>
  <si>
    <t>Matrix NTC Channel 4</t>
  </si>
  <si>
    <t>Matrix NTC Channel 5</t>
  </si>
  <si>
    <t>Matrix NTC Channel 7</t>
  </si>
  <si>
    <t>Matrix NTC Channel 8</t>
  </si>
  <si>
    <t>Matrix NTC Channel 9</t>
  </si>
  <si>
    <t>Matrix NTC Channel 10</t>
  </si>
  <si>
    <t>Matrix NTC Channel 11</t>
  </si>
  <si>
    <t>Matrix NTC Channel 12</t>
  </si>
  <si>
    <t>Analog NTC CH1</t>
    <phoneticPr fontId="8" type="noConversion"/>
  </si>
  <si>
    <t>#</t>
    <phoneticPr fontId="7" type="noConversion"/>
  </si>
  <si>
    <t>Parameter name</t>
    <phoneticPr fontId="7" type="noConversion"/>
  </si>
  <si>
    <t>Unit</t>
    <phoneticPr fontId="7" type="noConversion"/>
  </si>
  <si>
    <t>Min</t>
    <phoneticPr fontId="7" type="noConversion"/>
  </si>
  <si>
    <t>Max</t>
    <phoneticPr fontId="7" type="noConversion"/>
  </si>
  <si>
    <t>Special value</t>
    <phoneticPr fontId="7" type="noConversion"/>
  </si>
  <si>
    <t>Resolution</t>
    <phoneticPr fontId="7" type="noConversion"/>
  </si>
  <si>
    <t>Value</t>
    <phoneticPr fontId="7" type="noConversion"/>
  </si>
  <si>
    <t>Category</t>
    <phoneticPr fontId="7" type="noConversion"/>
  </si>
  <si>
    <t>Note</t>
    <phoneticPr fontId="7" type="noConversion"/>
  </si>
  <si>
    <t>Flexible
LED
Section
0</t>
    <phoneticPr fontId="8" type="noConversion"/>
  </si>
  <si>
    <t>Flexible
LED
Section
1</t>
    <phoneticPr fontId="8" type="noConversion"/>
  </si>
  <si>
    <t>Flexible
LED
Section
2</t>
    <phoneticPr fontId="8" type="noConversion"/>
  </si>
  <si>
    <t>Flexible
LED
Section
3</t>
    <phoneticPr fontId="8" type="noConversion"/>
  </si>
  <si>
    <t>Flexible
LED
Section
4</t>
    <phoneticPr fontId="8" type="noConversion"/>
  </si>
  <si>
    <t>Flexible
LED
Section
5</t>
    <phoneticPr fontId="8" type="noConversion"/>
  </si>
  <si>
    <t>Matrix address of 
Phys LED
(Sections 0 ~ 5)</t>
    <phoneticPr fontId="8" type="noConversion"/>
  </si>
  <si>
    <t>Matrix
Address</t>
    <phoneticPr fontId="8" type="noConversion"/>
  </si>
  <si>
    <t>Bypass
Switch</t>
    <phoneticPr fontId="8" type="noConversion"/>
  </si>
  <si>
    <t>Foreground LB Intensity(%)</t>
    <phoneticPr fontId="8" type="noConversion"/>
  </si>
  <si>
    <t>Right ECU</t>
    <phoneticPr fontId="8" type="noConversion"/>
  </si>
  <si>
    <t>Light Distribution Classes</t>
    <phoneticPr fontId="8" type="noConversion"/>
  </si>
  <si>
    <t>SW SYNC
Function(Matrix TI ONLY)</t>
    <phoneticPr fontId="8" type="noConversion"/>
  </si>
  <si>
    <t>High Side Diagnose</t>
    <phoneticPr fontId="7" type="noConversion"/>
  </si>
  <si>
    <t>Deactivate_Behavoir</t>
    <phoneticPr fontId="7" type="noConversion"/>
  </si>
  <si>
    <t>---</t>
  </si>
  <si>
    <t>---</t>
    <phoneticPr fontId="7" type="noConversion"/>
  </si>
  <si>
    <t>---</t>
    <phoneticPr fontId="7" type="noConversion"/>
  </si>
  <si>
    <t>---</t>
    <phoneticPr fontId="7" type="noConversion"/>
  </si>
  <si>
    <t>software part number</t>
    <phoneticPr fontId="7" type="noConversion"/>
  </si>
  <si>
    <t>pa_Dataset_Name</t>
    <phoneticPr fontId="7" type="noConversion"/>
  </si>
  <si>
    <t>---</t>
    <phoneticPr fontId="7" type="noConversion"/>
  </si>
  <si>
    <t>pa_ECU_SW_Version</t>
    <phoneticPr fontId="7" type="noConversion"/>
  </si>
  <si>
    <t>---</t>
    <phoneticPr fontId="7" type="noConversion"/>
  </si>
  <si>
    <t>---</t>
    <phoneticPr fontId="7" type="noConversion"/>
  </si>
  <si>
    <t>pa_LDM_Variant</t>
    <phoneticPr fontId="7" type="noConversion"/>
  </si>
  <si>
    <t>pa_Pixel_System_Assignment</t>
    <phoneticPr fontId="7" type="noConversion"/>
  </si>
  <si>
    <t>---</t>
    <phoneticPr fontId="7" type="noConversion"/>
  </si>
  <si>
    <t>---</t>
    <phoneticPr fontId="7" type="noConversion"/>
  </si>
  <si>
    <t>pa_LDM_Leveling_Cfg</t>
    <phoneticPr fontId="7" type="noConversion"/>
  </si>
  <si>
    <t>mA</t>
    <phoneticPr fontId="7" type="noConversion"/>
  </si>
  <si>
    <t>---</t>
    <phoneticPr fontId="7" type="noConversion"/>
  </si>
  <si>
    <t>pa_TPS_Setting_Cfg</t>
    <phoneticPr fontId="7" type="noConversion"/>
  </si>
  <si>
    <t>---</t>
    <phoneticPr fontId="7" type="noConversion"/>
  </si>
  <si>
    <t>pa_Beam_Variant</t>
    <phoneticPr fontId="7" type="noConversion"/>
  </si>
  <si>
    <t>pa_Phys_LED_001_MLC_Addr</t>
    <phoneticPr fontId="7" type="noConversion"/>
  </si>
  <si>
    <t>pa_Phys_LED_002_MLC_Addr</t>
    <phoneticPr fontId="7" type="noConversion"/>
  </si>
  <si>
    <t>pa_Phys_LED_003_MLC_Addr</t>
  </si>
  <si>
    <t>pa_Phys_LED_004_MLC_Addr</t>
  </si>
  <si>
    <t>pa_Phys_LED_005_MLC_Addr</t>
  </si>
  <si>
    <t>pa_Phys_LED_006_MLC_Addr</t>
  </si>
  <si>
    <t>pa_Phys_LED_007_MLC_Addr</t>
  </si>
  <si>
    <t>pa_Phys_LED_008_MLC_Addr</t>
  </si>
  <si>
    <t>pa_Phys_LED_009_MLC_Addr</t>
  </si>
  <si>
    <t>pa_Phys_LED_010_MLC_Addr</t>
  </si>
  <si>
    <t>pa_Phys_LED_011_MLC_Addr</t>
  </si>
  <si>
    <t>pa_Phys_LED_012_MLC_Addr</t>
  </si>
  <si>
    <t>pa_Phys_LED_013_MLC_Addr</t>
  </si>
  <si>
    <t>pa_Phys_LED_014_MLC_Addr</t>
  </si>
  <si>
    <t>pa_Phys_LED_015_MLC_Addr</t>
  </si>
  <si>
    <t>pa_Phys_LED_016_MLC_Addr</t>
  </si>
  <si>
    <t>pa_Phys_LED_101_MLC_Addr</t>
    <phoneticPr fontId="7" type="noConversion"/>
  </si>
  <si>
    <t>pa_Phys_LED_202_MLC_Addr</t>
  </si>
  <si>
    <t>pa_Phys_LED_102_MLC_Addr</t>
  </si>
  <si>
    <t>pa_Phys_LED_103_MLC_Addr</t>
  </si>
  <si>
    <t>pa_Phys_LED_104_MLC_Addr</t>
  </si>
  <si>
    <t>pa_Phys_LED_105_MLC_Addr</t>
  </si>
  <si>
    <t>pa_Phys_LED_106_MLC_Addr</t>
  </si>
  <si>
    <t>pa_Phys_LED_107_MLC_Addr</t>
  </si>
  <si>
    <t>pa_Phys_LED_108_MLC_Addr</t>
  </si>
  <si>
    <t>pa_Phys_LED_109_MLC_Addr</t>
  </si>
  <si>
    <t>pa_Phys_LED_110_MLC_Addr</t>
  </si>
  <si>
    <t>pa_Phys_LED_111_MLC_Addr</t>
  </si>
  <si>
    <t>pa_Phys_LED_112_MLC_Addr</t>
  </si>
  <si>
    <t>pa_Phys_LED_113_MLC_Addr</t>
  </si>
  <si>
    <t>pa_Phys_LED_114_MLC_Addr</t>
  </si>
  <si>
    <t>pa_Phys_LED_115_MLC_Addr</t>
  </si>
  <si>
    <t>pa_Phys_LED_116_MLC_Addr</t>
  </si>
  <si>
    <t>pa_Phys_LED_201_MLC_Addr</t>
    <phoneticPr fontId="7" type="noConversion"/>
  </si>
  <si>
    <t>pa_Phys_LED_203_MLC_Addr</t>
  </si>
  <si>
    <t>pa_Phys_LED_204_MLC_Addr</t>
  </si>
  <si>
    <t>pa_Phys_LED_205_MLC_Addr</t>
  </si>
  <si>
    <t>pa_Phys_LED_206_MLC_Addr</t>
  </si>
  <si>
    <t>pa_Phys_LED_207_MLC_Addr</t>
  </si>
  <si>
    <t>pa_Phys_LED_208_MLC_Addr</t>
  </si>
  <si>
    <t>pa_Phys_LED_209_MLC_Addr</t>
  </si>
  <si>
    <t>pa_Phys_LED_210_MLC_Addr</t>
  </si>
  <si>
    <t>pa_Phys_LED_211_MLC_Addr</t>
  </si>
  <si>
    <t>pa_Phys_LED_212_MLC_Addr</t>
  </si>
  <si>
    <t>pa_Phys_LED_213_MLC_Addr</t>
  </si>
  <si>
    <t>pa_Phys_LED_214_MLC_Addr</t>
  </si>
  <si>
    <t>pa_Phys_LED_215_MLC_Addr</t>
  </si>
  <si>
    <t>pa_Phys_LED_216_MLC_Addr</t>
  </si>
  <si>
    <t>pa_Phys_LED_301_MLC_Addr</t>
    <phoneticPr fontId="7" type="noConversion"/>
  </si>
  <si>
    <t>pa_Phys_LED_302_MLC_Addr</t>
  </si>
  <si>
    <t>pa_Phys_LED_303_MLC_Addr</t>
  </si>
  <si>
    <t>pa_Phys_LED_304_MLC_Addr</t>
  </si>
  <si>
    <t>pa_Phys_LED_305_MLC_Addr</t>
  </si>
  <si>
    <t>pa_Phys_LED_306_MLC_Addr</t>
  </si>
  <si>
    <t>pa_Phys_LED_307_MLC_Addr</t>
  </si>
  <si>
    <t>pa_Phys_LED_308_MLC_Addr</t>
  </si>
  <si>
    <t>pa_Phys_LED_309_MLC_Addr</t>
  </si>
  <si>
    <t>pa_Phys_LED_310_MLC_Addr</t>
  </si>
  <si>
    <t>pa_Phys_LED_311_MLC_Addr</t>
  </si>
  <si>
    <t>pa_Phys_LED_312_MLC_Addr</t>
  </si>
  <si>
    <t>pa_Phys_LED_313_MLC_Addr</t>
  </si>
  <si>
    <t>pa_Phys_LED_314_MLC_Addr</t>
  </si>
  <si>
    <t>pa_Phys_LED_315_MLC_Addr</t>
  </si>
  <si>
    <t>pa_Phys_LED_316_MLC_Addr</t>
  </si>
  <si>
    <t>pa_Phys_LED_401_MLC_Addr</t>
    <phoneticPr fontId="7" type="noConversion"/>
  </si>
  <si>
    <t>pa_Phys_LED_402_MLC_Addr</t>
  </si>
  <si>
    <t>pa_Phys_LED_403_MLC_Addr</t>
  </si>
  <si>
    <t>pa_Phys_LED_404_MLC_Addr</t>
  </si>
  <si>
    <t>pa_Phys_LED_405_MLC_Addr</t>
  </si>
  <si>
    <t>pa_Phys_LED_406_MLC_Addr</t>
  </si>
  <si>
    <t>pa_Phys_LED_407_MLC_Addr</t>
  </si>
  <si>
    <t>pa_Phys_LED_408_MLC_Addr</t>
  </si>
  <si>
    <t>pa_Phys_LED_409_MLC_Addr</t>
  </si>
  <si>
    <t>pa_Phys_LED_410_MLC_Addr</t>
  </si>
  <si>
    <t>pa_Phys_LED_411_MLC_Addr</t>
  </si>
  <si>
    <t>pa_Phys_LED_412_MLC_Addr</t>
  </si>
  <si>
    <t>pa_Phys_LED_413_MLC_Addr</t>
  </si>
  <si>
    <t>pa_Phys_LED_414_MLC_Addr</t>
  </si>
  <si>
    <t>pa_Phys_LED_415_MLC_Addr</t>
  </si>
  <si>
    <t>pa_Phys_LED_416_MLC_Addr</t>
  </si>
  <si>
    <t>pa_Phys_LED_501_MLC_Addr</t>
    <phoneticPr fontId="7" type="noConversion"/>
  </si>
  <si>
    <t>pa_Phys_LED_502_MLC_Addr</t>
  </si>
  <si>
    <t>pa_Phys_LED_503_MLC_Addr</t>
  </si>
  <si>
    <t>pa_Phys_LED_504_MLC_Addr</t>
  </si>
  <si>
    <t>pa_Phys_LED_505_MLC_Addr</t>
  </si>
  <si>
    <t>pa_Phys_LED_506_MLC_Addr</t>
  </si>
  <si>
    <t>pa_Phys_LED_507_MLC_Addr</t>
  </si>
  <si>
    <t>pa_Phys_LED_508_MLC_Addr</t>
  </si>
  <si>
    <t>pa_Phys_LED_509_MLC_Addr</t>
  </si>
  <si>
    <t>pa_Phys_LED_510_MLC_Addr</t>
  </si>
  <si>
    <t>pa_Phys_LED_511_MLC_Addr</t>
  </si>
  <si>
    <t>pa_Phys_LED_512_MLC_Addr</t>
  </si>
  <si>
    <t>pa_Phys_LED_513_MLC_Addr</t>
  </si>
  <si>
    <t>pa_Phys_LED_514_MLC_Addr</t>
  </si>
  <si>
    <t>pa_Phys_LED_515_MLC_Addr</t>
  </si>
  <si>
    <t>pa_Phys_LED_516_MLC_Addr</t>
  </si>
  <si>
    <t>pa_Phys_LED_001_Switch_Addr</t>
    <phoneticPr fontId="7" type="noConversion"/>
  </si>
  <si>
    <t>pa_Phys_LED_002_Switch_Addr</t>
    <phoneticPr fontId="7" type="noConversion"/>
  </si>
  <si>
    <t>pa_Phys_LED_003_Switch_Addr</t>
    <phoneticPr fontId="7" type="noConversion"/>
  </si>
  <si>
    <t>pa_Phys_LED_004_Switch_Addr</t>
    <phoneticPr fontId="7" type="noConversion"/>
  </si>
  <si>
    <t>pa_Phys_LED_005_Switch_Addr</t>
    <phoneticPr fontId="7" type="noConversion"/>
  </si>
  <si>
    <t>pa_Phys_LED_006_Switch_Addr</t>
    <phoneticPr fontId="7" type="noConversion"/>
  </si>
  <si>
    <t>pa_Phys_LED_007_Switch_Addr</t>
    <phoneticPr fontId="7" type="noConversion"/>
  </si>
  <si>
    <t>pa_Phys_LED_008_Switch_Addr</t>
    <phoneticPr fontId="7" type="noConversion"/>
  </si>
  <si>
    <t>pa_Phys_LED_009_Switch_Addr</t>
    <phoneticPr fontId="7" type="noConversion"/>
  </si>
  <si>
    <t>pa_Phys_LED_010_Switch_Addr</t>
    <phoneticPr fontId="7" type="noConversion"/>
  </si>
  <si>
    <t>pa_Phys_LED_011_Switch_Addr</t>
    <phoneticPr fontId="7" type="noConversion"/>
  </si>
  <si>
    <t>pa_Phys_LED_012_Switch_Addr</t>
    <phoneticPr fontId="7" type="noConversion"/>
  </si>
  <si>
    <t>pa_Phys_LED_013_Switch_Addr</t>
    <phoneticPr fontId="7" type="noConversion"/>
  </si>
  <si>
    <t>pa_Phys_LED_014_Switch_Addr</t>
    <phoneticPr fontId="7" type="noConversion"/>
  </si>
  <si>
    <t>pa_Phys_LED_015_Switch_Addr</t>
    <phoneticPr fontId="7" type="noConversion"/>
  </si>
  <si>
    <t>pa_Phys_LED_016_Switch_Addr</t>
    <phoneticPr fontId="7" type="noConversion"/>
  </si>
  <si>
    <t>pa_Phys_LED_101_Switch_Addr</t>
    <phoneticPr fontId="7" type="noConversion"/>
  </si>
  <si>
    <t>pa_Phys_LED_102_Switch_Addr</t>
    <phoneticPr fontId="7" type="noConversion"/>
  </si>
  <si>
    <t>pa_Phys_LED_103_Switch_Addr</t>
    <phoneticPr fontId="7" type="noConversion"/>
  </si>
  <si>
    <t>pa_Phys_LED_104_Switch_Addr</t>
    <phoneticPr fontId="7" type="noConversion"/>
  </si>
  <si>
    <t>pa_Phys_LED_105_Switch_Addr</t>
    <phoneticPr fontId="7" type="noConversion"/>
  </si>
  <si>
    <t>pa_Phys_LED_106_Switch_Addr</t>
    <phoneticPr fontId="7" type="noConversion"/>
  </si>
  <si>
    <t>pa_Phys_LED_107_Switch_Addr</t>
    <phoneticPr fontId="7" type="noConversion"/>
  </si>
  <si>
    <t>pa_Phys_LED_108_Switch_Addr</t>
    <phoneticPr fontId="7" type="noConversion"/>
  </si>
  <si>
    <t>pa_Phys_LED_109_Switch_Addr</t>
    <phoneticPr fontId="7" type="noConversion"/>
  </si>
  <si>
    <t>pa_Phys_LED_110_Switch_Addr</t>
    <phoneticPr fontId="7" type="noConversion"/>
  </si>
  <si>
    <t>pa_Phys_LED_111_Switch_Addr</t>
    <phoneticPr fontId="7" type="noConversion"/>
  </si>
  <si>
    <t>pa_Phys_LED_112_Switch_Addr</t>
    <phoneticPr fontId="7" type="noConversion"/>
  </si>
  <si>
    <t>pa_Phys_LED_113_Switch_Addr</t>
    <phoneticPr fontId="7" type="noConversion"/>
  </si>
  <si>
    <t>pa_Phys_LED_114_Switch_Addr</t>
    <phoneticPr fontId="7" type="noConversion"/>
  </si>
  <si>
    <t>pa_Phys_LED_115_Switch_Addr</t>
    <phoneticPr fontId="7" type="noConversion"/>
  </si>
  <si>
    <t>pa_Phys_LED_116_Switch_Addr</t>
    <phoneticPr fontId="7" type="noConversion"/>
  </si>
  <si>
    <t>pa_Phys_LED_201_Switch_Addr</t>
    <phoneticPr fontId="7" type="noConversion"/>
  </si>
  <si>
    <t>pa_Phys_LED_202_Switch_Addr</t>
    <phoneticPr fontId="7" type="noConversion"/>
  </si>
  <si>
    <t>pa_Phys_LED_203_Switch_Addr</t>
    <phoneticPr fontId="7" type="noConversion"/>
  </si>
  <si>
    <t>pa_Phys_LED_204_Switch_Addr</t>
    <phoneticPr fontId="7" type="noConversion"/>
  </si>
  <si>
    <t>pa_Phys_LED_205_Switch_Addr</t>
    <phoneticPr fontId="7" type="noConversion"/>
  </si>
  <si>
    <t>pa_Phys_LED_206_Switch_Addr</t>
    <phoneticPr fontId="7" type="noConversion"/>
  </si>
  <si>
    <t>pa_Phys_LED_207_Switch_Addr</t>
    <phoneticPr fontId="7" type="noConversion"/>
  </si>
  <si>
    <t>pa_Phys_LED_208_Switch_Addr</t>
    <phoneticPr fontId="7" type="noConversion"/>
  </si>
  <si>
    <t>pa_Phys_LED_209_Switch_Addr</t>
    <phoneticPr fontId="7" type="noConversion"/>
  </si>
  <si>
    <t>pa_Phys_LED_210_Switch_Addr</t>
    <phoneticPr fontId="7" type="noConversion"/>
  </si>
  <si>
    <t>pa_Phys_LED_211_Switch_Addr</t>
    <phoneticPr fontId="7" type="noConversion"/>
  </si>
  <si>
    <t>pa_Phys_LED_212_Switch_Addr</t>
    <phoneticPr fontId="7" type="noConversion"/>
  </si>
  <si>
    <t>pa_Phys_LED_213_Switch_Addr</t>
    <phoneticPr fontId="7" type="noConversion"/>
  </si>
  <si>
    <t>pa_Phys_LED_214_Switch_Addr</t>
    <phoneticPr fontId="7" type="noConversion"/>
  </si>
  <si>
    <t>pa_Phys_LED_215_Switch_Addr</t>
    <phoneticPr fontId="7" type="noConversion"/>
  </si>
  <si>
    <t>pa_Phys_LED_216_Switch_Addr</t>
    <phoneticPr fontId="7" type="noConversion"/>
  </si>
  <si>
    <t>pa_Phys_LED_301_Switch_Addr</t>
    <phoneticPr fontId="7" type="noConversion"/>
  </si>
  <si>
    <t>pa_Phys_LED_302_Switch_Addr</t>
    <phoneticPr fontId="7" type="noConversion"/>
  </si>
  <si>
    <t>pa_Phys_LED_303_Switch_Addr</t>
    <phoneticPr fontId="7" type="noConversion"/>
  </si>
  <si>
    <t>pa_Phys_LED_304_Switch_Addr</t>
    <phoneticPr fontId="7" type="noConversion"/>
  </si>
  <si>
    <t>pa_Phys_LED_305_Switch_Addr</t>
    <phoneticPr fontId="7" type="noConversion"/>
  </si>
  <si>
    <t>pa_Phys_LED_306_Switch_Addr</t>
    <phoneticPr fontId="7" type="noConversion"/>
  </si>
  <si>
    <t>pa_Phys_LED_307_Switch_Addr</t>
    <phoneticPr fontId="7" type="noConversion"/>
  </si>
  <si>
    <t>pa_Phys_LED_308_Switch_Addr</t>
    <phoneticPr fontId="7" type="noConversion"/>
  </si>
  <si>
    <t>pa_Phys_LED_309_Switch_Addr</t>
    <phoneticPr fontId="7" type="noConversion"/>
  </si>
  <si>
    <t>pa_Phys_LED_310_Switch_Addr</t>
    <phoneticPr fontId="7" type="noConversion"/>
  </si>
  <si>
    <t>pa_Phys_LED_311_Switch_Addr</t>
    <phoneticPr fontId="7" type="noConversion"/>
  </si>
  <si>
    <t>pa_Phys_LED_312_Switch_Addr</t>
    <phoneticPr fontId="7" type="noConversion"/>
  </si>
  <si>
    <t>pa_Phys_LED_313_Switch_Addr</t>
    <phoneticPr fontId="7" type="noConversion"/>
  </si>
  <si>
    <t>pa_Phys_LED_314_Switch_Addr</t>
    <phoneticPr fontId="7" type="noConversion"/>
  </si>
  <si>
    <t>pa_Phys_LED_315_Switch_Addr</t>
    <phoneticPr fontId="7" type="noConversion"/>
  </si>
  <si>
    <t>pa_Phys_LED_316_Switch_Addr</t>
    <phoneticPr fontId="7" type="noConversion"/>
  </si>
  <si>
    <t>pa_Phys_LED_401_Switch_Addr</t>
    <phoneticPr fontId="7" type="noConversion"/>
  </si>
  <si>
    <t>pa_Phys_LED_402_Switch_Addr</t>
  </si>
  <si>
    <t>pa_Phys_LED_403_Switch_Addr</t>
  </si>
  <si>
    <t>pa_Phys_LED_404_Switch_Addr</t>
  </si>
  <si>
    <t>pa_Phys_LED_405_Switch_Addr</t>
  </si>
  <si>
    <t>pa_Phys_LED_406_Switch_Addr</t>
  </si>
  <si>
    <t>pa_Phys_LED_407_Switch_Addr</t>
  </si>
  <si>
    <t>pa_Phys_LED_408_Switch_Addr</t>
  </si>
  <si>
    <t>pa_Phys_LED_409_Switch_Addr</t>
  </si>
  <si>
    <t>pa_Phys_LED_410_Switch_Addr</t>
  </si>
  <si>
    <t>pa_Phys_LED_411_Switch_Addr</t>
  </si>
  <si>
    <t>pa_Phys_LED_412_Switch_Addr</t>
  </si>
  <si>
    <t>pa_Phys_LED_413_Switch_Addr</t>
  </si>
  <si>
    <t>pa_Phys_LED_414_Switch_Addr</t>
  </si>
  <si>
    <t>pa_Phys_LED_415_Switch_Addr</t>
  </si>
  <si>
    <t>pa_Phys_LED_416_Switch_Addr</t>
  </si>
  <si>
    <t>pa_Phys_LED_501_Switch_Addr</t>
    <phoneticPr fontId="7" type="noConversion"/>
  </si>
  <si>
    <t>pa_Phys_LED_502_Switch_Addr</t>
  </si>
  <si>
    <t>pa_Phys_LED_503_Switch_Addr</t>
  </si>
  <si>
    <t>pa_Phys_LED_504_Switch_Addr</t>
  </si>
  <si>
    <t>pa_Phys_LED_505_Switch_Addr</t>
  </si>
  <si>
    <t>pa_Phys_LED_506_Switch_Addr</t>
  </si>
  <si>
    <t>pa_Phys_LED_507_Switch_Addr</t>
  </si>
  <si>
    <t>pa_Phys_LED_508_Switch_Addr</t>
  </si>
  <si>
    <t>pa_Phys_LED_509_Switch_Addr</t>
  </si>
  <si>
    <t>pa_Phys_LED_510_Switch_Addr</t>
  </si>
  <si>
    <t>pa_Phys_LED_511_Switch_Addr</t>
  </si>
  <si>
    <t>pa_Phys_LED_512_Switch_Addr</t>
  </si>
  <si>
    <t>pa_Phys_LED_513_Switch_Addr</t>
  </si>
  <si>
    <t>pa_Phys_LED_514_Switch_Addr</t>
  </si>
  <si>
    <t>pa_Phys_LED_515_Switch_Addr</t>
  </si>
  <si>
    <t>pa_Phys_LED_516_Switch_Addr</t>
  </si>
  <si>
    <t>time[us]
micro-steps(1/8)</t>
    <phoneticPr fontId="8" type="noConversion"/>
  </si>
  <si>
    <t>pa_LeftBdr_HzAng_LED_001</t>
    <phoneticPr fontId="7" type="noConversion"/>
  </si>
  <si>
    <t>pa_LeftBdr_HzAng_LED_002</t>
  </si>
  <si>
    <t>pa_LeftBdr_HzAng_LED_003</t>
  </si>
  <si>
    <t>pa_LeftBdr_HzAng_LED_004</t>
  </si>
  <si>
    <t>pa_LeftBdr_HzAng_LED_005</t>
  </si>
  <si>
    <t>pa_LeftBdr_HzAng_LED_006</t>
  </si>
  <si>
    <t>pa_LeftBdr_HzAng_LED_007</t>
  </si>
  <si>
    <t>pa_LeftBdr_HzAng_LED_008</t>
  </si>
  <si>
    <t>pa_LeftBdr_HzAng_LED_009</t>
  </si>
  <si>
    <t>pa_LeftBdr_HzAng_LED_010</t>
  </si>
  <si>
    <t>pa_LeftBdr_HzAng_LED_011</t>
  </si>
  <si>
    <t>pa_LeftBdr_HzAng_LED_012</t>
  </si>
  <si>
    <t>pa_LeftBdr_HzAng_LED_013</t>
  </si>
  <si>
    <t>pa_LeftBdr_HzAng_LED_014</t>
  </si>
  <si>
    <t>pa_LeftBdr_HzAng_LED_015</t>
  </si>
  <si>
    <t>pa_LeftBdr_HzAng_LED_016</t>
  </si>
  <si>
    <t>pa_LeftBdr_HzAng_LED_101</t>
    <phoneticPr fontId="7" type="noConversion"/>
  </si>
  <si>
    <t>pa_LeftBdr_HzAng_LED_102</t>
  </si>
  <si>
    <t>pa_LeftBdr_HzAng_LED_103</t>
  </si>
  <si>
    <t>pa_LeftBdr_HzAng_LED_104</t>
  </si>
  <si>
    <t>pa_LeftBdr_HzAng_LED_105</t>
  </si>
  <si>
    <t>pa_LeftBdr_HzAng_LED_106</t>
  </si>
  <si>
    <t>pa_LeftBdr_HzAng_LED_107</t>
  </si>
  <si>
    <t>pa_LeftBdr_HzAng_LED_108</t>
  </si>
  <si>
    <t>pa_LeftBdr_HzAng_LED_109</t>
  </si>
  <si>
    <t>pa_LeftBdr_HzAng_LED_110</t>
  </si>
  <si>
    <t>pa_LeftBdr_HzAng_LED_111</t>
  </si>
  <si>
    <t>pa_LeftBdr_HzAng_LED_112</t>
  </si>
  <si>
    <t>pa_LeftBdr_HzAng_LED_113</t>
  </si>
  <si>
    <t>pa_LeftBdr_HzAng_LED_114</t>
  </si>
  <si>
    <t>pa_LeftBdr_HzAng_LED_115</t>
  </si>
  <si>
    <t>pa_LeftBdr_HzAng_LED_116</t>
  </si>
  <si>
    <t>pa_LeftBdr_HzAng_LED_201</t>
    <phoneticPr fontId="7" type="noConversion"/>
  </si>
  <si>
    <t>pa_LeftBdr_HzAng_LED_202</t>
  </si>
  <si>
    <t>pa_LeftBdr_HzAng_LED_203</t>
  </si>
  <si>
    <t>pa_LeftBdr_HzAng_LED_204</t>
  </si>
  <si>
    <t>pa_LeftBdr_HzAng_LED_205</t>
  </si>
  <si>
    <t>pa_LeftBdr_HzAng_LED_206</t>
  </si>
  <si>
    <t>pa_LeftBdr_HzAng_LED_207</t>
  </si>
  <si>
    <t>pa_LeftBdr_HzAng_LED_208</t>
  </si>
  <si>
    <t>pa_LeftBdr_HzAng_LED_209</t>
  </si>
  <si>
    <t>pa_LeftBdr_HzAng_LED_210</t>
  </si>
  <si>
    <t>pa_LeftBdr_HzAng_LED_211</t>
  </si>
  <si>
    <t>pa_LeftBdr_HzAng_LED_212</t>
  </si>
  <si>
    <t>pa_LeftBdr_HzAng_LED_213</t>
  </si>
  <si>
    <t>pa_LeftBdr_HzAng_LED_214</t>
  </si>
  <si>
    <t>pa_LeftBdr_HzAng_LED_215</t>
  </si>
  <si>
    <t>pa_LeftBdr_HzAng_LED_216</t>
  </si>
  <si>
    <t>pa_LeftBdr_HzAng_LED_301</t>
    <phoneticPr fontId="7" type="noConversion"/>
  </si>
  <si>
    <t>pa_LeftBdr_HzAng_LED_302</t>
  </si>
  <si>
    <t>pa_LeftBdr_HzAng_LED_303</t>
  </si>
  <si>
    <t>pa_LeftBdr_HzAng_LED_304</t>
  </si>
  <si>
    <t>pa_LeftBdr_HzAng_LED_305</t>
  </si>
  <si>
    <t>pa_LeftBdr_HzAng_LED_306</t>
  </si>
  <si>
    <t>pa_LeftBdr_HzAng_LED_307</t>
  </si>
  <si>
    <t>pa_LeftBdr_HzAng_LED_308</t>
  </si>
  <si>
    <t>pa_LeftBdr_HzAng_LED_309</t>
  </si>
  <si>
    <t>pa_LeftBdr_HzAng_LED_310</t>
  </si>
  <si>
    <t>pa_LeftBdr_HzAng_LED_311</t>
  </si>
  <si>
    <t>pa_LeftBdr_HzAng_LED_312</t>
  </si>
  <si>
    <t>pa_LeftBdr_HzAng_LED_313</t>
  </si>
  <si>
    <t>pa_LeftBdr_HzAng_LED_314</t>
  </si>
  <si>
    <t>pa_LeftBdr_HzAng_LED_315</t>
  </si>
  <si>
    <t>pa_LeftBdr_HzAng_LED_316</t>
  </si>
  <si>
    <t>pa_LeftBdr_HzAng_LED_401</t>
    <phoneticPr fontId="7" type="noConversion"/>
  </si>
  <si>
    <t>pa_LeftBdr_HzAng_LED_402</t>
  </si>
  <si>
    <t>pa_LeftBdr_HzAng_LED_403</t>
  </si>
  <si>
    <t>pa_LeftBdr_HzAng_LED_404</t>
  </si>
  <si>
    <t>pa_LeftBdr_HzAng_LED_405</t>
  </si>
  <si>
    <t>pa_LeftBdr_HzAng_LED_406</t>
  </si>
  <si>
    <t>pa_LeftBdr_HzAng_LED_407</t>
  </si>
  <si>
    <t>pa_LeftBdr_HzAng_LED_408</t>
  </si>
  <si>
    <t>pa_LeftBdr_HzAng_LED_409</t>
  </si>
  <si>
    <t>pa_LeftBdr_HzAng_LED_410</t>
  </si>
  <si>
    <t>pa_LeftBdr_HzAng_LED_411</t>
  </si>
  <si>
    <t>pa_LeftBdr_HzAng_LED_412</t>
  </si>
  <si>
    <t>pa_LeftBdr_HzAng_LED_413</t>
  </si>
  <si>
    <t>pa_LeftBdr_HzAng_LED_414</t>
  </si>
  <si>
    <t>pa_LeftBdr_HzAng_LED_415</t>
  </si>
  <si>
    <t>pa_LeftBdr_HzAng_LED_416</t>
  </si>
  <si>
    <t>pa_LeftBdr_HzAng_LED_501</t>
    <phoneticPr fontId="7" type="noConversion"/>
  </si>
  <si>
    <t>pa_LeftBdr_HzAng_LED_502</t>
  </si>
  <si>
    <t>pa_LeftBdr_HzAng_LED_503</t>
  </si>
  <si>
    <t>pa_LeftBdr_HzAng_LED_504</t>
  </si>
  <si>
    <t>pa_LeftBdr_HzAng_LED_505</t>
  </si>
  <si>
    <t>pa_LeftBdr_HzAng_LED_506</t>
  </si>
  <si>
    <t>pa_LeftBdr_HzAng_LED_507</t>
  </si>
  <si>
    <t>pa_LeftBdr_HzAng_LED_508</t>
  </si>
  <si>
    <t>pa_LeftBdr_HzAng_LED_509</t>
  </si>
  <si>
    <t>pa_LeftBdr_HzAng_LED_510</t>
  </si>
  <si>
    <t>pa_LeftBdr_HzAng_LED_511</t>
  </si>
  <si>
    <t>pa_LeftBdr_HzAng_LED_512</t>
  </si>
  <si>
    <t>pa_LeftBdr_HzAng_LED_513</t>
  </si>
  <si>
    <t>pa_LeftBdr_HzAng_LED_514</t>
  </si>
  <si>
    <t>pa_LeftBdr_HzAng_LED_515</t>
  </si>
  <si>
    <t>pa_LeftBdr_HzAng_LED_516</t>
  </si>
  <si>
    <t>pa_RightBdr_HzAng_LED_001</t>
    <phoneticPr fontId="7" type="noConversion"/>
  </si>
  <si>
    <t>pa_RightBdr_HzAng_LED_002</t>
  </si>
  <si>
    <t>pa_RightBdr_HzAng_LED_003</t>
  </si>
  <si>
    <t>pa_RightBdr_HzAng_LED_004</t>
  </si>
  <si>
    <t>pa_RightBdr_HzAng_LED_005</t>
  </si>
  <si>
    <t>pa_RightBdr_HzAng_LED_006</t>
  </si>
  <si>
    <t>pa_RightBdr_HzAng_LED_007</t>
  </si>
  <si>
    <t>pa_RightBdr_HzAng_LED_008</t>
  </si>
  <si>
    <t>pa_RightBdr_HzAng_LED_009</t>
  </si>
  <si>
    <t>pa_RightBdr_HzAng_LED_010</t>
  </si>
  <si>
    <t>pa_RightBdr_HzAng_LED_011</t>
  </si>
  <si>
    <t>pa_RightBdr_HzAng_LED_012</t>
  </si>
  <si>
    <t>pa_RightBdr_HzAng_LED_013</t>
  </si>
  <si>
    <t>pa_RightBdr_HzAng_LED_014</t>
  </si>
  <si>
    <t>pa_RightBdr_HzAng_LED_015</t>
  </si>
  <si>
    <t>pa_RightBdr_HzAng_LED_016</t>
  </si>
  <si>
    <t>pa_RightBdr_HzAng_LED_101</t>
    <phoneticPr fontId="7" type="noConversion"/>
  </si>
  <si>
    <t>pa_RightBdr_HzAng_LED_102</t>
  </si>
  <si>
    <t>pa_RightBdr_HzAng_LED_103</t>
  </si>
  <si>
    <t>pa_RightBdr_HzAng_LED_104</t>
  </si>
  <si>
    <t>pa_RightBdr_HzAng_LED_105</t>
  </si>
  <si>
    <t>pa_RightBdr_HzAng_LED_106</t>
  </si>
  <si>
    <t>pa_RightBdr_HzAng_LED_107</t>
  </si>
  <si>
    <t>pa_RightBdr_HzAng_LED_108</t>
  </si>
  <si>
    <t>pa_RightBdr_HzAng_LED_109</t>
  </si>
  <si>
    <t>pa_RightBdr_HzAng_LED_110</t>
  </si>
  <si>
    <t>pa_RightBdr_HzAng_LED_111</t>
  </si>
  <si>
    <t>pa_RightBdr_HzAng_LED_112</t>
  </si>
  <si>
    <t>pa_RightBdr_HzAng_LED_113</t>
  </si>
  <si>
    <t>pa_RightBdr_HzAng_LED_114</t>
  </si>
  <si>
    <t>pa_RightBdr_HzAng_LED_115</t>
  </si>
  <si>
    <t>pa_RightBdr_HzAng_LED_116</t>
  </si>
  <si>
    <t>pa_RightBdr_HzAng_LED_201</t>
    <phoneticPr fontId="7" type="noConversion"/>
  </si>
  <si>
    <t>pa_RightBdr_HzAng_LED_202</t>
  </si>
  <si>
    <t>pa_RightBdr_HzAng_LED_203</t>
  </si>
  <si>
    <t>pa_RightBdr_HzAng_LED_204</t>
  </si>
  <si>
    <t>pa_RightBdr_HzAng_LED_205</t>
  </si>
  <si>
    <t>pa_RightBdr_HzAng_LED_206</t>
  </si>
  <si>
    <t>pa_RightBdr_HzAng_LED_207</t>
  </si>
  <si>
    <t>pa_RightBdr_HzAng_LED_208</t>
  </si>
  <si>
    <t>pa_RightBdr_HzAng_LED_209</t>
  </si>
  <si>
    <t>pa_RightBdr_HzAng_LED_210</t>
  </si>
  <si>
    <t>pa_RightBdr_HzAng_LED_211</t>
  </si>
  <si>
    <t>pa_RightBdr_HzAng_LED_212</t>
  </si>
  <si>
    <t>pa_RightBdr_HzAng_LED_213</t>
  </si>
  <si>
    <t>pa_RightBdr_HzAng_LED_214</t>
  </si>
  <si>
    <t>pa_RightBdr_HzAng_LED_215</t>
  </si>
  <si>
    <t>pa_RightBdr_HzAng_LED_216</t>
  </si>
  <si>
    <t>pa_RightBdr_HzAng_LED_301</t>
    <phoneticPr fontId="7" type="noConversion"/>
  </si>
  <si>
    <t>pa_RightBdr_HzAng_LED_302</t>
  </si>
  <si>
    <t>pa_RightBdr_HzAng_LED_303</t>
  </si>
  <si>
    <t>pa_RightBdr_HzAng_LED_304</t>
  </si>
  <si>
    <t>pa_RightBdr_HzAng_LED_305</t>
  </si>
  <si>
    <t>pa_RightBdr_HzAng_LED_306</t>
  </si>
  <si>
    <t>pa_RightBdr_HzAng_LED_307</t>
  </si>
  <si>
    <t>pa_RightBdr_HzAng_LED_308</t>
  </si>
  <si>
    <t>pa_RightBdr_HzAng_LED_309</t>
  </si>
  <si>
    <t>pa_RightBdr_HzAng_LED_310</t>
  </si>
  <si>
    <t>pa_RightBdr_HzAng_LED_311</t>
  </si>
  <si>
    <t>pa_RightBdr_HzAng_LED_312</t>
  </si>
  <si>
    <t>pa_RightBdr_HzAng_LED_313</t>
  </si>
  <si>
    <t>pa_RightBdr_HzAng_LED_314</t>
  </si>
  <si>
    <t>pa_RightBdr_HzAng_LED_315</t>
  </si>
  <si>
    <t>pa_RightBdr_HzAng_LED_316</t>
  </si>
  <si>
    <t>pa_RightBdr_HzAng_LED_401</t>
    <phoneticPr fontId="7" type="noConversion"/>
  </si>
  <si>
    <t>pa_RightBdr_HzAng_LED_402</t>
  </si>
  <si>
    <t>pa_RightBdr_HzAng_LED_403</t>
  </si>
  <si>
    <t>pa_RightBdr_HzAng_LED_404</t>
  </si>
  <si>
    <t>pa_RightBdr_HzAng_LED_405</t>
  </si>
  <si>
    <t>pa_RightBdr_HzAng_LED_406</t>
  </si>
  <si>
    <t>pa_RightBdr_HzAng_LED_407</t>
  </si>
  <si>
    <t>pa_RightBdr_HzAng_LED_408</t>
  </si>
  <si>
    <t>pa_RightBdr_HzAng_LED_409</t>
  </si>
  <si>
    <t>pa_RightBdr_HzAng_LED_410</t>
  </si>
  <si>
    <t>pa_RightBdr_HzAng_LED_411</t>
  </si>
  <si>
    <t>pa_RightBdr_HzAng_LED_412</t>
  </si>
  <si>
    <t>pa_RightBdr_HzAng_LED_413</t>
  </si>
  <si>
    <t>pa_RightBdr_HzAng_LED_414</t>
  </si>
  <si>
    <t>pa_RightBdr_HzAng_LED_415</t>
  </si>
  <si>
    <t>pa_RightBdr_HzAng_LED_416</t>
  </si>
  <si>
    <t>pa_RightBdr_HzAng_LED_501</t>
    <phoneticPr fontId="7" type="noConversion"/>
  </si>
  <si>
    <t>pa_RightBdr_HzAng_LED_502</t>
  </si>
  <si>
    <t>pa_RightBdr_HzAng_LED_503</t>
  </si>
  <si>
    <t>pa_RightBdr_HzAng_LED_504</t>
  </si>
  <si>
    <t>pa_RightBdr_HzAng_LED_505</t>
  </si>
  <si>
    <t>pa_RightBdr_HzAng_LED_506</t>
  </si>
  <si>
    <t>pa_RightBdr_HzAng_LED_507</t>
  </si>
  <si>
    <t>pa_RightBdr_HzAng_LED_508</t>
  </si>
  <si>
    <t>pa_RightBdr_HzAng_LED_509</t>
  </si>
  <si>
    <t>pa_RightBdr_HzAng_LED_510</t>
  </si>
  <si>
    <t>pa_RightBdr_HzAng_LED_511</t>
  </si>
  <si>
    <t>pa_RightBdr_HzAng_LED_512</t>
  </si>
  <si>
    <t>pa_RightBdr_HzAng_LED_513</t>
  </si>
  <si>
    <t>pa_RightBdr_HzAng_LED_514</t>
  </si>
  <si>
    <t>pa_RightBdr_HzAng_LED_515</t>
  </si>
  <si>
    <t>pa_RightBdr_HzAng_LED_516</t>
  </si>
  <si>
    <t>degree</t>
    <phoneticPr fontId="7" type="noConversion"/>
  </si>
  <si>
    <t>degree</t>
    <phoneticPr fontId="7" type="noConversion"/>
  </si>
  <si>
    <t>pa_UpBdr_Ctr_VrAng_LED_001</t>
    <phoneticPr fontId="7" type="noConversion"/>
  </si>
  <si>
    <t>pa_UpBdr_Ctr_VrAng_LED_002</t>
  </si>
  <si>
    <t>pa_UpBdr_Ctr_VrAng_LED_003</t>
  </si>
  <si>
    <t>pa_UpBdr_Ctr_VrAng_LED_004</t>
  </si>
  <si>
    <t>pa_UpBdr_Ctr_VrAng_LED_005</t>
  </si>
  <si>
    <t>pa_UpBdr_Ctr_VrAng_LED_006</t>
  </si>
  <si>
    <t>pa_UpBdr_Ctr_VrAng_LED_007</t>
  </si>
  <si>
    <t>pa_UpBdr_Ctr_VrAng_LED_008</t>
  </si>
  <si>
    <t>pa_UpBdr_Ctr_VrAng_LED_009</t>
  </si>
  <si>
    <t>pa_UpBdr_Ctr_VrAng_LED_010</t>
  </si>
  <si>
    <t>pa_UpBdr_Ctr_VrAng_LED_011</t>
  </si>
  <si>
    <t>pa_UpBdr_Ctr_VrAng_LED_012</t>
  </si>
  <si>
    <t>pa_UpBdr_Ctr_VrAng_LED_013</t>
  </si>
  <si>
    <t>pa_UpBdr_Ctr_VrAng_LED_014</t>
  </si>
  <si>
    <t>pa_UpBdr_Ctr_VrAng_LED_015</t>
  </si>
  <si>
    <t>pa_UpBdr_Ctr_VrAng_LED_016</t>
  </si>
  <si>
    <t>pa_UpBdr_Ctr_VrAng_LED_101</t>
    <phoneticPr fontId="7" type="noConversion"/>
  </si>
  <si>
    <t>pa_UpBdr_Ctr_VrAng_LED_102</t>
  </si>
  <si>
    <t>pa_UpBdr_Ctr_VrAng_LED_103</t>
  </si>
  <si>
    <t>pa_UpBdr_Ctr_VrAng_LED_104</t>
  </si>
  <si>
    <t>pa_UpBdr_Ctr_VrAng_LED_105</t>
  </si>
  <si>
    <t>pa_UpBdr_Ctr_VrAng_LED_106</t>
  </si>
  <si>
    <t>pa_UpBdr_Ctr_VrAng_LED_107</t>
  </si>
  <si>
    <t>pa_UpBdr_Ctr_VrAng_LED_108</t>
  </si>
  <si>
    <t>pa_UpBdr_Ctr_VrAng_LED_109</t>
  </si>
  <si>
    <t>pa_UpBdr_Ctr_VrAng_LED_110</t>
  </si>
  <si>
    <t>pa_UpBdr_Ctr_VrAng_LED_111</t>
  </si>
  <si>
    <t>pa_UpBdr_Ctr_VrAng_LED_112</t>
  </si>
  <si>
    <t>pa_UpBdr_Ctr_VrAng_LED_113</t>
  </si>
  <si>
    <t>pa_UpBdr_Ctr_VrAng_LED_114</t>
  </si>
  <si>
    <t>pa_UpBdr_Ctr_VrAng_LED_115</t>
  </si>
  <si>
    <t>pa_UpBdr_Ctr_VrAng_LED_116</t>
  </si>
  <si>
    <t>pa_UpBdr_Ctr_VrAng_LED_201</t>
    <phoneticPr fontId="7" type="noConversion"/>
  </si>
  <si>
    <t>pa_UpBdr_Ctr_VrAng_LED_202</t>
  </si>
  <si>
    <t>pa_UpBdr_Ctr_VrAng_LED_203</t>
  </si>
  <si>
    <t>pa_UpBdr_Ctr_VrAng_LED_204</t>
  </si>
  <si>
    <t>pa_UpBdr_Ctr_VrAng_LED_205</t>
  </si>
  <si>
    <t>pa_UpBdr_Ctr_VrAng_LED_206</t>
  </si>
  <si>
    <t>pa_UpBdr_Ctr_VrAng_LED_207</t>
  </si>
  <si>
    <t>pa_UpBdr_Ctr_VrAng_LED_208</t>
  </si>
  <si>
    <t>pa_UpBdr_Ctr_VrAng_LED_209</t>
  </si>
  <si>
    <t>pa_UpBdr_Ctr_VrAng_LED_210</t>
  </si>
  <si>
    <t>pa_UpBdr_Ctr_VrAng_LED_211</t>
  </si>
  <si>
    <t>pa_UpBdr_Ctr_VrAng_LED_212</t>
  </si>
  <si>
    <t>pa_UpBdr_Ctr_VrAng_LED_213</t>
  </si>
  <si>
    <t>pa_UpBdr_Ctr_VrAng_LED_214</t>
  </si>
  <si>
    <t>pa_UpBdr_Ctr_VrAng_LED_215</t>
  </si>
  <si>
    <t>pa_UpBdr_Ctr_VrAng_LED_216</t>
  </si>
  <si>
    <t>pa_UpBdr_Ctr_VrAng_LED_301</t>
    <phoneticPr fontId="7" type="noConversion"/>
  </si>
  <si>
    <t>pa_UpBdr_Ctr_VrAng_LED_302</t>
  </si>
  <si>
    <t>pa_UpBdr_Ctr_VrAng_LED_303</t>
  </si>
  <si>
    <t>pa_UpBdr_Ctr_VrAng_LED_304</t>
  </si>
  <si>
    <t>pa_UpBdr_Ctr_VrAng_LED_305</t>
  </si>
  <si>
    <t>pa_UpBdr_Ctr_VrAng_LED_306</t>
  </si>
  <si>
    <t>pa_UpBdr_Ctr_VrAng_LED_307</t>
  </si>
  <si>
    <t>pa_UpBdr_Ctr_VrAng_LED_308</t>
  </si>
  <si>
    <t>pa_UpBdr_Ctr_VrAng_LED_309</t>
  </si>
  <si>
    <t>pa_UpBdr_Ctr_VrAng_LED_310</t>
  </si>
  <si>
    <t>pa_UpBdr_Ctr_VrAng_LED_311</t>
  </si>
  <si>
    <t>pa_UpBdr_Ctr_VrAng_LED_312</t>
  </si>
  <si>
    <t>pa_UpBdr_Ctr_VrAng_LED_313</t>
  </si>
  <si>
    <t>pa_UpBdr_Ctr_VrAng_LED_314</t>
  </si>
  <si>
    <t>pa_UpBdr_Ctr_VrAng_LED_315</t>
  </si>
  <si>
    <t>pa_UpBdr_Ctr_VrAng_LED_316</t>
  </si>
  <si>
    <t>pa_UpBdr_Ctr_VrAng_LED_401</t>
    <phoneticPr fontId="7" type="noConversion"/>
  </si>
  <si>
    <t>pa_UpBdr_Ctr_VrAng_LED_402</t>
  </si>
  <si>
    <t>pa_UpBdr_Ctr_VrAng_LED_403</t>
  </si>
  <si>
    <t>pa_UpBdr_Ctr_VrAng_LED_404</t>
  </si>
  <si>
    <t>pa_UpBdr_Ctr_VrAng_LED_405</t>
  </si>
  <si>
    <t>pa_UpBdr_Ctr_VrAng_LED_406</t>
  </si>
  <si>
    <t>pa_UpBdr_Ctr_VrAng_LED_407</t>
  </si>
  <si>
    <t>pa_UpBdr_Ctr_VrAng_LED_408</t>
  </si>
  <si>
    <t>pa_UpBdr_Ctr_VrAng_LED_409</t>
  </si>
  <si>
    <t>pa_UpBdr_Ctr_VrAng_LED_410</t>
  </si>
  <si>
    <t>pa_UpBdr_Ctr_VrAng_LED_411</t>
  </si>
  <si>
    <t>pa_UpBdr_Ctr_VrAng_LED_412</t>
  </si>
  <si>
    <t>pa_UpBdr_Ctr_VrAng_LED_413</t>
  </si>
  <si>
    <t>pa_UpBdr_Ctr_VrAng_LED_414</t>
  </si>
  <si>
    <t>pa_UpBdr_Ctr_VrAng_LED_415</t>
  </si>
  <si>
    <t>pa_UpBdr_Ctr_VrAng_LED_416</t>
  </si>
  <si>
    <t>pa_UpBdr_Ctr_VrAng_LED_501</t>
    <phoneticPr fontId="7" type="noConversion"/>
  </si>
  <si>
    <t>pa_UpBdr_Ctr_VrAng_LED_502</t>
  </si>
  <si>
    <t>pa_UpBdr_Ctr_VrAng_LED_503</t>
  </si>
  <si>
    <t>pa_UpBdr_Ctr_VrAng_LED_504</t>
  </si>
  <si>
    <t>pa_UpBdr_Ctr_VrAng_LED_505</t>
  </si>
  <si>
    <t>pa_UpBdr_Ctr_VrAng_LED_506</t>
  </si>
  <si>
    <t>pa_UpBdr_Ctr_VrAng_LED_507</t>
  </si>
  <si>
    <t>pa_UpBdr_Ctr_VrAng_LED_508</t>
  </si>
  <si>
    <t>pa_UpBdr_Ctr_VrAng_LED_509</t>
  </si>
  <si>
    <t>pa_UpBdr_Ctr_VrAng_LED_510</t>
  </si>
  <si>
    <t>pa_UpBdr_Ctr_VrAng_LED_511</t>
  </si>
  <si>
    <t>pa_UpBdr_Ctr_VrAng_LED_512</t>
  </si>
  <si>
    <t>pa_UpBdr_Ctr_VrAng_LED_513</t>
  </si>
  <si>
    <t>pa_UpBdr_Ctr_VrAng_LED_514</t>
  </si>
  <si>
    <t>pa_UpBdr_Ctr_VrAng_LED_515</t>
  </si>
  <si>
    <t>pa_UpBdr_Ctr_VrAng_LED_516</t>
  </si>
  <si>
    <t>pa_DwnBdr_Ctr_VrAng_LED_001</t>
    <phoneticPr fontId="7" type="noConversion"/>
  </si>
  <si>
    <t>pa_DwnBdr_Ctr_VrAng_LED_002</t>
  </si>
  <si>
    <t>pa_DwnBdr_Ctr_VrAng_LED_003</t>
  </si>
  <si>
    <t>pa_DwnBdr_Ctr_VrAng_LED_004</t>
  </si>
  <si>
    <t>pa_DwnBdr_Ctr_VrAng_LED_005</t>
  </si>
  <si>
    <t>pa_DwnBdr_Ctr_VrAng_LED_006</t>
  </si>
  <si>
    <t>pa_DwnBdr_Ctr_VrAng_LED_007</t>
  </si>
  <si>
    <t>pa_DwnBdr_Ctr_VrAng_LED_008</t>
  </si>
  <si>
    <t>pa_DwnBdr_Ctr_VrAng_LED_009</t>
  </si>
  <si>
    <t>pa_DwnBdr_Ctr_VrAng_LED_010</t>
  </si>
  <si>
    <t>pa_DwnBdr_Ctr_VrAng_LED_011</t>
  </si>
  <si>
    <t>pa_DwnBdr_Ctr_VrAng_LED_012</t>
  </si>
  <si>
    <t>pa_DwnBdr_Ctr_VrAng_LED_013</t>
  </si>
  <si>
    <t>pa_DwnBdr_Ctr_VrAng_LED_014</t>
  </si>
  <si>
    <t>pa_DwnBdr_Ctr_VrAng_LED_015</t>
  </si>
  <si>
    <t>pa_DwnBdr_Ctr_VrAng_LED_016</t>
  </si>
  <si>
    <t>pa_DwnBdr_Ctr_VrAng_LED_101</t>
    <phoneticPr fontId="7" type="noConversion"/>
  </si>
  <si>
    <t>pa_DwnBdr_Ctr_VrAng_LED_102</t>
  </si>
  <si>
    <t>pa_DwnBdr_Ctr_VrAng_LED_103</t>
  </si>
  <si>
    <t>pa_DwnBdr_Ctr_VrAng_LED_104</t>
  </si>
  <si>
    <t>pa_DwnBdr_Ctr_VrAng_LED_105</t>
  </si>
  <si>
    <t>pa_DwnBdr_Ctr_VrAng_LED_106</t>
  </si>
  <si>
    <t>pa_DwnBdr_Ctr_VrAng_LED_107</t>
  </si>
  <si>
    <t>pa_DwnBdr_Ctr_VrAng_LED_108</t>
  </si>
  <si>
    <t>pa_DwnBdr_Ctr_VrAng_LED_109</t>
  </si>
  <si>
    <t>pa_DwnBdr_Ctr_VrAng_LED_110</t>
  </si>
  <si>
    <t>pa_DwnBdr_Ctr_VrAng_LED_111</t>
  </si>
  <si>
    <t>pa_DwnBdr_Ctr_VrAng_LED_112</t>
  </si>
  <si>
    <t>pa_DwnBdr_Ctr_VrAng_LED_113</t>
  </si>
  <si>
    <t>pa_DwnBdr_Ctr_VrAng_LED_114</t>
  </si>
  <si>
    <t>pa_DwnBdr_Ctr_VrAng_LED_115</t>
  </si>
  <si>
    <t>pa_DwnBdr_Ctr_VrAng_LED_116</t>
  </si>
  <si>
    <t>pa_DwnBdr_Ctr_VrAng_LED_201</t>
    <phoneticPr fontId="7" type="noConversion"/>
  </si>
  <si>
    <t>pa_DwnBdr_Ctr_VrAng_LED_202</t>
  </si>
  <si>
    <t>pa_DwnBdr_Ctr_VrAng_LED_203</t>
  </si>
  <si>
    <t>pa_DwnBdr_Ctr_VrAng_LED_204</t>
  </si>
  <si>
    <t>pa_DwnBdr_Ctr_VrAng_LED_205</t>
  </si>
  <si>
    <t>pa_DwnBdr_Ctr_VrAng_LED_206</t>
  </si>
  <si>
    <t>pa_DwnBdr_Ctr_VrAng_LED_207</t>
  </si>
  <si>
    <t>pa_DwnBdr_Ctr_VrAng_LED_208</t>
  </si>
  <si>
    <t>pa_DwnBdr_Ctr_VrAng_LED_209</t>
  </si>
  <si>
    <t>pa_DwnBdr_Ctr_VrAng_LED_210</t>
  </si>
  <si>
    <t>pa_DwnBdr_Ctr_VrAng_LED_211</t>
  </si>
  <si>
    <t>pa_DwnBdr_Ctr_VrAng_LED_212</t>
  </si>
  <si>
    <t>pa_DwnBdr_Ctr_VrAng_LED_213</t>
  </si>
  <si>
    <t>pa_DwnBdr_Ctr_VrAng_LED_214</t>
  </si>
  <si>
    <t>pa_DwnBdr_Ctr_VrAng_LED_215</t>
  </si>
  <si>
    <t>pa_DwnBdr_Ctr_VrAng_LED_216</t>
  </si>
  <si>
    <t>pa_DwnBdr_Ctr_VrAng_LED_301</t>
    <phoneticPr fontId="7" type="noConversion"/>
  </si>
  <si>
    <t>pa_DwnBdr_Ctr_VrAng_LED_302</t>
  </si>
  <si>
    <t>pa_DwnBdr_Ctr_VrAng_LED_303</t>
  </si>
  <si>
    <t>pa_DwnBdr_Ctr_VrAng_LED_304</t>
  </si>
  <si>
    <t>pa_DwnBdr_Ctr_VrAng_LED_305</t>
  </si>
  <si>
    <t>pa_DwnBdr_Ctr_VrAng_LED_306</t>
  </si>
  <si>
    <t>pa_DwnBdr_Ctr_VrAng_LED_307</t>
  </si>
  <si>
    <t>pa_DwnBdr_Ctr_VrAng_LED_308</t>
  </si>
  <si>
    <t>pa_DwnBdr_Ctr_VrAng_LED_309</t>
  </si>
  <si>
    <t>pa_DwnBdr_Ctr_VrAng_LED_310</t>
  </si>
  <si>
    <t>pa_DwnBdr_Ctr_VrAng_LED_311</t>
  </si>
  <si>
    <t>pa_DwnBdr_Ctr_VrAng_LED_312</t>
  </si>
  <si>
    <t>pa_DwnBdr_Ctr_VrAng_LED_313</t>
  </si>
  <si>
    <t>pa_DwnBdr_Ctr_VrAng_LED_314</t>
  </si>
  <si>
    <t>pa_DwnBdr_Ctr_VrAng_LED_315</t>
  </si>
  <si>
    <t>pa_DwnBdr_Ctr_VrAng_LED_316</t>
  </si>
  <si>
    <t>pa_DwnBdr_Ctr_VrAng_LED_401</t>
    <phoneticPr fontId="7" type="noConversion"/>
  </si>
  <si>
    <t>pa_DwnBdr_Ctr_VrAng_LED_402</t>
  </si>
  <si>
    <t>pa_DwnBdr_Ctr_VrAng_LED_403</t>
  </si>
  <si>
    <t>pa_DwnBdr_Ctr_VrAng_LED_404</t>
  </si>
  <si>
    <t>pa_DwnBdr_Ctr_VrAng_LED_405</t>
  </si>
  <si>
    <t>pa_DwnBdr_Ctr_VrAng_LED_406</t>
  </si>
  <si>
    <t>pa_DwnBdr_Ctr_VrAng_LED_407</t>
  </si>
  <si>
    <t>pa_DwnBdr_Ctr_VrAng_LED_408</t>
  </si>
  <si>
    <t>pa_DwnBdr_Ctr_VrAng_LED_409</t>
  </si>
  <si>
    <t>pa_DwnBdr_Ctr_VrAng_LED_410</t>
  </si>
  <si>
    <t>pa_DwnBdr_Ctr_VrAng_LED_411</t>
  </si>
  <si>
    <t>pa_DwnBdr_Ctr_VrAng_LED_412</t>
  </si>
  <si>
    <t>pa_DwnBdr_Ctr_VrAng_LED_413</t>
  </si>
  <si>
    <t>pa_DwnBdr_Ctr_VrAng_LED_414</t>
  </si>
  <si>
    <t>pa_DwnBdr_Ctr_VrAng_LED_415</t>
  </si>
  <si>
    <t>pa_DwnBdr_Ctr_VrAng_LED_416</t>
  </si>
  <si>
    <t>pa_DwnBdr_Ctr_VrAng_LED_501</t>
    <phoneticPr fontId="7" type="noConversion"/>
  </si>
  <si>
    <t>pa_DwnBdr_Ctr_VrAng_LED_502</t>
  </si>
  <si>
    <t>pa_DwnBdr_Ctr_VrAng_LED_503</t>
  </si>
  <si>
    <t>pa_DwnBdr_Ctr_VrAng_LED_504</t>
  </si>
  <si>
    <t>pa_DwnBdr_Ctr_VrAng_LED_505</t>
  </si>
  <si>
    <t>pa_DwnBdr_Ctr_VrAng_LED_506</t>
  </si>
  <si>
    <t>pa_DwnBdr_Ctr_VrAng_LED_507</t>
  </si>
  <si>
    <t>pa_DwnBdr_Ctr_VrAng_LED_508</t>
  </si>
  <si>
    <t>pa_DwnBdr_Ctr_VrAng_LED_509</t>
  </si>
  <si>
    <t>pa_DwnBdr_Ctr_VrAng_LED_510</t>
  </si>
  <si>
    <t>pa_DwnBdr_Ctr_VrAng_LED_511</t>
  </si>
  <si>
    <t>pa_DwnBdr_Ctr_VrAng_LED_512</t>
  </si>
  <si>
    <t>pa_DwnBdr_Ctr_VrAng_LED_513</t>
  </si>
  <si>
    <t>pa_DwnBdr_Ctr_VrAng_LED_514</t>
  </si>
  <si>
    <t>pa_DwnBdr_Ctr_VrAng_LED_515</t>
  </si>
  <si>
    <t>pa_DwnBdr_Ctr_VrAng_LED_516</t>
  </si>
  <si>
    <t>pa_RHT_ClassCL_LED_001</t>
    <phoneticPr fontId="7" type="noConversion"/>
  </si>
  <si>
    <t>%</t>
  </si>
  <si>
    <t>%</t>
    <phoneticPr fontId="7" type="noConversion"/>
  </si>
  <si>
    <t>pa_RHT_ClassCL_LED_002</t>
  </si>
  <si>
    <t>pa_RHT_ClassCL_LED_003</t>
  </si>
  <si>
    <t>pa_RHT_ClassCL_LED_004</t>
  </si>
  <si>
    <t>pa_RHT_ClassCL_LED_005</t>
  </si>
  <si>
    <t>pa_RHT_ClassCL_LED_006</t>
  </si>
  <si>
    <t>pa_RHT_ClassCL_LED_007</t>
  </si>
  <si>
    <t>pa_RHT_ClassCL_LED_008</t>
  </si>
  <si>
    <t>pa_RHT_ClassCL_LED_009</t>
  </si>
  <si>
    <t>pa_RHT_ClassCL_LED_010</t>
  </si>
  <si>
    <t>pa_RHT_ClassCL_LED_011</t>
  </si>
  <si>
    <t>pa_RHT_ClassCL_LED_012</t>
  </si>
  <si>
    <t>pa_RHT_ClassCL_LED_013</t>
  </si>
  <si>
    <t>pa_RHT_ClassCL_LED_014</t>
  </si>
  <si>
    <t>pa_RHT_ClassCL_LED_015</t>
  </si>
  <si>
    <t>pa_RHT_ClassCL_LED_016</t>
  </si>
  <si>
    <t>pa_RHT_ClassCL_LED_101</t>
    <phoneticPr fontId="7" type="noConversion"/>
  </si>
  <si>
    <t>pa_RHT_ClassCL_LED_102</t>
  </si>
  <si>
    <t>pa_RHT_ClassCL_LED_103</t>
  </si>
  <si>
    <t>pa_RHT_ClassCL_LED_104</t>
  </si>
  <si>
    <t>pa_RHT_ClassCL_LED_105</t>
  </si>
  <si>
    <t>pa_RHT_ClassCL_LED_106</t>
  </si>
  <si>
    <t>pa_RHT_ClassCL_LED_107</t>
  </si>
  <si>
    <t>pa_RHT_ClassCL_LED_108</t>
  </si>
  <si>
    <t>pa_RHT_ClassCL_LED_109</t>
  </si>
  <si>
    <t>pa_RHT_ClassCL_LED_110</t>
  </si>
  <si>
    <t>pa_RHT_ClassCL_LED_111</t>
  </si>
  <si>
    <t>pa_RHT_ClassCL_LED_112</t>
  </si>
  <si>
    <t>pa_RHT_ClassCL_LED_113</t>
  </si>
  <si>
    <t>pa_RHT_ClassCL_LED_114</t>
  </si>
  <si>
    <t>pa_RHT_ClassCL_LED_115</t>
  </si>
  <si>
    <t>pa_RHT_ClassCL_LED_116</t>
  </si>
  <si>
    <t>pa_RHT_ClassCL_LED_201</t>
    <phoneticPr fontId="7" type="noConversion"/>
  </si>
  <si>
    <t>pa_RHT_ClassCL_LED_202</t>
  </si>
  <si>
    <t>pa_RHT_ClassCL_LED_203</t>
  </si>
  <si>
    <t>pa_RHT_ClassCL_LED_204</t>
  </si>
  <si>
    <t>pa_RHT_ClassCL_LED_205</t>
  </si>
  <si>
    <t>pa_RHT_ClassCL_LED_206</t>
  </si>
  <si>
    <t>pa_RHT_ClassCL_LED_207</t>
  </si>
  <si>
    <t>pa_RHT_ClassCL_LED_208</t>
  </si>
  <si>
    <t>pa_RHT_ClassCL_LED_209</t>
  </si>
  <si>
    <t>pa_RHT_ClassCL_LED_210</t>
  </si>
  <si>
    <t>pa_RHT_ClassCL_LED_211</t>
  </si>
  <si>
    <t>pa_RHT_ClassCL_LED_212</t>
  </si>
  <si>
    <t>pa_RHT_ClassCL_LED_213</t>
  </si>
  <si>
    <t>pa_RHT_ClassCL_LED_214</t>
  </si>
  <si>
    <t>pa_RHT_ClassCL_LED_215</t>
  </si>
  <si>
    <t>pa_RHT_ClassCL_LED_216</t>
  </si>
  <si>
    <t>pa_RHT_ClassCL_LED_301</t>
    <phoneticPr fontId="7" type="noConversion"/>
  </si>
  <si>
    <t>pa_RHT_ClassCL_LED_302</t>
  </si>
  <si>
    <t>pa_RHT_ClassCL_LED_303</t>
  </si>
  <si>
    <t>pa_RHT_ClassCL_LED_304</t>
  </si>
  <si>
    <t>pa_RHT_ClassCL_LED_305</t>
  </si>
  <si>
    <t>pa_RHT_ClassCL_LED_306</t>
  </si>
  <si>
    <t>pa_RHT_ClassCL_LED_307</t>
  </si>
  <si>
    <t>pa_RHT_ClassCL_LED_308</t>
  </si>
  <si>
    <t>pa_RHT_ClassCL_LED_309</t>
  </si>
  <si>
    <t>pa_RHT_ClassCL_LED_310</t>
  </si>
  <si>
    <t>pa_RHT_ClassCL_LED_311</t>
  </si>
  <si>
    <t>pa_RHT_ClassCL_LED_312</t>
  </si>
  <si>
    <t>pa_RHT_ClassCL_LED_313</t>
  </si>
  <si>
    <t>pa_RHT_ClassCL_LED_314</t>
  </si>
  <si>
    <t>pa_RHT_ClassCL_LED_315</t>
  </si>
  <si>
    <t>pa_RHT_ClassCL_LED_316</t>
  </si>
  <si>
    <t>pa_RHT_ClassCL_LED_401</t>
    <phoneticPr fontId="7" type="noConversion"/>
  </si>
  <si>
    <t>pa_RHT_ClassCL_LED_402</t>
  </si>
  <si>
    <t>pa_RHT_ClassCL_LED_403</t>
  </si>
  <si>
    <t>pa_RHT_ClassCL_LED_404</t>
  </si>
  <si>
    <t>pa_RHT_ClassCL_LED_405</t>
  </si>
  <si>
    <t>pa_RHT_ClassCL_LED_406</t>
  </si>
  <si>
    <t>pa_RHT_ClassCL_LED_407</t>
  </si>
  <si>
    <t>pa_RHT_ClassCL_LED_408</t>
  </si>
  <si>
    <t>pa_RHT_ClassCL_LED_409</t>
  </si>
  <si>
    <t>pa_RHT_ClassCL_LED_410</t>
  </si>
  <si>
    <t>pa_RHT_ClassCL_LED_411</t>
  </si>
  <si>
    <t>pa_RHT_ClassCL_LED_412</t>
  </si>
  <si>
    <t>pa_RHT_ClassCL_LED_413</t>
  </si>
  <si>
    <t>pa_RHT_ClassCL_LED_414</t>
  </si>
  <si>
    <t>pa_RHT_ClassCL_LED_415</t>
  </si>
  <si>
    <t>pa_RHT_ClassCL_LED_416</t>
  </si>
  <si>
    <t>pa_RHT_ClassCL_LED_501</t>
    <phoneticPr fontId="7" type="noConversion"/>
  </si>
  <si>
    <t>pa_RHT_ClassCL_LED_502</t>
  </si>
  <si>
    <t>pa_RHT_ClassCL_LED_503</t>
  </si>
  <si>
    <t>pa_RHT_ClassCL_LED_504</t>
  </si>
  <si>
    <t>pa_RHT_ClassCL_LED_506</t>
  </si>
  <si>
    <t>pa_RHT_ClassCL_LED_507</t>
  </si>
  <si>
    <t>pa_RHT_ClassCL_LED_508</t>
  </si>
  <si>
    <t>pa_RHT_ClassCL_LED_509</t>
  </si>
  <si>
    <t>pa_RHT_ClassCL_LED_510</t>
  </si>
  <si>
    <t>pa_RHT_ClassCL_LED_511</t>
  </si>
  <si>
    <t>pa_RHT_ClassCL_LED_512</t>
  </si>
  <si>
    <t>pa_RHT_ClassCL_LED_513</t>
  </si>
  <si>
    <t>pa_RHT_ClassCL_LED_514</t>
  </si>
  <si>
    <t>pa_RHT_ClassCL_LED_515</t>
  </si>
  <si>
    <t>pa_RHT_ClassCL_LED_516</t>
  </si>
  <si>
    <t>pa_RHT_ClassCR_LED_001</t>
    <phoneticPr fontId="7" type="noConversion"/>
  </si>
  <si>
    <t>pa_RHT_ClassCR_LED_002</t>
  </si>
  <si>
    <t>pa_RHT_ClassCR_LED_003</t>
  </si>
  <si>
    <t>pa_RHT_ClassCR_LED_004</t>
  </si>
  <si>
    <t>pa_RHT_ClassCR_LED_005</t>
  </si>
  <si>
    <t>pa_RHT_ClassCR_LED_006</t>
  </si>
  <si>
    <t>pa_RHT_ClassCR_LED_007</t>
  </si>
  <si>
    <t>pa_RHT_ClassCR_LED_008</t>
  </si>
  <si>
    <t>pa_RHT_ClassCR_LED_009</t>
  </si>
  <si>
    <t>pa_RHT_ClassCR_LED_010</t>
  </si>
  <si>
    <t>pa_RHT_ClassCR_LED_011</t>
  </si>
  <si>
    <t>pa_RHT_ClassCR_LED_012</t>
  </si>
  <si>
    <t>pa_RHT_ClassCR_LED_013</t>
  </si>
  <si>
    <t>pa_RHT_ClassCR_LED_014</t>
  </si>
  <si>
    <t>pa_RHT_ClassCR_LED_015</t>
  </si>
  <si>
    <t>pa_RHT_ClassCR_LED_016</t>
  </si>
  <si>
    <t>pa_LHT_ClassCL_LED_001</t>
    <phoneticPr fontId="7" type="noConversion"/>
  </si>
  <si>
    <t>pa_LHT_ClassCL_LED_002</t>
  </si>
  <si>
    <t>pa_LHT_ClassCL_LED_003</t>
  </si>
  <si>
    <t>pa_LHT_ClassCL_LED_004</t>
  </si>
  <si>
    <t>pa_LHT_ClassCL_LED_005</t>
  </si>
  <si>
    <t>pa_LHT_ClassCL_LED_006</t>
  </si>
  <si>
    <t>pa_LHT_ClassCL_LED_007</t>
  </si>
  <si>
    <t>pa_LHT_ClassCL_LED_008</t>
  </si>
  <si>
    <t>pa_LHT_ClassCL_LED_009</t>
  </si>
  <si>
    <t>pa_LHT_ClassCL_LED_010</t>
  </si>
  <si>
    <t>pa_LHT_ClassCL_LED_011</t>
  </si>
  <si>
    <t>pa_LHT_ClassCL_LED_012</t>
  </si>
  <si>
    <t>pa_LHT_ClassCL_LED_013</t>
  </si>
  <si>
    <t>pa_LHT_ClassCL_LED_014</t>
  </si>
  <si>
    <t>pa_LHT_ClassCL_LED_015</t>
  </si>
  <si>
    <t>pa_LHT_ClassCL_LED_016</t>
  </si>
  <si>
    <t>pa_LHT_ClassCL_LED_101</t>
    <phoneticPr fontId="7" type="noConversion"/>
  </si>
  <si>
    <t>pa_LHT_ClassCL_LED_102</t>
  </si>
  <si>
    <t>pa_LHT_ClassCL_LED_103</t>
  </si>
  <si>
    <t>pa_LHT_ClassCL_LED_104</t>
  </si>
  <si>
    <t>pa_LHT_ClassCL_LED_105</t>
  </si>
  <si>
    <t>pa_LHT_ClassCL_LED_106</t>
  </si>
  <si>
    <t>pa_LHT_ClassCL_LED_107</t>
  </si>
  <si>
    <t>pa_LHT_ClassCL_LED_108</t>
  </si>
  <si>
    <t>pa_LHT_ClassCL_LED_109</t>
  </si>
  <si>
    <t>pa_LHT_ClassCL_LED_110</t>
  </si>
  <si>
    <t>pa_LHT_ClassCL_LED_111</t>
  </si>
  <si>
    <t>pa_LHT_ClassCL_LED_112</t>
  </si>
  <si>
    <t>pa_LHT_ClassCL_LED_113</t>
  </si>
  <si>
    <t>pa_LHT_ClassCL_LED_114</t>
  </si>
  <si>
    <t>pa_LHT_ClassCL_LED_115</t>
  </si>
  <si>
    <t>pa_LHT_ClassCL_LED_116</t>
  </si>
  <si>
    <t>pa_LHT_ClassCL_LED_201</t>
    <phoneticPr fontId="7" type="noConversion"/>
  </si>
  <si>
    <t>pa_LHT_ClassCL_LED_202</t>
  </si>
  <si>
    <t>pa_LHT_ClassCL_LED_203</t>
  </si>
  <si>
    <t>pa_LHT_ClassCL_LED_204</t>
  </si>
  <si>
    <t>pa_LHT_ClassCL_LED_205</t>
  </si>
  <si>
    <t>pa_LHT_ClassCL_LED_206</t>
  </si>
  <si>
    <t>pa_LHT_ClassCL_LED_207</t>
  </si>
  <si>
    <t>pa_LHT_ClassCL_LED_208</t>
  </si>
  <si>
    <t>pa_LHT_ClassCL_LED_209</t>
  </si>
  <si>
    <t>pa_LHT_ClassCL_LED_210</t>
  </si>
  <si>
    <t>pa_LHT_ClassCL_LED_211</t>
  </si>
  <si>
    <t>pa_LHT_ClassCL_LED_212</t>
  </si>
  <si>
    <t>pa_LHT_ClassCL_LED_213</t>
  </si>
  <si>
    <t>pa_LHT_ClassCL_LED_214</t>
  </si>
  <si>
    <t>pa_LHT_ClassCL_LED_215</t>
  </si>
  <si>
    <t>pa_LHT_ClassCL_LED_216</t>
  </si>
  <si>
    <t>pa_LHT_ClassCL_LED_301</t>
    <phoneticPr fontId="7" type="noConversion"/>
  </si>
  <si>
    <t>pa_LHT_ClassCL_LED_302</t>
  </si>
  <si>
    <t>pa_LHT_ClassCL_LED_303</t>
  </si>
  <si>
    <t>pa_LHT_ClassCL_LED_304</t>
  </si>
  <si>
    <t>pa_LHT_ClassCL_LED_305</t>
  </si>
  <si>
    <t>pa_LHT_ClassCL_LED_306</t>
  </si>
  <si>
    <t>pa_LHT_ClassCL_LED_307</t>
  </si>
  <si>
    <t>pa_LHT_ClassCL_LED_308</t>
  </si>
  <si>
    <t>pa_LHT_ClassCL_LED_309</t>
  </si>
  <si>
    <t>pa_LHT_ClassCL_LED_310</t>
  </si>
  <si>
    <t>pa_LHT_ClassCL_LED_311</t>
  </si>
  <si>
    <t>pa_LHT_ClassCL_LED_312</t>
  </si>
  <si>
    <t>pa_LHT_ClassCL_LED_313</t>
  </si>
  <si>
    <t>pa_LHT_ClassCL_LED_314</t>
  </si>
  <si>
    <t>pa_LHT_ClassCL_LED_315</t>
  </si>
  <si>
    <t>pa_LHT_ClassCL_LED_316</t>
  </si>
  <si>
    <t>pa_LHT_ClassCL_LED_401</t>
    <phoneticPr fontId="7" type="noConversion"/>
  </si>
  <si>
    <t>pa_LHT_ClassCL_LED_402</t>
  </si>
  <si>
    <t>pa_LHT_ClassCL_LED_403</t>
  </si>
  <si>
    <t>pa_LHT_ClassCL_LED_404</t>
  </si>
  <si>
    <t>pa_LHT_ClassCL_LED_405</t>
  </si>
  <si>
    <t>pa_LHT_ClassCL_LED_406</t>
  </si>
  <si>
    <t>pa_LHT_ClassCL_LED_407</t>
  </si>
  <si>
    <t>pa_LHT_ClassCL_LED_408</t>
  </si>
  <si>
    <t>pa_LHT_ClassCL_LED_409</t>
  </si>
  <si>
    <t>pa_LHT_ClassCL_LED_410</t>
  </si>
  <si>
    <t>pa_LHT_ClassCL_LED_411</t>
  </si>
  <si>
    <t>pa_LHT_ClassCL_LED_412</t>
  </si>
  <si>
    <t>pa_LHT_ClassCL_LED_413</t>
  </si>
  <si>
    <t>pa_LHT_ClassCL_LED_414</t>
  </si>
  <si>
    <t>pa_LHT_ClassCL_LED_415</t>
  </si>
  <si>
    <t>pa_LHT_ClassCL_LED_416</t>
  </si>
  <si>
    <t>pa_LHT_ClassCL_LED_501</t>
    <phoneticPr fontId="7" type="noConversion"/>
  </si>
  <si>
    <t>pa_LHT_ClassCL_LED_502</t>
  </si>
  <si>
    <t>pa_LHT_ClassCL_LED_503</t>
  </si>
  <si>
    <t>pa_LHT_ClassCL_LED_504</t>
  </si>
  <si>
    <t>pa_LHT_ClassCL_LED_505</t>
  </si>
  <si>
    <t>pa_LHT_ClassCL_LED_506</t>
  </si>
  <si>
    <t>pa_LHT_ClassCL_LED_507</t>
  </si>
  <si>
    <t>pa_LHT_ClassCL_LED_508</t>
  </si>
  <si>
    <t>pa_LHT_ClassCL_LED_509</t>
  </si>
  <si>
    <t>pa_LHT_ClassCL_LED_510</t>
  </si>
  <si>
    <t>pa_LHT_ClassCL_LED_511</t>
  </si>
  <si>
    <t>pa_LHT_ClassCL_LED_512</t>
  </si>
  <si>
    <t>pa_LHT_ClassCL_LED_513</t>
  </si>
  <si>
    <t>pa_LHT_ClassCL_LED_514</t>
  </si>
  <si>
    <t>pa_LHT_ClassCL_LED_515</t>
  </si>
  <si>
    <t>pa_LHT_ClassCL_LED_516</t>
  </si>
  <si>
    <t>pa_RHT_ClassCL_LED_505</t>
    <phoneticPr fontId="7" type="noConversion"/>
  </si>
  <si>
    <t>pa_LHT_ClassCR_LED_001</t>
    <phoneticPr fontId="7" type="noConversion"/>
  </si>
  <si>
    <t>pa_LHT_ClassCR_LED_002</t>
  </si>
  <si>
    <t>pa_LHT_ClassCR_LED_003</t>
  </si>
  <si>
    <t>pa_LHT_ClassCR_LED_004</t>
  </si>
  <si>
    <t>pa_LHT_ClassCR_LED_005</t>
  </si>
  <si>
    <t>pa_LHT_ClassCR_LED_006</t>
  </si>
  <si>
    <t>pa_LHT_ClassCR_LED_007</t>
  </si>
  <si>
    <t>pa_LHT_ClassCR_LED_008</t>
  </si>
  <si>
    <t>pa_LHT_ClassCR_LED_009</t>
  </si>
  <si>
    <t>pa_LHT_ClassCR_LED_010</t>
  </si>
  <si>
    <t>pa_LHT_ClassCR_LED_011</t>
  </si>
  <si>
    <t>pa_LHT_ClassCR_LED_012</t>
  </si>
  <si>
    <t>pa_LHT_ClassCR_LED_013</t>
  </si>
  <si>
    <t>pa_LHT_ClassCR_LED_014</t>
  </si>
  <si>
    <t>pa_LHT_ClassCR_LED_015</t>
  </si>
  <si>
    <t>pa_LHT_ClassCR_LED_016</t>
  </si>
  <si>
    <t>pa_LHT_ClassCR_LED_101</t>
    <phoneticPr fontId="7" type="noConversion"/>
  </si>
  <si>
    <t>pa_LHT_ClassCR_LED_102</t>
  </si>
  <si>
    <t>pa_LHT_ClassCR_LED_103</t>
  </si>
  <si>
    <t>pa_LHT_ClassCR_LED_104</t>
  </si>
  <si>
    <t>pa_LHT_ClassCR_LED_105</t>
  </si>
  <si>
    <t>pa_LHT_ClassCR_LED_106</t>
  </si>
  <si>
    <t>pa_LHT_ClassCR_LED_107</t>
  </si>
  <si>
    <t>pa_LHT_ClassCR_LED_108</t>
  </si>
  <si>
    <t>pa_LHT_ClassCR_LED_109</t>
  </si>
  <si>
    <t>pa_LHT_ClassCR_LED_110</t>
  </si>
  <si>
    <t>pa_LHT_ClassCR_LED_111</t>
  </si>
  <si>
    <t>pa_LHT_ClassCR_LED_112</t>
  </si>
  <si>
    <t>pa_LHT_ClassCR_LED_113</t>
  </si>
  <si>
    <t>pa_LHT_ClassCR_LED_114</t>
  </si>
  <si>
    <t>pa_LHT_ClassCR_LED_115</t>
  </si>
  <si>
    <t>pa_LHT_ClassCR_LED_116</t>
  </si>
  <si>
    <t>pa_LHT_ClassCR_LED_201</t>
    <phoneticPr fontId="7" type="noConversion"/>
  </si>
  <si>
    <t>pa_LHT_ClassCR_LED_202</t>
  </si>
  <si>
    <t>pa_LHT_ClassCR_LED_203</t>
  </si>
  <si>
    <t>pa_LHT_ClassCR_LED_204</t>
  </si>
  <si>
    <t>pa_LHT_ClassCR_LED_205</t>
  </si>
  <si>
    <t>pa_LHT_ClassCR_LED_206</t>
  </si>
  <si>
    <t>pa_LHT_ClassCR_LED_207</t>
  </si>
  <si>
    <t>pa_LHT_ClassCR_LED_208</t>
  </si>
  <si>
    <t>pa_LHT_ClassCR_LED_209</t>
  </si>
  <si>
    <t>pa_LHT_ClassCR_LED_210</t>
  </si>
  <si>
    <t>pa_LHT_ClassCR_LED_211</t>
  </si>
  <si>
    <t>pa_LHT_ClassCR_LED_212</t>
  </si>
  <si>
    <t>pa_LHT_ClassCR_LED_213</t>
  </si>
  <si>
    <t>pa_LHT_ClassCR_LED_214</t>
  </si>
  <si>
    <t>pa_LHT_ClassCR_LED_215</t>
  </si>
  <si>
    <t>pa_LHT_ClassCR_LED_216</t>
  </si>
  <si>
    <t>pa_LHT_ClassCR_LED_301</t>
    <phoneticPr fontId="7" type="noConversion"/>
  </si>
  <si>
    <t>pa_LHT_ClassCR_LED_302</t>
  </si>
  <si>
    <t>pa_LHT_ClassCR_LED_303</t>
  </si>
  <si>
    <t>pa_LHT_ClassCR_LED_304</t>
  </si>
  <si>
    <t>pa_LHT_ClassCR_LED_305</t>
  </si>
  <si>
    <t>pa_LHT_ClassCR_LED_306</t>
  </si>
  <si>
    <t>pa_LHT_ClassCR_LED_307</t>
  </si>
  <si>
    <t>pa_LHT_ClassCR_LED_308</t>
  </si>
  <si>
    <t>pa_LHT_ClassCR_LED_309</t>
  </si>
  <si>
    <t>pa_LHT_ClassCR_LED_310</t>
  </si>
  <si>
    <t>pa_LHT_ClassCR_LED_311</t>
  </si>
  <si>
    <t>pa_LHT_ClassCR_LED_312</t>
  </si>
  <si>
    <t>pa_LHT_ClassCR_LED_313</t>
  </si>
  <si>
    <t>pa_LHT_ClassCR_LED_314</t>
  </si>
  <si>
    <t>pa_LHT_ClassCR_LED_315</t>
  </si>
  <si>
    <t>pa_LHT_ClassCR_LED_316</t>
  </si>
  <si>
    <t>pa_LHT_ClassCR_LED_401</t>
    <phoneticPr fontId="7" type="noConversion"/>
  </si>
  <si>
    <t>pa_LHT_ClassCR_LED_402</t>
  </si>
  <si>
    <t>pa_LHT_ClassCR_LED_403</t>
  </si>
  <si>
    <t>pa_LHT_ClassCR_LED_404</t>
  </si>
  <si>
    <t>pa_LHT_ClassCR_LED_405</t>
  </si>
  <si>
    <t>pa_LHT_ClassCR_LED_406</t>
  </si>
  <si>
    <t>pa_LHT_ClassCR_LED_407</t>
  </si>
  <si>
    <t>pa_LHT_ClassCR_LED_408</t>
  </si>
  <si>
    <t>pa_LHT_ClassCR_LED_409</t>
  </si>
  <si>
    <t>pa_LHT_ClassCR_LED_410</t>
  </si>
  <si>
    <t>pa_LHT_ClassCR_LED_411</t>
  </si>
  <si>
    <t>pa_LHT_ClassCR_LED_412</t>
  </si>
  <si>
    <t>pa_LHT_ClassCR_LED_413</t>
  </si>
  <si>
    <t>pa_LHT_ClassCR_LED_414</t>
  </si>
  <si>
    <t>pa_LHT_ClassCR_LED_415</t>
  </si>
  <si>
    <t>pa_LHT_ClassCR_LED_416</t>
  </si>
  <si>
    <t>pa_LHT_ClassCR_LED_501</t>
    <phoneticPr fontId="7" type="noConversion"/>
  </si>
  <si>
    <t>pa_LHT_ClassCR_LED_502</t>
  </si>
  <si>
    <t>pa_LHT_ClassCR_LED_503</t>
  </si>
  <si>
    <t>pa_LHT_ClassCR_LED_504</t>
  </si>
  <si>
    <t>pa_LHT_ClassCR_LED_505</t>
  </si>
  <si>
    <t>pa_LHT_ClassCR_LED_506</t>
  </si>
  <si>
    <t>pa_LHT_ClassCR_LED_507</t>
  </si>
  <si>
    <t>pa_LHT_ClassCR_LED_508</t>
  </si>
  <si>
    <t>pa_LHT_ClassCR_LED_509</t>
  </si>
  <si>
    <t>pa_LHT_ClassCR_LED_510</t>
  </si>
  <si>
    <t>pa_LHT_ClassCR_LED_511</t>
  </si>
  <si>
    <t>pa_LHT_ClassCR_LED_512</t>
  </si>
  <si>
    <t>pa_LHT_ClassCR_LED_513</t>
  </si>
  <si>
    <t>pa_LHT_ClassCR_LED_514</t>
  </si>
  <si>
    <t>pa_LHT_ClassCR_LED_515</t>
  </si>
  <si>
    <t>pa_LHT_ClassCR_LED_516</t>
  </si>
  <si>
    <t>pa_RHT_ClassCR_LED_101</t>
    <phoneticPr fontId="7" type="noConversion"/>
  </si>
  <si>
    <t>pa_RHT_ClassCR_LED_102</t>
  </si>
  <si>
    <t>pa_RHT_ClassCR_LED_103</t>
  </si>
  <si>
    <t>pa_RHT_ClassCR_LED_104</t>
  </si>
  <si>
    <t>pa_RHT_ClassCR_LED_105</t>
  </si>
  <si>
    <t>pa_RHT_ClassCR_LED_106</t>
  </si>
  <si>
    <t>pa_RHT_ClassCR_LED_107</t>
  </si>
  <si>
    <t>pa_RHT_ClassCR_LED_108</t>
  </si>
  <si>
    <t>pa_RHT_ClassCR_LED_109</t>
  </si>
  <si>
    <t>pa_RHT_ClassCR_LED_110</t>
  </si>
  <si>
    <t>pa_RHT_ClassCR_LED_111</t>
  </si>
  <si>
    <t>pa_RHT_ClassCR_LED_112</t>
  </si>
  <si>
    <t>pa_RHT_ClassCR_LED_113</t>
  </si>
  <si>
    <t>pa_RHT_ClassCR_LED_114</t>
  </si>
  <si>
    <t>pa_RHT_ClassCR_LED_115</t>
  </si>
  <si>
    <t>pa_RHT_ClassCR_LED_116</t>
  </si>
  <si>
    <t>pa_RHT_ClassCR_LED_201</t>
    <phoneticPr fontId="7" type="noConversion"/>
  </si>
  <si>
    <t>pa_RHT_ClassCR_LED_202</t>
  </si>
  <si>
    <t>pa_RHT_ClassCR_LED_203</t>
  </si>
  <si>
    <t>pa_RHT_ClassCR_LED_204</t>
  </si>
  <si>
    <t>pa_RHT_ClassCR_LED_205</t>
  </si>
  <si>
    <t>pa_RHT_ClassCR_LED_206</t>
  </si>
  <si>
    <t>pa_RHT_ClassCR_LED_207</t>
  </si>
  <si>
    <t>pa_RHT_ClassCR_LED_208</t>
  </si>
  <si>
    <t>pa_RHT_ClassCR_LED_209</t>
  </si>
  <si>
    <t>pa_RHT_ClassCR_LED_210</t>
  </si>
  <si>
    <t>pa_RHT_ClassCR_LED_211</t>
  </si>
  <si>
    <t>pa_RHT_ClassCR_LED_212</t>
  </si>
  <si>
    <t>pa_RHT_ClassCR_LED_213</t>
  </si>
  <si>
    <t>pa_RHT_ClassCR_LED_214</t>
  </si>
  <si>
    <t>pa_RHT_ClassCR_LED_215</t>
  </si>
  <si>
    <t>pa_RHT_ClassCR_LED_216</t>
  </si>
  <si>
    <t>pa_RHT_ClassCR_LED_301</t>
    <phoneticPr fontId="7" type="noConversion"/>
  </si>
  <si>
    <t>pa_RHT_ClassCR_LED_302</t>
  </si>
  <si>
    <t>pa_RHT_ClassCR_LED_303</t>
  </si>
  <si>
    <t>pa_RHT_ClassCR_LED_304</t>
  </si>
  <si>
    <t>pa_RHT_ClassCR_LED_305</t>
  </si>
  <si>
    <t>pa_RHT_ClassCR_LED_306</t>
  </si>
  <si>
    <t>pa_RHT_ClassCR_LED_307</t>
  </si>
  <si>
    <t>pa_RHT_ClassCR_LED_308</t>
  </si>
  <si>
    <t>pa_RHT_ClassCR_LED_309</t>
  </si>
  <si>
    <t>pa_RHT_ClassCR_LED_310</t>
  </si>
  <si>
    <t>pa_RHT_ClassCR_LED_311</t>
  </si>
  <si>
    <t>pa_RHT_ClassCR_LED_312</t>
  </si>
  <si>
    <t>pa_RHT_ClassCR_LED_313</t>
  </si>
  <si>
    <t>pa_RHT_ClassCR_LED_314</t>
  </si>
  <si>
    <t>pa_RHT_ClassCR_LED_315</t>
  </si>
  <si>
    <t>pa_RHT_ClassCR_LED_316</t>
  </si>
  <si>
    <t>pa_RHT_ClassCR_LED_401</t>
    <phoneticPr fontId="7" type="noConversion"/>
  </si>
  <si>
    <t>pa_RHT_ClassCR_LED_402</t>
  </si>
  <si>
    <t>pa_RHT_ClassCR_LED_403</t>
  </si>
  <si>
    <t>pa_RHT_ClassCR_LED_404</t>
  </si>
  <si>
    <t>pa_RHT_ClassCR_LED_405</t>
  </si>
  <si>
    <t>pa_RHT_ClassCR_LED_406</t>
  </si>
  <si>
    <t>pa_RHT_ClassCR_LED_407</t>
  </si>
  <si>
    <t>pa_RHT_ClassCR_LED_408</t>
  </si>
  <si>
    <t>pa_RHT_ClassCR_LED_409</t>
  </si>
  <si>
    <t>pa_RHT_ClassCR_LED_410</t>
  </si>
  <si>
    <t>pa_RHT_ClassCR_LED_411</t>
  </si>
  <si>
    <t>pa_RHT_ClassCR_LED_412</t>
  </si>
  <si>
    <t>pa_RHT_ClassCR_LED_413</t>
  </si>
  <si>
    <t>pa_RHT_ClassCR_LED_414</t>
  </si>
  <si>
    <t>pa_RHT_ClassCR_LED_415</t>
  </si>
  <si>
    <t>pa_RHT_ClassCR_LED_416</t>
  </si>
  <si>
    <t>pa_RHT_ClassCR_LED_501</t>
    <phoneticPr fontId="7" type="noConversion"/>
  </si>
  <si>
    <t>pa_RHT_ClassCR_LED_502</t>
  </si>
  <si>
    <t>pa_RHT_ClassCR_LED_503</t>
  </si>
  <si>
    <t>pa_RHT_ClassCR_LED_504</t>
  </si>
  <si>
    <t>pa_RHT_ClassCR_LED_505</t>
  </si>
  <si>
    <t>pa_RHT_ClassCR_LED_506</t>
  </si>
  <si>
    <t>pa_RHT_ClassCR_LED_507</t>
  </si>
  <si>
    <t>pa_RHT_ClassCR_LED_508</t>
  </si>
  <si>
    <t>pa_RHT_ClassCR_LED_509</t>
  </si>
  <si>
    <t>pa_RHT_ClassCR_LED_510</t>
  </si>
  <si>
    <t>pa_RHT_ClassCR_LED_511</t>
  </si>
  <si>
    <t>pa_RHT_ClassCR_LED_512</t>
  </si>
  <si>
    <t>pa_RHT_ClassCR_LED_513</t>
  </si>
  <si>
    <t>pa_RHT_ClassCR_LED_514</t>
  </si>
  <si>
    <t>pa_RHT_ClassCR_LED_515</t>
  </si>
  <si>
    <t>pa_RHT_ClassCR_LED_516</t>
  </si>
  <si>
    <t>pa_LHT_ClassCL_Static_LB_Intensity</t>
    <phoneticPr fontId="7" type="noConversion"/>
  </si>
  <si>
    <t>pa_LHT_ClassCR_Static_LB_Intensity</t>
    <phoneticPr fontId="7" type="noConversion"/>
  </si>
  <si>
    <t>pa_RHT_ClassCL_Static_LB_Intensity</t>
    <phoneticPr fontId="7" type="noConversion"/>
  </si>
  <si>
    <t>pa_RHT_ClassCR_Static_LB_Intensity</t>
    <phoneticPr fontId="7" type="noConversion"/>
  </si>
  <si>
    <t>pa_LHT_ClassEL_LED_001</t>
    <phoneticPr fontId="7" type="noConversion"/>
  </si>
  <si>
    <t>pa_LHT_ClassEL_LED_002</t>
  </si>
  <si>
    <t>pa_LHT_ClassEL_LED_003</t>
  </si>
  <si>
    <t>pa_LHT_ClassEL_LED_004</t>
  </si>
  <si>
    <t>pa_LHT_ClassEL_LED_005</t>
  </si>
  <si>
    <t>pa_LHT_ClassEL_LED_006</t>
  </si>
  <si>
    <t>pa_LHT_ClassEL_LED_007</t>
  </si>
  <si>
    <t>pa_LHT_ClassEL_LED_008</t>
  </si>
  <si>
    <t>pa_LHT_ClassEL_LED_009</t>
  </si>
  <si>
    <t>pa_LHT_ClassEL_LED_010</t>
  </si>
  <si>
    <t>pa_LHT_ClassEL_LED_011</t>
  </si>
  <si>
    <t>pa_LHT_ClassEL_LED_012</t>
  </si>
  <si>
    <t>pa_LHT_ClassEL_LED_013</t>
  </si>
  <si>
    <t>pa_LHT_ClassEL_LED_014</t>
  </si>
  <si>
    <t>pa_LHT_ClassEL_LED_015</t>
  </si>
  <si>
    <t>pa_LHT_ClassEL_LED_016</t>
  </si>
  <si>
    <t>pa_LHT_ClassEL_LED_101</t>
    <phoneticPr fontId="7" type="noConversion"/>
  </si>
  <si>
    <t>pa_LHT_ClassEL_LED_102</t>
  </si>
  <si>
    <t>pa_LHT_ClassEL_LED_103</t>
  </si>
  <si>
    <t>pa_LHT_ClassEL_LED_104</t>
  </si>
  <si>
    <t>pa_LHT_ClassEL_LED_105</t>
  </si>
  <si>
    <t>pa_LHT_ClassEL_LED_106</t>
  </si>
  <si>
    <t>pa_LHT_ClassEL_LED_107</t>
  </si>
  <si>
    <t>pa_LHT_ClassEL_LED_108</t>
  </si>
  <si>
    <t>pa_LHT_ClassEL_LED_109</t>
  </si>
  <si>
    <t>pa_LHT_ClassEL_LED_110</t>
  </si>
  <si>
    <t>pa_LHT_ClassEL_LED_111</t>
  </si>
  <si>
    <t>pa_LHT_ClassEL_LED_112</t>
  </si>
  <si>
    <t>pa_LHT_ClassEL_LED_113</t>
  </si>
  <si>
    <t>pa_LHT_ClassEL_LED_114</t>
  </si>
  <si>
    <t>pa_LHT_ClassEL_LED_115</t>
  </si>
  <si>
    <t>pa_LHT_ClassEL_LED_116</t>
  </si>
  <si>
    <t>pa_LHT_ClassEL_LED_201</t>
    <phoneticPr fontId="7" type="noConversion"/>
  </si>
  <si>
    <t>pa_LHT_ClassEL_LED_202</t>
  </si>
  <si>
    <t>pa_LHT_ClassEL_LED_203</t>
  </si>
  <si>
    <t>pa_LHT_ClassEL_LED_204</t>
  </si>
  <si>
    <t>pa_LHT_ClassEL_LED_205</t>
  </si>
  <si>
    <t>pa_LHT_ClassEL_LED_206</t>
  </si>
  <si>
    <t>pa_LHT_ClassEL_LED_207</t>
  </si>
  <si>
    <t>pa_LHT_ClassEL_LED_208</t>
  </si>
  <si>
    <t>pa_LHT_ClassEL_LED_209</t>
  </si>
  <si>
    <t>pa_LHT_ClassEL_LED_210</t>
  </si>
  <si>
    <t>pa_LHT_ClassEL_LED_211</t>
  </si>
  <si>
    <t>pa_LHT_ClassEL_LED_212</t>
  </si>
  <si>
    <t>pa_LHT_ClassEL_LED_213</t>
  </si>
  <si>
    <t>pa_LHT_ClassEL_LED_214</t>
  </si>
  <si>
    <t>pa_LHT_ClassEL_LED_215</t>
  </si>
  <si>
    <t>pa_LHT_ClassEL_LED_216</t>
  </si>
  <si>
    <t>pa_LHT_ClassEL_LED_301</t>
    <phoneticPr fontId="7" type="noConversion"/>
  </si>
  <si>
    <t>pa_LHT_ClassEL_LED_302</t>
  </si>
  <si>
    <t>pa_LHT_ClassEL_LED_303</t>
  </si>
  <si>
    <t>pa_LHT_ClassEL_LED_304</t>
  </si>
  <si>
    <t>pa_LHT_ClassEL_LED_305</t>
  </si>
  <si>
    <t>pa_LHT_ClassEL_LED_306</t>
  </si>
  <si>
    <t>pa_LHT_ClassEL_LED_307</t>
  </si>
  <si>
    <t>pa_LHT_ClassEL_LED_308</t>
  </si>
  <si>
    <t>pa_LHT_ClassEL_LED_309</t>
  </si>
  <si>
    <t>pa_LHT_ClassEL_LED_310</t>
  </si>
  <si>
    <t>pa_LHT_ClassEL_LED_311</t>
  </si>
  <si>
    <t>pa_LHT_ClassEL_LED_312</t>
  </si>
  <si>
    <t>pa_LHT_ClassEL_LED_313</t>
  </si>
  <si>
    <t>pa_LHT_ClassEL_LED_314</t>
  </si>
  <si>
    <t>pa_LHT_ClassEL_LED_315</t>
  </si>
  <si>
    <t>pa_LHT_ClassEL_LED_316</t>
  </si>
  <si>
    <t>pa_LHT_ClassEL_LED_401</t>
    <phoneticPr fontId="7" type="noConversion"/>
  </si>
  <si>
    <t>pa_LHT_ClassEL_LED_402</t>
  </si>
  <si>
    <t>pa_LHT_ClassEL_LED_403</t>
  </si>
  <si>
    <t>pa_LHT_ClassEL_LED_404</t>
  </si>
  <si>
    <t>pa_LHT_ClassEL_LED_405</t>
  </si>
  <si>
    <t>pa_LHT_ClassEL_LED_406</t>
  </si>
  <si>
    <t>pa_LHT_ClassEL_LED_407</t>
  </si>
  <si>
    <t>pa_LHT_ClassEL_LED_408</t>
  </si>
  <si>
    <t>pa_LHT_ClassEL_LED_409</t>
  </si>
  <si>
    <t>pa_LHT_ClassEL_LED_410</t>
  </si>
  <si>
    <t>pa_LHT_ClassEL_LED_411</t>
  </si>
  <si>
    <t>pa_LHT_ClassEL_LED_412</t>
  </si>
  <si>
    <t>pa_LHT_ClassEL_LED_413</t>
  </si>
  <si>
    <t>pa_LHT_ClassEL_LED_414</t>
  </si>
  <si>
    <t>pa_LHT_ClassEL_LED_415</t>
  </si>
  <si>
    <t>pa_LHT_ClassEL_LED_416</t>
  </si>
  <si>
    <t>pa_LHT_ClassEL_LED_501</t>
    <phoneticPr fontId="7" type="noConversion"/>
  </si>
  <si>
    <t>pa_LHT_ClassEL_LED_502</t>
  </si>
  <si>
    <t>pa_LHT_ClassEL_LED_503</t>
  </si>
  <si>
    <t>pa_LHT_ClassEL_LED_504</t>
  </si>
  <si>
    <t>pa_LHT_ClassEL_LED_505</t>
  </si>
  <si>
    <t>pa_LHT_ClassEL_LED_506</t>
  </si>
  <si>
    <t>pa_LHT_ClassEL_LED_507</t>
  </si>
  <si>
    <t>pa_LHT_ClassEL_LED_508</t>
  </si>
  <si>
    <t>pa_LHT_ClassEL_LED_509</t>
  </si>
  <si>
    <t>pa_LHT_ClassEL_LED_510</t>
  </si>
  <si>
    <t>pa_LHT_ClassEL_LED_511</t>
  </si>
  <si>
    <t>pa_LHT_ClassEL_LED_512</t>
  </si>
  <si>
    <t>pa_LHT_ClassEL_LED_513</t>
  </si>
  <si>
    <t>pa_LHT_ClassEL_LED_514</t>
  </si>
  <si>
    <t>pa_LHT_ClassEL_LED_515</t>
  </si>
  <si>
    <t>pa_LHT_ClassEL_LED_516</t>
  </si>
  <si>
    <t>pa_RHT_ClassEL_LED_001</t>
    <phoneticPr fontId="7" type="noConversion"/>
  </si>
  <si>
    <t>pa_RHT_ClassEL_LED_002</t>
  </si>
  <si>
    <t>pa_RHT_ClassEL_LED_003</t>
  </si>
  <si>
    <t>pa_RHT_ClassEL_LED_004</t>
  </si>
  <si>
    <t>pa_RHT_ClassEL_LED_005</t>
  </si>
  <si>
    <t>pa_RHT_ClassEL_LED_006</t>
  </si>
  <si>
    <t>pa_RHT_ClassEL_LED_007</t>
  </si>
  <si>
    <t>pa_RHT_ClassEL_LED_008</t>
  </si>
  <si>
    <t>pa_RHT_ClassEL_LED_009</t>
  </si>
  <si>
    <t>pa_RHT_ClassEL_LED_010</t>
  </si>
  <si>
    <t>pa_RHT_ClassEL_LED_011</t>
  </si>
  <si>
    <t>pa_RHT_ClassEL_LED_012</t>
  </si>
  <si>
    <t>pa_RHT_ClassEL_LED_013</t>
  </si>
  <si>
    <t>pa_RHT_ClassEL_LED_014</t>
  </si>
  <si>
    <t>pa_RHT_ClassEL_LED_015</t>
  </si>
  <si>
    <t>pa_RHT_ClassEL_LED_016</t>
  </si>
  <si>
    <t>pa_RHT_ClassEL_LED_101</t>
    <phoneticPr fontId="7" type="noConversion"/>
  </si>
  <si>
    <t>pa_RHT_ClassEL_LED_102</t>
  </si>
  <si>
    <t>pa_RHT_ClassEL_LED_103</t>
  </si>
  <si>
    <t>pa_RHT_ClassEL_LED_104</t>
  </si>
  <si>
    <t>pa_RHT_ClassEL_LED_105</t>
  </si>
  <si>
    <t>pa_RHT_ClassEL_LED_106</t>
  </si>
  <si>
    <t>pa_RHT_ClassEL_LED_107</t>
  </si>
  <si>
    <t>pa_RHT_ClassEL_LED_108</t>
  </si>
  <si>
    <t>pa_RHT_ClassEL_LED_109</t>
  </si>
  <si>
    <t>pa_RHT_ClassEL_LED_110</t>
  </si>
  <si>
    <t>pa_RHT_ClassEL_LED_111</t>
  </si>
  <si>
    <t>pa_RHT_ClassEL_LED_112</t>
  </si>
  <si>
    <t>pa_RHT_ClassEL_LED_113</t>
  </si>
  <si>
    <t>pa_RHT_ClassEL_LED_114</t>
  </si>
  <si>
    <t>pa_RHT_ClassEL_LED_115</t>
  </si>
  <si>
    <t>pa_RHT_ClassEL_LED_116</t>
  </si>
  <si>
    <t>pa_RHT_ClassEL_LED_201</t>
    <phoneticPr fontId="7" type="noConversion"/>
  </si>
  <si>
    <t>pa_RHT_ClassEL_LED_202</t>
  </si>
  <si>
    <t>pa_RHT_ClassEL_LED_203</t>
  </si>
  <si>
    <t>pa_RHT_ClassEL_LED_204</t>
  </si>
  <si>
    <t>pa_RHT_ClassEL_LED_205</t>
  </si>
  <si>
    <t>pa_RHT_ClassEL_LED_206</t>
  </si>
  <si>
    <t>pa_RHT_ClassEL_LED_207</t>
  </si>
  <si>
    <t>pa_RHT_ClassEL_LED_208</t>
  </si>
  <si>
    <t>pa_RHT_ClassEL_LED_209</t>
  </si>
  <si>
    <t>pa_RHT_ClassEL_LED_210</t>
  </si>
  <si>
    <t>pa_RHT_ClassEL_LED_211</t>
  </si>
  <si>
    <t>pa_RHT_ClassEL_LED_212</t>
  </si>
  <si>
    <t>pa_RHT_ClassEL_LED_213</t>
  </si>
  <si>
    <t>pa_RHT_ClassEL_LED_214</t>
  </si>
  <si>
    <t>pa_RHT_ClassEL_LED_215</t>
  </si>
  <si>
    <t>pa_RHT_ClassEL_LED_216</t>
  </si>
  <si>
    <t>pa_RHT_ClassEL_LED_301</t>
    <phoneticPr fontId="7" type="noConversion"/>
  </si>
  <si>
    <t>pa_RHT_ClassEL_LED_302</t>
  </si>
  <si>
    <t>pa_RHT_ClassEL_LED_303</t>
  </si>
  <si>
    <t>pa_RHT_ClassEL_LED_304</t>
  </si>
  <si>
    <t>pa_RHT_ClassEL_LED_305</t>
  </si>
  <si>
    <t>pa_RHT_ClassEL_LED_306</t>
  </si>
  <si>
    <t>pa_RHT_ClassEL_LED_307</t>
  </si>
  <si>
    <t>pa_RHT_ClassEL_LED_308</t>
  </si>
  <si>
    <t>pa_RHT_ClassEL_LED_309</t>
  </si>
  <si>
    <t>pa_RHT_ClassEL_LED_310</t>
  </si>
  <si>
    <t>pa_RHT_ClassEL_LED_311</t>
  </si>
  <si>
    <t>pa_RHT_ClassEL_LED_312</t>
  </si>
  <si>
    <t>pa_RHT_ClassEL_LED_313</t>
  </si>
  <si>
    <t>pa_RHT_ClassEL_LED_314</t>
  </si>
  <si>
    <t>pa_RHT_ClassEL_LED_315</t>
  </si>
  <si>
    <t>pa_RHT_ClassEL_LED_316</t>
  </si>
  <si>
    <t>pa_RHT_ClassEL_LED_401</t>
    <phoneticPr fontId="7" type="noConversion"/>
  </si>
  <si>
    <t>pa_RHT_ClassEL_LED_402</t>
  </si>
  <si>
    <t>pa_RHT_ClassEL_LED_403</t>
  </si>
  <si>
    <t>pa_RHT_ClassEL_LED_404</t>
  </si>
  <si>
    <t>pa_RHT_ClassEL_LED_405</t>
  </si>
  <si>
    <t>pa_RHT_ClassEL_LED_406</t>
  </si>
  <si>
    <t>pa_RHT_ClassEL_LED_407</t>
  </si>
  <si>
    <t>pa_RHT_ClassEL_LED_408</t>
  </si>
  <si>
    <t>pa_RHT_ClassEL_LED_409</t>
  </si>
  <si>
    <t>pa_RHT_ClassEL_LED_410</t>
  </si>
  <si>
    <t>pa_RHT_ClassEL_LED_411</t>
  </si>
  <si>
    <t>pa_RHT_ClassEL_LED_412</t>
  </si>
  <si>
    <t>pa_RHT_ClassEL_LED_413</t>
  </si>
  <si>
    <t>pa_RHT_ClassEL_LED_414</t>
  </si>
  <si>
    <t>pa_RHT_ClassEL_LED_415</t>
  </si>
  <si>
    <t>pa_RHT_ClassEL_LED_416</t>
  </si>
  <si>
    <t>pa_RHT_ClassEL_LED_501</t>
    <phoneticPr fontId="7" type="noConversion"/>
  </si>
  <si>
    <t>pa_RHT_ClassEL_LED_502</t>
  </si>
  <si>
    <t>pa_RHT_ClassEL_LED_503</t>
  </si>
  <si>
    <t>pa_RHT_ClassEL_LED_504</t>
  </si>
  <si>
    <t>pa_RHT_ClassEL_LED_505</t>
  </si>
  <si>
    <t>pa_RHT_ClassEL_LED_506</t>
  </si>
  <si>
    <t>pa_RHT_ClassEL_LED_507</t>
  </si>
  <si>
    <t>pa_RHT_ClassEL_LED_508</t>
  </si>
  <si>
    <t>pa_RHT_ClassEL_LED_509</t>
  </si>
  <si>
    <t>pa_RHT_ClassEL_LED_510</t>
  </si>
  <si>
    <t>pa_RHT_ClassEL_LED_511</t>
  </si>
  <si>
    <t>pa_RHT_ClassEL_LED_512</t>
  </si>
  <si>
    <t>pa_RHT_ClassEL_LED_513</t>
  </si>
  <si>
    <t>pa_RHT_ClassEL_LED_514</t>
  </si>
  <si>
    <t>pa_RHT_ClassEL_LED_515</t>
  </si>
  <si>
    <t>pa_RHT_ClassEL_LED_516</t>
  </si>
  <si>
    <t>pa_LHT_ClassER_LED_001</t>
    <phoneticPr fontId="7" type="noConversion"/>
  </si>
  <si>
    <t>pa_LHT_ClassER_LED_002</t>
  </si>
  <si>
    <t>pa_LHT_ClassER_LED_003</t>
  </si>
  <si>
    <t>pa_LHT_ClassER_LED_004</t>
  </si>
  <si>
    <t>pa_LHT_ClassER_LED_005</t>
  </si>
  <si>
    <t>pa_LHT_ClassER_LED_006</t>
  </si>
  <si>
    <t>pa_LHT_ClassER_LED_007</t>
  </si>
  <si>
    <t>pa_LHT_ClassER_LED_008</t>
  </si>
  <si>
    <t>pa_LHT_ClassER_LED_009</t>
  </si>
  <si>
    <t>pa_LHT_ClassER_LED_010</t>
  </si>
  <si>
    <t>pa_LHT_ClassER_LED_011</t>
  </si>
  <si>
    <t>pa_LHT_ClassER_LED_012</t>
  </si>
  <si>
    <t>pa_LHT_ClassER_LED_013</t>
  </si>
  <si>
    <t>pa_LHT_ClassER_LED_014</t>
  </si>
  <si>
    <t>pa_LHT_ClassER_LED_015</t>
  </si>
  <si>
    <t>pa_LHT_ClassER_LED_016</t>
  </si>
  <si>
    <t>pa_LHT_ClassER_LED_101</t>
    <phoneticPr fontId="7" type="noConversion"/>
  </si>
  <si>
    <t>pa_LHT_ClassER_LED_102</t>
  </si>
  <si>
    <t>pa_LHT_ClassER_LED_103</t>
  </si>
  <si>
    <t>pa_LHT_ClassER_LED_104</t>
  </si>
  <si>
    <t>pa_LHT_ClassER_LED_105</t>
  </si>
  <si>
    <t>pa_LHT_ClassER_LED_106</t>
  </si>
  <si>
    <t>pa_LHT_ClassER_LED_107</t>
  </si>
  <si>
    <t>pa_LHT_ClassER_LED_108</t>
  </si>
  <si>
    <t>pa_LHT_ClassER_LED_109</t>
  </si>
  <si>
    <t>pa_LHT_ClassER_LED_110</t>
  </si>
  <si>
    <t>pa_LHT_ClassER_LED_111</t>
  </si>
  <si>
    <t>pa_LHT_ClassER_LED_112</t>
  </si>
  <si>
    <t>pa_LHT_ClassER_LED_113</t>
  </si>
  <si>
    <t>pa_LHT_ClassER_LED_114</t>
  </si>
  <si>
    <t>pa_LHT_ClassER_LED_115</t>
  </si>
  <si>
    <t>pa_LHT_ClassER_LED_116</t>
  </si>
  <si>
    <t>pa_LHT_ClassER_LED_201</t>
    <phoneticPr fontId="7" type="noConversion"/>
  </si>
  <si>
    <t>pa_LHT_ClassER_LED_202</t>
  </si>
  <si>
    <t>pa_LHT_ClassER_LED_203</t>
  </si>
  <si>
    <t>pa_LHT_ClassER_LED_204</t>
  </si>
  <si>
    <t>pa_LHT_ClassER_LED_205</t>
  </si>
  <si>
    <t>pa_LHT_ClassER_LED_206</t>
  </si>
  <si>
    <t>pa_LHT_ClassER_LED_207</t>
  </si>
  <si>
    <t>pa_LHT_ClassER_LED_208</t>
  </si>
  <si>
    <t>pa_LHT_ClassER_LED_209</t>
  </si>
  <si>
    <t>pa_LHT_ClassER_LED_210</t>
  </si>
  <si>
    <t>pa_LHT_ClassER_LED_211</t>
  </si>
  <si>
    <t>pa_LHT_ClassER_LED_212</t>
  </si>
  <si>
    <t>pa_LHT_ClassER_LED_213</t>
  </si>
  <si>
    <t>pa_LHT_ClassER_LED_214</t>
  </si>
  <si>
    <t>pa_LHT_ClassER_LED_215</t>
  </si>
  <si>
    <t>pa_LHT_ClassER_LED_216</t>
  </si>
  <si>
    <t>pa_LHT_ClassER_LED_301</t>
    <phoneticPr fontId="7" type="noConversion"/>
  </si>
  <si>
    <t>pa_LHT_ClassER_LED_302</t>
  </si>
  <si>
    <t>pa_LHT_ClassER_LED_303</t>
  </si>
  <si>
    <t>pa_LHT_ClassER_LED_304</t>
  </si>
  <si>
    <t>pa_LHT_ClassER_LED_305</t>
  </si>
  <si>
    <t>pa_LHT_ClassER_LED_306</t>
  </si>
  <si>
    <t>pa_LHT_ClassER_LED_307</t>
  </si>
  <si>
    <t>pa_LHT_ClassER_LED_308</t>
  </si>
  <si>
    <t>pa_LHT_ClassER_LED_309</t>
  </si>
  <si>
    <t>pa_LHT_ClassER_LED_310</t>
  </si>
  <si>
    <t>pa_LHT_ClassER_LED_311</t>
  </si>
  <si>
    <t>pa_LHT_ClassER_LED_312</t>
  </si>
  <si>
    <t>pa_LHT_ClassER_LED_313</t>
  </si>
  <si>
    <t>pa_LHT_ClassER_LED_314</t>
  </si>
  <si>
    <t>pa_LHT_ClassER_LED_315</t>
  </si>
  <si>
    <t>pa_LHT_ClassER_LED_316</t>
  </si>
  <si>
    <t>pa_LHT_ClassER_LED_401</t>
    <phoneticPr fontId="7" type="noConversion"/>
  </si>
  <si>
    <t>pa_LHT_ClassER_LED_402</t>
  </si>
  <si>
    <t>pa_LHT_ClassER_LED_403</t>
  </si>
  <si>
    <t>pa_LHT_ClassER_LED_404</t>
  </si>
  <si>
    <t>pa_LHT_ClassER_LED_405</t>
  </si>
  <si>
    <t>pa_LHT_ClassER_LED_406</t>
  </si>
  <si>
    <t>pa_LHT_ClassER_LED_407</t>
  </si>
  <si>
    <t>pa_LHT_ClassER_LED_408</t>
  </si>
  <si>
    <t>pa_LHT_ClassER_LED_409</t>
  </si>
  <si>
    <t>pa_LHT_ClassER_LED_410</t>
  </si>
  <si>
    <t>pa_LHT_ClassER_LED_411</t>
  </si>
  <si>
    <t>pa_LHT_ClassER_LED_412</t>
  </si>
  <si>
    <t>pa_LHT_ClassER_LED_413</t>
  </si>
  <si>
    <t>pa_LHT_ClassER_LED_414</t>
  </si>
  <si>
    <t>pa_LHT_ClassER_LED_415</t>
  </si>
  <si>
    <t>pa_LHT_ClassER_LED_416</t>
  </si>
  <si>
    <t>pa_LHT_ClassER_LED_501</t>
    <phoneticPr fontId="7" type="noConversion"/>
  </si>
  <si>
    <t>pa_LHT_ClassER_LED_502</t>
  </si>
  <si>
    <t>pa_LHT_ClassER_LED_503</t>
  </si>
  <si>
    <t>pa_LHT_ClassER_LED_504</t>
  </si>
  <si>
    <t>pa_LHT_ClassER_LED_505</t>
  </si>
  <si>
    <t>pa_LHT_ClassER_LED_506</t>
  </si>
  <si>
    <t>pa_LHT_ClassER_LED_507</t>
  </si>
  <si>
    <t>pa_LHT_ClassER_LED_508</t>
  </si>
  <si>
    <t>pa_LHT_ClassER_LED_509</t>
  </si>
  <si>
    <t>pa_LHT_ClassER_LED_510</t>
  </si>
  <si>
    <t>pa_LHT_ClassER_LED_511</t>
  </si>
  <si>
    <t>pa_LHT_ClassER_LED_512</t>
  </si>
  <si>
    <t>pa_LHT_ClassER_LED_513</t>
  </si>
  <si>
    <t>pa_LHT_ClassER_LED_514</t>
  </si>
  <si>
    <t>pa_LHT_ClassER_LED_515</t>
  </si>
  <si>
    <t>pa_LHT_ClassER_LED_516</t>
  </si>
  <si>
    <t>pa_RHT_ClassER_LED_001</t>
    <phoneticPr fontId="7" type="noConversion"/>
  </si>
  <si>
    <t>pa_RHT_ClassER_LED_002</t>
  </si>
  <si>
    <t>pa_RHT_ClassER_LED_003</t>
  </si>
  <si>
    <t>pa_RHT_ClassER_LED_004</t>
  </si>
  <si>
    <t>pa_RHT_ClassER_LED_005</t>
  </si>
  <si>
    <t>pa_RHT_ClassER_LED_006</t>
  </si>
  <si>
    <t>pa_RHT_ClassER_LED_007</t>
  </si>
  <si>
    <t>pa_RHT_ClassER_LED_008</t>
  </si>
  <si>
    <t>pa_RHT_ClassER_LED_009</t>
  </si>
  <si>
    <t>pa_RHT_ClassER_LED_010</t>
  </si>
  <si>
    <t>pa_RHT_ClassER_LED_011</t>
  </si>
  <si>
    <t>pa_RHT_ClassER_LED_012</t>
  </si>
  <si>
    <t>pa_RHT_ClassER_LED_013</t>
  </si>
  <si>
    <t>pa_RHT_ClassER_LED_014</t>
  </si>
  <si>
    <t>pa_RHT_ClassER_LED_015</t>
  </si>
  <si>
    <t>pa_RHT_ClassER_LED_016</t>
  </si>
  <si>
    <t>pa_RHT_ClassER_LED_101</t>
    <phoneticPr fontId="7" type="noConversion"/>
  </si>
  <si>
    <t>pa_RHT_ClassER_LED_102</t>
  </si>
  <si>
    <t>pa_RHT_ClassER_LED_103</t>
  </si>
  <si>
    <t>pa_RHT_ClassER_LED_104</t>
  </si>
  <si>
    <t>pa_RHT_ClassER_LED_105</t>
  </si>
  <si>
    <t>pa_RHT_ClassER_LED_106</t>
  </si>
  <si>
    <t>pa_RHT_ClassER_LED_107</t>
  </si>
  <si>
    <t>pa_RHT_ClassER_LED_108</t>
  </si>
  <si>
    <t>pa_RHT_ClassER_LED_109</t>
  </si>
  <si>
    <t>pa_RHT_ClassER_LED_110</t>
  </si>
  <si>
    <t>pa_RHT_ClassER_LED_111</t>
  </si>
  <si>
    <t>pa_RHT_ClassER_LED_112</t>
  </si>
  <si>
    <t>pa_RHT_ClassER_LED_113</t>
  </si>
  <si>
    <t>pa_RHT_ClassER_LED_114</t>
  </si>
  <si>
    <t>pa_RHT_ClassER_LED_115</t>
  </si>
  <si>
    <t>pa_RHT_ClassER_LED_116</t>
  </si>
  <si>
    <t>pa_RHT_ClassER_LED_201</t>
    <phoneticPr fontId="7" type="noConversion"/>
  </si>
  <si>
    <t>pa_RHT_ClassER_LED_202</t>
  </si>
  <si>
    <t>pa_RHT_ClassER_LED_203</t>
  </si>
  <si>
    <t>pa_RHT_ClassER_LED_204</t>
  </si>
  <si>
    <t>pa_RHT_ClassER_LED_205</t>
  </si>
  <si>
    <t>pa_RHT_ClassER_LED_206</t>
  </si>
  <si>
    <t>pa_RHT_ClassER_LED_207</t>
  </si>
  <si>
    <t>pa_RHT_ClassER_LED_208</t>
  </si>
  <si>
    <t>pa_RHT_ClassER_LED_209</t>
  </si>
  <si>
    <t>pa_RHT_ClassER_LED_210</t>
  </si>
  <si>
    <t>pa_RHT_ClassER_LED_211</t>
  </si>
  <si>
    <t>pa_RHT_ClassER_LED_212</t>
  </si>
  <si>
    <t>pa_RHT_ClassER_LED_213</t>
  </si>
  <si>
    <t>pa_RHT_ClassER_LED_214</t>
  </si>
  <si>
    <t>pa_RHT_ClassER_LED_215</t>
  </si>
  <si>
    <t>pa_RHT_ClassER_LED_216</t>
  </si>
  <si>
    <t>pa_RHT_ClassER_LED_301</t>
    <phoneticPr fontId="7" type="noConversion"/>
  </si>
  <si>
    <t>pa_RHT_ClassER_LED_302</t>
  </si>
  <si>
    <t>pa_RHT_ClassER_LED_303</t>
  </si>
  <si>
    <t>pa_RHT_ClassER_LED_304</t>
  </si>
  <si>
    <t>pa_RHT_ClassER_LED_305</t>
  </si>
  <si>
    <t>pa_RHT_ClassER_LED_306</t>
  </si>
  <si>
    <t>pa_RHT_ClassER_LED_307</t>
  </si>
  <si>
    <t>pa_RHT_ClassER_LED_308</t>
  </si>
  <si>
    <t>pa_RHT_ClassER_LED_309</t>
  </si>
  <si>
    <t>pa_RHT_ClassER_LED_310</t>
  </si>
  <si>
    <t>pa_RHT_ClassER_LED_311</t>
  </si>
  <si>
    <t>pa_RHT_ClassER_LED_312</t>
  </si>
  <si>
    <t>pa_RHT_ClassER_LED_313</t>
  </si>
  <si>
    <t>pa_RHT_ClassER_LED_314</t>
  </si>
  <si>
    <t>pa_RHT_ClassER_LED_315</t>
  </si>
  <si>
    <t>pa_RHT_ClassER_LED_316</t>
  </si>
  <si>
    <t>pa_RHT_ClassER_LED_401</t>
    <phoneticPr fontId="7" type="noConversion"/>
  </si>
  <si>
    <t>pa_RHT_ClassER_LED_402</t>
  </si>
  <si>
    <t>pa_RHT_ClassER_LED_403</t>
  </si>
  <si>
    <t>pa_RHT_ClassER_LED_404</t>
  </si>
  <si>
    <t>pa_RHT_ClassER_LED_405</t>
  </si>
  <si>
    <t>pa_RHT_ClassER_LED_406</t>
  </si>
  <si>
    <t>pa_RHT_ClassER_LED_407</t>
  </si>
  <si>
    <t>pa_RHT_ClassER_LED_408</t>
  </si>
  <si>
    <t>pa_RHT_ClassER_LED_409</t>
  </si>
  <si>
    <t>pa_RHT_ClassER_LED_410</t>
  </si>
  <si>
    <t>pa_RHT_ClassER_LED_411</t>
  </si>
  <si>
    <t>pa_RHT_ClassER_LED_412</t>
  </si>
  <si>
    <t>pa_RHT_ClassER_LED_413</t>
  </si>
  <si>
    <t>pa_RHT_ClassER_LED_414</t>
  </si>
  <si>
    <t>pa_RHT_ClassER_LED_415</t>
  </si>
  <si>
    <t>pa_RHT_ClassER_LED_416</t>
  </si>
  <si>
    <t>pa_RHT_ClassER_LED_501</t>
    <phoneticPr fontId="7" type="noConversion"/>
  </si>
  <si>
    <t>pa_RHT_ClassER_LED_502</t>
  </si>
  <si>
    <t>pa_RHT_ClassER_LED_503</t>
  </si>
  <si>
    <t>pa_RHT_ClassER_LED_504</t>
  </si>
  <si>
    <t>pa_RHT_ClassER_LED_505</t>
  </si>
  <si>
    <t>pa_RHT_ClassER_LED_506</t>
  </si>
  <si>
    <t>pa_RHT_ClassER_LED_507</t>
  </si>
  <si>
    <t>pa_RHT_ClassER_LED_508</t>
  </si>
  <si>
    <t>pa_RHT_ClassER_LED_509</t>
  </si>
  <si>
    <t>pa_RHT_ClassER_LED_510</t>
  </si>
  <si>
    <t>pa_RHT_ClassER_LED_511</t>
  </si>
  <si>
    <t>pa_RHT_ClassER_LED_512</t>
  </si>
  <si>
    <t>pa_RHT_ClassER_LED_513</t>
  </si>
  <si>
    <t>pa_RHT_ClassER_LED_514</t>
  </si>
  <si>
    <t>pa_RHT_ClassER_LED_515</t>
  </si>
  <si>
    <t>pa_RHT_ClassER_LED_516</t>
  </si>
  <si>
    <t>pa_LHT_ClassEL_Static_LB_Intensity</t>
    <phoneticPr fontId="7" type="noConversion"/>
  </si>
  <si>
    <t>pa_RHT_ClassEL_Static_LB_Intensity</t>
    <phoneticPr fontId="7" type="noConversion"/>
  </si>
  <si>
    <t>pa_LHT_ClassER_Static_LB_Intensity</t>
    <phoneticPr fontId="7" type="noConversion"/>
  </si>
  <si>
    <t>pa_RHT_ClassER_Static_LB_Intensity</t>
    <phoneticPr fontId="7" type="noConversion"/>
  </si>
  <si>
    <t>pa_LHT_ClassWL_LED_101</t>
    <phoneticPr fontId="7" type="noConversion"/>
  </si>
  <si>
    <t>pa_LHT_ClassWL_LED_001</t>
    <phoneticPr fontId="7" type="noConversion"/>
  </si>
  <si>
    <t>pa_LHT_ClassWL_LED_002</t>
    <phoneticPr fontId="7" type="noConversion"/>
  </si>
  <si>
    <t>pa_LHT_ClassWL_LED_003</t>
    <phoneticPr fontId="7" type="noConversion"/>
  </si>
  <si>
    <t>pa_LHT_ClassWL_LED_004</t>
    <phoneticPr fontId="7" type="noConversion"/>
  </si>
  <si>
    <t>pa_LHT_ClassWL_LED_005</t>
    <phoneticPr fontId="7" type="noConversion"/>
  </si>
  <si>
    <t>pa_LHT_ClassWL_LED_006</t>
    <phoneticPr fontId="7" type="noConversion"/>
  </si>
  <si>
    <t>pa_LHT_ClassWL_LED_007</t>
    <phoneticPr fontId="7" type="noConversion"/>
  </si>
  <si>
    <t>pa_LHT_ClassWL_LED_008</t>
    <phoneticPr fontId="7" type="noConversion"/>
  </si>
  <si>
    <t>pa_LHT_ClassWL_LED_009</t>
    <phoneticPr fontId="7" type="noConversion"/>
  </si>
  <si>
    <t>pa_LHT_ClassWL_LED_010</t>
    <phoneticPr fontId="7" type="noConversion"/>
  </si>
  <si>
    <t>pa_LHT_ClassWL_LED_011</t>
    <phoneticPr fontId="7" type="noConversion"/>
  </si>
  <si>
    <t>pa_LHT_ClassWL_LED_012</t>
    <phoneticPr fontId="7" type="noConversion"/>
  </si>
  <si>
    <t>pa_LHT_ClassWL_LED_013</t>
    <phoneticPr fontId="7" type="noConversion"/>
  </si>
  <si>
    <t>pa_LHT_ClassWL_LED_014</t>
    <phoneticPr fontId="7" type="noConversion"/>
  </si>
  <si>
    <t>pa_LHT_ClassWL_LED_015</t>
    <phoneticPr fontId="7" type="noConversion"/>
  </si>
  <si>
    <t>pa_LHT_ClassWL_LED_016</t>
    <phoneticPr fontId="7" type="noConversion"/>
  </si>
  <si>
    <t>pa_LHT_ClassWL_LED_102</t>
    <phoneticPr fontId="7" type="noConversion"/>
  </si>
  <si>
    <t>pa_LHT_ClassWL_LED_103</t>
    <phoneticPr fontId="7" type="noConversion"/>
  </si>
  <si>
    <t>pa_LHT_ClassWL_LED_104</t>
    <phoneticPr fontId="7" type="noConversion"/>
  </si>
  <si>
    <t>pa_LHT_ClassWL_LED_105</t>
    <phoneticPr fontId="7" type="noConversion"/>
  </si>
  <si>
    <t>pa_LHT_ClassWL_LED_106</t>
    <phoneticPr fontId="7" type="noConversion"/>
  </si>
  <si>
    <t>pa_LHT_ClassWL_LED_107</t>
    <phoneticPr fontId="7" type="noConversion"/>
  </si>
  <si>
    <t>pa_LHT_ClassWL_LED_108</t>
    <phoneticPr fontId="7" type="noConversion"/>
  </si>
  <si>
    <t>pa_LHT_ClassWL_LED_109</t>
    <phoneticPr fontId="7" type="noConversion"/>
  </si>
  <si>
    <t>pa_LHT_ClassWL_LED_110</t>
    <phoneticPr fontId="7" type="noConversion"/>
  </si>
  <si>
    <t>pa_LHT_ClassWL_LED_111</t>
    <phoneticPr fontId="7" type="noConversion"/>
  </si>
  <si>
    <t>pa_LHT_ClassWL_LED_112</t>
    <phoneticPr fontId="7" type="noConversion"/>
  </si>
  <si>
    <t>pa_LHT_ClassWL_LED_113</t>
    <phoneticPr fontId="7" type="noConversion"/>
  </si>
  <si>
    <t>pa_LHT_ClassWL_LED_114</t>
    <phoneticPr fontId="7" type="noConversion"/>
  </si>
  <si>
    <t>pa_LHT_ClassWL_LED_115</t>
    <phoneticPr fontId="7" type="noConversion"/>
  </si>
  <si>
    <t>pa_LHT_ClassWL_LED_116</t>
    <phoneticPr fontId="7" type="noConversion"/>
  </si>
  <si>
    <t>pa_LHT_ClassWL_LED_201</t>
    <phoneticPr fontId="7" type="noConversion"/>
  </si>
  <si>
    <t>pa_LHT_ClassWL_LED_202</t>
    <phoneticPr fontId="7" type="noConversion"/>
  </si>
  <si>
    <t>pa_LHT_ClassWL_LED_203</t>
    <phoneticPr fontId="7" type="noConversion"/>
  </si>
  <si>
    <t>pa_LHT_ClassWL_LED_204</t>
    <phoneticPr fontId="7" type="noConversion"/>
  </si>
  <si>
    <t>pa_LHT_ClassWL_LED_205</t>
    <phoneticPr fontId="7" type="noConversion"/>
  </si>
  <si>
    <t>pa_LHT_ClassWL_LED_206</t>
    <phoneticPr fontId="7" type="noConversion"/>
  </si>
  <si>
    <t>pa_LHT_ClassWL_LED_207</t>
    <phoneticPr fontId="7" type="noConversion"/>
  </si>
  <si>
    <t>pa_LHT_ClassWL_LED_208</t>
    <phoneticPr fontId="7" type="noConversion"/>
  </si>
  <si>
    <t>pa_LHT_ClassWL_LED_209</t>
    <phoneticPr fontId="7" type="noConversion"/>
  </si>
  <si>
    <t>pa_LHT_ClassWL_LED_210</t>
    <phoneticPr fontId="7" type="noConversion"/>
  </si>
  <si>
    <t>pa_LHT_ClassWL_LED_211</t>
    <phoneticPr fontId="7" type="noConversion"/>
  </si>
  <si>
    <t>pa_LHT_ClassWL_LED_212</t>
    <phoneticPr fontId="7" type="noConversion"/>
  </si>
  <si>
    <t>pa_LHT_ClassWL_LED_213</t>
    <phoneticPr fontId="7" type="noConversion"/>
  </si>
  <si>
    <t>pa_LHT_ClassWL_LED_214</t>
    <phoneticPr fontId="7" type="noConversion"/>
  </si>
  <si>
    <t>pa_LHT_ClassWL_LED_215</t>
    <phoneticPr fontId="7" type="noConversion"/>
  </si>
  <si>
    <t>pa_LHT_ClassWL_LED_216</t>
    <phoneticPr fontId="7" type="noConversion"/>
  </si>
  <si>
    <t>pa_LHT_ClassWL_LED_301</t>
    <phoneticPr fontId="7" type="noConversion"/>
  </si>
  <si>
    <t>pa_LHT_ClassWL_LED_302</t>
    <phoneticPr fontId="7" type="noConversion"/>
  </si>
  <si>
    <t>pa_LHT_ClassWL_LED_303</t>
    <phoneticPr fontId="7" type="noConversion"/>
  </si>
  <si>
    <t>pa_LHT_ClassWL_LED_304</t>
    <phoneticPr fontId="7" type="noConversion"/>
  </si>
  <si>
    <t>pa_LHT_ClassWL_LED_305</t>
    <phoneticPr fontId="7" type="noConversion"/>
  </si>
  <si>
    <t>pa_LHT_ClassWL_LED_306</t>
    <phoneticPr fontId="7" type="noConversion"/>
  </si>
  <si>
    <t>pa_LHT_ClassWL_LED_307</t>
    <phoneticPr fontId="7" type="noConversion"/>
  </si>
  <si>
    <t>pa_LHT_ClassWL_LED_308</t>
    <phoneticPr fontId="7" type="noConversion"/>
  </si>
  <si>
    <t>pa_LHT_ClassWL_LED_309</t>
    <phoneticPr fontId="7" type="noConversion"/>
  </si>
  <si>
    <t>pa_LHT_ClassWL_LED_310</t>
    <phoneticPr fontId="7" type="noConversion"/>
  </si>
  <si>
    <t>pa_LHT_ClassWL_LED_311</t>
    <phoneticPr fontId="7" type="noConversion"/>
  </si>
  <si>
    <t>pa_LHT_ClassWL_LED_312</t>
    <phoneticPr fontId="7" type="noConversion"/>
  </si>
  <si>
    <t>pa_LHT_ClassWL_LED_313</t>
    <phoneticPr fontId="7" type="noConversion"/>
  </si>
  <si>
    <t>pa_LHT_ClassWL_LED_314</t>
    <phoneticPr fontId="7" type="noConversion"/>
  </si>
  <si>
    <t>pa_LHT_ClassWL_LED_315</t>
    <phoneticPr fontId="7" type="noConversion"/>
  </si>
  <si>
    <t>pa_LHT_ClassWL_LED_316</t>
    <phoneticPr fontId="7" type="noConversion"/>
  </si>
  <si>
    <t>pa_LHT_ClassWL_LED_401</t>
    <phoneticPr fontId="7" type="noConversion"/>
  </si>
  <si>
    <t>pa_LHT_ClassWL_LED_402</t>
    <phoneticPr fontId="7" type="noConversion"/>
  </si>
  <si>
    <t>pa_LHT_ClassWL_LED_403</t>
    <phoneticPr fontId="7" type="noConversion"/>
  </si>
  <si>
    <t>pa_LHT_ClassWL_LED_404</t>
    <phoneticPr fontId="7" type="noConversion"/>
  </si>
  <si>
    <t>pa_LHT_ClassWL_LED_405</t>
    <phoneticPr fontId="7" type="noConversion"/>
  </si>
  <si>
    <t>pa_LHT_ClassWL_LED_406</t>
    <phoneticPr fontId="7" type="noConversion"/>
  </si>
  <si>
    <t>pa_LHT_ClassWL_LED_407</t>
    <phoneticPr fontId="7" type="noConversion"/>
  </si>
  <si>
    <t>pa_LHT_ClassWL_LED_408</t>
    <phoneticPr fontId="7" type="noConversion"/>
  </si>
  <si>
    <t>pa_LHT_ClassWL_LED_409</t>
    <phoneticPr fontId="7" type="noConversion"/>
  </si>
  <si>
    <t>pa_LHT_ClassWL_LED_410</t>
    <phoneticPr fontId="7" type="noConversion"/>
  </si>
  <si>
    <t>pa_LHT_ClassWL_LED_411</t>
    <phoneticPr fontId="7" type="noConversion"/>
  </si>
  <si>
    <t>pa_LHT_ClassWL_LED_412</t>
    <phoneticPr fontId="7" type="noConversion"/>
  </si>
  <si>
    <t>pa_LHT_ClassWL_LED_413</t>
    <phoneticPr fontId="7" type="noConversion"/>
  </si>
  <si>
    <t>pa_LHT_ClassWL_LED_414</t>
    <phoneticPr fontId="7" type="noConversion"/>
  </si>
  <si>
    <t>pa_LHT_ClassWL_LED_415</t>
    <phoneticPr fontId="7" type="noConversion"/>
  </si>
  <si>
    <t>pa_LHT_ClassWL_LED_416</t>
    <phoneticPr fontId="7" type="noConversion"/>
  </si>
  <si>
    <t>pa_LHT_ClassWL_LED_501</t>
    <phoneticPr fontId="7" type="noConversion"/>
  </si>
  <si>
    <t>pa_LHT_ClassWL_LED_502</t>
    <phoneticPr fontId="7" type="noConversion"/>
  </si>
  <si>
    <t>pa_LHT_ClassWL_LED_503</t>
    <phoneticPr fontId="7" type="noConversion"/>
  </si>
  <si>
    <t>pa_LHT_ClassWL_LED_504</t>
    <phoneticPr fontId="7" type="noConversion"/>
  </si>
  <si>
    <t>pa_LHT_ClassWL_LED_505</t>
    <phoneticPr fontId="7" type="noConversion"/>
  </si>
  <si>
    <t>pa_LHT_ClassWL_LED_506</t>
    <phoneticPr fontId="7" type="noConversion"/>
  </si>
  <si>
    <t>pa_LHT_ClassWL_LED_507</t>
    <phoneticPr fontId="7" type="noConversion"/>
  </si>
  <si>
    <t>pa_LHT_ClassWL_LED_508</t>
    <phoneticPr fontId="7" type="noConversion"/>
  </si>
  <si>
    <t>pa_LHT_ClassWL_LED_509</t>
    <phoneticPr fontId="7" type="noConversion"/>
  </si>
  <si>
    <t>pa_LHT_ClassWL_LED_510</t>
    <phoneticPr fontId="7" type="noConversion"/>
  </si>
  <si>
    <t>pa_LHT_ClassWL_LED_511</t>
    <phoneticPr fontId="7" type="noConversion"/>
  </si>
  <si>
    <t>pa_LHT_ClassWL_LED_512</t>
    <phoneticPr fontId="7" type="noConversion"/>
  </si>
  <si>
    <t>pa_LHT_ClassWL_LED_513</t>
    <phoneticPr fontId="7" type="noConversion"/>
  </si>
  <si>
    <t>pa_LHT_ClassWL_LED_514</t>
    <phoneticPr fontId="7" type="noConversion"/>
  </si>
  <si>
    <t>pa_LHT_ClassWL_LED_515</t>
    <phoneticPr fontId="7" type="noConversion"/>
  </si>
  <si>
    <t>pa_LHT_ClassWL_LED_516</t>
    <phoneticPr fontId="7" type="noConversion"/>
  </si>
  <si>
    <t>pa_RHT_ClassWL_LED_001</t>
    <phoneticPr fontId="7" type="noConversion"/>
  </si>
  <si>
    <t>pa_RHT_ClassWL_LED_002</t>
  </si>
  <si>
    <t>pa_RHT_ClassWL_LED_003</t>
  </si>
  <si>
    <t>pa_RHT_ClassWL_LED_004</t>
  </si>
  <si>
    <t>pa_RHT_ClassWL_LED_005</t>
  </si>
  <si>
    <t>pa_RHT_ClassWL_LED_006</t>
  </si>
  <si>
    <t>pa_RHT_ClassWL_LED_007</t>
  </si>
  <si>
    <t>pa_RHT_ClassWL_LED_008</t>
  </si>
  <si>
    <t>pa_RHT_ClassWL_LED_009</t>
  </si>
  <si>
    <t>pa_RHT_ClassWL_LED_010</t>
  </si>
  <si>
    <t>pa_RHT_ClassWL_LED_011</t>
  </si>
  <si>
    <t>pa_RHT_ClassWL_LED_012</t>
  </si>
  <si>
    <t>pa_RHT_ClassWL_LED_013</t>
  </si>
  <si>
    <t>pa_RHT_ClassWL_LED_014</t>
  </si>
  <si>
    <t>pa_RHT_ClassWL_LED_015</t>
  </si>
  <si>
    <t>pa_RHT_ClassWL_LED_016</t>
  </si>
  <si>
    <t>pa_RHT_ClassWL_LED_101</t>
    <phoneticPr fontId="7" type="noConversion"/>
  </si>
  <si>
    <t>pa_RHT_ClassWL_LED_102</t>
  </si>
  <si>
    <t>pa_RHT_ClassWL_LED_103</t>
  </si>
  <si>
    <t>pa_RHT_ClassWL_LED_104</t>
  </si>
  <si>
    <t>pa_RHT_ClassWL_LED_105</t>
  </si>
  <si>
    <t>pa_RHT_ClassWL_LED_106</t>
  </si>
  <si>
    <t>pa_RHT_ClassWL_LED_107</t>
  </si>
  <si>
    <t>pa_RHT_ClassWL_LED_108</t>
  </si>
  <si>
    <t>pa_RHT_ClassWL_LED_109</t>
  </si>
  <si>
    <t>pa_RHT_ClassWL_LED_110</t>
  </si>
  <si>
    <t>pa_RHT_ClassWL_LED_111</t>
  </si>
  <si>
    <t>pa_RHT_ClassWL_LED_112</t>
  </si>
  <si>
    <t>pa_RHT_ClassWL_LED_113</t>
  </si>
  <si>
    <t>pa_RHT_ClassWL_LED_114</t>
  </si>
  <si>
    <t>pa_RHT_ClassWL_LED_115</t>
  </si>
  <si>
    <t>pa_RHT_ClassWL_LED_116</t>
  </si>
  <si>
    <t>pa_RHT_ClassWL_LED_201</t>
    <phoneticPr fontId="7" type="noConversion"/>
  </si>
  <si>
    <t>pa_RHT_ClassWL_LED_202</t>
  </si>
  <si>
    <t>pa_RHT_ClassWL_LED_203</t>
  </si>
  <si>
    <t>pa_RHT_ClassWL_LED_204</t>
  </si>
  <si>
    <t>pa_RHT_ClassWL_LED_205</t>
  </si>
  <si>
    <t>pa_RHT_ClassWL_LED_206</t>
  </si>
  <si>
    <t>pa_RHT_ClassWL_LED_207</t>
  </si>
  <si>
    <t>pa_RHT_ClassWL_LED_208</t>
  </si>
  <si>
    <t>pa_RHT_ClassWL_LED_209</t>
  </si>
  <si>
    <t>pa_RHT_ClassWL_LED_210</t>
  </si>
  <si>
    <t>pa_RHT_ClassWL_LED_211</t>
  </si>
  <si>
    <t>pa_RHT_ClassWL_LED_212</t>
  </si>
  <si>
    <t>pa_RHT_ClassWL_LED_213</t>
  </si>
  <si>
    <t>pa_RHT_ClassWL_LED_214</t>
  </si>
  <si>
    <t>pa_RHT_ClassWL_LED_215</t>
  </si>
  <si>
    <t>pa_RHT_ClassWL_LED_216</t>
  </si>
  <si>
    <t>pa_RHT_ClassWL_LED_301</t>
    <phoneticPr fontId="7" type="noConversion"/>
  </si>
  <si>
    <t>pa_RHT_ClassWL_LED_302</t>
  </si>
  <si>
    <t>pa_RHT_ClassWL_LED_303</t>
  </si>
  <si>
    <t>pa_RHT_ClassWL_LED_304</t>
  </si>
  <si>
    <t>pa_RHT_ClassWL_LED_305</t>
  </si>
  <si>
    <t>pa_RHT_ClassWL_LED_306</t>
  </si>
  <si>
    <t>pa_RHT_ClassWL_LED_307</t>
  </si>
  <si>
    <t>pa_RHT_ClassWL_LED_308</t>
  </si>
  <si>
    <t>pa_RHT_ClassWL_LED_309</t>
  </si>
  <si>
    <t>pa_RHT_ClassWL_LED_310</t>
  </si>
  <si>
    <t>pa_RHT_ClassWL_LED_311</t>
  </si>
  <si>
    <t>pa_RHT_ClassWL_LED_312</t>
  </si>
  <si>
    <t>pa_RHT_ClassWL_LED_313</t>
  </si>
  <si>
    <t>pa_RHT_ClassWL_LED_314</t>
  </si>
  <si>
    <t>pa_RHT_ClassWL_LED_315</t>
  </si>
  <si>
    <t>pa_RHT_ClassWL_LED_316</t>
  </si>
  <si>
    <t>pa_RHT_ClassWL_LED_401</t>
    <phoneticPr fontId="7" type="noConversion"/>
  </si>
  <si>
    <t>pa_RHT_ClassWL_LED_402</t>
  </si>
  <si>
    <t>pa_RHT_ClassWL_LED_403</t>
  </si>
  <si>
    <t>pa_RHT_ClassWL_LED_404</t>
  </si>
  <si>
    <t>pa_RHT_ClassWL_LED_405</t>
  </si>
  <si>
    <t>pa_RHT_ClassWL_LED_406</t>
  </si>
  <si>
    <t>pa_RHT_ClassWL_LED_407</t>
  </si>
  <si>
    <t>pa_RHT_ClassWL_LED_408</t>
  </si>
  <si>
    <t>pa_RHT_ClassWL_LED_409</t>
  </si>
  <si>
    <t>pa_RHT_ClassWL_LED_410</t>
  </si>
  <si>
    <t>pa_RHT_ClassWL_LED_411</t>
  </si>
  <si>
    <t>pa_RHT_ClassWL_LED_412</t>
  </si>
  <si>
    <t>pa_RHT_ClassWL_LED_413</t>
  </si>
  <si>
    <t>pa_RHT_ClassWL_LED_414</t>
  </si>
  <si>
    <t>pa_RHT_ClassWL_LED_415</t>
  </si>
  <si>
    <t>pa_RHT_ClassWL_LED_416</t>
  </si>
  <si>
    <t>pa_RHT_ClassWL_LED_501</t>
    <phoneticPr fontId="7" type="noConversion"/>
  </si>
  <si>
    <t>pa_RHT_ClassWL_LED_502</t>
  </si>
  <si>
    <t>pa_RHT_ClassWL_LED_503</t>
  </si>
  <si>
    <t>pa_RHT_ClassWL_LED_504</t>
  </si>
  <si>
    <t>pa_RHT_ClassWL_LED_505</t>
  </si>
  <si>
    <t>pa_RHT_ClassWL_LED_506</t>
  </si>
  <si>
    <t>pa_RHT_ClassWL_LED_507</t>
  </si>
  <si>
    <t>pa_RHT_ClassWL_LED_508</t>
  </si>
  <si>
    <t>pa_RHT_ClassWL_LED_509</t>
  </si>
  <si>
    <t>pa_RHT_ClassWL_LED_510</t>
  </si>
  <si>
    <t>pa_RHT_ClassWL_LED_511</t>
  </si>
  <si>
    <t>pa_RHT_ClassWL_LED_512</t>
  </si>
  <si>
    <t>pa_RHT_ClassWL_LED_513</t>
  </si>
  <si>
    <t>pa_RHT_ClassWL_LED_514</t>
  </si>
  <si>
    <t>pa_RHT_ClassWL_LED_515</t>
  </si>
  <si>
    <t>pa_RHT_ClassWL_LED_516</t>
  </si>
  <si>
    <t>pa_LHT_ClassWR_LED_001</t>
    <phoneticPr fontId="7" type="noConversion"/>
  </si>
  <si>
    <t>pa_LHT_ClassWR_LED_002</t>
  </si>
  <si>
    <t>pa_LHT_ClassWR_LED_003</t>
  </si>
  <si>
    <t>pa_LHT_ClassWR_LED_004</t>
  </si>
  <si>
    <t>pa_LHT_ClassWR_LED_005</t>
  </si>
  <si>
    <t>pa_LHT_ClassWR_LED_006</t>
  </si>
  <si>
    <t>pa_LHT_ClassWR_LED_007</t>
  </si>
  <si>
    <t>pa_LHT_ClassWR_LED_008</t>
  </si>
  <si>
    <t>pa_LHT_ClassWR_LED_009</t>
  </si>
  <si>
    <t>pa_LHT_ClassWR_LED_010</t>
  </si>
  <si>
    <t>pa_LHT_ClassWR_LED_011</t>
  </si>
  <si>
    <t>pa_LHT_ClassWR_LED_012</t>
  </si>
  <si>
    <t>pa_LHT_ClassWR_LED_013</t>
  </si>
  <si>
    <t>pa_LHT_ClassWR_LED_014</t>
  </si>
  <si>
    <t>pa_LHT_ClassWR_LED_015</t>
  </si>
  <si>
    <t>pa_LHT_ClassWR_LED_016</t>
  </si>
  <si>
    <t>pa_LHT_ClassWR_LED_101</t>
    <phoneticPr fontId="7" type="noConversion"/>
  </si>
  <si>
    <t>pa_LHT_ClassWR_LED_102</t>
  </si>
  <si>
    <t>pa_LHT_ClassWR_LED_103</t>
  </si>
  <si>
    <t>pa_LHT_ClassWR_LED_104</t>
  </si>
  <si>
    <t>pa_LHT_ClassWR_LED_105</t>
  </si>
  <si>
    <t>pa_LHT_ClassWR_LED_106</t>
  </si>
  <si>
    <t>pa_LHT_ClassWR_LED_107</t>
  </si>
  <si>
    <t>pa_LHT_ClassWR_LED_108</t>
  </si>
  <si>
    <t>pa_LHT_ClassWR_LED_109</t>
  </si>
  <si>
    <t>pa_LHT_ClassWR_LED_110</t>
  </si>
  <si>
    <t>pa_LHT_ClassWR_LED_111</t>
  </si>
  <si>
    <t>pa_LHT_ClassWR_LED_112</t>
  </si>
  <si>
    <t>pa_LHT_ClassWR_LED_113</t>
  </si>
  <si>
    <t>pa_LHT_ClassWR_LED_114</t>
  </si>
  <si>
    <t>pa_LHT_ClassWR_LED_115</t>
  </si>
  <si>
    <t>pa_LHT_ClassWR_LED_116</t>
  </si>
  <si>
    <t>pa_LHT_ClassWR_LED_201</t>
    <phoneticPr fontId="7" type="noConversion"/>
  </si>
  <si>
    <t>pa_LHT_ClassWR_LED_202</t>
  </si>
  <si>
    <t>pa_LHT_ClassWR_LED_203</t>
  </si>
  <si>
    <t>pa_LHT_ClassWR_LED_204</t>
  </si>
  <si>
    <t>pa_LHT_ClassWR_LED_205</t>
  </si>
  <si>
    <t>pa_LHT_ClassWR_LED_206</t>
  </si>
  <si>
    <t>pa_LHT_ClassWR_LED_207</t>
  </si>
  <si>
    <t>pa_LHT_ClassWR_LED_208</t>
  </si>
  <si>
    <t>pa_LHT_ClassWR_LED_209</t>
  </si>
  <si>
    <t>pa_LHT_ClassWR_LED_210</t>
  </si>
  <si>
    <t>pa_LHT_ClassWR_LED_211</t>
  </si>
  <si>
    <t>pa_LHT_ClassWR_LED_212</t>
  </si>
  <si>
    <t>pa_LHT_ClassWR_LED_213</t>
  </si>
  <si>
    <t>pa_LHT_ClassWR_LED_214</t>
  </si>
  <si>
    <t>pa_LHT_ClassWR_LED_215</t>
  </si>
  <si>
    <t>pa_LHT_ClassWR_LED_216</t>
  </si>
  <si>
    <t>pa_LHT_ClassWR_LED_301</t>
    <phoneticPr fontId="7" type="noConversion"/>
  </si>
  <si>
    <t>pa_LHT_ClassWR_LED_302</t>
  </si>
  <si>
    <t>pa_LHT_ClassWR_LED_303</t>
  </si>
  <si>
    <t>pa_LHT_ClassWR_LED_304</t>
  </si>
  <si>
    <t>pa_LHT_ClassWR_LED_305</t>
  </si>
  <si>
    <t>pa_LHT_ClassWR_LED_306</t>
  </si>
  <si>
    <t>pa_LHT_ClassWR_LED_307</t>
  </si>
  <si>
    <t>pa_LHT_ClassWR_LED_308</t>
  </si>
  <si>
    <t>pa_LHT_ClassWR_LED_309</t>
  </si>
  <si>
    <t>pa_LHT_ClassWR_LED_310</t>
  </si>
  <si>
    <t>pa_LHT_ClassWR_LED_311</t>
  </si>
  <si>
    <t>pa_LHT_ClassWR_LED_312</t>
  </si>
  <si>
    <t>pa_LHT_ClassWR_LED_313</t>
  </si>
  <si>
    <t>pa_LHT_ClassWR_LED_314</t>
  </si>
  <si>
    <t>pa_LHT_ClassWR_LED_315</t>
  </si>
  <si>
    <t>pa_LHT_ClassWR_LED_316</t>
  </si>
  <si>
    <t>pa_LHT_ClassWR_LED_401</t>
    <phoneticPr fontId="7" type="noConversion"/>
  </si>
  <si>
    <t>pa_LHT_ClassWR_LED_402</t>
  </si>
  <si>
    <t>pa_LHT_ClassWR_LED_403</t>
  </si>
  <si>
    <t>pa_LHT_ClassWR_LED_404</t>
  </si>
  <si>
    <t>pa_LHT_ClassWR_LED_405</t>
  </si>
  <si>
    <t>pa_LHT_ClassWR_LED_406</t>
  </si>
  <si>
    <t>pa_LHT_ClassWR_LED_407</t>
  </si>
  <si>
    <t>pa_LHT_ClassWR_LED_408</t>
  </si>
  <si>
    <t>pa_LHT_ClassWR_LED_409</t>
  </si>
  <si>
    <t>pa_LHT_ClassWR_LED_410</t>
  </si>
  <si>
    <t>pa_LHT_ClassWR_LED_411</t>
  </si>
  <si>
    <t>pa_LHT_ClassWR_LED_412</t>
  </si>
  <si>
    <t>pa_LHT_ClassWR_LED_413</t>
  </si>
  <si>
    <t>pa_LHT_ClassWR_LED_414</t>
  </si>
  <si>
    <t>pa_LHT_ClassWR_LED_415</t>
  </si>
  <si>
    <t>pa_LHT_ClassWR_LED_416</t>
  </si>
  <si>
    <t>pa_LHT_ClassWR_LED_501</t>
    <phoneticPr fontId="7" type="noConversion"/>
  </si>
  <si>
    <t>pa_LHT_ClassWR_LED_502</t>
  </si>
  <si>
    <t>pa_LHT_ClassWR_LED_503</t>
  </si>
  <si>
    <t>pa_LHT_ClassWR_LED_504</t>
  </si>
  <si>
    <t>pa_LHT_ClassWR_LED_505</t>
  </si>
  <si>
    <t>pa_LHT_ClassWR_LED_506</t>
  </si>
  <si>
    <t>pa_LHT_ClassWR_LED_507</t>
  </si>
  <si>
    <t>pa_LHT_ClassWR_LED_508</t>
  </si>
  <si>
    <t>pa_LHT_ClassWR_LED_509</t>
  </si>
  <si>
    <t>pa_LHT_ClassWR_LED_510</t>
  </si>
  <si>
    <t>pa_LHT_ClassWR_LED_511</t>
  </si>
  <si>
    <t>pa_LHT_ClassWR_LED_512</t>
  </si>
  <si>
    <t>pa_LHT_ClassWR_LED_513</t>
  </si>
  <si>
    <t>pa_LHT_ClassWR_LED_514</t>
  </si>
  <si>
    <t>pa_LHT_ClassWR_LED_515</t>
  </si>
  <si>
    <t>pa_LHT_ClassWR_LED_516</t>
  </si>
  <si>
    <t>pa_RHT_ClassWR_LED_001</t>
    <phoneticPr fontId="7" type="noConversion"/>
  </si>
  <si>
    <t>pa_RHT_ClassWR_LED_002</t>
  </si>
  <si>
    <t>pa_RHT_ClassWR_LED_003</t>
  </si>
  <si>
    <t>pa_RHT_ClassWR_LED_004</t>
  </si>
  <si>
    <t>pa_RHT_ClassWR_LED_005</t>
  </si>
  <si>
    <t>pa_RHT_ClassWR_LED_006</t>
  </si>
  <si>
    <t>pa_RHT_ClassWR_LED_007</t>
  </si>
  <si>
    <t>pa_RHT_ClassWR_LED_008</t>
  </si>
  <si>
    <t>pa_RHT_ClassWR_LED_009</t>
  </si>
  <si>
    <t>pa_RHT_ClassWR_LED_010</t>
  </si>
  <si>
    <t>pa_RHT_ClassWR_LED_011</t>
  </si>
  <si>
    <t>pa_RHT_ClassWR_LED_012</t>
  </si>
  <si>
    <t>pa_RHT_ClassWR_LED_013</t>
  </si>
  <si>
    <t>pa_RHT_ClassWR_LED_014</t>
  </si>
  <si>
    <t>pa_RHT_ClassWR_LED_015</t>
  </si>
  <si>
    <t>pa_RHT_ClassWR_LED_016</t>
  </si>
  <si>
    <t>pa_RHT_ClassWR_LED_101</t>
    <phoneticPr fontId="7" type="noConversion"/>
  </si>
  <si>
    <t>pa_RHT_ClassWR_LED_102</t>
  </si>
  <si>
    <t>pa_RHT_ClassWR_LED_103</t>
  </si>
  <si>
    <t>pa_RHT_ClassWR_LED_104</t>
  </si>
  <si>
    <t>pa_RHT_ClassWR_LED_105</t>
  </si>
  <si>
    <t>pa_RHT_ClassWR_LED_106</t>
  </si>
  <si>
    <t>pa_RHT_ClassWR_LED_107</t>
  </si>
  <si>
    <t>pa_RHT_ClassWR_LED_108</t>
  </si>
  <si>
    <t>pa_RHT_ClassWR_LED_109</t>
  </si>
  <si>
    <t>pa_RHT_ClassWR_LED_110</t>
  </si>
  <si>
    <t>pa_RHT_ClassWR_LED_111</t>
  </si>
  <si>
    <t>pa_RHT_ClassWR_LED_112</t>
  </si>
  <si>
    <t>pa_RHT_ClassWR_LED_113</t>
  </si>
  <si>
    <t>pa_RHT_ClassWR_LED_114</t>
  </si>
  <si>
    <t>pa_RHT_ClassWR_LED_115</t>
  </si>
  <si>
    <t>pa_RHT_ClassWR_LED_116</t>
  </si>
  <si>
    <t>pa_RHT_ClassWR_LED_201</t>
    <phoneticPr fontId="7" type="noConversion"/>
  </si>
  <si>
    <t>pa_RHT_ClassWR_LED_202</t>
  </si>
  <si>
    <t>pa_RHT_ClassWR_LED_203</t>
  </si>
  <si>
    <t>pa_RHT_ClassWR_LED_204</t>
  </si>
  <si>
    <t>pa_RHT_ClassWR_LED_205</t>
  </si>
  <si>
    <t>pa_RHT_ClassWR_LED_206</t>
  </si>
  <si>
    <t>pa_RHT_ClassWR_LED_207</t>
  </si>
  <si>
    <t>pa_RHT_ClassWR_LED_208</t>
  </si>
  <si>
    <t>pa_RHT_ClassWR_LED_209</t>
  </si>
  <si>
    <t>pa_RHT_ClassWR_LED_210</t>
  </si>
  <si>
    <t>pa_RHT_ClassWR_LED_211</t>
  </si>
  <si>
    <t>pa_RHT_ClassWR_LED_212</t>
  </si>
  <si>
    <t>pa_RHT_ClassWR_LED_213</t>
  </si>
  <si>
    <t>pa_RHT_ClassWR_LED_214</t>
  </si>
  <si>
    <t>pa_RHT_ClassWR_LED_215</t>
  </si>
  <si>
    <t>pa_RHT_ClassWR_LED_216</t>
  </si>
  <si>
    <t>pa_RHT_ClassWR_LED_301</t>
    <phoneticPr fontId="7" type="noConversion"/>
  </si>
  <si>
    <t>pa_RHT_ClassWR_LED_302</t>
  </si>
  <si>
    <t>pa_RHT_ClassWR_LED_303</t>
  </si>
  <si>
    <t>pa_RHT_ClassWR_LED_304</t>
  </si>
  <si>
    <t>pa_RHT_ClassWR_LED_305</t>
  </si>
  <si>
    <t>pa_RHT_ClassWR_LED_306</t>
  </si>
  <si>
    <t>pa_RHT_ClassWR_LED_307</t>
  </si>
  <si>
    <t>pa_RHT_ClassWR_LED_308</t>
  </si>
  <si>
    <t>pa_RHT_ClassWR_LED_309</t>
  </si>
  <si>
    <t>pa_RHT_ClassWR_LED_310</t>
  </si>
  <si>
    <t>pa_RHT_ClassWR_LED_311</t>
  </si>
  <si>
    <t>pa_RHT_ClassWR_LED_312</t>
  </si>
  <si>
    <t>pa_RHT_ClassWR_LED_313</t>
  </si>
  <si>
    <t>pa_RHT_ClassWR_LED_314</t>
  </si>
  <si>
    <t>pa_RHT_ClassWR_LED_315</t>
  </si>
  <si>
    <t>pa_RHT_ClassWR_LED_316</t>
  </si>
  <si>
    <t>pa_RHT_ClassWR_LED_401</t>
    <phoneticPr fontId="7" type="noConversion"/>
  </si>
  <si>
    <t>pa_RHT_ClassWR_LED_402</t>
  </si>
  <si>
    <t>pa_RHT_ClassWR_LED_403</t>
  </si>
  <si>
    <t>pa_RHT_ClassWR_LED_404</t>
  </si>
  <si>
    <t>pa_RHT_ClassWR_LED_405</t>
  </si>
  <si>
    <t>pa_RHT_ClassWR_LED_406</t>
  </si>
  <si>
    <t>pa_RHT_ClassWR_LED_407</t>
  </si>
  <si>
    <t>pa_RHT_ClassWR_LED_408</t>
  </si>
  <si>
    <t>pa_RHT_ClassWR_LED_409</t>
  </si>
  <si>
    <t>pa_RHT_ClassWR_LED_410</t>
  </si>
  <si>
    <t>pa_RHT_ClassWR_LED_411</t>
  </si>
  <si>
    <t>pa_RHT_ClassWR_LED_412</t>
  </si>
  <si>
    <t>pa_RHT_ClassWR_LED_413</t>
  </si>
  <si>
    <t>pa_RHT_ClassWR_LED_414</t>
  </si>
  <si>
    <t>pa_RHT_ClassWR_LED_415</t>
  </si>
  <si>
    <t>pa_RHT_ClassWR_LED_416</t>
  </si>
  <si>
    <t>pa_RHT_ClassWR_LED_501</t>
    <phoneticPr fontId="7" type="noConversion"/>
  </si>
  <si>
    <t>pa_RHT_ClassWR_LED_502</t>
  </si>
  <si>
    <t>pa_RHT_ClassWR_LED_503</t>
  </si>
  <si>
    <t>pa_RHT_ClassWR_LED_504</t>
  </si>
  <si>
    <t>pa_RHT_ClassWR_LED_505</t>
  </si>
  <si>
    <t>pa_RHT_ClassWR_LED_506</t>
  </si>
  <si>
    <t>pa_RHT_ClassWR_LED_507</t>
  </si>
  <si>
    <t>pa_RHT_ClassWR_LED_508</t>
  </si>
  <si>
    <t>pa_RHT_ClassWR_LED_509</t>
  </si>
  <si>
    <t>pa_RHT_ClassWR_LED_510</t>
  </si>
  <si>
    <t>pa_RHT_ClassWR_LED_511</t>
  </si>
  <si>
    <t>pa_RHT_ClassWR_LED_512</t>
  </si>
  <si>
    <t>pa_RHT_ClassWR_LED_513</t>
  </si>
  <si>
    <t>pa_RHT_ClassWR_LED_514</t>
  </si>
  <si>
    <t>pa_RHT_ClassWR_LED_515</t>
  </si>
  <si>
    <t>pa_RHT_ClassWR_LED_516</t>
    <phoneticPr fontId="7" type="noConversion"/>
  </si>
  <si>
    <t>pa_LHT_ClassWL_Static_LB_Intensity</t>
    <phoneticPr fontId="7" type="noConversion"/>
  </si>
  <si>
    <t>pa_RHT_ClassWL_Static_LB_Intensity</t>
    <phoneticPr fontId="7" type="noConversion"/>
  </si>
  <si>
    <t>pa_LHT_ClassWR_Static_LB_Intensity</t>
    <phoneticPr fontId="7" type="noConversion"/>
  </si>
  <si>
    <t>pa_RHT_ClassWR_Static_LB_Intensity</t>
    <phoneticPr fontId="7" type="noConversion"/>
  </si>
  <si>
    <t>pa_LHT_ClassV1L_LED_001</t>
    <phoneticPr fontId="7" type="noConversion"/>
  </si>
  <si>
    <t>pa_LHT_ClassV1L_LED_002</t>
    <phoneticPr fontId="7" type="noConversion"/>
  </si>
  <si>
    <t>pa_LHT_ClassV1L_LED_003</t>
    <phoneticPr fontId="7" type="noConversion"/>
  </si>
  <si>
    <t>pa_LHT_ClassV1L_LED_004</t>
    <phoneticPr fontId="7" type="noConversion"/>
  </si>
  <si>
    <t>pa_LHT_ClassV1L_LED_005</t>
    <phoneticPr fontId="7" type="noConversion"/>
  </si>
  <si>
    <t>pa_LHT_ClassV1L_LED_006</t>
    <phoneticPr fontId="7" type="noConversion"/>
  </si>
  <si>
    <t>pa_LHT_ClassV1L_LED_007</t>
    <phoneticPr fontId="7" type="noConversion"/>
  </si>
  <si>
    <t>pa_LHT_ClassV1L_LED_008</t>
    <phoneticPr fontId="7" type="noConversion"/>
  </si>
  <si>
    <t>pa_LHT_ClassV1L_LED_009</t>
    <phoneticPr fontId="7" type="noConversion"/>
  </si>
  <si>
    <t>pa_LHT_ClassV1L_LED_010</t>
    <phoneticPr fontId="7" type="noConversion"/>
  </si>
  <si>
    <t>pa_LHT_ClassV1L_LED_011</t>
    <phoneticPr fontId="7" type="noConversion"/>
  </si>
  <si>
    <t>pa_LHT_ClassV1L_LED_012</t>
    <phoneticPr fontId="7" type="noConversion"/>
  </si>
  <si>
    <t>pa_LHT_ClassV1L_LED_013</t>
    <phoneticPr fontId="7" type="noConversion"/>
  </si>
  <si>
    <t>pa_LHT_ClassV1L_LED_014</t>
    <phoneticPr fontId="7" type="noConversion"/>
  </si>
  <si>
    <t>pa_LHT_ClassV1L_LED_015</t>
    <phoneticPr fontId="7" type="noConversion"/>
  </si>
  <si>
    <t>pa_LHT_ClassV1L_LED_016</t>
    <phoneticPr fontId="7" type="noConversion"/>
  </si>
  <si>
    <t>pa_LHT_ClassV1L_LED_101</t>
    <phoneticPr fontId="7" type="noConversion"/>
  </si>
  <si>
    <t>pa_LHT_ClassV1L_LED_102</t>
    <phoneticPr fontId="7" type="noConversion"/>
  </si>
  <si>
    <t>pa_LHT_ClassV1L_LED_103</t>
    <phoneticPr fontId="7" type="noConversion"/>
  </si>
  <si>
    <t>pa_LHT_ClassV1L_LED_104</t>
    <phoneticPr fontId="7" type="noConversion"/>
  </si>
  <si>
    <t>pa_LHT_ClassV1L_LED_105</t>
    <phoneticPr fontId="7" type="noConversion"/>
  </si>
  <si>
    <t>pa_LHT_ClassV1L_LED_106</t>
    <phoneticPr fontId="7" type="noConversion"/>
  </si>
  <si>
    <t>pa_LHT_ClassV1L_LED_107</t>
    <phoneticPr fontId="7" type="noConversion"/>
  </si>
  <si>
    <t>pa_LHT_ClassV1L_LED_108</t>
    <phoneticPr fontId="7" type="noConversion"/>
  </si>
  <si>
    <t>pa_LHT_ClassV1L_LED_109</t>
    <phoneticPr fontId="7" type="noConversion"/>
  </si>
  <si>
    <t>pa_LHT_ClassV1L_LED_110</t>
    <phoneticPr fontId="7" type="noConversion"/>
  </si>
  <si>
    <t>pa_LHT_ClassV1L_LED_111</t>
    <phoneticPr fontId="7" type="noConversion"/>
  </si>
  <si>
    <t>pa_LHT_ClassV1L_LED_112</t>
    <phoneticPr fontId="7" type="noConversion"/>
  </si>
  <si>
    <t>pa_LHT_ClassV1L_LED_113</t>
    <phoneticPr fontId="7" type="noConversion"/>
  </si>
  <si>
    <t>pa_LHT_ClassV1L_LED_114</t>
    <phoneticPr fontId="7" type="noConversion"/>
  </si>
  <si>
    <t>pa_LHT_ClassV1L_LED_115</t>
    <phoneticPr fontId="7" type="noConversion"/>
  </si>
  <si>
    <t>pa_LHT_ClassV1L_LED_116</t>
    <phoneticPr fontId="7" type="noConversion"/>
  </si>
  <si>
    <t>pa_LHT_ClassV1L_LED_201</t>
    <phoneticPr fontId="7" type="noConversion"/>
  </si>
  <si>
    <t>pa_LHT_ClassV1L_LED_202</t>
    <phoneticPr fontId="7" type="noConversion"/>
  </si>
  <si>
    <t>pa_LHT_ClassV1L_LED_203</t>
    <phoneticPr fontId="7" type="noConversion"/>
  </si>
  <si>
    <t>pa_LHT_ClassV1L_LED_204</t>
    <phoneticPr fontId="7" type="noConversion"/>
  </si>
  <si>
    <t>pa_LHT_ClassV1L_LED_205</t>
    <phoneticPr fontId="7" type="noConversion"/>
  </si>
  <si>
    <t>pa_LHT_ClassV1L_LED_206</t>
    <phoneticPr fontId="7" type="noConversion"/>
  </si>
  <si>
    <t>pa_LHT_ClassV1L_LED_207</t>
    <phoneticPr fontId="7" type="noConversion"/>
  </si>
  <si>
    <t>pa_LHT_ClassV1L_LED_208</t>
    <phoneticPr fontId="7" type="noConversion"/>
  </si>
  <si>
    <t>pa_LHT_ClassV1L_LED_209</t>
    <phoneticPr fontId="7" type="noConversion"/>
  </si>
  <si>
    <t>pa_LHT_ClassV1L_LED_210</t>
    <phoneticPr fontId="7" type="noConversion"/>
  </si>
  <si>
    <t>pa_LHT_ClassV1L_LED_211</t>
    <phoneticPr fontId="7" type="noConversion"/>
  </si>
  <si>
    <t>pa_LHT_ClassV1L_LED_212</t>
    <phoneticPr fontId="7" type="noConversion"/>
  </si>
  <si>
    <t>pa_LHT_ClassV1L_LED_213</t>
    <phoneticPr fontId="7" type="noConversion"/>
  </si>
  <si>
    <t>pa_LHT_ClassV1L_LED_214</t>
    <phoneticPr fontId="7" type="noConversion"/>
  </si>
  <si>
    <t>pa_LHT_ClassV1L_LED_215</t>
    <phoneticPr fontId="7" type="noConversion"/>
  </si>
  <si>
    <t>pa_LHT_ClassV1L_LED_216</t>
    <phoneticPr fontId="7" type="noConversion"/>
  </si>
  <si>
    <t>pa_LHT_ClassV1L_LED_301</t>
    <phoneticPr fontId="7" type="noConversion"/>
  </si>
  <si>
    <t>pa_LHT_ClassV1L_LED_302</t>
    <phoneticPr fontId="7" type="noConversion"/>
  </si>
  <si>
    <t>pa_LHT_ClassV1L_LED_303</t>
    <phoneticPr fontId="7" type="noConversion"/>
  </si>
  <si>
    <t>pa_LHT_ClassV1L_LED_304</t>
    <phoneticPr fontId="7" type="noConversion"/>
  </si>
  <si>
    <t>pa_LHT_ClassV1L_LED_305</t>
    <phoneticPr fontId="7" type="noConversion"/>
  </si>
  <si>
    <t>pa_LHT_ClassV1L_LED_306</t>
    <phoneticPr fontId="7" type="noConversion"/>
  </si>
  <si>
    <t>pa_LHT_ClassV1L_LED_307</t>
    <phoneticPr fontId="7" type="noConversion"/>
  </si>
  <si>
    <t>pa_LHT_ClassV1L_LED_308</t>
    <phoneticPr fontId="7" type="noConversion"/>
  </si>
  <si>
    <t>pa_LHT_ClassV1L_LED_309</t>
    <phoneticPr fontId="7" type="noConversion"/>
  </si>
  <si>
    <t>pa_LHT_ClassV1L_LED_310</t>
    <phoneticPr fontId="7" type="noConversion"/>
  </si>
  <si>
    <t>pa_LHT_ClassV1L_LED_311</t>
    <phoneticPr fontId="7" type="noConversion"/>
  </si>
  <si>
    <t>pa_LHT_ClassV1L_LED_312</t>
    <phoneticPr fontId="7" type="noConversion"/>
  </si>
  <si>
    <t>pa_LHT_ClassV1L_LED_313</t>
    <phoneticPr fontId="7" type="noConversion"/>
  </si>
  <si>
    <t>pa_LHT_ClassV1L_LED_314</t>
    <phoneticPr fontId="7" type="noConversion"/>
  </si>
  <si>
    <t>pa_LHT_ClassV1L_LED_315</t>
    <phoneticPr fontId="7" type="noConversion"/>
  </si>
  <si>
    <t>pa_LHT_ClassV1L_LED_316</t>
    <phoneticPr fontId="7" type="noConversion"/>
  </si>
  <si>
    <t>pa_LHT_ClassV1L_LED_401</t>
    <phoneticPr fontId="7" type="noConversion"/>
  </si>
  <si>
    <t>pa_LHT_ClassV1L_LED_402</t>
    <phoneticPr fontId="7" type="noConversion"/>
  </si>
  <si>
    <t>pa_LHT_ClassV1L_LED_403</t>
    <phoneticPr fontId="7" type="noConversion"/>
  </si>
  <si>
    <t>pa_LHT_ClassV1L_LED_404</t>
    <phoneticPr fontId="7" type="noConversion"/>
  </si>
  <si>
    <t>pa_LHT_ClassV1L_LED_405</t>
    <phoneticPr fontId="7" type="noConversion"/>
  </si>
  <si>
    <t>pa_LHT_ClassV1L_LED_406</t>
    <phoneticPr fontId="7" type="noConversion"/>
  </si>
  <si>
    <t>pa_LHT_ClassV1L_LED_407</t>
    <phoneticPr fontId="7" type="noConversion"/>
  </si>
  <si>
    <t>pa_LHT_ClassV1L_LED_408</t>
    <phoneticPr fontId="7" type="noConversion"/>
  </si>
  <si>
    <t>pa_LHT_ClassV1L_LED_409</t>
    <phoneticPr fontId="7" type="noConversion"/>
  </si>
  <si>
    <t>pa_LHT_ClassV1L_LED_410</t>
    <phoneticPr fontId="7" type="noConversion"/>
  </si>
  <si>
    <t>pa_LHT_ClassV1L_LED_411</t>
    <phoneticPr fontId="7" type="noConversion"/>
  </si>
  <si>
    <t>pa_LHT_ClassV1L_LED_412</t>
    <phoneticPr fontId="7" type="noConversion"/>
  </si>
  <si>
    <t>pa_LHT_ClassV1L_LED_413</t>
    <phoneticPr fontId="7" type="noConversion"/>
  </si>
  <si>
    <t>pa_LHT_ClassV1L_LED_414</t>
    <phoneticPr fontId="7" type="noConversion"/>
  </si>
  <si>
    <t>pa_LHT_ClassV1L_LED_415</t>
    <phoneticPr fontId="7" type="noConversion"/>
  </si>
  <si>
    <t>pa_LHT_ClassV1L_LED_416</t>
    <phoneticPr fontId="7" type="noConversion"/>
  </si>
  <si>
    <t>pa_LHT_ClassV1L_LED_501</t>
    <phoneticPr fontId="7" type="noConversion"/>
  </si>
  <si>
    <t>pa_LHT_ClassV1L_LED_502</t>
    <phoneticPr fontId="7" type="noConversion"/>
  </si>
  <si>
    <t>pa_LHT_ClassV1L_LED_503</t>
    <phoneticPr fontId="7" type="noConversion"/>
  </si>
  <si>
    <t>pa_LHT_ClassV1L_LED_504</t>
    <phoneticPr fontId="7" type="noConversion"/>
  </si>
  <si>
    <t>pa_LHT_ClassV1L_LED_505</t>
    <phoneticPr fontId="7" type="noConversion"/>
  </si>
  <si>
    <t>pa_LHT_ClassV1L_LED_506</t>
    <phoneticPr fontId="7" type="noConversion"/>
  </si>
  <si>
    <t>pa_LHT_ClassV1L_LED_507</t>
    <phoneticPr fontId="7" type="noConversion"/>
  </si>
  <si>
    <t>pa_LHT_ClassV1L_LED_508</t>
    <phoneticPr fontId="7" type="noConversion"/>
  </si>
  <si>
    <t>pa_LHT_ClassV1L_LED_509</t>
    <phoneticPr fontId="7" type="noConversion"/>
  </si>
  <si>
    <t>pa_LHT_ClassV1L_LED_510</t>
    <phoneticPr fontId="7" type="noConversion"/>
  </si>
  <si>
    <t>pa_LHT_ClassV1L_LED_511</t>
    <phoneticPr fontId="7" type="noConversion"/>
  </si>
  <si>
    <t>pa_LHT_ClassV1L_LED_512</t>
    <phoneticPr fontId="7" type="noConversion"/>
  </si>
  <si>
    <t>pa_LHT_ClassV1L_LED_513</t>
    <phoneticPr fontId="7" type="noConversion"/>
  </si>
  <si>
    <t>pa_LHT_ClassV1L_LED_514</t>
    <phoneticPr fontId="7" type="noConversion"/>
  </si>
  <si>
    <t>pa_LHT_ClassV1L_LED_515</t>
    <phoneticPr fontId="7" type="noConversion"/>
  </si>
  <si>
    <t>pa_LHT_ClassV1L_LED_516</t>
    <phoneticPr fontId="7" type="noConversion"/>
  </si>
  <si>
    <t>pa_RHT_ClassV1L_LED_202</t>
  </si>
  <si>
    <t>pa_RHT_ClassV1L_LED_203</t>
  </si>
  <si>
    <t>pa_RHT_ClassV1L_LED_204</t>
  </si>
  <si>
    <t>pa_RHT_ClassV1L_LED_205</t>
  </si>
  <si>
    <t>pa_RHT_ClassV1L_LED_206</t>
  </si>
  <si>
    <t>pa_RHT_ClassV1L_LED_207</t>
  </si>
  <si>
    <t>pa_RHT_ClassV1L_LED_208</t>
  </si>
  <si>
    <t>pa_RHT_ClassV1L_LED_209</t>
  </si>
  <si>
    <t>pa_RHT_ClassV1L_LED_210</t>
  </si>
  <si>
    <t>pa_RHT_ClassV1L_LED_211</t>
  </si>
  <si>
    <t>pa_RHT_ClassV1L_LED_212</t>
  </si>
  <si>
    <t>pa_RHT_ClassV1L_LED_213</t>
  </si>
  <si>
    <t>pa_RHT_ClassV1L_LED_214</t>
  </si>
  <si>
    <t>pa_RHT_ClassV1L_LED_215</t>
  </si>
  <si>
    <t>pa_RHT_ClassV1L_LED_216</t>
  </si>
  <si>
    <t>pa_RHT_ClassV1L_LED_302</t>
  </si>
  <si>
    <t>pa_RHT_ClassV1L_LED_303</t>
  </si>
  <si>
    <t>pa_RHT_ClassV1L_LED_304</t>
  </si>
  <si>
    <t>pa_RHT_ClassV1L_LED_305</t>
  </si>
  <si>
    <t>pa_RHT_ClassV1L_LED_306</t>
  </si>
  <si>
    <t>pa_RHT_ClassV1L_LED_307</t>
  </si>
  <si>
    <t>pa_RHT_ClassV1L_LED_308</t>
  </si>
  <si>
    <t>pa_RHT_ClassV1L_LED_309</t>
  </si>
  <si>
    <t>pa_RHT_ClassV1L_LED_310</t>
  </si>
  <si>
    <t>pa_RHT_ClassV1L_LED_311</t>
  </si>
  <si>
    <t>pa_RHT_ClassV1L_LED_312</t>
  </si>
  <si>
    <t>pa_RHT_ClassV1L_LED_313</t>
  </si>
  <si>
    <t>pa_RHT_ClassV1L_LED_314</t>
  </si>
  <si>
    <t>pa_RHT_ClassV1L_LED_315</t>
  </si>
  <si>
    <t>pa_RHT_ClassV1L_LED_316</t>
  </si>
  <si>
    <t>pa_RHT_ClassV1L_LED_402</t>
  </si>
  <si>
    <t>pa_RHT_ClassV1L_LED_403</t>
  </si>
  <si>
    <t>pa_RHT_ClassV1L_LED_404</t>
  </si>
  <si>
    <t>pa_RHT_ClassV1L_LED_405</t>
  </si>
  <si>
    <t>pa_RHT_ClassV1L_LED_406</t>
  </si>
  <si>
    <t>pa_RHT_ClassV1L_LED_407</t>
  </si>
  <si>
    <t>pa_RHT_ClassV1L_LED_408</t>
  </si>
  <si>
    <t>pa_RHT_ClassV1L_LED_409</t>
  </si>
  <si>
    <t>pa_RHT_ClassV1L_LED_410</t>
  </si>
  <si>
    <t>pa_RHT_ClassV1L_LED_411</t>
  </si>
  <si>
    <t>pa_RHT_ClassV1L_LED_412</t>
  </si>
  <si>
    <t>pa_RHT_ClassV1L_LED_413</t>
  </si>
  <si>
    <t>pa_RHT_ClassV1L_LED_414</t>
  </si>
  <si>
    <t>pa_RHT_ClassV1L_LED_415</t>
  </si>
  <si>
    <t>pa_RHT_ClassV1L_LED_416</t>
  </si>
  <si>
    <t>pa_RHT_ClassV1L_LED_502</t>
  </si>
  <si>
    <t>pa_RHT_ClassV1L_LED_503</t>
  </si>
  <si>
    <t>pa_RHT_ClassV1L_LED_504</t>
  </si>
  <si>
    <t>pa_RHT_ClassV1L_LED_505</t>
  </si>
  <si>
    <t>pa_RHT_ClassV1L_LED_506</t>
  </si>
  <si>
    <t>pa_RHT_ClassV1L_LED_507</t>
  </si>
  <si>
    <t>pa_RHT_ClassV1L_LED_508</t>
  </si>
  <si>
    <t>pa_RHT_ClassV1L_LED_509</t>
  </si>
  <si>
    <t>pa_RHT_ClassV1L_LED_510</t>
  </si>
  <si>
    <t>pa_RHT_ClassV1L_LED_511</t>
  </si>
  <si>
    <t>pa_RHT_ClassV1L_LED_512</t>
  </si>
  <si>
    <t>pa_RHT_ClassV1L_LED_513</t>
  </si>
  <si>
    <t>pa_RHT_ClassV1L_LED_514</t>
  </si>
  <si>
    <t>pa_RHT_ClassV1L_LED_515</t>
  </si>
  <si>
    <t>pa_RHT_ClassV1L_LED_516</t>
  </si>
  <si>
    <t>pa_RHT_ClassV1L_LED_001</t>
    <phoneticPr fontId="7" type="noConversion"/>
  </si>
  <si>
    <t>pa_RHT_ClassV1L_LED_002</t>
    <phoneticPr fontId="7" type="noConversion"/>
  </si>
  <si>
    <t>pa_RHT_ClassV1L_LED_003</t>
    <phoneticPr fontId="7" type="noConversion"/>
  </si>
  <si>
    <t>pa_RHT_ClassV1L_LED_004</t>
    <phoneticPr fontId="7" type="noConversion"/>
  </si>
  <si>
    <t>pa_RHT_ClassV1L_LED_005</t>
    <phoneticPr fontId="7" type="noConversion"/>
  </si>
  <si>
    <t>pa_RHT_ClassV1L_LED_006</t>
    <phoneticPr fontId="7" type="noConversion"/>
  </si>
  <si>
    <t>pa_RHT_ClassV1L_LED_007</t>
    <phoneticPr fontId="7" type="noConversion"/>
  </si>
  <si>
    <t>pa_RHT_ClassV1L_LED_008</t>
    <phoneticPr fontId="7" type="noConversion"/>
  </si>
  <si>
    <t>pa_RHT_ClassV1L_LED_009</t>
    <phoneticPr fontId="7" type="noConversion"/>
  </si>
  <si>
    <t>pa_RHT_ClassV1L_LED_010</t>
    <phoneticPr fontId="7" type="noConversion"/>
  </si>
  <si>
    <t>pa_RHT_ClassV1L_LED_011</t>
    <phoneticPr fontId="7" type="noConversion"/>
  </si>
  <si>
    <t>pa_RHT_ClassV1L_LED_012</t>
    <phoneticPr fontId="7" type="noConversion"/>
  </si>
  <si>
    <t>pa_RHT_ClassV1L_LED_013</t>
    <phoneticPr fontId="7" type="noConversion"/>
  </si>
  <si>
    <t>pa_RHT_ClassV1L_LED_014</t>
    <phoneticPr fontId="7" type="noConversion"/>
  </si>
  <si>
    <t>pa_RHT_ClassV1L_LED_015</t>
    <phoneticPr fontId="7" type="noConversion"/>
  </si>
  <si>
    <t>pa_RHT_ClassV1L_LED_016</t>
    <phoneticPr fontId="7" type="noConversion"/>
  </si>
  <si>
    <t>pa_RHT_ClassV1L_LED_201</t>
    <phoneticPr fontId="7" type="noConversion"/>
  </si>
  <si>
    <t>pa_RHT_ClassV1L_LED_401</t>
    <phoneticPr fontId="7" type="noConversion"/>
  </si>
  <si>
    <t>pa_RHT_ClassV1L_LED_101</t>
    <phoneticPr fontId="7" type="noConversion"/>
  </si>
  <si>
    <t>pa_RHT_ClassV1L_LED_102</t>
  </si>
  <si>
    <t>pa_RHT_ClassV1L_LED_103</t>
  </si>
  <si>
    <t>pa_RHT_ClassV1L_LED_104</t>
  </si>
  <si>
    <t>pa_RHT_ClassV1L_LED_105</t>
  </si>
  <si>
    <t>pa_RHT_ClassV1L_LED_106</t>
  </si>
  <si>
    <t>pa_RHT_ClassV1L_LED_107</t>
  </si>
  <si>
    <t>pa_RHT_ClassV1L_LED_108</t>
  </si>
  <si>
    <t>pa_RHT_ClassV1L_LED_109</t>
  </si>
  <si>
    <t>pa_RHT_ClassV1L_LED_110</t>
  </si>
  <si>
    <t>pa_RHT_ClassV1L_LED_111</t>
  </si>
  <si>
    <t>pa_RHT_ClassV1L_LED_112</t>
  </si>
  <si>
    <t>pa_RHT_ClassV1L_LED_113</t>
  </si>
  <si>
    <t>pa_RHT_ClassV1L_LED_114</t>
  </si>
  <si>
    <t>pa_RHT_ClassV1L_LED_115</t>
  </si>
  <si>
    <t>pa_RHT_ClassV1L_LED_116</t>
  </si>
  <si>
    <t>pa_RHT_ClassV1L_LED_301</t>
    <phoneticPr fontId="7" type="noConversion"/>
  </si>
  <si>
    <t>pa_RHT_ClassV1L_LED_501</t>
    <phoneticPr fontId="7" type="noConversion"/>
  </si>
  <si>
    <t>pa_LHT_ClassV1R_LED_001</t>
    <phoneticPr fontId="7" type="noConversion"/>
  </si>
  <si>
    <t>pa_LHT_ClassV1R_LED_002</t>
  </si>
  <si>
    <t>pa_LHT_ClassV1R_LED_003</t>
  </si>
  <si>
    <t>pa_LHT_ClassV1R_LED_004</t>
  </si>
  <si>
    <t>pa_LHT_ClassV1R_LED_005</t>
  </si>
  <si>
    <t>pa_LHT_ClassV1R_LED_006</t>
  </si>
  <si>
    <t>pa_LHT_ClassV1R_LED_007</t>
  </si>
  <si>
    <t>pa_LHT_ClassV1R_LED_008</t>
  </si>
  <si>
    <t>pa_LHT_ClassV1R_LED_009</t>
  </si>
  <si>
    <t>pa_LHT_ClassV1R_LED_010</t>
  </si>
  <si>
    <t>pa_LHT_ClassV1R_LED_011</t>
  </si>
  <si>
    <t>pa_LHT_ClassV1R_LED_012</t>
  </si>
  <si>
    <t>pa_LHT_ClassV1R_LED_013</t>
  </si>
  <si>
    <t>pa_LHT_ClassV1R_LED_014</t>
  </si>
  <si>
    <t>pa_LHT_ClassV1R_LED_015</t>
  </si>
  <si>
    <t>pa_LHT_ClassV1R_LED_016</t>
  </si>
  <si>
    <t>pa_LHT_ClassV1R_LED_101</t>
    <phoneticPr fontId="7" type="noConversion"/>
  </si>
  <si>
    <t>pa_LHT_ClassV1R_LED_102</t>
  </si>
  <si>
    <t>pa_LHT_ClassV1R_LED_103</t>
  </si>
  <si>
    <t>pa_LHT_ClassV1R_LED_104</t>
  </si>
  <si>
    <t>pa_LHT_ClassV1R_LED_105</t>
  </si>
  <si>
    <t>pa_LHT_ClassV1R_LED_106</t>
  </si>
  <si>
    <t>pa_LHT_ClassV1R_LED_107</t>
  </si>
  <si>
    <t>pa_LHT_ClassV1R_LED_108</t>
  </si>
  <si>
    <t>pa_LHT_ClassV1R_LED_109</t>
  </si>
  <si>
    <t>pa_LHT_ClassV1R_LED_110</t>
  </si>
  <si>
    <t>pa_LHT_ClassV1R_LED_111</t>
  </si>
  <si>
    <t>pa_LHT_ClassV1R_LED_112</t>
  </si>
  <si>
    <t>pa_LHT_ClassV1R_LED_113</t>
  </si>
  <si>
    <t>pa_LHT_ClassV1R_LED_114</t>
  </si>
  <si>
    <t>pa_LHT_ClassV1R_LED_115</t>
  </si>
  <si>
    <t>pa_LHT_ClassV1R_LED_116</t>
  </si>
  <si>
    <t>pa_LHT_ClassV1R_LED_201</t>
    <phoneticPr fontId="7" type="noConversion"/>
  </si>
  <si>
    <t>pa_LHT_ClassV1R_LED_202</t>
  </si>
  <si>
    <t>pa_LHT_ClassV1R_LED_203</t>
  </si>
  <si>
    <t>pa_LHT_ClassV1R_LED_204</t>
  </si>
  <si>
    <t>pa_LHT_ClassV1R_LED_205</t>
  </si>
  <si>
    <t>pa_LHT_ClassV1R_LED_206</t>
  </si>
  <si>
    <t>pa_LHT_ClassV1R_LED_207</t>
  </si>
  <si>
    <t>pa_LHT_ClassV1R_LED_208</t>
  </si>
  <si>
    <t>pa_LHT_ClassV1R_LED_209</t>
  </si>
  <si>
    <t>pa_LHT_ClassV1R_LED_210</t>
  </si>
  <si>
    <t>pa_LHT_ClassV1R_LED_211</t>
  </si>
  <si>
    <t>pa_LHT_ClassV1R_LED_212</t>
  </si>
  <si>
    <t>pa_LHT_ClassV1R_LED_213</t>
  </si>
  <si>
    <t>pa_LHT_ClassV1R_LED_214</t>
  </si>
  <si>
    <t>pa_LHT_ClassV1R_LED_215</t>
  </si>
  <si>
    <t>pa_LHT_ClassV1R_LED_216</t>
  </si>
  <si>
    <t>pa_LHT_ClassV1R_LED_301</t>
    <phoneticPr fontId="7" type="noConversion"/>
  </si>
  <si>
    <t>pa_LHT_ClassV1R_LED_302</t>
  </si>
  <si>
    <t>pa_LHT_ClassV1R_LED_303</t>
  </si>
  <si>
    <t>pa_LHT_ClassV1R_LED_304</t>
  </si>
  <si>
    <t>pa_LHT_ClassV1R_LED_305</t>
  </si>
  <si>
    <t>pa_LHT_ClassV1R_LED_306</t>
  </si>
  <si>
    <t>pa_LHT_ClassV1R_LED_307</t>
  </si>
  <si>
    <t>pa_LHT_ClassV1R_LED_308</t>
  </si>
  <si>
    <t>pa_LHT_ClassV1R_LED_309</t>
  </si>
  <si>
    <t>pa_LHT_ClassV1R_LED_310</t>
  </si>
  <si>
    <t>pa_LHT_ClassV1R_LED_311</t>
  </si>
  <si>
    <t>pa_LHT_ClassV1R_LED_312</t>
  </si>
  <si>
    <t>pa_LHT_ClassV1R_LED_313</t>
  </si>
  <si>
    <t>pa_LHT_ClassV1R_LED_314</t>
  </si>
  <si>
    <t>pa_LHT_ClassV1R_LED_315</t>
  </si>
  <si>
    <t>pa_LHT_ClassV1R_LED_316</t>
  </si>
  <si>
    <t>pa_LHT_ClassV1R_LED_401</t>
    <phoneticPr fontId="7" type="noConversion"/>
  </si>
  <si>
    <t>pa_LHT_ClassV1R_LED_402</t>
  </si>
  <si>
    <t>pa_LHT_ClassV1R_LED_403</t>
  </si>
  <si>
    <t>pa_LHT_ClassV1R_LED_404</t>
  </si>
  <si>
    <t>pa_LHT_ClassV1R_LED_405</t>
  </si>
  <si>
    <t>pa_LHT_ClassV1R_LED_406</t>
  </si>
  <si>
    <t>pa_LHT_ClassV1R_LED_407</t>
  </si>
  <si>
    <t>pa_LHT_ClassV1R_LED_408</t>
  </si>
  <si>
    <t>pa_LHT_ClassV1R_LED_409</t>
  </si>
  <si>
    <t>pa_LHT_ClassV1R_LED_410</t>
  </si>
  <si>
    <t>pa_LHT_ClassV1R_LED_411</t>
  </si>
  <si>
    <t>pa_LHT_ClassV1R_LED_412</t>
  </si>
  <si>
    <t>pa_LHT_ClassV1R_LED_413</t>
  </si>
  <si>
    <t>pa_LHT_ClassV1R_LED_414</t>
  </si>
  <si>
    <t>pa_LHT_ClassV1R_LED_415</t>
  </si>
  <si>
    <t>pa_LHT_ClassV1R_LED_416</t>
  </si>
  <si>
    <t>pa_LHT_ClassV1R_LED_501</t>
    <phoneticPr fontId="7" type="noConversion"/>
  </si>
  <si>
    <t>pa_LHT_ClassV1R_LED_502</t>
  </si>
  <si>
    <t>pa_LHT_ClassV1R_LED_503</t>
  </si>
  <si>
    <t>pa_LHT_ClassV1R_LED_504</t>
  </si>
  <si>
    <t>pa_LHT_ClassV1R_LED_505</t>
  </si>
  <si>
    <t>pa_LHT_ClassV1R_LED_506</t>
  </si>
  <si>
    <t>pa_LHT_ClassV1R_LED_507</t>
  </si>
  <si>
    <t>pa_LHT_ClassV1R_LED_508</t>
  </si>
  <si>
    <t>pa_LHT_ClassV1R_LED_509</t>
  </si>
  <si>
    <t>pa_LHT_ClassV1R_LED_510</t>
  </si>
  <si>
    <t>pa_LHT_ClassV1R_LED_511</t>
  </si>
  <si>
    <t>pa_LHT_ClassV1R_LED_512</t>
  </si>
  <si>
    <t>pa_LHT_ClassV1R_LED_513</t>
  </si>
  <si>
    <t>pa_LHT_ClassV1R_LED_514</t>
  </si>
  <si>
    <t>pa_LHT_ClassV1R_LED_515</t>
  </si>
  <si>
    <t>pa_LHT_ClassV1R_LED_516</t>
  </si>
  <si>
    <t>pa_RHT_ClassV1R_LED_001</t>
    <phoneticPr fontId="7" type="noConversion"/>
  </si>
  <si>
    <t>pa_RHT_ClassV1R_LED_002</t>
  </si>
  <si>
    <t>pa_RHT_ClassV1R_LED_003</t>
  </si>
  <si>
    <t>pa_RHT_ClassV1R_LED_004</t>
  </si>
  <si>
    <t>pa_RHT_ClassV1R_LED_005</t>
  </si>
  <si>
    <t>pa_RHT_ClassV1R_LED_006</t>
  </si>
  <si>
    <t>pa_RHT_ClassV1R_LED_007</t>
  </si>
  <si>
    <t>pa_RHT_ClassV1R_LED_008</t>
  </si>
  <si>
    <t>pa_RHT_ClassV1R_LED_009</t>
  </si>
  <si>
    <t>pa_RHT_ClassV1R_LED_010</t>
  </si>
  <si>
    <t>pa_RHT_ClassV1R_LED_011</t>
  </si>
  <si>
    <t>pa_RHT_ClassV1R_LED_012</t>
  </si>
  <si>
    <t>pa_RHT_ClassV1R_LED_013</t>
  </si>
  <si>
    <t>pa_RHT_ClassV1R_LED_014</t>
  </si>
  <si>
    <t>pa_RHT_ClassV1R_LED_015</t>
  </si>
  <si>
    <t>pa_RHT_ClassV1R_LED_016</t>
  </si>
  <si>
    <t>pa_RHT_ClassV1R_LED_101</t>
    <phoneticPr fontId="7" type="noConversion"/>
  </si>
  <si>
    <t>pa_RHT_ClassV1R_LED_102</t>
  </si>
  <si>
    <t>pa_RHT_ClassV1R_LED_103</t>
  </si>
  <si>
    <t>pa_RHT_ClassV1R_LED_104</t>
  </si>
  <si>
    <t>pa_RHT_ClassV1R_LED_105</t>
  </si>
  <si>
    <t>pa_RHT_ClassV1R_LED_106</t>
  </si>
  <si>
    <t>pa_RHT_ClassV1R_LED_107</t>
  </si>
  <si>
    <t>pa_RHT_ClassV1R_LED_108</t>
  </si>
  <si>
    <t>pa_RHT_ClassV1R_LED_109</t>
  </si>
  <si>
    <t>pa_RHT_ClassV1R_LED_110</t>
  </si>
  <si>
    <t>pa_RHT_ClassV1R_LED_111</t>
  </si>
  <si>
    <t>pa_RHT_ClassV1R_LED_112</t>
  </si>
  <si>
    <t>pa_RHT_ClassV1R_LED_113</t>
  </si>
  <si>
    <t>pa_RHT_ClassV1R_LED_114</t>
  </si>
  <si>
    <t>pa_RHT_ClassV1R_LED_115</t>
  </si>
  <si>
    <t>pa_RHT_ClassV1R_LED_116</t>
  </si>
  <si>
    <t>pa_RHT_ClassV1R_LED_201</t>
    <phoneticPr fontId="7" type="noConversion"/>
  </si>
  <si>
    <t>pa_RHT_ClassV1R_LED_202</t>
  </si>
  <si>
    <t>pa_RHT_ClassV1R_LED_203</t>
  </si>
  <si>
    <t>pa_RHT_ClassV1R_LED_204</t>
  </si>
  <si>
    <t>pa_RHT_ClassV1R_LED_205</t>
  </si>
  <si>
    <t>pa_RHT_ClassV1R_LED_206</t>
  </si>
  <si>
    <t>pa_RHT_ClassV1R_LED_207</t>
  </si>
  <si>
    <t>pa_RHT_ClassV1R_LED_208</t>
  </si>
  <si>
    <t>pa_RHT_ClassV1R_LED_209</t>
  </si>
  <si>
    <t>pa_RHT_ClassV1R_LED_210</t>
  </si>
  <si>
    <t>pa_RHT_ClassV1R_LED_211</t>
  </si>
  <si>
    <t>pa_RHT_ClassV1R_LED_212</t>
  </si>
  <si>
    <t>pa_RHT_ClassV1R_LED_213</t>
  </si>
  <si>
    <t>pa_RHT_ClassV1R_LED_214</t>
  </si>
  <si>
    <t>pa_RHT_ClassV1R_LED_215</t>
  </si>
  <si>
    <t>pa_RHT_ClassV1R_LED_216</t>
  </si>
  <si>
    <t>pa_RHT_ClassV1R_LED_301</t>
    <phoneticPr fontId="7" type="noConversion"/>
  </si>
  <si>
    <t>pa_RHT_ClassV1R_LED_302</t>
  </si>
  <si>
    <t>pa_RHT_ClassV1R_LED_303</t>
  </si>
  <si>
    <t>pa_RHT_ClassV1R_LED_304</t>
  </si>
  <si>
    <t>pa_RHT_ClassV1R_LED_305</t>
  </si>
  <si>
    <t>pa_RHT_ClassV1R_LED_306</t>
  </si>
  <si>
    <t>pa_RHT_ClassV1R_LED_307</t>
  </si>
  <si>
    <t>pa_RHT_ClassV1R_LED_308</t>
  </si>
  <si>
    <t>pa_RHT_ClassV1R_LED_309</t>
  </si>
  <si>
    <t>pa_RHT_ClassV1R_LED_310</t>
  </si>
  <si>
    <t>pa_RHT_ClassV1R_LED_311</t>
  </si>
  <si>
    <t>pa_RHT_ClassV1R_LED_312</t>
  </si>
  <si>
    <t>pa_RHT_ClassV1R_LED_313</t>
  </si>
  <si>
    <t>pa_RHT_ClassV1R_LED_314</t>
  </si>
  <si>
    <t>pa_RHT_ClassV1R_LED_315</t>
  </si>
  <si>
    <t>pa_RHT_ClassV1R_LED_316</t>
  </si>
  <si>
    <t>pa_RHT_ClassV1R_LED_401</t>
    <phoneticPr fontId="7" type="noConversion"/>
  </si>
  <si>
    <t>pa_RHT_ClassV1R_LED_402</t>
  </si>
  <si>
    <t>pa_RHT_ClassV1R_LED_403</t>
  </si>
  <si>
    <t>pa_RHT_ClassV1R_LED_404</t>
  </si>
  <si>
    <t>pa_RHT_ClassV1R_LED_405</t>
  </si>
  <si>
    <t>pa_RHT_ClassV1R_LED_406</t>
  </si>
  <si>
    <t>pa_RHT_ClassV1R_LED_407</t>
  </si>
  <si>
    <t>pa_RHT_ClassV1R_LED_408</t>
  </si>
  <si>
    <t>pa_RHT_ClassV1R_LED_409</t>
  </si>
  <si>
    <t>pa_RHT_ClassV1R_LED_410</t>
  </si>
  <si>
    <t>pa_RHT_ClassV1R_LED_411</t>
  </si>
  <si>
    <t>pa_RHT_ClassV1R_LED_412</t>
  </si>
  <si>
    <t>pa_RHT_ClassV1R_LED_413</t>
  </si>
  <si>
    <t>pa_RHT_ClassV1R_LED_414</t>
  </si>
  <si>
    <t>pa_RHT_ClassV1R_LED_415</t>
  </si>
  <si>
    <t>pa_RHT_ClassV1R_LED_416</t>
  </si>
  <si>
    <t>pa_RHT_ClassV1R_LED_501</t>
    <phoneticPr fontId="7" type="noConversion"/>
  </si>
  <si>
    <t>pa_RHT_ClassV1R_LED_502</t>
  </si>
  <si>
    <t>pa_RHT_ClassV1R_LED_503</t>
  </si>
  <si>
    <t>pa_RHT_ClassV1R_LED_504</t>
  </si>
  <si>
    <t>pa_RHT_ClassV1R_LED_505</t>
  </si>
  <si>
    <t>pa_RHT_ClassV1R_LED_506</t>
  </si>
  <si>
    <t>pa_RHT_ClassV1R_LED_507</t>
  </si>
  <si>
    <t>pa_RHT_ClassV1R_LED_508</t>
  </si>
  <si>
    <t>pa_RHT_ClassV1R_LED_509</t>
  </si>
  <si>
    <t>pa_RHT_ClassV1R_LED_510</t>
  </si>
  <si>
    <t>pa_RHT_ClassV1R_LED_511</t>
  </si>
  <si>
    <t>pa_RHT_ClassV1R_LED_512</t>
  </si>
  <si>
    <t>pa_RHT_ClassV1R_LED_513</t>
  </si>
  <si>
    <t>pa_RHT_ClassV1R_LED_514</t>
  </si>
  <si>
    <t>pa_RHT_ClassV1R_LED_515</t>
  </si>
  <si>
    <t>pa_RHT_ClassV1R_LED_516</t>
  </si>
  <si>
    <t>pa_LHT_ClassV1L_Static_LB_Intensity</t>
    <phoneticPr fontId="7" type="noConversion"/>
  </si>
  <si>
    <t>pa_RHT_ClassV1L_Static_LB_Intensity</t>
    <phoneticPr fontId="7" type="noConversion"/>
  </si>
  <si>
    <t>pa_LHT_ClassV1R_Static_LB_Intensity</t>
    <phoneticPr fontId="7" type="noConversion"/>
  </si>
  <si>
    <t>pa_RHT_ClassV1R_Static_LB_Intensity</t>
    <phoneticPr fontId="7" type="noConversion"/>
  </si>
  <si>
    <t>pa_LHT_ClassE1L_LED_101</t>
    <phoneticPr fontId="7" type="noConversion"/>
  </si>
  <si>
    <t>pa_LHT_ClassE1L_LED_301</t>
    <phoneticPr fontId="7" type="noConversion"/>
  </si>
  <si>
    <t>pa_LHT_ClassE1L_LED_501</t>
    <phoneticPr fontId="7" type="noConversion"/>
  </si>
  <si>
    <t>pa_LHT_ClassE1L_LED_001</t>
    <phoneticPr fontId="7" type="noConversion"/>
  </si>
  <si>
    <t>pa_LHT_ClassE1L_LED_002</t>
    <phoneticPr fontId="7" type="noConversion"/>
  </si>
  <si>
    <t>pa_LHT_ClassE1L_LED_003</t>
    <phoneticPr fontId="7" type="noConversion"/>
  </si>
  <si>
    <t>pa_LHT_ClassE1L_LED_004</t>
    <phoneticPr fontId="7" type="noConversion"/>
  </si>
  <si>
    <t>pa_LHT_ClassE1L_LED_005</t>
    <phoneticPr fontId="7" type="noConversion"/>
  </si>
  <si>
    <t>pa_LHT_ClassE1L_LED_006</t>
    <phoneticPr fontId="7" type="noConversion"/>
  </si>
  <si>
    <t>pa_LHT_ClassE1L_LED_007</t>
    <phoneticPr fontId="7" type="noConversion"/>
  </si>
  <si>
    <t>pa_LHT_ClassE1L_LED_008</t>
    <phoneticPr fontId="7" type="noConversion"/>
  </si>
  <si>
    <t>pa_LHT_ClassE1L_LED_009</t>
    <phoneticPr fontId="7" type="noConversion"/>
  </si>
  <si>
    <t>pa_LHT_ClassE1L_LED_010</t>
    <phoneticPr fontId="7" type="noConversion"/>
  </si>
  <si>
    <t>pa_LHT_ClassE1L_LED_011</t>
    <phoneticPr fontId="7" type="noConversion"/>
  </si>
  <si>
    <t>pa_LHT_ClassE1L_LED_012</t>
    <phoneticPr fontId="7" type="noConversion"/>
  </si>
  <si>
    <t>pa_LHT_ClassE1L_LED_013</t>
    <phoneticPr fontId="7" type="noConversion"/>
  </si>
  <si>
    <t>pa_LHT_ClassE1L_LED_014</t>
    <phoneticPr fontId="7" type="noConversion"/>
  </si>
  <si>
    <t>pa_LHT_ClassE1L_LED_015</t>
    <phoneticPr fontId="7" type="noConversion"/>
  </si>
  <si>
    <t>pa_LHT_ClassE1L_LED_016</t>
    <phoneticPr fontId="7" type="noConversion"/>
  </si>
  <si>
    <t>pa_LHT_ClassE1L_LED_102</t>
    <phoneticPr fontId="7" type="noConversion"/>
  </si>
  <si>
    <t>pa_LHT_ClassE1L_LED_103</t>
    <phoneticPr fontId="7" type="noConversion"/>
  </si>
  <si>
    <t>pa_LHT_ClassE1L_LED_104</t>
    <phoneticPr fontId="7" type="noConversion"/>
  </si>
  <si>
    <t>pa_LHT_ClassE1L_LED_105</t>
    <phoneticPr fontId="7" type="noConversion"/>
  </si>
  <si>
    <t>pa_LHT_ClassE1L_LED_106</t>
    <phoneticPr fontId="7" type="noConversion"/>
  </si>
  <si>
    <t>pa_LHT_ClassE1L_LED_107</t>
    <phoneticPr fontId="7" type="noConversion"/>
  </si>
  <si>
    <t>pa_LHT_ClassE1L_LED_108</t>
    <phoneticPr fontId="7" type="noConversion"/>
  </si>
  <si>
    <t>pa_LHT_ClassE1L_LED_109</t>
    <phoneticPr fontId="7" type="noConversion"/>
  </si>
  <si>
    <t>pa_LHT_ClassE1L_LED_110</t>
    <phoneticPr fontId="7" type="noConversion"/>
  </si>
  <si>
    <t>pa_LHT_ClassE1L_LED_111</t>
    <phoneticPr fontId="7" type="noConversion"/>
  </si>
  <si>
    <t>pa_LHT_ClassE1L_LED_112</t>
    <phoneticPr fontId="7" type="noConversion"/>
  </si>
  <si>
    <t>pa_LHT_ClassE1L_LED_113</t>
    <phoneticPr fontId="7" type="noConversion"/>
  </si>
  <si>
    <t>pa_LHT_ClassE1L_LED_114</t>
    <phoneticPr fontId="7" type="noConversion"/>
  </si>
  <si>
    <t>pa_LHT_ClassE1L_LED_115</t>
    <phoneticPr fontId="7" type="noConversion"/>
  </si>
  <si>
    <t>pa_LHT_ClassE1L_LED_116</t>
    <phoneticPr fontId="7" type="noConversion"/>
  </si>
  <si>
    <t>pa_LHT_ClassE1L_LED_201</t>
    <phoneticPr fontId="7" type="noConversion"/>
  </si>
  <si>
    <t>pa_LHT_ClassE1L_LED_202</t>
    <phoneticPr fontId="7" type="noConversion"/>
  </si>
  <si>
    <t>pa_LHT_ClassE1L_LED_203</t>
    <phoneticPr fontId="7" type="noConversion"/>
  </si>
  <si>
    <t>pa_LHT_ClassE1L_LED_204</t>
    <phoneticPr fontId="7" type="noConversion"/>
  </si>
  <si>
    <t>pa_LHT_ClassE1L_LED_205</t>
    <phoneticPr fontId="7" type="noConversion"/>
  </si>
  <si>
    <t>pa_LHT_ClassE1L_LED_206</t>
    <phoneticPr fontId="7" type="noConversion"/>
  </si>
  <si>
    <t>pa_LHT_ClassE1L_LED_207</t>
    <phoneticPr fontId="7" type="noConversion"/>
  </si>
  <si>
    <t>pa_LHT_ClassE1L_LED_208</t>
    <phoneticPr fontId="7" type="noConversion"/>
  </si>
  <si>
    <t>pa_LHT_ClassE1L_LED_209</t>
    <phoneticPr fontId="7" type="noConversion"/>
  </si>
  <si>
    <t>pa_LHT_ClassE1L_LED_210</t>
    <phoneticPr fontId="7" type="noConversion"/>
  </si>
  <si>
    <t>pa_LHT_ClassE1L_LED_211</t>
    <phoneticPr fontId="7" type="noConversion"/>
  </si>
  <si>
    <t>pa_LHT_ClassE1L_LED_212</t>
    <phoneticPr fontId="7" type="noConversion"/>
  </si>
  <si>
    <t>pa_LHT_ClassE1L_LED_213</t>
    <phoneticPr fontId="7" type="noConversion"/>
  </si>
  <si>
    <t>pa_LHT_ClassE1L_LED_214</t>
    <phoneticPr fontId="7" type="noConversion"/>
  </si>
  <si>
    <t>pa_LHT_ClassE1L_LED_215</t>
    <phoneticPr fontId="7" type="noConversion"/>
  </si>
  <si>
    <t>pa_LHT_ClassE1L_LED_216</t>
    <phoneticPr fontId="7" type="noConversion"/>
  </si>
  <si>
    <t>pa_LHT_ClassE1L_LED_302</t>
    <phoneticPr fontId="7" type="noConversion"/>
  </si>
  <si>
    <t>pa_LHT_ClassE1L_LED_303</t>
    <phoneticPr fontId="7" type="noConversion"/>
  </si>
  <si>
    <t>pa_LHT_ClassE1L_LED_304</t>
    <phoneticPr fontId="7" type="noConversion"/>
  </si>
  <si>
    <t>pa_LHT_ClassE1L_LED_305</t>
    <phoneticPr fontId="7" type="noConversion"/>
  </si>
  <si>
    <t>pa_LHT_ClassE1L_LED_306</t>
    <phoneticPr fontId="7" type="noConversion"/>
  </si>
  <si>
    <t>pa_LHT_ClassE1L_LED_307</t>
    <phoneticPr fontId="7" type="noConversion"/>
  </si>
  <si>
    <t>pa_LHT_ClassE1L_LED_308</t>
    <phoneticPr fontId="7" type="noConversion"/>
  </si>
  <si>
    <t>pa_LHT_ClassE1L_LED_309</t>
    <phoneticPr fontId="7" type="noConversion"/>
  </si>
  <si>
    <t>pa_LHT_ClassE1L_LED_310</t>
    <phoneticPr fontId="7" type="noConversion"/>
  </si>
  <si>
    <t>pa_LHT_ClassE1L_LED_311</t>
    <phoneticPr fontId="7" type="noConversion"/>
  </si>
  <si>
    <t>pa_LHT_ClassE1L_LED_312</t>
    <phoneticPr fontId="7" type="noConversion"/>
  </si>
  <si>
    <t>pa_LHT_ClassE1L_LED_313</t>
    <phoneticPr fontId="7" type="noConversion"/>
  </si>
  <si>
    <t>pa_LHT_ClassE1L_LED_314</t>
    <phoneticPr fontId="7" type="noConversion"/>
  </si>
  <si>
    <t>pa_LHT_ClassE1L_LED_315</t>
    <phoneticPr fontId="7" type="noConversion"/>
  </si>
  <si>
    <t>pa_LHT_ClassE1L_LED_316</t>
    <phoneticPr fontId="7" type="noConversion"/>
  </si>
  <si>
    <t>pa_LHT_ClassE1L_LED_401</t>
    <phoneticPr fontId="7" type="noConversion"/>
  </si>
  <si>
    <t>pa_LHT_ClassE1L_LED_402</t>
    <phoneticPr fontId="7" type="noConversion"/>
  </si>
  <si>
    <t>pa_LHT_ClassE1L_LED_403</t>
    <phoneticPr fontId="7" type="noConversion"/>
  </si>
  <si>
    <t>pa_LHT_ClassE1L_LED_404</t>
    <phoneticPr fontId="7" type="noConversion"/>
  </si>
  <si>
    <t>pa_LHT_ClassE1L_LED_405</t>
    <phoneticPr fontId="7" type="noConversion"/>
  </si>
  <si>
    <t>pa_LHT_ClassE1L_LED_406</t>
    <phoneticPr fontId="7" type="noConversion"/>
  </si>
  <si>
    <t>pa_LHT_ClassE1L_LED_407</t>
    <phoneticPr fontId="7" type="noConversion"/>
  </si>
  <si>
    <t>pa_LHT_ClassE1L_LED_408</t>
    <phoneticPr fontId="7" type="noConversion"/>
  </si>
  <si>
    <t>pa_LHT_ClassE1L_LED_409</t>
    <phoneticPr fontId="7" type="noConversion"/>
  </si>
  <si>
    <t>pa_LHT_ClassE1L_LED_410</t>
    <phoneticPr fontId="7" type="noConversion"/>
  </si>
  <si>
    <t>pa_LHT_ClassE1L_LED_411</t>
    <phoneticPr fontId="7" type="noConversion"/>
  </si>
  <si>
    <t>pa_LHT_ClassE1L_LED_412</t>
    <phoneticPr fontId="7" type="noConversion"/>
  </si>
  <si>
    <t>pa_LHT_ClassE1L_LED_413</t>
    <phoneticPr fontId="7" type="noConversion"/>
  </si>
  <si>
    <t>pa_LHT_ClassE1L_LED_414</t>
    <phoneticPr fontId="7" type="noConversion"/>
  </si>
  <si>
    <t>pa_LHT_ClassE1L_LED_415</t>
    <phoneticPr fontId="7" type="noConversion"/>
  </si>
  <si>
    <t>pa_LHT_ClassE1L_LED_416</t>
    <phoneticPr fontId="7" type="noConversion"/>
  </si>
  <si>
    <t>pa_LHT_ClassE1L_LED_502</t>
    <phoneticPr fontId="7" type="noConversion"/>
  </si>
  <si>
    <t>pa_LHT_ClassE1L_LED_503</t>
    <phoneticPr fontId="7" type="noConversion"/>
  </si>
  <si>
    <t>pa_LHT_ClassE1L_LED_504</t>
    <phoneticPr fontId="7" type="noConversion"/>
  </si>
  <si>
    <t>pa_LHT_ClassE1L_LED_505</t>
    <phoneticPr fontId="7" type="noConversion"/>
  </si>
  <si>
    <t>pa_LHT_ClassE1L_LED_506</t>
    <phoneticPr fontId="7" type="noConversion"/>
  </si>
  <si>
    <t>pa_LHT_ClassE1L_LED_507</t>
    <phoneticPr fontId="7" type="noConversion"/>
  </si>
  <si>
    <t>pa_LHT_ClassE1L_LED_508</t>
    <phoneticPr fontId="7" type="noConversion"/>
  </si>
  <si>
    <t>pa_LHT_ClassE1L_LED_509</t>
    <phoneticPr fontId="7" type="noConversion"/>
  </si>
  <si>
    <t>pa_LHT_ClassE1L_LED_510</t>
    <phoneticPr fontId="7" type="noConversion"/>
  </si>
  <si>
    <t>pa_LHT_ClassE1L_LED_511</t>
    <phoneticPr fontId="7" type="noConversion"/>
  </si>
  <si>
    <t>pa_LHT_ClassE1L_LED_512</t>
    <phoneticPr fontId="7" type="noConversion"/>
  </si>
  <si>
    <t>pa_LHT_ClassE1L_LED_513</t>
    <phoneticPr fontId="7" type="noConversion"/>
  </si>
  <si>
    <t>pa_LHT_ClassE1L_LED_514</t>
    <phoneticPr fontId="7" type="noConversion"/>
  </si>
  <si>
    <t>pa_LHT_ClassE1L_LED_515</t>
    <phoneticPr fontId="7" type="noConversion"/>
  </si>
  <si>
    <t>pa_LHT_ClassE1L_LED_516</t>
    <phoneticPr fontId="7" type="noConversion"/>
  </si>
  <si>
    <t>%</t>
    <phoneticPr fontId="7" type="noConversion"/>
  </si>
  <si>
    <t>pa_RHT_ClassE1L_LED_001</t>
    <phoneticPr fontId="7" type="noConversion"/>
  </si>
  <si>
    <t>---</t>
    <phoneticPr fontId="7" type="noConversion"/>
  </si>
  <si>
    <t>pa_RHT_ClassE1L_LED_002</t>
    <phoneticPr fontId="7" type="noConversion"/>
  </si>
  <si>
    <t>%</t>
    <phoneticPr fontId="7" type="noConversion"/>
  </si>
  <si>
    <t>---</t>
    <phoneticPr fontId="7" type="noConversion"/>
  </si>
  <si>
    <t>pa_RHT_ClassE1L_LED_003</t>
    <phoneticPr fontId="7" type="noConversion"/>
  </si>
  <si>
    <t>pa_RHT_ClassE1L_LED_004</t>
    <phoneticPr fontId="7" type="noConversion"/>
  </si>
  <si>
    <t>pa_RHT_ClassE1L_LED_005</t>
    <phoneticPr fontId="7" type="noConversion"/>
  </si>
  <si>
    <t>pa_RHT_ClassE1L_LED_006</t>
    <phoneticPr fontId="7" type="noConversion"/>
  </si>
  <si>
    <t>pa_RHT_ClassE1L_LED_007</t>
    <phoneticPr fontId="7" type="noConversion"/>
  </si>
  <si>
    <t>pa_RHT_ClassE1L_LED_008</t>
    <phoneticPr fontId="7" type="noConversion"/>
  </si>
  <si>
    <t>pa_RHT_ClassE1L_LED_009</t>
    <phoneticPr fontId="7" type="noConversion"/>
  </si>
  <si>
    <t>pa_RHT_ClassE1L_LED_010</t>
    <phoneticPr fontId="7" type="noConversion"/>
  </si>
  <si>
    <t>pa_RHT_ClassE1L_LED_011</t>
    <phoneticPr fontId="7" type="noConversion"/>
  </si>
  <si>
    <t>pa_RHT_ClassE1L_LED_012</t>
    <phoneticPr fontId="7" type="noConversion"/>
  </si>
  <si>
    <t>pa_RHT_ClassE1L_LED_013</t>
    <phoneticPr fontId="7" type="noConversion"/>
  </si>
  <si>
    <t>pa_RHT_ClassE1L_LED_014</t>
    <phoneticPr fontId="7" type="noConversion"/>
  </si>
  <si>
    <t>pa_RHT_ClassE1L_LED_015</t>
    <phoneticPr fontId="7" type="noConversion"/>
  </si>
  <si>
    <t>pa_RHT_ClassE1L_LED_016</t>
    <phoneticPr fontId="7" type="noConversion"/>
  </si>
  <si>
    <t>pa_RHT_ClassE1L_LED_101</t>
    <phoneticPr fontId="7" type="noConversion"/>
  </si>
  <si>
    <t>pa_RHT_ClassE1L_LED_102</t>
    <phoneticPr fontId="7" type="noConversion"/>
  </si>
  <si>
    <t>pa_RHT_ClassE1L_LED_103</t>
    <phoneticPr fontId="7" type="noConversion"/>
  </si>
  <si>
    <t>pa_RHT_ClassE1L_LED_104</t>
    <phoneticPr fontId="7" type="noConversion"/>
  </si>
  <si>
    <t>pa_RHT_ClassE1L_LED_105</t>
    <phoneticPr fontId="7" type="noConversion"/>
  </si>
  <si>
    <t>pa_RHT_ClassE1L_LED_106</t>
    <phoneticPr fontId="7" type="noConversion"/>
  </si>
  <si>
    <t>pa_RHT_ClassE1L_LED_107</t>
    <phoneticPr fontId="7" type="noConversion"/>
  </si>
  <si>
    <t>pa_RHT_ClassE1L_LED_108</t>
    <phoneticPr fontId="7" type="noConversion"/>
  </si>
  <si>
    <t>pa_RHT_ClassE1L_LED_109</t>
    <phoneticPr fontId="7" type="noConversion"/>
  </si>
  <si>
    <t>pa_RHT_ClassE1L_LED_110</t>
    <phoneticPr fontId="7" type="noConversion"/>
  </si>
  <si>
    <t>pa_RHT_ClassE1L_LED_111</t>
    <phoneticPr fontId="7" type="noConversion"/>
  </si>
  <si>
    <t>pa_RHT_ClassE1L_LED_112</t>
    <phoneticPr fontId="7" type="noConversion"/>
  </si>
  <si>
    <t>pa_RHT_ClassE1L_LED_113</t>
    <phoneticPr fontId="7" type="noConversion"/>
  </si>
  <si>
    <t>pa_RHT_ClassE1L_LED_114</t>
    <phoneticPr fontId="7" type="noConversion"/>
  </si>
  <si>
    <t>pa_RHT_ClassE1L_LED_115</t>
    <phoneticPr fontId="7" type="noConversion"/>
  </si>
  <si>
    <t>pa_RHT_ClassE1L_LED_116</t>
    <phoneticPr fontId="7" type="noConversion"/>
  </si>
  <si>
    <t>pa_RHT_ClassE1L_LED_201</t>
    <phoneticPr fontId="7" type="noConversion"/>
  </si>
  <si>
    <t>pa_RHT_ClassE1L_LED_202</t>
    <phoneticPr fontId="7" type="noConversion"/>
  </si>
  <si>
    <t>pa_RHT_ClassE1L_LED_203</t>
    <phoneticPr fontId="7" type="noConversion"/>
  </si>
  <si>
    <t>pa_RHT_ClassE1L_LED_204</t>
    <phoneticPr fontId="7" type="noConversion"/>
  </si>
  <si>
    <t>pa_RHT_ClassE1L_LED_205</t>
    <phoneticPr fontId="7" type="noConversion"/>
  </si>
  <si>
    <t>pa_RHT_ClassE1L_LED_206</t>
    <phoneticPr fontId="7" type="noConversion"/>
  </si>
  <si>
    <t>pa_RHT_ClassE1L_LED_207</t>
    <phoneticPr fontId="7" type="noConversion"/>
  </si>
  <si>
    <t>pa_RHT_ClassE1L_LED_208</t>
    <phoneticPr fontId="7" type="noConversion"/>
  </si>
  <si>
    <t>pa_RHT_ClassE1L_LED_209</t>
    <phoneticPr fontId="7" type="noConversion"/>
  </si>
  <si>
    <t>pa_RHT_ClassE1L_LED_210</t>
    <phoneticPr fontId="7" type="noConversion"/>
  </si>
  <si>
    <t>pa_RHT_ClassE1L_LED_211</t>
    <phoneticPr fontId="7" type="noConversion"/>
  </si>
  <si>
    <t>pa_RHT_ClassE1L_LED_212</t>
    <phoneticPr fontId="7" type="noConversion"/>
  </si>
  <si>
    <t>pa_RHT_ClassE1L_LED_213</t>
    <phoneticPr fontId="7" type="noConversion"/>
  </si>
  <si>
    <t>pa_RHT_ClassE1L_LED_214</t>
    <phoneticPr fontId="7" type="noConversion"/>
  </si>
  <si>
    <t>pa_RHT_ClassE1L_LED_215</t>
    <phoneticPr fontId="7" type="noConversion"/>
  </si>
  <si>
    <t>pa_RHT_ClassE1L_LED_216</t>
    <phoneticPr fontId="7" type="noConversion"/>
  </si>
  <si>
    <t>pa_RHT_ClassE1L_LED_301</t>
    <phoneticPr fontId="7" type="noConversion"/>
  </si>
  <si>
    <t>pa_RHT_ClassE1L_LED_302</t>
    <phoneticPr fontId="7" type="noConversion"/>
  </si>
  <si>
    <t>pa_RHT_ClassE1L_LED_303</t>
    <phoneticPr fontId="7" type="noConversion"/>
  </si>
  <si>
    <t>pa_RHT_ClassE1L_LED_304</t>
    <phoneticPr fontId="7" type="noConversion"/>
  </si>
  <si>
    <t>pa_RHT_ClassE1L_LED_305</t>
    <phoneticPr fontId="7" type="noConversion"/>
  </si>
  <si>
    <t>pa_RHT_ClassE1L_LED_306</t>
    <phoneticPr fontId="7" type="noConversion"/>
  </si>
  <si>
    <t>pa_RHT_ClassE1L_LED_307</t>
    <phoneticPr fontId="7" type="noConversion"/>
  </si>
  <si>
    <t>pa_RHT_ClassE1L_LED_308</t>
    <phoneticPr fontId="7" type="noConversion"/>
  </si>
  <si>
    <t>pa_RHT_ClassE1L_LED_309</t>
    <phoneticPr fontId="7" type="noConversion"/>
  </si>
  <si>
    <t>pa_RHT_ClassE1L_LED_310</t>
    <phoneticPr fontId="7" type="noConversion"/>
  </si>
  <si>
    <t>pa_RHT_ClassE1L_LED_311</t>
    <phoneticPr fontId="7" type="noConversion"/>
  </si>
  <si>
    <t>pa_RHT_ClassE1L_LED_312</t>
    <phoneticPr fontId="7" type="noConversion"/>
  </si>
  <si>
    <t>pa_RHT_ClassE1L_LED_313</t>
    <phoneticPr fontId="7" type="noConversion"/>
  </si>
  <si>
    <t>pa_RHT_ClassE1L_LED_314</t>
    <phoneticPr fontId="7" type="noConversion"/>
  </si>
  <si>
    <t>pa_RHT_ClassE1L_LED_315</t>
    <phoneticPr fontId="7" type="noConversion"/>
  </si>
  <si>
    <t>pa_RHT_ClassE1L_LED_316</t>
    <phoneticPr fontId="7" type="noConversion"/>
  </si>
  <si>
    <t>pa_RHT_ClassE1L_LED_401</t>
    <phoneticPr fontId="7" type="noConversion"/>
  </si>
  <si>
    <t>pa_RHT_ClassE1L_LED_402</t>
    <phoneticPr fontId="7" type="noConversion"/>
  </si>
  <si>
    <t>pa_RHT_ClassE1L_LED_403</t>
    <phoneticPr fontId="7" type="noConversion"/>
  </si>
  <si>
    <t>pa_RHT_ClassE1L_LED_404</t>
    <phoneticPr fontId="7" type="noConversion"/>
  </si>
  <si>
    <t>pa_RHT_ClassE1L_LED_405</t>
    <phoneticPr fontId="7" type="noConversion"/>
  </si>
  <si>
    <t>pa_RHT_ClassE1L_LED_406</t>
    <phoneticPr fontId="7" type="noConversion"/>
  </si>
  <si>
    <t>pa_RHT_ClassE1L_LED_407</t>
    <phoneticPr fontId="7" type="noConversion"/>
  </si>
  <si>
    <t>pa_RHT_ClassE1L_LED_408</t>
    <phoneticPr fontId="7" type="noConversion"/>
  </si>
  <si>
    <t>pa_RHT_ClassE1L_LED_409</t>
    <phoneticPr fontId="7" type="noConversion"/>
  </si>
  <si>
    <t>pa_RHT_ClassE1L_LED_410</t>
    <phoneticPr fontId="7" type="noConversion"/>
  </si>
  <si>
    <t>pa_RHT_ClassE1L_LED_411</t>
    <phoneticPr fontId="7" type="noConversion"/>
  </si>
  <si>
    <t>pa_RHT_ClassE1L_LED_412</t>
    <phoneticPr fontId="7" type="noConversion"/>
  </si>
  <si>
    <t>pa_RHT_ClassE1L_LED_413</t>
    <phoneticPr fontId="7" type="noConversion"/>
  </si>
  <si>
    <t>%</t>
    <phoneticPr fontId="7" type="noConversion"/>
  </si>
  <si>
    <t>pa_RHT_ClassE1L_LED_414</t>
    <phoneticPr fontId="7" type="noConversion"/>
  </si>
  <si>
    <t>pa_RHT_ClassE1L_LED_415</t>
    <phoneticPr fontId="7" type="noConversion"/>
  </si>
  <si>
    <t>pa_RHT_ClassE1L_LED_416</t>
    <phoneticPr fontId="7" type="noConversion"/>
  </si>
  <si>
    <t>pa_RHT_ClassE1L_LED_501</t>
    <phoneticPr fontId="7" type="noConversion"/>
  </si>
  <si>
    <t>pa_RHT_ClassE1L_LED_502</t>
    <phoneticPr fontId="7" type="noConversion"/>
  </si>
  <si>
    <t>pa_RHT_ClassE1L_LED_503</t>
    <phoneticPr fontId="7" type="noConversion"/>
  </si>
  <si>
    <t>pa_RHT_ClassE1L_LED_504</t>
    <phoneticPr fontId="7" type="noConversion"/>
  </si>
  <si>
    <t>pa_RHT_ClassE1L_LED_505</t>
    <phoneticPr fontId="7" type="noConversion"/>
  </si>
  <si>
    <t>pa_RHT_ClassE1L_LED_506</t>
    <phoneticPr fontId="7" type="noConversion"/>
  </si>
  <si>
    <t>pa_RHT_ClassE1L_LED_507</t>
    <phoneticPr fontId="7" type="noConversion"/>
  </si>
  <si>
    <t>pa_RHT_ClassE1L_LED_508</t>
    <phoneticPr fontId="7" type="noConversion"/>
  </si>
  <si>
    <t>pa_RHT_ClassE1L_LED_509</t>
    <phoneticPr fontId="7" type="noConversion"/>
  </si>
  <si>
    <t>pa_RHT_ClassE1L_LED_510</t>
    <phoneticPr fontId="7" type="noConversion"/>
  </si>
  <si>
    <t>pa_RHT_ClassE1L_LED_511</t>
    <phoneticPr fontId="7" type="noConversion"/>
  </si>
  <si>
    <t>pa_RHT_ClassE1L_LED_512</t>
    <phoneticPr fontId="7" type="noConversion"/>
  </si>
  <si>
    <t>pa_RHT_ClassE1L_LED_513</t>
    <phoneticPr fontId="7" type="noConversion"/>
  </si>
  <si>
    <t>pa_RHT_ClassE1L_LED_514</t>
    <phoneticPr fontId="7" type="noConversion"/>
  </si>
  <si>
    <t>pa_RHT_ClassE1L_LED_515</t>
    <phoneticPr fontId="7" type="noConversion"/>
  </si>
  <si>
    <t>pa_RHT_ClassE1L_LED_516</t>
    <phoneticPr fontId="7" type="noConversion"/>
  </si>
  <si>
    <t>pa_LHT_ClassE1R_LED_101</t>
    <phoneticPr fontId="7" type="noConversion"/>
  </si>
  <si>
    <t>pa_LHT_ClassE1R_LED_301</t>
    <phoneticPr fontId="7" type="noConversion"/>
  </si>
  <si>
    <t>pa_LHT_ClassE1R_LED_501</t>
    <phoneticPr fontId="7" type="noConversion"/>
  </si>
  <si>
    <t>pa_LHT_ClassE1R_LED_001</t>
    <phoneticPr fontId="7" type="noConversion"/>
  </si>
  <si>
    <t>pa_LHT_ClassE1R_LED_002</t>
    <phoneticPr fontId="7" type="noConversion"/>
  </si>
  <si>
    <t>pa_LHT_ClassE1R_LED_003</t>
    <phoneticPr fontId="7" type="noConversion"/>
  </si>
  <si>
    <t>pa_LHT_ClassE1R_LED_004</t>
    <phoneticPr fontId="7" type="noConversion"/>
  </si>
  <si>
    <t>pa_LHT_ClassE1R_LED_005</t>
    <phoneticPr fontId="7" type="noConversion"/>
  </si>
  <si>
    <t>pa_LHT_ClassE1R_LED_006</t>
    <phoneticPr fontId="7" type="noConversion"/>
  </si>
  <si>
    <t>pa_LHT_ClassE1R_LED_007</t>
    <phoneticPr fontId="7" type="noConversion"/>
  </si>
  <si>
    <t>pa_LHT_ClassE1R_LED_008</t>
    <phoneticPr fontId="7" type="noConversion"/>
  </si>
  <si>
    <t>pa_LHT_ClassE1R_LED_009</t>
    <phoneticPr fontId="7" type="noConversion"/>
  </si>
  <si>
    <t>pa_LHT_ClassE1R_LED_010</t>
    <phoneticPr fontId="7" type="noConversion"/>
  </si>
  <si>
    <t>pa_LHT_ClassE1R_LED_011</t>
    <phoneticPr fontId="7" type="noConversion"/>
  </si>
  <si>
    <t>pa_LHT_ClassE1R_LED_012</t>
    <phoneticPr fontId="7" type="noConversion"/>
  </si>
  <si>
    <t>pa_LHT_ClassE1R_LED_013</t>
    <phoneticPr fontId="7" type="noConversion"/>
  </si>
  <si>
    <t>pa_LHT_ClassE1R_LED_014</t>
    <phoneticPr fontId="7" type="noConversion"/>
  </si>
  <si>
    <t>pa_LHT_ClassE1R_LED_015</t>
    <phoneticPr fontId="7" type="noConversion"/>
  </si>
  <si>
    <t>pa_LHT_ClassE1R_LED_016</t>
    <phoneticPr fontId="7" type="noConversion"/>
  </si>
  <si>
    <t>pa_LHT_ClassE1R_LED_102</t>
    <phoneticPr fontId="7" type="noConversion"/>
  </si>
  <si>
    <t>pa_LHT_ClassE1R_LED_103</t>
    <phoneticPr fontId="7" type="noConversion"/>
  </si>
  <si>
    <t>pa_LHT_ClassE1R_LED_104</t>
    <phoneticPr fontId="7" type="noConversion"/>
  </si>
  <si>
    <t>pa_LHT_ClassE1R_LED_105</t>
    <phoneticPr fontId="7" type="noConversion"/>
  </si>
  <si>
    <t>pa_LHT_ClassE1R_LED_106</t>
    <phoneticPr fontId="7" type="noConversion"/>
  </si>
  <si>
    <t>pa_LHT_ClassE1R_LED_107</t>
    <phoneticPr fontId="7" type="noConversion"/>
  </si>
  <si>
    <t>pa_LHT_ClassE1R_LED_108</t>
    <phoneticPr fontId="7" type="noConversion"/>
  </si>
  <si>
    <t>pa_LHT_ClassE1R_LED_109</t>
    <phoneticPr fontId="7" type="noConversion"/>
  </si>
  <si>
    <t>pa_LHT_ClassE1R_LED_110</t>
    <phoneticPr fontId="7" type="noConversion"/>
  </si>
  <si>
    <t>pa_LHT_ClassE1R_LED_111</t>
    <phoneticPr fontId="7" type="noConversion"/>
  </si>
  <si>
    <t>pa_LHT_ClassE1R_LED_112</t>
    <phoneticPr fontId="7" type="noConversion"/>
  </si>
  <si>
    <t>pa_LHT_ClassE1R_LED_113</t>
    <phoneticPr fontId="7" type="noConversion"/>
  </si>
  <si>
    <t>pa_LHT_ClassE1R_LED_114</t>
    <phoneticPr fontId="7" type="noConversion"/>
  </si>
  <si>
    <t>pa_LHT_ClassE1R_LED_115</t>
    <phoneticPr fontId="7" type="noConversion"/>
  </si>
  <si>
    <t>pa_LHT_ClassE1R_LED_116</t>
    <phoneticPr fontId="7" type="noConversion"/>
  </si>
  <si>
    <t>pa_LHT_ClassE1R_LED_201</t>
    <phoneticPr fontId="7" type="noConversion"/>
  </si>
  <si>
    <t>pa_LHT_ClassE1R_LED_202</t>
    <phoneticPr fontId="7" type="noConversion"/>
  </si>
  <si>
    <t>pa_LHT_ClassE1R_LED_203</t>
    <phoneticPr fontId="7" type="noConversion"/>
  </si>
  <si>
    <t>pa_LHT_ClassE1R_LED_204</t>
    <phoneticPr fontId="7" type="noConversion"/>
  </si>
  <si>
    <t>pa_LHT_ClassE1R_LED_205</t>
    <phoneticPr fontId="7" type="noConversion"/>
  </si>
  <si>
    <t>pa_LHT_ClassE1R_LED_206</t>
    <phoneticPr fontId="7" type="noConversion"/>
  </si>
  <si>
    <t>pa_LHT_ClassE1R_LED_207</t>
    <phoneticPr fontId="7" type="noConversion"/>
  </si>
  <si>
    <t>pa_LHT_ClassE1R_LED_208</t>
    <phoneticPr fontId="7" type="noConversion"/>
  </si>
  <si>
    <t>pa_LHT_ClassE1R_LED_209</t>
    <phoneticPr fontId="7" type="noConversion"/>
  </si>
  <si>
    <t>pa_LHT_ClassE1R_LED_210</t>
    <phoneticPr fontId="7" type="noConversion"/>
  </si>
  <si>
    <t>pa_LHT_ClassE1R_LED_211</t>
    <phoneticPr fontId="7" type="noConversion"/>
  </si>
  <si>
    <t>pa_LHT_ClassE1R_LED_212</t>
    <phoneticPr fontId="7" type="noConversion"/>
  </si>
  <si>
    <t>pa_LHT_ClassE1R_LED_213</t>
    <phoneticPr fontId="7" type="noConversion"/>
  </si>
  <si>
    <t>pa_LHT_ClassE1R_LED_214</t>
    <phoneticPr fontId="7" type="noConversion"/>
  </si>
  <si>
    <t>pa_LHT_ClassE1R_LED_215</t>
    <phoneticPr fontId="7" type="noConversion"/>
  </si>
  <si>
    <t>pa_LHT_ClassE1R_LED_216</t>
    <phoneticPr fontId="7" type="noConversion"/>
  </si>
  <si>
    <t>pa_LHT_ClassE1R_LED_302</t>
    <phoneticPr fontId="7" type="noConversion"/>
  </si>
  <si>
    <t>pa_LHT_ClassE1R_LED_303</t>
    <phoneticPr fontId="7" type="noConversion"/>
  </si>
  <si>
    <t>pa_LHT_ClassE1R_LED_304</t>
    <phoneticPr fontId="7" type="noConversion"/>
  </si>
  <si>
    <t>pa_LHT_ClassE1R_LED_305</t>
    <phoneticPr fontId="7" type="noConversion"/>
  </si>
  <si>
    <t>pa_LHT_ClassE1R_LED_306</t>
    <phoneticPr fontId="7" type="noConversion"/>
  </si>
  <si>
    <t>pa_LHT_ClassE1R_LED_307</t>
    <phoneticPr fontId="7" type="noConversion"/>
  </si>
  <si>
    <t>pa_LHT_ClassE1R_LED_308</t>
    <phoneticPr fontId="7" type="noConversion"/>
  </si>
  <si>
    <t>pa_LHT_ClassE1R_LED_309</t>
    <phoneticPr fontId="7" type="noConversion"/>
  </si>
  <si>
    <t>pa_LHT_ClassE1R_LED_310</t>
    <phoneticPr fontId="7" type="noConversion"/>
  </si>
  <si>
    <t>pa_LHT_ClassE1R_LED_311</t>
    <phoneticPr fontId="7" type="noConversion"/>
  </si>
  <si>
    <t>pa_LHT_ClassE1R_LED_312</t>
    <phoneticPr fontId="7" type="noConversion"/>
  </si>
  <si>
    <t>pa_LHT_ClassE1R_LED_313</t>
    <phoneticPr fontId="7" type="noConversion"/>
  </si>
  <si>
    <t>pa_LHT_ClassE1R_LED_314</t>
    <phoneticPr fontId="7" type="noConversion"/>
  </si>
  <si>
    <t>pa_LHT_ClassE1R_LED_315</t>
    <phoneticPr fontId="7" type="noConversion"/>
  </si>
  <si>
    <t>pa_LHT_ClassE1R_LED_316</t>
    <phoneticPr fontId="7" type="noConversion"/>
  </si>
  <si>
    <t>pa_LHT_ClassE1R_LED_401</t>
    <phoneticPr fontId="7" type="noConversion"/>
  </si>
  <si>
    <t>pa_LHT_ClassE1R_LED_402</t>
    <phoneticPr fontId="7" type="noConversion"/>
  </si>
  <si>
    <t>pa_LHT_ClassE1R_LED_403</t>
    <phoneticPr fontId="7" type="noConversion"/>
  </si>
  <si>
    <t>pa_LHT_ClassE1R_LED_404</t>
    <phoneticPr fontId="7" type="noConversion"/>
  </si>
  <si>
    <t>pa_LHT_ClassE1R_LED_405</t>
    <phoneticPr fontId="7" type="noConversion"/>
  </si>
  <si>
    <t>pa_LHT_ClassE1R_LED_406</t>
    <phoneticPr fontId="7" type="noConversion"/>
  </si>
  <si>
    <t>pa_LHT_ClassE1R_LED_407</t>
    <phoneticPr fontId="7" type="noConversion"/>
  </si>
  <si>
    <t>pa_LHT_ClassE1R_LED_408</t>
    <phoneticPr fontId="7" type="noConversion"/>
  </si>
  <si>
    <t>pa_LHT_ClassE1R_LED_409</t>
    <phoneticPr fontId="7" type="noConversion"/>
  </si>
  <si>
    <t>pa_LHT_ClassE1R_LED_410</t>
    <phoneticPr fontId="7" type="noConversion"/>
  </si>
  <si>
    <t>pa_LHT_ClassE1R_LED_411</t>
    <phoneticPr fontId="7" type="noConversion"/>
  </si>
  <si>
    <t>pa_LHT_ClassE1R_LED_412</t>
    <phoneticPr fontId="7" type="noConversion"/>
  </si>
  <si>
    <t>pa_LHT_ClassE1R_LED_413</t>
    <phoneticPr fontId="7" type="noConversion"/>
  </si>
  <si>
    <t>pa_LHT_ClassE1R_LED_414</t>
    <phoneticPr fontId="7" type="noConversion"/>
  </si>
  <si>
    <t>pa_LHT_ClassE1R_LED_415</t>
    <phoneticPr fontId="7" type="noConversion"/>
  </si>
  <si>
    <t>pa_LHT_ClassE1R_LED_416</t>
    <phoneticPr fontId="7" type="noConversion"/>
  </si>
  <si>
    <t>pa_LHT_ClassE1R_LED_502</t>
    <phoneticPr fontId="7" type="noConversion"/>
  </si>
  <si>
    <t>pa_LHT_ClassE1R_LED_503</t>
    <phoneticPr fontId="7" type="noConversion"/>
  </si>
  <si>
    <t>pa_LHT_ClassE1R_LED_504</t>
    <phoneticPr fontId="7" type="noConversion"/>
  </si>
  <si>
    <t>pa_LHT_ClassE1R_LED_505</t>
    <phoneticPr fontId="7" type="noConversion"/>
  </si>
  <si>
    <t>pa_LHT_ClassE1R_LED_506</t>
    <phoneticPr fontId="7" type="noConversion"/>
  </si>
  <si>
    <t>pa_LHT_ClassE1R_LED_507</t>
    <phoneticPr fontId="7" type="noConversion"/>
  </si>
  <si>
    <t>pa_LHT_ClassE1R_LED_508</t>
    <phoneticPr fontId="7" type="noConversion"/>
  </si>
  <si>
    <t>pa_LHT_ClassE1R_LED_509</t>
    <phoneticPr fontId="7" type="noConversion"/>
  </si>
  <si>
    <t>pa_LHT_ClassE1R_LED_510</t>
    <phoneticPr fontId="7" type="noConversion"/>
  </si>
  <si>
    <t>pa_LHT_ClassE1R_LED_511</t>
    <phoneticPr fontId="7" type="noConversion"/>
  </si>
  <si>
    <t>pa_LHT_ClassE1R_LED_512</t>
    <phoneticPr fontId="7" type="noConversion"/>
  </si>
  <si>
    <t>pa_LHT_ClassE1R_LED_513</t>
    <phoneticPr fontId="7" type="noConversion"/>
  </si>
  <si>
    <t>pa_LHT_ClassE1R_LED_514</t>
    <phoneticPr fontId="7" type="noConversion"/>
  </si>
  <si>
    <t>pa_LHT_ClassE1R_LED_515</t>
    <phoneticPr fontId="7" type="noConversion"/>
  </si>
  <si>
    <t>pa_LHT_ClassE1R_LED_516</t>
    <phoneticPr fontId="7" type="noConversion"/>
  </si>
  <si>
    <t>pa_RHT_ClassE1R_LED_001</t>
    <phoneticPr fontId="7" type="noConversion"/>
  </si>
  <si>
    <t>pa_RHT_ClassE1R_LED_202</t>
  </si>
  <si>
    <t>pa_RHT_ClassE1R_LED_203</t>
  </si>
  <si>
    <t>pa_RHT_ClassE1R_LED_204</t>
  </si>
  <si>
    <t>pa_RHT_ClassE1R_LED_205</t>
  </si>
  <si>
    <t>pa_RHT_ClassE1R_LED_206</t>
  </si>
  <si>
    <t>pa_RHT_ClassE1R_LED_207</t>
  </si>
  <si>
    <t>pa_RHT_ClassE1R_LED_208</t>
  </si>
  <si>
    <t>pa_RHT_ClassE1R_LED_209</t>
  </si>
  <si>
    <t>pa_RHT_ClassE1R_LED_210</t>
  </si>
  <si>
    <t>pa_RHT_ClassE1R_LED_211</t>
  </si>
  <si>
    <t>pa_RHT_ClassE1R_LED_212</t>
  </si>
  <si>
    <t>pa_RHT_ClassE1R_LED_213</t>
  </si>
  <si>
    <t>pa_RHT_ClassE1R_LED_214</t>
  </si>
  <si>
    <t>pa_RHT_ClassE1R_LED_215</t>
  </si>
  <si>
    <t>pa_RHT_ClassE1R_LED_301</t>
    <phoneticPr fontId="7" type="noConversion"/>
  </si>
  <si>
    <t>pa_RHT_ClassE1R_LED_302</t>
  </si>
  <si>
    <t>pa_RHT_ClassE1R_LED_303</t>
  </si>
  <si>
    <t>pa_RHT_ClassE1R_LED_304</t>
  </si>
  <si>
    <t>pa_RHT_ClassE1R_LED_305</t>
  </si>
  <si>
    <t>pa_RHT_ClassE1R_LED_306</t>
  </si>
  <si>
    <t>pa_RHT_ClassE1R_LED_307</t>
  </si>
  <si>
    <t>pa_RHT_ClassE1R_LED_308</t>
  </si>
  <si>
    <t>pa_RHT_ClassE1R_LED_309</t>
  </si>
  <si>
    <t>pa_RHT_ClassE1R_LED_310</t>
  </si>
  <si>
    <t>pa_RHT_ClassE1R_LED_311</t>
  </si>
  <si>
    <t>pa_RHT_ClassE1R_LED_312</t>
  </si>
  <si>
    <t>pa_RHT_ClassE1R_LED_313</t>
  </si>
  <si>
    <t>pa_RHT_ClassE1R_LED_314</t>
  </si>
  <si>
    <t>pa_RHT_ClassE1R_LED_315</t>
  </si>
  <si>
    <t>pa_RHT_ClassE1R_LED_316</t>
  </si>
  <si>
    <t>pa_RHT_ClassE1R_LED_402</t>
  </si>
  <si>
    <t>pa_RHT_ClassE1R_LED_403</t>
  </si>
  <si>
    <t>pa_RHT_ClassE1R_LED_404</t>
  </si>
  <si>
    <t>pa_RHT_ClassE1R_LED_405</t>
  </si>
  <si>
    <t>pa_RHT_ClassE1R_LED_406</t>
  </si>
  <si>
    <t>pa_RHT_ClassE1R_LED_407</t>
  </si>
  <si>
    <t>pa_RHT_ClassE1R_LED_408</t>
  </si>
  <si>
    <t>pa_RHT_ClassE1R_LED_409</t>
  </si>
  <si>
    <t>pa_RHT_ClassE1R_LED_410</t>
  </si>
  <si>
    <t>pa_RHT_ClassE1R_LED_411</t>
  </si>
  <si>
    <t>pa_RHT_ClassE1R_LED_412</t>
  </si>
  <si>
    <t>pa_RHT_ClassE1R_LED_413</t>
  </si>
  <si>
    <t>pa_RHT_ClassE1R_LED_414</t>
  </si>
  <si>
    <t>pa_RHT_ClassE1R_LED_415</t>
  </si>
  <si>
    <t>pa_RHT_ClassE1R_LED_416</t>
  </si>
  <si>
    <t>pa_RHT_ClassE1R_LED_502</t>
  </si>
  <si>
    <t>pa_RHT_ClassE1R_LED_503</t>
  </si>
  <si>
    <t>pa_RHT_ClassE1R_LED_504</t>
  </si>
  <si>
    <t>pa_RHT_ClassE1R_LED_505</t>
  </si>
  <si>
    <t>pa_RHT_ClassE1R_LED_506</t>
  </si>
  <si>
    <t>pa_RHT_ClassE1R_LED_507</t>
  </si>
  <si>
    <t>pa_RHT_ClassE1R_LED_508</t>
  </si>
  <si>
    <t>pa_RHT_ClassE1R_LED_509</t>
  </si>
  <si>
    <t>pa_RHT_ClassE1R_LED_510</t>
  </si>
  <si>
    <t>pa_RHT_ClassE1R_LED_511</t>
  </si>
  <si>
    <t>pa_RHT_ClassE1R_LED_512</t>
  </si>
  <si>
    <t>pa_RHT_ClassE1R_LED_513</t>
  </si>
  <si>
    <t>pa_RHT_ClassE1R_LED_514</t>
  </si>
  <si>
    <t>pa_RHT_ClassE1R_LED_515</t>
  </si>
  <si>
    <t>pa_RHT_ClassE1R_LED_516</t>
  </si>
  <si>
    <t>pa_RHT_ClassE1R_LED_002</t>
    <phoneticPr fontId="7" type="noConversion"/>
  </si>
  <si>
    <t>pa_RHT_ClassE1R_LED_003</t>
    <phoneticPr fontId="7" type="noConversion"/>
  </si>
  <si>
    <t>pa_RHT_ClassE1R_LED_004</t>
    <phoneticPr fontId="7" type="noConversion"/>
  </si>
  <si>
    <t>pa_RHT_ClassE1R_LED_005</t>
    <phoneticPr fontId="7" type="noConversion"/>
  </si>
  <si>
    <t>pa_RHT_ClassE1R_LED_006</t>
    <phoneticPr fontId="7" type="noConversion"/>
  </si>
  <si>
    <t>pa_RHT_ClassE1R_LED_007</t>
    <phoneticPr fontId="7" type="noConversion"/>
  </si>
  <si>
    <t>pa_RHT_ClassE1R_LED_008</t>
    <phoneticPr fontId="7" type="noConversion"/>
  </si>
  <si>
    <t>pa_RHT_ClassE1R_LED_009</t>
    <phoneticPr fontId="7" type="noConversion"/>
  </si>
  <si>
    <t>pa_RHT_ClassE1R_LED_010</t>
    <phoneticPr fontId="7" type="noConversion"/>
  </si>
  <si>
    <t>pa_RHT_ClassE1R_LED_011</t>
    <phoneticPr fontId="7" type="noConversion"/>
  </si>
  <si>
    <t>pa_RHT_ClassE1R_LED_012</t>
    <phoneticPr fontId="7" type="noConversion"/>
  </si>
  <si>
    <t>pa_RHT_ClassE1R_LED_013</t>
    <phoneticPr fontId="7" type="noConversion"/>
  </si>
  <si>
    <t>pa_RHT_ClassE1R_LED_014</t>
    <phoneticPr fontId="7" type="noConversion"/>
  </si>
  <si>
    <t>pa_RHT_ClassE1R_LED_015</t>
    <phoneticPr fontId="7" type="noConversion"/>
  </si>
  <si>
    <t>pa_RHT_ClassE1R_LED_016</t>
    <phoneticPr fontId="7" type="noConversion"/>
  </si>
  <si>
    <t>pa_RHT_ClassE1R_LED_216</t>
    <phoneticPr fontId="7" type="noConversion"/>
  </si>
  <si>
    <t>pa_RHT_ClassE1R_LED_101</t>
    <phoneticPr fontId="7" type="noConversion"/>
  </si>
  <si>
    <t>pa_RHT_ClassE1R_LED_102</t>
  </si>
  <si>
    <t>pa_RHT_ClassE1R_LED_103</t>
  </si>
  <si>
    <t>pa_RHT_ClassE1R_LED_104</t>
  </si>
  <si>
    <t>pa_RHT_ClassE1R_LED_105</t>
  </si>
  <si>
    <t>pa_RHT_ClassE1R_LED_106</t>
  </si>
  <si>
    <t>pa_RHT_ClassE1R_LED_107</t>
  </si>
  <si>
    <t>pa_RHT_ClassE1R_LED_108</t>
  </si>
  <si>
    <t>pa_RHT_ClassE1R_LED_109</t>
  </si>
  <si>
    <t>pa_RHT_ClassE1R_LED_110</t>
  </si>
  <si>
    <t>pa_RHT_ClassE1R_LED_111</t>
  </si>
  <si>
    <t>pa_RHT_ClassE1R_LED_112</t>
  </si>
  <si>
    <t>pa_RHT_ClassE1R_LED_113</t>
  </si>
  <si>
    <t>pa_RHT_ClassE1R_LED_114</t>
  </si>
  <si>
    <t>pa_RHT_ClassE1R_LED_115</t>
  </si>
  <si>
    <t>pa_RHT_ClassE1R_LED_116</t>
  </si>
  <si>
    <t>pa_RHT_ClassE1R_LED_201</t>
    <phoneticPr fontId="7" type="noConversion"/>
  </si>
  <si>
    <t>pa_RHT_ClassE1R_LED_401</t>
    <phoneticPr fontId="7" type="noConversion"/>
  </si>
  <si>
    <t>pa_RHT_ClassE1R_LED_501</t>
    <phoneticPr fontId="7" type="noConversion"/>
  </si>
  <si>
    <t>pa_LHT_ClassE1L_Static_LB_Intensity</t>
    <phoneticPr fontId="7" type="noConversion"/>
  </si>
  <si>
    <t>pa_RHT_ClassE1L_Static_LB_Intensity</t>
    <phoneticPr fontId="7" type="noConversion"/>
  </si>
  <si>
    <t>pa_LHT_ClassE1R_Static_LB_Intensity</t>
    <phoneticPr fontId="7" type="noConversion"/>
  </si>
  <si>
    <t>pa_RHT_ClassE1R_Static_LB_Intensity</t>
    <phoneticPr fontId="7" type="noConversion"/>
  </si>
  <si>
    <t>Max Resistance</t>
    <phoneticPr fontId="7" type="noConversion"/>
  </si>
  <si>
    <t>Bin Current(mA)</t>
    <phoneticPr fontId="7" type="noConversion"/>
  </si>
  <si>
    <t>Bin Vf(mV)</t>
    <phoneticPr fontId="7" type="noConversion"/>
  </si>
  <si>
    <t>Min Resistance</t>
    <phoneticPr fontId="7" type="noConversion"/>
  </si>
  <si>
    <t>Analog input 2</t>
  </si>
  <si>
    <t>Analog input 3</t>
  </si>
  <si>
    <t>Analog input 4</t>
  </si>
  <si>
    <t>Analog input 5</t>
  </si>
  <si>
    <t>Analog input 6</t>
  </si>
  <si>
    <t>Analog input 7</t>
  </si>
  <si>
    <t>Analog input 8</t>
  </si>
  <si>
    <t>Analog input 9</t>
  </si>
  <si>
    <t>Analog input 10</t>
  </si>
  <si>
    <t>Matrix Controller 0</t>
  </si>
  <si>
    <t>Matrix Controller 0</t>
    <phoneticPr fontId="8" type="noConversion"/>
  </si>
  <si>
    <t>Matrix Controller 1</t>
  </si>
  <si>
    <t>Matrix Controller 2</t>
  </si>
  <si>
    <t>Matrix Controller 3</t>
  </si>
  <si>
    <t>Matrix Controller 4</t>
  </si>
  <si>
    <t>Matrix Controller 5</t>
  </si>
  <si>
    <t>Matrix Controller 7</t>
  </si>
  <si>
    <t>Matrix Controller 8</t>
  </si>
  <si>
    <t>Analog input 1</t>
    <phoneticPr fontId="8" type="noConversion"/>
  </si>
  <si>
    <t>Matrix Controller 6</t>
    <phoneticPr fontId="8" type="noConversion"/>
  </si>
  <si>
    <t>TI chip 8Bit AD</t>
    <phoneticPr fontId="7" type="noConversion"/>
  </si>
  <si>
    <t>Min AD</t>
  </si>
  <si>
    <t>Min AD</t>
    <phoneticPr fontId="7" type="noConversion"/>
  </si>
  <si>
    <t>Max AD</t>
  </si>
  <si>
    <t>Max AD</t>
    <phoneticPr fontId="7" type="noConversion"/>
  </si>
  <si>
    <t>UNCHECK</t>
  </si>
  <si>
    <t>pa_LHT_ClassE2L_LED_001</t>
    <phoneticPr fontId="7" type="noConversion"/>
  </si>
  <si>
    <t>pa_LHT_ClassE2L_LED_201</t>
    <phoneticPr fontId="7" type="noConversion"/>
  </si>
  <si>
    <t>pa_LHT_ClassE2L_LED_002</t>
    <phoneticPr fontId="7" type="noConversion"/>
  </si>
  <si>
    <t>pa_LHT_ClassE2L_LED_003</t>
    <phoneticPr fontId="7" type="noConversion"/>
  </si>
  <si>
    <t>pa_LHT_ClassE2L_LED_004</t>
    <phoneticPr fontId="7" type="noConversion"/>
  </si>
  <si>
    <t>pa_LHT_ClassE2L_LED_005</t>
    <phoneticPr fontId="7" type="noConversion"/>
  </si>
  <si>
    <t>pa_LHT_ClassE2L_LED_006</t>
    <phoneticPr fontId="7" type="noConversion"/>
  </si>
  <si>
    <t>pa_LHT_ClassE2L_LED_007</t>
    <phoneticPr fontId="7" type="noConversion"/>
  </si>
  <si>
    <t>pa_LHT_ClassE2L_LED_008</t>
    <phoneticPr fontId="7" type="noConversion"/>
  </si>
  <si>
    <t>pa_LHT_ClassE2L_LED_009</t>
    <phoneticPr fontId="7" type="noConversion"/>
  </si>
  <si>
    <t>pa_LHT_ClassE2L_LED_010</t>
    <phoneticPr fontId="7" type="noConversion"/>
  </si>
  <si>
    <t>pa_LHT_ClassE2L_LED_011</t>
    <phoneticPr fontId="7" type="noConversion"/>
  </si>
  <si>
    <t>pa_LHT_ClassE2L_LED_012</t>
    <phoneticPr fontId="7" type="noConversion"/>
  </si>
  <si>
    <t>pa_LHT_ClassE2L_LED_013</t>
    <phoneticPr fontId="7" type="noConversion"/>
  </si>
  <si>
    <t>pa_LHT_ClassE2L_LED_014</t>
    <phoneticPr fontId="7" type="noConversion"/>
  </si>
  <si>
    <t>pa_LHT_ClassE2L_LED_015</t>
    <phoneticPr fontId="7" type="noConversion"/>
  </si>
  <si>
    <t>pa_LHT_ClassE2L_LED_016</t>
    <phoneticPr fontId="7" type="noConversion"/>
  </si>
  <si>
    <t>pa_LHT_ClassE2L_LED_101</t>
    <phoneticPr fontId="7" type="noConversion"/>
  </si>
  <si>
    <t>pa_LHT_ClassE2L_LED_102</t>
    <phoneticPr fontId="7" type="noConversion"/>
  </si>
  <si>
    <t>pa_LHT_ClassE2L_LED_103</t>
    <phoneticPr fontId="7" type="noConversion"/>
  </si>
  <si>
    <t>pa_LHT_ClassE2L_LED_104</t>
    <phoneticPr fontId="7" type="noConversion"/>
  </si>
  <si>
    <t>pa_LHT_ClassE2L_LED_105</t>
    <phoneticPr fontId="7" type="noConversion"/>
  </si>
  <si>
    <t>pa_LHT_ClassE2L_LED_106</t>
    <phoneticPr fontId="7" type="noConversion"/>
  </si>
  <si>
    <t>pa_LHT_ClassE2L_LED_107</t>
    <phoneticPr fontId="7" type="noConversion"/>
  </si>
  <si>
    <t>pa_LHT_ClassE2L_LED_108</t>
    <phoneticPr fontId="7" type="noConversion"/>
  </si>
  <si>
    <t>pa_LHT_ClassE2L_LED_109</t>
    <phoneticPr fontId="7" type="noConversion"/>
  </si>
  <si>
    <t>pa_LHT_ClassE2L_LED_110</t>
    <phoneticPr fontId="7" type="noConversion"/>
  </si>
  <si>
    <t>pa_LHT_ClassE2L_LED_111</t>
    <phoneticPr fontId="7" type="noConversion"/>
  </si>
  <si>
    <t>pa_LHT_ClassE2L_LED_112</t>
    <phoneticPr fontId="7" type="noConversion"/>
  </si>
  <si>
    <t>pa_LHT_ClassE2L_LED_113</t>
    <phoneticPr fontId="7" type="noConversion"/>
  </si>
  <si>
    <t>pa_LHT_ClassE2L_LED_114</t>
    <phoneticPr fontId="7" type="noConversion"/>
  </si>
  <si>
    <t>pa_LHT_ClassE2L_LED_115</t>
    <phoneticPr fontId="7" type="noConversion"/>
  </si>
  <si>
    <t>pa_LHT_ClassE2L_LED_116</t>
    <phoneticPr fontId="7" type="noConversion"/>
  </si>
  <si>
    <t>pa_LHT_ClassE2L_LED_202</t>
    <phoneticPr fontId="7" type="noConversion"/>
  </si>
  <si>
    <t>pa_LHT_ClassE2L_LED_203</t>
    <phoneticPr fontId="7" type="noConversion"/>
  </si>
  <si>
    <t>pa_LHT_ClassE2L_LED_204</t>
    <phoneticPr fontId="7" type="noConversion"/>
  </si>
  <si>
    <t>pa_LHT_ClassE2L_LED_205</t>
    <phoneticPr fontId="7" type="noConversion"/>
  </si>
  <si>
    <t>pa_LHT_ClassE2L_LED_206</t>
    <phoneticPr fontId="7" type="noConversion"/>
  </si>
  <si>
    <t>pa_LHT_ClassE2L_LED_207</t>
    <phoneticPr fontId="7" type="noConversion"/>
  </si>
  <si>
    <t>pa_LHT_ClassE2L_LED_208</t>
    <phoneticPr fontId="7" type="noConversion"/>
  </si>
  <si>
    <t>pa_LHT_ClassE2L_LED_209</t>
    <phoneticPr fontId="7" type="noConversion"/>
  </si>
  <si>
    <t>pa_LHT_ClassE2L_LED_210</t>
    <phoneticPr fontId="7" type="noConversion"/>
  </si>
  <si>
    <t>pa_LHT_ClassE2L_LED_211</t>
    <phoneticPr fontId="7" type="noConversion"/>
  </si>
  <si>
    <t>pa_LHT_ClassE2L_LED_212</t>
    <phoneticPr fontId="7" type="noConversion"/>
  </si>
  <si>
    <t>pa_LHT_ClassE2L_LED_213</t>
    <phoneticPr fontId="7" type="noConversion"/>
  </si>
  <si>
    <t>pa_LHT_ClassE2L_LED_214</t>
    <phoneticPr fontId="7" type="noConversion"/>
  </si>
  <si>
    <t>pa_LHT_ClassE2L_LED_215</t>
    <phoneticPr fontId="7" type="noConversion"/>
  </si>
  <si>
    <t>pa_LHT_ClassE2L_LED_216</t>
    <phoneticPr fontId="7" type="noConversion"/>
  </si>
  <si>
    <t>pa_LHT_ClassE2L_LED_301</t>
    <phoneticPr fontId="7" type="noConversion"/>
  </si>
  <si>
    <t>pa_LHT_ClassE2L_LED_302</t>
    <phoneticPr fontId="7" type="noConversion"/>
  </si>
  <si>
    <t>pa_LHT_ClassE2L_LED_303</t>
    <phoneticPr fontId="7" type="noConversion"/>
  </si>
  <si>
    <t>pa_LHT_ClassE2L_LED_304</t>
    <phoneticPr fontId="7" type="noConversion"/>
  </si>
  <si>
    <t>pa_LHT_ClassE2L_LED_305</t>
    <phoneticPr fontId="7" type="noConversion"/>
  </si>
  <si>
    <t>pa_LHT_ClassE2L_LED_306</t>
    <phoneticPr fontId="7" type="noConversion"/>
  </si>
  <si>
    <t>pa_LHT_ClassE2L_LED_307</t>
    <phoneticPr fontId="7" type="noConversion"/>
  </si>
  <si>
    <t>pa_LHT_ClassE2L_LED_308</t>
    <phoneticPr fontId="7" type="noConversion"/>
  </si>
  <si>
    <t>pa_LHT_ClassE2L_LED_309</t>
    <phoneticPr fontId="7" type="noConversion"/>
  </si>
  <si>
    <t>pa_LHT_ClassE2L_LED_310</t>
    <phoneticPr fontId="7" type="noConversion"/>
  </si>
  <si>
    <t>pa_LHT_ClassE2L_LED_311</t>
    <phoneticPr fontId="7" type="noConversion"/>
  </si>
  <si>
    <t>pa_LHT_ClassE2L_LED_312</t>
    <phoneticPr fontId="7" type="noConversion"/>
  </si>
  <si>
    <t>pa_LHT_ClassE2L_LED_313</t>
    <phoneticPr fontId="7" type="noConversion"/>
  </si>
  <si>
    <t>pa_LHT_ClassE2L_LED_314</t>
    <phoneticPr fontId="7" type="noConversion"/>
  </si>
  <si>
    <t>pa_LHT_ClassE2L_LED_315</t>
    <phoneticPr fontId="7" type="noConversion"/>
  </si>
  <si>
    <t>pa_LHT_ClassE2L_LED_316</t>
    <phoneticPr fontId="7" type="noConversion"/>
  </si>
  <si>
    <t>pa_LHT_ClassE2L_LED_401</t>
    <phoneticPr fontId="7" type="noConversion"/>
  </si>
  <si>
    <t>pa_LHT_ClassE2L_LED_402</t>
    <phoneticPr fontId="7" type="noConversion"/>
  </si>
  <si>
    <t>pa_LHT_ClassE2L_LED_403</t>
    <phoneticPr fontId="7" type="noConversion"/>
  </si>
  <si>
    <t>pa_LHT_ClassE2L_LED_404</t>
    <phoneticPr fontId="7" type="noConversion"/>
  </si>
  <si>
    <t>pa_LHT_ClassE2L_LED_405</t>
    <phoneticPr fontId="7" type="noConversion"/>
  </si>
  <si>
    <t>pa_LHT_ClassE2L_LED_406</t>
    <phoneticPr fontId="7" type="noConversion"/>
  </si>
  <si>
    <t>pa_LHT_ClassE2L_LED_407</t>
    <phoneticPr fontId="7" type="noConversion"/>
  </si>
  <si>
    <t>pa_LHT_ClassE2L_LED_408</t>
    <phoneticPr fontId="7" type="noConversion"/>
  </si>
  <si>
    <t>pa_LHT_ClassE2L_LED_409</t>
    <phoneticPr fontId="7" type="noConversion"/>
  </si>
  <si>
    <t>pa_LHT_ClassE2L_LED_410</t>
    <phoneticPr fontId="7" type="noConversion"/>
  </si>
  <si>
    <t>pa_LHT_ClassE2L_LED_411</t>
    <phoneticPr fontId="7" type="noConversion"/>
  </si>
  <si>
    <t>pa_LHT_ClassE2L_LED_412</t>
    <phoneticPr fontId="7" type="noConversion"/>
  </si>
  <si>
    <t>pa_LHT_ClassE2L_LED_413</t>
    <phoneticPr fontId="7" type="noConversion"/>
  </si>
  <si>
    <t>pa_LHT_ClassE2L_LED_414</t>
    <phoneticPr fontId="7" type="noConversion"/>
  </si>
  <si>
    <t>pa_LHT_ClassE2L_LED_415</t>
    <phoneticPr fontId="7" type="noConversion"/>
  </si>
  <si>
    <t>pa_LHT_ClassE2L_LED_416</t>
    <phoneticPr fontId="7" type="noConversion"/>
  </si>
  <si>
    <t>pa_LHT_ClassE2L_LED_501</t>
    <phoneticPr fontId="7" type="noConversion"/>
  </si>
  <si>
    <t>pa_LHT_ClassE2L_LED_502</t>
    <phoneticPr fontId="7" type="noConversion"/>
  </si>
  <si>
    <t>pa_LHT_ClassE2L_LED_503</t>
    <phoneticPr fontId="7" type="noConversion"/>
  </si>
  <si>
    <t>pa_LHT_ClassE2L_LED_504</t>
    <phoneticPr fontId="7" type="noConversion"/>
  </si>
  <si>
    <t>pa_LHT_ClassE2L_LED_505</t>
    <phoneticPr fontId="7" type="noConversion"/>
  </si>
  <si>
    <t>pa_LHT_ClassE2L_LED_506</t>
    <phoneticPr fontId="7" type="noConversion"/>
  </si>
  <si>
    <t>pa_LHT_ClassE2L_LED_507</t>
    <phoneticPr fontId="7" type="noConversion"/>
  </si>
  <si>
    <t>pa_LHT_ClassE2L_LED_508</t>
    <phoneticPr fontId="7" type="noConversion"/>
  </si>
  <si>
    <t>pa_LHT_ClassE2L_LED_509</t>
    <phoneticPr fontId="7" type="noConversion"/>
  </si>
  <si>
    <t>pa_LHT_ClassE2L_LED_510</t>
    <phoneticPr fontId="7" type="noConversion"/>
  </si>
  <si>
    <t>pa_LHT_ClassE2L_LED_511</t>
    <phoneticPr fontId="7" type="noConversion"/>
  </si>
  <si>
    <t>pa_LHT_ClassE2L_LED_512</t>
    <phoneticPr fontId="7" type="noConversion"/>
  </si>
  <si>
    <t>pa_LHT_ClassE2L_LED_513</t>
    <phoneticPr fontId="7" type="noConversion"/>
  </si>
  <si>
    <t>pa_LHT_ClassE2L_LED_514</t>
    <phoneticPr fontId="7" type="noConversion"/>
  </si>
  <si>
    <t>pa_LHT_ClassE2L_LED_515</t>
    <phoneticPr fontId="7" type="noConversion"/>
  </si>
  <si>
    <t>pa_LHT_ClassE2L_LED_516</t>
    <phoneticPr fontId="7" type="noConversion"/>
  </si>
  <si>
    <t>pa_RHT_ClassE2L_LED_001</t>
    <phoneticPr fontId="7" type="noConversion"/>
  </si>
  <si>
    <t>pa_RHT_ClassE2L_LED_002</t>
  </si>
  <si>
    <t>pa_RHT_ClassE2L_LED_003</t>
  </si>
  <si>
    <t>pa_RHT_ClassE2L_LED_004</t>
  </si>
  <si>
    <t>pa_RHT_ClassE2L_LED_005</t>
  </si>
  <si>
    <t>pa_RHT_ClassE2L_LED_006</t>
  </si>
  <si>
    <t>pa_RHT_ClassE2L_LED_007</t>
  </si>
  <si>
    <t>pa_RHT_ClassE2L_LED_008</t>
  </si>
  <si>
    <t>pa_RHT_ClassE2L_LED_009</t>
  </si>
  <si>
    <t>pa_RHT_ClassE2L_LED_010</t>
  </si>
  <si>
    <t>pa_RHT_ClassE2L_LED_011</t>
  </si>
  <si>
    <t>pa_RHT_ClassE2L_LED_012</t>
  </si>
  <si>
    <t>pa_RHT_ClassE2L_LED_013</t>
  </si>
  <si>
    <t>pa_RHT_ClassE2L_LED_014</t>
  </si>
  <si>
    <t>pa_RHT_ClassE2L_LED_015</t>
  </si>
  <si>
    <t>pa_RHT_ClassE2L_LED_016</t>
  </si>
  <si>
    <t>pa_RHT_ClassE2L_LED_101</t>
    <phoneticPr fontId="7" type="noConversion"/>
  </si>
  <si>
    <t>pa_RHT_ClassE2L_LED_102</t>
  </si>
  <si>
    <t>pa_RHT_ClassE2L_LED_103</t>
  </si>
  <si>
    <t>pa_RHT_ClassE2L_LED_104</t>
  </si>
  <si>
    <t>pa_RHT_ClassE2L_LED_105</t>
  </si>
  <si>
    <t>pa_RHT_ClassE2L_LED_106</t>
  </si>
  <si>
    <t>pa_RHT_ClassE2L_LED_107</t>
  </si>
  <si>
    <t>pa_RHT_ClassE2L_LED_108</t>
  </si>
  <si>
    <t>pa_RHT_ClassE2L_LED_109</t>
  </si>
  <si>
    <t>pa_RHT_ClassE2L_LED_110</t>
  </si>
  <si>
    <t>pa_RHT_ClassE2L_LED_111</t>
  </si>
  <si>
    <t>pa_RHT_ClassE2L_LED_112</t>
  </si>
  <si>
    <t>pa_RHT_ClassE2L_LED_113</t>
  </si>
  <si>
    <t>pa_RHT_ClassE2L_LED_114</t>
  </si>
  <si>
    <t>pa_RHT_ClassE2L_LED_115</t>
  </si>
  <si>
    <t>pa_RHT_ClassE2L_LED_116</t>
  </si>
  <si>
    <t>pa_RHT_ClassE2L_LED_201</t>
    <phoneticPr fontId="7" type="noConversion"/>
  </si>
  <si>
    <t>pa_RHT_ClassE2L_LED_202</t>
  </si>
  <si>
    <t>pa_RHT_ClassE2L_LED_203</t>
  </si>
  <si>
    <t>pa_RHT_ClassE2L_LED_204</t>
  </si>
  <si>
    <t>pa_RHT_ClassE2L_LED_205</t>
  </si>
  <si>
    <t>pa_RHT_ClassE2L_LED_206</t>
  </si>
  <si>
    <t>pa_RHT_ClassE2L_LED_207</t>
  </si>
  <si>
    <t>pa_RHT_ClassE2L_LED_208</t>
  </si>
  <si>
    <t>pa_RHT_ClassE2L_LED_209</t>
  </si>
  <si>
    <t>pa_RHT_ClassE2L_LED_210</t>
  </si>
  <si>
    <t>pa_RHT_ClassE2L_LED_211</t>
  </si>
  <si>
    <t>pa_RHT_ClassE2L_LED_212</t>
  </si>
  <si>
    <t>pa_RHT_ClassE2L_LED_213</t>
  </si>
  <si>
    <t>pa_RHT_ClassE2L_LED_214</t>
  </si>
  <si>
    <t>pa_RHT_ClassE2L_LED_215</t>
  </si>
  <si>
    <t>pa_RHT_ClassE2L_LED_216</t>
  </si>
  <si>
    <t>pa_RHT_ClassE2L_LED_301</t>
    <phoneticPr fontId="7" type="noConversion"/>
  </si>
  <si>
    <t>pa_RHT_ClassE2L_LED_302</t>
  </si>
  <si>
    <t>pa_RHT_ClassE2L_LED_303</t>
  </si>
  <si>
    <t>pa_RHT_ClassE2L_LED_304</t>
  </si>
  <si>
    <t>pa_RHT_ClassE2L_LED_305</t>
  </si>
  <si>
    <t>pa_RHT_ClassE2L_LED_306</t>
  </si>
  <si>
    <t>pa_RHT_ClassE2L_LED_307</t>
  </si>
  <si>
    <t>pa_RHT_ClassE2L_LED_308</t>
  </si>
  <si>
    <t>pa_RHT_ClassE2L_LED_309</t>
  </si>
  <si>
    <t>pa_RHT_ClassE2L_LED_310</t>
  </si>
  <si>
    <t>pa_RHT_ClassE2L_LED_311</t>
  </si>
  <si>
    <t>pa_RHT_ClassE2L_LED_312</t>
  </si>
  <si>
    <t>pa_RHT_ClassE2L_LED_313</t>
  </si>
  <si>
    <t>pa_RHT_ClassE2L_LED_314</t>
  </si>
  <si>
    <t>pa_RHT_ClassE2L_LED_315</t>
  </si>
  <si>
    <t>pa_RHT_ClassE2L_LED_316</t>
  </si>
  <si>
    <t>pa_RHT_ClassE2L_LED_401</t>
    <phoneticPr fontId="7" type="noConversion"/>
  </si>
  <si>
    <t>pa_RHT_ClassE2L_LED_402</t>
  </si>
  <si>
    <t>pa_RHT_ClassE2L_LED_403</t>
  </si>
  <si>
    <t>pa_RHT_ClassE2L_LED_404</t>
  </si>
  <si>
    <t>pa_RHT_ClassE2L_LED_405</t>
  </si>
  <si>
    <t>pa_RHT_ClassE2L_LED_406</t>
  </si>
  <si>
    <t>pa_RHT_ClassE2L_LED_407</t>
  </si>
  <si>
    <t>pa_RHT_ClassE2L_LED_408</t>
  </si>
  <si>
    <t>pa_RHT_ClassE2L_LED_409</t>
  </si>
  <si>
    <t>pa_RHT_ClassE2L_LED_410</t>
  </si>
  <si>
    <t>pa_RHT_ClassE2L_LED_411</t>
  </si>
  <si>
    <t>pa_RHT_ClassE2L_LED_412</t>
  </si>
  <si>
    <t>pa_RHT_ClassE2L_LED_413</t>
  </si>
  <si>
    <t>pa_RHT_ClassE2L_LED_414</t>
  </si>
  <si>
    <t>pa_RHT_ClassE2L_LED_415</t>
  </si>
  <si>
    <t>pa_RHT_ClassE2L_LED_416</t>
  </si>
  <si>
    <t>pa_RHT_ClassE2L_LED_501</t>
    <phoneticPr fontId="7" type="noConversion"/>
  </si>
  <si>
    <t>pa_RHT_ClassE2L_LED_502</t>
  </si>
  <si>
    <t>pa_RHT_ClassE2L_LED_503</t>
  </si>
  <si>
    <t>pa_RHT_ClassE2L_LED_504</t>
  </si>
  <si>
    <t>pa_RHT_ClassE2L_LED_505</t>
  </si>
  <si>
    <t>pa_RHT_ClassE2L_LED_506</t>
  </si>
  <si>
    <t>pa_RHT_ClassE2L_LED_507</t>
  </si>
  <si>
    <t>pa_RHT_ClassE2L_LED_508</t>
  </si>
  <si>
    <t>pa_RHT_ClassE2L_LED_509</t>
  </si>
  <si>
    <t>pa_RHT_ClassE2L_LED_510</t>
  </si>
  <si>
    <t>pa_RHT_ClassE2L_LED_511</t>
  </si>
  <si>
    <t>pa_RHT_ClassE2L_LED_512</t>
  </si>
  <si>
    <t>pa_RHT_ClassE2L_LED_513</t>
  </si>
  <si>
    <t>pa_RHT_ClassE2L_LED_514</t>
  </si>
  <si>
    <t>pa_RHT_ClassE2L_LED_515</t>
  </si>
  <si>
    <t>pa_RHT_ClassE2L_LED_516</t>
  </si>
  <si>
    <t>pa_LHT_ClassE2R_LED_001</t>
    <phoneticPr fontId="7" type="noConversion"/>
  </si>
  <si>
    <t>pa_LHT_ClassE2R_LED_002</t>
  </si>
  <si>
    <t>pa_LHT_ClassE2R_LED_003</t>
  </si>
  <si>
    <t>pa_LHT_ClassE2R_LED_004</t>
  </si>
  <si>
    <t>pa_LHT_ClassE2R_LED_005</t>
  </si>
  <si>
    <t>pa_LHT_ClassE2R_LED_006</t>
  </si>
  <si>
    <t>pa_LHT_ClassE2R_LED_007</t>
  </si>
  <si>
    <t>pa_LHT_ClassE2R_LED_008</t>
  </si>
  <si>
    <t>pa_LHT_ClassE2R_LED_009</t>
  </si>
  <si>
    <t>pa_LHT_ClassE2R_LED_010</t>
  </si>
  <si>
    <t>pa_LHT_ClassE2R_LED_011</t>
  </si>
  <si>
    <t>pa_LHT_ClassE2R_LED_012</t>
  </si>
  <si>
    <t>pa_LHT_ClassE2R_LED_013</t>
  </si>
  <si>
    <t>pa_LHT_ClassE2R_LED_014</t>
  </si>
  <si>
    <t>pa_LHT_ClassE2R_LED_015</t>
  </si>
  <si>
    <t>pa_LHT_ClassE2R_LED_016</t>
  </si>
  <si>
    <t>pa_LHT_ClassE2R_LED_101</t>
    <phoneticPr fontId="7" type="noConversion"/>
  </si>
  <si>
    <t>pa_LHT_ClassE2R_LED_102</t>
  </si>
  <si>
    <t>pa_LHT_ClassE2R_LED_103</t>
  </si>
  <si>
    <t>pa_LHT_ClassE2R_LED_104</t>
  </si>
  <si>
    <t>pa_LHT_ClassE2R_LED_105</t>
  </si>
  <si>
    <t>pa_LHT_ClassE2R_LED_106</t>
  </si>
  <si>
    <t>pa_LHT_ClassE2R_LED_107</t>
  </si>
  <si>
    <t>pa_LHT_ClassE2R_LED_108</t>
  </si>
  <si>
    <t>pa_LHT_ClassE2R_LED_109</t>
  </si>
  <si>
    <t>pa_LHT_ClassE2R_LED_110</t>
  </si>
  <si>
    <t>pa_LHT_ClassE2R_LED_111</t>
  </si>
  <si>
    <t>pa_LHT_ClassE2R_LED_112</t>
  </si>
  <si>
    <t>pa_LHT_ClassE2R_LED_113</t>
  </si>
  <si>
    <t>pa_LHT_ClassE2R_LED_114</t>
  </si>
  <si>
    <t>pa_LHT_ClassE2R_LED_115</t>
  </si>
  <si>
    <t>pa_LHT_ClassE2R_LED_116</t>
  </si>
  <si>
    <t>pa_LHT_ClassE2R_LED_201</t>
    <phoneticPr fontId="7" type="noConversion"/>
  </si>
  <si>
    <t>pa_LHT_ClassE2R_LED_202</t>
  </si>
  <si>
    <t>pa_LHT_ClassE2R_LED_203</t>
  </si>
  <si>
    <t>pa_LHT_ClassE2R_LED_204</t>
  </si>
  <si>
    <t>pa_LHT_ClassE2R_LED_205</t>
  </si>
  <si>
    <t>pa_LHT_ClassE2R_LED_206</t>
  </si>
  <si>
    <t>pa_LHT_ClassE2R_LED_207</t>
  </si>
  <si>
    <t>pa_LHT_ClassE2R_LED_208</t>
  </si>
  <si>
    <t>pa_LHT_ClassE2R_LED_209</t>
  </si>
  <si>
    <t>pa_LHT_ClassE2R_LED_210</t>
  </si>
  <si>
    <t>pa_LHT_ClassE2R_LED_211</t>
  </si>
  <si>
    <t>pa_LHT_ClassE2R_LED_212</t>
  </si>
  <si>
    <t>pa_LHT_ClassE2R_LED_213</t>
  </si>
  <si>
    <t>pa_LHT_ClassE2R_LED_214</t>
  </si>
  <si>
    <t>pa_LHT_ClassE2R_LED_215</t>
  </si>
  <si>
    <t>pa_LHT_ClassE2R_LED_216</t>
  </si>
  <si>
    <t>pa_LHT_ClassE2R_LED_301</t>
    <phoneticPr fontId="7" type="noConversion"/>
  </si>
  <si>
    <t>pa_LHT_ClassE2R_LED_302</t>
  </si>
  <si>
    <t>pa_LHT_ClassE2R_LED_303</t>
  </si>
  <si>
    <t>pa_LHT_ClassE2R_LED_304</t>
  </si>
  <si>
    <t>pa_LHT_ClassE2R_LED_305</t>
  </si>
  <si>
    <t>pa_LHT_ClassE2R_LED_306</t>
  </si>
  <si>
    <t>pa_LHT_ClassE2R_LED_307</t>
  </si>
  <si>
    <t>pa_LHT_ClassE2R_LED_308</t>
  </si>
  <si>
    <t>pa_LHT_ClassE2R_LED_309</t>
  </si>
  <si>
    <t>pa_LHT_ClassE2R_LED_310</t>
  </si>
  <si>
    <t>pa_LHT_ClassE2R_LED_311</t>
  </si>
  <si>
    <t>pa_LHT_ClassE2R_LED_312</t>
  </si>
  <si>
    <t>pa_LHT_ClassE2R_LED_313</t>
  </si>
  <si>
    <t>pa_LHT_ClassE2R_LED_314</t>
  </si>
  <si>
    <t>pa_LHT_ClassE2R_LED_315</t>
  </si>
  <si>
    <t>pa_LHT_ClassE2R_LED_316</t>
  </si>
  <si>
    <t>pa_LHT_ClassE2R_LED_401</t>
    <phoneticPr fontId="7" type="noConversion"/>
  </si>
  <si>
    <t>pa_LHT_ClassE2R_LED_402</t>
  </si>
  <si>
    <t>pa_LHT_ClassE2R_LED_403</t>
  </si>
  <si>
    <t>pa_LHT_ClassE2R_LED_404</t>
  </si>
  <si>
    <t>pa_LHT_ClassE2R_LED_405</t>
  </si>
  <si>
    <t>pa_LHT_ClassE2R_LED_406</t>
  </si>
  <si>
    <t>pa_LHT_ClassE2R_LED_407</t>
  </si>
  <si>
    <t>pa_LHT_ClassE2R_LED_408</t>
  </si>
  <si>
    <t>pa_LHT_ClassE2R_LED_409</t>
  </si>
  <si>
    <t>pa_LHT_ClassE2R_LED_410</t>
  </si>
  <si>
    <t>pa_LHT_ClassE2R_LED_411</t>
  </si>
  <si>
    <t>pa_LHT_ClassE2R_LED_412</t>
  </si>
  <si>
    <t>pa_LHT_ClassE2R_LED_413</t>
  </si>
  <si>
    <t>pa_LHT_ClassE2R_LED_414</t>
  </si>
  <si>
    <t>pa_LHT_ClassE2R_LED_415</t>
  </si>
  <si>
    <t>pa_LHT_ClassE2R_LED_416</t>
  </si>
  <si>
    <t>pa_LHT_ClassE2R_LED_501</t>
    <phoneticPr fontId="7" type="noConversion"/>
  </si>
  <si>
    <t>pa_LHT_ClassE2R_LED_502</t>
  </si>
  <si>
    <t>pa_LHT_ClassE2R_LED_503</t>
  </si>
  <si>
    <t>pa_LHT_ClassE2R_LED_504</t>
  </si>
  <si>
    <t>pa_LHT_ClassE2R_LED_505</t>
  </si>
  <si>
    <t>pa_LHT_ClassE2R_LED_506</t>
  </si>
  <si>
    <t>pa_LHT_ClassE2R_LED_507</t>
  </si>
  <si>
    <t>pa_LHT_ClassE2R_LED_508</t>
  </si>
  <si>
    <t>pa_LHT_ClassE2R_LED_509</t>
  </si>
  <si>
    <t>pa_LHT_ClassE2R_LED_510</t>
  </si>
  <si>
    <t>pa_LHT_ClassE2R_LED_511</t>
  </si>
  <si>
    <t>pa_LHT_ClassE2R_LED_512</t>
  </si>
  <si>
    <t>pa_LHT_ClassE2R_LED_513</t>
  </si>
  <si>
    <t>pa_LHT_ClassE2R_LED_514</t>
  </si>
  <si>
    <t>pa_LHT_ClassE2R_LED_515</t>
  </si>
  <si>
    <t>pa_LHT_ClassE2R_LED_516</t>
  </si>
  <si>
    <t>pa_RHT_ClassE2R_LED_001</t>
    <phoneticPr fontId="7" type="noConversion"/>
  </si>
  <si>
    <t>pa_RHT_ClassE2R_LED_002</t>
  </si>
  <si>
    <t>pa_RHT_ClassE2R_LED_003</t>
  </si>
  <si>
    <t>pa_RHT_ClassE2R_LED_004</t>
  </si>
  <si>
    <t>pa_RHT_ClassE2R_LED_005</t>
  </si>
  <si>
    <t>pa_RHT_ClassE2R_LED_006</t>
  </si>
  <si>
    <t>pa_RHT_ClassE2R_LED_007</t>
  </si>
  <si>
    <t>pa_RHT_ClassE2R_LED_008</t>
  </si>
  <si>
    <t>pa_RHT_ClassE2R_LED_009</t>
  </si>
  <si>
    <t>pa_RHT_ClassE2R_LED_010</t>
  </si>
  <si>
    <t>pa_RHT_ClassE2R_LED_011</t>
  </si>
  <si>
    <t>pa_RHT_ClassE2R_LED_012</t>
  </si>
  <si>
    <t>pa_RHT_ClassE2R_LED_013</t>
  </si>
  <si>
    <t>pa_RHT_ClassE2R_LED_014</t>
  </si>
  <si>
    <t>pa_RHT_ClassE2R_LED_015</t>
  </si>
  <si>
    <t>pa_RHT_ClassE2R_LED_016</t>
  </si>
  <si>
    <t>pa_RHT_ClassE2R_LED_101</t>
    <phoneticPr fontId="7" type="noConversion"/>
  </si>
  <si>
    <t>pa_RHT_ClassE2R_LED_102</t>
  </si>
  <si>
    <t>pa_RHT_ClassE2R_LED_103</t>
  </si>
  <si>
    <t>pa_RHT_ClassE2R_LED_104</t>
  </si>
  <si>
    <t>pa_RHT_ClassE2R_LED_105</t>
  </si>
  <si>
    <t>pa_RHT_ClassE2R_LED_106</t>
  </si>
  <si>
    <t>pa_RHT_ClassE2R_LED_107</t>
  </si>
  <si>
    <t>pa_RHT_ClassE2R_LED_108</t>
  </si>
  <si>
    <t>pa_RHT_ClassE2R_LED_109</t>
  </si>
  <si>
    <t>pa_RHT_ClassE2R_LED_110</t>
  </si>
  <si>
    <t>pa_RHT_ClassE2R_LED_111</t>
  </si>
  <si>
    <t>pa_RHT_ClassE2R_LED_112</t>
  </si>
  <si>
    <t>pa_RHT_ClassE2R_LED_113</t>
  </si>
  <si>
    <t>pa_RHT_ClassE2R_LED_114</t>
  </si>
  <si>
    <t>pa_RHT_ClassE2R_LED_115</t>
  </si>
  <si>
    <t>pa_RHT_ClassE2R_LED_116</t>
  </si>
  <si>
    <t>pa_RHT_ClassE2R_LED_201</t>
    <phoneticPr fontId="7" type="noConversion"/>
  </si>
  <si>
    <t>pa_RHT_ClassE2R_LED_202</t>
  </si>
  <si>
    <t>pa_RHT_ClassE2R_LED_203</t>
  </si>
  <si>
    <t>pa_RHT_ClassE2R_LED_204</t>
  </si>
  <si>
    <t>pa_RHT_ClassE2R_LED_205</t>
  </si>
  <si>
    <t>pa_RHT_ClassE2R_LED_206</t>
  </si>
  <si>
    <t>pa_RHT_ClassE2R_LED_207</t>
  </si>
  <si>
    <t>pa_RHT_ClassE2R_LED_208</t>
  </si>
  <si>
    <t>pa_RHT_ClassE2R_LED_209</t>
  </si>
  <si>
    <t>pa_RHT_ClassE2R_LED_210</t>
  </si>
  <si>
    <t>pa_RHT_ClassE2R_LED_211</t>
  </si>
  <si>
    <t>pa_RHT_ClassE2R_LED_212</t>
  </si>
  <si>
    <t>pa_RHT_ClassE2R_LED_213</t>
  </si>
  <si>
    <t>pa_RHT_ClassE2R_LED_214</t>
  </si>
  <si>
    <t>pa_RHT_ClassE2R_LED_215</t>
  </si>
  <si>
    <t>pa_RHT_ClassE2R_LED_216</t>
  </si>
  <si>
    <t>pa_RHT_ClassE2R_LED_301</t>
    <phoneticPr fontId="7" type="noConversion"/>
  </si>
  <si>
    <t>pa_RHT_ClassE2R_LED_302</t>
  </si>
  <si>
    <t>pa_RHT_ClassE2R_LED_303</t>
  </si>
  <si>
    <t>pa_RHT_ClassE2R_LED_304</t>
  </si>
  <si>
    <t>pa_RHT_ClassE2R_LED_305</t>
  </si>
  <si>
    <t>pa_RHT_ClassE2R_LED_306</t>
  </si>
  <si>
    <t>pa_RHT_ClassE2R_LED_307</t>
  </si>
  <si>
    <t>pa_RHT_ClassE2R_LED_308</t>
  </si>
  <si>
    <t>pa_RHT_ClassE2R_LED_309</t>
  </si>
  <si>
    <t>pa_RHT_ClassE2R_LED_310</t>
  </si>
  <si>
    <t>pa_RHT_ClassE2R_LED_311</t>
  </si>
  <si>
    <t>pa_RHT_ClassE2R_LED_312</t>
  </si>
  <si>
    <t>pa_RHT_ClassE2R_LED_313</t>
  </si>
  <si>
    <t>pa_RHT_ClassE2R_LED_314</t>
  </si>
  <si>
    <t>pa_RHT_ClassE2R_LED_315</t>
  </si>
  <si>
    <t>pa_RHT_ClassE2R_LED_316</t>
  </si>
  <si>
    <t>pa_RHT_ClassE2R_LED_401</t>
    <phoneticPr fontId="7" type="noConversion"/>
  </si>
  <si>
    <t>pa_RHT_ClassE2R_LED_402</t>
  </si>
  <si>
    <t>pa_RHT_ClassE2R_LED_403</t>
  </si>
  <si>
    <t>pa_RHT_ClassE2R_LED_404</t>
  </si>
  <si>
    <t>pa_RHT_ClassE2R_LED_405</t>
  </si>
  <si>
    <t>pa_RHT_ClassE2R_LED_406</t>
  </si>
  <si>
    <t>pa_RHT_ClassE2R_LED_407</t>
  </si>
  <si>
    <t>pa_RHT_ClassE2R_LED_408</t>
  </si>
  <si>
    <t>pa_RHT_ClassE2R_LED_409</t>
  </si>
  <si>
    <t>pa_RHT_ClassE2R_LED_410</t>
  </si>
  <si>
    <t>pa_RHT_ClassE2R_LED_411</t>
  </si>
  <si>
    <t>pa_RHT_ClassE2R_LED_412</t>
  </si>
  <si>
    <t>pa_RHT_ClassE2R_LED_413</t>
  </si>
  <si>
    <t>pa_RHT_ClassE2R_LED_414</t>
  </si>
  <si>
    <t>pa_RHT_ClassE2R_LED_415</t>
  </si>
  <si>
    <t>pa_RHT_ClassE2R_LED_416</t>
  </si>
  <si>
    <t>pa_RHT_ClassE2R_LED_501</t>
    <phoneticPr fontId="7" type="noConversion"/>
  </si>
  <si>
    <t>pa_RHT_ClassE2R_LED_502</t>
  </si>
  <si>
    <t>pa_RHT_ClassE2R_LED_503</t>
  </si>
  <si>
    <t>pa_RHT_ClassE2R_LED_504</t>
  </si>
  <si>
    <t>pa_RHT_ClassE2R_LED_505</t>
  </si>
  <si>
    <t>pa_RHT_ClassE2R_LED_506</t>
  </si>
  <si>
    <t>pa_RHT_ClassE2R_LED_507</t>
  </si>
  <si>
    <t>pa_RHT_ClassE2R_LED_508</t>
  </si>
  <si>
    <t>pa_RHT_ClassE2R_LED_509</t>
  </si>
  <si>
    <t>pa_RHT_ClassE2R_LED_510</t>
  </si>
  <si>
    <t>pa_RHT_ClassE2R_LED_511</t>
  </si>
  <si>
    <t>pa_RHT_ClassE2R_LED_512</t>
  </si>
  <si>
    <t>pa_RHT_ClassE2R_LED_513</t>
  </si>
  <si>
    <t>pa_RHT_ClassE2R_LED_514</t>
  </si>
  <si>
    <t>pa_RHT_ClassE2R_LED_515</t>
  </si>
  <si>
    <t>pa_RHT_ClassE2R_LED_516</t>
  </si>
  <si>
    <t>pa_LHT_ClassE2L_Static_LB_Intensity</t>
    <phoneticPr fontId="7" type="noConversion"/>
  </si>
  <si>
    <t>pa_RHT_ClassE2L_Static_LB_Intensity</t>
    <phoneticPr fontId="7" type="noConversion"/>
  </si>
  <si>
    <t>pa_LHT_ClassE2R_Static_LB_Intensity</t>
    <phoneticPr fontId="7" type="noConversion"/>
  </si>
  <si>
    <t>pa_RHT_ClassE2R_Static_LB_Intensity</t>
    <phoneticPr fontId="7" type="noConversion"/>
  </si>
  <si>
    <t>pa_LHT_ClassE3L_LED_001</t>
    <phoneticPr fontId="7" type="noConversion"/>
  </si>
  <si>
    <t>pa_LHT_ClassE3L_LED_002</t>
    <phoneticPr fontId="7" type="noConversion"/>
  </si>
  <si>
    <t>pa_LHT_ClassE3L_LED_003</t>
    <phoneticPr fontId="7" type="noConversion"/>
  </si>
  <si>
    <t>pa_LHT_ClassE3L_LED_004</t>
    <phoneticPr fontId="7" type="noConversion"/>
  </si>
  <si>
    <t>pa_LHT_ClassE3L_LED_005</t>
    <phoneticPr fontId="7" type="noConversion"/>
  </si>
  <si>
    <t>pa_LHT_ClassE3L_LED_006</t>
    <phoneticPr fontId="7" type="noConversion"/>
  </si>
  <si>
    <t>pa_LHT_ClassE3L_LED_007</t>
    <phoneticPr fontId="7" type="noConversion"/>
  </si>
  <si>
    <t>pa_LHT_ClassE3L_LED_008</t>
    <phoneticPr fontId="7" type="noConversion"/>
  </si>
  <si>
    <t>pa_LHT_ClassE3L_LED_009</t>
    <phoneticPr fontId="7" type="noConversion"/>
  </si>
  <si>
    <t>pa_LHT_ClassE3L_LED_010</t>
    <phoneticPr fontId="7" type="noConversion"/>
  </si>
  <si>
    <t>pa_LHT_ClassE3L_LED_011</t>
    <phoneticPr fontId="7" type="noConversion"/>
  </si>
  <si>
    <t>pa_LHT_ClassE3L_LED_012</t>
    <phoneticPr fontId="7" type="noConversion"/>
  </si>
  <si>
    <t>pa_LHT_ClassE3L_LED_013</t>
    <phoneticPr fontId="7" type="noConversion"/>
  </si>
  <si>
    <t>pa_LHT_ClassE3L_LED_014</t>
    <phoneticPr fontId="7" type="noConversion"/>
  </si>
  <si>
    <t>pa_LHT_ClassE3L_LED_015</t>
    <phoneticPr fontId="7" type="noConversion"/>
  </si>
  <si>
    <t>pa_LHT_ClassE3L_LED_016</t>
    <phoneticPr fontId="7" type="noConversion"/>
  </si>
  <si>
    <t>pa_LHT_ClassE3L_LED_101</t>
    <phoneticPr fontId="7" type="noConversion"/>
  </si>
  <si>
    <t>pa_LHT_ClassE3L_LED_102</t>
    <phoneticPr fontId="7" type="noConversion"/>
  </si>
  <si>
    <t>pa_LHT_ClassE3L_LED_103</t>
    <phoneticPr fontId="7" type="noConversion"/>
  </si>
  <si>
    <t>pa_LHT_ClassE3L_LED_104</t>
    <phoneticPr fontId="7" type="noConversion"/>
  </si>
  <si>
    <t>pa_LHT_ClassE3L_LED_105</t>
    <phoneticPr fontId="7" type="noConversion"/>
  </si>
  <si>
    <t>pa_LHT_ClassE3L_LED_106</t>
    <phoneticPr fontId="7" type="noConversion"/>
  </si>
  <si>
    <t>pa_LHT_ClassE3L_LED_107</t>
    <phoneticPr fontId="7" type="noConversion"/>
  </si>
  <si>
    <t>pa_LHT_ClassE3L_LED_108</t>
    <phoneticPr fontId="7" type="noConversion"/>
  </si>
  <si>
    <t>pa_LHT_ClassE3L_LED_109</t>
    <phoneticPr fontId="7" type="noConversion"/>
  </si>
  <si>
    <t>pa_LHT_ClassE3L_LED_110</t>
    <phoneticPr fontId="7" type="noConversion"/>
  </si>
  <si>
    <t>pa_LHT_ClassE3L_LED_111</t>
    <phoneticPr fontId="7" type="noConversion"/>
  </si>
  <si>
    <t>pa_LHT_ClassE3L_LED_112</t>
    <phoneticPr fontId="7" type="noConversion"/>
  </si>
  <si>
    <t>pa_LHT_ClassE3L_LED_113</t>
    <phoneticPr fontId="7" type="noConversion"/>
  </si>
  <si>
    <t>pa_LHT_ClassE3L_LED_114</t>
    <phoneticPr fontId="7" type="noConversion"/>
  </si>
  <si>
    <t>pa_LHT_ClassE3L_LED_115</t>
    <phoneticPr fontId="7" type="noConversion"/>
  </si>
  <si>
    <t>pa_LHT_ClassE3L_LED_116</t>
    <phoneticPr fontId="7" type="noConversion"/>
  </si>
  <si>
    <t>pa_LHT_ClassE3L_LED_201</t>
    <phoneticPr fontId="7" type="noConversion"/>
  </si>
  <si>
    <t>pa_LHT_ClassE3L_LED_202</t>
    <phoneticPr fontId="7" type="noConversion"/>
  </si>
  <si>
    <t>pa_LHT_ClassE3L_LED_203</t>
    <phoneticPr fontId="7" type="noConversion"/>
  </si>
  <si>
    <t>pa_LHT_ClassE3L_LED_204</t>
    <phoneticPr fontId="7" type="noConversion"/>
  </si>
  <si>
    <t>pa_LHT_ClassE3L_LED_205</t>
    <phoneticPr fontId="7" type="noConversion"/>
  </si>
  <si>
    <t>pa_LHT_ClassE3L_LED_206</t>
    <phoneticPr fontId="7" type="noConversion"/>
  </si>
  <si>
    <t>pa_LHT_ClassE3L_LED_207</t>
    <phoneticPr fontId="7" type="noConversion"/>
  </si>
  <si>
    <t>pa_LHT_ClassE3L_LED_208</t>
    <phoneticPr fontId="7" type="noConversion"/>
  </si>
  <si>
    <t>pa_LHT_ClassE3L_LED_209</t>
    <phoneticPr fontId="7" type="noConversion"/>
  </si>
  <si>
    <t>pa_LHT_ClassE3L_LED_210</t>
    <phoneticPr fontId="7" type="noConversion"/>
  </si>
  <si>
    <t>pa_LHT_ClassE3L_LED_211</t>
    <phoneticPr fontId="7" type="noConversion"/>
  </si>
  <si>
    <t>pa_LHT_ClassE3L_LED_212</t>
    <phoneticPr fontId="7" type="noConversion"/>
  </si>
  <si>
    <t>pa_LHT_ClassE3L_LED_213</t>
    <phoneticPr fontId="7" type="noConversion"/>
  </si>
  <si>
    <t>pa_LHT_ClassE3L_LED_214</t>
    <phoneticPr fontId="7" type="noConversion"/>
  </si>
  <si>
    <t>pa_LHT_ClassE3L_LED_215</t>
    <phoneticPr fontId="7" type="noConversion"/>
  </si>
  <si>
    <t>pa_LHT_ClassE3L_LED_216</t>
    <phoneticPr fontId="7" type="noConversion"/>
  </si>
  <si>
    <t>pa_LHT_ClassE3L_LED_301</t>
    <phoneticPr fontId="7" type="noConversion"/>
  </si>
  <si>
    <t>pa_LHT_ClassE3L_LED_302</t>
    <phoneticPr fontId="7" type="noConversion"/>
  </si>
  <si>
    <t>pa_LHT_ClassE3L_LED_303</t>
    <phoneticPr fontId="7" type="noConversion"/>
  </si>
  <si>
    <t>pa_LHT_ClassE3L_LED_304</t>
    <phoneticPr fontId="7" type="noConversion"/>
  </si>
  <si>
    <t>pa_LHT_ClassE3L_LED_305</t>
    <phoneticPr fontId="7" type="noConversion"/>
  </si>
  <si>
    <t>pa_LHT_ClassE3L_LED_306</t>
    <phoneticPr fontId="7" type="noConversion"/>
  </si>
  <si>
    <t>pa_LHT_ClassE3L_LED_307</t>
    <phoneticPr fontId="7" type="noConversion"/>
  </si>
  <si>
    <t>pa_LHT_ClassE3L_LED_308</t>
    <phoneticPr fontId="7" type="noConversion"/>
  </si>
  <si>
    <t>pa_LHT_ClassE3L_LED_309</t>
    <phoneticPr fontId="7" type="noConversion"/>
  </si>
  <si>
    <t>pa_LHT_ClassE3L_LED_310</t>
    <phoneticPr fontId="7" type="noConversion"/>
  </si>
  <si>
    <t>pa_LHT_ClassE3L_LED_311</t>
    <phoneticPr fontId="7" type="noConversion"/>
  </si>
  <si>
    <t>pa_LHT_ClassE3L_LED_312</t>
    <phoneticPr fontId="7" type="noConversion"/>
  </si>
  <si>
    <t>pa_LHT_ClassE3L_LED_313</t>
    <phoneticPr fontId="7" type="noConversion"/>
  </si>
  <si>
    <t>pa_LHT_ClassE3L_LED_314</t>
    <phoneticPr fontId="7" type="noConversion"/>
  </si>
  <si>
    <t>pa_LHT_ClassE3L_LED_315</t>
    <phoneticPr fontId="7" type="noConversion"/>
  </si>
  <si>
    <t>pa_LHT_ClassE3L_LED_316</t>
    <phoneticPr fontId="7" type="noConversion"/>
  </si>
  <si>
    <t>pa_LHT_ClassE3L_LED_401</t>
    <phoneticPr fontId="7" type="noConversion"/>
  </si>
  <si>
    <t>pa_LHT_ClassE3L_LED_402</t>
    <phoneticPr fontId="7" type="noConversion"/>
  </si>
  <si>
    <t>pa_LHT_ClassE3L_LED_403</t>
    <phoneticPr fontId="7" type="noConversion"/>
  </si>
  <si>
    <t>pa_LHT_ClassE3L_LED_404</t>
    <phoneticPr fontId="7" type="noConversion"/>
  </si>
  <si>
    <t>pa_LHT_ClassE3L_LED_405</t>
    <phoneticPr fontId="7" type="noConversion"/>
  </si>
  <si>
    <t>pa_LHT_ClassE3L_LED_406</t>
    <phoneticPr fontId="7" type="noConversion"/>
  </si>
  <si>
    <t>pa_LHT_ClassE3L_LED_407</t>
    <phoneticPr fontId="7" type="noConversion"/>
  </si>
  <si>
    <t>pa_LHT_ClassE3L_LED_408</t>
    <phoneticPr fontId="7" type="noConversion"/>
  </si>
  <si>
    <t>pa_LHT_ClassE3L_LED_409</t>
    <phoneticPr fontId="7" type="noConversion"/>
  </si>
  <si>
    <t>pa_LHT_ClassE3L_LED_410</t>
    <phoneticPr fontId="7" type="noConversion"/>
  </si>
  <si>
    <t>pa_LHT_ClassE3L_LED_411</t>
    <phoneticPr fontId="7" type="noConversion"/>
  </si>
  <si>
    <t>pa_LHT_ClassE3L_LED_412</t>
    <phoneticPr fontId="7" type="noConversion"/>
  </si>
  <si>
    <t>pa_LHT_ClassE3L_LED_413</t>
    <phoneticPr fontId="7" type="noConversion"/>
  </si>
  <si>
    <t>pa_LHT_ClassE3L_LED_414</t>
    <phoneticPr fontId="7" type="noConversion"/>
  </si>
  <si>
    <t>pa_LHT_ClassE3L_LED_415</t>
    <phoneticPr fontId="7" type="noConversion"/>
  </si>
  <si>
    <t>pa_LHT_ClassE3L_LED_416</t>
    <phoneticPr fontId="7" type="noConversion"/>
  </si>
  <si>
    <t>pa_LHT_ClassE3L_LED_501</t>
    <phoneticPr fontId="7" type="noConversion"/>
  </si>
  <si>
    <t>pa_LHT_ClassE3L_LED_502</t>
    <phoneticPr fontId="7" type="noConversion"/>
  </si>
  <si>
    <t>pa_LHT_ClassE3L_LED_503</t>
    <phoneticPr fontId="7" type="noConversion"/>
  </si>
  <si>
    <t>pa_LHT_ClassE3L_LED_504</t>
    <phoneticPr fontId="7" type="noConversion"/>
  </si>
  <si>
    <t>pa_LHT_ClassE3L_LED_505</t>
    <phoneticPr fontId="7" type="noConversion"/>
  </si>
  <si>
    <t>pa_LHT_ClassE3L_LED_506</t>
    <phoneticPr fontId="7" type="noConversion"/>
  </si>
  <si>
    <t>pa_LHT_ClassE3L_LED_507</t>
    <phoneticPr fontId="7" type="noConversion"/>
  </si>
  <si>
    <t>pa_LHT_ClassE3L_LED_508</t>
    <phoneticPr fontId="7" type="noConversion"/>
  </si>
  <si>
    <t>pa_LHT_ClassE3L_LED_509</t>
    <phoneticPr fontId="7" type="noConversion"/>
  </si>
  <si>
    <t>pa_LHT_ClassE3L_LED_510</t>
    <phoneticPr fontId="7" type="noConversion"/>
  </si>
  <si>
    <t>pa_LHT_ClassE3L_LED_511</t>
    <phoneticPr fontId="7" type="noConversion"/>
  </si>
  <si>
    <t>pa_LHT_ClassE3L_LED_512</t>
    <phoneticPr fontId="7" type="noConversion"/>
  </si>
  <si>
    <t>pa_LHT_ClassE3L_LED_513</t>
    <phoneticPr fontId="7" type="noConversion"/>
  </si>
  <si>
    <t>pa_LHT_ClassE3L_LED_514</t>
    <phoneticPr fontId="7" type="noConversion"/>
  </si>
  <si>
    <t>pa_LHT_ClassE3L_LED_515</t>
    <phoneticPr fontId="7" type="noConversion"/>
  </si>
  <si>
    <t>pa_LHT_ClassE3L_LED_516</t>
    <phoneticPr fontId="7" type="noConversion"/>
  </si>
  <si>
    <t>pa_LHT_ClassE3R_LED_101</t>
    <phoneticPr fontId="7" type="noConversion"/>
  </si>
  <si>
    <t>pa_LHT_ClassE3R_LED_001</t>
    <phoneticPr fontId="7" type="noConversion"/>
  </si>
  <si>
    <t>pa_LHT_ClassE3R_LED_002</t>
    <phoneticPr fontId="7" type="noConversion"/>
  </si>
  <si>
    <t>pa_LHT_ClassE3R_LED_003</t>
    <phoneticPr fontId="7" type="noConversion"/>
  </si>
  <si>
    <t>pa_LHT_ClassE3R_LED_004</t>
    <phoneticPr fontId="7" type="noConversion"/>
  </si>
  <si>
    <t>pa_LHT_ClassE3R_LED_005</t>
    <phoneticPr fontId="7" type="noConversion"/>
  </si>
  <si>
    <t>pa_LHT_ClassE3R_LED_006</t>
    <phoneticPr fontId="7" type="noConversion"/>
  </si>
  <si>
    <t>pa_LHT_ClassE3R_LED_007</t>
    <phoneticPr fontId="7" type="noConversion"/>
  </si>
  <si>
    <t>pa_LHT_ClassE3R_LED_008</t>
    <phoneticPr fontId="7" type="noConversion"/>
  </si>
  <si>
    <t>pa_LHT_ClassE3R_LED_009</t>
    <phoneticPr fontId="7" type="noConversion"/>
  </si>
  <si>
    <t>pa_LHT_ClassE3R_LED_010</t>
    <phoneticPr fontId="7" type="noConversion"/>
  </si>
  <si>
    <t>pa_LHT_ClassE3R_LED_011</t>
    <phoneticPr fontId="7" type="noConversion"/>
  </si>
  <si>
    <t>pa_LHT_ClassE3R_LED_012</t>
    <phoneticPr fontId="7" type="noConversion"/>
  </si>
  <si>
    <t>pa_LHT_ClassE3R_LED_013</t>
    <phoneticPr fontId="7" type="noConversion"/>
  </si>
  <si>
    <t>pa_LHT_ClassE3R_LED_014</t>
    <phoneticPr fontId="7" type="noConversion"/>
  </si>
  <si>
    <t>pa_LHT_ClassE3R_LED_015</t>
    <phoneticPr fontId="7" type="noConversion"/>
  </si>
  <si>
    <t>pa_LHT_ClassE3R_LED_016</t>
    <phoneticPr fontId="7" type="noConversion"/>
  </si>
  <si>
    <t>pa_LHT_ClassE3R_LED_102</t>
    <phoneticPr fontId="7" type="noConversion"/>
  </si>
  <si>
    <t>pa_LHT_ClassE3R_LED_103</t>
    <phoneticPr fontId="7" type="noConversion"/>
  </si>
  <si>
    <t>pa_LHT_ClassE3R_LED_104</t>
    <phoneticPr fontId="7" type="noConversion"/>
  </si>
  <si>
    <t>pa_LHT_ClassE3R_LED_105</t>
    <phoneticPr fontId="7" type="noConversion"/>
  </si>
  <si>
    <t>pa_LHT_ClassE3R_LED_106</t>
    <phoneticPr fontId="7" type="noConversion"/>
  </si>
  <si>
    <t>pa_LHT_ClassE3R_LED_107</t>
    <phoneticPr fontId="7" type="noConversion"/>
  </si>
  <si>
    <t>pa_LHT_ClassE3R_LED_108</t>
    <phoneticPr fontId="7" type="noConversion"/>
  </si>
  <si>
    <t>pa_LHT_ClassE3R_LED_109</t>
    <phoneticPr fontId="7" type="noConversion"/>
  </si>
  <si>
    <t>pa_LHT_ClassE3R_LED_110</t>
    <phoneticPr fontId="7" type="noConversion"/>
  </si>
  <si>
    <t>pa_LHT_ClassE3R_LED_111</t>
    <phoneticPr fontId="7" type="noConversion"/>
  </si>
  <si>
    <t>pa_LHT_ClassE3R_LED_112</t>
    <phoneticPr fontId="7" type="noConversion"/>
  </si>
  <si>
    <t>pa_LHT_ClassE3R_LED_113</t>
    <phoneticPr fontId="7" type="noConversion"/>
  </si>
  <si>
    <t>pa_LHT_ClassE3R_LED_114</t>
    <phoneticPr fontId="7" type="noConversion"/>
  </si>
  <si>
    <t>pa_LHT_ClassE3R_LED_115</t>
    <phoneticPr fontId="7" type="noConversion"/>
  </si>
  <si>
    <t>pa_LHT_ClassE3R_LED_116</t>
    <phoneticPr fontId="7" type="noConversion"/>
  </si>
  <si>
    <t>pa_LHT_ClassE3R_LED_201</t>
    <phoneticPr fontId="7" type="noConversion"/>
  </si>
  <si>
    <t>pa_LHT_ClassE3R_LED_202</t>
    <phoneticPr fontId="7" type="noConversion"/>
  </si>
  <si>
    <t>pa_LHT_ClassE3R_LED_203</t>
    <phoneticPr fontId="7" type="noConversion"/>
  </si>
  <si>
    <t>pa_LHT_ClassE3R_LED_204</t>
    <phoneticPr fontId="7" type="noConversion"/>
  </si>
  <si>
    <t>pa_LHT_ClassE3R_LED_205</t>
    <phoneticPr fontId="7" type="noConversion"/>
  </si>
  <si>
    <t>pa_LHT_ClassE3R_LED_206</t>
    <phoneticPr fontId="7" type="noConversion"/>
  </si>
  <si>
    <t>pa_LHT_ClassE3R_LED_207</t>
    <phoneticPr fontId="7" type="noConversion"/>
  </si>
  <si>
    <t>pa_LHT_ClassE3R_LED_208</t>
    <phoneticPr fontId="7" type="noConversion"/>
  </si>
  <si>
    <t>pa_LHT_ClassE3R_LED_209</t>
    <phoneticPr fontId="7" type="noConversion"/>
  </si>
  <si>
    <t>pa_LHT_ClassE3R_LED_210</t>
    <phoneticPr fontId="7" type="noConversion"/>
  </si>
  <si>
    <t>pa_LHT_ClassE3R_LED_211</t>
    <phoneticPr fontId="7" type="noConversion"/>
  </si>
  <si>
    <t>pa_LHT_ClassE3R_LED_212</t>
    <phoneticPr fontId="7" type="noConversion"/>
  </si>
  <si>
    <t>pa_LHT_ClassE3R_LED_213</t>
    <phoneticPr fontId="7" type="noConversion"/>
  </si>
  <si>
    <t>pa_LHT_ClassE3R_LED_214</t>
    <phoneticPr fontId="7" type="noConversion"/>
  </si>
  <si>
    <t>pa_LHT_ClassE3R_LED_215</t>
    <phoneticPr fontId="7" type="noConversion"/>
  </si>
  <si>
    <t>pa_LHT_ClassE3R_LED_216</t>
    <phoneticPr fontId="7" type="noConversion"/>
  </si>
  <si>
    <t>pa_LHT_ClassE3R_LED_301</t>
    <phoneticPr fontId="7" type="noConversion"/>
  </si>
  <si>
    <t>pa_LHT_ClassE3R_LED_302</t>
    <phoneticPr fontId="7" type="noConversion"/>
  </si>
  <si>
    <t>pa_LHT_ClassE3R_LED_303</t>
    <phoneticPr fontId="7" type="noConversion"/>
  </si>
  <si>
    <t>pa_LHT_ClassE3R_LED_304</t>
    <phoneticPr fontId="7" type="noConversion"/>
  </si>
  <si>
    <t>pa_LHT_ClassE3R_LED_305</t>
    <phoneticPr fontId="7" type="noConversion"/>
  </si>
  <si>
    <t>pa_LHT_ClassE3R_LED_306</t>
    <phoneticPr fontId="7" type="noConversion"/>
  </si>
  <si>
    <t>pa_LHT_ClassE3R_LED_307</t>
    <phoneticPr fontId="7" type="noConversion"/>
  </si>
  <si>
    <t>pa_LHT_ClassE3R_LED_308</t>
    <phoneticPr fontId="7" type="noConversion"/>
  </si>
  <si>
    <t>pa_LHT_ClassE3R_LED_309</t>
    <phoneticPr fontId="7" type="noConversion"/>
  </si>
  <si>
    <t>pa_LHT_ClassE3R_LED_310</t>
    <phoneticPr fontId="7" type="noConversion"/>
  </si>
  <si>
    <t>pa_LHT_ClassE3R_LED_311</t>
    <phoneticPr fontId="7" type="noConversion"/>
  </si>
  <si>
    <t>pa_LHT_ClassE3R_LED_312</t>
    <phoneticPr fontId="7" type="noConversion"/>
  </si>
  <si>
    <t>pa_LHT_ClassE3R_LED_313</t>
    <phoneticPr fontId="7" type="noConversion"/>
  </si>
  <si>
    <t>pa_LHT_ClassE3R_LED_314</t>
    <phoneticPr fontId="7" type="noConversion"/>
  </si>
  <si>
    <t>pa_LHT_ClassE3R_LED_315</t>
    <phoneticPr fontId="7" type="noConversion"/>
  </si>
  <si>
    <t>pa_LHT_ClassE3R_LED_316</t>
    <phoneticPr fontId="7" type="noConversion"/>
  </si>
  <si>
    <t>pa_LHT_ClassE3R_LED_401</t>
    <phoneticPr fontId="7" type="noConversion"/>
  </si>
  <si>
    <t>pa_LHT_ClassE3R_LED_402</t>
    <phoneticPr fontId="7" type="noConversion"/>
  </si>
  <si>
    <t>pa_LHT_ClassE3R_LED_403</t>
    <phoneticPr fontId="7" type="noConversion"/>
  </si>
  <si>
    <t>pa_LHT_ClassE3R_LED_404</t>
    <phoneticPr fontId="7" type="noConversion"/>
  </si>
  <si>
    <t>pa_LHT_ClassE3R_LED_405</t>
    <phoneticPr fontId="7" type="noConversion"/>
  </si>
  <si>
    <t>pa_LHT_ClassE3R_LED_406</t>
    <phoneticPr fontId="7" type="noConversion"/>
  </si>
  <si>
    <t>pa_LHT_ClassE3R_LED_407</t>
    <phoneticPr fontId="7" type="noConversion"/>
  </si>
  <si>
    <t>pa_LHT_ClassE3R_LED_408</t>
    <phoneticPr fontId="7" type="noConversion"/>
  </si>
  <si>
    <t>pa_LHT_ClassE3R_LED_409</t>
    <phoneticPr fontId="7" type="noConversion"/>
  </si>
  <si>
    <t>pa_LHT_ClassE3R_LED_410</t>
    <phoneticPr fontId="7" type="noConversion"/>
  </si>
  <si>
    <t>pa_LHT_ClassE3R_LED_411</t>
    <phoneticPr fontId="7" type="noConversion"/>
  </si>
  <si>
    <t>pa_LHT_ClassE3R_LED_412</t>
    <phoneticPr fontId="7" type="noConversion"/>
  </si>
  <si>
    <t>pa_LHT_ClassE3R_LED_413</t>
    <phoneticPr fontId="7" type="noConversion"/>
  </si>
  <si>
    <t>pa_LHT_ClassE3R_LED_414</t>
    <phoneticPr fontId="7" type="noConversion"/>
  </si>
  <si>
    <t>pa_LHT_ClassE3R_LED_415</t>
    <phoneticPr fontId="7" type="noConversion"/>
  </si>
  <si>
    <t>pa_LHT_ClassE3R_LED_416</t>
    <phoneticPr fontId="7" type="noConversion"/>
  </si>
  <si>
    <t>pa_LHT_ClassE3R_LED_501</t>
    <phoneticPr fontId="7" type="noConversion"/>
  </si>
  <si>
    <t>pa_LHT_ClassE3R_LED_502</t>
    <phoneticPr fontId="7" type="noConversion"/>
  </si>
  <si>
    <t>pa_LHT_ClassE3R_LED_503</t>
    <phoneticPr fontId="7" type="noConversion"/>
  </si>
  <si>
    <t>pa_LHT_ClassE3R_LED_504</t>
    <phoneticPr fontId="7" type="noConversion"/>
  </si>
  <si>
    <t>pa_LHT_ClassE3R_LED_505</t>
    <phoneticPr fontId="7" type="noConversion"/>
  </si>
  <si>
    <t>pa_LHT_ClassE3R_LED_506</t>
    <phoneticPr fontId="7" type="noConversion"/>
  </si>
  <si>
    <t>pa_LHT_ClassE3R_LED_507</t>
    <phoneticPr fontId="7" type="noConversion"/>
  </si>
  <si>
    <t>pa_LHT_ClassE3R_LED_508</t>
    <phoneticPr fontId="7" type="noConversion"/>
  </si>
  <si>
    <t>pa_LHT_ClassE3R_LED_509</t>
    <phoneticPr fontId="7" type="noConversion"/>
  </si>
  <si>
    <t>pa_LHT_ClassE3R_LED_510</t>
    <phoneticPr fontId="7" type="noConversion"/>
  </si>
  <si>
    <t>pa_LHT_ClassE3R_LED_511</t>
    <phoneticPr fontId="7" type="noConversion"/>
  </si>
  <si>
    <t>pa_LHT_ClassE3R_LED_512</t>
    <phoneticPr fontId="7" type="noConversion"/>
  </si>
  <si>
    <t>pa_LHT_ClassE3R_LED_513</t>
    <phoneticPr fontId="7" type="noConversion"/>
  </si>
  <si>
    <t>pa_LHT_ClassE3R_LED_514</t>
    <phoneticPr fontId="7" type="noConversion"/>
  </si>
  <si>
    <t>pa_LHT_ClassE3R_LED_515</t>
    <phoneticPr fontId="7" type="noConversion"/>
  </si>
  <si>
    <t>pa_LHT_ClassE3R_LED_516</t>
    <phoneticPr fontId="7" type="noConversion"/>
  </si>
  <si>
    <t>pa_RHT_ClassE3R_LED_001</t>
    <phoneticPr fontId="7" type="noConversion"/>
  </si>
  <si>
    <t>pa_RHT_ClassE3R_LED_101</t>
    <phoneticPr fontId="7" type="noConversion"/>
  </si>
  <si>
    <t>pa_RHT_ClassE3R_LED_301</t>
    <phoneticPr fontId="7" type="noConversion"/>
  </si>
  <si>
    <t>pa_RHT_ClassE3R_LED_002</t>
    <phoneticPr fontId="7" type="noConversion"/>
  </si>
  <si>
    <t>pa_RHT_ClassE3R_LED_003</t>
    <phoneticPr fontId="7" type="noConversion"/>
  </si>
  <si>
    <t>pa_RHT_ClassE3R_LED_004</t>
    <phoneticPr fontId="7" type="noConversion"/>
  </si>
  <si>
    <t>pa_RHT_ClassE3R_LED_005</t>
    <phoneticPr fontId="7" type="noConversion"/>
  </si>
  <si>
    <t>pa_RHT_ClassE3R_LED_006</t>
    <phoneticPr fontId="7" type="noConversion"/>
  </si>
  <si>
    <t>pa_RHT_ClassE3R_LED_007</t>
    <phoneticPr fontId="7" type="noConversion"/>
  </si>
  <si>
    <t>pa_RHT_ClassE3R_LED_008</t>
    <phoneticPr fontId="7" type="noConversion"/>
  </si>
  <si>
    <t>pa_RHT_ClassE3R_LED_009</t>
    <phoneticPr fontId="7" type="noConversion"/>
  </si>
  <si>
    <t>pa_RHT_ClassE3R_LED_010</t>
    <phoneticPr fontId="7" type="noConversion"/>
  </si>
  <si>
    <t>pa_RHT_ClassE3R_LED_011</t>
    <phoneticPr fontId="7" type="noConversion"/>
  </si>
  <si>
    <t>pa_RHT_ClassE3R_LED_012</t>
    <phoneticPr fontId="7" type="noConversion"/>
  </si>
  <si>
    <t>pa_RHT_ClassE3R_LED_013</t>
    <phoneticPr fontId="7" type="noConversion"/>
  </si>
  <si>
    <t>pa_RHT_ClassE3R_LED_014</t>
    <phoneticPr fontId="7" type="noConversion"/>
  </si>
  <si>
    <t>pa_RHT_ClassE3R_LED_015</t>
    <phoneticPr fontId="7" type="noConversion"/>
  </si>
  <si>
    <t>pa_RHT_ClassE3R_LED_016</t>
    <phoneticPr fontId="7" type="noConversion"/>
  </si>
  <si>
    <t>pa_RHT_ClassE3R_LED_102</t>
    <phoneticPr fontId="7" type="noConversion"/>
  </si>
  <si>
    <t>pa_RHT_ClassE3R_LED_103</t>
    <phoneticPr fontId="7" type="noConversion"/>
  </si>
  <si>
    <t>pa_RHT_ClassE3R_LED_104</t>
    <phoneticPr fontId="7" type="noConversion"/>
  </si>
  <si>
    <t>pa_RHT_ClassE3R_LED_105</t>
    <phoneticPr fontId="7" type="noConversion"/>
  </si>
  <si>
    <t>pa_RHT_ClassE3R_LED_106</t>
    <phoneticPr fontId="7" type="noConversion"/>
  </si>
  <si>
    <t>pa_RHT_ClassE3R_LED_107</t>
    <phoneticPr fontId="7" type="noConversion"/>
  </si>
  <si>
    <t>pa_RHT_ClassE3R_LED_108</t>
    <phoneticPr fontId="7" type="noConversion"/>
  </si>
  <si>
    <t>pa_RHT_ClassE3R_LED_109</t>
    <phoneticPr fontId="7" type="noConversion"/>
  </si>
  <si>
    <t>pa_RHT_ClassE3R_LED_110</t>
    <phoneticPr fontId="7" type="noConversion"/>
  </si>
  <si>
    <t>pa_RHT_ClassE3R_LED_111</t>
    <phoneticPr fontId="7" type="noConversion"/>
  </si>
  <si>
    <t>pa_RHT_ClassE3R_LED_112</t>
    <phoneticPr fontId="7" type="noConversion"/>
  </si>
  <si>
    <t>pa_RHT_ClassE3R_LED_113</t>
    <phoneticPr fontId="7" type="noConversion"/>
  </si>
  <si>
    <t>pa_RHT_ClassE3R_LED_114</t>
    <phoneticPr fontId="7" type="noConversion"/>
  </si>
  <si>
    <t>pa_RHT_ClassE3R_LED_115</t>
    <phoneticPr fontId="7" type="noConversion"/>
  </si>
  <si>
    <t>pa_RHT_ClassE3R_LED_116</t>
    <phoneticPr fontId="7" type="noConversion"/>
  </si>
  <si>
    <t>pa_RHT_ClassE3R_LED_201</t>
    <phoneticPr fontId="7" type="noConversion"/>
  </si>
  <si>
    <t>pa_RHT_ClassE3R_LED_202</t>
    <phoneticPr fontId="7" type="noConversion"/>
  </si>
  <si>
    <t>pa_RHT_ClassE3R_LED_203</t>
    <phoneticPr fontId="7" type="noConversion"/>
  </si>
  <si>
    <t>pa_RHT_ClassE3R_LED_204</t>
    <phoneticPr fontId="7" type="noConversion"/>
  </si>
  <si>
    <t>pa_RHT_ClassE3R_LED_205</t>
    <phoneticPr fontId="7" type="noConversion"/>
  </si>
  <si>
    <t>pa_RHT_ClassE3R_LED_206</t>
    <phoneticPr fontId="7" type="noConversion"/>
  </si>
  <si>
    <t>pa_RHT_ClassE3R_LED_207</t>
    <phoneticPr fontId="7" type="noConversion"/>
  </si>
  <si>
    <t>pa_RHT_ClassE3R_LED_208</t>
    <phoneticPr fontId="7" type="noConversion"/>
  </si>
  <si>
    <t>pa_RHT_ClassE3R_LED_209</t>
    <phoneticPr fontId="7" type="noConversion"/>
  </si>
  <si>
    <t>pa_RHT_ClassE3R_LED_210</t>
    <phoneticPr fontId="7" type="noConversion"/>
  </si>
  <si>
    <t>pa_RHT_ClassE3R_LED_211</t>
    <phoneticPr fontId="7" type="noConversion"/>
  </si>
  <si>
    <t>pa_RHT_ClassE3R_LED_212</t>
    <phoneticPr fontId="7" type="noConversion"/>
  </si>
  <si>
    <t>pa_RHT_ClassE3R_LED_213</t>
    <phoneticPr fontId="7" type="noConversion"/>
  </si>
  <si>
    <t>pa_RHT_ClassE3R_LED_214</t>
    <phoneticPr fontId="7" type="noConversion"/>
  </si>
  <si>
    <t>pa_RHT_ClassE3R_LED_215</t>
    <phoneticPr fontId="7" type="noConversion"/>
  </si>
  <si>
    <t>pa_RHT_ClassE3R_LED_216</t>
    <phoneticPr fontId="7" type="noConversion"/>
  </si>
  <si>
    <t>pa_RHT_ClassE3R_LED_302</t>
    <phoneticPr fontId="7" type="noConversion"/>
  </si>
  <si>
    <t>pa_RHT_ClassE3R_LED_303</t>
    <phoneticPr fontId="7" type="noConversion"/>
  </si>
  <si>
    <t>pa_RHT_ClassE3R_LED_304</t>
    <phoneticPr fontId="7" type="noConversion"/>
  </si>
  <si>
    <t>pa_RHT_ClassE3R_LED_305</t>
    <phoneticPr fontId="7" type="noConversion"/>
  </si>
  <si>
    <t>pa_RHT_ClassE3R_LED_306</t>
    <phoneticPr fontId="7" type="noConversion"/>
  </si>
  <si>
    <t>pa_RHT_ClassE3R_LED_307</t>
    <phoneticPr fontId="7" type="noConversion"/>
  </si>
  <si>
    <t>pa_RHT_ClassE3R_LED_308</t>
    <phoneticPr fontId="7" type="noConversion"/>
  </si>
  <si>
    <t>pa_RHT_ClassE3R_LED_309</t>
    <phoneticPr fontId="7" type="noConversion"/>
  </si>
  <si>
    <t>pa_RHT_ClassE3R_LED_310</t>
    <phoneticPr fontId="7" type="noConversion"/>
  </si>
  <si>
    <t>pa_RHT_ClassE3R_LED_311</t>
    <phoneticPr fontId="7" type="noConversion"/>
  </si>
  <si>
    <t>pa_RHT_ClassE3R_LED_312</t>
    <phoneticPr fontId="7" type="noConversion"/>
  </si>
  <si>
    <t>pa_RHT_ClassE3R_LED_313</t>
    <phoneticPr fontId="7" type="noConversion"/>
  </si>
  <si>
    <t>pa_RHT_ClassE3R_LED_314</t>
    <phoneticPr fontId="7" type="noConversion"/>
  </si>
  <si>
    <t>pa_RHT_ClassE3R_LED_315</t>
    <phoneticPr fontId="7" type="noConversion"/>
  </si>
  <si>
    <t>pa_RHT_ClassE3R_LED_316</t>
    <phoneticPr fontId="7" type="noConversion"/>
  </si>
  <si>
    <t>pa_RHT_ClassE3R_LED_401</t>
    <phoneticPr fontId="7" type="noConversion"/>
  </si>
  <si>
    <t>pa_RHT_ClassE3R_LED_402</t>
    <phoneticPr fontId="7" type="noConversion"/>
  </si>
  <si>
    <t>pa_RHT_ClassE3R_LED_403</t>
    <phoneticPr fontId="7" type="noConversion"/>
  </si>
  <si>
    <t>pa_RHT_ClassE3R_LED_404</t>
    <phoneticPr fontId="7" type="noConversion"/>
  </si>
  <si>
    <t>pa_RHT_ClassE3R_LED_405</t>
    <phoneticPr fontId="7" type="noConversion"/>
  </si>
  <si>
    <t>pa_RHT_ClassE3R_LED_406</t>
    <phoneticPr fontId="7" type="noConversion"/>
  </si>
  <si>
    <t>pa_RHT_ClassE3R_LED_407</t>
    <phoneticPr fontId="7" type="noConversion"/>
  </si>
  <si>
    <t>pa_RHT_ClassE3R_LED_408</t>
    <phoneticPr fontId="7" type="noConversion"/>
  </si>
  <si>
    <t>pa_RHT_ClassE3R_LED_409</t>
    <phoneticPr fontId="7" type="noConversion"/>
  </si>
  <si>
    <t>pa_RHT_ClassE3R_LED_410</t>
    <phoneticPr fontId="7" type="noConversion"/>
  </si>
  <si>
    <t>pa_RHT_ClassE3R_LED_411</t>
    <phoneticPr fontId="7" type="noConversion"/>
  </si>
  <si>
    <t>pa_RHT_ClassE3R_LED_412</t>
    <phoneticPr fontId="7" type="noConversion"/>
  </si>
  <si>
    <t>pa_RHT_ClassE3R_LED_413</t>
    <phoneticPr fontId="7" type="noConversion"/>
  </si>
  <si>
    <t>pa_RHT_ClassE3R_LED_414</t>
    <phoneticPr fontId="7" type="noConversion"/>
  </si>
  <si>
    <t>pa_RHT_ClassE3R_LED_415</t>
    <phoneticPr fontId="7" type="noConversion"/>
  </si>
  <si>
    <t>pa_RHT_ClassE3R_LED_416</t>
    <phoneticPr fontId="7" type="noConversion"/>
  </si>
  <si>
    <t>pa_RHT_ClassE3R_LED_501</t>
    <phoneticPr fontId="7" type="noConversion"/>
  </si>
  <si>
    <t>pa_RHT_ClassE3R_LED_502</t>
    <phoneticPr fontId="7" type="noConversion"/>
  </si>
  <si>
    <t>pa_RHT_ClassE3R_LED_503</t>
    <phoneticPr fontId="7" type="noConversion"/>
  </si>
  <si>
    <t>pa_RHT_ClassE3R_LED_504</t>
    <phoneticPr fontId="7" type="noConversion"/>
  </si>
  <si>
    <t>pa_RHT_ClassE3R_LED_505</t>
    <phoneticPr fontId="7" type="noConversion"/>
  </si>
  <si>
    <t>pa_RHT_ClassE3R_LED_506</t>
    <phoneticPr fontId="7" type="noConversion"/>
  </si>
  <si>
    <t>pa_RHT_ClassE3R_LED_507</t>
    <phoneticPr fontId="7" type="noConversion"/>
  </si>
  <si>
    <t>pa_RHT_ClassE3R_LED_508</t>
    <phoneticPr fontId="7" type="noConversion"/>
  </si>
  <si>
    <t>pa_RHT_ClassE3R_LED_509</t>
    <phoneticPr fontId="7" type="noConversion"/>
  </si>
  <si>
    <t>pa_RHT_ClassE3R_LED_510</t>
    <phoneticPr fontId="7" type="noConversion"/>
  </si>
  <si>
    <t>pa_RHT_ClassE3R_LED_511</t>
    <phoneticPr fontId="7" type="noConversion"/>
  </si>
  <si>
    <t>pa_RHT_ClassE3R_LED_512</t>
    <phoneticPr fontId="7" type="noConversion"/>
  </si>
  <si>
    <t>pa_RHT_ClassE3R_LED_513</t>
    <phoneticPr fontId="7" type="noConversion"/>
  </si>
  <si>
    <t>pa_RHT_ClassE3R_LED_514</t>
    <phoneticPr fontId="7" type="noConversion"/>
  </si>
  <si>
    <t>pa_RHT_ClassE3R_LED_515</t>
    <phoneticPr fontId="7" type="noConversion"/>
  </si>
  <si>
    <t>pa_RHT_ClassE3R_LED_516</t>
    <phoneticPr fontId="7" type="noConversion"/>
  </si>
  <si>
    <t>pa_LHT_ClassE3L_Static_LB_Intensity</t>
    <phoneticPr fontId="7" type="noConversion"/>
  </si>
  <si>
    <t>pa_RHT_ClassE3L_Static_LB_Intensity</t>
    <phoneticPr fontId="7" type="noConversion"/>
  </si>
  <si>
    <t>pa_LHT_ClassE3R_Static_LB_Intensity</t>
    <phoneticPr fontId="7" type="noConversion"/>
  </si>
  <si>
    <t>pa_RHT_ClassE3R_Static_LB_Intensity</t>
    <phoneticPr fontId="7" type="noConversion"/>
  </si>
  <si>
    <t>pa_LHT_ClassHBL_LED_001</t>
    <phoneticPr fontId="7" type="noConversion"/>
  </si>
  <si>
    <t>pa_LHT_ClassHBL_LED_002</t>
  </si>
  <si>
    <t>pa_LHT_ClassHBL_LED_003</t>
  </si>
  <si>
    <t>pa_LHT_ClassHBL_LED_004</t>
  </si>
  <si>
    <t>pa_LHT_ClassHBL_LED_005</t>
  </si>
  <si>
    <t>pa_LHT_ClassHBL_LED_006</t>
  </si>
  <si>
    <t>pa_LHT_ClassHBL_LED_007</t>
  </si>
  <si>
    <t>pa_LHT_ClassHBL_LED_008</t>
  </si>
  <si>
    <t>pa_LHT_ClassHBL_LED_009</t>
  </si>
  <si>
    <t>pa_LHT_ClassHBL_LED_010</t>
  </si>
  <si>
    <t>pa_LHT_ClassHBL_LED_011</t>
  </si>
  <si>
    <t>pa_LHT_ClassHBL_LED_012</t>
  </si>
  <si>
    <t>pa_LHT_ClassHBL_LED_013</t>
  </si>
  <si>
    <t>pa_LHT_ClassHBL_LED_014</t>
  </si>
  <si>
    <t>pa_LHT_ClassHBL_LED_015</t>
  </si>
  <si>
    <t>pa_LHT_ClassHBL_LED_016</t>
  </si>
  <si>
    <t>pa_LHT_ClassHBL_LED_101</t>
    <phoneticPr fontId="7" type="noConversion"/>
  </si>
  <si>
    <t>pa_LHT_ClassHBL_LED_102</t>
  </si>
  <si>
    <t>pa_LHT_ClassHBL_LED_103</t>
  </si>
  <si>
    <t>pa_LHT_ClassHBL_LED_104</t>
  </si>
  <si>
    <t>pa_LHT_ClassHBL_LED_105</t>
  </si>
  <si>
    <t>pa_LHT_ClassHBL_LED_106</t>
  </si>
  <si>
    <t>pa_LHT_ClassHBL_LED_107</t>
  </si>
  <si>
    <t>pa_LHT_ClassHBL_LED_108</t>
  </si>
  <si>
    <t>pa_LHT_ClassHBL_LED_109</t>
  </si>
  <si>
    <t>pa_LHT_ClassHBL_LED_110</t>
  </si>
  <si>
    <t>pa_LHT_ClassHBL_LED_111</t>
  </si>
  <si>
    <t>pa_LHT_ClassHBL_LED_112</t>
  </si>
  <si>
    <t>pa_LHT_ClassHBL_LED_113</t>
  </si>
  <si>
    <t>pa_LHT_ClassHBL_LED_114</t>
  </si>
  <si>
    <t>pa_LHT_ClassHBL_LED_115</t>
  </si>
  <si>
    <t>pa_LHT_ClassHBL_LED_116</t>
  </si>
  <si>
    <t>pa_LHT_ClassHBL_LED_201</t>
    <phoneticPr fontId="7" type="noConversion"/>
  </si>
  <si>
    <t>pa_LHT_ClassHBL_LED_202</t>
  </si>
  <si>
    <t>pa_LHT_ClassHBL_LED_203</t>
  </si>
  <si>
    <t>pa_LHT_ClassHBL_LED_204</t>
  </si>
  <si>
    <t>pa_LHT_ClassHBL_LED_205</t>
  </si>
  <si>
    <t>pa_LHT_ClassHBL_LED_206</t>
  </si>
  <si>
    <t>pa_LHT_ClassHBL_LED_207</t>
  </si>
  <si>
    <t>pa_LHT_ClassHBL_LED_208</t>
  </si>
  <si>
    <t>pa_LHT_ClassHBL_LED_209</t>
  </si>
  <si>
    <t>pa_LHT_ClassHBL_LED_210</t>
  </si>
  <si>
    <t>pa_LHT_ClassHBL_LED_211</t>
  </si>
  <si>
    <t>pa_LHT_ClassHBL_LED_212</t>
  </si>
  <si>
    <t>pa_LHT_ClassHBL_LED_213</t>
  </si>
  <si>
    <t>pa_LHT_ClassHBL_LED_214</t>
  </si>
  <si>
    <t>pa_LHT_ClassHBL_LED_215</t>
  </si>
  <si>
    <t>pa_LHT_ClassHBL_LED_216</t>
  </si>
  <si>
    <t>pa_LHT_ClassHBL_LED_301</t>
    <phoneticPr fontId="7" type="noConversion"/>
  </si>
  <si>
    <t>pa_LHT_ClassHBL_LED_302</t>
  </si>
  <si>
    <t>pa_LHT_ClassHBL_LED_303</t>
  </si>
  <si>
    <t>pa_LHT_ClassHBL_LED_304</t>
  </si>
  <si>
    <t>pa_LHT_ClassHBL_LED_305</t>
  </si>
  <si>
    <t>pa_LHT_ClassHBL_LED_306</t>
  </si>
  <si>
    <t>pa_LHT_ClassHBL_LED_307</t>
  </si>
  <si>
    <t>pa_LHT_ClassHBL_LED_308</t>
  </si>
  <si>
    <t>pa_LHT_ClassHBL_LED_309</t>
  </si>
  <si>
    <t>pa_LHT_ClassHBL_LED_310</t>
  </si>
  <si>
    <t>pa_LHT_ClassHBL_LED_311</t>
  </si>
  <si>
    <t>pa_LHT_ClassHBL_LED_312</t>
  </si>
  <si>
    <t>pa_LHT_ClassHBL_LED_313</t>
  </si>
  <si>
    <t>pa_LHT_ClassHBL_LED_314</t>
  </si>
  <si>
    <t>pa_LHT_ClassHBL_LED_315</t>
  </si>
  <si>
    <t>pa_LHT_ClassHBL_LED_316</t>
  </si>
  <si>
    <t>pa_LHT_ClassHBL_LED_401</t>
    <phoneticPr fontId="7" type="noConversion"/>
  </si>
  <si>
    <t>pa_LHT_ClassHBL_LED_402</t>
  </si>
  <si>
    <t>pa_LHT_ClassHBL_LED_403</t>
  </si>
  <si>
    <t>pa_LHT_ClassHBL_LED_404</t>
  </si>
  <si>
    <t>pa_LHT_ClassHBL_LED_405</t>
  </si>
  <si>
    <t>pa_LHT_ClassHBL_LED_406</t>
  </si>
  <si>
    <t>pa_LHT_ClassHBL_LED_407</t>
  </si>
  <si>
    <t>pa_LHT_ClassHBL_LED_408</t>
  </si>
  <si>
    <t>pa_LHT_ClassHBL_LED_409</t>
  </si>
  <si>
    <t>pa_LHT_ClassHBL_LED_410</t>
  </si>
  <si>
    <t>pa_LHT_ClassHBL_LED_411</t>
  </si>
  <si>
    <t>pa_LHT_ClassHBL_LED_412</t>
  </si>
  <si>
    <t>pa_LHT_ClassHBL_LED_413</t>
  </si>
  <si>
    <t>pa_LHT_ClassHBL_LED_414</t>
  </si>
  <si>
    <t>pa_LHT_ClassHBL_LED_415</t>
  </si>
  <si>
    <t>pa_LHT_ClassHBL_LED_416</t>
  </si>
  <si>
    <t>pa_LHT_ClassHBL_LED_501</t>
    <phoneticPr fontId="7" type="noConversion"/>
  </si>
  <si>
    <t>pa_LHT_ClassHBL_LED_502</t>
  </si>
  <si>
    <t>pa_LHT_ClassHBL_LED_503</t>
  </si>
  <si>
    <t>pa_LHT_ClassHBL_LED_504</t>
  </si>
  <si>
    <t>pa_LHT_ClassHBL_LED_505</t>
  </si>
  <si>
    <t>pa_LHT_ClassHBL_LED_506</t>
  </si>
  <si>
    <t>pa_LHT_ClassHBL_LED_507</t>
  </si>
  <si>
    <t>pa_LHT_ClassHBL_LED_508</t>
  </si>
  <si>
    <t>pa_LHT_ClassHBL_LED_509</t>
  </si>
  <si>
    <t>pa_LHT_ClassHBL_LED_510</t>
  </si>
  <si>
    <t>pa_LHT_ClassHBL_LED_511</t>
  </si>
  <si>
    <t>pa_LHT_ClassHBL_LED_512</t>
  </si>
  <si>
    <t>pa_LHT_ClassHBL_LED_513</t>
  </si>
  <si>
    <t>pa_LHT_ClassHBL_LED_514</t>
  </si>
  <si>
    <t>pa_LHT_ClassHBL_LED_515</t>
  </si>
  <si>
    <t>pa_LHT_ClassHBL_LED_516</t>
  </si>
  <si>
    <t>pa_RHT_ClassHBL_LED_001</t>
    <phoneticPr fontId="7" type="noConversion"/>
  </si>
  <si>
    <t>NTC_LED
CH8_Cfg</t>
    <phoneticPr fontId="7" type="noConversion"/>
  </si>
  <si>
    <t>pa_RHT_ClassHBL_LED_002</t>
  </si>
  <si>
    <t>pa_RHT_ClassHBL_LED_003</t>
  </si>
  <si>
    <t>pa_RHT_ClassHBL_LED_004</t>
  </si>
  <si>
    <t>pa_RHT_ClassHBL_LED_005</t>
  </si>
  <si>
    <t>pa_RHT_ClassHBL_LED_006</t>
  </si>
  <si>
    <t>pa_RHT_ClassHBL_LED_007</t>
  </si>
  <si>
    <t>pa_RHT_ClassHBL_LED_008</t>
  </si>
  <si>
    <t>pa_RHT_ClassHBL_LED_009</t>
  </si>
  <si>
    <t>pa_RHT_ClassHBL_LED_010</t>
  </si>
  <si>
    <t>pa_RHT_ClassHBL_LED_011</t>
  </si>
  <si>
    <t>pa_RHT_ClassHBL_LED_012</t>
  </si>
  <si>
    <t>pa_RHT_ClassHBL_LED_013</t>
  </si>
  <si>
    <t>pa_RHT_ClassHBL_LED_014</t>
  </si>
  <si>
    <t>pa_RHT_ClassHBL_LED_015</t>
  </si>
  <si>
    <t>pa_RHT_ClassHBL_LED_016</t>
  </si>
  <si>
    <t>pa_RHT_ClassHBL_LED_101</t>
    <phoneticPr fontId="7" type="noConversion"/>
  </si>
  <si>
    <t>pa_RHT_ClassHBL_LED_102</t>
  </si>
  <si>
    <t>pa_RHT_ClassHBL_LED_103</t>
  </si>
  <si>
    <t>pa_RHT_ClassHBL_LED_104</t>
  </si>
  <si>
    <t>pa_RHT_ClassHBL_LED_105</t>
  </si>
  <si>
    <t>pa_RHT_ClassHBL_LED_106</t>
  </si>
  <si>
    <t>pa_RHT_ClassHBL_LED_107</t>
  </si>
  <si>
    <t>pa_RHT_ClassHBL_LED_108</t>
  </si>
  <si>
    <t>pa_RHT_ClassHBL_LED_109</t>
  </si>
  <si>
    <t>pa_RHT_ClassHBL_LED_110</t>
  </si>
  <si>
    <t>pa_RHT_ClassHBL_LED_111</t>
  </si>
  <si>
    <t>pa_RHT_ClassHBL_LED_112</t>
  </si>
  <si>
    <t>pa_RHT_ClassHBL_LED_113</t>
  </si>
  <si>
    <t>pa_RHT_ClassHBL_LED_114</t>
  </si>
  <si>
    <t>pa_RHT_ClassHBL_LED_115</t>
  </si>
  <si>
    <t>pa_RHT_ClassHBL_LED_116</t>
  </si>
  <si>
    <t>pa_RHT_ClassHBL_LED_201</t>
    <phoneticPr fontId="7" type="noConversion"/>
  </si>
  <si>
    <t>pa_RHT_ClassHBL_LED_202</t>
  </si>
  <si>
    <t>pa_RHT_ClassHBL_LED_203</t>
  </si>
  <si>
    <t>pa_RHT_ClassHBL_LED_204</t>
  </si>
  <si>
    <t>pa_RHT_ClassHBL_LED_205</t>
  </si>
  <si>
    <t>pa_RHT_ClassHBL_LED_206</t>
  </si>
  <si>
    <t>pa_RHT_ClassHBL_LED_207</t>
  </si>
  <si>
    <t>pa_RHT_ClassHBL_LED_208</t>
  </si>
  <si>
    <t>pa_RHT_ClassHBL_LED_209</t>
  </si>
  <si>
    <t>pa_RHT_ClassHBL_LED_210</t>
  </si>
  <si>
    <t>pa_RHT_ClassHBL_LED_211</t>
  </si>
  <si>
    <t>pa_RHT_ClassHBL_LED_212</t>
  </si>
  <si>
    <t>pa_RHT_ClassHBL_LED_213</t>
  </si>
  <si>
    <t>pa_RHT_ClassHBL_LED_214</t>
  </si>
  <si>
    <t>pa_RHT_ClassHBL_LED_215</t>
  </si>
  <si>
    <t>pa_RHT_ClassHBL_LED_216</t>
  </si>
  <si>
    <t>pa_RHT_ClassHBL_LED_301</t>
    <phoneticPr fontId="7" type="noConversion"/>
  </si>
  <si>
    <t>pa_RHT_ClassHBL_LED_302</t>
  </si>
  <si>
    <t>pa_RHT_ClassHBL_LED_303</t>
  </si>
  <si>
    <t>pa_RHT_ClassHBL_LED_304</t>
  </si>
  <si>
    <t>pa_RHT_ClassHBL_LED_305</t>
  </si>
  <si>
    <t>pa_RHT_ClassHBL_LED_306</t>
  </si>
  <si>
    <t>pa_RHT_ClassHBL_LED_307</t>
  </si>
  <si>
    <t>pa_RHT_ClassHBL_LED_308</t>
  </si>
  <si>
    <t>pa_RHT_ClassHBL_LED_309</t>
  </si>
  <si>
    <t>pa_RHT_ClassHBL_LED_310</t>
  </si>
  <si>
    <t>pa_RHT_ClassHBL_LED_311</t>
  </si>
  <si>
    <t>pa_RHT_ClassHBL_LED_312</t>
  </si>
  <si>
    <t>pa_RHT_ClassHBL_LED_313</t>
  </si>
  <si>
    <t>pa_RHT_ClassHBL_LED_314</t>
  </si>
  <si>
    <t>pa_RHT_ClassHBL_LED_315</t>
  </si>
  <si>
    <t>pa_RHT_ClassHBL_LED_316</t>
  </si>
  <si>
    <t>pa_RHT_ClassHBL_LED_401</t>
    <phoneticPr fontId="7" type="noConversion"/>
  </si>
  <si>
    <t>pa_RHT_ClassHBL_LED_402</t>
  </si>
  <si>
    <t>pa_RHT_ClassHBL_LED_403</t>
  </si>
  <si>
    <t>pa_RHT_ClassHBL_LED_404</t>
  </si>
  <si>
    <t>pa_RHT_ClassHBL_LED_405</t>
  </si>
  <si>
    <t>pa_RHT_ClassHBL_LED_406</t>
  </si>
  <si>
    <t>pa_RHT_ClassHBL_LED_407</t>
  </si>
  <si>
    <t>pa_RHT_ClassHBL_LED_408</t>
  </si>
  <si>
    <t>pa_RHT_ClassHBL_LED_409</t>
  </si>
  <si>
    <t>pa_RHT_ClassHBL_LED_410</t>
  </si>
  <si>
    <t>pa_RHT_ClassHBL_LED_411</t>
  </si>
  <si>
    <t>pa_RHT_ClassHBL_LED_412</t>
  </si>
  <si>
    <t>pa_RHT_ClassHBL_LED_413</t>
  </si>
  <si>
    <t>pa_RHT_ClassHBL_LED_414</t>
  </si>
  <si>
    <t>pa_RHT_ClassHBL_LED_415</t>
  </si>
  <si>
    <t>pa_RHT_ClassHBL_LED_416</t>
  </si>
  <si>
    <t>pa_RHT_ClassHBL_LED_501</t>
    <phoneticPr fontId="7" type="noConversion"/>
  </si>
  <si>
    <t>pa_RHT_ClassHBL_LED_502</t>
  </si>
  <si>
    <t>pa_RHT_ClassHBL_LED_503</t>
  </si>
  <si>
    <t>pa_RHT_ClassHBL_LED_504</t>
  </si>
  <si>
    <t>pa_RHT_ClassHBL_LED_505</t>
  </si>
  <si>
    <t>pa_RHT_ClassHBL_LED_506</t>
  </si>
  <si>
    <t>pa_RHT_ClassHBL_LED_507</t>
  </si>
  <si>
    <t>pa_RHT_ClassHBL_LED_508</t>
  </si>
  <si>
    <t>pa_RHT_ClassHBL_LED_509</t>
  </si>
  <si>
    <t>pa_RHT_ClassHBL_LED_510</t>
  </si>
  <si>
    <t>pa_RHT_ClassHBL_LED_511</t>
  </si>
  <si>
    <t>pa_RHT_ClassHBL_LED_512</t>
  </si>
  <si>
    <t>pa_RHT_ClassHBL_LED_513</t>
  </si>
  <si>
    <t>pa_RHT_ClassHBL_LED_514</t>
  </si>
  <si>
    <t>pa_RHT_ClassHBL_LED_515</t>
  </si>
  <si>
    <t>pa_RHT_ClassHBL_LED_516</t>
  </si>
  <si>
    <t>pa_LHT_ClassHBR_LED_001</t>
    <phoneticPr fontId="7" type="noConversion"/>
  </si>
  <si>
    <t>pa_LHT_ClassHBR_LED_002</t>
  </si>
  <si>
    <t>pa_LHT_ClassHBR_LED_003</t>
  </si>
  <si>
    <t>pa_LHT_ClassHBR_LED_004</t>
  </si>
  <si>
    <t>pa_LHT_ClassHBR_LED_005</t>
  </si>
  <si>
    <t>pa_LHT_ClassHBR_LED_006</t>
  </si>
  <si>
    <t>pa_LHT_ClassHBR_LED_007</t>
  </si>
  <si>
    <t>pa_LHT_ClassHBR_LED_008</t>
  </si>
  <si>
    <t>pa_LHT_ClassHBR_LED_009</t>
  </si>
  <si>
    <t>pa_LHT_ClassHBR_LED_010</t>
  </si>
  <si>
    <t>pa_LHT_ClassHBR_LED_011</t>
  </si>
  <si>
    <t>pa_LHT_ClassHBR_LED_012</t>
  </si>
  <si>
    <t>pa_LHT_ClassHBR_LED_013</t>
  </si>
  <si>
    <t>pa_LHT_ClassHBR_LED_014</t>
  </si>
  <si>
    <t>pa_LHT_ClassHBR_LED_015</t>
  </si>
  <si>
    <t>pa_LHT_ClassHBR_LED_016</t>
  </si>
  <si>
    <t>pa_LHT_ClassHBR_LED_101</t>
    <phoneticPr fontId="7" type="noConversion"/>
  </si>
  <si>
    <t>pa_LHT_ClassHBR_LED_102</t>
  </si>
  <si>
    <t>pa_LHT_ClassHBR_LED_103</t>
  </si>
  <si>
    <t>pa_LHT_ClassHBR_LED_104</t>
  </si>
  <si>
    <t>pa_LHT_ClassHBR_LED_105</t>
  </si>
  <si>
    <t>pa_LHT_ClassHBR_LED_106</t>
  </si>
  <si>
    <t>pa_LHT_ClassHBR_LED_107</t>
  </si>
  <si>
    <t>pa_LHT_ClassHBR_LED_108</t>
  </si>
  <si>
    <t>pa_LHT_ClassHBR_LED_109</t>
  </si>
  <si>
    <t>pa_LHT_ClassHBR_LED_110</t>
  </si>
  <si>
    <t>pa_LHT_ClassHBR_LED_111</t>
  </si>
  <si>
    <t>pa_LHT_ClassHBR_LED_112</t>
  </si>
  <si>
    <t>pa_LHT_ClassHBR_LED_113</t>
  </si>
  <si>
    <t>pa_LHT_ClassHBR_LED_114</t>
  </si>
  <si>
    <t>pa_LHT_ClassHBR_LED_115</t>
  </si>
  <si>
    <t>pa_LHT_ClassHBR_LED_116</t>
  </si>
  <si>
    <t>pa_LHT_ClassHBR_LED_201</t>
    <phoneticPr fontId="7" type="noConversion"/>
  </si>
  <si>
    <t>pa_LHT_ClassHBR_LED_202</t>
  </si>
  <si>
    <t>pa_LHT_ClassHBR_LED_203</t>
  </si>
  <si>
    <t>pa_LHT_ClassHBR_LED_204</t>
  </si>
  <si>
    <t>pa_LHT_ClassHBR_LED_205</t>
  </si>
  <si>
    <t>pa_LHT_ClassHBR_LED_206</t>
  </si>
  <si>
    <t>pa_LHT_ClassHBR_LED_207</t>
  </si>
  <si>
    <t>pa_LHT_ClassHBR_LED_208</t>
  </si>
  <si>
    <t>pa_LHT_ClassHBR_LED_209</t>
  </si>
  <si>
    <t>pa_LHT_ClassHBR_LED_210</t>
  </si>
  <si>
    <t>pa_LHT_ClassHBR_LED_211</t>
  </si>
  <si>
    <t>pa_LHT_ClassHBR_LED_212</t>
  </si>
  <si>
    <t>pa_LHT_ClassHBR_LED_213</t>
  </si>
  <si>
    <t>pa_LHT_ClassHBR_LED_214</t>
  </si>
  <si>
    <t>pa_LHT_ClassHBR_LED_215</t>
  </si>
  <si>
    <t>pa_LHT_ClassHBR_LED_216</t>
  </si>
  <si>
    <t>pa_LHT_ClassHBR_LED_301</t>
    <phoneticPr fontId="7" type="noConversion"/>
  </si>
  <si>
    <t>pa_LHT_ClassHBR_LED_302</t>
  </si>
  <si>
    <t>pa_LHT_ClassHBR_LED_303</t>
  </si>
  <si>
    <t>pa_LHT_ClassHBR_LED_304</t>
  </si>
  <si>
    <t>pa_LHT_ClassHBR_LED_305</t>
  </si>
  <si>
    <t>pa_LHT_ClassHBR_LED_306</t>
  </si>
  <si>
    <t>pa_LHT_ClassHBR_LED_307</t>
  </si>
  <si>
    <t>pa_LHT_ClassHBR_LED_308</t>
  </si>
  <si>
    <t>pa_LHT_ClassHBR_LED_309</t>
  </si>
  <si>
    <t>pa_LHT_ClassHBR_LED_310</t>
  </si>
  <si>
    <t>pa_LHT_ClassHBR_LED_311</t>
  </si>
  <si>
    <t>pa_LHT_ClassHBR_LED_312</t>
  </si>
  <si>
    <t>pa_LHT_ClassHBR_LED_313</t>
  </si>
  <si>
    <t>pa_LHT_ClassHBR_LED_314</t>
  </si>
  <si>
    <t>pa_LHT_ClassHBR_LED_315</t>
  </si>
  <si>
    <t>pa_LHT_ClassHBR_LED_316</t>
  </si>
  <si>
    <t>pa_LHT_ClassHBR_LED_401</t>
    <phoneticPr fontId="7" type="noConversion"/>
  </si>
  <si>
    <t>pa_LHT_ClassHBR_LED_402</t>
  </si>
  <si>
    <t>pa_LHT_ClassHBR_LED_403</t>
  </si>
  <si>
    <t>pa_LHT_ClassHBR_LED_404</t>
  </si>
  <si>
    <t>pa_LHT_ClassHBR_LED_405</t>
  </si>
  <si>
    <t>pa_LHT_ClassHBR_LED_406</t>
  </si>
  <si>
    <t>pa_LHT_ClassHBR_LED_407</t>
  </si>
  <si>
    <t>pa_LHT_ClassHBR_LED_408</t>
  </si>
  <si>
    <t>pa_LHT_ClassHBR_LED_409</t>
  </si>
  <si>
    <t>pa_LHT_ClassHBR_LED_410</t>
  </si>
  <si>
    <t>pa_LHT_ClassHBR_LED_411</t>
  </si>
  <si>
    <t>pa_LHT_ClassHBR_LED_412</t>
  </si>
  <si>
    <t>pa_LHT_ClassHBR_LED_413</t>
  </si>
  <si>
    <t>pa_LHT_ClassHBR_LED_414</t>
  </si>
  <si>
    <t>pa_LHT_ClassHBR_LED_415</t>
  </si>
  <si>
    <t>pa_LHT_ClassHBR_LED_416</t>
  </si>
  <si>
    <t>pa_LHT_ClassHBR_LED_501</t>
    <phoneticPr fontId="7" type="noConversion"/>
  </si>
  <si>
    <t>pa_LHT_ClassHBR_LED_502</t>
  </si>
  <si>
    <t>pa_LHT_ClassHBR_LED_503</t>
  </si>
  <si>
    <t>pa_LHT_ClassHBR_LED_504</t>
  </si>
  <si>
    <t>pa_LHT_ClassHBR_LED_505</t>
  </si>
  <si>
    <t>pa_LHT_ClassHBR_LED_506</t>
  </si>
  <si>
    <t>pa_LHT_ClassHBR_LED_507</t>
  </si>
  <si>
    <t>pa_LHT_ClassHBR_LED_508</t>
  </si>
  <si>
    <t>pa_LHT_ClassHBR_LED_509</t>
  </si>
  <si>
    <t>pa_LHT_ClassHBR_LED_510</t>
  </si>
  <si>
    <t>pa_LHT_ClassHBR_LED_511</t>
  </si>
  <si>
    <t>pa_LHT_ClassHBR_LED_512</t>
  </si>
  <si>
    <t>pa_LHT_ClassHBR_LED_513</t>
  </si>
  <si>
    <t>pa_LHT_ClassHBR_LED_514</t>
  </si>
  <si>
    <t>pa_LHT_ClassHBR_LED_515</t>
  </si>
  <si>
    <t>pa_LHT_ClassHBR_LED_516</t>
  </si>
  <si>
    <t>pa_RHT_ClassHBR_LED_001</t>
    <phoneticPr fontId="7" type="noConversion"/>
  </si>
  <si>
    <t>pa_RHT_ClassHBR_LED_002</t>
  </si>
  <si>
    <t>pa_RHT_ClassHBR_LED_003</t>
  </si>
  <si>
    <t>pa_RHT_ClassHBR_LED_004</t>
  </si>
  <si>
    <t>pa_RHT_ClassHBR_LED_005</t>
  </si>
  <si>
    <t>pa_RHT_ClassHBR_LED_006</t>
  </si>
  <si>
    <t>pa_RHT_ClassHBR_LED_007</t>
  </si>
  <si>
    <t>pa_RHT_ClassHBR_LED_008</t>
  </si>
  <si>
    <t>pa_RHT_ClassHBR_LED_009</t>
  </si>
  <si>
    <t>pa_RHT_ClassHBR_LED_010</t>
  </si>
  <si>
    <t>pa_RHT_ClassHBR_LED_011</t>
  </si>
  <si>
    <t>pa_RHT_ClassHBR_LED_012</t>
  </si>
  <si>
    <t>pa_RHT_ClassHBR_LED_013</t>
  </si>
  <si>
    <t>pa_RHT_ClassHBR_LED_014</t>
  </si>
  <si>
    <t>pa_RHT_ClassHBR_LED_015</t>
  </si>
  <si>
    <t>pa_RHT_ClassHBR_LED_016</t>
  </si>
  <si>
    <t>pa_RHT_ClassHBR_LED_101</t>
    <phoneticPr fontId="7" type="noConversion"/>
  </si>
  <si>
    <t>pa_RHT_ClassHBR_LED_102</t>
  </si>
  <si>
    <t>pa_RHT_ClassHBR_LED_103</t>
  </si>
  <si>
    <t>pa_RHT_ClassHBR_LED_104</t>
  </si>
  <si>
    <t>pa_RHT_ClassHBR_LED_105</t>
  </si>
  <si>
    <t>pa_RHT_ClassHBR_LED_106</t>
  </si>
  <si>
    <t>pa_RHT_ClassHBR_LED_107</t>
  </si>
  <si>
    <t>pa_RHT_ClassHBR_LED_108</t>
  </si>
  <si>
    <t>pa_RHT_ClassHBR_LED_109</t>
  </si>
  <si>
    <t>pa_RHT_ClassHBR_LED_110</t>
  </si>
  <si>
    <t>pa_RHT_ClassHBR_LED_111</t>
  </si>
  <si>
    <t>pa_RHT_ClassHBR_LED_112</t>
  </si>
  <si>
    <t>pa_RHT_ClassHBR_LED_113</t>
  </si>
  <si>
    <t>pa_RHT_ClassHBR_LED_114</t>
  </si>
  <si>
    <t>pa_RHT_ClassHBR_LED_115</t>
  </si>
  <si>
    <t>pa_RHT_ClassHBR_LED_116</t>
  </si>
  <si>
    <t>pa_RHT_ClassHBR_LED_201</t>
    <phoneticPr fontId="7" type="noConversion"/>
  </si>
  <si>
    <t>pa_RHT_ClassHBR_LED_202</t>
  </si>
  <si>
    <t>pa_RHT_ClassHBR_LED_203</t>
  </si>
  <si>
    <t>pa_RHT_ClassHBR_LED_204</t>
  </si>
  <si>
    <t>pa_RHT_ClassHBR_LED_205</t>
  </si>
  <si>
    <t>pa_RHT_ClassHBR_LED_206</t>
  </si>
  <si>
    <t>pa_RHT_ClassHBR_LED_207</t>
  </si>
  <si>
    <t>pa_RHT_ClassHBR_LED_208</t>
  </si>
  <si>
    <t>pa_RHT_ClassHBR_LED_209</t>
  </si>
  <si>
    <t>pa_RHT_ClassHBR_LED_210</t>
  </si>
  <si>
    <t>pa_RHT_ClassHBR_LED_211</t>
  </si>
  <si>
    <t>pa_RHT_ClassHBR_LED_212</t>
  </si>
  <si>
    <t>pa_RHT_ClassHBR_LED_213</t>
  </si>
  <si>
    <t>pa_RHT_ClassHBR_LED_214</t>
  </si>
  <si>
    <t>pa_RHT_ClassHBR_LED_215</t>
  </si>
  <si>
    <t>pa_RHT_ClassHBR_LED_216</t>
  </si>
  <si>
    <t>pa_RHT_ClassHBR_LED_301</t>
    <phoneticPr fontId="7" type="noConversion"/>
  </si>
  <si>
    <t>pa_RHT_ClassHBR_LED_302</t>
  </si>
  <si>
    <t>pa_RHT_ClassHBR_LED_303</t>
  </si>
  <si>
    <t>pa_RHT_ClassHBR_LED_304</t>
  </si>
  <si>
    <t>pa_RHT_ClassHBR_LED_305</t>
  </si>
  <si>
    <t>pa_RHT_ClassHBR_LED_306</t>
  </si>
  <si>
    <t>pa_RHT_ClassHBR_LED_307</t>
  </si>
  <si>
    <t>pa_RHT_ClassHBR_LED_308</t>
  </si>
  <si>
    <t>pa_RHT_ClassHBR_LED_309</t>
  </si>
  <si>
    <t>pa_RHT_ClassHBR_LED_310</t>
  </si>
  <si>
    <t>pa_RHT_ClassHBR_LED_311</t>
  </si>
  <si>
    <t>pa_RHT_ClassHBR_LED_312</t>
  </si>
  <si>
    <t>pa_RHT_ClassHBR_LED_313</t>
  </si>
  <si>
    <t>pa_RHT_ClassHBR_LED_314</t>
  </si>
  <si>
    <t>pa_RHT_ClassHBR_LED_315</t>
  </si>
  <si>
    <t>pa_RHT_ClassHBR_LED_316</t>
  </si>
  <si>
    <t>pa_RHT_ClassHBR_LED_401</t>
    <phoneticPr fontId="7" type="noConversion"/>
  </si>
  <si>
    <t>pa_RHT_ClassHBR_LED_402</t>
  </si>
  <si>
    <t>pa_RHT_ClassHBR_LED_403</t>
  </si>
  <si>
    <t>pa_RHT_ClassHBR_LED_404</t>
  </si>
  <si>
    <t>pa_RHT_ClassHBR_LED_405</t>
  </si>
  <si>
    <t>pa_RHT_ClassHBR_LED_406</t>
  </si>
  <si>
    <t>pa_RHT_ClassHBR_LED_407</t>
  </si>
  <si>
    <t>pa_RHT_ClassHBR_LED_408</t>
  </si>
  <si>
    <t>pa_RHT_ClassHBR_LED_409</t>
  </si>
  <si>
    <t>pa_RHT_ClassHBR_LED_410</t>
  </si>
  <si>
    <t>pa_RHT_ClassHBR_LED_411</t>
  </si>
  <si>
    <t>pa_RHT_ClassHBR_LED_412</t>
  </si>
  <si>
    <t>pa_RHT_ClassHBR_LED_413</t>
  </si>
  <si>
    <t>pa_RHT_ClassHBR_LED_414</t>
  </si>
  <si>
    <t>pa_RHT_ClassHBR_LED_415</t>
  </si>
  <si>
    <t>pa_RHT_ClassHBR_LED_416</t>
  </si>
  <si>
    <t>pa_RHT_ClassHBR_LED_501</t>
    <phoneticPr fontId="7" type="noConversion"/>
  </si>
  <si>
    <t>pa_RHT_ClassHBR_LED_502</t>
  </si>
  <si>
    <t>pa_RHT_ClassHBR_LED_503</t>
  </si>
  <si>
    <t>pa_RHT_ClassHBR_LED_504</t>
  </si>
  <si>
    <t>pa_RHT_ClassHBR_LED_505</t>
  </si>
  <si>
    <t>pa_RHT_ClassHBR_LED_506</t>
  </si>
  <si>
    <t>pa_RHT_ClassHBR_LED_507</t>
  </si>
  <si>
    <t>pa_RHT_ClassHBR_LED_508</t>
  </si>
  <si>
    <t>pa_RHT_ClassHBR_LED_509</t>
  </si>
  <si>
    <t>pa_RHT_ClassHBR_LED_510</t>
  </si>
  <si>
    <t>pa_RHT_ClassHBR_LED_511</t>
  </si>
  <si>
    <t>pa_RHT_ClassHBR_LED_512</t>
  </si>
  <si>
    <t>pa_RHT_ClassHBR_LED_513</t>
  </si>
  <si>
    <t>pa_RHT_ClassHBR_LED_514</t>
  </si>
  <si>
    <t>pa_RHT_ClassHBR_LED_515</t>
  </si>
  <si>
    <t>pa_RHT_ClassHBR_LED_516</t>
  </si>
  <si>
    <t>pa_LHT_ClassHBL_Static_LB_Intensity</t>
    <phoneticPr fontId="7" type="noConversion"/>
  </si>
  <si>
    <t>pa_RHT_ClassHBL_Static_LB_Intensity</t>
    <phoneticPr fontId="7" type="noConversion"/>
  </si>
  <si>
    <t>pa_LHT_ClassHBR_Static_LB_Intensity</t>
    <phoneticPr fontId="7" type="noConversion"/>
  </si>
  <si>
    <t>pa_RHT_ClassHBR_Static_LB_Intensity</t>
    <phoneticPr fontId="7" type="noConversion"/>
  </si>
  <si>
    <t>pa_LHT_ClassDivHWL_LED_201</t>
    <phoneticPr fontId="7" type="noConversion"/>
  </si>
  <si>
    <t>pa_LHT_ClassDivHWL_LED_501</t>
    <phoneticPr fontId="7" type="noConversion"/>
  </si>
  <si>
    <t>pa_LHT_ClassDivHWL_LED_001</t>
    <phoneticPr fontId="7" type="noConversion"/>
  </si>
  <si>
    <t>pa_LHT_ClassDivHWL_LED_002</t>
    <phoneticPr fontId="7" type="noConversion"/>
  </si>
  <si>
    <t>pa_LHT_ClassDivHWL_LED_003</t>
    <phoneticPr fontId="7" type="noConversion"/>
  </si>
  <si>
    <t>pa_LHT_ClassDivHWL_LED_004</t>
    <phoneticPr fontId="7" type="noConversion"/>
  </si>
  <si>
    <t>pa_LHT_ClassDivHWL_LED_005</t>
    <phoneticPr fontId="7" type="noConversion"/>
  </si>
  <si>
    <t>pa_LHT_ClassDivHWL_LED_006</t>
    <phoneticPr fontId="7" type="noConversion"/>
  </si>
  <si>
    <t>pa_LHT_ClassDivHWL_LED_007</t>
    <phoneticPr fontId="7" type="noConversion"/>
  </si>
  <si>
    <t>pa_LHT_ClassDivHWL_LED_008</t>
    <phoneticPr fontId="7" type="noConversion"/>
  </si>
  <si>
    <t>pa_LHT_ClassDivHWL_LED_009</t>
    <phoneticPr fontId="7" type="noConversion"/>
  </si>
  <si>
    <t>pa_LHT_ClassDivHWL_LED_010</t>
    <phoneticPr fontId="7" type="noConversion"/>
  </si>
  <si>
    <t>pa_LHT_ClassDivHWL_LED_011</t>
    <phoneticPr fontId="7" type="noConversion"/>
  </si>
  <si>
    <t>pa_LHT_ClassDivHWL_LED_012</t>
    <phoneticPr fontId="7" type="noConversion"/>
  </si>
  <si>
    <t>pa_LHT_ClassDivHWL_LED_013</t>
    <phoneticPr fontId="7" type="noConversion"/>
  </si>
  <si>
    <t>pa_LHT_ClassDivHWL_LED_014</t>
    <phoneticPr fontId="7" type="noConversion"/>
  </si>
  <si>
    <t>pa_LHT_ClassDivHWL_LED_015</t>
    <phoneticPr fontId="7" type="noConversion"/>
  </si>
  <si>
    <t>pa_LHT_ClassDivHWL_LED_016</t>
    <phoneticPr fontId="7" type="noConversion"/>
  </si>
  <si>
    <t>pa_LHT_ClassDivHWL_LED_101</t>
    <phoneticPr fontId="7" type="noConversion"/>
  </si>
  <si>
    <t>pa_LHT_ClassDivHWL_LED_102</t>
    <phoneticPr fontId="7" type="noConversion"/>
  </si>
  <si>
    <t>pa_LHT_ClassDivHWL_LED_103</t>
    <phoneticPr fontId="7" type="noConversion"/>
  </si>
  <si>
    <t>pa_LHT_ClassDivHWL_LED_104</t>
    <phoneticPr fontId="7" type="noConversion"/>
  </si>
  <si>
    <t>pa_LHT_ClassDivHWL_LED_105</t>
    <phoneticPr fontId="7" type="noConversion"/>
  </si>
  <si>
    <t>pa_LHT_ClassDivHWL_LED_106</t>
    <phoneticPr fontId="7" type="noConversion"/>
  </si>
  <si>
    <t>pa_LHT_ClassDivHWL_LED_107</t>
    <phoneticPr fontId="7" type="noConversion"/>
  </si>
  <si>
    <t>pa_LHT_ClassDivHWL_LED_108</t>
    <phoneticPr fontId="7" type="noConversion"/>
  </si>
  <si>
    <t>pa_LHT_ClassDivHWL_LED_109</t>
    <phoneticPr fontId="7" type="noConversion"/>
  </si>
  <si>
    <t>pa_LHT_ClassDivHWL_LED_110</t>
    <phoneticPr fontId="7" type="noConversion"/>
  </si>
  <si>
    <t>pa_LHT_ClassDivHWL_LED_111</t>
    <phoneticPr fontId="7" type="noConversion"/>
  </si>
  <si>
    <t>pa_LHT_ClassDivHWL_LED_112</t>
    <phoneticPr fontId="7" type="noConversion"/>
  </si>
  <si>
    <t>pa_LHT_ClassDivHWL_LED_113</t>
    <phoneticPr fontId="7" type="noConversion"/>
  </si>
  <si>
    <t>pa_LHT_ClassDivHWL_LED_114</t>
    <phoneticPr fontId="7" type="noConversion"/>
  </si>
  <si>
    <t>pa_LHT_ClassDivHWL_LED_115</t>
    <phoneticPr fontId="7" type="noConversion"/>
  </si>
  <si>
    <t>pa_LHT_ClassDivHWL_LED_116</t>
    <phoneticPr fontId="7" type="noConversion"/>
  </si>
  <si>
    <t>pa_LHT_ClassDivHWL_LED_202</t>
    <phoneticPr fontId="7" type="noConversion"/>
  </si>
  <si>
    <t>pa_LHT_ClassDivHWL_LED_203</t>
    <phoneticPr fontId="7" type="noConversion"/>
  </si>
  <si>
    <t>pa_LHT_ClassDivHWL_LED_204</t>
    <phoneticPr fontId="7" type="noConversion"/>
  </si>
  <si>
    <t>pa_LHT_ClassDivHWL_LED_205</t>
    <phoneticPr fontId="7" type="noConversion"/>
  </si>
  <si>
    <t>pa_LHT_ClassDivHWL_LED_206</t>
    <phoneticPr fontId="7" type="noConversion"/>
  </si>
  <si>
    <t>pa_LHT_ClassDivHWL_LED_207</t>
    <phoneticPr fontId="7" type="noConversion"/>
  </si>
  <si>
    <t>pa_LHT_ClassDivHWL_LED_208</t>
    <phoneticPr fontId="7" type="noConversion"/>
  </si>
  <si>
    <t>pa_LHT_ClassDivHWL_LED_209</t>
    <phoneticPr fontId="7" type="noConversion"/>
  </si>
  <si>
    <t>pa_LHT_ClassDivHWL_LED_210</t>
    <phoneticPr fontId="7" type="noConversion"/>
  </si>
  <si>
    <t>pa_LHT_ClassDivHWL_LED_211</t>
    <phoneticPr fontId="7" type="noConversion"/>
  </si>
  <si>
    <t>pa_LHT_ClassDivHWL_LED_212</t>
    <phoneticPr fontId="7" type="noConversion"/>
  </si>
  <si>
    <t>pa_LHT_ClassDivHWL_LED_213</t>
    <phoneticPr fontId="7" type="noConversion"/>
  </si>
  <si>
    <t>pa_LHT_ClassDivHWL_LED_214</t>
    <phoneticPr fontId="7" type="noConversion"/>
  </si>
  <si>
    <t>pa_LHT_ClassDivHWL_LED_215</t>
    <phoneticPr fontId="7" type="noConversion"/>
  </si>
  <si>
    <t>pa_LHT_ClassDivHWL_LED_216</t>
    <phoneticPr fontId="7" type="noConversion"/>
  </si>
  <si>
    <t>pa_LHT_ClassDivHWL_LED_301</t>
    <phoneticPr fontId="7" type="noConversion"/>
  </si>
  <si>
    <t>pa_LHT_ClassDivHWL_LED_302</t>
    <phoneticPr fontId="7" type="noConversion"/>
  </si>
  <si>
    <t>pa_LHT_ClassDivHWL_LED_303</t>
    <phoneticPr fontId="7" type="noConversion"/>
  </si>
  <si>
    <t>pa_LHT_ClassDivHWL_LED_304</t>
    <phoneticPr fontId="7" type="noConversion"/>
  </si>
  <si>
    <t>pa_LHT_ClassDivHWL_LED_305</t>
    <phoneticPr fontId="7" type="noConversion"/>
  </si>
  <si>
    <t>pa_LHT_ClassDivHWL_LED_306</t>
    <phoneticPr fontId="7" type="noConversion"/>
  </si>
  <si>
    <t>pa_LHT_ClassDivHWL_LED_307</t>
    <phoneticPr fontId="7" type="noConversion"/>
  </si>
  <si>
    <t>pa_LHT_ClassDivHWL_LED_308</t>
    <phoneticPr fontId="7" type="noConversion"/>
  </si>
  <si>
    <t>pa_LHT_ClassDivHWL_LED_309</t>
    <phoneticPr fontId="7" type="noConversion"/>
  </si>
  <si>
    <t>pa_LHT_ClassDivHWL_LED_310</t>
    <phoneticPr fontId="7" type="noConversion"/>
  </si>
  <si>
    <t>pa_LHT_ClassDivHWL_LED_311</t>
    <phoneticPr fontId="7" type="noConversion"/>
  </si>
  <si>
    <t>pa_LHT_ClassDivHWL_LED_312</t>
    <phoneticPr fontId="7" type="noConversion"/>
  </si>
  <si>
    <t>pa_LHT_ClassDivHWL_LED_313</t>
    <phoneticPr fontId="7" type="noConversion"/>
  </si>
  <si>
    <t>pa_LHT_ClassDivHWL_LED_314</t>
    <phoneticPr fontId="7" type="noConversion"/>
  </si>
  <si>
    <t>pa_LHT_ClassDivHWL_LED_315</t>
    <phoneticPr fontId="7" type="noConversion"/>
  </si>
  <si>
    <t>pa_LHT_ClassDivHWL_LED_316</t>
    <phoneticPr fontId="7" type="noConversion"/>
  </si>
  <si>
    <t>pa_LHT_ClassDivHWL_LED_401</t>
    <phoneticPr fontId="7" type="noConversion"/>
  </si>
  <si>
    <t>pa_LHT_ClassDivHWL_LED_402</t>
    <phoneticPr fontId="7" type="noConversion"/>
  </si>
  <si>
    <t>pa_LHT_ClassDivHWL_LED_403</t>
    <phoneticPr fontId="7" type="noConversion"/>
  </si>
  <si>
    <t>pa_LHT_ClassDivHWL_LED_404</t>
    <phoneticPr fontId="7" type="noConversion"/>
  </si>
  <si>
    <t>pa_LHT_ClassDivHWL_LED_405</t>
    <phoneticPr fontId="7" type="noConversion"/>
  </si>
  <si>
    <t>pa_LHT_ClassDivHWL_LED_406</t>
    <phoneticPr fontId="7" type="noConversion"/>
  </si>
  <si>
    <t>pa_LHT_ClassDivHWL_LED_407</t>
    <phoneticPr fontId="7" type="noConversion"/>
  </si>
  <si>
    <t>pa_LHT_ClassDivHWL_LED_408</t>
    <phoneticPr fontId="7" type="noConversion"/>
  </si>
  <si>
    <t>pa_LHT_ClassDivHWL_LED_409</t>
    <phoneticPr fontId="7" type="noConversion"/>
  </si>
  <si>
    <t>pa_LHT_ClassDivHWL_LED_410</t>
    <phoneticPr fontId="7" type="noConversion"/>
  </si>
  <si>
    <t>pa_LHT_ClassDivHWL_LED_411</t>
    <phoneticPr fontId="7" type="noConversion"/>
  </si>
  <si>
    <t>pa_LHT_ClassDivHWL_LED_412</t>
    <phoneticPr fontId="7" type="noConversion"/>
  </si>
  <si>
    <t>pa_LHT_ClassDivHWL_LED_413</t>
    <phoneticPr fontId="7" type="noConversion"/>
  </si>
  <si>
    <t>pa_LHT_ClassDivHWL_LED_414</t>
    <phoneticPr fontId="7" type="noConversion"/>
  </si>
  <si>
    <t>pa_LHT_ClassDivHWL_LED_415</t>
    <phoneticPr fontId="7" type="noConversion"/>
  </si>
  <si>
    <t>pa_LHT_ClassDivHWL_LED_416</t>
    <phoneticPr fontId="7" type="noConversion"/>
  </si>
  <si>
    <t>pa_LHT_ClassDivHWL_LED_502</t>
    <phoneticPr fontId="7" type="noConversion"/>
  </si>
  <si>
    <t>pa_LHT_ClassDivHWL_LED_503</t>
    <phoneticPr fontId="7" type="noConversion"/>
  </si>
  <si>
    <t>pa_LHT_ClassDivHWL_LED_504</t>
    <phoneticPr fontId="7" type="noConversion"/>
  </si>
  <si>
    <t>pa_LHT_ClassDivHWL_LED_505</t>
    <phoneticPr fontId="7" type="noConversion"/>
  </si>
  <si>
    <t>pa_LHT_ClassDivHWL_LED_506</t>
    <phoneticPr fontId="7" type="noConversion"/>
  </si>
  <si>
    <t>pa_LHT_ClassDivHWL_LED_507</t>
    <phoneticPr fontId="7" type="noConversion"/>
  </si>
  <si>
    <t>pa_LHT_ClassDivHWL_LED_508</t>
    <phoneticPr fontId="7" type="noConversion"/>
  </si>
  <si>
    <t>pa_LHT_ClassDivHWL_LED_509</t>
    <phoneticPr fontId="7" type="noConversion"/>
  </si>
  <si>
    <t>pa_LHT_ClassDivHWL_LED_510</t>
    <phoneticPr fontId="7" type="noConversion"/>
  </si>
  <si>
    <t>pa_LHT_ClassDivHWL_LED_511</t>
    <phoneticPr fontId="7" type="noConversion"/>
  </si>
  <si>
    <t>pa_LHT_ClassDivHWL_LED_512</t>
    <phoneticPr fontId="7" type="noConversion"/>
  </si>
  <si>
    <t>pa_LHT_ClassDivHWL_LED_513</t>
    <phoneticPr fontId="7" type="noConversion"/>
  </si>
  <si>
    <t>pa_LHT_ClassDivHWL_LED_514</t>
    <phoneticPr fontId="7" type="noConversion"/>
  </si>
  <si>
    <t>pa_LHT_ClassDivHWL_LED_515</t>
    <phoneticPr fontId="7" type="noConversion"/>
  </si>
  <si>
    <t>pa_LHT_ClassDivHWL_LED_516</t>
    <phoneticPr fontId="7" type="noConversion"/>
  </si>
  <si>
    <t>pa_RHT_ClassDivHWL_LED_401</t>
    <phoneticPr fontId="7" type="noConversion"/>
  </si>
  <si>
    <t>pa_RHT_ClassDivHWL_LED_001</t>
    <phoneticPr fontId="7" type="noConversion"/>
  </si>
  <si>
    <t>pa_RHT_ClassDivHWL_LED_002</t>
    <phoneticPr fontId="7" type="noConversion"/>
  </si>
  <si>
    <t>pa_RHT_ClassDivHWL_LED_003</t>
    <phoneticPr fontId="7" type="noConversion"/>
  </si>
  <si>
    <t>pa_RHT_ClassDivHWL_LED_004</t>
    <phoneticPr fontId="7" type="noConversion"/>
  </si>
  <si>
    <t>pa_RHT_ClassDivHWL_LED_005</t>
    <phoneticPr fontId="7" type="noConversion"/>
  </si>
  <si>
    <t>pa_RHT_ClassDivHWL_LED_006</t>
    <phoneticPr fontId="7" type="noConversion"/>
  </si>
  <si>
    <t>pa_RHT_ClassDivHWL_LED_007</t>
    <phoneticPr fontId="7" type="noConversion"/>
  </si>
  <si>
    <t>pa_RHT_ClassDivHWL_LED_008</t>
    <phoneticPr fontId="7" type="noConversion"/>
  </si>
  <si>
    <t>pa_RHT_ClassDivHWL_LED_009</t>
    <phoneticPr fontId="7" type="noConversion"/>
  </si>
  <si>
    <t>pa_RHT_ClassDivHWL_LED_010</t>
    <phoneticPr fontId="7" type="noConversion"/>
  </si>
  <si>
    <t>pa_RHT_ClassDivHWL_LED_011</t>
    <phoneticPr fontId="7" type="noConversion"/>
  </si>
  <si>
    <t>pa_RHT_ClassDivHWL_LED_012</t>
    <phoneticPr fontId="7" type="noConversion"/>
  </si>
  <si>
    <t>pa_RHT_ClassDivHWL_LED_013</t>
    <phoneticPr fontId="7" type="noConversion"/>
  </si>
  <si>
    <t>pa_RHT_ClassDivHWL_LED_014</t>
    <phoneticPr fontId="7" type="noConversion"/>
  </si>
  <si>
    <t>pa_RHT_ClassDivHWL_LED_015</t>
    <phoneticPr fontId="7" type="noConversion"/>
  </si>
  <si>
    <t>pa_RHT_ClassDivHWL_LED_016</t>
    <phoneticPr fontId="7" type="noConversion"/>
  </si>
  <si>
    <t>pa_RHT_ClassDivHWL_LED_101</t>
    <phoneticPr fontId="7" type="noConversion"/>
  </si>
  <si>
    <t>pa_RHT_ClassDivHWL_LED_102</t>
    <phoneticPr fontId="7" type="noConversion"/>
  </si>
  <si>
    <t>pa_RHT_ClassDivHWL_LED_103</t>
    <phoneticPr fontId="7" type="noConversion"/>
  </si>
  <si>
    <t>pa_RHT_ClassDivHWL_LED_104</t>
    <phoneticPr fontId="7" type="noConversion"/>
  </si>
  <si>
    <t>pa_RHT_ClassDivHWL_LED_105</t>
    <phoneticPr fontId="7" type="noConversion"/>
  </si>
  <si>
    <t>pa_RHT_ClassDivHWL_LED_106</t>
    <phoneticPr fontId="7" type="noConversion"/>
  </si>
  <si>
    <t>pa_RHT_ClassDivHWL_LED_107</t>
    <phoneticPr fontId="7" type="noConversion"/>
  </si>
  <si>
    <t>pa_RHT_ClassDivHWL_LED_108</t>
    <phoneticPr fontId="7" type="noConversion"/>
  </si>
  <si>
    <t>pa_RHT_ClassDivHWL_LED_109</t>
    <phoneticPr fontId="7" type="noConversion"/>
  </si>
  <si>
    <t>pa_RHT_ClassDivHWL_LED_110</t>
    <phoneticPr fontId="7" type="noConversion"/>
  </si>
  <si>
    <t>pa_RHT_ClassDivHWL_LED_111</t>
    <phoneticPr fontId="7" type="noConversion"/>
  </si>
  <si>
    <t>pa_RHT_ClassDivHWL_LED_112</t>
    <phoneticPr fontId="7" type="noConversion"/>
  </si>
  <si>
    <t>pa_RHT_ClassDivHWL_LED_113</t>
    <phoneticPr fontId="7" type="noConversion"/>
  </si>
  <si>
    <t>pa_RHT_ClassDivHWL_LED_114</t>
    <phoneticPr fontId="7" type="noConversion"/>
  </si>
  <si>
    <t>pa_RHT_ClassDivHWL_LED_115</t>
    <phoneticPr fontId="7" type="noConversion"/>
  </si>
  <si>
    <t>pa_RHT_ClassDivHWL_LED_116</t>
    <phoneticPr fontId="7" type="noConversion"/>
  </si>
  <si>
    <t>pa_RHT_ClassDivHWL_LED_201</t>
    <phoneticPr fontId="7" type="noConversion"/>
  </si>
  <si>
    <t>pa_RHT_ClassDivHWL_LED_202</t>
    <phoneticPr fontId="7" type="noConversion"/>
  </si>
  <si>
    <t>pa_RHT_ClassDivHWL_LED_203</t>
    <phoneticPr fontId="7" type="noConversion"/>
  </si>
  <si>
    <t>pa_RHT_ClassDivHWL_LED_204</t>
    <phoneticPr fontId="7" type="noConversion"/>
  </si>
  <si>
    <t>pa_RHT_ClassDivHWL_LED_205</t>
    <phoneticPr fontId="7" type="noConversion"/>
  </si>
  <si>
    <t>pa_RHT_ClassDivHWL_LED_206</t>
    <phoneticPr fontId="7" type="noConversion"/>
  </si>
  <si>
    <t>pa_RHT_ClassDivHWL_LED_207</t>
    <phoneticPr fontId="7" type="noConversion"/>
  </si>
  <si>
    <t>pa_RHT_ClassDivHWL_LED_208</t>
    <phoneticPr fontId="7" type="noConversion"/>
  </si>
  <si>
    <t>pa_RHT_ClassDivHWL_LED_209</t>
    <phoneticPr fontId="7" type="noConversion"/>
  </si>
  <si>
    <t>pa_RHT_ClassDivHWL_LED_210</t>
    <phoneticPr fontId="7" type="noConversion"/>
  </si>
  <si>
    <t>pa_RHT_ClassDivHWL_LED_211</t>
    <phoneticPr fontId="7" type="noConversion"/>
  </si>
  <si>
    <t>pa_RHT_ClassDivHWL_LED_212</t>
    <phoneticPr fontId="7" type="noConversion"/>
  </si>
  <si>
    <t>pa_RHT_ClassDivHWL_LED_213</t>
    <phoneticPr fontId="7" type="noConversion"/>
  </si>
  <si>
    <t>pa_RHT_ClassDivHWL_LED_214</t>
    <phoneticPr fontId="7" type="noConversion"/>
  </si>
  <si>
    <t>pa_RHT_ClassDivHWL_LED_215</t>
    <phoneticPr fontId="7" type="noConversion"/>
  </si>
  <si>
    <t>pa_RHT_ClassDivHWL_LED_216</t>
    <phoneticPr fontId="7" type="noConversion"/>
  </si>
  <si>
    <t>pa_RHT_ClassDivHWL_LED_301</t>
    <phoneticPr fontId="7" type="noConversion"/>
  </si>
  <si>
    <t>pa_RHT_ClassDivHWL_LED_302</t>
    <phoneticPr fontId="7" type="noConversion"/>
  </si>
  <si>
    <t>pa_RHT_ClassDivHWL_LED_303</t>
    <phoneticPr fontId="7" type="noConversion"/>
  </si>
  <si>
    <t>pa_RHT_ClassDivHWL_LED_304</t>
    <phoneticPr fontId="7" type="noConversion"/>
  </si>
  <si>
    <t>pa_RHT_ClassDivHWL_LED_305</t>
    <phoneticPr fontId="7" type="noConversion"/>
  </si>
  <si>
    <t>pa_RHT_ClassDivHWL_LED_306</t>
    <phoneticPr fontId="7" type="noConversion"/>
  </si>
  <si>
    <t>pa_RHT_ClassDivHWL_LED_307</t>
    <phoneticPr fontId="7" type="noConversion"/>
  </si>
  <si>
    <t>pa_RHT_ClassDivHWL_LED_308</t>
    <phoneticPr fontId="7" type="noConversion"/>
  </si>
  <si>
    <t>pa_RHT_ClassDivHWL_LED_309</t>
    <phoneticPr fontId="7" type="noConversion"/>
  </si>
  <si>
    <t>pa_RHT_ClassDivHWL_LED_310</t>
    <phoneticPr fontId="7" type="noConversion"/>
  </si>
  <si>
    <t>pa_RHT_ClassDivHWL_LED_311</t>
    <phoneticPr fontId="7" type="noConversion"/>
  </si>
  <si>
    <t>pa_RHT_ClassDivHWL_LED_312</t>
    <phoneticPr fontId="7" type="noConversion"/>
  </si>
  <si>
    <t>pa_RHT_ClassDivHWL_LED_313</t>
    <phoneticPr fontId="7" type="noConversion"/>
  </si>
  <si>
    <t>pa_RHT_ClassDivHWL_LED_314</t>
    <phoneticPr fontId="7" type="noConversion"/>
  </si>
  <si>
    <t>pa_RHT_ClassDivHWL_LED_315</t>
    <phoneticPr fontId="7" type="noConversion"/>
  </si>
  <si>
    <t>pa_RHT_ClassDivHWL_LED_316</t>
    <phoneticPr fontId="7" type="noConversion"/>
  </si>
  <si>
    <t>pa_RHT_ClassDivHWL_LED_402</t>
    <phoneticPr fontId="7" type="noConversion"/>
  </si>
  <si>
    <t>pa_RHT_ClassDivHWL_LED_403</t>
    <phoneticPr fontId="7" type="noConversion"/>
  </si>
  <si>
    <t>pa_RHT_ClassDivHWL_LED_404</t>
    <phoneticPr fontId="7" type="noConversion"/>
  </si>
  <si>
    <t>pa_RHT_ClassDivHWL_LED_405</t>
    <phoneticPr fontId="7" type="noConversion"/>
  </si>
  <si>
    <t>pa_RHT_ClassDivHWL_LED_406</t>
    <phoneticPr fontId="7" type="noConversion"/>
  </si>
  <si>
    <t>pa_RHT_ClassDivHWL_LED_407</t>
    <phoneticPr fontId="7" type="noConversion"/>
  </si>
  <si>
    <t>pa_RHT_ClassDivHWL_LED_408</t>
    <phoneticPr fontId="7" type="noConversion"/>
  </si>
  <si>
    <t>pa_RHT_ClassDivHWL_LED_409</t>
    <phoneticPr fontId="7" type="noConversion"/>
  </si>
  <si>
    <t>pa_RHT_ClassDivHWL_LED_410</t>
    <phoneticPr fontId="7" type="noConversion"/>
  </si>
  <si>
    <t>pa_RHT_ClassDivHWL_LED_411</t>
    <phoneticPr fontId="7" type="noConversion"/>
  </si>
  <si>
    <t>pa_RHT_ClassDivHWL_LED_412</t>
    <phoneticPr fontId="7" type="noConversion"/>
  </si>
  <si>
    <t>pa_RHT_ClassDivHWL_LED_413</t>
    <phoneticPr fontId="7" type="noConversion"/>
  </si>
  <si>
    <t>pa_RHT_ClassDivHWL_LED_414</t>
    <phoneticPr fontId="7" type="noConversion"/>
  </si>
  <si>
    <t>pa_RHT_ClassDivHWL_LED_415</t>
    <phoneticPr fontId="7" type="noConversion"/>
  </si>
  <si>
    <t>pa_RHT_ClassDivHWL_LED_416</t>
    <phoneticPr fontId="7" type="noConversion"/>
  </si>
  <si>
    <t>pa_RHT_ClassDivHWL_LED_501</t>
    <phoneticPr fontId="7" type="noConversion"/>
  </si>
  <si>
    <t>pa_RHT_ClassDivHWL_LED_502</t>
    <phoneticPr fontId="7" type="noConversion"/>
  </si>
  <si>
    <t>pa_RHT_ClassDivHWL_LED_503</t>
    <phoneticPr fontId="7" type="noConversion"/>
  </si>
  <si>
    <t>pa_RHT_ClassDivHWL_LED_504</t>
    <phoneticPr fontId="7" type="noConversion"/>
  </si>
  <si>
    <t>pa_RHT_ClassDivHWL_LED_505</t>
    <phoneticPr fontId="7" type="noConversion"/>
  </si>
  <si>
    <t>pa_RHT_ClassDivHWL_LED_506</t>
    <phoneticPr fontId="7" type="noConversion"/>
  </si>
  <si>
    <t>pa_RHT_ClassDivHWL_LED_507</t>
    <phoneticPr fontId="7" type="noConversion"/>
  </si>
  <si>
    <t>pa_RHT_ClassDivHWL_LED_508</t>
    <phoneticPr fontId="7" type="noConversion"/>
  </si>
  <si>
    <t>pa_RHT_ClassDivHWL_LED_509</t>
    <phoneticPr fontId="7" type="noConversion"/>
  </si>
  <si>
    <t>pa_RHT_ClassDivHWL_LED_510</t>
    <phoneticPr fontId="7" type="noConversion"/>
  </si>
  <si>
    <t>pa_RHT_ClassDivHWL_LED_511</t>
    <phoneticPr fontId="7" type="noConversion"/>
  </si>
  <si>
    <t>pa_RHT_ClassDivHWL_LED_512</t>
    <phoneticPr fontId="7" type="noConversion"/>
  </si>
  <si>
    <t>pa_RHT_ClassDivHWL_LED_513</t>
    <phoneticPr fontId="7" type="noConversion"/>
  </si>
  <si>
    <t>pa_RHT_ClassDivHWL_LED_514</t>
    <phoneticPr fontId="7" type="noConversion"/>
  </si>
  <si>
    <t>pa_RHT_ClassDivHWL_LED_515</t>
    <phoneticPr fontId="7" type="noConversion"/>
  </si>
  <si>
    <t>pa_RHT_ClassDivHWL_LED_516</t>
    <phoneticPr fontId="7" type="noConversion"/>
  </si>
  <si>
    <t>pa_LHT_ClassDivHWR_LED_101</t>
    <phoneticPr fontId="7" type="noConversion"/>
  </si>
  <si>
    <t>pa_LHT_ClassDivHWR_LED_301</t>
    <phoneticPr fontId="7" type="noConversion"/>
  </si>
  <si>
    <t>pa_LHT_ClassDivHWR_LED_401</t>
    <phoneticPr fontId="7" type="noConversion"/>
  </si>
  <si>
    <t>pa_LHT_ClassDivHWR_LED_001</t>
    <phoneticPr fontId="7" type="noConversion"/>
  </si>
  <si>
    <t>pa_LHT_ClassDivHWR_LED_002</t>
    <phoneticPr fontId="7" type="noConversion"/>
  </si>
  <si>
    <t>pa_LHT_ClassDivHWR_LED_003</t>
    <phoneticPr fontId="7" type="noConversion"/>
  </si>
  <si>
    <t>pa_LHT_ClassDivHWR_LED_004</t>
    <phoneticPr fontId="7" type="noConversion"/>
  </si>
  <si>
    <t>pa_LHT_ClassDivHWR_LED_005</t>
    <phoneticPr fontId="7" type="noConversion"/>
  </si>
  <si>
    <t>pa_LHT_ClassDivHWR_LED_006</t>
    <phoneticPr fontId="7" type="noConversion"/>
  </si>
  <si>
    <t>pa_LHT_ClassDivHWR_LED_007</t>
    <phoneticPr fontId="7" type="noConversion"/>
  </si>
  <si>
    <t>pa_LHT_ClassDivHWR_LED_008</t>
    <phoneticPr fontId="7" type="noConversion"/>
  </si>
  <si>
    <t>pa_LHT_ClassDivHWR_LED_009</t>
    <phoneticPr fontId="7" type="noConversion"/>
  </si>
  <si>
    <t>pa_LHT_ClassDivHWR_LED_010</t>
    <phoneticPr fontId="7" type="noConversion"/>
  </si>
  <si>
    <t>pa_LHT_ClassDivHWR_LED_011</t>
    <phoneticPr fontId="7" type="noConversion"/>
  </si>
  <si>
    <t>pa_LHT_ClassDivHWR_LED_012</t>
    <phoneticPr fontId="7" type="noConversion"/>
  </si>
  <si>
    <t>pa_LHT_ClassDivHWR_LED_013</t>
    <phoneticPr fontId="7" type="noConversion"/>
  </si>
  <si>
    <t>pa_LHT_ClassDivHWR_LED_014</t>
    <phoneticPr fontId="7" type="noConversion"/>
  </si>
  <si>
    <t>pa_LHT_ClassDivHWR_LED_015</t>
    <phoneticPr fontId="7" type="noConversion"/>
  </si>
  <si>
    <t>pa_LHT_ClassDivHWR_LED_016</t>
    <phoneticPr fontId="7" type="noConversion"/>
  </si>
  <si>
    <t>pa_LHT_ClassDivHWR_LED_102</t>
    <phoneticPr fontId="7" type="noConversion"/>
  </si>
  <si>
    <t>pa_LHT_ClassDivHWR_LED_103</t>
    <phoneticPr fontId="7" type="noConversion"/>
  </si>
  <si>
    <t>pa_LHT_ClassDivHWR_LED_104</t>
    <phoneticPr fontId="7" type="noConversion"/>
  </si>
  <si>
    <t>pa_LHT_ClassDivHWR_LED_105</t>
    <phoneticPr fontId="7" type="noConversion"/>
  </si>
  <si>
    <t>pa_LHT_ClassDivHWR_LED_106</t>
    <phoneticPr fontId="7" type="noConversion"/>
  </si>
  <si>
    <t>pa_LHT_ClassDivHWR_LED_107</t>
    <phoneticPr fontId="7" type="noConversion"/>
  </si>
  <si>
    <t>pa_LHT_ClassDivHWR_LED_108</t>
    <phoneticPr fontId="7" type="noConversion"/>
  </si>
  <si>
    <t>pa_LHT_ClassDivHWR_LED_109</t>
    <phoneticPr fontId="7" type="noConversion"/>
  </si>
  <si>
    <t>pa_LHT_ClassDivHWR_LED_110</t>
    <phoneticPr fontId="7" type="noConversion"/>
  </si>
  <si>
    <t>pa_LHT_ClassDivHWR_LED_111</t>
    <phoneticPr fontId="7" type="noConversion"/>
  </si>
  <si>
    <t>pa_LHT_ClassDivHWR_LED_112</t>
    <phoneticPr fontId="7" type="noConversion"/>
  </si>
  <si>
    <t>pa_LHT_ClassDivHWR_LED_113</t>
    <phoneticPr fontId="7" type="noConversion"/>
  </si>
  <si>
    <t>pa_LHT_ClassDivHWR_LED_114</t>
    <phoneticPr fontId="7" type="noConversion"/>
  </si>
  <si>
    <t>pa_LHT_ClassDivHWR_LED_115</t>
    <phoneticPr fontId="7" type="noConversion"/>
  </si>
  <si>
    <t>pa_LHT_ClassDivHWR_LED_116</t>
    <phoneticPr fontId="7" type="noConversion"/>
  </si>
  <si>
    <t>pa_LHT_ClassDivHWR_LED_201</t>
    <phoneticPr fontId="7" type="noConversion"/>
  </si>
  <si>
    <t>pa_LHT_ClassDivHWR_LED_202</t>
    <phoneticPr fontId="7" type="noConversion"/>
  </si>
  <si>
    <t>pa_LHT_ClassDivHWR_LED_203</t>
    <phoneticPr fontId="7" type="noConversion"/>
  </si>
  <si>
    <t>pa_LHT_ClassDivHWR_LED_204</t>
    <phoneticPr fontId="7" type="noConversion"/>
  </si>
  <si>
    <t>pa_LHT_ClassDivHWR_LED_205</t>
    <phoneticPr fontId="7" type="noConversion"/>
  </si>
  <si>
    <t>pa_LHT_ClassDivHWR_LED_206</t>
    <phoneticPr fontId="7" type="noConversion"/>
  </si>
  <si>
    <t>pa_LHT_ClassDivHWR_LED_207</t>
    <phoneticPr fontId="7" type="noConversion"/>
  </si>
  <si>
    <t>pa_LHT_ClassDivHWR_LED_208</t>
    <phoneticPr fontId="7" type="noConversion"/>
  </si>
  <si>
    <t>pa_LHT_ClassDivHWR_LED_209</t>
    <phoneticPr fontId="7" type="noConversion"/>
  </si>
  <si>
    <t>pa_LHT_ClassDivHWR_LED_210</t>
    <phoneticPr fontId="7" type="noConversion"/>
  </si>
  <si>
    <t>pa_LHT_ClassDivHWR_LED_211</t>
    <phoneticPr fontId="7" type="noConversion"/>
  </si>
  <si>
    <t>pa_LHT_ClassDivHWR_LED_212</t>
    <phoneticPr fontId="7" type="noConversion"/>
  </si>
  <si>
    <t>pa_LHT_ClassDivHWR_LED_213</t>
    <phoneticPr fontId="7" type="noConversion"/>
  </si>
  <si>
    <t>pa_LHT_ClassDivHWR_LED_214</t>
    <phoneticPr fontId="7" type="noConversion"/>
  </si>
  <si>
    <t>pa_LHT_ClassDivHWR_LED_215</t>
    <phoneticPr fontId="7" type="noConversion"/>
  </si>
  <si>
    <t>pa_LHT_ClassDivHWR_LED_216</t>
    <phoneticPr fontId="7" type="noConversion"/>
  </si>
  <si>
    <t>pa_LHT_ClassDivHWR_LED_302</t>
    <phoneticPr fontId="7" type="noConversion"/>
  </si>
  <si>
    <t>pa_LHT_ClassDivHWR_LED_303</t>
    <phoneticPr fontId="7" type="noConversion"/>
  </si>
  <si>
    <t>pa_LHT_ClassDivHWR_LED_304</t>
    <phoneticPr fontId="7" type="noConversion"/>
  </si>
  <si>
    <t>pa_LHT_ClassDivHWR_LED_305</t>
    <phoneticPr fontId="7" type="noConversion"/>
  </si>
  <si>
    <t>pa_LHT_ClassDivHWR_LED_306</t>
    <phoneticPr fontId="7" type="noConversion"/>
  </si>
  <si>
    <t>pa_LHT_ClassDivHWR_LED_307</t>
    <phoneticPr fontId="7" type="noConversion"/>
  </si>
  <si>
    <t>pa_LHT_ClassDivHWR_LED_308</t>
    <phoneticPr fontId="7" type="noConversion"/>
  </si>
  <si>
    <t>pa_LHT_ClassDivHWR_LED_309</t>
    <phoneticPr fontId="7" type="noConversion"/>
  </si>
  <si>
    <t>pa_LHT_ClassDivHWR_LED_310</t>
    <phoneticPr fontId="7" type="noConversion"/>
  </si>
  <si>
    <t>pa_LHT_ClassDivHWR_LED_311</t>
    <phoneticPr fontId="7" type="noConversion"/>
  </si>
  <si>
    <t>pa_LHT_ClassDivHWR_LED_312</t>
    <phoneticPr fontId="7" type="noConversion"/>
  </si>
  <si>
    <t>pa_LHT_ClassDivHWR_LED_313</t>
    <phoneticPr fontId="7" type="noConversion"/>
  </si>
  <si>
    <t>pa_LHT_ClassDivHWR_LED_314</t>
    <phoneticPr fontId="7" type="noConversion"/>
  </si>
  <si>
    <t>pa_LHT_ClassDivHWR_LED_315</t>
    <phoneticPr fontId="7" type="noConversion"/>
  </si>
  <si>
    <t>pa_LHT_ClassDivHWR_LED_316</t>
    <phoneticPr fontId="7" type="noConversion"/>
  </si>
  <si>
    <t>pa_LHT_ClassDivHWR_LED_402</t>
    <phoneticPr fontId="7" type="noConversion"/>
  </si>
  <si>
    <t>pa_LHT_ClassDivHWR_LED_403</t>
    <phoneticPr fontId="7" type="noConversion"/>
  </si>
  <si>
    <t>pa_LHT_ClassDivHWR_LED_404</t>
    <phoneticPr fontId="7" type="noConversion"/>
  </si>
  <si>
    <t>pa_LHT_ClassDivHWR_LED_405</t>
    <phoneticPr fontId="7" type="noConversion"/>
  </si>
  <si>
    <t>pa_LHT_ClassDivHWR_LED_406</t>
    <phoneticPr fontId="7" type="noConversion"/>
  </si>
  <si>
    <t>pa_LHT_ClassDivHWR_LED_407</t>
    <phoneticPr fontId="7" type="noConversion"/>
  </si>
  <si>
    <t>pa_LHT_ClassDivHWR_LED_408</t>
    <phoneticPr fontId="7" type="noConversion"/>
  </si>
  <si>
    <t>pa_LHT_ClassDivHWR_LED_409</t>
    <phoneticPr fontId="7" type="noConversion"/>
  </si>
  <si>
    <t>pa_LHT_ClassDivHWR_LED_410</t>
    <phoneticPr fontId="7" type="noConversion"/>
  </si>
  <si>
    <t>pa_LHT_ClassDivHWR_LED_411</t>
    <phoneticPr fontId="7" type="noConversion"/>
  </si>
  <si>
    <t>pa_LHT_ClassDivHWR_LED_412</t>
    <phoneticPr fontId="7" type="noConversion"/>
  </si>
  <si>
    <t>pa_LHT_ClassDivHWR_LED_413</t>
    <phoneticPr fontId="7" type="noConversion"/>
  </si>
  <si>
    <t>pa_LHT_ClassDivHWR_LED_414</t>
    <phoneticPr fontId="7" type="noConversion"/>
  </si>
  <si>
    <t>pa_LHT_ClassDivHWR_LED_415</t>
    <phoneticPr fontId="7" type="noConversion"/>
  </si>
  <si>
    <t>pa_LHT_ClassDivHWR_LED_416</t>
    <phoneticPr fontId="7" type="noConversion"/>
  </si>
  <si>
    <t>pa_LHT_ClassDivHWR_LED_501</t>
    <phoneticPr fontId="7" type="noConversion"/>
  </si>
  <si>
    <t>pa_LHT_ClassDivHWR_LED_502</t>
    <phoneticPr fontId="7" type="noConversion"/>
  </si>
  <si>
    <t>pa_LHT_ClassDivHWR_LED_503</t>
    <phoneticPr fontId="7" type="noConversion"/>
  </si>
  <si>
    <t>pa_LHT_ClassDivHWR_LED_504</t>
    <phoneticPr fontId="7" type="noConversion"/>
  </si>
  <si>
    <t>pa_LHT_ClassDivHWR_LED_505</t>
    <phoneticPr fontId="7" type="noConversion"/>
  </si>
  <si>
    <t>pa_LHT_ClassDivHWR_LED_506</t>
    <phoneticPr fontId="7" type="noConversion"/>
  </si>
  <si>
    <t>pa_LHT_ClassDivHWR_LED_507</t>
    <phoneticPr fontId="7" type="noConversion"/>
  </si>
  <si>
    <t>pa_LHT_ClassDivHWR_LED_508</t>
    <phoneticPr fontId="7" type="noConversion"/>
  </si>
  <si>
    <t>pa_LHT_ClassDivHWR_LED_509</t>
    <phoneticPr fontId="7" type="noConversion"/>
  </si>
  <si>
    <t>pa_LHT_ClassDivHWR_LED_510</t>
    <phoneticPr fontId="7" type="noConversion"/>
  </si>
  <si>
    <t>pa_LHT_ClassDivHWR_LED_511</t>
    <phoneticPr fontId="7" type="noConversion"/>
  </si>
  <si>
    <t>pa_LHT_ClassDivHWR_LED_512</t>
    <phoneticPr fontId="7" type="noConversion"/>
  </si>
  <si>
    <t>pa_LHT_ClassDivHWR_LED_513</t>
    <phoneticPr fontId="7" type="noConversion"/>
  </si>
  <si>
    <t>pa_LHT_ClassDivHWR_LED_514</t>
    <phoneticPr fontId="7" type="noConversion"/>
  </si>
  <si>
    <t>pa_LHT_ClassDivHWR_LED_515</t>
    <phoneticPr fontId="7" type="noConversion"/>
  </si>
  <si>
    <t>pa_LHT_ClassDivHWR_LED_516</t>
    <phoneticPr fontId="7" type="noConversion"/>
  </si>
  <si>
    <t>pa_RHT_ClassDivHWR_LED_301</t>
    <phoneticPr fontId="7" type="noConversion"/>
  </si>
  <si>
    <t>pa_RHT_ClassDivHWR_LED_401</t>
    <phoneticPr fontId="7" type="noConversion"/>
  </si>
  <si>
    <t>pa_RHT_ClassDivHWR_LED_001</t>
    <phoneticPr fontId="7" type="noConversion"/>
  </si>
  <si>
    <t>pa_RHT_ClassDivHWR_LED_002</t>
    <phoneticPr fontId="7" type="noConversion"/>
  </si>
  <si>
    <t>pa_RHT_ClassDivHWR_LED_003</t>
    <phoneticPr fontId="7" type="noConversion"/>
  </si>
  <si>
    <t>pa_RHT_ClassDivHWR_LED_004</t>
    <phoneticPr fontId="7" type="noConversion"/>
  </si>
  <si>
    <t>pa_RHT_ClassDivHWR_LED_005</t>
    <phoneticPr fontId="7" type="noConversion"/>
  </si>
  <si>
    <t>pa_RHT_ClassDivHWR_LED_006</t>
    <phoneticPr fontId="7" type="noConversion"/>
  </si>
  <si>
    <t>pa_RHT_ClassDivHWR_LED_007</t>
    <phoneticPr fontId="7" type="noConversion"/>
  </si>
  <si>
    <t>pa_RHT_ClassDivHWR_LED_008</t>
    <phoneticPr fontId="7" type="noConversion"/>
  </si>
  <si>
    <t>pa_RHT_ClassDivHWR_LED_009</t>
    <phoneticPr fontId="7" type="noConversion"/>
  </si>
  <si>
    <t>pa_RHT_ClassDivHWR_LED_010</t>
    <phoneticPr fontId="7" type="noConversion"/>
  </si>
  <si>
    <t>pa_RHT_ClassDivHWR_LED_011</t>
    <phoneticPr fontId="7" type="noConversion"/>
  </si>
  <si>
    <t>pa_RHT_ClassDivHWR_LED_012</t>
    <phoneticPr fontId="7" type="noConversion"/>
  </si>
  <si>
    <t>pa_RHT_ClassDivHWR_LED_013</t>
    <phoneticPr fontId="7" type="noConversion"/>
  </si>
  <si>
    <t>pa_RHT_ClassDivHWR_LED_014</t>
    <phoneticPr fontId="7" type="noConversion"/>
  </si>
  <si>
    <t>pa_RHT_ClassDivHWR_LED_015</t>
    <phoneticPr fontId="7" type="noConversion"/>
  </si>
  <si>
    <t>pa_RHT_ClassDivHWR_LED_016</t>
    <phoneticPr fontId="7" type="noConversion"/>
  </si>
  <si>
    <t>pa_RHT_ClassDivHWR_LED_101</t>
    <phoneticPr fontId="7" type="noConversion"/>
  </si>
  <si>
    <t>pa_RHT_ClassDivHWR_LED_102</t>
    <phoneticPr fontId="7" type="noConversion"/>
  </si>
  <si>
    <t>pa_RHT_ClassDivHWR_LED_103</t>
    <phoneticPr fontId="7" type="noConversion"/>
  </si>
  <si>
    <t>pa_RHT_ClassDivHWR_LED_104</t>
    <phoneticPr fontId="7" type="noConversion"/>
  </si>
  <si>
    <t>pa_RHT_ClassDivHWR_LED_105</t>
    <phoneticPr fontId="7" type="noConversion"/>
  </si>
  <si>
    <t>pa_RHT_ClassDivHWR_LED_106</t>
    <phoneticPr fontId="7" type="noConversion"/>
  </si>
  <si>
    <t>pa_RHT_ClassDivHWR_LED_107</t>
    <phoneticPr fontId="7" type="noConversion"/>
  </si>
  <si>
    <t>pa_RHT_ClassDivHWR_LED_108</t>
    <phoneticPr fontId="7" type="noConversion"/>
  </si>
  <si>
    <t>pa_RHT_ClassDivHWR_LED_109</t>
    <phoneticPr fontId="7" type="noConversion"/>
  </si>
  <si>
    <t>pa_RHT_ClassDivHWR_LED_110</t>
    <phoneticPr fontId="7" type="noConversion"/>
  </si>
  <si>
    <t>pa_RHT_ClassDivHWR_LED_111</t>
    <phoneticPr fontId="7" type="noConversion"/>
  </si>
  <si>
    <t>pa_RHT_ClassDivHWR_LED_112</t>
    <phoneticPr fontId="7" type="noConversion"/>
  </si>
  <si>
    <t>pa_RHT_ClassDivHWR_LED_113</t>
    <phoneticPr fontId="7" type="noConversion"/>
  </si>
  <si>
    <t>pa_RHT_ClassDivHWR_LED_114</t>
    <phoneticPr fontId="7" type="noConversion"/>
  </si>
  <si>
    <t>pa_RHT_ClassDivHWR_LED_115</t>
    <phoneticPr fontId="7" type="noConversion"/>
  </si>
  <si>
    <t>pa_RHT_ClassDivHWR_LED_116</t>
    <phoneticPr fontId="7" type="noConversion"/>
  </si>
  <si>
    <t>pa_RHT_ClassDivHWR_LED_201</t>
    <phoneticPr fontId="7" type="noConversion"/>
  </si>
  <si>
    <t>pa_RHT_ClassDivHWR_LED_202</t>
    <phoneticPr fontId="7" type="noConversion"/>
  </si>
  <si>
    <t>pa_RHT_ClassDivHWR_LED_203</t>
    <phoneticPr fontId="7" type="noConversion"/>
  </si>
  <si>
    <t>pa_RHT_ClassDivHWR_LED_204</t>
    <phoneticPr fontId="7" type="noConversion"/>
  </si>
  <si>
    <t>pa_RHT_ClassDivHWR_LED_205</t>
    <phoneticPr fontId="7" type="noConversion"/>
  </si>
  <si>
    <t>pa_RHT_ClassDivHWR_LED_206</t>
    <phoneticPr fontId="7" type="noConversion"/>
  </si>
  <si>
    <t>pa_RHT_ClassDivHWR_LED_207</t>
    <phoneticPr fontId="7" type="noConversion"/>
  </si>
  <si>
    <t>pa_RHT_ClassDivHWR_LED_208</t>
    <phoneticPr fontId="7" type="noConversion"/>
  </si>
  <si>
    <t>pa_RHT_ClassDivHWR_LED_209</t>
    <phoneticPr fontId="7" type="noConversion"/>
  </si>
  <si>
    <t>pa_RHT_ClassDivHWR_LED_210</t>
    <phoneticPr fontId="7" type="noConversion"/>
  </si>
  <si>
    <t>pa_RHT_ClassDivHWR_LED_211</t>
    <phoneticPr fontId="7" type="noConversion"/>
  </si>
  <si>
    <t>pa_RHT_ClassDivHWR_LED_212</t>
    <phoneticPr fontId="7" type="noConversion"/>
  </si>
  <si>
    <t>pa_RHT_ClassDivHWR_LED_213</t>
    <phoneticPr fontId="7" type="noConversion"/>
  </si>
  <si>
    <t>pa_RHT_ClassDivHWR_LED_214</t>
    <phoneticPr fontId="7" type="noConversion"/>
  </si>
  <si>
    <t>pa_RHT_ClassDivHWR_LED_215</t>
    <phoneticPr fontId="7" type="noConversion"/>
  </si>
  <si>
    <t>pa_RHT_ClassDivHWR_LED_216</t>
    <phoneticPr fontId="7" type="noConversion"/>
  </si>
  <si>
    <t>pa_RHT_ClassDivHWR_LED_302</t>
    <phoneticPr fontId="7" type="noConversion"/>
  </si>
  <si>
    <t>pa_RHT_ClassDivHWR_LED_303</t>
    <phoneticPr fontId="7" type="noConversion"/>
  </si>
  <si>
    <t>pa_RHT_ClassDivHWR_LED_304</t>
    <phoneticPr fontId="7" type="noConversion"/>
  </si>
  <si>
    <t>pa_RHT_ClassDivHWR_LED_305</t>
    <phoneticPr fontId="7" type="noConversion"/>
  </si>
  <si>
    <t>pa_RHT_ClassDivHWR_LED_306</t>
    <phoneticPr fontId="7" type="noConversion"/>
  </si>
  <si>
    <t>pa_RHT_ClassDivHWR_LED_307</t>
    <phoneticPr fontId="7" type="noConversion"/>
  </si>
  <si>
    <t>pa_RHT_ClassDivHWR_LED_308</t>
    <phoneticPr fontId="7" type="noConversion"/>
  </si>
  <si>
    <t>pa_RHT_ClassDivHWR_LED_309</t>
    <phoneticPr fontId="7" type="noConversion"/>
  </si>
  <si>
    <t>pa_RHT_ClassDivHWR_LED_310</t>
    <phoneticPr fontId="7" type="noConversion"/>
  </si>
  <si>
    <t>pa_RHT_ClassDivHWR_LED_311</t>
    <phoneticPr fontId="7" type="noConversion"/>
  </si>
  <si>
    <t>pa_RHT_ClassDivHWR_LED_312</t>
    <phoneticPr fontId="7" type="noConversion"/>
  </si>
  <si>
    <t>pa_RHT_ClassDivHWR_LED_313</t>
    <phoneticPr fontId="7" type="noConversion"/>
  </si>
  <si>
    <t>pa_RHT_ClassDivHWR_LED_314</t>
    <phoneticPr fontId="7" type="noConversion"/>
  </si>
  <si>
    <t>pa_RHT_ClassDivHWR_LED_315</t>
    <phoneticPr fontId="7" type="noConversion"/>
  </si>
  <si>
    <t>pa_RHT_ClassDivHWR_LED_316</t>
    <phoneticPr fontId="7" type="noConversion"/>
  </si>
  <si>
    <t>pa_RHT_ClassDivHWR_LED_402</t>
    <phoneticPr fontId="7" type="noConversion"/>
  </si>
  <si>
    <t>pa_RHT_ClassDivHWR_LED_403</t>
    <phoneticPr fontId="7" type="noConversion"/>
  </si>
  <si>
    <t>pa_RHT_ClassDivHWR_LED_404</t>
    <phoneticPr fontId="7" type="noConversion"/>
  </si>
  <si>
    <t>pa_RHT_ClassDivHWR_LED_405</t>
    <phoneticPr fontId="7" type="noConversion"/>
  </si>
  <si>
    <t>pa_RHT_ClassDivHWR_LED_406</t>
    <phoneticPr fontId="7" type="noConversion"/>
  </si>
  <si>
    <t>pa_RHT_ClassDivHWR_LED_407</t>
    <phoneticPr fontId="7" type="noConversion"/>
  </si>
  <si>
    <t>pa_RHT_ClassDivHWR_LED_408</t>
    <phoneticPr fontId="7" type="noConversion"/>
  </si>
  <si>
    <t>pa_RHT_ClassDivHWR_LED_409</t>
    <phoneticPr fontId="7" type="noConversion"/>
  </si>
  <si>
    <t>pa_RHT_ClassDivHWR_LED_410</t>
    <phoneticPr fontId="7" type="noConversion"/>
  </si>
  <si>
    <t>pa_RHT_ClassDivHWR_LED_411</t>
    <phoneticPr fontId="7" type="noConversion"/>
  </si>
  <si>
    <t>pa_RHT_ClassDivHWR_LED_412</t>
    <phoneticPr fontId="7" type="noConversion"/>
  </si>
  <si>
    <t>pa_RHT_ClassDivHWR_LED_413</t>
    <phoneticPr fontId="7" type="noConversion"/>
  </si>
  <si>
    <t>pa_RHT_ClassDivHWR_LED_414</t>
    <phoneticPr fontId="7" type="noConversion"/>
  </si>
  <si>
    <t>pa_RHT_ClassDivHWR_LED_415</t>
    <phoneticPr fontId="7" type="noConversion"/>
  </si>
  <si>
    <t>pa_RHT_ClassDivHWR_LED_416</t>
    <phoneticPr fontId="7" type="noConversion"/>
  </si>
  <si>
    <t>pa_RHT_ClassDivHWR_LED_501</t>
    <phoneticPr fontId="7" type="noConversion"/>
  </si>
  <si>
    <t>pa_RHT_ClassDivHWR_LED_502</t>
    <phoneticPr fontId="7" type="noConversion"/>
  </si>
  <si>
    <t>pa_RHT_ClassDivHWR_LED_503</t>
    <phoneticPr fontId="7" type="noConversion"/>
  </si>
  <si>
    <t>pa_RHT_ClassDivHWR_LED_504</t>
    <phoneticPr fontId="7" type="noConversion"/>
  </si>
  <si>
    <t>pa_RHT_ClassDivHWR_LED_505</t>
    <phoneticPr fontId="7" type="noConversion"/>
  </si>
  <si>
    <t>pa_RHT_ClassDivHWR_LED_506</t>
    <phoneticPr fontId="7" type="noConversion"/>
  </si>
  <si>
    <t>pa_RHT_ClassDivHWR_LED_507</t>
    <phoneticPr fontId="7" type="noConversion"/>
  </si>
  <si>
    <t>pa_RHT_ClassDivHWR_LED_508</t>
    <phoneticPr fontId="7" type="noConversion"/>
  </si>
  <si>
    <t>pa_RHT_ClassDivHWR_LED_509</t>
    <phoneticPr fontId="7" type="noConversion"/>
  </si>
  <si>
    <t>pa_RHT_ClassDivHWR_LED_510</t>
    <phoneticPr fontId="7" type="noConversion"/>
  </si>
  <si>
    <t>pa_RHT_ClassDivHWR_LED_511</t>
    <phoneticPr fontId="7" type="noConversion"/>
  </si>
  <si>
    <t>pa_RHT_ClassDivHWR_LED_512</t>
    <phoneticPr fontId="7" type="noConversion"/>
  </si>
  <si>
    <t>pa_RHT_ClassDivHWR_LED_513</t>
    <phoneticPr fontId="7" type="noConversion"/>
  </si>
  <si>
    <t>pa_RHT_ClassDivHWR_LED_514</t>
    <phoneticPr fontId="7" type="noConversion"/>
  </si>
  <si>
    <t>pa_RHT_ClassDivHWR_LED_515</t>
    <phoneticPr fontId="7" type="noConversion"/>
  </si>
  <si>
    <t>pa_RHT_ClassDivHWR_LED_516</t>
    <phoneticPr fontId="7" type="noConversion"/>
  </si>
  <si>
    <t>pa_LHT_ClassDivHWR_Static_LB_Intensity</t>
    <phoneticPr fontId="7" type="noConversion"/>
  </si>
  <si>
    <t>pa_LHT_ClassDivHWL_Static_LB_Intensity</t>
    <phoneticPr fontId="7" type="noConversion"/>
  </si>
  <si>
    <t>pa_RHT_ClassDivHWL_Static_LB_Intensity</t>
    <phoneticPr fontId="7" type="noConversion"/>
  </si>
  <si>
    <t>pa_RHT_ClassDivHWR_Static_LB_Intensity</t>
    <phoneticPr fontId="7" type="noConversion"/>
  </si>
  <si>
    <t>pa_LHT_ClassFacL_LED_101</t>
    <phoneticPr fontId="7" type="noConversion"/>
  </si>
  <si>
    <t>pa_LHT_ClassFacL_LED_301</t>
    <phoneticPr fontId="7" type="noConversion"/>
  </si>
  <si>
    <t>pa_LHT_ClassFacL_LED_001</t>
    <phoneticPr fontId="7" type="noConversion"/>
  </si>
  <si>
    <t>pa_LHT_ClassFacL_LED_002</t>
    <phoneticPr fontId="7" type="noConversion"/>
  </si>
  <si>
    <t>pa_LHT_ClassFacL_LED_003</t>
    <phoneticPr fontId="7" type="noConversion"/>
  </si>
  <si>
    <t>pa_LHT_ClassFacL_LED_004</t>
    <phoneticPr fontId="7" type="noConversion"/>
  </si>
  <si>
    <t>pa_LHT_ClassFacL_LED_005</t>
    <phoneticPr fontId="7" type="noConversion"/>
  </si>
  <si>
    <t>pa_LHT_ClassFacL_LED_006</t>
    <phoneticPr fontId="7" type="noConversion"/>
  </si>
  <si>
    <t>pa_LHT_ClassFacL_LED_007</t>
    <phoneticPr fontId="7" type="noConversion"/>
  </si>
  <si>
    <t>pa_LHT_ClassFacL_LED_008</t>
    <phoneticPr fontId="7" type="noConversion"/>
  </si>
  <si>
    <t>pa_LHT_ClassFacL_LED_009</t>
    <phoneticPr fontId="7" type="noConversion"/>
  </si>
  <si>
    <t>pa_LHT_ClassFacL_LED_010</t>
    <phoneticPr fontId="7" type="noConversion"/>
  </si>
  <si>
    <t>pa_LHT_ClassFacL_LED_011</t>
    <phoneticPr fontId="7" type="noConversion"/>
  </si>
  <si>
    <t>pa_LHT_ClassFacL_LED_012</t>
    <phoneticPr fontId="7" type="noConversion"/>
  </si>
  <si>
    <t>pa_LHT_ClassFacL_LED_013</t>
    <phoneticPr fontId="7" type="noConversion"/>
  </si>
  <si>
    <t>pa_LHT_ClassFacL_LED_014</t>
    <phoneticPr fontId="7" type="noConversion"/>
  </si>
  <si>
    <t>pa_LHT_ClassFacL_LED_015</t>
    <phoneticPr fontId="7" type="noConversion"/>
  </si>
  <si>
    <t>pa_LHT_ClassFacL_LED_016</t>
    <phoneticPr fontId="7" type="noConversion"/>
  </si>
  <si>
    <t>pa_LHT_ClassFacL_LED_102</t>
    <phoneticPr fontId="7" type="noConversion"/>
  </si>
  <si>
    <t>pa_LHT_ClassFacL_LED_103</t>
    <phoneticPr fontId="7" type="noConversion"/>
  </si>
  <si>
    <t>pa_LHT_ClassFacL_LED_104</t>
    <phoneticPr fontId="7" type="noConversion"/>
  </si>
  <si>
    <t>pa_LHT_ClassFacL_LED_105</t>
    <phoneticPr fontId="7" type="noConversion"/>
  </si>
  <si>
    <t>pa_LHT_ClassFacL_LED_106</t>
    <phoneticPr fontId="7" type="noConversion"/>
  </si>
  <si>
    <t>pa_LHT_ClassFacL_LED_107</t>
    <phoneticPr fontId="7" type="noConversion"/>
  </si>
  <si>
    <t>pa_LHT_ClassFacL_LED_108</t>
    <phoneticPr fontId="7" type="noConversion"/>
  </si>
  <si>
    <t>pa_LHT_ClassFacL_LED_109</t>
    <phoneticPr fontId="7" type="noConversion"/>
  </si>
  <si>
    <t>pa_LHT_ClassFacL_LED_110</t>
    <phoneticPr fontId="7" type="noConversion"/>
  </si>
  <si>
    <t>pa_LHT_ClassFacL_LED_111</t>
    <phoneticPr fontId="7" type="noConversion"/>
  </si>
  <si>
    <t>pa_LHT_ClassFacL_LED_112</t>
    <phoneticPr fontId="7" type="noConversion"/>
  </si>
  <si>
    <t>pa_LHT_ClassFacL_LED_113</t>
    <phoneticPr fontId="7" type="noConversion"/>
  </si>
  <si>
    <t>pa_LHT_ClassFacL_LED_114</t>
    <phoneticPr fontId="7" type="noConversion"/>
  </si>
  <si>
    <t>pa_LHT_ClassFacL_LED_115</t>
    <phoneticPr fontId="7" type="noConversion"/>
  </si>
  <si>
    <t>pa_LHT_ClassFacL_LED_116</t>
    <phoneticPr fontId="7" type="noConversion"/>
  </si>
  <si>
    <t>pa_LHT_ClassFacL_LED_201</t>
    <phoneticPr fontId="7" type="noConversion"/>
  </si>
  <si>
    <t>pa_LHT_ClassFacL_LED_202</t>
    <phoneticPr fontId="7" type="noConversion"/>
  </si>
  <si>
    <t>pa_LHT_ClassFacL_LED_203</t>
    <phoneticPr fontId="7" type="noConversion"/>
  </si>
  <si>
    <t>pa_LHT_ClassFacL_LED_204</t>
    <phoneticPr fontId="7" type="noConversion"/>
  </si>
  <si>
    <t>pa_LHT_ClassFacL_LED_205</t>
    <phoneticPr fontId="7" type="noConversion"/>
  </si>
  <si>
    <t>pa_LHT_ClassFacL_LED_206</t>
    <phoneticPr fontId="7" type="noConversion"/>
  </si>
  <si>
    <t>pa_LHT_ClassFacL_LED_207</t>
    <phoneticPr fontId="7" type="noConversion"/>
  </si>
  <si>
    <t>pa_LHT_ClassFacL_LED_208</t>
    <phoneticPr fontId="7" type="noConversion"/>
  </si>
  <si>
    <t>pa_LHT_ClassFacL_LED_209</t>
    <phoneticPr fontId="7" type="noConversion"/>
  </si>
  <si>
    <t>pa_LHT_ClassFacL_LED_210</t>
    <phoneticPr fontId="7" type="noConversion"/>
  </si>
  <si>
    <t>pa_LHT_ClassFacL_LED_211</t>
    <phoneticPr fontId="7" type="noConversion"/>
  </si>
  <si>
    <t>pa_LHT_ClassFacL_LED_212</t>
    <phoneticPr fontId="7" type="noConversion"/>
  </si>
  <si>
    <t>pa_LHT_ClassFacL_LED_213</t>
    <phoneticPr fontId="7" type="noConversion"/>
  </si>
  <si>
    <t>pa_LHT_ClassFacL_LED_214</t>
    <phoneticPr fontId="7" type="noConversion"/>
  </si>
  <si>
    <t>pa_LHT_ClassFacL_LED_215</t>
    <phoneticPr fontId="7" type="noConversion"/>
  </si>
  <si>
    <t>pa_LHT_ClassFacL_LED_216</t>
    <phoneticPr fontId="7" type="noConversion"/>
  </si>
  <si>
    <t>pa_LHT_ClassFacL_LED_302</t>
    <phoneticPr fontId="7" type="noConversion"/>
  </si>
  <si>
    <t>pa_LHT_ClassFacL_LED_303</t>
    <phoneticPr fontId="7" type="noConversion"/>
  </si>
  <si>
    <t>pa_LHT_ClassFacL_LED_304</t>
    <phoneticPr fontId="7" type="noConversion"/>
  </si>
  <si>
    <t>pa_LHT_ClassFacL_LED_305</t>
    <phoneticPr fontId="7" type="noConversion"/>
  </si>
  <si>
    <t>pa_LHT_ClassFacL_LED_306</t>
    <phoneticPr fontId="7" type="noConversion"/>
  </si>
  <si>
    <t>pa_LHT_ClassFacL_LED_307</t>
    <phoneticPr fontId="7" type="noConversion"/>
  </si>
  <si>
    <t>pa_LHT_ClassFacL_LED_308</t>
    <phoneticPr fontId="7" type="noConversion"/>
  </si>
  <si>
    <t>pa_LHT_ClassFacL_LED_309</t>
    <phoneticPr fontId="7" type="noConversion"/>
  </si>
  <si>
    <t>pa_LHT_ClassFacL_LED_310</t>
    <phoneticPr fontId="7" type="noConversion"/>
  </si>
  <si>
    <t>pa_LHT_ClassFacL_LED_311</t>
    <phoneticPr fontId="7" type="noConversion"/>
  </si>
  <si>
    <t>pa_LHT_ClassFacL_LED_312</t>
    <phoneticPr fontId="7" type="noConversion"/>
  </si>
  <si>
    <t>pa_LHT_ClassFacL_LED_313</t>
    <phoneticPr fontId="7" type="noConversion"/>
  </si>
  <si>
    <t>pa_LHT_ClassFacL_LED_314</t>
    <phoneticPr fontId="7" type="noConversion"/>
  </si>
  <si>
    <t>pa_LHT_ClassFacL_LED_315</t>
    <phoneticPr fontId="7" type="noConversion"/>
  </si>
  <si>
    <t>pa_LHT_ClassFacL_LED_316</t>
    <phoneticPr fontId="7" type="noConversion"/>
  </si>
  <si>
    <t>pa_LHT_ClassFacL_LED_401</t>
    <phoneticPr fontId="7" type="noConversion"/>
  </si>
  <si>
    <t>pa_LHT_ClassFacL_LED_402</t>
    <phoneticPr fontId="7" type="noConversion"/>
  </si>
  <si>
    <t>pa_LHT_ClassFacL_LED_403</t>
    <phoneticPr fontId="7" type="noConversion"/>
  </si>
  <si>
    <t>pa_LHT_ClassFacL_LED_404</t>
    <phoneticPr fontId="7" type="noConversion"/>
  </si>
  <si>
    <t>pa_LHT_ClassFacL_LED_405</t>
    <phoneticPr fontId="7" type="noConversion"/>
  </si>
  <si>
    <t>pa_LHT_ClassFacL_LED_406</t>
    <phoneticPr fontId="7" type="noConversion"/>
  </si>
  <si>
    <t>pa_LHT_ClassFacL_LED_407</t>
    <phoneticPr fontId="7" type="noConversion"/>
  </si>
  <si>
    <t>pa_LHT_ClassFacL_LED_408</t>
    <phoneticPr fontId="7" type="noConversion"/>
  </si>
  <si>
    <t>pa_LHT_ClassFacL_LED_409</t>
    <phoneticPr fontId="7" type="noConversion"/>
  </si>
  <si>
    <t>pa_LHT_ClassFacL_LED_410</t>
    <phoneticPr fontId="7" type="noConversion"/>
  </si>
  <si>
    <t>pa_LHT_ClassFacL_LED_411</t>
    <phoneticPr fontId="7" type="noConversion"/>
  </si>
  <si>
    <t>pa_LHT_ClassFacL_LED_412</t>
    <phoneticPr fontId="7" type="noConversion"/>
  </si>
  <si>
    <t>pa_LHT_ClassFacL_LED_413</t>
    <phoneticPr fontId="7" type="noConversion"/>
  </si>
  <si>
    <t>pa_LHT_ClassFacL_LED_414</t>
    <phoneticPr fontId="7" type="noConversion"/>
  </si>
  <si>
    <t>pa_LHT_ClassFacL_LED_415</t>
    <phoneticPr fontId="7" type="noConversion"/>
  </si>
  <si>
    <t>pa_LHT_ClassFacL_LED_416</t>
    <phoneticPr fontId="7" type="noConversion"/>
  </si>
  <si>
    <t>pa_LHT_ClassFacL_LED_501</t>
    <phoneticPr fontId="7" type="noConversion"/>
  </si>
  <si>
    <t>pa_LHT_ClassFacL_LED_502</t>
    <phoneticPr fontId="7" type="noConversion"/>
  </si>
  <si>
    <t>pa_LHT_ClassFacL_LED_503</t>
    <phoneticPr fontId="7" type="noConversion"/>
  </si>
  <si>
    <t>pa_LHT_ClassFacL_LED_504</t>
    <phoneticPr fontId="7" type="noConversion"/>
  </si>
  <si>
    <t>pa_LHT_ClassFacL_LED_505</t>
    <phoneticPr fontId="7" type="noConversion"/>
  </si>
  <si>
    <t>pa_LHT_ClassFacL_LED_506</t>
    <phoneticPr fontId="7" type="noConversion"/>
  </si>
  <si>
    <t>pa_LHT_ClassFacL_LED_507</t>
    <phoneticPr fontId="7" type="noConversion"/>
  </si>
  <si>
    <t>pa_LHT_ClassFacL_LED_508</t>
    <phoneticPr fontId="7" type="noConversion"/>
  </si>
  <si>
    <t>pa_LHT_ClassFacL_LED_509</t>
    <phoneticPr fontId="7" type="noConversion"/>
  </si>
  <si>
    <t>pa_LHT_ClassFacL_LED_510</t>
    <phoneticPr fontId="7" type="noConversion"/>
  </si>
  <si>
    <t>pa_LHT_ClassFacL_LED_511</t>
    <phoneticPr fontId="7" type="noConversion"/>
  </si>
  <si>
    <t>pa_LHT_ClassFacL_LED_512</t>
    <phoneticPr fontId="7" type="noConversion"/>
  </si>
  <si>
    <t>pa_LHT_ClassFacL_LED_513</t>
    <phoneticPr fontId="7" type="noConversion"/>
  </si>
  <si>
    <t>pa_LHT_ClassFacL_LED_514</t>
    <phoneticPr fontId="7" type="noConversion"/>
  </si>
  <si>
    <t>pa_LHT_ClassFacL_LED_515</t>
    <phoneticPr fontId="7" type="noConversion"/>
  </si>
  <si>
    <t>pa_LHT_ClassFacL_LED_516</t>
    <phoneticPr fontId="7" type="noConversion"/>
  </si>
  <si>
    <t>pa_RHT_ClassFacL_LED_101</t>
    <phoneticPr fontId="7" type="noConversion"/>
  </si>
  <si>
    <t>pa_RHT_ClassFacL_LED_201</t>
    <phoneticPr fontId="7" type="noConversion"/>
  </si>
  <si>
    <t>pa_RHT_ClassFacL_LED_001</t>
    <phoneticPr fontId="7" type="noConversion"/>
  </si>
  <si>
    <t>pa_RHT_ClassFacL_LED_002</t>
    <phoneticPr fontId="7" type="noConversion"/>
  </si>
  <si>
    <t>pa_RHT_ClassFacL_LED_003</t>
    <phoneticPr fontId="7" type="noConversion"/>
  </si>
  <si>
    <t>pa_RHT_ClassFacL_LED_004</t>
    <phoneticPr fontId="7" type="noConversion"/>
  </si>
  <si>
    <t>pa_RHT_ClassFacL_LED_005</t>
    <phoneticPr fontId="7" type="noConversion"/>
  </si>
  <si>
    <t>pa_RHT_ClassFacL_LED_006</t>
    <phoneticPr fontId="7" type="noConversion"/>
  </si>
  <si>
    <t>pa_RHT_ClassFacL_LED_007</t>
    <phoneticPr fontId="7" type="noConversion"/>
  </si>
  <si>
    <t>pa_RHT_ClassFacL_LED_008</t>
    <phoneticPr fontId="7" type="noConversion"/>
  </si>
  <si>
    <t>pa_RHT_ClassFacL_LED_009</t>
    <phoneticPr fontId="7" type="noConversion"/>
  </si>
  <si>
    <t>pa_RHT_ClassFacL_LED_010</t>
    <phoneticPr fontId="7" type="noConversion"/>
  </si>
  <si>
    <t>pa_RHT_ClassFacL_LED_011</t>
    <phoneticPr fontId="7" type="noConversion"/>
  </si>
  <si>
    <t>pa_RHT_ClassFacL_LED_012</t>
    <phoneticPr fontId="7" type="noConversion"/>
  </si>
  <si>
    <t>pa_RHT_ClassFacL_LED_013</t>
    <phoneticPr fontId="7" type="noConversion"/>
  </si>
  <si>
    <t>pa_RHT_ClassFacL_LED_014</t>
    <phoneticPr fontId="7" type="noConversion"/>
  </si>
  <si>
    <t>pa_RHT_ClassFacL_LED_015</t>
    <phoneticPr fontId="7" type="noConversion"/>
  </si>
  <si>
    <t>pa_RHT_ClassFacL_LED_016</t>
    <phoneticPr fontId="7" type="noConversion"/>
  </si>
  <si>
    <t>pa_RHT_ClassFacL_LED_102</t>
    <phoneticPr fontId="7" type="noConversion"/>
  </si>
  <si>
    <t>pa_RHT_ClassFacL_LED_103</t>
    <phoneticPr fontId="7" type="noConversion"/>
  </si>
  <si>
    <t>pa_RHT_ClassFacL_LED_104</t>
    <phoneticPr fontId="7" type="noConversion"/>
  </si>
  <si>
    <t>pa_RHT_ClassFacL_LED_105</t>
    <phoneticPr fontId="7" type="noConversion"/>
  </si>
  <si>
    <t>pa_RHT_ClassFacL_LED_106</t>
    <phoneticPr fontId="7" type="noConversion"/>
  </si>
  <si>
    <t>pa_RHT_ClassFacL_LED_107</t>
    <phoneticPr fontId="7" type="noConversion"/>
  </si>
  <si>
    <t>pa_RHT_ClassFacL_LED_108</t>
    <phoneticPr fontId="7" type="noConversion"/>
  </si>
  <si>
    <t>pa_RHT_ClassFacL_LED_109</t>
    <phoneticPr fontId="7" type="noConversion"/>
  </si>
  <si>
    <t>pa_RHT_ClassFacL_LED_110</t>
    <phoneticPr fontId="7" type="noConversion"/>
  </si>
  <si>
    <t>pa_RHT_ClassFacL_LED_111</t>
    <phoneticPr fontId="7" type="noConversion"/>
  </si>
  <si>
    <t>pa_RHT_ClassFacL_LED_112</t>
    <phoneticPr fontId="7" type="noConversion"/>
  </si>
  <si>
    <t>pa_RHT_ClassFacL_LED_113</t>
    <phoneticPr fontId="7" type="noConversion"/>
  </si>
  <si>
    <t>pa_RHT_ClassFacL_LED_114</t>
    <phoneticPr fontId="7" type="noConversion"/>
  </si>
  <si>
    <t>pa_RHT_ClassFacL_LED_115</t>
    <phoneticPr fontId="7" type="noConversion"/>
  </si>
  <si>
    <t>pa_RHT_ClassFacL_LED_116</t>
    <phoneticPr fontId="7" type="noConversion"/>
  </si>
  <si>
    <t>pa_RHT_ClassFacL_LED_202</t>
    <phoneticPr fontId="7" type="noConversion"/>
  </si>
  <si>
    <t>pa_RHT_ClassFacL_LED_203</t>
    <phoneticPr fontId="7" type="noConversion"/>
  </si>
  <si>
    <t>pa_RHT_ClassFacL_LED_204</t>
    <phoneticPr fontId="7" type="noConversion"/>
  </si>
  <si>
    <t>pa_RHT_ClassFacL_LED_205</t>
    <phoneticPr fontId="7" type="noConversion"/>
  </si>
  <si>
    <t>pa_RHT_ClassFacL_LED_206</t>
    <phoneticPr fontId="7" type="noConversion"/>
  </si>
  <si>
    <t>pa_RHT_ClassFacL_LED_207</t>
    <phoneticPr fontId="7" type="noConversion"/>
  </si>
  <si>
    <t>pa_RHT_ClassFacL_LED_208</t>
    <phoneticPr fontId="7" type="noConversion"/>
  </si>
  <si>
    <t>pa_RHT_ClassFacL_LED_209</t>
    <phoneticPr fontId="7" type="noConversion"/>
  </si>
  <si>
    <t>pa_RHT_ClassFacL_LED_210</t>
    <phoneticPr fontId="7" type="noConversion"/>
  </si>
  <si>
    <t>pa_RHT_ClassFacL_LED_211</t>
    <phoneticPr fontId="7" type="noConversion"/>
  </si>
  <si>
    <t>pa_RHT_ClassFacL_LED_212</t>
    <phoneticPr fontId="7" type="noConversion"/>
  </si>
  <si>
    <t>pa_RHT_ClassFacL_LED_213</t>
    <phoneticPr fontId="7" type="noConversion"/>
  </si>
  <si>
    <t>pa_RHT_ClassFacL_LED_214</t>
    <phoneticPr fontId="7" type="noConversion"/>
  </si>
  <si>
    <t>pa_RHT_ClassFacL_LED_215</t>
    <phoneticPr fontId="7" type="noConversion"/>
  </si>
  <si>
    <t>pa_RHT_ClassFacL_LED_216</t>
    <phoneticPr fontId="7" type="noConversion"/>
  </si>
  <si>
    <t>pa_RHT_ClassFacL_LED_301</t>
    <phoneticPr fontId="7" type="noConversion"/>
  </si>
  <si>
    <t>pa_RHT_ClassFacL_LED_302</t>
    <phoneticPr fontId="7" type="noConversion"/>
  </si>
  <si>
    <t>pa_RHT_ClassFacL_LED_303</t>
    <phoneticPr fontId="7" type="noConversion"/>
  </si>
  <si>
    <t>pa_RHT_ClassFacL_LED_304</t>
    <phoneticPr fontId="7" type="noConversion"/>
  </si>
  <si>
    <t>pa_RHT_ClassFacL_LED_305</t>
    <phoneticPr fontId="7" type="noConversion"/>
  </si>
  <si>
    <t>pa_RHT_ClassFacL_LED_306</t>
    <phoneticPr fontId="7" type="noConversion"/>
  </si>
  <si>
    <t>pa_RHT_ClassFacL_LED_307</t>
    <phoneticPr fontId="7" type="noConversion"/>
  </si>
  <si>
    <t>pa_RHT_ClassFacL_LED_308</t>
    <phoneticPr fontId="7" type="noConversion"/>
  </si>
  <si>
    <t>pa_RHT_ClassFacL_LED_309</t>
    <phoneticPr fontId="7" type="noConversion"/>
  </si>
  <si>
    <t>pa_RHT_ClassFacL_LED_310</t>
    <phoneticPr fontId="7" type="noConversion"/>
  </si>
  <si>
    <t>pa_RHT_ClassFacL_LED_311</t>
    <phoneticPr fontId="7" type="noConversion"/>
  </si>
  <si>
    <t>pa_RHT_ClassFacL_LED_312</t>
    <phoneticPr fontId="7" type="noConversion"/>
  </si>
  <si>
    <t>pa_RHT_ClassFacL_LED_313</t>
    <phoneticPr fontId="7" type="noConversion"/>
  </si>
  <si>
    <t>pa_RHT_ClassFacL_LED_314</t>
    <phoneticPr fontId="7" type="noConversion"/>
  </si>
  <si>
    <t>pa_RHT_ClassFacL_LED_315</t>
    <phoneticPr fontId="7" type="noConversion"/>
  </si>
  <si>
    <t>pa_RHT_ClassFacL_LED_316</t>
    <phoneticPr fontId="7" type="noConversion"/>
  </si>
  <si>
    <t>pa_RHT_ClassFacL_LED_401</t>
    <phoneticPr fontId="7" type="noConversion"/>
  </si>
  <si>
    <t>pa_RHT_ClassFacL_LED_402</t>
    <phoneticPr fontId="7" type="noConversion"/>
  </si>
  <si>
    <t>pa_RHT_ClassFacL_LED_403</t>
    <phoneticPr fontId="7" type="noConversion"/>
  </si>
  <si>
    <t>pa_RHT_ClassFacL_LED_404</t>
    <phoneticPr fontId="7" type="noConversion"/>
  </si>
  <si>
    <t>pa_RHT_ClassFacL_LED_405</t>
    <phoneticPr fontId="7" type="noConversion"/>
  </si>
  <si>
    <t>pa_RHT_ClassFacL_LED_406</t>
    <phoneticPr fontId="7" type="noConversion"/>
  </si>
  <si>
    <t>pa_RHT_ClassFacL_LED_407</t>
    <phoneticPr fontId="7" type="noConversion"/>
  </si>
  <si>
    <t>pa_RHT_ClassFacL_LED_408</t>
    <phoneticPr fontId="7" type="noConversion"/>
  </si>
  <si>
    <t>pa_RHT_ClassFacL_LED_409</t>
    <phoneticPr fontId="7" type="noConversion"/>
  </si>
  <si>
    <t>pa_RHT_ClassFacL_LED_410</t>
    <phoneticPr fontId="7" type="noConversion"/>
  </si>
  <si>
    <t>pa_RHT_ClassFacL_LED_411</t>
    <phoneticPr fontId="7" type="noConversion"/>
  </si>
  <si>
    <t>pa_RHT_ClassFacL_LED_412</t>
    <phoneticPr fontId="7" type="noConversion"/>
  </si>
  <si>
    <t>pa_RHT_ClassFacL_LED_413</t>
    <phoneticPr fontId="7" type="noConversion"/>
  </si>
  <si>
    <t>pa_RHT_ClassFacL_LED_414</t>
    <phoneticPr fontId="7" type="noConversion"/>
  </si>
  <si>
    <t>pa_RHT_ClassFacL_LED_415</t>
    <phoneticPr fontId="7" type="noConversion"/>
  </si>
  <si>
    <t>pa_RHT_ClassFacL_LED_416</t>
    <phoneticPr fontId="7" type="noConversion"/>
  </si>
  <si>
    <t>pa_RHT_ClassFacL_LED_501</t>
    <phoneticPr fontId="7" type="noConversion"/>
  </si>
  <si>
    <t>pa_RHT_ClassFacL_LED_502</t>
    <phoneticPr fontId="7" type="noConversion"/>
  </si>
  <si>
    <t>pa_RHT_ClassFacL_LED_503</t>
    <phoneticPr fontId="7" type="noConversion"/>
  </si>
  <si>
    <t>pa_RHT_ClassFacL_LED_504</t>
    <phoneticPr fontId="7" type="noConversion"/>
  </si>
  <si>
    <t>pa_RHT_ClassFacL_LED_505</t>
    <phoneticPr fontId="7" type="noConversion"/>
  </si>
  <si>
    <t>pa_RHT_ClassFacL_LED_506</t>
    <phoneticPr fontId="7" type="noConversion"/>
  </si>
  <si>
    <t>pa_RHT_ClassFacL_LED_507</t>
    <phoneticPr fontId="7" type="noConversion"/>
  </si>
  <si>
    <t>pa_RHT_ClassFacL_LED_508</t>
    <phoneticPr fontId="7" type="noConversion"/>
  </si>
  <si>
    <t>pa_RHT_ClassFacL_LED_509</t>
    <phoneticPr fontId="7" type="noConversion"/>
  </si>
  <si>
    <t>pa_RHT_ClassFacL_LED_510</t>
    <phoneticPr fontId="7" type="noConversion"/>
  </si>
  <si>
    <t>pa_RHT_ClassFacL_LED_511</t>
    <phoneticPr fontId="7" type="noConversion"/>
  </si>
  <si>
    <t>pa_RHT_ClassFacL_LED_512</t>
    <phoneticPr fontId="7" type="noConversion"/>
  </si>
  <si>
    <t>pa_RHT_ClassFacL_LED_513</t>
    <phoneticPr fontId="7" type="noConversion"/>
  </si>
  <si>
    <t>pa_RHT_ClassFacL_LED_514</t>
    <phoneticPr fontId="7" type="noConversion"/>
  </si>
  <si>
    <t>pa_RHT_ClassFacL_LED_515</t>
    <phoneticPr fontId="7" type="noConversion"/>
  </si>
  <si>
    <t>pa_RHT_ClassFacL_LED_516</t>
    <phoneticPr fontId="7" type="noConversion"/>
  </si>
  <si>
    <t>pa_LHT_ClassFacR_LED_001</t>
    <phoneticPr fontId="7" type="noConversion"/>
  </si>
  <si>
    <t>pa_LHT_ClassFacR_LED_002</t>
    <phoneticPr fontId="7" type="noConversion"/>
  </si>
  <si>
    <t>pa_LHT_ClassFacR_LED_003</t>
    <phoneticPr fontId="7" type="noConversion"/>
  </si>
  <si>
    <t>pa_LHT_ClassFacR_LED_004</t>
    <phoneticPr fontId="7" type="noConversion"/>
  </si>
  <si>
    <t>pa_LHT_ClassFacR_LED_005</t>
    <phoneticPr fontId="7" type="noConversion"/>
  </si>
  <si>
    <t>pa_LHT_ClassFacR_LED_006</t>
    <phoneticPr fontId="7" type="noConversion"/>
  </si>
  <si>
    <t>pa_LHT_ClassFacR_LED_007</t>
    <phoneticPr fontId="7" type="noConversion"/>
  </si>
  <si>
    <t>pa_LHT_ClassFacR_LED_008</t>
    <phoneticPr fontId="7" type="noConversion"/>
  </si>
  <si>
    <t>pa_LHT_ClassFacR_LED_009</t>
    <phoneticPr fontId="7" type="noConversion"/>
  </si>
  <si>
    <t>pa_LHT_ClassFacR_LED_010</t>
    <phoneticPr fontId="7" type="noConversion"/>
  </si>
  <si>
    <t>pa_LHT_ClassFacR_LED_011</t>
    <phoneticPr fontId="7" type="noConversion"/>
  </si>
  <si>
    <t>pa_LHT_ClassFacR_LED_012</t>
    <phoneticPr fontId="7" type="noConversion"/>
  </si>
  <si>
    <t>pa_LHT_ClassFacR_LED_013</t>
    <phoneticPr fontId="7" type="noConversion"/>
  </si>
  <si>
    <t>pa_LHT_ClassFacR_LED_014</t>
    <phoneticPr fontId="7" type="noConversion"/>
  </si>
  <si>
    <t>pa_LHT_ClassFacR_LED_015</t>
    <phoneticPr fontId="7" type="noConversion"/>
  </si>
  <si>
    <t>pa_LHT_ClassFacR_LED_016</t>
    <phoneticPr fontId="7" type="noConversion"/>
  </si>
  <si>
    <t>pa_LHT_ClassFacR_LED_101</t>
    <phoneticPr fontId="7" type="noConversion"/>
  </si>
  <si>
    <t>pa_LHT_ClassFacR_LED_102</t>
    <phoneticPr fontId="7" type="noConversion"/>
  </si>
  <si>
    <t>pa_LHT_ClassFacR_LED_103</t>
    <phoneticPr fontId="7" type="noConversion"/>
  </si>
  <si>
    <t>pa_LHT_ClassFacR_LED_104</t>
    <phoneticPr fontId="7" type="noConversion"/>
  </si>
  <si>
    <t>pa_LHT_ClassFacR_LED_105</t>
    <phoneticPr fontId="7" type="noConversion"/>
  </si>
  <si>
    <t>pa_LHT_ClassFacR_LED_106</t>
    <phoneticPr fontId="7" type="noConversion"/>
  </si>
  <si>
    <t>pa_LHT_ClassFacR_LED_107</t>
    <phoneticPr fontId="7" type="noConversion"/>
  </si>
  <si>
    <t>pa_LHT_ClassFacR_LED_108</t>
    <phoneticPr fontId="7" type="noConversion"/>
  </si>
  <si>
    <t>pa_LHT_ClassFacR_LED_109</t>
    <phoneticPr fontId="7" type="noConversion"/>
  </si>
  <si>
    <t>pa_LHT_ClassFacR_LED_110</t>
    <phoneticPr fontId="7" type="noConversion"/>
  </si>
  <si>
    <t>pa_LHT_ClassFacR_LED_111</t>
    <phoneticPr fontId="7" type="noConversion"/>
  </si>
  <si>
    <t>pa_LHT_ClassFacR_LED_112</t>
    <phoneticPr fontId="7" type="noConversion"/>
  </si>
  <si>
    <t>pa_LHT_ClassFacR_LED_113</t>
    <phoneticPr fontId="7" type="noConversion"/>
  </si>
  <si>
    <t>pa_LHT_ClassFacR_LED_114</t>
    <phoneticPr fontId="7" type="noConversion"/>
  </si>
  <si>
    <t>pa_LHT_ClassFacR_LED_115</t>
    <phoneticPr fontId="7" type="noConversion"/>
  </si>
  <si>
    <t>pa_LHT_ClassFacR_LED_116</t>
    <phoneticPr fontId="7" type="noConversion"/>
  </si>
  <si>
    <t>pa_LHT_ClassFacR_LED_201</t>
    <phoneticPr fontId="7" type="noConversion"/>
  </si>
  <si>
    <t>pa_LHT_ClassFacR_LED_202</t>
    <phoneticPr fontId="7" type="noConversion"/>
  </si>
  <si>
    <t>pa_LHT_ClassFacR_LED_203</t>
    <phoneticPr fontId="7" type="noConversion"/>
  </si>
  <si>
    <t>pa_LHT_ClassFacR_LED_204</t>
    <phoneticPr fontId="7" type="noConversion"/>
  </si>
  <si>
    <t>pa_LHT_ClassFacR_LED_205</t>
    <phoneticPr fontId="7" type="noConversion"/>
  </si>
  <si>
    <t>pa_LHT_ClassFacR_LED_206</t>
    <phoneticPr fontId="7" type="noConversion"/>
  </si>
  <si>
    <t>pa_LHT_ClassFacR_LED_207</t>
    <phoneticPr fontId="7" type="noConversion"/>
  </si>
  <si>
    <t>pa_LHT_ClassFacR_LED_208</t>
    <phoneticPr fontId="7" type="noConversion"/>
  </si>
  <si>
    <t>pa_LHT_ClassFacR_LED_209</t>
    <phoneticPr fontId="7" type="noConversion"/>
  </si>
  <si>
    <t>pa_LHT_ClassFacR_LED_210</t>
    <phoneticPr fontId="7" type="noConversion"/>
  </si>
  <si>
    <t>pa_LHT_ClassFacR_LED_211</t>
    <phoneticPr fontId="7" type="noConversion"/>
  </si>
  <si>
    <t>pa_LHT_ClassFacR_LED_212</t>
    <phoneticPr fontId="7" type="noConversion"/>
  </si>
  <si>
    <t>pa_LHT_ClassFacR_LED_213</t>
    <phoneticPr fontId="7" type="noConversion"/>
  </si>
  <si>
    <t>pa_LHT_ClassFacR_LED_214</t>
    <phoneticPr fontId="7" type="noConversion"/>
  </si>
  <si>
    <t>pa_LHT_ClassFacR_LED_215</t>
    <phoneticPr fontId="7" type="noConversion"/>
  </si>
  <si>
    <t>pa_LHT_ClassFacR_LED_216</t>
    <phoneticPr fontId="7" type="noConversion"/>
  </si>
  <si>
    <t>pa_LHT_ClassFacR_LED_301</t>
    <phoneticPr fontId="7" type="noConversion"/>
  </si>
  <si>
    <t>pa_LHT_ClassFacR_LED_302</t>
    <phoneticPr fontId="7" type="noConversion"/>
  </si>
  <si>
    <t>pa_LHT_ClassFacR_LED_303</t>
    <phoneticPr fontId="7" type="noConversion"/>
  </si>
  <si>
    <t>pa_LHT_ClassFacR_LED_304</t>
    <phoneticPr fontId="7" type="noConversion"/>
  </si>
  <si>
    <t>pa_LHT_ClassFacR_LED_305</t>
    <phoneticPr fontId="7" type="noConversion"/>
  </si>
  <si>
    <t>pa_LHT_ClassFacR_LED_306</t>
    <phoneticPr fontId="7" type="noConversion"/>
  </si>
  <si>
    <t>pa_LHT_ClassFacR_LED_307</t>
    <phoneticPr fontId="7" type="noConversion"/>
  </si>
  <si>
    <t>pa_LHT_ClassFacR_LED_308</t>
    <phoneticPr fontId="7" type="noConversion"/>
  </si>
  <si>
    <t>pa_LHT_ClassFacR_LED_309</t>
    <phoneticPr fontId="7" type="noConversion"/>
  </si>
  <si>
    <t>pa_LHT_ClassFacR_LED_310</t>
    <phoneticPr fontId="7" type="noConversion"/>
  </si>
  <si>
    <t>pa_LHT_ClassFacR_LED_311</t>
    <phoneticPr fontId="7" type="noConversion"/>
  </si>
  <si>
    <t>pa_LHT_ClassFacR_LED_312</t>
    <phoneticPr fontId="7" type="noConversion"/>
  </si>
  <si>
    <t>pa_LHT_ClassFacR_LED_313</t>
    <phoneticPr fontId="7" type="noConversion"/>
  </si>
  <si>
    <t>pa_LHT_ClassFacR_LED_314</t>
    <phoneticPr fontId="7" type="noConversion"/>
  </si>
  <si>
    <t>pa_LHT_ClassFacR_LED_315</t>
    <phoneticPr fontId="7" type="noConversion"/>
  </si>
  <si>
    <t>pa_LHT_ClassFacR_LED_316</t>
    <phoneticPr fontId="7" type="noConversion"/>
  </si>
  <si>
    <t>pa_LHT_ClassFacR_LED_401</t>
    <phoneticPr fontId="7" type="noConversion"/>
  </si>
  <si>
    <t>pa_LHT_ClassFacR_LED_402</t>
    <phoneticPr fontId="7" type="noConversion"/>
  </si>
  <si>
    <t>pa_LHT_ClassFacR_LED_403</t>
    <phoneticPr fontId="7" type="noConversion"/>
  </si>
  <si>
    <t>pa_LHT_ClassFacR_LED_404</t>
    <phoneticPr fontId="7" type="noConversion"/>
  </si>
  <si>
    <t>pa_LHT_ClassFacR_LED_405</t>
    <phoneticPr fontId="7" type="noConversion"/>
  </si>
  <si>
    <t>pa_LHT_ClassFacR_LED_406</t>
    <phoneticPr fontId="7" type="noConversion"/>
  </si>
  <si>
    <t>pa_LHT_ClassFacR_LED_407</t>
    <phoneticPr fontId="7" type="noConversion"/>
  </si>
  <si>
    <t>pa_LHT_ClassFacR_LED_408</t>
    <phoneticPr fontId="7" type="noConversion"/>
  </si>
  <si>
    <t>pa_LHT_ClassFacR_LED_409</t>
    <phoneticPr fontId="7" type="noConversion"/>
  </si>
  <si>
    <t>pa_LHT_ClassFacR_LED_410</t>
    <phoneticPr fontId="7" type="noConversion"/>
  </si>
  <si>
    <t>pa_LHT_ClassFacR_LED_411</t>
    <phoneticPr fontId="7" type="noConversion"/>
  </si>
  <si>
    <t>pa_LHT_ClassFacR_LED_412</t>
    <phoneticPr fontId="7" type="noConversion"/>
  </si>
  <si>
    <t>pa_LHT_ClassFacR_LED_413</t>
    <phoneticPr fontId="7" type="noConversion"/>
  </si>
  <si>
    <t>pa_LHT_ClassFacR_LED_414</t>
    <phoneticPr fontId="7" type="noConversion"/>
  </si>
  <si>
    <t>pa_LHT_ClassFacR_LED_415</t>
    <phoneticPr fontId="7" type="noConversion"/>
  </si>
  <si>
    <t>pa_LHT_ClassFacR_LED_416</t>
    <phoneticPr fontId="7" type="noConversion"/>
  </si>
  <si>
    <t>pa_LHT_ClassFacR_LED_501</t>
    <phoneticPr fontId="7" type="noConversion"/>
  </si>
  <si>
    <t>pa_LHT_ClassFacR_LED_502</t>
    <phoneticPr fontId="7" type="noConversion"/>
  </si>
  <si>
    <t>pa_LHT_ClassFacR_LED_503</t>
    <phoneticPr fontId="7" type="noConversion"/>
  </si>
  <si>
    <t>pa_LHT_ClassFacR_LED_504</t>
    <phoneticPr fontId="7" type="noConversion"/>
  </si>
  <si>
    <t>pa_LHT_ClassFacR_LED_505</t>
    <phoneticPr fontId="7" type="noConversion"/>
  </si>
  <si>
    <t>pa_LHT_ClassFacR_LED_506</t>
    <phoneticPr fontId="7" type="noConversion"/>
  </si>
  <si>
    <t>pa_LHT_ClassFacR_LED_507</t>
    <phoneticPr fontId="7" type="noConversion"/>
  </si>
  <si>
    <t>pa_LHT_ClassFacR_LED_508</t>
    <phoneticPr fontId="7" type="noConversion"/>
  </si>
  <si>
    <t>pa_LHT_ClassFacR_LED_509</t>
    <phoneticPr fontId="7" type="noConversion"/>
  </si>
  <si>
    <t>pa_LHT_ClassFacR_LED_510</t>
    <phoneticPr fontId="7" type="noConversion"/>
  </si>
  <si>
    <t>pa_LHT_ClassFacR_LED_511</t>
    <phoneticPr fontId="7" type="noConversion"/>
  </si>
  <si>
    <t>pa_LHT_ClassFacR_LED_512</t>
    <phoneticPr fontId="7" type="noConversion"/>
  </si>
  <si>
    <t>pa_LHT_ClassFacR_LED_513</t>
    <phoneticPr fontId="7" type="noConversion"/>
  </si>
  <si>
    <t>pa_LHT_ClassFacR_LED_514</t>
    <phoneticPr fontId="7" type="noConversion"/>
  </si>
  <si>
    <t>pa_LHT_ClassFacR_LED_515</t>
    <phoneticPr fontId="7" type="noConversion"/>
  </si>
  <si>
    <t>pa_LHT_ClassFacR_LED_516</t>
    <phoneticPr fontId="7" type="noConversion"/>
  </si>
  <si>
    <t>pa_RHT_ClassFacR_LED_001</t>
    <phoneticPr fontId="7" type="noConversion"/>
  </si>
  <si>
    <t>pa_RHT_ClassFacR_LED_002</t>
    <phoneticPr fontId="7" type="noConversion"/>
  </si>
  <si>
    <t>pa_RHT_ClassFacR_LED_003</t>
    <phoneticPr fontId="7" type="noConversion"/>
  </si>
  <si>
    <t>pa_RHT_ClassFacR_LED_004</t>
    <phoneticPr fontId="7" type="noConversion"/>
  </si>
  <si>
    <t>pa_RHT_ClassFacR_LED_005</t>
    <phoneticPr fontId="7" type="noConversion"/>
  </si>
  <si>
    <t>pa_RHT_ClassFacR_LED_006</t>
    <phoneticPr fontId="7" type="noConversion"/>
  </si>
  <si>
    <t>pa_RHT_ClassFacR_LED_007</t>
    <phoneticPr fontId="7" type="noConversion"/>
  </si>
  <si>
    <t>pa_RHT_ClassFacR_LED_008</t>
    <phoneticPr fontId="7" type="noConversion"/>
  </si>
  <si>
    <t>pa_RHT_ClassFacR_LED_009</t>
    <phoneticPr fontId="7" type="noConversion"/>
  </si>
  <si>
    <t>pa_RHT_ClassFacR_LED_010</t>
    <phoneticPr fontId="7" type="noConversion"/>
  </si>
  <si>
    <t>pa_RHT_ClassFacR_LED_011</t>
    <phoneticPr fontId="7" type="noConversion"/>
  </si>
  <si>
    <t>pa_RHT_ClassFacR_LED_012</t>
    <phoneticPr fontId="7" type="noConversion"/>
  </si>
  <si>
    <t>pa_RHT_ClassFacR_LED_013</t>
    <phoneticPr fontId="7" type="noConversion"/>
  </si>
  <si>
    <t>pa_RHT_ClassFacR_LED_014</t>
    <phoneticPr fontId="7" type="noConversion"/>
  </si>
  <si>
    <t>pa_RHT_ClassFacR_LED_015</t>
    <phoneticPr fontId="7" type="noConversion"/>
  </si>
  <si>
    <t>pa_RHT_ClassFacR_LED_016</t>
    <phoneticPr fontId="7" type="noConversion"/>
  </si>
  <si>
    <t>pa_RHT_ClassFacR_LED_101</t>
    <phoneticPr fontId="7" type="noConversion"/>
  </si>
  <si>
    <t>pa_RHT_ClassFacR_LED_102</t>
    <phoneticPr fontId="7" type="noConversion"/>
  </si>
  <si>
    <t>pa_RHT_ClassFacR_LED_103</t>
    <phoneticPr fontId="7" type="noConversion"/>
  </si>
  <si>
    <t>pa_RHT_ClassFacR_LED_104</t>
    <phoneticPr fontId="7" type="noConversion"/>
  </si>
  <si>
    <t>pa_RHT_ClassFacR_LED_105</t>
    <phoneticPr fontId="7" type="noConversion"/>
  </si>
  <si>
    <t>pa_RHT_ClassFacR_LED_106</t>
    <phoneticPr fontId="7" type="noConversion"/>
  </si>
  <si>
    <t>pa_RHT_ClassFacR_LED_107</t>
    <phoneticPr fontId="7" type="noConversion"/>
  </si>
  <si>
    <t>pa_RHT_ClassFacR_LED_108</t>
    <phoneticPr fontId="7" type="noConversion"/>
  </si>
  <si>
    <t>pa_RHT_ClassFacR_LED_109</t>
    <phoneticPr fontId="7" type="noConversion"/>
  </si>
  <si>
    <t>pa_RHT_ClassFacR_LED_110</t>
    <phoneticPr fontId="7" type="noConversion"/>
  </si>
  <si>
    <t>pa_RHT_ClassFacR_LED_111</t>
    <phoneticPr fontId="7" type="noConversion"/>
  </si>
  <si>
    <t>pa_RHT_ClassFacR_LED_112</t>
    <phoneticPr fontId="7" type="noConversion"/>
  </si>
  <si>
    <t>pa_RHT_ClassFacR_LED_113</t>
    <phoneticPr fontId="7" type="noConversion"/>
  </si>
  <si>
    <t>pa_RHT_ClassFacR_LED_114</t>
    <phoneticPr fontId="7" type="noConversion"/>
  </si>
  <si>
    <t>pa_RHT_ClassFacR_LED_115</t>
    <phoneticPr fontId="7" type="noConversion"/>
  </si>
  <si>
    <t>pa_RHT_ClassFacR_LED_116</t>
    <phoneticPr fontId="7" type="noConversion"/>
  </si>
  <si>
    <t>pa_RHT_ClassFacR_LED_201</t>
    <phoneticPr fontId="7" type="noConversion"/>
  </si>
  <si>
    <t>pa_RHT_ClassFacR_LED_202</t>
    <phoneticPr fontId="7" type="noConversion"/>
  </si>
  <si>
    <t>pa_RHT_ClassFacR_LED_203</t>
    <phoneticPr fontId="7" type="noConversion"/>
  </si>
  <si>
    <t>pa_RHT_ClassFacR_LED_204</t>
    <phoneticPr fontId="7" type="noConversion"/>
  </si>
  <si>
    <t>pa_RHT_ClassFacR_LED_205</t>
    <phoneticPr fontId="7" type="noConversion"/>
  </si>
  <si>
    <t>pa_RHT_ClassFacR_LED_206</t>
    <phoneticPr fontId="7" type="noConversion"/>
  </si>
  <si>
    <t>pa_RHT_ClassFacR_LED_207</t>
    <phoneticPr fontId="7" type="noConversion"/>
  </si>
  <si>
    <t>pa_RHT_ClassFacR_LED_208</t>
    <phoneticPr fontId="7" type="noConversion"/>
  </si>
  <si>
    <t>pa_RHT_ClassFacR_LED_209</t>
    <phoneticPr fontId="7" type="noConversion"/>
  </si>
  <si>
    <t>pa_RHT_ClassFacR_LED_210</t>
    <phoneticPr fontId="7" type="noConversion"/>
  </si>
  <si>
    <t>pa_RHT_ClassFacR_LED_211</t>
    <phoneticPr fontId="7" type="noConversion"/>
  </si>
  <si>
    <t>pa_RHT_ClassFacR_LED_212</t>
    <phoneticPr fontId="7" type="noConversion"/>
  </si>
  <si>
    <t>pa_RHT_ClassFacR_LED_213</t>
    <phoneticPr fontId="7" type="noConversion"/>
  </si>
  <si>
    <t>pa_RHT_ClassFacR_LED_214</t>
    <phoneticPr fontId="7" type="noConversion"/>
  </si>
  <si>
    <t>pa_RHT_ClassFacR_LED_215</t>
    <phoneticPr fontId="7" type="noConversion"/>
  </si>
  <si>
    <t>pa_RHT_ClassFacR_LED_216</t>
    <phoneticPr fontId="7" type="noConversion"/>
  </si>
  <si>
    <t>pa_RHT_ClassFacR_LED_301</t>
    <phoneticPr fontId="7" type="noConversion"/>
  </si>
  <si>
    <t>pa_RHT_ClassFacR_LED_302</t>
    <phoneticPr fontId="7" type="noConversion"/>
  </si>
  <si>
    <t>pa_RHT_ClassFacR_LED_303</t>
    <phoneticPr fontId="7" type="noConversion"/>
  </si>
  <si>
    <t>pa_RHT_ClassFacR_LED_304</t>
    <phoneticPr fontId="7" type="noConversion"/>
  </si>
  <si>
    <t>pa_RHT_ClassFacR_LED_305</t>
    <phoneticPr fontId="7" type="noConversion"/>
  </si>
  <si>
    <t>pa_RHT_ClassFacR_LED_306</t>
    <phoneticPr fontId="7" type="noConversion"/>
  </si>
  <si>
    <t>pa_RHT_ClassFacR_LED_307</t>
    <phoneticPr fontId="7" type="noConversion"/>
  </si>
  <si>
    <t>pa_RHT_ClassFacR_LED_308</t>
    <phoneticPr fontId="7" type="noConversion"/>
  </si>
  <si>
    <t>pa_RHT_ClassFacR_LED_309</t>
    <phoneticPr fontId="7" type="noConversion"/>
  </si>
  <si>
    <t>pa_RHT_ClassFacR_LED_310</t>
    <phoneticPr fontId="7" type="noConversion"/>
  </si>
  <si>
    <t>pa_RHT_ClassFacR_LED_311</t>
    <phoneticPr fontId="7" type="noConversion"/>
  </si>
  <si>
    <t>pa_RHT_ClassFacR_LED_312</t>
    <phoneticPr fontId="7" type="noConversion"/>
  </si>
  <si>
    <t>pa_RHT_ClassFacR_LED_313</t>
    <phoneticPr fontId="7" type="noConversion"/>
  </si>
  <si>
    <t>pa_RHT_ClassFacR_LED_314</t>
    <phoneticPr fontId="7" type="noConversion"/>
  </si>
  <si>
    <t>pa_RHT_ClassFacR_LED_315</t>
    <phoneticPr fontId="7" type="noConversion"/>
  </si>
  <si>
    <t>pa_RHT_ClassFacR_LED_316</t>
    <phoneticPr fontId="7" type="noConversion"/>
  </si>
  <si>
    <t>pa_RHT_ClassFacR_LED_401</t>
    <phoneticPr fontId="7" type="noConversion"/>
  </si>
  <si>
    <t>pa_RHT_ClassFacR_LED_402</t>
    <phoneticPr fontId="7" type="noConversion"/>
  </si>
  <si>
    <t>pa_RHT_ClassFacR_LED_403</t>
    <phoneticPr fontId="7" type="noConversion"/>
  </si>
  <si>
    <t>pa_RHT_ClassFacR_LED_404</t>
    <phoneticPr fontId="7" type="noConversion"/>
  </si>
  <si>
    <t>pa_RHT_ClassFacR_LED_405</t>
    <phoneticPr fontId="7" type="noConversion"/>
  </si>
  <si>
    <t>pa_RHT_ClassFacR_LED_406</t>
    <phoneticPr fontId="7" type="noConversion"/>
  </si>
  <si>
    <t>pa_RHT_ClassFacR_LED_407</t>
    <phoneticPr fontId="7" type="noConversion"/>
  </si>
  <si>
    <t>pa_RHT_ClassFacR_LED_408</t>
    <phoneticPr fontId="7" type="noConversion"/>
  </si>
  <si>
    <t>pa_RHT_ClassFacR_LED_409</t>
    <phoneticPr fontId="7" type="noConversion"/>
  </si>
  <si>
    <t>pa_RHT_ClassFacR_LED_410</t>
    <phoneticPr fontId="7" type="noConversion"/>
  </si>
  <si>
    <t>pa_RHT_ClassFacR_LED_411</t>
    <phoneticPr fontId="7" type="noConversion"/>
  </si>
  <si>
    <t>pa_RHT_ClassFacR_LED_412</t>
    <phoneticPr fontId="7" type="noConversion"/>
  </si>
  <si>
    <t>pa_RHT_ClassFacR_LED_413</t>
    <phoneticPr fontId="7" type="noConversion"/>
  </si>
  <si>
    <t>pa_RHT_ClassFacR_LED_414</t>
    <phoneticPr fontId="7" type="noConversion"/>
  </si>
  <si>
    <t>pa_RHT_ClassFacR_LED_415</t>
    <phoneticPr fontId="7" type="noConversion"/>
  </si>
  <si>
    <t>pa_RHT_ClassFacR_LED_416</t>
    <phoneticPr fontId="7" type="noConversion"/>
  </si>
  <si>
    <t>pa_RHT_ClassFacR_LED_501</t>
    <phoneticPr fontId="7" type="noConversion"/>
  </si>
  <si>
    <t>pa_RHT_ClassFacR_LED_502</t>
    <phoneticPr fontId="7" type="noConversion"/>
  </si>
  <si>
    <t>pa_RHT_ClassFacR_LED_503</t>
    <phoneticPr fontId="7" type="noConversion"/>
  </si>
  <si>
    <t>pa_RHT_ClassFacR_LED_504</t>
    <phoneticPr fontId="7" type="noConversion"/>
  </si>
  <si>
    <t>pa_RHT_ClassFacR_LED_505</t>
    <phoneticPr fontId="7" type="noConversion"/>
  </si>
  <si>
    <t>pa_RHT_ClassFacR_LED_506</t>
    <phoneticPr fontId="7" type="noConversion"/>
  </si>
  <si>
    <t>pa_RHT_ClassFacR_LED_507</t>
    <phoneticPr fontId="7" type="noConversion"/>
  </si>
  <si>
    <t>pa_RHT_ClassFacR_LED_508</t>
    <phoneticPr fontId="7" type="noConversion"/>
  </si>
  <si>
    <t>pa_RHT_ClassFacR_LED_509</t>
    <phoneticPr fontId="7" type="noConversion"/>
  </si>
  <si>
    <t>pa_RHT_ClassFacR_LED_510</t>
    <phoneticPr fontId="7" type="noConversion"/>
  </si>
  <si>
    <t>pa_RHT_ClassFacR_LED_511</t>
    <phoneticPr fontId="7" type="noConversion"/>
  </si>
  <si>
    <t>pa_RHT_ClassFacR_LED_512</t>
    <phoneticPr fontId="7" type="noConversion"/>
  </si>
  <si>
    <t>pa_RHT_ClassFacR_LED_513</t>
    <phoneticPr fontId="7" type="noConversion"/>
  </si>
  <si>
    <t>pa_RHT_ClassFacR_LED_514</t>
    <phoneticPr fontId="7" type="noConversion"/>
  </si>
  <si>
    <t>pa_RHT_ClassFacR_LED_515</t>
    <phoneticPr fontId="7" type="noConversion"/>
  </si>
  <si>
    <t>pa_RHT_ClassFacR_LED_516</t>
    <phoneticPr fontId="7" type="noConversion"/>
  </si>
  <si>
    <t>pa_LHT_ClassFacL_Static_LB_Intensity</t>
    <phoneticPr fontId="7" type="noConversion"/>
  </si>
  <si>
    <t>pa_RHT_ClassFacL_Static_LB_Intensity</t>
    <phoneticPr fontId="7" type="noConversion"/>
  </si>
  <si>
    <t>pa_LHT_ClassFacR_Static_LB_Intensity</t>
    <phoneticPr fontId="7" type="noConversion"/>
  </si>
  <si>
    <t>pa_RHT_ClassFacR_Static_LB_Intensity</t>
    <phoneticPr fontId="7" type="noConversion"/>
  </si>
  <si>
    <t>pa_Ch6LS_Function_Assign_Cfg</t>
    <phoneticPr fontId="7" type="noConversion"/>
  </si>
  <si>
    <t>pa_Ch1_Function_Assign_Cfg</t>
    <phoneticPr fontId="7" type="noConversion"/>
  </si>
  <si>
    <t>pa_Ch2_Function_Assign_Cfg</t>
    <phoneticPr fontId="7" type="noConversion"/>
  </si>
  <si>
    <t>pa_Ch3_Function_Assign_Cfg</t>
    <phoneticPr fontId="7" type="noConversion"/>
  </si>
  <si>
    <t>pa_Ch4_Function_Assign_Cfg</t>
    <phoneticPr fontId="7" type="noConversion"/>
  </si>
  <si>
    <t>pa_Ch5_Function_Assign_Cfg</t>
    <phoneticPr fontId="7" type="noConversion"/>
  </si>
  <si>
    <t>pa_Ch6_Function_Assign_Cfg</t>
    <phoneticPr fontId="7" type="noConversion"/>
  </si>
  <si>
    <t>pa_Ch7_Function_Assign_Cfg</t>
    <phoneticPr fontId="7" type="noConversion"/>
  </si>
  <si>
    <t>pa_Ch8_Function_Assign_Cfg</t>
    <phoneticPr fontId="7" type="noConversion"/>
  </si>
  <si>
    <t>pa_Ch9_Function_Assign_Cfg</t>
    <phoneticPr fontId="7" type="noConversion"/>
  </si>
  <si>
    <t>pa_Ch10_Function_Assign_Cfg</t>
    <phoneticPr fontId="7" type="noConversion"/>
  </si>
  <si>
    <t>pa_Ch11_Function_Assign_Cfg</t>
    <phoneticPr fontId="7" type="noConversion"/>
  </si>
  <si>
    <t>pa_Ch12_Function_Assign_Cfg</t>
    <phoneticPr fontId="7" type="noConversion"/>
  </si>
  <si>
    <t>---</t>
    <phoneticPr fontId="7" type="noConversion"/>
  </si>
  <si>
    <t>---</t>
    <phoneticPr fontId="7" type="noConversion"/>
  </si>
  <si>
    <t>pa_MLC_IC_Address_Channel1</t>
    <phoneticPr fontId="7" type="noConversion"/>
  </si>
  <si>
    <t>pa_MLC_IC_Address_Channel2</t>
    <phoneticPr fontId="7" type="noConversion"/>
  </si>
  <si>
    <t>pa_MLC_IC_Address_Channel3</t>
    <phoneticPr fontId="7" type="noConversion"/>
  </si>
  <si>
    <t>pa_MLC_IC_Address_Channel5</t>
    <phoneticPr fontId="7" type="noConversion"/>
  </si>
  <si>
    <t>pa_MLC_IC_Address_Channel6</t>
    <phoneticPr fontId="7" type="noConversion"/>
  </si>
  <si>
    <t>pa_MLC_IC_Address_Channel7</t>
    <phoneticPr fontId="7" type="noConversion"/>
  </si>
  <si>
    <t>pa_MLC_IC_Address_Channel8</t>
    <phoneticPr fontId="7" type="noConversion"/>
  </si>
  <si>
    <t>pa_MLC_IC_Address_Channel9</t>
    <phoneticPr fontId="7" type="noConversion"/>
  </si>
  <si>
    <t>pa_MLC_IC_Address_Channel10</t>
    <phoneticPr fontId="7" type="noConversion"/>
  </si>
  <si>
    <t>pa_MLC_IC_Address_Channel11</t>
    <phoneticPr fontId="7" type="noConversion"/>
  </si>
  <si>
    <t>pa_MLC_IC_Address_Channel12</t>
    <phoneticPr fontId="7" type="noConversion"/>
  </si>
  <si>
    <t>NU</t>
    <phoneticPr fontId="7" type="noConversion"/>
  </si>
  <si>
    <t>---</t>
    <phoneticPr fontId="7" type="noConversion"/>
  </si>
  <si>
    <t>---</t>
    <phoneticPr fontId="7" type="noConversion"/>
  </si>
  <si>
    <t>pa_MLC_IC_Address_Channel4</t>
    <phoneticPr fontId="7" type="noConversion"/>
  </si>
  <si>
    <t>pa_LEDNumber_Cfg_Channel6LS</t>
    <phoneticPr fontId="7" type="noConversion"/>
  </si>
  <si>
    <t>pa_LEDNumber_Cfg_Channel7</t>
    <phoneticPr fontId="7" type="noConversion"/>
  </si>
  <si>
    <t>pa_LEDNumber_Cfg_Channel1</t>
    <phoneticPr fontId="7" type="noConversion"/>
  </si>
  <si>
    <t>pa_LEDNumber_Cfg_Channel2</t>
    <phoneticPr fontId="7" type="noConversion"/>
  </si>
  <si>
    <t>pa_LEDNumber_Cfg_Channel3</t>
    <phoneticPr fontId="7" type="noConversion"/>
  </si>
  <si>
    <t>pa_LEDNumber_Cfg_Channel4</t>
    <phoneticPr fontId="7" type="noConversion"/>
  </si>
  <si>
    <t>pa_LEDNumber_Cfg_Channel5</t>
    <phoneticPr fontId="7" type="noConversion"/>
  </si>
  <si>
    <t>pa_LEDNumber_Cfg_Channel6</t>
    <phoneticPr fontId="7" type="noConversion"/>
  </si>
  <si>
    <t>pa_LEDNumber_Cfg_Channel8</t>
    <phoneticPr fontId="7" type="noConversion"/>
  </si>
  <si>
    <t>pa_LEDNumber_Cfg_Channel9</t>
    <phoneticPr fontId="7" type="noConversion"/>
  </si>
  <si>
    <t>pa_LEDNumber_Cfg_Channel10</t>
    <phoneticPr fontId="7" type="noConversion"/>
  </si>
  <si>
    <t>pa_LEDNumber_Cfg_Channel11</t>
    <phoneticPr fontId="7" type="noConversion"/>
  </si>
  <si>
    <t>pa_LEDNumber_Cfg_Channel12</t>
    <phoneticPr fontId="7" type="noConversion"/>
  </si>
  <si>
    <t>---</t>
    <phoneticPr fontId="7" type="noConversion"/>
  </si>
  <si>
    <t>---</t>
    <phoneticPr fontId="7" type="noConversion"/>
  </si>
  <si>
    <t>pa_Ch1_SW_SYNC_Function_Cfg</t>
    <phoneticPr fontId="7" type="noConversion"/>
  </si>
  <si>
    <t>pa_Ch2_SW_SYNC_Function_Cfg</t>
    <phoneticPr fontId="7" type="noConversion"/>
  </si>
  <si>
    <t>pa_Ch3_SW_SYNC_Function_Cfg</t>
    <phoneticPr fontId="7" type="noConversion"/>
  </si>
  <si>
    <t>pa_Ch4_SW_SYNC_Function_Cfg</t>
    <phoneticPr fontId="7" type="noConversion"/>
  </si>
  <si>
    <t>pa_Ch5_SW_SYNC_Function_Cfg</t>
    <phoneticPr fontId="7" type="noConversion"/>
  </si>
  <si>
    <t>pa_Ch6_SW_SYNC_Function_Cfg</t>
    <phoneticPr fontId="7" type="noConversion"/>
  </si>
  <si>
    <t>pa_Ch7_SW_SYNC_Function_Cfg</t>
    <phoneticPr fontId="7" type="noConversion"/>
  </si>
  <si>
    <t>pa_Ch8_SW_SYNC_Function_Cfg</t>
    <phoneticPr fontId="7" type="noConversion"/>
  </si>
  <si>
    <t>pa_Ch9_SW_SYNC_Function_Cfg</t>
    <phoneticPr fontId="7" type="noConversion"/>
  </si>
  <si>
    <t>pa_Ch10_SW_SYNC_Function_Cfg</t>
    <phoneticPr fontId="7" type="noConversion"/>
  </si>
  <si>
    <t>pa_Ch11_SW_SYNC_Function_Cfg</t>
    <phoneticPr fontId="7" type="noConversion"/>
  </si>
  <si>
    <t>pa_Ch12_SW_SYNC_Function_Cfg</t>
    <phoneticPr fontId="7" type="noConversion"/>
  </si>
  <si>
    <t>---</t>
    <phoneticPr fontId="7" type="noConversion"/>
  </si>
  <si>
    <t>NU</t>
    <phoneticPr fontId="7" type="noConversion"/>
  </si>
  <si>
    <t>pa_SML_Current_Cfg</t>
    <phoneticPr fontId="7" type="noConversion"/>
  </si>
  <si>
    <t>mA</t>
    <phoneticPr fontId="7" type="noConversion"/>
  </si>
  <si>
    <t>NU</t>
    <phoneticPr fontId="7" type="noConversion"/>
  </si>
  <si>
    <t>pa_LEDNumber_Cfg_Channel_SML</t>
    <phoneticPr fontId="7" type="noConversion"/>
  </si>
  <si>
    <t>pa_ULED_Cfg_Channel_SML</t>
    <phoneticPr fontId="7" type="noConversion"/>
  </si>
  <si>
    <t>mV</t>
    <phoneticPr fontId="7" type="noConversion"/>
  </si>
  <si>
    <t>pa_HS1_Setting_Cfg</t>
    <phoneticPr fontId="7" type="noConversion"/>
  </si>
  <si>
    <t>---</t>
    <phoneticPr fontId="7" type="noConversion"/>
  </si>
  <si>
    <t>----</t>
    <phoneticPr fontId="7" type="noConversion"/>
  </si>
  <si>
    <t>pa_HS2_Setting_Cfg</t>
    <phoneticPr fontId="7" type="noConversion"/>
  </si>
  <si>
    <t>pa_PWM1_Function_Assign_cfg</t>
    <phoneticPr fontId="7" type="noConversion"/>
  </si>
  <si>
    <t>---</t>
    <phoneticPr fontId="7" type="noConversion"/>
  </si>
  <si>
    <t>pa_PWM2_Function_Assign_cfg</t>
    <phoneticPr fontId="7" type="noConversion"/>
  </si>
  <si>
    <t>pa_PWM3_Function_Assign_cfg</t>
    <phoneticPr fontId="7" type="noConversion"/>
  </si>
  <si>
    <t>pa_PWM4_Function_Assign_cfg</t>
    <phoneticPr fontId="7" type="noConversion"/>
  </si>
  <si>
    <t>pa_Fan_NTCAsgn1_Cfg</t>
    <phoneticPr fontId="7" type="noConversion"/>
  </si>
  <si>
    <t>---</t>
    <phoneticPr fontId="7" type="noConversion"/>
  </si>
  <si>
    <t>pa_Fan_NTCAsgn2_Cfg</t>
    <phoneticPr fontId="7" type="noConversion"/>
  </si>
  <si>
    <t>pa_Fan_NTCAsgn_Addr1</t>
    <phoneticPr fontId="7" type="noConversion"/>
  </si>
  <si>
    <t>---</t>
    <phoneticPr fontId="7" type="noConversion"/>
  </si>
  <si>
    <t>pa_Fan_NTCAsgn_Addr2</t>
    <phoneticPr fontId="7" type="noConversion"/>
  </si>
  <si>
    <t>pa_Fan_StartTemp_Cfg</t>
    <phoneticPr fontId="7" type="noConversion"/>
  </si>
  <si>
    <t>pa_Fan_LowSpeed_Cfg</t>
    <phoneticPr fontId="7" type="noConversion"/>
  </si>
  <si>
    <t>pa_Fan_HighTemp_Cfg</t>
    <phoneticPr fontId="7" type="noConversion"/>
  </si>
  <si>
    <t>---</t>
    <phoneticPr fontId="7" type="noConversion"/>
  </si>
  <si>
    <t>pa_Fan_StartTemp_NTC_AD_Cfg</t>
    <phoneticPr fontId="7" type="noConversion"/>
  </si>
  <si>
    <t>63/255</t>
    <phoneticPr fontId="7" type="noConversion"/>
  </si>
  <si>
    <t>pa_Fan_HighTemp_NTC_AD_Cfg</t>
    <phoneticPr fontId="7" type="noConversion"/>
  </si>
  <si>
    <t>63/255</t>
    <phoneticPr fontId="7" type="noConversion"/>
  </si>
  <si>
    <t>pa_Fan_NTC_AD_Hysteresis</t>
    <phoneticPr fontId="7" type="noConversion"/>
  </si>
  <si>
    <t>Handler Result</t>
    <phoneticPr fontId="7" type="noConversion"/>
  </si>
  <si>
    <t>pa_BinningCH1_Source</t>
    <phoneticPr fontId="7" type="noConversion"/>
  </si>
  <si>
    <t>---</t>
    <phoneticPr fontId="7" type="noConversion"/>
  </si>
  <si>
    <t>pa_BinningCH2_Source</t>
    <phoneticPr fontId="7" type="noConversion"/>
  </si>
  <si>
    <t>pa_BinningCH3_Source</t>
    <phoneticPr fontId="7" type="noConversion"/>
  </si>
  <si>
    <t>pa_BinningCH4_Source</t>
    <phoneticPr fontId="7" type="noConversion"/>
  </si>
  <si>
    <t>pa_BinningCH5_Source</t>
    <phoneticPr fontId="7" type="noConversion"/>
  </si>
  <si>
    <t>pa_BinningCH6_Source</t>
    <phoneticPr fontId="7" type="noConversion"/>
  </si>
  <si>
    <t>pa_BinningCH7_Source</t>
    <phoneticPr fontId="7" type="noConversion"/>
  </si>
  <si>
    <t>pa_BinningCH8_Source</t>
    <phoneticPr fontId="7" type="noConversion"/>
  </si>
  <si>
    <t>pa_BinningCH9_Source</t>
    <phoneticPr fontId="7" type="noConversion"/>
  </si>
  <si>
    <t>pa_BinningCH10_Source</t>
    <phoneticPr fontId="7" type="noConversion"/>
  </si>
  <si>
    <t>pa_BinningCH11_Source</t>
    <phoneticPr fontId="7" type="noConversion"/>
  </si>
  <si>
    <t>pa_BinningCH12_Source</t>
    <phoneticPr fontId="7" type="noConversion"/>
  </si>
  <si>
    <t>pa_Bin1_BinningCh1_Param_Cfg</t>
    <phoneticPr fontId="7" type="noConversion"/>
  </si>
  <si>
    <t>pa_Bin3_BinningCh1_Param_Cfg</t>
    <phoneticPr fontId="7" type="noConversion"/>
  </si>
  <si>
    <t>pa_Bin6_BinningCh1_Param_Cfg</t>
    <phoneticPr fontId="7" type="noConversion"/>
  </si>
  <si>
    <t>pa_Bin0_BinningCh1_Param_Cfg</t>
    <phoneticPr fontId="7" type="noConversion"/>
  </si>
  <si>
    <t>---</t>
    <phoneticPr fontId="7" type="noConversion"/>
  </si>
  <si>
    <t>pa_Bin2_BinningCh1_Param_Cfg</t>
    <phoneticPr fontId="7" type="noConversion"/>
  </si>
  <si>
    <t>---</t>
    <phoneticPr fontId="7" type="noConversion"/>
  </si>
  <si>
    <t>pa_Bin4_BinningCh1_Param_Cfg</t>
    <phoneticPr fontId="7" type="noConversion"/>
  </si>
  <si>
    <t>pa_Bin5_BinningCh1_Param_Cfg</t>
    <phoneticPr fontId="7" type="noConversion"/>
  </si>
  <si>
    <t>pa_Bin7_BinningCh1_Param_Cfg</t>
    <phoneticPr fontId="7" type="noConversion"/>
  </si>
  <si>
    <t>pa_Bin0_BinningCh2_Param_Cfg</t>
    <phoneticPr fontId="7" type="noConversion"/>
  </si>
  <si>
    <t>pa_Bin1_BinningCh2_Param_Cfg</t>
    <phoneticPr fontId="7" type="noConversion"/>
  </si>
  <si>
    <t>pa_Bin2_BinningCh2_Param_Cfg</t>
    <phoneticPr fontId="7" type="noConversion"/>
  </si>
  <si>
    <t>pa_Bin3_BinningCh2_Param_Cfg</t>
    <phoneticPr fontId="7" type="noConversion"/>
  </si>
  <si>
    <t>pa_Bin4_BinningCh2_Param_Cfg</t>
    <phoneticPr fontId="7" type="noConversion"/>
  </si>
  <si>
    <t>pa_Bin5_BinningCh2_Param_Cfg</t>
    <phoneticPr fontId="7" type="noConversion"/>
  </si>
  <si>
    <t>pa_Bin6_BinningCh2_Param_Cfg</t>
    <phoneticPr fontId="7" type="noConversion"/>
  </si>
  <si>
    <t>pa_Bin7_BinningCh2_Param_Cfg</t>
    <phoneticPr fontId="7" type="noConversion"/>
  </si>
  <si>
    <t>pa_Bin0_BinningCh3_Param_Cfg</t>
    <phoneticPr fontId="7" type="noConversion"/>
  </si>
  <si>
    <t>pa_Bin1_BinningCh3_Param_Cfg</t>
    <phoneticPr fontId="7" type="noConversion"/>
  </si>
  <si>
    <t>pa_Bin2_BinningCh3_Param_Cfg</t>
    <phoneticPr fontId="7" type="noConversion"/>
  </si>
  <si>
    <t>pa_Bin3_BinningCh3_Param_Cfg</t>
    <phoneticPr fontId="7" type="noConversion"/>
  </si>
  <si>
    <t>pa_Bin4_BinningCh3_Param_Cfg</t>
    <phoneticPr fontId="7" type="noConversion"/>
  </si>
  <si>
    <t>pa_Bin5_BinningCh3_Param_Cfg</t>
    <phoneticPr fontId="7" type="noConversion"/>
  </si>
  <si>
    <t>pa_Bin6_BinningCh3_Param_Cfg</t>
    <phoneticPr fontId="7" type="noConversion"/>
  </si>
  <si>
    <t>pa_Bin7_BinningCh3_Param_Cfg</t>
    <phoneticPr fontId="7" type="noConversion"/>
  </si>
  <si>
    <t>pa_Bin0_BinningCh4_Param_Cfg</t>
    <phoneticPr fontId="7" type="noConversion"/>
  </si>
  <si>
    <t>pa_Bin1_BinningCh4_Param_Cfg</t>
    <phoneticPr fontId="7" type="noConversion"/>
  </si>
  <si>
    <t>pa_Bin2_BinningCh4_Param_Cfg</t>
    <phoneticPr fontId="7" type="noConversion"/>
  </si>
  <si>
    <t>pa_Bin3_BinningCh4_Param_Cfg</t>
    <phoneticPr fontId="7" type="noConversion"/>
  </si>
  <si>
    <t>pa_Bin4_BinningCh4_Param_Cfg</t>
    <phoneticPr fontId="7" type="noConversion"/>
  </si>
  <si>
    <t>pa_Bin5_BinningCh4_Param_Cfg</t>
    <phoneticPr fontId="7" type="noConversion"/>
  </si>
  <si>
    <t>pa_Bin6_BinningCh4_Param_Cfg</t>
    <phoneticPr fontId="7" type="noConversion"/>
  </si>
  <si>
    <t>pa_Bin7_BinningCh4_Param_Cfg</t>
    <phoneticPr fontId="7" type="noConversion"/>
  </si>
  <si>
    <t>pa_Bin0_BinningCh5_Param_Cfg</t>
    <phoneticPr fontId="7" type="noConversion"/>
  </si>
  <si>
    <t>pa_Bin1_BinningCh5_Param_Cfg</t>
    <phoneticPr fontId="7" type="noConversion"/>
  </si>
  <si>
    <t>pa_Bin2_BinningCh5_Param_Cfg</t>
    <phoneticPr fontId="7" type="noConversion"/>
  </si>
  <si>
    <t>pa_Bin3_BinningCh5_Param_Cfg</t>
    <phoneticPr fontId="7" type="noConversion"/>
  </si>
  <si>
    <t>pa_Bin4_BinningCh5_Param_Cfg</t>
    <phoneticPr fontId="7" type="noConversion"/>
  </si>
  <si>
    <t>pa_Bin5_BinningCh5_Param_Cfg</t>
    <phoneticPr fontId="7" type="noConversion"/>
  </si>
  <si>
    <t>pa_Bin6_BinningCh5_Param_Cfg</t>
    <phoneticPr fontId="7" type="noConversion"/>
  </si>
  <si>
    <t>pa_Bin7_BinningCh5_Param_Cfg</t>
    <phoneticPr fontId="7" type="noConversion"/>
  </si>
  <si>
    <t>pa_Bin0_BinningCh6_Param_Cfg</t>
    <phoneticPr fontId="7" type="noConversion"/>
  </si>
  <si>
    <t>pa_Bin1_BinningCh6_Param_Cfg</t>
    <phoneticPr fontId="7" type="noConversion"/>
  </si>
  <si>
    <t>---</t>
    <phoneticPr fontId="7" type="noConversion"/>
  </si>
  <si>
    <t>pa_Bin2_BinningCh6_Param_Cfg</t>
    <phoneticPr fontId="7" type="noConversion"/>
  </si>
  <si>
    <t>pa_Bin3_BinningCh6_Param_Cfg</t>
    <phoneticPr fontId="7" type="noConversion"/>
  </si>
  <si>
    <t>pa_Bin4_BinningCh6_Param_Cfg</t>
    <phoneticPr fontId="7" type="noConversion"/>
  </si>
  <si>
    <t>pa_Bin5_BinningCh6_Param_Cfg</t>
    <phoneticPr fontId="7" type="noConversion"/>
  </si>
  <si>
    <t>pa_Bin6_BinningCh6_Param_Cfg</t>
    <phoneticPr fontId="7" type="noConversion"/>
  </si>
  <si>
    <t>pa_Bin7_BinningCh6_Param_Cfg</t>
    <phoneticPr fontId="7" type="noConversion"/>
  </si>
  <si>
    <t>pa_Bin0_BinningCh7_Param_Cfg</t>
    <phoneticPr fontId="7" type="noConversion"/>
  </si>
  <si>
    <t>pa_Bin1_BinningCh7_Param_Cfg</t>
    <phoneticPr fontId="7" type="noConversion"/>
  </si>
  <si>
    <t>pa_Bin2_BinningCh7_Param_Cfg</t>
    <phoneticPr fontId="7" type="noConversion"/>
  </si>
  <si>
    <t>pa_Bin3_BinningCh7_Param_Cfg</t>
    <phoneticPr fontId="7" type="noConversion"/>
  </si>
  <si>
    <t>pa_Bin4_BinningCh7_Param_Cfg</t>
    <phoneticPr fontId="7" type="noConversion"/>
  </si>
  <si>
    <t>pa_Bin5_BinningCh7_Param_Cfg</t>
    <phoneticPr fontId="7" type="noConversion"/>
  </si>
  <si>
    <t>pa_Bin6_BinningCh7_Param_Cfg</t>
    <phoneticPr fontId="7" type="noConversion"/>
  </si>
  <si>
    <t>pa_Bin7_BinningCh7_Param_Cfg</t>
    <phoneticPr fontId="7" type="noConversion"/>
  </si>
  <si>
    <t>pa_Bin0_BinningCh8_Param_Cfg</t>
    <phoneticPr fontId="7" type="noConversion"/>
  </si>
  <si>
    <t>pa_Bin1_BinningCh8_Param_Cfg</t>
    <phoneticPr fontId="7" type="noConversion"/>
  </si>
  <si>
    <t>pa_Bin2_BinningCh8_Param_Cfg</t>
    <phoneticPr fontId="7" type="noConversion"/>
  </si>
  <si>
    <t>pa_Bin3_BinningCh8_Param_Cfg</t>
    <phoneticPr fontId="7" type="noConversion"/>
  </si>
  <si>
    <t>pa_Bin4_BinningCh8_Param_Cfg</t>
    <phoneticPr fontId="7" type="noConversion"/>
  </si>
  <si>
    <t>pa_Bin5_BinningCh8_Param_Cfg</t>
    <phoneticPr fontId="7" type="noConversion"/>
  </si>
  <si>
    <t>pa_Bin6_BinningCh8_Param_Cfg</t>
    <phoneticPr fontId="7" type="noConversion"/>
  </si>
  <si>
    <t>pa_Bin7_BinningCh8_Param_Cfg</t>
    <phoneticPr fontId="7" type="noConversion"/>
  </si>
  <si>
    <t>pa_Bin0_BinningCh9_Param_Cfg</t>
    <phoneticPr fontId="7" type="noConversion"/>
  </si>
  <si>
    <t>pa_Bin1_BinningCh9_Param_Cfg</t>
    <phoneticPr fontId="7" type="noConversion"/>
  </si>
  <si>
    <t>---</t>
    <phoneticPr fontId="7" type="noConversion"/>
  </si>
  <si>
    <t>pa_Bin2_BinningCh9_Param_Cfg</t>
    <phoneticPr fontId="7" type="noConversion"/>
  </si>
  <si>
    <t>pa_Bin3_BinningCh9_Param_Cfg</t>
    <phoneticPr fontId="7" type="noConversion"/>
  </si>
  <si>
    <t>pa_Bin4_BinningCh9_Param_Cfg</t>
    <phoneticPr fontId="7" type="noConversion"/>
  </si>
  <si>
    <t>pa_Bin5_BinningCh9_Param_Cfg</t>
    <phoneticPr fontId="7" type="noConversion"/>
  </si>
  <si>
    <t>pa_Bin6_BinningCh9_Param_Cfg</t>
    <phoneticPr fontId="7" type="noConversion"/>
  </si>
  <si>
    <t>pa_Bin7_BinningCh9_Param_Cfg</t>
    <phoneticPr fontId="7" type="noConversion"/>
  </si>
  <si>
    <t>pa_Bin0_BinningCh10_Param_Cfg</t>
    <phoneticPr fontId="7" type="noConversion"/>
  </si>
  <si>
    <t>pa_Bin1_BinningCh10_Param_Cfg</t>
    <phoneticPr fontId="7" type="noConversion"/>
  </si>
  <si>
    <t>pa_Bin2_BinningCh10_Param_Cfg</t>
    <phoneticPr fontId="7" type="noConversion"/>
  </si>
  <si>
    <t>pa_Bin3_BinningCh10_Param_Cfg</t>
    <phoneticPr fontId="7" type="noConversion"/>
  </si>
  <si>
    <t>pa_Bin4_BinningCh10_Param_Cfg</t>
    <phoneticPr fontId="7" type="noConversion"/>
  </si>
  <si>
    <t>pa_Bin5_BinningCh10_Param_Cfg</t>
    <phoneticPr fontId="7" type="noConversion"/>
  </si>
  <si>
    <t>pa_Bin6_BinningCh10_Param_Cfg</t>
    <phoneticPr fontId="7" type="noConversion"/>
  </si>
  <si>
    <t>pa_Bin7_BinningCh10_Param_Cfg</t>
    <phoneticPr fontId="7" type="noConversion"/>
  </si>
  <si>
    <t>pa_Bin0_BinningCh11_Param_Cfg</t>
    <phoneticPr fontId="7" type="noConversion"/>
  </si>
  <si>
    <t>pa_Bin1_BinningCh11_Param_Cfg</t>
    <phoneticPr fontId="7" type="noConversion"/>
  </si>
  <si>
    <t>pa_Bin2_BinningCh11_Param_Cfg</t>
    <phoneticPr fontId="7" type="noConversion"/>
  </si>
  <si>
    <t>pa_Bin3_BinningCh11_Param_Cfg</t>
    <phoneticPr fontId="7" type="noConversion"/>
  </si>
  <si>
    <t>pa_Bin4_BinningCh11_Param_Cfg</t>
    <phoneticPr fontId="7" type="noConversion"/>
  </si>
  <si>
    <t>pa_Bin5_BinningCh11_Param_Cfg</t>
    <phoneticPr fontId="7" type="noConversion"/>
  </si>
  <si>
    <t>pa_Bin6_BinningCh11_Param_Cfg</t>
    <phoneticPr fontId="7" type="noConversion"/>
  </si>
  <si>
    <t>pa_Bin7_BinningCh11_Param_Cfg</t>
    <phoneticPr fontId="7" type="noConversion"/>
  </si>
  <si>
    <t>pa_Bin0_BinningCh12_Param_Cfg</t>
    <phoneticPr fontId="7" type="noConversion"/>
  </si>
  <si>
    <t>pa_Bin1_BinningCh12_Param_Cfg</t>
    <phoneticPr fontId="7" type="noConversion"/>
  </si>
  <si>
    <t>pa_Bin2_BinningCh12_Param_Cfg</t>
    <phoneticPr fontId="7" type="noConversion"/>
  </si>
  <si>
    <t>pa_Bin3_BinningCh12_Param_Cfg</t>
    <phoneticPr fontId="7" type="noConversion"/>
  </si>
  <si>
    <t>pa_Bin4_BinningCh12_Param_Cfg</t>
    <phoneticPr fontId="7" type="noConversion"/>
  </si>
  <si>
    <t>pa_Bin5_BinningCh12_Param_Cfg</t>
    <phoneticPr fontId="7" type="noConversion"/>
  </si>
  <si>
    <t>pa_Bin6_BinningCh12_Param_Cfg</t>
    <phoneticPr fontId="7" type="noConversion"/>
  </si>
  <si>
    <t>pa_Bin7_BinningCh12_Param_Cfg</t>
    <phoneticPr fontId="7" type="noConversion"/>
  </si>
  <si>
    <t>pa_Bin0_BinningCh1_Max_Resistance_AD_Cfg</t>
  </si>
  <si>
    <t>pa_Bin1_BinningCh1_Max_Resistance_AD_Cfg</t>
  </si>
  <si>
    <t>pa_Bin2_BinningCh1_Max_Resistance_AD_Cfg</t>
  </si>
  <si>
    <t>pa_Bin3_BinningCh1_Max_Resistance_AD_Cfg</t>
  </si>
  <si>
    <t>pa_Bin4_BinningCh1_Max_Resistance_AD_Cfg</t>
  </si>
  <si>
    <t>pa_Bin5_BinningCh1_Max_Resistance_AD_Cfg</t>
  </si>
  <si>
    <t>pa_Bin6_BinningCh1_Max_Resistance_AD_Cfg</t>
  </si>
  <si>
    <t>pa_Bin7_BinningCh1_Max_Resistance_AD_Cfg</t>
  </si>
  <si>
    <t>pa_Bin0_BinningCh2_Max_Resistance_AD_Cfg</t>
  </si>
  <si>
    <t>pa_Bin1_BinningCh2_Max_Resistance_AD_Cfg</t>
  </si>
  <si>
    <t>pa_Bin2_BinningCh2_Max_Resistance_AD_Cfg</t>
  </si>
  <si>
    <t>pa_Bin3_BinningCh2_Max_Resistance_AD_Cfg</t>
  </si>
  <si>
    <t>pa_Bin4_BinningCh2_Max_Resistance_AD_Cfg</t>
  </si>
  <si>
    <t>pa_Bin5_BinningCh2_Max_Resistance_AD_Cfg</t>
  </si>
  <si>
    <t>pa_Bin6_BinningCh2_Max_Resistance_AD_Cfg</t>
  </si>
  <si>
    <t>pa_Bin7_BinningCh2_Max_Resistance_AD_Cfg</t>
  </si>
  <si>
    <t>pa_Bin0_BinningCh3_Max_Resistance_AD_Cfg</t>
  </si>
  <si>
    <t>pa_Bin1_BinningCh3_Max_Resistance_AD_Cfg</t>
  </si>
  <si>
    <t>pa_Bin2_BinningCh3_Max_Resistance_AD_Cfg</t>
  </si>
  <si>
    <t>pa_Bin3_BinningCh3_Max_Resistance_AD_Cfg</t>
  </si>
  <si>
    <t>pa_Bin4_BinningCh3_Max_Resistance_AD_Cfg</t>
  </si>
  <si>
    <t>pa_Bin5_BinningCh3_Max_Resistance_AD_Cfg</t>
  </si>
  <si>
    <t>pa_Bin6_BinningCh3_Max_Resistance_AD_Cfg</t>
  </si>
  <si>
    <t>pa_Bin7_BinningCh3_Max_Resistance_AD_Cfg</t>
  </si>
  <si>
    <t>pa_Bin0_BinningCh4_Max_Resistance_AD_Cfg</t>
  </si>
  <si>
    <t>pa_Bin1_BinningCh4_Max_Resistance_AD_Cfg</t>
  </si>
  <si>
    <t>pa_Bin2_BinningCh4_Max_Resistance_AD_Cfg</t>
  </si>
  <si>
    <t>pa_Bin3_BinningCh4_Max_Resistance_AD_Cfg</t>
  </si>
  <si>
    <t>pa_Bin4_BinningCh4_Max_Resistance_AD_Cfg</t>
  </si>
  <si>
    <t>pa_Bin5_BinningCh4_Max_Resistance_AD_Cfg</t>
  </si>
  <si>
    <t>pa_Bin6_BinningCh4_Max_Resistance_AD_Cfg</t>
  </si>
  <si>
    <t>pa_Bin7_BinningCh4_Max_Resistance_AD_Cfg</t>
  </si>
  <si>
    <t>pa_Bin0_BinningCh5_Max_Resistance_AD_Cfg</t>
  </si>
  <si>
    <t>pa_Bin1_BinningCh5_Max_Resistance_AD_Cfg</t>
  </si>
  <si>
    <t>pa_Bin2_BinningCh5_Max_Resistance_AD_Cfg</t>
  </si>
  <si>
    <t>pa_Bin3_BinningCh5_Max_Resistance_AD_Cfg</t>
  </si>
  <si>
    <t>pa_Bin4_BinningCh5_Max_Resistance_AD_Cfg</t>
  </si>
  <si>
    <t>pa_Bin5_BinningCh5_Max_Resistance_AD_Cfg</t>
  </si>
  <si>
    <t>pa_Bin6_BinningCh5_Max_Resistance_AD_Cfg</t>
  </si>
  <si>
    <t>pa_Bin7_BinningCh5_Max_Resistance_AD_Cfg</t>
  </si>
  <si>
    <t>pa_Bin0_BinningCh6_Max_Resistance_AD_Cfg</t>
  </si>
  <si>
    <t>pa_Bin1_BinningCh6_Max_Resistance_AD_Cfg</t>
  </si>
  <si>
    <t>pa_Bin2_BinningCh6_Max_Resistance_AD_Cfg</t>
  </si>
  <si>
    <t>pa_Bin3_BinningCh6_Max_Resistance_AD_Cfg</t>
  </si>
  <si>
    <t>pa_Bin4_BinningCh6_Max_Resistance_AD_Cfg</t>
  </si>
  <si>
    <t>pa_Bin5_BinningCh6_Max_Resistance_AD_Cfg</t>
  </si>
  <si>
    <t>pa_Bin6_BinningCh6_Max_Resistance_AD_Cfg</t>
  </si>
  <si>
    <t>pa_Bin7_BinningCh6_Max_Resistance_AD_Cfg</t>
  </si>
  <si>
    <t>pa_Bin0_BinningCh7_Max_Resistance_AD_Cfg</t>
  </si>
  <si>
    <t>pa_Bin1_BinningCh7_Max_Resistance_AD_Cfg</t>
  </si>
  <si>
    <t>pa_Bin2_BinningCh7_Max_Resistance_AD_Cfg</t>
  </si>
  <si>
    <t>pa_Bin3_BinningCh7_Max_Resistance_AD_Cfg</t>
  </si>
  <si>
    <t>pa_Bin4_BinningCh7_Max_Resistance_AD_Cfg</t>
  </si>
  <si>
    <t>pa_Bin5_BinningCh7_Max_Resistance_AD_Cfg</t>
  </si>
  <si>
    <t>pa_Bin6_BinningCh7_Max_Resistance_AD_Cfg</t>
  </si>
  <si>
    <t>pa_Bin7_BinningCh7_Max_Resistance_AD_Cfg</t>
  </si>
  <si>
    <t>pa_Bin0_BinningCh8_Max_Resistance_AD_Cfg</t>
  </si>
  <si>
    <t>pa_Bin1_BinningCh8_Max_Resistance_AD_Cfg</t>
  </si>
  <si>
    <t>pa_Bin2_BinningCh8_Max_Resistance_AD_Cfg</t>
  </si>
  <si>
    <t>pa_Bin3_BinningCh8_Max_Resistance_AD_Cfg</t>
  </si>
  <si>
    <t>pa_Bin4_BinningCh8_Max_Resistance_AD_Cfg</t>
  </si>
  <si>
    <t>pa_Bin5_BinningCh8_Max_Resistance_AD_Cfg</t>
  </si>
  <si>
    <t>pa_Bin6_BinningCh8_Max_Resistance_AD_Cfg</t>
  </si>
  <si>
    <t>pa_Bin7_BinningCh8_Max_Resistance_AD_Cfg</t>
  </si>
  <si>
    <t>pa_Bin0_BinningCh9_Max_Resistance_AD_Cfg</t>
  </si>
  <si>
    <t>pa_Bin1_BinningCh9_Max_Resistance_AD_Cfg</t>
  </si>
  <si>
    <t>pa_Bin2_BinningCh9_Max_Resistance_AD_Cfg</t>
  </si>
  <si>
    <t>pa_Bin3_BinningCh9_Max_Resistance_AD_Cfg</t>
  </si>
  <si>
    <t>pa_Bin4_BinningCh9_Max_Resistance_AD_Cfg</t>
  </si>
  <si>
    <t>pa_Bin5_BinningCh9_Max_Resistance_AD_Cfg</t>
  </si>
  <si>
    <t>pa_Bin6_BinningCh9_Max_Resistance_AD_Cfg</t>
  </si>
  <si>
    <t>pa_Bin7_BinningCh9_Max_Resistance_AD_Cfg</t>
  </si>
  <si>
    <t>pa_Bin0_BinningCh10_Max_Resistance_AD_Cfg</t>
  </si>
  <si>
    <t>pa_Bin1_BinningCh10_Max_Resistance_AD_Cfg</t>
  </si>
  <si>
    <t>pa_Bin2_BinningCh10_Max_Resistance_AD_Cfg</t>
  </si>
  <si>
    <t>pa_Bin3_BinningCh10_Max_Resistance_AD_Cfg</t>
  </si>
  <si>
    <t>pa_Bin4_BinningCh10_Max_Resistance_AD_Cfg</t>
  </si>
  <si>
    <t>pa_Bin5_BinningCh10_Max_Resistance_AD_Cfg</t>
  </si>
  <si>
    <t>pa_Bin6_BinningCh10_Max_Resistance_AD_Cfg</t>
  </si>
  <si>
    <t>pa_Bin7_BinningCh10_Max_Resistance_AD_Cfg</t>
  </si>
  <si>
    <t>pa_Bin0_BinningCh11_Max_Resistance_AD_Cfg</t>
  </si>
  <si>
    <t>pa_Bin1_BinningCh11_Max_Resistance_AD_Cfg</t>
  </si>
  <si>
    <t>pa_Bin2_BinningCh11_Max_Resistance_AD_Cfg</t>
  </si>
  <si>
    <t>pa_Bin3_BinningCh11_Max_Resistance_AD_Cfg</t>
  </si>
  <si>
    <t>pa_Bin4_BinningCh11_Max_Resistance_AD_Cfg</t>
  </si>
  <si>
    <t>pa_Bin5_BinningCh11_Max_Resistance_AD_Cfg</t>
  </si>
  <si>
    <t>pa_Bin6_BinningCh11_Max_Resistance_AD_Cfg</t>
  </si>
  <si>
    <t>pa_Bin7_BinningCh11_Max_Resistance_AD_Cfg</t>
  </si>
  <si>
    <t>pa_Bin0_BinningCh12_Max_Resistance_AD_Cfg</t>
  </si>
  <si>
    <t>pa_Bin1_BinningCh12_Max_Resistance_AD_Cfg</t>
  </si>
  <si>
    <t>pa_Bin2_BinningCh12_Max_Resistance_AD_Cfg</t>
  </si>
  <si>
    <t>pa_Bin3_BinningCh12_Max_Resistance_AD_Cfg</t>
  </si>
  <si>
    <t>pa_Bin4_BinningCh12_Max_Resistance_AD_Cfg</t>
  </si>
  <si>
    <t>pa_Bin5_BinningCh12_Max_Resistance_AD_Cfg</t>
  </si>
  <si>
    <t>pa_Bin6_BinningCh12_Max_Resistance_AD_Cfg</t>
  </si>
  <si>
    <t>pa_Bin7_BinningCh12_Max_Resistance_AD_Cfg</t>
  </si>
  <si>
    <t>---</t>
    <phoneticPr fontId="7" type="noConversion"/>
  </si>
  <si>
    <t>"Value" is Resistance Value, "Actual Value" is transferred to AD value</t>
    <phoneticPr fontId="7" type="noConversion"/>
  </si>
  <si>
    <t>pa_Bin0_BinningCh1_Min_Resistance_AD_Cfg</t>
  </si>
  <si>
    <t>pa_Bin1_BinningCh1_Min_Resistance_AD_Cfg</t>
  </si>
  <si>
    <t>pa_Bin2_BinningCh1_Min_Resistance_AD_Cfg</t>
  </si>
  <si>
    <t>pa_Bin3_BinningCh1_Min_Resistance_AD_Cfg</t>
  </si>
  <si>
    <t>pa_Bin4_BinningCh1_Min_Resistance_AD_Cfg</t>
  </si>
  <si>
    <t>pa_Bin5_BinningCh1_Min_Resistance_AD_Cfg</t>
  </si>
  <si>
    <t>pa_Bin6_BinningCh1_Min_Resistance_AD_Cfg</t>
  </si>
  <si>
    <t>pa_Bin7_BinningCh1_Min_Resistance_AD_Cfg</t>
  </si>
  <si>
    <t>pa_Bin0_BinningCh2_Min_Resistance_AD_Cfg</t>
  </si>
  <si>
    <t>pa_Bin1_BinningCh2_Min_Resistance_AD_Cfg</t>
  </si>
  <si>
    <t>pa_Bin2_BinningCh2_Min_Resistance_AD_Cfg</t>
  </si>
  <si>
    <t>pa_Bin3_BinningCh2_Min_Resistance_AD_Cfg</t>
  </si>
  <si>
    <t>pa_Bin4_BinningCh2_Min_Resistance_AD_Cfg</t>
  </si>
  <si>
    <t>pa_Bin5_BinningCh2_Min_Resistance_AD_Cfg</t>
  </si>
  <si>
    <t>pa_Bin6_BinningCh2_Min_Resistance_AD_Cfg</t>
  </si>
  <si>
    <t>pa_Bin7_BinningCh2_Min_Resistance_AD_Cfg</t>
  </si>
  <si>
    <t>pa_Bin0_BinningCh3_Min_Resistance_AD_Cfg</t>
  </si>
  <si>
    <t>pa_Bin1_BinningCh3_Min_Resistance_AD_Cfg</t>
  </si>
  <si>
    <t>pa_Bin2_BinningCh3_Min_Resistance_AD_Cfg</t>
  </si>
  <si>
    <t>pa_Bin3_BinningCh3_Min_Resistance_AD_Cfg</t>
  </si>
  <si>
    <t>pa_Bin4_BinningCh3_Min_Resistance_AD_Cfg</t>
  </si>
  <si>
    <t>pa_Bin5_BinningCh3_Min_Resistance_AD_Cfg</t>
  </si>
  <si>
    <t>pa_Bin6_BinningCh3_Min_Resistance_AD_Cfg</t>
  </si>
  <si>
    <t>pa_Bin7_BinningCh3_Min_Resistance_AD_Cfg</t>
  </si>
  <si>
    <t>pa_Bin0_BinningCh4_Min_Resistance_AD_Cfg</t>
  </si>
  <si>
    <t>pa_Bin1_BinningCh4_Min_Resistance_AD_Cfg</t>
  </si>
  <si>
    <t>pa_Bin2_BinningCh4_Min_Resistance_AD_Cfg</t>
  </si>
  <si>
    <t>pa_Bin3_BinningCh4_Min_Resistance_AD_Cfg</t>
  </si>
  <si>
    <t>pa_Bin4_BinningCh4_Min_Resistance_AD_Cfg</t>
  </si>
  <si>
    <t>pa_Bin5_BinningCh4_Min_Resistance_AD_Cfg</t>
  </si>
  <si>
    <t>pa_Bin6_BinningCh4_Min_Resistance_AD_Cfg</t>
  </si>
  <si>
    <t>pa_Bin7_BinningCh4_Min_Resistance_AD_Cfg</t>
  </si>
  <si>
    <t>pa_Bin0_BinningCh5_Min_Resistance_AD_Cfg</t>
  </si>
  <si>
    <t>pa_Bin1_BinningCh5_Min_Resistance_AD_Cfg</t>
  </si>
  <si>
    <t>pa_Bin2_BinningCh5_Min_Resistance_AD_Cfg</t>
  </si>
  <si>
    <t>pa_Bin3_BinningCh5_Min_Resistance_AD_Cfg</t>
  </si>
  <si>
    <t>pa_Bin4_BinningCh5_Min_Resistance_AD_Cfg</t>
  </si>
  <si>
    <t>pa_Bin5_BinningCh5_Min_Resistance_AD_Cfg</t>
  </si>
  <si>
    <t>pa_Bin6_BinningCh5_Min_Resistance_AD_Cfg</t>
  </si>
  <si>
    <t>pa_Bin7_BinningCh5_Min_Resistance_AD_Cfg</t>
  </si>
  <si>
    <t>pa_Bin0_BinningCh6_Min_Resistance_AD_Cfg</t>
  </si>
  <si>
    <t>pa_Bin1_BinningCh6_Min_Resistance_AD_Cfg</t>
  </si>
  <si>
    <t>pa_Bin2_BinningCh6_Min_Resistance_AD_Cfg</t>
  </si>
  <si>
    <t>pa_Bin3_BinningCh6_Min_Resistance_AD_Cfg</t>
  </si>
  <si>
    <t>pa_Bin4_BinningCh6_Min_Resistance_AD_Cfg</t>
  </si>
  <si>
    <t>pa_Bin5_BinningCh6_Min_Resistance_AD_Cfg</t>
  </si>
  <si>
    <t>pa_Bin6_BinningCh6_Min_Resistance_AD_Cfg</t>
  </si>
  <si>
    <t>pa_Bin7_BinningCh6_Min_Resistance_AD_Cfg</t>
  </si>
  <si>
    <t>pa_Bin0_BinningCh7_Min_Resistance_AD_Cfg</t>
  </si>
  <si>
    <t>pa_Bin1_BinningCh7_Min_Resistance_AD_Cfg</t>
  </si>
  <si>
    <t>pa_Bin2_BinningCh7_Min_Resistance_AD_Cfg</t>
  </si>
  <si>
    <t>pa_Bin3_BinningCh7_Min_Resistance_AD_Cfg</t>
  </si>
  <si>
    <t>pa_Bin4_BinningCh7_Min_Resistance_AD_Cfg</t>
  </si>
  <si>
    <t>pa_Bin5_BinningCh7_Min_Resistance_AD_Cfg</t>
  </si>
  <si>
    <t>pa_Bin6_BinningCh7_Min_Resistance_AD_Cfg</t>
  </si>
  <si>
    <t>pa_Bin7_BinningCh7_Min_Resistance_AD_Cfg</t>
  </si>
  <si>
    <t>pa_Bin0_BinningCh8_Min_Resistance_AD_Cfg</t>
  </si>
  <si>
    <t>pa_Bin1_BinningCh8_Min_Resistance_AD_Cfg</t>
  </si>
  <si>
    <t>pa_Bin2_BinningCh8_Min_Resistance_AD_Cfg</t>
  </si>
  <si>
    <t>pa_Bin3_BinningCh8_Min_Resistance_AD_Cfg</t>
  </si>
  <si>
    <t>pa_Bin4_BinningCh8_Min_Resistance_AD_Cfg</t>
  </si>
  <si>
    <t>pa_Bin5_BinningCh8_Min_Resistance_AD_Cfg</t>
  </si>
  <si>
    <t>pa_Bin6_BinningCh8_Min_Resistance_AD_Cfg</t>
  </si>
  <si>
    <t>pa_Bin7_BinningCh8_Min_Resistance_AD_Cfg</t>
  </si>
  <si>
    <t>pa_Bin0_BinningCh9_Min_Resistance_AD_Cfg</t>
  </si>
  <si>
    <t>pa_Bin1_BinningCh9_Min_Resistance_AD_Cfg</t>
  </si>
  <si>
    <t>pa_Bin2_BinningCh9_Min_Resistance_AD_Cfg</t>
  </si>
  <si>
    <t>pa_Bin3_BinningCh9_Min_Resistance_AD_Cfg</t>
  </si>
  <si>
    <t>pa_Bin4_BinningCh9_Min_Resistance_AD_Cfg</t>
  </si>
  <si>
    <t>pa_Bin5_BinningCh9_Min_Resistance_AD_Cfg</t>
  </si>
  <si>
    <t>pa_Bin6_BinningCh9_Min_Resistance_AD_Cfg</t>
  </si>
  <si>
    <t>pa_Bin7_BinningCh9_Min_Resistance_AD_Cfg</t>
  </si>
  <si>
    <t>pa_Bin0_BinningCh10_Min_Resistance_AD_Cfg</t>
  </si>
  <si>
    <t>pa_Bin1_BinningCh10_Min_Resistance_AD_Cfg</t>
  </si>
  <si>
    <t>pa_Bin2_BinningCh10_Min_Resistance_AD_Cfg</t>
  </si>
  <si>
    <t>pa_Bin3_BinningCh10_Min_Resistance_AD_Cfg</t>
  </si>
  <si>
    <t>pa_Bin4_BinningCh10_Min_Resistance_AD_Cfg</t>
  </si>
  <si>
    <t>pa_Bin5_BinningCh10_Min_Resistance_AD_Cfg</t>
  </si>
  <si>
    <t>pa_Bin6_BinningCh10_Min_Resistance_AD_Cfg</t>
  </si>
  <si>
    <t>pa_Bin7_BinningCh10_Min_Resistance_AD_Cfg</t>
  </si>
  <si>
    <t>pa_Bin0_BinningCh11_Min_Resistance_AD_Cfg</t>
  </si>
  <si>
    <t>pa_Bin1_BinningCh11_Min_Resistance_AD_Cfg</t>
  </si>
  <si>
    <t>pa_Bin2_BinningCh11_Min_Resistance_AD_Cfg</t>
  </si>
  <si>
    <t>pa_Bin3_BinningCh11_Min_Resistance_AD_Cfg</t>
  </si>
  <si>
    <t>pa_Bin4_BinningCh11_Min_Resistance_AD_Cfg</t>
  </si>
  <si>
    <t>pa_Bin5_BinningCh11_Min_Resistance_AD_Cfg</t>
  </si>
  <si>
    <t>pa_Bin6_BinningCh11_Min_Resistance_AD_Cfg</t>
  </si>
  <si>
    <t>pa_Bin7_BinningCh11_Min_Resistance_AD_Cfg</t>
  </si>
  <si>
    <t>pa_Bin0_BinningCh12_Min_Resistance_AD_Cfg</t>
  </si>
  <si>
    <t>pa_Bin1_BinningCh12_Min_Resistance_AD_Cfg</t>
  </si>
  <si>
    <t>pa_Bin2_BinningCh12_Min_Resistance_AD_Cfg</t>
  </si>
  <si>
    <t>pa_Bin3_BinningCh12_Min_Resistance_AD_Cfg</t>
  </si>
  <si>
    <t>pa_Bin4_BinningCh12_Min_Resistance_AD_Cfg</t>
  </si>
  <si>
    <t>pa_Bin5_BinningCh12_Min_Resistance_AD_Cfg</t>
  </si>
  <si>
    <t>pa_Bin6_BinningCh12_Min_Resistance_AD_Cfg</t>
  </si>
  <si>
    <t>pa_Bin7_BinningCh12_Min_Resistance_AD_Cfg</t>
  </si>
  <si>
    <t>NXP chip 
3 Bit AD</t>
    <phoneticPr fontId="7" type="noConversion"/>
  </si>
  <si>
    <t>TI chip 8Bit AD</t>
    <phoneticPr fontId="7" type="noConversion"/>
  </si>
  <si>
    <t>TI chip 8Bit AD</t>
    <phoneticPr fontId="7" type="noConversion"/>
  </si>
  <si>
    <t>TI chip 8Bit AD</t>
    <phoneticPr fontId="7" type="noConversion"/>
  </si>
  <si>
    <t>pa_TPS_Bin2_BinningCh1_Min_AD_Cfg</t>
    <phoneticPr fontId="7" type="noConversion"/>
  </si>
  <si>
    <t>pa_TPS_Bin3_BinningCh1_Min_AD_Cfg</t>
    <phoneticPr fontId="7" type="noConversion"/>
  </si>
  <si>
    <t>pa_TPS_Bin4_BinningCh1_Min_AD_Cfg</t>
    <phoneticPr fontId="7" type="noConversion"/>
  </si>
  <si>
    <t>pa_TPS_Bin5_BinningCh1_Min_AD_Cfg</t>
    <phoneticPr fontId="7" type="noConversion"/>
  </si>
  <si>
    <t>pa_TPS_Bin6_BinningCh1_Min_AD_Cfg</t>
    <phoneticPr fontId="7" type="noConversion"/>
  </si>
  <si>
    <t>pa_TPS_Bin7_BinningCh1_Min_AD_Cfg</t>
    <phoneticPr fontId="7" type="noConversion"/>
  </si>
  <si>
    <t>pa_TPS_Bin1_BinningCh2_Min_AD_Cfg</t>
  </si>
  <si>
    <t>pa_TPS_Bin2_BinningCh2_Min_AD_Cfg</t>
  </si>
  <si>
    <t>pa_TPS_Bin3_BinningCh2_Min_AD_Cfg</t>
  </si>
  <si>
    <t>pa_TPS_Bin4_BinningCh2_Min_AD_Cfg</t>
  </si>
  <si>
    <t>pa_TPS_Bin5_BinningCh2_Min_AD_Cfg</t>
  </si>
  <si>
    <t>pa_TPS_Bin6_BinningCh2_Min_AD_Cfg</t>
  </si>
  <si>
    <t>pa_TPS_Bin7_BinningCh2_Min_AD_Cfg</t>
  </si>
  <si>
    <t>pa_TPS_Bin1_BinningCh3_Min_AD_Cfg</t>
  </si>
  <si>
    <t>pa_TPS_Bin2_BinningCh3_Min_AD_Cfg</t>
  </si>
  <si>
    <t>pa_TPS_Bin3_BinningCh3_Min_AD_Cfg</t>
  </si>
  <si>
    <t>pa_TPS_Bin4_BinningCh3_Min_AD_Cfg</t>
  </si>
  <si>
    <t>pa_TPS_Bin5_BinningCh3_Min_AD_Cfg</t>
  </si>
  <si>
    <t>pa_TPS_Bin6_BinningCh3_Min_AD_Cfg</t>
  </si>
  <si>
    <t>pa_TPS_Bin7_BinningCh3_Min_AD_Cfg</t>
  </si>
  <si>
    <t>pa_TPS_Bin1_BinningCh4_Min_AD_Cfg</t>
  </si>
  <si>
    <t>pa_TPS_Bin2_BinningCh4_Min_AD_Cfg</t>
  </si>
  <si>
    <t>pa_TPS_Bin3_BinningCh4_Min_AD_Cfg</t>
  </si>
  <si>
    <t>pa_TPS_Bin4_BinningCh4_Min_AD_Cfg</t>
  </si>
  <si>
    <t>pa_TPS_Bin5_BinningCh4_Min_AD_Cfg</t>
  </si>
  <si>
    <t>pa_TPS_Bin6_BinningCh4_Min_AD_Cfg</t>
  </si>
  <si>
    <t>pa_TPS_Bin7_BinningCh4_Min_AD_Cfg</t>
  </si>
  <si>
    <t>pa_TPS_Bin1_BinningCh5_Min_AD_Cfg</t>
  </si>
  <si>
    <t>pa_TPS_Bin2_BinningCh5_Min_AD_Cfg</t>
  </si>
  <si>
    <t>pa_TPS_Bin3_BinningCh5_Min_AD_Cfg</t>
  </si>
  <si>
    <t>pa_TPS_Bin4_BinningCh5_Min_AD_Cfg</t>
  </si>
  <si>
    <t>pa_TPS_Bin5_BinningCh5_Min_AD_Cfg</t>
  </si>
  <si>
    <t>pa_TPS_Bin6_BinningCh5_Min_AD_Cfg</t>
  </si>
  <si>
    <t>pa_TPS_Bin7_BinningCh5_Min_AD_Cfg</t>
  </si>
  <si>
    <t>pa_TPS_Bin1_BinningCh6_Min_AD_Cfg</t>
  </si>
  <si>
    <t>pa_TPS_Bin2_BinningCh6_Min_AD_Cfg</t>
  </si>
  <si>
    <t>pa_TPS_Bin3_BinningCh6_Min_AD_Cfg</t>
  </si>
  <si>
    <t>pa_TPS_Bin4_BinningCh6_Min_AD_Cfg</t>
  </si>
  <si>
    <t>pa_TPS_Bin5_BinningCh6_Min_AD_Cfg</t>
  </si>
  <si>
    <t>pa_TPS_Bin6_BinningCh6_Min_AD_Cfg</t>
  </si>
  <si>
    <t>pa_TPS_Bin7_BinningCh6_Min_AD_Cfg</t>
  </si>
  <si>
    <t>pa_TPS_Bin1_BinningCh7_Min_AD_Cfg</t>
  </si>
  <si>
    <t>pa_TPS_Bin2_BinningCh7_Min_AD_Cfg</t>
  </si>
  <si>
    <t>pa_TPS_Bin3_BinningCh7_Min_AD_Cfg</t>
  </si>
  <si>
    <t>pa_TPS_Bin4_BinningCh7_Min_AD_Cfg</t>
  </si>
  <si>
    <t>pa_TPS_Bin5_BinningCh7_Min_AD_Cfg</t>
  </si>
  <si>
    <t>pa_TPS_Bin6_BinningCh7_Min_AD_Cfg</t>
  </si>
  <si>
    <t>pa_TPS_Bin7_BinningCh7_Min_AD_Cfg</t>
  </si>
  <si>
    <t>pa_TPS_Bin1_BinningCh8_Min_AD_Cfg</t>
  </si>
  <si>
    <t>pa_TPS_Bin2_BinningCh8_Min_AD_Cfg</t>
  </si>
  <si>
    <t>pa_TPS_Bin3_BinningCh8_Min_AD_Cfg</t>
  </si>
  <si>
    <t>pa_TPS_Bin4_BinningCh8_Min_AD_Cfg</t>
  </si>
  <si>
    <t>pa_TPS_Bin5_BinningCh8_Min_AD_Cfg</t>
  </si>
  <si>
    <t>pa_TPS_Bin6_BinningCh8_Min_AD_Cfg</t>
  </si>
  <si>
    <t>pa_TPS_Bin7_BinningCh8_Min_AD_Cfg</t>
  </si>
  <si>
    <t>pa_TPS_Bin1_BinningCh9_Min_AD_Cfg</t>
  </si>
  <si>
    <t>pa_TPS_Bin2_BinningCh9_Min_AD_Cfg</t>
  </si>
  <si>
    <t>pa_TPS_Bin3_BinningCh9_Min_AD_Cfg</t>
  </si>
  <si>
    <t>pa_TPS_Bin4_BinningCh9_Min_AD_Cfg</t>
  </si>
  <si>
    <t>pa_TPS_Bin5_BinningCh9_Min_AD_Cfg</t>
  </si>
  <si>
    <t>pa_TPS_Bin6_BinningCh9_Min_AD_Cfg</t>
  </si>
  <si>
    <t>pa_TPS_Bin7_BinningCh9_Min_AD_Cfg</t>
  </si>
  <si>
    <t>pa_TPS_Bin1_BinningCh10_Min_AD_Cfg</t>
  </si>
  <si>
    <t>pa_TPS_Bin2_BinningCh10_Min_AD_Cfg</t>
  </si>
  <si>
    <t>pa_TPS_Bin3_BinningCh10_Min_AD_Cfg</t>
  </si>
  <si>
    <t>pa_TPS_Bin4_BinningCh10_Min_AD_Cfg</t>
  </si>
  <si>
    <t>pa_TPS_Bin5_BinningCh10_Min_AD_Cfg</t>
  </si>
  <si>
    <t>pa_TPS_Bin6_BinningCh10_Min_AD_Cfg</t>
  </si>
  <si>
    <t>pa_TPS_Bin7_BinningCh10_Min_AD_Cfg</t>
  </si>
  <si>
    <t>pa_TPS_Bin1_BinningCh11_Min_AD_Cfg</t>
  </si>
  <si>
    <t>pa_TPS_Bin2_BinningCh11_Min_AD_Cfg</t>
  </si>
  <si>
    <t>pa_TPS_Bin3_BinningCh11_Min_AD_Cfg</t>
  </si>
  <si>
    <t>pa_TPS_Bin4_BinningCh11_Min_AD_Cfg</t>
  </si>
  <si>
    <t>pa_TPS_Bin5_BinningCh11_Min_AD_Cfg</t>
  </si>
  <si>
    <t>pa_TPS_Bin6_BinningCh11_Min_AD_Cfg</t>
  </si>
  <si>
    <t>pa_TPS_Bin7_BinningCh11_Min_AD_Cfg</t>
  </si>
  <si>
    <t>pa_TPS_Bin1_BinningCh12_Min_AD_Cfg</t>
  </si>
  <si>
    <t>pa_TPS_Bin2_BinningCh12_Min_AD_Cfg</t>
  </si>
  <si>
    <t>pa_TPS_Bin3_BinningCh12_Min_AD_Cfg</t>
  </si>
  <si>
    <t>pa_TPS_Bin4_BinningCh12_Min_AD_Cfg</t>
  </si>
  <si>
    <t>pa_TPS_Bin5_BinningCh12_Min_AD_Cfg</t>
  </si>
  <si>
    <t>pa_TPS_Bin6_BinningCh12_Min_AD_Cfg</t>
  </si>
  <si>
    <t>pa_TPS_Bin7_BinningCh12_Min_AD_Cfg</t>
  </si>
  <si>
    <t>pa_TPS_Bin1_BinningCh1_Max_AD_Cfg</t>
  </si>
  <si>
    <t>pa_TPS_Bin2_BinningCh1_Max_AD_Cfg</t>
  </si>
  <si>
    <t>pa_TPS_Bin3_BinningCh1_Max_AD_Cfg</t>
  </si>
  <si>
    <t>pa_TPS_Bin4_BinningCh1_Max_AD_Cfg</t>
  </si>
  <si>
    <t>pa_TPS_Bin5_BinningCh1_Max_AD_Cfg</t>
  </si>
  <si>
    <t>pa_TPS_Bin6_BinningCh1_Max_AD_Cfg</t>
  </si>
  <si>
    <t>pa_TPS_Bin7_BinningCh1_Max_AD_Cfg</t>
  </si>
  <si>
    <t>pa_TPS_Bin1_BinningCh2_Max_AD_Cfg</t>
  </si>
  <si>
    <t>pa_TPS_Bin2_BinningCh2_Max_AD_Cfg</t>
  </si>
  <si>
    <t>pa_TPS_Bin3_BinningCh2_Max_AD_Cfg</t>
  </si>
  <si>
    <t>pa_TPS_Bin4_BinningCh2_Max_AD_Cfg</t>
  </si>
  <si>
    <t>pa_TPS_Bin5_BinningCh2_Max_AD_Cfg</t>
  </si>
  <si>
    <t>pa_TPS_Bin6_BinningCh2_Max_AD_Cfg</t>
  </si>
  <si>
    <t>pa_TPS_Bin7_BinningCh2_Max_AD_Cfg</t>
  </si>
  <si>
    <t>pa_TPS_Bin1_BinningCh3_Max_AD_Cfg</t>
  </si>
  <si>
    <t>pa_TPS_Bin2_BinningCh3_Max_AD_Cfg</t>
  </si>
  <si>
    <t>pa_TPS_Bin3_BinningCh3_Max_AD_Cfg</t>
  </si>
  <si>
    <t>pa_TPS_Bin4_BinningCh3_Max_AD_Cfg</t>
  </si>
  <si>
    <t>pa_TPS_Bin5_BinningCh3_Max_AD_Cfg</t>
  </si>
  <si>
    <t>pa_TPS_Bin6_BinningCh3_Max_AD_Cfg</t>
  </si>
  <si>
    <t>pa_TPS_Bin7_BinningCh3_Max_AD_Cfg</t>
  </si>
  <si>
    <t>pa_TPS_Bin1_BinningCh4_Max_AD_Cfg</t>
  </si>
  <si>
    <t>pa_TPS_Bin2_BinningCh4_Max_AD_Cfg</t>
  </si>
  <si>
    <t>pa_TPS_Bin3_BinningCh4_Max_AD_Cfg</t>
  </si>
  <si>
    <t>pa_TPS_Bin4_BinningCh4_Max_AD_Cfg</t>
  </si>
  <si>
    <t>pa_TPS_Bin5_BinningCh4_Max_AD_Cfg</t>
  </si>
  <si>
    <t>pa_TPS_Bin6_BinningCh4_Max_AD_Cfg</t>
  </si>
  <si>
    <t>pa_TPS_Bin7_BinningCh4_Max_AD_Cfg</t>
  </si>
  <si>
    <t>pa_TPS_Bin1_BinningCh5_Max_AD_Cfg</t>
  </si>
  <si>
    <t>pa_TPS_Bin2_BinningCh5_Max_AD_Cfg</t>
  </si>
  <si>
    <t>pa_TPS_Bin3_BinningCh5_Max_AD_Cfg</t>
  </si>
  <si>
    <t>pa_TPS_Bin4_BinningCh5_Max_AD_Cfg</t>
  </si>
  <si>
    <t>pa_TPS_Bin5_BinningCh5_Max_AD_Cfg</t>
  </si>
  <si>
    <t>pa_TPS_Bin6_BinningCh5_Max_AD_Cfg</t>
  </si>
  <si>
    <t>pa_TPS_Bin7_BinningCh5_Max_AD_Cfg</t>
  </si>
  <si>
    <t>pa_TPS_Bin1_BinningCh6_Max_AD_Cfg</t>
  </si>
  <si>
    <t>pa_TPS_Bin2_BinningCh6_Max_AD_Cfg</t>
  </si>
  <si>
    <t>pa_TPS_Bin3_BinningCh6_Max_AD_Cfg</t>
  </si>
  <si>
    <t>pa_TPS_Bin4_BinningCh6_Max_AD_Cfg</t>
  </si>
  <si>
    <t>pa_TPS_Bin5_BinningCh6_Max_AD_Cfg</t>
  </si>
  <si>
    <t>pa_TPS_Bin6_BinningCh6_Max_AD_Cfg</t>
  </si>
  <si>
    <t>pa_TPS_Bin7_BinningCh6_Max_AD_Cfg</t>
  </si>
  <si>
    <t>pa_TPS_Bin1_BinningCh7_Max_AD_Cfg</t>
  </si>
  <si>
    <t>pa_TPS_Bin2_BinningCh7_Max_AD_Cfg</t>
  </si>
  <si>
    <t>pa_TPS_Bin3_BinningCh7_Max_AD_Cfg</t>
  </si>
  <si>
    <t>pa_TPS_Bin4_BinningCh7_Max_AD_Cfg</t>
  </si>
  <si>
    <t>pa_TPS_Bin5_BinningCh7_Max_AD_Cfg</t>
  </si>
  <si>
    <t>pa_TPS_Bin6_BinningCh7_Max_AD_Cfg</t>
  </si>
  <si>
    <t>pa_TPS_Bin7_BinningCh7_Max_AD_Cfg</t>
  </si>
  <si>
    <t>pa_TPS_Bin1_BinningCh8_Max_AD_Cfg</t>
  </si>
  <si>
    <t>pa_TPS_Bin2_BinningCh8_Max_AD_Cfg</t>
  </si>
  <si>
    <t>pa_TPS_Bin3_BinningCh8_Max_AD_Cfg</t>
  </si>
  <si>
    <t>pa_TPS_Bin4_BinningCh8_Max_AD_Cfg</t>
  </si>
  <si>
    <t>pa_TPS_Bin5_BinningCh8_Max_AD_Cfg</t>
  </si>
  <si>
    <t>pa_TPS_Bin6_BinningCh8_Max_AD_Cfg</t>
  </si>
  <si>
    <t>pa_TPS_Bin7_BinningCh8_Max_AD_Cfg</t>
  </si>
  <si>
    <t>pa_TPS_Bin1_BinningCh9_Max_AD_Cfg</t>
  </si>
  <si>
    <t>pa_TPS_Bin2_BinningCh9_Max_AD_Cfg</t>
  </si>
  <si>
    <t>pa_TPS_Bin3_BinningCh9_Max_AD_Cfg</t>
  </si>
  <si>
    <t>pa_TPS_Bin4_BinningCh9_Max_AD_Cfg</t>
  </si>
  <si>
    <t>pa_TPS_Bin5_BinningCh9_Max_AD_Cfg</t>
  </si>
  <si>
    <t>pa_TPS_Bin6_BinningCh9_Max_AD_Cfg</t>
  </si>
  <si>
    <t>pa_TPS_Bin7_BinningCh9_Max_AD_Cfg</t>
  </si>
  <si>
    <t>pa_TPS_Bin1_BinningCh10_Max_AD_Cfg</t>
  </si>
  <si>
    <t>pa_TPS_Bin2_BinningCh10_Max_AD_Cfg</t>
  </si>
  <si>
    <t>pa_TPS_Bin3_BinningCh10_Max_AD_Cfg</t>
  </si>
  <si>
    <t>pa_TPS_Bin4_BinningCh10_Max_AD_Cfg</t>
  </si>
  <si>
    <t>pa_TPS_Bin5_BinningCh10_Max_AD_Cfg</t>
  </si>
  <si>
    <t>pa_TPS_Bin6_BinningCh10_Max_AD_Cfg</t>
  </si>
  <si>
    <t>pa_TPS_Bin7_BinningCh10_Max_AD_Cfg</t>
  </si>
  <si>
    <t>pa_TPS_Bin1_BinningCh11_Max_AD_Cfg</t>
  </si>
  <si>
    <t>pa_TPS_Bin2_BinningCh11_Max_AD_Cfg</t>
  </si>
  <si>
    <t>pa_TPS_Bin3_BinningCh11_Max_AD_Cfg</t>
  </si>
  <si>
    <t>pa_TPS_Bin4_BinningCh11_Max_AD_Cfg</t>
  </si>
  <si>
    <t>pa_TPS_Bin5_BinningCh11_Max_AD_Cfg</t>
  </si>
  <si>
    <t>pa_TPS_Bin6_BinningCh11_Max_AD_Cfg</t>
  </si>
  <si>
    <t>pa_TPS_Bin7_BinningCh11_Max_AD_Cfg</t>
  </si>
  <si>
    <t>pa_TPS_Bin1_BinningCh12_Max_AD_Cfg</t>
  </si>
  <si>
    <t>pa_TPS_Bin2_BinningCh12_Max_AD_Cfg</t>
  </si>
  <si>
    <t>pa_TPS_Bin3_BinningCh12_Max_AD_Cfg</t>
  </si>
  <si>
    <t>pa_TPS_Bin4_BinningCh12_Max_AD_Cfg</t>
  </si>
  <si>
    <t>pa_TPS_Bin5_BinningCh12_Max_AD_Cfg</t>
  </si>
  <si>
    <t>pa_TPS_Bin6_BinningCh12_Max_AD_Cfg</t>
  </si>
  <si>
    <t>pa_TPS_Bin7_BinningCh12_Max_AD_Cfg</t>
  </si>
  <si>
    <t>pa_Bin0_BinningCh1_CurrentSet_Cfg</t>
    <phoneticPr fontId="7" type="noConversion"/>
  </si>
  <si>
    <t>pa_Bin1_BinningCh1_CurrentSet_Cfg</t>
    <phoneticPr fontId="7" type="noConversion"/>
  </si>
  <si>
    <t>pa_Bin2_BinningCh1_CurrentSet_Cfg</t>
    <phoneticPr fontId="7" type="noConversion"/>
  </si>
  <si>
    <t>pa_Bin3_BinningCh1_CurrentSet_Cfg</t>
    <phoneticPr fontId="7" type="noConversion"/>
  </si>
  <si>
    <t>pa_Bin4_BinningCh1_CurrentSet_Cfg</t>
    <phoneticPr fontId="7" type="noConversion"/>
  </si>
  <si>
    <t>pa_Bin5_BinningCh1_CurrentSet_Cfg</t>
    <phoneticPr fontId="7" type="noConversion"/>
  </si>
  <si>
    <t>pa_Bin6_BinningCh1_CurrentSet_Cfg</t>
    <phoneticPr fontId="7" type="noConversion"/>
  </si>
  <si>
    <t>pa_Bin7_BinningCh1_CurrentSet_Cfg</t>
    <phoneticPr fontId="7" type="noConversion"/>
  </si>
  <si>
    <t>pa_Bin0_BinningCh2_CurrentSet_Cfg</t>
  </si>
  <si>
    <t>pa_Bin1_BinningCh2_CurrentSet_Cfg</t>
  </si>
  <si>
    <t>pa_Bin2_BinningCh2_CurrentSet_Cfg</t>
  </si>
  <si>
    <t>pa_Bin3_BinningCh2_CurrentSet_Cfg</t>
  </si>
  <si>
    <t>pa_Bin4_BinningCh2_CurrentSet_Cfg</t>
  </si>
  <si>
    <t>pa_Bin5_BinningCh2_CurrentSet_Cfg</t>
  </si>
  <si>
    <t>pa_Bin6_BinningCh2_CurrentSet_Cfg</t>
  </si>
  <si>
    <t>pa_Bin7_BinningCh2_CurrentSet_Cfg</t>
  </si>
  <si>
    <t>pa_Bin0_BinningCh3_CurrentSet_Cfg</t>
  </si>
  <si>
    <t>pa_Bin1_BinningCh3_CurrentSet_Cfg</t>
  </si>
  <si>
    <t>pa_Bin2_BinningCh3_CurrentSet_Cfg</t>
  </si>
  <si>
    <t>pa_Bin3_BinningCh3_CurrentSet_Cfg</t>
  </si>
  <si>
    <t>pa_Bin4_BinningCh3_CurrentSet_Cfg</t>
  </si>
  <si>
    <t>pa_Bin5_BinningCh3_CurrentSet_Cfg</t>
  </si>
  <si>
    <t>pa_Bin6_BinningCh3_CurrentSet_Cfg</t>
  </si>
  <si>
    <t>pa_Bin7_BinningCh3_CurrentSet_Cfg</t>
  </si>
  <si>
    <t>pa_Bin0_BinningCh4_CurrentSet_Cfg</t>
  </si>
  <si>
    <t>pa_Bin1_BinningCh4_CurrentSet_Cfg</t>
  </si>
  <si>
    <t>pa_Bin2_BinningCh4_CurrentSet_Cfg</t>
  </si>
  <si>
    <t>pa_Bin3_BinningCh4_CurrentSet_Cfg</t>
  </si>
  <si>
    <t>pa_Bin4_BinningCh4_CurrentSet_Cfg</t>
  </si>
  <si>
    <t>pa_Bin5_BinningCh4_CurrentSet_Cfg</t>
  </si>
  <si>
    <t>pa_Bin6_BinningCh4_CurrentSet_Cfg</t>
  </si>
  <si>
    <t>pa_Bin7_BinningCh4_CurrentSet_Cfg</t>
  </si>
  <si>
    <t>pa_Bin0_BinningCh5_CurrentSet_Cfg</t>
  </si>
  <si>
    <t>pa_Bin1_BinningCh5_CurrentSet_Cfg</t>
  </si>
  <si>
    <t>pa_Bin2_BinningCh5_CurrentSet_Cfg</t>
  </si>
  <si>
    <t>pa_Bin3_BinningCh5_CurrentSet_Cfg</t>
  </si>
  <si>
    <t>pa_Bin4_BinningCh5_CurrentSet_Cfg</t>
  </si>
  <si>
    <t>pa_Bin5_BinningCh5_CurrentSet_Cfg</t>
  </si>
  <si>
    <t>pa_Bin6_BinningCh5_CurrentSet_Cfg</t>
  </si>
  <si>
    <t>pa_Bin7_BinningCh5_CurrentSet_Cfg</t>
  </si>
  <si>
    <t>pa_Bin0_BinningCh6_CurrentSet_Cfg</t>
  </si>
  <si>
    <t>pa_Bin1_BinningCh6_CurrentSet_Cfg</t>
  </si>
  <si>
    <t>pa_Bin2_BinningCh6_CurrentSet_Cfg</t>
  </si>
  <si>
    <t>pa_Bin3_BinningCh6_CurrentSet_Cfg</t>
  </si>
  <si>
    <t>pa_Bin4_BinningCh6_CurrentSet_Cfg</t>
  </si>
  <si>
    <t>pa_Bin5_BinningCh6_CurrentSet_Cfg</t>
  </si>
  <si>
    <t>pa_Bin6_BinningCh6_CurrentSet_Cfg</t>
  </si>
  <si>
    <t>pa_Bin7_BinningCh6_CurrentSet_Cfg</t>
  </si>
  <si>
    <t>pa_Bin0_BinningCh7_CurrentSet_Cfg</t>
  </si>
  <si>
    <t>pa_Bin1_BinningCh7_CurrentSet_Cfg</t>
  </si>
  <si>
    <t>pa_Bin2_BinningCh7_CurrentSet_Cfg</t>
  </si>
  <si>
    <t>pa_Bin3_BinningCh7_CurrentSet_Cfg</t>
  </si>
  <si>
    <t>pa_Bin4_BinningCh7_CurrentSet_Cfg</t>
  </si>
  <si>
    <t>pa_Bin5_BinningCh7_CurrentSet_Cfg</t>
  </si>
  <si>
    <t>pa_Bin6_BinningCh7_CurrentSet_Cfg</t>
  </si>
  <si>
    <t>pa_Bin7_BinningCh7_CurrentSet_Cfg</t>
  </si>
  <si>
    <t>pa_Bin0_BinningCh8_CurrentSet_Cfg</t>
  </si>
  <si>
    <t>pa_Bin1_BinningCh8_CurrentSet_Cfg</t>
  </si>
  <si>
    <t>pa_Bin2_BinningCh8_CurrentSet_Cfg</t>
  </si>
  <si>
    <t>pa_Bin3_BinningCh8_CurrentSet_Cfg</t>
  </si>
  <si>
    <t>pa_Bin4_BinningCh8_CurrentSet_Cfg</t>
  </si>
  <si>
    <t>pa_Bin5_BinningCh8_CurrentSet_Cfg</t>
  </si>
  <si>
    <t>pa_Bin6_BinningCh8_CurrentSet_Cfg</t>
  </si>
  <si>
    <t>pa_Bin7_BinningCh8_CurrentSet_Cfg</t>
  </si>
  <si>
    <t>pa_Bin0_BinningCh9_CurrentSet_Cfg</t>
  </si>
  <si>
    <t>pa_Bin1_BinningCh9_CurrentSet_Cfg</t>
  </si>
  <si>
    <t>pa_Bin2_BinningCh9_CurrentSet_Cfg</t>
  </si>
  <si>
    <t>pa_Bin3_BinningCh9_CurrentSet_Cfg</t>
  </si>
  <si>
    <t>pa_Bin4_BinningCh9_CurrentSet_Cfg</t>
  </si>
  <si>
    <t>pa_Bin5_BinningCh9_CurrentSet_Cfg</t>
  </si>
  <si>
    <t>pa_Bin6_BinningCh9_CurrentSet_Cfg</t>
  </si>
  <si>
    <t>pa_Bin7_BinningCh9_CurrentSet_Cfg</t>
  </si>
  <si>
    <t>pa_Bin0_BinningCh10_CurrentSet_Cfg</t>
  </si>
  <si>
    <t>pa_Bin1_BinningCh10_CurrentSet_Cfg</t>
  </si>
  <si>
    <t>pa_Bin2_BinningCh10_CurrentSet_Cfg</t>
  </si>
  <si>
    <t>pa_Bin3_BinningCh10_CurrentSet_Cfg</t>
  </si>
  <si>
    <t>pa_Bin4_BinningCh10_CurrentSet_Cfg</t>
  </si>
  <si>
    <t>pa_Bin5_BinningCh10_CurrentSet_Cfg</t>
  </si>
  <si>
    <t>pa_Bin6_BinningCh10_CurrentSet_Cfg</t>
  </si>
  <si>
    <t>pa_Bin7_BinningCh10_CurrentSet_Cfg</t>
  </si>
  <si>
    <t>pa_Bin0_BinningCh11_CurrentSet_Cfg</t>
  </si>
  <si>
    <t>pa_Bin1_BinningCh11_CurrentSet_Cfg</t>
  </si>
  <si>
    <t>pa_Bin2_BinningCh11_CurrentSet_Cfg</t>
  </si>
  <si>
    <t>pa_Bin3_BinningCh11_CurrentSet_Cfg</t>
  </si>
  <si>
    <t>pa_Bin4_BinningCh11_CurrentSet_Cfg</t>
  </si>
  <si>
    <t>pa_Bin5_BinningCh11_CurrentSet_Cfg</t>
  </si>
  <si>
    <t>pa_Bin6_BinningCh11_CurrentSet_Cfg</t>
  </si>
  <si>
    <t>pa_Bin7_BinningCh11_CurrentSet_Cfg</t>
  </si>
  <si>
    <t>pa_Bin0_BinningCh12_CurrentSet_Cfg</t>
  </si>
  <si>
    <t>pa_Bin1_BinningCh12_CurrentSet_Cfg</t>
  </si>
  <si>
    <t>pa_Bin2_BinningCh12_CurrentSet_Cfg</t>
  </si>
  <si>
    <t>pa_Bin3_BinningCh12_CurrentSet_Cfg</t>
  </si>
  <si>
    <t>pa_Bin4_BinningCh12_CurrentSet_Cfg</t>
  </si>
  <si>
    <t>pa_Bin5_BinningCh12_CurrentSet_Cfg</t>
  </si>
  <si>
    <t>pa_Bin6_BinningCh12_CurrentSet_Cfg</t>
  </si>
  <si>
    <t>pa_Bin7_BinningCh12_CurrentSet_Cfg</t>
  </si>
  <si>
    <t>pa_Bin0_BinningCh1_Vf_Cfg</t>
  </si>
  <si>
    <t>pa_Bin1_BinningCh1_Vf_Cfg</t>
  </si>
  <si>
    <t>pa_Bin2_BinningCh1_Vf_Cfg</t>
  </si>
  <si>
    <t>pa_Bin3_BinningCh1_Vf_Cfg</t>
  </si>
  <si>
    <t>pa_Bin4_BinningCh1_Vf_Cfg</t>
  </si>
  <si>
    <t>pa_Bin5_BinningCh1_Vf_Cfg</t>
  </si>
  <si>
    <t>pa_Bin6_BinningCh1_Vf_Cfg</t>
  </si>
  <si>
    <t>pa_Bin7_BinningCh1_Vf_Cfg</t>
  </si>
  <si>
    <t>pa_Bin0_BinningCh2_Vf_Cfg</t>
  </si>
  <si>
    <t>pa_Bin1_BinningCh2_Vf_Cfg</t>
  </si>
  <si>
    <t>pa_Bin2_BinningCh2_Vf_Cfg</t>
  </si>
  <si>
    <t>pa_Bin3_BinningCh2_Vf_Cfg</t>
  </si>
  <si>
    <t>pa_Bin4_BinningCh2_Vf_Cfg</t>
  </si>
  <si>
    <t>pa_Bin5_BinningCh2_Vf_Cfg</t>
  </si>
  <si>
    <t>pa_Bin6_BinningCh2_Vf_Cfg</t>
  </si>
  <si>
    <t>pa_Bin7_BinningCh2_Vf_Cfg</t>
  </si>
  <si>
    <t>pa_Bin0_BinningCh3_Vf_Cfg</t>
  </si>
  <si>
    <t>pa_Bin1_BinningCh3_Vf_Cfg</t>
  </si>
  <si>
    <t>pa_Bin2_BinningCh3_Vf_Cfg</t>
  </si>
  <si>
    <t>pa_Bin3_BinningCh3_Vf_Cfg</t>
  </si>
  <si>
    <t>pa_Bin4_BinningCh3_Vf_Cfg</t>
  </si>
  <si>
    <t>pa_Bin5_BinningCh3_Vf_Cfg</t>
  </si>
  <si>
    <t>pa_Bin6_BinningCh3_Vf_Cfg</t>
  </si>
  <si>
    <t>pa_Bin7_BinningCh3_Vf_Cfg</t>
  </si>
  <si>
    <t>pa_Bin0_BinningCh4_Vf_Cfg</t>
  </si>
  <si>
    <t>pa_Bin1_BinningCh4_Vf_Cfg</t>
  </si>
  <si>
    <t>pa_Bin2_BinningCh4_Vf_Cfg</t>
  </si>
  <si>
    <t>pa_Bin3_BinningCh4_Vf_Cfg</t>
  </si>
  <si>
    <t>pa_Bin4_BinningCh4_Vf_Cfg</t>
  </si>
  <si>
    <t>pa_Bin5_BinningCh4_Vf_Cfg</t>
  </si>
  <si>
    <t>pa_Bin6_BinningCh4_Vf_Cfg</t>
  </si>
  <si>
    <t>pa_Bin7_BinningCh4_Vf_Cfg</t>
  </si>
  <si>
    <t>pa_Bin0_BinningCh5_Vf_Cfg</t>
  </si>
  <si>
    <t>pa_Bin1_BinningCh5_Vf_Cfg</t>
  </si>
  <si>
    <t>pa_Bin2_BinningCh5_Vf_Cfg</t>
  </si>
  <si>
    <t>pa_Bin3_BinningCh5_Vf_Cfg</t>
  </si>
  <si>
    <t>pa_Bin4_BinningCh5_Vf_Cfg</t>
  </si>
  <si>
    <t>pa_Bin5_BinningCh5_Vf_Cfg</t>
  </si>
  <si>
    <t>pa_Bin6_BinningCh5_Vf_Cfg</t>
  </si>
  <si>
    <t>pa_Bin7_BinningCh5_Vf_Cfg</t>
  </si>
  <si>
    <t>pa_Bin0_BinningCh6_Vf_Cfg</t>
  </si>
  <si>
    <t>pa_Bin1_BinningCh6_Vf_Cfg</t>
  </si>
  <si>
    <t>pa_Bin2_BinningCh6_Vf_Cfg</t>
  </si>
  <si>
    <t>pa_Bin3_BinningCh6_Vf_Cfg</t>
  </si>
  <si>
    <t>pa_Bin4_BinningCh6_Vf_Cfg</t>
  </si>
  <si>
    <t>pa_Bin5_BinningCh6_Vf_Cfg</t>
  </si>
  <si>
    <t>pa_Bin6_BinningCh6_Vf_Cfg</t>
  </si>
  <si>
    <t>pa_Bin7_BinningCh6_Vf_Cfg</t>
  </si>
  <si>
    <t>pa_Bin0_BinningCh7_Vf_Cfg</t>
  </si>
  <si>
    <t>pa_Bin1_BinningCh7_Vf_Cfg</t>
  </si>
  <si>
    <t>pa_Bin2_BinningCh7_Vf_Cfg</t>
  </si>
  <si>
    <t>pa_Bin3_BinningCh7_Vf_Cfg</t>
  </si>
  <si>
    <t>pa_Bin4_BinningCh7_Vf_Cfg</t>
  </si>
  <si>
    <t>pa_Bin5_BinningCh7_Vf_Cfg</t>
  </si>
  <si>
    <t>pa_Bin6_BinningCh7_Vf_Cfg</t>
  </si>
  <si>
    <t>pa_Bin7_BinningCh7_Vf_Cfg</t>
  </si>
  <si>
    <t>pa_Bin0_BinningCh8_Vf_Cfg</t>
  </si>
  <si>
    <t>pa_Bin1_BinningCh8_Vf_Cfg</t>
  </si>
  <si>
    <t>pa_Bin2_BinningCh8_Vf_Cfg</t>
  </si>
  <si>
    <t>pa_Bin3_BinningCh8_Vf_Cfg</t>
  </si>
  <si>
    <t>pa_Bin4_BinningCh8_Vf_Cfg</t>
  </si>
  <si>
    <t>pa_Bin5_BinningCh8_Vf_Cfg</t>
  </si>
  <si>
    <t>pa_Bin6_BinningCh8_Vf_Cfg</t>
  </si>
  <si>
    <t>pa_Bin7_BinningCh8_Vf_Cfg</t>
  </si>
  <si>
    <t>pa_Bin0_BinningCh9_Vf_Cfg</t>
  </si>
  <si>
    <t>pa_Bin1_BinningCh9_Vf_Cfg</t>
  </si>
  <si>
    <t>pa_Bin2_BinningCh9_Vf_Cfg</t>
  </si>
  <si>
    <t>pa_Bin3_BinningCh9_Vf_Cfg</t>
  </si>
  <si>
    <t>pa_Bin4_BinningCh9_Vf_Cfg</t>
  </si>
  <si>
    <t>pa_Bin5_BinningCh9_Vf_Cfg</t>
  </si>
  <si>
    <t>pa_Bin6_BinningCh9_Vf_Cfg</t>
  </si>
  <si>
    <t>pa_Bin7_BinningCh9_Vf_Cfg</t>
  </si>
  <si>
    <t>pa_Bin0_BinningCh10_Vf_Cfg</t>
  </si>
  <si>
    <t>pa_Bin1_BinningCh10_Vf_Cfg</t>
  </si>
  <si>
    <t>pa_Bin2_BinningCh10_Vf_Cfg</t>
  </si>
  <si>
    <t>pa_Bin3_BinningCh10_Vf_Cfg</t>
  </si>
  <si>
    <t>pa_Bin4_BinningCh10_Vf_Cfg</t>
  </si>
  <si>
    <t>pa_Bin5_BinningCh10_Vf_Cfg</t>
  </si>
  <si>
    <t>pa_Bin6_BinningCh10_Vf_Cfg</t>
  </si>
  <si>
    <t>pa_Bin7_BinningCh10_Vf_Cfg</t>
  </si>
  <si>
    <t>pa_Bin0_BinningCh11_Vf_Cfg</t>
  </si>
  <si>
    <t>pa_Bin1_BinningCh11_Vf_Cfg</t>
  </si>
  <si>
    <t>pa_Bin2_BinningCh11_Vf_Cfg</t>
  </si>
  <si>
    <t>pa_Bin3_BinningCh11_Vf_Cfg</t>
  </si>
  <si>
    <t>pa_Bin4_BinningCh11_Vf_Cfg</t>
  </si>
  <si>
    <t>pa_Bin5_BinningCh11_Vf_Cfg</t>
  </si>
  <si>
    <t>pa_Bin6_BinningCh11_Vf_Cfg</t>
  </si>
  <si>
    <t>pa_Bin7_BinningCh11_Vf_Cfg</t>
  </si>
  <si>
    <t>pa_Bin0_BinningCh12_Vf_Cfg</t>
  </si>
  <si>
    <t>pa_Bin1_BinningCh12_Vf_Cfg</t>
  </si>
  <si>
    <t>pa_Bin2_BinningCh12_Vf_Cfg</t>
  </si>
  <si>
    <t>pa_Bin3_BinningCh12_Vf_Cfg</t>
  </si>
  <si>
    <t>pa_Bin4_BinningCh12_Vf_Cfg</t>
  </si>
  <si>
    <t>pa_Bin5_BinningCh12_Vf_Cfg</t>
  </si>
  <si>
    <t>pa_Bin6_BinningCh12_Vf_Cfg</t>
  </si>
  <si>
    <t>pa_Bin7_BinningCh12_Vf_Cfg</t>
  </si>
  <si>
    <t>mV</t>
    <phoneticPr fontId="7" type="noConversion"/>
  </si>
  <si>
    <t>NU</t>
    <phoneticPr fontId="7" type="noConversion"/>
  </si>
  <si>
    <t>pa_NTCCH1_Source</t>
    <phoneticPr fontId="7" type="noConversion"/>
  </si>
  <si>
    <t>pa_NTCCH2_Source</t>
  </si>
  <si>
    <t>pa_NTCCH3_Source</t>
  </si>
  <si>
    <t>pa_NTCCH4_Source</t>
  </si>
  <si>
    <t>pa_NTCCH5_Source</t>
  </si>
  <si>
    <t>pa_NTCCH6_Source</t>
  </si>
  <si>
    <t>pa_NTCCH7_Source</t>
  </si>
  <si>
    <t>pa_NTCCH8_Source</t>
  </si>
  <si>
    <t>pa_NTCCH9_Source</t>
  </si>
  <si>
    <t>pa_NTCCH10_Source</t>
  </si>
  <si>
    <t>pa_NTCCH11_Source</t>
  </si>
  <si>
    <t>pa_NTCCH12_Source</t>
  </si>
  <si>
    <t>pa_NTCCh1_TempDerate2</t>
  </si>
  <si>
    <t>pa_NTCCh1_TempDerate3</t>
  </si>
  <si>
    <t>pa_NTCCh1_TempDerate4</t>
  </si>
  <si>
    <t>pa_NTCCh1_TempDerate5</t>
  </si>
  <si>
    <t>pa_NTCCh1_TempDerate6</t>
  </si>
  <si>
    <t>pa_NTCCh2_TempDerate1</t>
    <phoneticPr fontId="7" type="noConversion"/>
  </si>
  <si>
    <t>pa_NTCCh2_TempDerate2</t>
  </si>
  <si>
    <t>pa_NTCCh2_TempDerate3</t>
  </si>
  <si>
    <t>pa_NTCCh2_TempDerate4</t>
  </si>
  <si>
    <t>pa_NTCCh2_TempDerate5</t>
  </si>
  <si>
    <t>pa_NTCCh2_TempDerate6</t>
  </si>
  <si>
    <t>pa_NTCCh3_TempDerate1</t>
    <phoneticPr fontId="7" type="noConversion"/>
  </si>
  <si>
    <t>pa_NTCCH3_TempDerate2</t>
  </si>
  <si>
    <t>pa_NTCCH3_TempDerate3</t>
  </si>
  <si>
    <t>pa_NTCCH3_TempDerate4</t>
  </si>
  <si>
    <t>pa_NTCCH3_TempDerate5</t>
  </si>
  <si>
    <t>pa_NTCCH3_TempDerate6</t>
  </si>
  <si>
    <t>pa_NTCCH4_TempDerate1</t>
  </si>
  <si>
    <t>pa_NTCCH4_TempDerate2</t>
  </si>
  <si>
    <t>pa_NTCCH4_TempDerate3</t>
  </si>
  <si>
    <t>pa_NTCCH4_TempDerate4</t>
  </si>
  <si>
    <t>pa_NTCCH4_TempDerate5</t>
  </si>
  <si>
    <t>pa_NTCCH4_TempDerate6</t>
  </si>
  <si>
    <t>pa_NTCCH5_TempDerate1</t>
  </si>
  <si>
    <t>pa_NTCCH5_TempDerate2</t>
  </si>
  <si>
    <t>pa_NTCCH5_TempDerate3</t>
  </si>
  <si>
    <t>pa_NTCCH5_TempDerate4</t>
  </si>
  <si>
    <t>pa_NTCCH5_TempDerate5</t>
  </si>
  <si>
    <t>pa_NTCCH5_TempDerate6</t>
  </si>
  <si>
    <t>pa_NTCCH6_TempDerate1</t>
  </si>
  <si>
    <t>pa_NTCCH6_TempDerate2</t>
  </si>
  <si>
    <t>pa_NTCCH6_TempDerate3</t>
  </si>
  <si>
    <t>pa_NTCCH6_TempDerate4</t>
  </si>
  <si>
    <t>pa_NTCCH6_TempDerate5</t>
  </si>
  <si>
    <t>pa_NTCCH6_TempDerate6</t>
  </si>
  <si>
    <t>pa_NTCCH7_TempDerate1</t>
  </si>
  <si>
    <t>pa_NTCCH7_TempDerate2</t>
  </si>
  <si>
    <t>pa_NTCCH7_TempDerate3</t>
  </si>
  <si>
    <t>pa_NTCCH7_TempDerate4</t>
  </si>
  <si>
    <t>pa_NTCCH7_TempDerate5</t>
  </si>
  <si>
    <t>pa_NTCCH7_TempDerate6</t>
  </si>
  <si>
    <t>pa_NTCCH8_TempDerate1</t>
  </si>
  <si>
    <t>pa_NTCCH8_TempDerate2</t>
  </si>
  <si>
    <t>pa_NTCCH8_TempDerate3</t>
  </si>
  <si>
    <t>pa_NTCCH8_TempDerate4</t>
  </si>
  <si>
    <t>pa_NTCCH8_TempDerate5</t>
  </si>
  <si>
    <t>pa_NTCCH8_TempDerate6</t>
  </si>
  <si>
    <t>pa_NTCCh9_TempDerate1</t>
  </si>
  <si>
    <t>pa_NTCCh9_TempDerate2</t>
  </si>
  <si>
    <t>pa_NTCCh9_TempDerate3</t>
  </si>
  <si>
    <t>pa_NTCCh9_TempDerate4</t>
  </si>
  <si>
    <t>pa_NTCCh9_TempDerate5</t>
  </si>
  <si>
    <t>pa_NTCCh9_TempDerate6</t>
  </si>
  <si>
    <t>pa_NTCCh10_TempDerate1</t>
  </si>
  <si>
    <t>pa_NTCCh10_TempDerate2</t>
  </si>
  <si>
    <t>pa_NTCCh10_TempDerate3</t>
  </si>
  <si>
    <t>pa_NTCCh10_TempDerate4</t>
  </si>
  <si>
    <t>pa_NTCCh10_TempDerate5</t>
  </si>
  <si>
    <t>pa_NTCCh10_TempDerate6</t>
  </si>
  <si>
    <t>pa_NTCCh11_TempDerate1</t>
  </si>
  <si>
    <t>pa_NTCCh11_TempDerate2</t>
  </si>
  <si>
    <t>pa_NTCCh11_TempDerate3</t>
  </si>
  <si>
    <t>pa_NTCCh11_TempDerate4</t>
  </si>
  <si>
    <t>pa_NTCCh11_TempDerate5</t>
  </si>
  <si>
    <t>pa_NTCCh11_TempDerate6</t>
  </si>
  <si>
    <t>pa_NTCCh12_TempDerate1</t>
  </si>
  <si>
    <t>pa_NTCCh12_TempDerate2</t>
  </si>
  <si>
    <t>pa_NTCCh12_TempDerate3</t>
  </si>
  <si>
    <t>pa_NTCCh12_TempDerate4</t>
  </si>
  <si>
    <t>pa_NTCCh12_TempDerate5</t>
  </si>
  <si>
    <t>pa_NTCCh12_TempDerate6</t>
  </si>
  <si>
    <t>pa_NTCCh1_TempDerate1</t>
    <phoneticPr fontId="7" type="noConversion"/>
  </si>
  <si>
    <t>degree(if not AD)</t>
    <phoneticPr fontId="7" type="noConversion"/>
  </si>
  <si>
    <t>pa_NTCCh1_BrightDerate1</t>
  </si>
  <si>
    <t>pa_NTCCh1_BrightDerate2</t>
  </si>
  <si>
    <t>pa_NTCCh1_BrightDerate3</t>
  </si>
  <si>
    <t>pa_NTCCh1_BrightDerate4</t>
  </si>
  <si>
    <t>pa_NTCCh1_BrightDerate5</t>
  </si>
  <si>
    <t>pa_NTCCh1_BrightDerate6</t>
  </si>
  <si>
    <t>pa_NTCCh2_BrightDerate1</t>
  </si>
  <si>
    <t>pa_NTCCh2_BrightDerate2</t>
  </si>
  <si>
    <t>pa_NTCCh2_BrightDerate3</t>
  </si>
  <si>
    <t>pa_NTCCh2_BrightDerate4</t>
  </si>
  <si>
    <t>pa_NTCCh2_BrightDerate5</t>
  </si>
  <si>
    <t>pa_NTCCh2_BrightDerate6</t>
  </si>
  <si>
    <t>pa_NTCCh3_BrightDerate1</t>
  </si>
  <si>
    <t>pa_NTCCH3_BrightDerate2</t>
  </si>
  <si>
    <t>pa_NTCCH3_BrightDerate3</t>
  </si>
  <si>
    <t>pa_NTCCH3_BrightDerate4</t>
  </si>
  <si>
    <t>pa_NTCCH3_BrightDerate5</t>
  </si>
  <si>
    <t>pa_NTCCH3_BrightDerate6</t>
  </si>
  <si>
    <t>pa_NTCCH4_BrightDerate1</t>
  </si>
  <si>
    <t>pa_NTCCH4_BrightDerate2</t>
  </si>
  <si>
    <t>pa_NTCCH4_BrightDerate3</t>
  </si>
  <si>
    <t>pa_NTCCH4_BrightDerate4</t>
  </si>
  <si>
    <t>pa_NTCCH4_BrightDerate5</t>
  </si>
  <si>
    <t>pa_NTCCH4_BrightDerate6</t>
  </si>
  <si>
    <t>pa_NTCCH5_BrightDerate1</t>
  </si>
  <si>
    <t>pa_NTCCH5_BrightDerate2</t>
  </si>
  <si>
    <t>pa_NTCCH5_BrightDerate3</t>
  </si>
  <si>
    <t>pa_NTCCH5_BrightDerate4</t>
  </si>
  <si>
    <t>pa_NTCCH5_BrightDerate5</t>
  </si>
  <si>
    <t>pa_NTCCH5_BrightDerate6</t>
  </si>
  <si>
    <t>pa_NTCCH6_BrightDerate1</t>
  </si>
  <si>
    <t>pa_NTCCH6_BrightDerate2</t>
  </si>
  <si>
    <t>pa_NTCCH6_BrightDerate3</t>
  </si>
  <si>
    <t>pa_NTCCH6_BrightDerate4</t>
  </si>
  <si>
    <t>pa_NTCCH6_BrightDerate5</t>
  </si>
  <si>
    <t>pa_NTCCH6_BrightDerate6</t>
  </si>
  <si>
    <t>pa_NTCCH7_BrightDerate1</t>
  </si>
  <si>
    <t>pa_NTCCH7_BrightDerate2</t>
  </si>
  <si>
    <t>pa_NTCCH7_BrightDerate3</t>
  </si>
  <si>
    <t>pa_NTCCH7_BrightDerate4</t>
  </si>
  <si>
    <t>pa_NTCCH7_BrightDerate5</t>
  </si>
  <si>
    <t>pa_NTCCH7_BrightDerate6</t>
  </si>
  <si>
    <t>pa_NTCCH8_BrightDerate1</t>
  </si>
  <si>
    <t>pa_NTCCH8_BrightDerate2</t>
  </si>
  <si>
    <t>pa_NTCCH8_BrightDerate3</t>
  </si>
  <si>
    <t>pa_NTCCH8_BrightDerate4</t>
  </si>
  <si>
    <t>pa_NTCCH8_BrightDerate5</t>
  </si>
  <si>
    <t>pa_NTCCH8_BrightDerate6</t>
  </si>
  <si>
    <t>pa_NTCCh9_BrightDerate1</t>
  </si>
  <si>
    <t>pa_NTCCh9_BrightDerate2</t>
  </si>
  <si>
    <t>pa_NTCCh9_BrightDerate3</t>
  </si>
  <si>
    <t>pa_NTCCh9_BrightDerate4</t>
  </si>
  <si>
    <t>pa_NTCCh9_BrightDerate5</t>
  </si>
  <si>
    <t>pa_NTCCh9_BrightDerate6</t>
  </si>
  <si>
    <t>pa_NTCCh10_BrightDerate1</t>
  </si>
  <si>
    <t>pa_NTCCh10_BrightDerate2</t>
  </si>
  <si>
    <t>pa_NTCCh10_BrightDerate3</t>
  </si>
  <si>
    <t>pa_NTCCh10_BrightDerate4</t>
  </si>
  <si>
    <t>pa_NTCCh10_BrightDerate5</t>
  </si>
  <si>
    <t>pa_NTCCh10_BrightDerate6</t>
  </si>
  <si>
    <t>pa_NTCCh11_BrightDerate1</t>
  </si>
  <si>
    <t>pa_NTCCh11_BrightDerate2</t>
  </si>
  <si>
    <t>pa_NTCCh11_BrightDerate3</t>
  </si>
  <si>
    <t>pa_NTCCh11_BrightDerate4</t>
  </si>
  <si>
    <t>pa_NTCCh11_BrightDerate5</t>
  </si>
  <si>
    <t>pa_NTCCh11_BrightDerate6</t>
  </si>
  <si>
    <t>pa_NTCCh12_BrightDerate1</t>
  </si>
  <si>
    <t>pa_NTCCh12_BrightDerate2</t>
  </si>
  <si>
    <t>pa_NTCCh12_BrightDerate3</t>
  </si>
  <si>
    <t>pa_NTCCh12_BrightDerate4</t>
  </si>
  <si>
    <t>pa_NTCCh12_BrightDerate5</t>
  </si>
  <si>
    <t>pa_NTCCh12_BrightDerate6</t>
  </si>
  <si>
    <t>pa_TPS_Open_Load_AD_Cfg</t>
    <phoneticPr fontId="7" type="noConversion"/>
  </si>
  <si>
    <t>pa_TPS_Short_Circuit_AD_Cfg</t>
    <phoneticPr fontId="7" type="noConversion"/>
  </si>
  <si>
    <t>pa_NTC_Manufacture_cfg</t>
    <phoneticPr fontId="7" type="noConversion"/>
  </si>
  <si>
    <t>pa_NTC_R0_Cfg</t>
    <phoneticPr fontId="7" type="noConversion"/>
  </si>
  <si>
    <t>Kohm</t>
    <phoneticPr fontId="7" type="noConversion"/>
  </si>
  <si>
    <t>pa_NTC_BConstant_Cfg</t>
    <phoneticPr fontId="7" type="noConversion"/>
  </si>
  <si>
    <t>Kelvin</t>
    <phoneticPr fontId="7" type="noConversion"/>
  </si>
  <si>
    <t>pa_Normal_DeratingSpeed_Cfg</t>
    <phoneticPr fontId="7" type="noConversion"/>
  </si>
  <si>
    <t>%/s</t>
    <phoneticPr fontId="7" type="noConversion"/>
  </si>
  <si>
    <t>pa_StartStop_DeratingSpeed_Cfg</t>
    <phoneticPr fontId="7" type="noConversion"/>
  </si>
  <si>
    <t>%/s</t>
    <phoneticPr fontId="7" type="noConversion"/>
  </si>
  <si>
    <t>---</t>
    <phoneticPr fontId="7" type="noConversion"/>
  </si>
  <si>
    <t>pa_NTC_Out_of_Range_Up_Limit_AD_Cfg</t>
    <phoneticPr fontId="7" type="noConversion"/>
  </si>
  <si>
    <t>pa_NTC_Out_of_Range_Down_Limit_AD_Cfg</t>
    <phoneticPr fontId="7" type="noConversion"/>
  </si>
  <si>
    <t>"Value" is Resistance Value, "Actual Value" is transferred to AD value</t>
    <phoneticPr fontId="7" type="noConversion"/>
  </si>
  <si>
    <t>pa_CH6_Discharge</t>
    <phoneticPr fontId="7" type="noConversion"/>
  </si>
  <si>
    <t>%</t>
    <phoneticPr fontId="7" type="noConversion"/>
  </si>
  <si>
    <t>---</t>
    <phoneticPr fontId="7" type="noConversion"/>
  </si>
  <si>
    <t>pa_DRL1_Intensity_Cfg</t>
    <phoneticPr fontId="7" type="noConversion"/>
  </si>
  <si>
    <t>pa_DRL2_Intensity_Cfg</t>
    <phoneticPr fontId="7" type="noConversion"/>
  </si>
  <si>
    <t>pa_AuxLight1_DRL_Cfg</t>
    <phoneticPr fontId="7" type="noConversion"/>
  </si>
  <si>
    <t>pa_AuxLight2_DRL_Cfg</t>
    <phoneticPr fontId="7" type="noConversion"/>
  </si>
  <si>
    <t>pa_DRL1_ParkPos_Intensity_Cfg</t>
    <phoneticPr fontId="7" type="noConversion"/>
  </si>
  <si>
    <t>---</t>
    <phoneticPr fontId="7" type="noConversion"/>
  </si>
  <si>
    <t>pa_DRL2_ParkPos_Intensity_Cfg</t>
    <phoneticPr fontId="7" type="noConversion"/>
  </si>
  <si>
    <t>pa_AuxLight1_ParkPos_Cfg</t>
    <phoneticPr fontId="7" type="noConversion"/>
  </si>
  <si>
    <t>pa_AuxLight2_ParkPos_Cfg</t>
    <phoneticPr fontId="7" type="noConversion"/>
  </si>
  <si>
    <t>pa_DrlPosBehavior_TIActive_Cfg</t>
    <phoneticPr fontId="7" type="noConversion"/>
  </si>
  <si>
    <t>pa_DrlPos1Intensity_TIActive</t>
    <phoneticPr fontId="7" type="noConversion"/>
  </si>
  <si>
    <t>pa_DrlPos2Intensity_TIActive</t>
    <phoneticPr fontId="7" type="noConversion"/>
  </si>
  <si>
    <t>ms</t>
    <phoneticPr fontId="7" type="noConversion"/>
  </si>
  <si>
    <t>pa_FogCornering_Cfg</t>
    <phoneticPr fontId="7" type="noConversion"/>
  </si>
  <si>
    <t>pa_PositionActivationDelay_Cfg</t>
    <phoneticPr fontId="7" type="noConversion"/>
  </si>
  <si>
    <t>pa_SeqTI_AnimationStyle_Cfg</t>
    <phoneticPr fontId="7" type="noConversion"/>
  </si>
  <si>
    <t>---</t>
    <phoneticPr fontId="7" type="noConversion"/>
  </si>
  <si>
    <t>pa_SequentialTI_Time_Cfg</t>
    <phoneticPr fontId="7" type="noConversion"/>
  </si>
  <si>
    <t>---</t>
    <phoneticPr fontId="7" type="noConversion"/>
  </si>
  <si>
    <t>pa_Brief_fade_Cfg</t>
    <phoneticPr fontId="7" type="noConversion"/>
  </si>
  <si>
    <t>---</t>
    <phoneticPr fontId="7" type="noConversion"/>
  </si>
  <si>
    <t>NTC6</t>
    <phoneticPr fontId="7" type="noConversion"/>
  </si>
  <si>
    <t>NTC7</t>
    <phoneticPr fontId="7" type="noConversion"/>
  </si>
  <si>
    <t>NTC8</t>
    <phoneticPr fontId="7" type="noConversion"/>
  </si>
  <si>
    <t>NTC9</t>
    <phoneticPr fontId="7" type="noConversion"/>
  </si>
  <si>
    <t>NTC10</t>
    <phoneticPr fontId="7" type="noConversion"/>
  </si>
  <si>
    <t>NTC11</t>
    <phoneticPr fontId="7" type="noConversion"/>
  </si>
  <si>
    <t>NTC12</t>
    <phoneticPr fontId="7" type="noConversion"/>
  </si>
  <si>
    <t>NTC Channel
Source</t>
    <phoneticPr fontId="8" type="noConversion"/>
  </si>
  <si>
    <t>pa_SegmentSect6_Cfg</t>
    <phoneticPr fontId="7" type="noConversion"/>
  </si>
  <si>
    <t>pa_DRL12_Selection6</t>
    <phoneticPr fontId="7" type="noConversion"/>
  </si>
  <si>
    <t>---</t>
    <phoneticPr fontId="7" type="noConversion"/>
  </si>
  <si>
    <t>pa_DRL12_Selection7</t>
    <phoneticPr fontId="7" type="noConversion"/>
  </si>
  <si>
    <t>pa_DRL12_Selection8</t>
    <phoneticPr fontId="7" type="noConversion"/>
  </si>
  <si>
    <t>pa_DRL12_Selection9</t>
    <phoneticPr fontId="7" type="noConversion"/>
  </si>
  <si>
    <t>pa_SegmentSect7_Cfg</t>
    <phoneticPr fontId="7" type="noConversion"/>
  </si>
  <si>
    <t>pa_SegmentSect8_Cfg</t>
    <phoneticPr fontId="7" type="noConversion"/>
  </si>
  <si>
    <t>pa_SegmentSect9_Cfg</t>
    <phoneticPr fontId="7" type="noConversion"/>
  </si>
  <si>
    <t>pa_SEQTI_Block_Switch</t>
    <phoneticPr fontId="7" type="noConversion"/>
  </si>
  <si>
    <t>---</t>
    <phoneticPr fontId="7" type="noConversion"/>
  </si>
  <si>
    <t>pa_Diag_Func_Pixel_Deact_Cfg</t>
    <phoneticPr fontId="7" type="noConversion"/>
  </si>
  <si>
    <t>pa_Diag_Func_Pixel_DeactiveBehavior_Cfg</t>
    <phoneticPr fontId="7" type="noConversion"/>
  </si>
  <si>
    <t>pa_Diag_Func_HB_Deact_Cfg</t>
    <phoneticPr fontId="7" type="noConversion"/>
  </si>
  <si>
    <t>pa_Diag_Func_HB_DeactiveBehavior_Cfg</t>
    <phoneticPr fontId="7" type="noConversion"/>
  </si>
  <si>
    <t>pa_Diag_Func_MatrixHB_Deact_Cfg</t>
    <phoneticPr fontId="7" type="noConversion"/>
  </si>
  <si>
    <t>pa_Diag_Func_AuxiliaryLight1_2_Deact_Cfg</t>
    <phoneticPr fontId="7" type="noConversion"/>
  </si>
  <si>
    <t xml:space="preserve"> pa_Diag_Func_AuxiliaryLight1_2_DeactiveBehavior_Cfg</t>
    <phoneticPr fontId="7" type="noConversion"/>
  </si>
  <si>
    <t>pa_Diag_Func_Static Bending_DeactiveBehavior_Cfg</t>
    <phoneticPr fontId="7" type="noConversion"/>
  </si>
  <si>
    <t>pa_Diag_Func_SegmentedStaticBending_DeactiveBehavior_Cfg</t>
    <phoneticPr fontId="7" type="noConversion"/>
  </si>
  <si>
    <t>pa_HS1_UminOL</t>
    <phoneticPr fontId="7" type="noConversion"/>
  </si>
  <si>
    <t>pa_HS2_SwitchOff_OL</t>
    <phoneticPr fontId="7" type="noConversion"/>
  </si>
  <si>
    <t>pa_Diag_Func_ForegroundLB_Deact_Cfg</t>
    <phoneticPr fontId="7" type="noConversion"/>
  </si>
  <si>
    <t>---</t>
    <phoneticPr fontId="7" type="noConversion"/>
  </si>
  <si>
    <t>pa_Diag_Func_ForegroundLB_Report_Cfg</t>
    <phoneticPr fontId="7" type="noConversion"/>
  </si>
  <si>
    <t>pa_Diag_Func_ForegroundLB_DeactiveBehavior_Cfg</t>
    <phoneticPr fontId="7" type="noConversion"/>
  </si>
  <si>
    <t>pa_Diag_Func_Pixel_Report_Cfg</t>
    <phoneticPr fontId="7" type="noConversion"/>
  </si>
  <si>
    <t>pa_Diag_Func_HB_Report_Cfg</t>
    <phoneticPr fontId="7" type="noConversion"/>
  </si>
  <si>
    <t>pa_Diag_Func_MatrixHB_Report_Cfg</t>
    <phoneticPr fontId="7" type="noConversion"/>
  </si>
  <si>
    <t>pa_Diag_Func_MatrixHB_DeactiveBehavior_Cfg</t>
    <phoneticPr fontId="7" type="noConversion"/>
  </si>
  <si>
    <t>pa_Diag_Func_DRL1_2_Deact_Cfg</t>
    <phoneticPr fontId="7" type="noConversion"/>
  </si>
  <si>
    <t>pa_Diag_Func_DRL1_2_Report_Cfg</t>
    <phoneticPr fontId="7" type="noConversion"/>
  </si>
  <si>
    <t>pa_Diag_Func_DRL1_2_DeactiveBehavior_Cfg</t>
    <phoneticPr fontId="7" type="noConversion"/>
  </si>
  <si>
    <t>pa_Diag_Func_TurningIndicator_Deact_Cfg</t>
    <phoneticPr fontId="7" type="noConversion"/>
  </si>
  <si>
    <t>pa_Diag_Func_TurningIndicator_Report_Cfg</t>
    <phoneticPr fontId="7" type="noConversion"/>
  </si>
  <si>
    <t>pa_Diag_Func_TurningIndicator_DeactiveBehavior_Cfg</t>
    <phoneticPr fontId="7" type="noConversion"/>
  </si>
  <si>
    <t>pa_Diag_Func_AuxiliaryLight1_2_Report_Cfg</t>
    <phoneticPr fontId="7" type="noConversion"/>
  </si>
  <si>
    <t>pa_Diag_Func_StaticBending_Deact_Cfg</t>
    <phoneticPr fontId="7" type="noConversion"/>
  </si>
  <si>
    <t>pa_Diag_Func_StaticBending_Report_Cfg</t>
    <phoneticPr fontId="7" type="noConversion"/>
  </si>
  <si>
    <t>pa_Diag_Func_SegmentedStaticBending_Deact_Cfg</t>
    <phoneticPr fontId="7" type="noConversion"/>
  </si>
  <si>
    <t>pa_Diag_Func_SegmentedStaticBending_Report_Cfg</t>
    <phoneticPr fontId="7" type="noConversion"/>
  </si>
  <si>
    <t>pa_HS2_UminOL</t>
    <phoneticPr fontId="7" type="noConversion"/>
  </si>
  <si>
    <t>pa_HS1_UmaxOL</t>
    <phoneticPr fontId="7" type="noConversion"/>
  </si>
  <si>
    <t>pa_HS2_UmaxOL</t>
    <phoneticPr fontId="7" type="noConversion"/>
  </si>
  <si>
    <t>pa_HS1_IOL</t>
    <phoneticPr fontId="7" type="noConversion"/>
  </si>
  <si>
    <t>pa_HS2_IOL</t>
    <phoneticPr fontId="7" type="noConversion"/>
  </si>
  <si>
    <t>pa_HS1_SwitchOff_OL</t>
    <phoneticPr fontId="7" type="noConversion"/>
  </si>
  <si>
    <t>pa_HS1_ISC</t>
    <phoneticPr fontId="7" type="noConversion"/>
  </si>
  <si>
    <t>pa_Diag_Func_SM_DeactiveBehavior_Cfg</t>
    <phoneticPr fontId="7" type="noConversion"/>
  </si>
  <si>
    <t>---</t>
    <phoneticPr fontId="7" type="noConversion"/>
  </si>
  <si>
    <t>pa_HS2_ISC</t>
    <phoneticPr fontId="7" type="noConversion"/>
  </si>
  <si>
    <t>V</t>
    <phoneticPr fontId="7" type="noConversion"/>
  </si>
  <si>
    <t>V</t>
    <phoneticPr fontId="7" type="noConversion"/>
  </si>
  <si>
    <t>mA</t>
    <phoneticPr fontId="7" type="noConversion"/>
  </si>
  <si>
    <t>---</t>
    <phoneticPr fontId="7" type="noConversion"/>
  </si>
  <si>
    <t>mA</t>
    <phoneticPr fontId="7" type="noConversion"/>
  </si>
  <si>
    <t>---</t>
    <phoneticPr fontId="7" type="noConversion"/>
  </si>
  <si>
    <t>---</t>
    <phoneticPr fontId="7" type="noConversion"/>
  </si>
  <si>
    <t>pa_DBL_ShiftAway_Cfg</t>
    <phoneticPr fontId="7" type="noConversion"/>
  </si>
  <si>
    <t>pa_DBL_L_Max_Ang_Cfg</t>
    <phoneticPr fontId="7" type="noConversion"/>
  </si>
  <si>
    <t>pa_DBL_R_Max_Ang_Cfg</t>
    <phoneticPr fontId="7" type="noConversion"/>
  </si>
  <si>
    <t>pa_Leading_Edge_Factor</t>
    <phoneticPr fontId="7" type="noConversion"/>
  </si>
  <si>
    <t>pa_Falling_Edge_Factor</t>
    <phoneticPr fontId="7" type="noConversion"/>
  </si>
  <si>
    <t>pa_DBL_Fading_Spd_Factor_B</t>
    <phoneticPr fontId="7" type="noConversion"/>
  </si>
  <si>
    <t>pa_DBL_Fading_Spd_Factor_A</t>
    <phoneticPr fontId="7" type="noConversion"/>
  </si>
  <si>
    <t>pa_DBL_Fading_Spd_Factor_D</t>
    <phoneticPr fontId="7" type="noConversion"/>
  </si>
  <si>
    <t>pa_DBL_Fading_Spd_Factor_E</t>
    <phoneticPr fontId="7" type="noConversion"/>
  </si>
  <si>
    <t>pa_DBL_Fading_Spd_Factor_C</t>
    <phoneticPr fontId="7" type="noConversion"/>
  </si>
  <si>
    <t>pa_GFHB_MaxRate_Cfg</t>
    <phoneticPr fontId="7" type="noConversion"/>
  </si>
  <si>
    <t>pa_DivRoad_MinimumAngleToSpot_Cfg</t>
    <phoneticPr fontId="7" type="noConversion"/>
  </si>
  <si>
    <t>---</t>
    <phoneticPr fontId="7" type="noConversion"/>
  </si>
  <si>
    <t>pa_Spot_MovAng_Cfg</t>
    <phoneticPr fontId="7" type="noConversion"/>
  </si>
  <si>
    <t>pa_Pixel_HystAngle_Cfg</t>
    <phoneticPr fontId="7" type="noConversion"/>
  </si>
  <si>
    <t>pa_Pixel_HystTime_Cfg</t>
    <phoneticPr fontId="7" type="noConversion"/>
  </si>
  <si>
    <t>pa_DivRoad_RampingTimeTurnOffZone</t>
    <phoneticPr fontId="7" type="noConversion"/>
  </si>
  <si>
    <t>pa_StepperMotor_Undervoltage_Cfg</t>
    <phoneticPr fontId="7" type="noConversion"/>
  </si>
  <si>
    <t>pa_Leveling_Temperature_Sensor_Cfg</t>
    <phoneticPr fontId="7" type="noConversion"/>
  </si>
  <si>
    <t>pa_Leveling_ColdToWarm_Delay_Time</t>
    <phoneticPr fontId="7" type="noConversion"/>
  </si>
  <si>
    <t>pa_StepperMotor_Overvoltage_Cfg</t>
    <phoneticPr fontId="7" type="noConversion"/>
  </si>
  <si>
    <t>pa_StepperMotor_Lowvoltage_Cfg</t>
    <phoneticPr fontId="7" type="noConversion"/>
  </si>
  <si>
    <t>pa_Leveling_DirectionSwitch_Cfg</t>
    <phoneticPr fontId="7" type="noConversion"/>
  </si>
  <si>
    <t>pa_StepperMotor_Acceleration_Cfg</t>
    <phoneticPr fontId="7" type="noConversion"/>
  </si>
  <si>
    <t>pa_Leveling_TemperatureThreshold_of_Cold_AD</t>
    <phoneticPr fontId="7" type="noConversion"/>
  </si>
  <si>
    <t>pa_Leveling_Position_Cfg_Pos1</t>
    <phoneticPr fontId="7" type="noConversion"/>
  </si>
  <si>
    <t>pa_Leveling_Position_Cfg_Pos2</t>
    <phoneticPr fontId="7" type="noConversion"/>
  </si>
  <si>
    <t>pa_Leveling_Position_Cfg_Pos3</t>
    <phoneticPr fontId="7" type="noConversion"/>
  </si>
  <si>
    <t>pa_Leveling_Position_Cfg_Range4</t>
    <phoneticPr fontId="7" type="noConversion"/>
  </si>
  <si>
    <t>pa_Leveling_cold_RefRun_holding_current</t>
    <phoneticPr fontId="7" type="noConversion"/>
  </si>
  <si>
    <t>pa_Leveling_cold_RefRun_running_current</t>
    <phoneticPr fontId="7" type="noConversion"/>
  </si>
  <si>
    <t>pa_Leveling_cold_Refrun_max_frequency</t>
    <phoneticPr fontId="7" type="noConversion"/>
  </si>
  <si>
    <t>pa_Leveling_cold_Refrun_max_frequency_Index</t>
    <phoneticPr fontId="7" type="noConversion"/>
  </si>
  <si>
    <t>pa_Leveling_cold_Refrun_min_frequency</t>
    <phoneticPr fontId="7" type="noConversion"/>
  </si>
  <si>
    <t>pa_Leveling_cold_Refrun_min_frequency_Index</t>
    <phoneticPr fontId="7" type="noConversion"/>
  </si>
  <si>
    <t>pa_Leveling_cold_normal_holding_current</t>
    <phoneticPr fontId="7" type="noConversion"/>
  </si>
  <si>
    <t>pa_Leveling_cold_normal_running_current</t>
    <phoneticPr fontId="7" type="noConversion"/>
  </si>
  <si>
    <t>pa_Leveling_cold_normal_max_frequency</t>
    <phoneticPr fontId="7" type="noConversion"/>
  </si>
  <si>
    <t xml:space="preserve"> pa_Leveling_cold_normal_max_frequency_Index</t>
    <phoneticPr fontId="7" type="noConversion"/>
  </si>
  <si>
    <t>pa_Leveling_cold_normal_min_frequency</t>
    <phoneticPr fontId="7" type="noConversion"/>
  </si>
  <si>
    <t>pa_Leveling_cold_normal_min_frequency_Index</t>
    <phoneticPr fontId="7" type="noConversion"/>
  </si>
  <si>
    <t>pa_Leveling_warm_RefRun_holding_current</t>
    <phoneticPr fontId="7" type="noConversion"/>
  </si>
  <si>
    <t>pa_Leveling_warm_normal_holding_current</t>
    <phoneticPr fontId="7" type="noConversion"/>
  </si>
  <si>
    <t>pa_Leveling_warm_normal_running_current</t>
    <phoneticPr fontId="7" type="noConversion"/>
  </si>
  <si>
    <t>pa_Leveling_warm_normal_min_frequency</t>
    <phoneticPr fontId="7" type="noConversion"/>
  </si>
  <si>
    <t>pa_Leveling_warm_normal_min_frequency_Index</t>
    <phoneticPr fontId="7" type="noConversion"/>
  </si>
  <si>
    <t>pa_Leveling_warm_RefRun_running_current</t>
    <phoneticPr fontId="7" type="noConversion"/>
  </si>
  <si>
    <t>pa_Leveling_warm_Refrun_max_frequency</t>
    <phoneticPr fontId="7" type="noConversion"/>
  </si>
  <si>
    <t>pa_Leveling_warm_Refrun_max_frequency_Index</t>
    <phoneticPr fontId="7" type="noConversion"/>
  </si>
  <si>
    <t>pa_Leveling_warm_Refrun_min_frequency</t>
    <phoneticPr fontId="7" type="noConversion"/>
  </si>
  <si>
    <t>pa_Leveling_warm_Refrun_min_frequency_Index</t>
    <phoneticPr fontId="7" type="noConversion"/>
  </si>
  <si>
    <t>pa_Leveling_warm_normal_max_frequency</t>
    <phoneticPr fontId="7" type="noConversion"/>
  </si>
  <si>
    <t>pa_Leveling_warm_normal_max_frequency_Index</t>
    <phoneticPr fontId="7" type="noConversion"/>
  </si>
  <si>
    <t>V</t>
    <phoneticPr fontId="7" type="noConversion"/>
  </si>
  <si>
    <t>V</t>
    <phoneticPr fontId="7" type="noConversion"/>
  </si>
  <si>
    <t>---</t>
    <phoneticPr fontId="7" type="noConversion"/>
  </si>
  <si>
    <t>---</t>
    <phoneticPr fontId="7" type="noConversion"/>
  </si>
  <si>
    <t>FS/s^2</t>
    <phoneticPr fontId="7" type="noConversion"/>
  </si>
  <si>
    <t>kΩ</t>
    <phoneticPr fontId="7" type="noConversion"/>
  </si>
  <si>
    <t>---</t>
    <phoneticPr fontId="7" type="noConversion"/>
  </si>
  <si>
    <t>FS</t>
    <phoneticPr fontId="7" type="noConversion"/>
  </si>
  <si>
    <t>FS</t>
    <phoneticPr fontId="7" type="noConversion"/>
  </si>
  <si>
    <t>FS</t>
    <phoneticPr fontId="7" type="noConversion"/>
  </si>
  <si>
    <t>mA</t>
  </si>
  <si>
    <t>mA</t>
    <phoneticPr fontId="7" type="noConversion"/>
  </si>
  <si>
    <t>---</t>
    <phoneticPr fontId="7" type="noConversion"/>
  </si>
  <si>
    <t>---</t>
    <phoneticPr fontId="7" type="noConversion"/>
  </si>
  <si>
    <t>mA</t>
    <phoneticPr fontId="7" type="noConversion"/>
  </si>
  <si>
    <t>FS/s</t>
  </si>
  <si>
    <t>FS/s</t>
    <phoneticPr fontId="7" type="noConversion"/>
  </si>
  <si>
    <t>---</t>
    <phoneticPr fontId="7" type="noConversion"/>
  </si>
  <si>
    <t>FS/s</t>
    <phoneticPr fontId="7" type="noConversion"/>
  </si>
  <si>
    <t>---</t>
    <phoneticPr fontId="7" type="noConversion"/>
  </si>
  <si>
    <t>---</t>
    <phoneticPr fontId="7" type="noConversion"/>
  </si>
  <si>
    <t>---</t>
    <phoneticPr fontId="7" type="noConversion"/>
  </si>
  <si>
    <t>---</t>
    <phoneticPr fontId="7" type="noConversion"/>
  </si>
  <si>
    <t>---</t>
    <phoneticPr fontId="7" type="noConversion"/>
  </si>
  <si>
    <t>pa_Leveling_Stall_Activation</t>
    <phoneticPr fontId="7" type="noConversion"/>
  </si>
  <si>
    <t>---</t>
    <phoneticPr fontId="7" type="noConversion"/>
  </si>
  <si>
    <t>pa_Leveling_Stall_Speed_Threshold</t>
    <phoneticPr fontId="7" type="noConversion"/>
  </si>
  <si>
    <t>FS/s</t>
    <phoneticPr fontId="7" type="noConversion"/>
  </si>
  <si>
    <t>---</t>
    <phoneticPr fontId="7" type="noConversion"/>
  </si>
  <si>
    <t>pa_Leveling_Stall_InputVolHigh_Threshold</t>
    <phoneticPr fontId="7" type="noConversion"/>
  </si>
  <si>
    <t>pa_Leveling_Stall_IncrementCounterTime</t>
    <phoneticPr fontId="7" type="noConversion"/>
  </si>
  <si>
    <t>---</t>
    <phoneticPr fontId="7" type="noConversion"/>
  </si>
  <si>
    <t>pa_Leveling_Stall_IncrementCounter</t>
    <phoneticPr fontId="7" type="noConversion"/>
  </si>
  <si>
    <t>Failure Counter</t>
    <phoneticPr fontId="8" type="noConversion"/>
  </si>
  <si>
    <t>Failure Counter Index</t>
    <phoneticPr fontId="8" type="noConversion"/>
  </si>
  <si>
    <t>CH_Source</t>
    <phoneticPr fontId="8" type="noConversion"/>
  </si>
  <si>
    <t>Matrix Controller 6</t>
  </si>
  <si>
    <t>Matrix Controller 9</t>
  </si>
  <si>
    <t>Matrix Controller 10</t>
  </si>
  <si>
    <t>Matrix Controller 11</t>
  </si>
  <si>
    <t>Matrix Controller 12</t>
  </si>
  <si>
    <t>Matrix Controller 13</t>
  </si>
  <si>
    <t>Turn Deactv Brght Cfg(%)</t>
    <phoneticPr fontId="8" type="noConversion"/>
  </si>
  <si>
    <t>Turn Deactv Pos Cfg</t>
    <phoneticPr fontId="8" type="noConversion"/>
  </si>
  <si>
    <t>Turn_Deactv_Pos_Cfg</t>
    <phoneticPr fontId="8" type="noConversion"/>
  </si>
  <si>
    <r>
      <t>NTC</t>
    </r>
    <r>
      <rPr>
        <sz val="11"/>
        <color theme="1"/>
        <rFont val="宋体"/>
        <family val="2"/>
        <charset val="134"/>
        <scheme val="minor"/>
      </rPr>
      <t>6LS</t>
    </r>
    <phoneticPr fontId="7" type="noConversion"/>
  </si>
  <si>
    <t>Virtual_Bending_Reference_Cfg</t>
    <phoneticPr fontId="8" type="noConversion"/>
  </si>
  <si>
    <t>Enable</t>
    <phoneticPr fontId="8" type="noConversion"/>
  </si>
  <si>
    <t>Disable</t>
    <phoneticPr fontId="8" type="noConversion"/>
  </si>
  <si>
    <t>pa_Leveling_Stall_Time_Out</t>
    <phoneticPr fontId="7" type="noConversion"/>
  </si>
  <si>
    <t>pa_Leveling_Stall_Vbemf_Threshold</t>
    <phoneticPr fontId="7" type="noConversion"/>
  </si>
  <si>
    <t>pa_Leveling_Stall_InputVolLow_Threshold</t>
    <phoneticPr fontId="7" type="noConversion"/>
  </si>
  <si>
    <t>pa_Leveling_Stall_DecrementCounter</t>
    <phoneticPr fontId="7" type="noConversion"/>
  </si>
  <si>
    <t>pa_Leveling_Stall_DecrementCounterTime</t>
    <phoneticPr fontId="7" type="noConversion"/>
  </si>
  <si>
    <t>FS_NL7A_13B626_AB001 add</t>
  </si>
  <si>
    <t>FS_NL7A_13B626_AB001 add</t>
    <phoneticPr fontId="7" type="noConversion"/>
  </si>
  <si>
    <t>FS_NL7A_13B626_AB001 add</t>
    <phoneticPr fontId="7" type="noConversion"/>
  </si>
  <si>
    <t>pa_Turn_Deactv_Brght_Cfg</t>
    <phoneticPr fontId="7" type="noConversion"/>
  </si>
  <si>
    <t>---</t>
    <phoneticPr fontId="7" type="noConversion"/>
  </si>
  <si>
    <t>---</t>
    <phoneticPr fontId="7" type="noConversion"/>
  </si>
  <si>
    <t>pa_Virtual_Bending_Reference_Cfg</t>
    <phoneticPr fontId="7" type="noConversion"/>
  </si>
  <si>
    <t>---</t>
    <phoneticPr fontId="7" type="noConversion"/>
  </si>
  <si>
    <t>---</t>
    <phoneticPr fontId="7" type="noConversion"/>
  </si>
  <si>
    <t>---</t>
    <phoneticPr fontId="7" type="noConversion"/>
  </si>
  <si>
    <t>degree</t>
    <phoneticPr fontId="7" type="noConversion"/>
  </si>
  <si>
    <t>---</t>
    <phoneticPr fontId="7" type="noConversion"/>
  </si>
  <si>
    <t>---</t>
    <phoneticPr fontId="7" type="noConversion"/>
  </si>
  <si>
    <t>---</t>
    <phoneticPr fontId="7" type="noConversion"/>
  </si>
  <si>
    <t>---</t>
    <phoneticPr fontId="7" type="noConversion"/>
  </si>
  <si>
    <t>---</t>
    <phoneticPr fontId="7" type="noConversion"/>
  </si>
  <si>
    <t>---</t>
    <phoneticPr fontId="7" type="noConversion"/>
  </si>
  <si>
    <t>---</t>
    <phoneticPr fontId="7" type="noConversion"/>
  </si>
  <si>
    <t>pa_NTCCH6LS_Source</t>
    <phoneticPr fontId="7" type="noConversion"/>
  </si>
  <si>
    <t>pa_NTCCh6LS_TempDerate1</t>
    <phoneticPr fontId="7" type="noConversion"/>
  </si>
  <si>
    <t>pa_NTCCh6LS_TempDerate2</t>
    <phoneticPr fontId="7" type="noConversion"/>
  </si>
  <si>
    <t>pa_NTCCh6LS_TempDerate3</t>
  </si>
  <si>
    <t>pa_NTCCh6LS_TempDerate4</t>
  </si>
  <si>
    <t>pa_NTCCh6LS_TempDerate5</t>
  </si>
  <si>
    <t>pa_NTCCh6LS_TempDerate6</t>
  </si>
  <si>
    <t>pa_NTCCh6LS_BrightDerate1</t>
  </si>
  <si>
    <t>pa_NTCCh6LS_BrightDerate2</t>
  </si>
  <si>
    <t>pa_NTCCh6LS_BrightDerate3</t>
  </si>
  <si>
    <t>pa_NTCCh6LS_BrightDerate4</t>
  </si>
  <si>
    <t>pa_NTCCh6LS_BrightDerate5</t>
  </si>
  <si>
    <t>pa_NTCCh6LS_BrightDerate6</t>
  </si>
  <si>
    <t>Deactivate at N-2</t>
    <phoneticPr fontId="7" type="noConversion"/>
  </si>
  <si>
    <t>No deactivation required</t>
    <phoneticPr fontId="7" type="noConversion"/>
  </si>
  <si>
    <t>No Report required</t>
    <phoneticPr fontId="7" type="noConversion"/>
  </si>
  <si>
    <t>Deactivate the whole Function</t>
    <phoneticPr fontId="7" type="noConversion"/>
  </si>
  <si>
    <t>No</t>
    <phoneticPr fontId="7" type="noConversion"/>
  </si>
  <si>
    <t>Report at N-1</t>
    <phoneticPr fontId="7" type="noConversion"/>
  </si>
  <si>
    <t>Coil_Management_Setting</t>
    <phoneticPr fontId="7" type="noConversion"/>
  </si>
  <si>
    <t>Ptr_LWR_PWMJen</t>
    <phoneticPr fontId="8" type="noConversion"/>
  </si>
  <si>
    <t>Ptr_LWR_EMC</t>
    <phoneticPr fontId="8" type="noConversion"/>
  </si>
  <si>
    <t>No deactivation required</t>
    <phoneticPr fontId="7" type="noConversion"/>
  </si>
  <si>
    <t>HS2</t>
    <phoneticPr fontId="7" type="noConversion"/>
  </si>
  <si>
    <t>Report at N-1</t>
  </si>
  <si>
    <t>07/31 delete for method2 configuration</t>
    <phoneticPr fontId="7" type="noConversion"/>
  </si>
  <si>
    <t>keep but App value is given by DID</t>
    <phoneticPr fontId="7" type="noConversion"/>
  </si>
  <si>
    <t>07/31 delete for method2 configuration</t>
    <phoneticPr fontId="7" type="noConversion"/>
  </si>
  <si>
    <t>07/31 delete for method2 configuration</t>
    <phoneticPr fontId="7" type="noConversion"/>
  </si>
  <si>
    <t>07/31 delete for method2 configuration</t>
    <phoneticPr fontId="7" type="noConversion"/>
  </si>
  <si>
    <t>07/31 delete for method2 configuration</t>
    <phoneticPr fontId="7" type="noConversion"/>
  </si>
  <si>
    <t>07/31 delete for method2 configuration</t>
    <phoneticPr fontId="7" type="noConversion"/>
  </si>
  <si>
    <t>DRL/ParkPosition - TI</t>
    <phoneticPr fontId="7" type="noConversion"/>
  </si>
  <si>
    <t>Analog input 1</t>
  </si>
  <si>
    <t>pa_SW_Part_number</t>
    <phoneticPr fontId="7" type="noConversion"/>
  </si>
  <si>
    <t>pa_LimpHome_Current</t>
    <phoneticPr fontId="7" type="noConversion"/>
  </si>
  <si>
    <t>limp home mode current</t>
    <phoneticPr fontId="7" type="noConversion"/>
  </si>
  <si>
    <t>user gives name for dataset</t>
    <phoneticPr fontId="7" type="noConversion"/>
  </si>
  <si>
    <t>vehicle manufacturer part number</t>
    <phoneticPr fontId="7" type="noConversion"/>
  </si>
  <si>
    <t>variant of target LED controller</t>
    <phoneticPr fontId="7" type="noConversion"/>
  </si>
  <si>
    <t>the LED segements assignment for pixel system.</t>
    <phoneticPr fontId="7" type="noConversion"/>
  </si>
  <si>
    <t>It specifies which Matrix controller chip is used.</t>
    <phoneticPr fontId="7" type="noConversion"/>
  </si>
  <si>
    <t>It specifies TI chip MLC Matrix Range.</t>
    <phoneticPr fontId="7" type="noConversion"/>
  </si>
  <si>
    <t>it specifies which Beam Variant to choose.</t>
    <phoneticPr fontId="7" type="noConversion"/>
  </si>
  <si>
    <t>it specifies LED_001 is assigned to which MLC.</t>
    <phoneticPr fontId="7" type="noConversion"/>
  </si>
  <si>
    <t>it specifies LED_002 is assigned to which MLC.</t>
  </si>
  <si>
    <t>it specifies LED_003 is assigned to which MLC.</t>
  </si>
  <si>
    <t>it specifies LED_004 is assigned to which MLC.</t>
  </si>
  <si>
    <t>it specifies LED_005 is assigned to which MLC.</t>
  </si>
  <si>
    <t>it specifies LED_006 is assigned to which MLC.</t>
  </si>
  <si>
    <t>it specifies LED_007 is assigned to which MLC.</t>
  </si>
  <si>
    <t>it specifies LED_008 is assigned to which MLC.</t>
  </si>
  <si>
    <t>it specifies LED_009 is assigned to which MLC.</t>
  </si>
  <si>
    <t>it specifies LED_010 is assigned to which MLC.</t>
  </si>
  <si>
    <t>it specifies LED_011 is assigned to which MLC.</t>
  </si>
  <si>
    <t>it specifies LED_012 is assigned to which MLC.</t>
  </si>
  <si>
    <t>it specifies LED_013 is assigned to which MLC.</t>
  </si>
  <si>
    <t>it specifies LED_014 is assigned to which MLC.</t>
  </si>
  <si>
    <t>it specifies LED_015 is assigned to which MLC.</t>
  </si>
  <si>
    <t>it specifies LED_016 is assigned to which MLC.</t>
  </si>
  <si>
    <t>it specifies LED_102 is assigned to which MLC.</t>
  </si>
  <si>
    <t>it specifies LED_103 is assigned to which MLC.</t>
  </si>
  <si>
    <t>it specifies LED_104 is assigned to which MLC.</t>
  </si>
  <si>
    <t>it specifies LED_105 is assigned to which MLC.</t>
  </si>
  <si>
    <t>it specifies LED_106 is assigned to which MLC.</t>
  </si>
  <si>
    <t>it specifies LED_107 is assigned to which MLC.</t>
  </si>
  <si>
    <t>it specifies LED_108 is assigned to which MLC.</t>
  </si>
  <si>
    <t>it specifies LED_109 is assigned to which MLC.</t>
  </si>
  <si>
    <t>it specifies LED_110 is assigned to which MLC.</t>
  </si>
  <si>
    <t>it specifies LED_111 is assigned to which MLC.</t>
  </si>
  <si>
    <t>it specifies LED_112 is assigned to which MLC.</t>
  </si>
  <si>
    <t>it specifies LED_113 is assigned to which MLC.</t>
  </si>
  <si>
    <t>it specifies LED_114 is assigned to which MLC.</t>
  </si>
  <si>
    <t>it specifies LED_115 is assigned to which MLC.</t>
  </si>
  <si>
    <t>it specifies LED_116 is assigned to which MLC.</t>
  </si>
  <si>
    <t>it specifies LED_202 is assigned to which MLC.</t>
  </si>
  <si>
    <t>it specifies LED_203 is assigned to which MLC.</t>
  </si>
  <si>
    <t>it specifies LED_204 is assigned to which MLC.</t>
  </si>
  <si>
    <t>it specifies LED_101 is assigned to which MLC.</t>
    <phoneticPr fontId="7" type="noConversion"/>
  </si>
  <si>
    <t>it specifies LED_201 is assigned to which MLC.</t>
    <phoneticPr fontId="7" type="noConversion"/>
  </si>
  <si>
    <t>it specifies LED_205 is assigned to which MLC.</t>
  </si>
  <si>
    <t>it specifies LED_206 is assigned to which MLC.</t>
  </si>
  <si>
    <t>it specifies LED_207 is assigned to which MLC.</t>
  </si>
  <si>
    <t>it specifies LED_208 is assigned to which MLC.</t>
  </si>
  <si>
    <t>it specifies LED_209 is assigned to which MLC.</t>
  </si>
  <si>
    <t>it specifies LED_210 is assigned to which MLC.</t>
  </si>
  <si>
    <t>it specifies LED_211 is assigned to which MLC.</t>
  </si>
  <si>
    <t>it specifies LED_212 is assigned to which MLC.</t>
  </si>
  <si>
    <t>it specifies LED_213 is assigned to which MLC.</t>
  </si>
  <si>
    <t>it specifies LED_214 is assigned to which MLC.</t>
  </si>
  <si>
    <t>it specifies LED_215 is assigned to which MLC.</t>
  </si>
  <si>
    <t>it specifies LED_216 is assigned to which MLC.</t>
  </si>
  <si>
    <t>it specifies LED_301 is assigned to which MLC.</t>
    <phoneticPr fontId="7" type="noConversion"/>
  </si>
  <si>
    <t>it specifies LED_302 is assigned to which MLC.</t>
  </si>
  <si>
    <t>it specifies LED_303 is assigned to which MLC.</t>
  </si>
  <si>
    <t>it specifies LED_304 is assigned to which MLC.</t>
  </si>
  <si>
    <t>it specifies LED_305 is assigned to which MLC.</t>
  </si>
  <si>
    <t>it specifies LED_306 is assigned to which MLC.</t>
  </si>
  <si>
    <t>it specifies LED_307 is assigned to which MLC.</t>
  </si>
  <si>
    <t>it specifies LED_308 is assigned to which MLC.</t>
  </si>
  <si>
    <t>it specifies LED_309 is assigned to which MLC.</t>
  </si>
  <si>
    <t>it specifies LED_310 is assigned to which MLC.</t>
  </si>
  <si>
    <t>it specifies LED_311 is assigned to which MLC.</t>
  </si>
  <si>
    <t>it specifies LED_312 is assigned to which MLC.</t>
  </si>
  <si>
    <t>it specifies LED_313 is assigned to which MLC.</t>
  </si>
  <si>
    <t>it specifies LED_314 is assigned to which MLC.</t>
  </si>
  <si>
    <t>it specifies LED_315 is assigned to which MLC.</t>
  </si>
  <si>
    <t>it specifies LED_316 is assigned to which MLC.</t>
  </si>
  <si>
    <t>it specifies LED_401 is assigned to which MLC.</t>
    <phoneticPr fontId="7" type="noConversion"/>
  </si>
  <si>
    <t>it specifies LED_402 is assigned to which MLC.</t>
  </si>
  <si>
    <t>it specifies LED_403 is assigned to which MLC.</t>
  </si>
  <si>
    <t>it specifies LED_404 is assigned to which MLC.</t>
  </si>
  <si>
    <t>it specifies LED_405 is assigned to which MLC.</t>
  </si>
  <si>
    <t>it specifies LED_406 is assigned to which MLC.</t>
  </si>
  <si>
    <t>it specifies LED_407 is assigned to which MLC.</t>
  </si>
  <si>
    <t>it specifies LED_408 is assigned to which MLC.</t>
  </si>
  <si>
    <t>it specifies LED_409 is assigned to which MLC.</t>
  </si>
  <si>
    <t>it specifies LED_410 is assigned to which MLC.</t>
  </si>
  <si>
    <t>it specifies LED_411 is assigned to which MLC.</t>
  </si>
  <si>
    <t>it specifies LED_412 is assigned to which MLC.</t>
  </si>
  <si>
    <t>it specifies LED_413 is assigned to which MLC.</t>
  </si>
  <si>
    <t>it specifies LED_414 is assigned to which MLC.</t>
  </si>
  <si>
    <t>it specifies LED_415 is assigned to which MLC.</t>
  </si>
  <si>
    <t>it specifies LED_416 is assigned to which MLC.</t>
  </si>
  <si>
    <t>it specifies LED_501 is assigned to which MLC.</t>
    <phoneticPr fontId="7" type="noConversion"/>
  </si>
  <si>
    <t>it specifies LED_502 is assigned to which MLC.</t>
  </si>
  <si>
    <t>it specifies LED_503 is assigned to which MLC.</t>
  </si>
  <si>
    <t>it specifies LED_504 is assigned to which MLC.</t>
  </si>
  <si>
    <t>it specifies LED_505 is assigned to which MLC.</t>
  </si>
  <si>
    <t>it specifies LED_506 is assigned to which MLC.</t>
  </si>
  <si>
    <t>it specifies LED_507 is assigned to which MLC.</t>
  </si>
  <si>
    <t>it specifies LED_508 is assigned to which MLC.</t>
  </si>
  <si>
    <t>it specifies LED_509 is assigned to which MLC.</t>
  </si>
  <si>
    <t>it specifies LED_510 is assigned to which MLC.</t>
  </si>
  <si>
    <t>it specifies LED_511 is assigned to which MLC.</t>
  </si>
  <si>
    <t>it specifies LED_512 is assigned to which MLC.</t>
  </si>
  <si>
    <t>it specifies LED_513 is assigned to which MLC.</t>
  </si>
  <si>
    <t>it specifies LED_514 is assigned to which MLC.</t>
  </si>
  <si>
    <t>it specifies LED_515 is assigned to which MLC.</t>
  </si>
  <si>
    <t>it specifies LED_516 is assigned to which MLC.</t>
  </si>
  <si>
    <t xml:space="preserve">it specifies LED_&lt;yy&gt;&lt;xx&gt; is assigned to which LED switch of this Phys_LED_&lt;yy&gt;&lt;xx&gt;_MLC_Addr MLC.
</t>
    <phoneticPr fontId="7" type="noConversion"/>
  </si>
  <si>
    <t>it specifies virtual horizontal left border of  LED_&lt;yy&gt;&lt;xx&gt;.</t>
    <phoneticPr fontId="7" type="noConversion"/>
  </si>
  <si>
    <t>it specifies virtual horizontal right border of  LED_&lt;yy&gt;&lt;xx&gt;.</t>
    <phoneticPr fontId="7" type="noConversion"/>
  </si>
  <si>
    <t>it specifies virtual vertical upper border of  LED_&lt;yy&gt;&lt;xx&gt;.</t>
    <phoneticPr fontId="7" type="noConversion"/>
  </si>
  <si>
    <t>it specifies virtual vertical down border of  LED_&lt;yy&gt;&lt;xx&gt;.</t>
    <phoneticPr fontId="7" type="noConversion"/>
  </si>
  <si>
    <t>it specifies Class C beam pattern PWM of LED_&lt;yy&gt;&lt;xx&gt; for left ECU under left hand traffic.</t>
    <phoneticPr fontId="7" type="noConversion"/>
  </si>
  <si>
    <t>it specifies Class C beam pattern PWM of LED_&lt;yy&gt;&lt;xx&gt; for left ECU under right hand traffic.</t>
  </si>
  <si>
    <t>it specifies Class C beam pattern PWM of LED_&lt;yy&gt;&lt;xx&gt; for left ECU under right hand traffic.</t>
    <phoneticPr fontId="7" type="noConversion"/>
  </si>
  <si>
    <t>it specifies Class C beam pattern PWM of LED_&lt;yy&gt;&lt;xx&gt; for right ECU under left hand traffic.</t>
  </si>
  <si>
    <t>it specifies Class C beam pattern PWM of LED_&lt;yy&gt;&lt;xx&gt; for right ECU under left hand traffic.</t>
    <phoneticPr fontId="7" type="noConversion"/>
  </si>
  <si>
    <t>it specifies Class C beam pattern PWM of LED_&lt;yy&gt;&lt;xx&gt; for right ECU under right hand traffic.</t>
  </si>
  <si>
    <t>it specifies Class C beam pattern PWM of LED_&lt;yy&gt;&lt;xx&gt; for right ECU under right hand traffic.</t>
    <phoneticPr fontId="7" type="noConversion"/>
  </si>
  <si>
    <t>it specifies Class C beam pattern PWM of static LB for left ECU under left hand traffic.</t>
    <phoneticPr fontId="7" type="noConversion"/>
  </si>
  <si>
    <t>it specifies Class C beam pattern PWM of static LB for right ECU under left hand traffic.</t>
    <phoneticPr fontId="7" type="noConversion"/>
  </si>
  <si>
    <t>it specifies Class C beam pattern PWM of static LB for left ECU under right hand traffic.</t>
    <phoneticPr fontId="7" type="noConversion"/>
  </si>
  <si>
    <t>it specifies Class C beam pattern PWM of static LB for right ECU under right hand traffic.</t>
    <phoneticPr fontId="7" type="noConversion"/>
  </si>
  <si>
    <t>it specifies Class E(Highway) beam pattern PWM of LED_&lt;yy&gt;&lt;xx&gt; for left ECU under left hand traffic.</t>
  </si>
  <si>
    <t>it specifies Class E(Highway) beam pattern PWM of LED_&lt;yy&gt;&lt;xx&gt; for left ECU under left hand traffic.</t>
    <phoneticPr fontId="7" type="noConversion"/>
  </si>
  <si>
    <t>it specifies Class E(Highway) beam pattern PWM of LED_&lt;yy&gt;&lt;xx&gt; for left ECU under right hand traffic.</t>
  </si>
  <si>
    <t>it specifies Class E(Highway) beam pattern PWM of LED_&lt;yy&gt;&lt;xx&gt; for left ECU under right hand traffic.</t>
    <phoneticPr fontId="7" type="noConversion"/>
  </si>
  <si>
    <t>it specifies Class E(Highway) beam pattern PWM of LED_&lt;yy&gt;&lt;xx&gt; for right ECU under left hand traffic.</t>
  </si>
  <si>
    <t>it specifies Class E(Highway) beam pattern PWM of LED_&lt;yy&gt;&lt;xx&gt; for right ECU under left hand traffic.</t>
    <phoneticPr fontId="7" type="noConversion"/>
  </si>
  <si>
    <t>it specifies Class E(Highway) beam pattern PWM of LED_&lt;yy&gt;&lt;xx&gt; for right ECU under right hand traffic.</t>
  </si>
  <si>
    <t>it specifies Class E(Highway) beam pattern PWM of LED_&lt;yy&gt;&lt;xx&gt; for right ECU under right hand traffic.</t>
    <phoneticPr fontId="7" type="noConversion"/>
  </si>
  <si>
    <t>it specifies Class E(Highway) beam pattern PWM of static LB for left ECU under left hand traffic.</t>
    <phoneticPr fontId="7" type="noConversion"/>
  </si>
  <si>
    <t>it specifies Class E(Highway) beam pattern PWM of static LB for right ECU under left hand traffic.</t>
    <phoneticPr fontId="7" type="noConversion"/>
  </si>
  <si>
    <t>it specifies Class E(Highway) beam pattern PWM of static LB for left ECU under right hand traffic.</t>
    <phoneticPr fontId="7" type="noConversion"/>
  </si>
  <si>
    <t>it specifies Class E(Highway) beam pattern PWM of static LB for right ECU under right hand traffic.</t>
    <phoneticPr fontId="7" type="noConversion"/>
  </si>
  <si>
    <t>it specifies Class W(Adverse Weather) beam pattern PWM of LED_&lt;yy&gt;&lt;xx&gt; for left ECU under left hand traffic.</t>
  </si>
  <si>
    <t>it specifies Class W(Adverse Weather) beam pattern PWM of LED_&lt;yy&gt;&lt;xx&gt; for left ECU under left hand traffic.</t>
    <phoneticPr fontId="7" type="noConversion"/>
  </si>
  <si>
    <t>it specifies Class W(Adverse Weather) beam pattern PWM of LED_&lt;yy&gt;&lt;xx&gt; for left ECU under right hand traffic.</t>
  </si>
  <si>
    <t>it specifies Class W(Adverse Weather) beam pattern PWM of LED_&lt;yy&gt;&lt;xx&gt; for left ECU under right hand traffic.</t>
    <phoneticPr fontId="7" type="noConversion"/>
  </si>
  <si>
    <t>it specifies Class W(Adverse Weather) beam pattern PWM of LED_&lt;yy&gt;&lt;xx&gt; for right ECU under left hand traffic.</t>
  </si>
  <si>
    <t>it specifies Class W(Adverse Weather) beam pattern PWM of LED_&lt;yy&gt;&lt;xx&gt; for right ECU under left hand traffic.</t>
    <phoneticPr fontId="7" type="noConversion"/>
  </si>
  <si>
    <t>it specifies Class W(Adverse Weather) beam pattern PWM of LED_&lt;yy&gt;&lt;xx&gt; for right ECU under right hand traffic.</t>
  </si>
  <si>
    <t>it specifies Class W(Adverse Weather) beam pattern PWM of LED_&lt;yy&gt;&lt;xx&gt; for right ECU under right hand traffic.</t>
    <phoneticPr fontId="7" type="noConversion"/>
  </si>
  <si>
    <t>it specifies Class W(Adverse Weather) beam pattern PWM of static LB for left ECU under left hand traffic.</t>
    <phoneticPr fontId="7" type="noConversion"/>
  </si>
  <si>
    <t>it specifies Class W(Adverse Weather) beam pattern PWM of static LB for left ECU under right hand traffic.</t>
    <phoneticPr fontId="7" type="noConversion"/>
  </si>
  <si>
    <t>it specifies Class W(Adverse Weather) beam pattern PWM of static LB for right ECU under left hand traffic.</t>
    <phoneticPr fontId="7" type="noConversion"/>
  </si>
  <si>
    <t>it specifies Class W(Adverse Weather) beam pattern PWM of static LB for right ECU under right hand traffic.</t>
    <phoneticPr fontId="7" type="noConversion"/>
  </si>
  <si>
    <t>it specifies Class V1(City) beam pattern PWM of LED_&lt;yy&gt;&lt;xx&gt; for left ECU under left hand traffic.</t>
  </si>
  <si>
    <t>it specifies Class V1(City) beam pattern PWM of LED_&lt;yy&gt;&lt;xx&gt; for left ECU under left hand traffic.</t>
    <phoneticPr fontId="7" type="noConversion"/>
  </si>
  <si>
    <t>it specifies Class V1(City) beam pattern PWM of LED_&lt;yy&gt;&lt;xx&gt; for left ECU under right hand traffic.</t>
  </si>
  <si>
    <t>it specifies Class V1(City) beam pattern PWM of LED_&lt;yy&gt;&lt;xx&gt; for left ECU under right hand traffic.</t>
    <phoneticPr fontId="7" type="noConversion"/>
  </si>
  <si>
    <t>it specifies Class V1(City) beam pattern PWM of LED_&lt;yy&gt;&lt;xx&gt; for right ECU under left hand traffic.</t>
  </si>
  <si>
    <t>it specifies Class V1(City) beam pattern PWM of LED_&lt;yy&gt;&lt;xx&gt; for right ECU under left hand traffic.</t>
    <phoneticPr fontId="7" type="noConversion"/>
  </si>
  <si>
    <t>it specifies Class V1(City) beam pattern PWM of LED_&lt;yy&gt;&lt;xx&gt; for right ECU under right hand traffic.</t>
  </si>
  <si>
    <t>it specifies Class V1(City) beam pattern PWM of LED_&lt;yy&gt;&lt;xx&gt; for right ECU under right hand traffic.</t>
    <phoneticPr fontId="7" type="noConversion"/>
  </si>
  <si>
    <t>it specifies Class V1(City) beam pattern PWM of static LB for left ECU under left hand traffic.</t>
    <phoneticPr fontId="7" type="noConversion"/>
  </si>
  <si>
    <t>it specifies Class V1(City) beam pattern PWM of static LB for left ECU under right hand traffic.</t>
    <phoneticPr fontId="7" type="noConversion"/>
  </si>
  <si>
    <t>it specifies Class V1(City) beam pattern PWM of static LB for right ECU under left hand traffic.</t>
    <phoneticPr fontId="7" type="noConversion"/>
  </si>
  <si>
    <t>it specifies Class V1(City) beam pattern PWM of static LB for right ECU under right hand traffic.</t>
    <phoneticPr fontId="7" type="noConversion"/>
  </si>
  <si>
    <t>it specifies Class E1(Highway) beam pattern PWM of LED_&lt;yy&gt;&lt;xx&gt; for left ECU under left hand traffic.</t>
  </si>
  <si>
    <t>it specifies Class E1(Highway) beam pattern PWM of LED_&lt;yy&gt;&lt;xx&gt; for left ECU under left hand traffic.</t>
    <phoneticPr fontId="7" type="noConversion"/>
  </si>
  <si>
    <t>it specifies Class E2(Highway) beam pattern PWM of LED_&lt;yy&gt;&lt;xx&gt; for left ECU under left hand traffic.</t>
  </si>
  <si>
    <t>it specifies Class E3(Highway) beam pattern PWM of LED_&lt;yy&gt;&lt;xx&gt; for left ECU under left hand traffic.</t>
  </si>
  <si>
    <t>it specifies Class E1(Highway) beam pattern PWM of LED_&lt;yy&gt;&lt;xx&gt; for left ECU under right hand traffic.</t>
  </si>
  <si>
    <t>it specifies Class E1(Highway) beam pattern PWM of LED_&lt;yy&gt;&lt;xx&gt; for left ECU under right hand traffic.</t>
    <phoneticPr fontId="7" type="noConversion"/>
  </si>
  <si>
    <t>it specifies Class E2(Highway) beam pattern PWM of LED_&lt;yy&gt;&lt;xx&gt; for left ECU under right hand traffic.</t>
  </si>
  <si>
    <t>it specifies Class E1(Highway) beam pattern PWM of LED_&lt;yy&gt;&lt;xx&gt; for right ECU under left hand traffic.</t>
  </si>
  <si>
    <t>it specifies Class E1(Highway) beam pattern PWM of LED_&lt;yy&gt;&lt;xx&gt; for right ECU under left hand traffic.</t>
    <phoneticPr fontId="7" type="noConversion"/>
  </si>
  <si>
    <t>it specifies Class E2(Highway) beam pattern PWM of LED_&lt;yy&gt;&lt;xx&gt; for right ECU under left hand traffic.</t>
  </si>
  <si>
    <t>it specifies Class E3(Highway) beam pattern PWM of LED_&lt;yy&gt;&lt;xx&gt; for right ECU under left hand traffic.</t>
  </si>
  <si>
    <t>it specifies Class E1(Highway) beam pattern PWM of LED_&lt;yy&gt;&lt;xx&gt; for right ECU under right hand traffic.</t>
  </si>
  <si>
    <t>it specifies Class E1(Highway) beam pattern PWM of LED_&lt;yy&gt;&lt;xx&gt; for right ECU under right hand traffic.</t>
    <phoneticPr fontId="7" type="noConversion"/>
  </si>
  <si>
    <t>it specifies Class E2(Highway) beam pattern PWM of LED_&lt;yy&gt;&lt;xx&gt; for right ECU under right hand traffic.</t>
  </si>
  <si>
    <t>it specifies Class E3(Highway) beam pattern PWM of LED_&lt;yy&gt;&lt;xx&gt; for right ECU under right hand traffic.</t>
  </si>
  <si>
    <t>it specifies Class E1(Highway) beam pattern PWM of static LB for left ECU under left hand traffic.</t>
    <phoneticPr fontId="7" type="noConversion"/>
  </si>
  <si>
    <t>it specifies Class E1(Highway) beam pattern PWM of static LB for right ECU under left hand traffic.</t>
    <phoneticPr fontId="7" type="noConversion"/>
  </si>
  <si>
    <t>it specifies Class E1(Highway) beam pattern PWM of static LB for left ECU under right hand traffic.</t>
    <phoneticPr fontId="7" type="noConversion"/>
  </si>
  <si>
    <t>it specifies Class E1(Highway) beam pattern PWM of static LB for right ECU under right hand traffic.</t>
    <phoneticPr fontId="7" type="noConversion"/>
  </si>
  <si>
    <t>it specifies Class E2(Highway) beam pattern PWM of LED_&lt;yy&gt;&lt;xx&gt; for left ECU under left hand traffic.</t>
    <phoneticPr fontId="7" type="noConversion"/>
  </si>
  <si>
    <t>it specifies Class E2(Highway) beam pattern PWM of LED_&lt;yy&gt;&lt;xx&gt; for left ECU under right hand traffic.</t>
    <phoneticPr fontId="7" type="noConversion"/>
  </si>
  <si>
    <t>it specifies Class E2(Highway) beam pattern PWM of LED_&lt;yy&gt;&lt;xx&gt; for right ECU under left hand traffic.</t>
    <phoneticPr fontId="7" type="noConversion"/>
  </si>
  <si>
    <t>it specifies Class E2(Highway) beam pattern PWM of LED_&lt;yy&gt;&lt;xx&gt; for right ECU under right hand traffic.</t>
    <phoneticPr fontId="7" type="noConversion"/>
  </si>
  <si>
    <t>it specifies Class E2(Highway) beam pattern PWM of static LB for left ECU under left hand traffic.</t>
    <phoneticPr fontId="7" type="noConversion"/>
  </si>
  <si>
    <t>it specifies Class E2(Highway) beam pattern PWM of static LB for right ECU under left hand traffic.</t>
    <phoneticPr fontId="7" type="noConversion"/>
  </si>
  <si>
    <t>it specifies Class E2(Highway) beam pattern PWM of static LB for left ECU under right hand traffic.</t>
    <phoneticPr fontId="7" type="noConversion"/>
  </si>
  <si>
    <t>it specifies Class E2(Highway) beam pattern PWM of static LB for right ECU under right hand traffic.</t>
    <phoneticPr fontId="7" type="noConversion"/>
  </si>
  <si>
    <t>it specifies Class E3(Highway) beam pattern PWM of LED_&lt;yy&gt;&lt;xx&gt; for left ECU under left hand traffic.</t>
    <phoneticPr fontId="7" type="noConversion"/>
  </si>
  <si>
    <t>it specifies Class E3(Highway) beam pattern PWM of LED_&lt;yy&gt;&lt;xx&gt; for right ECU under left hand traffic.</t>
    <phoneticPr fontId="7" type="noConversion"/>
  </si>
  <si>
    <t>it specifies Class E3(Highway) beam pattern PWM of LED_&lt;yy&gt;&lt;xx&gt; for right ECU under right hand traffic.</t>
    <phoneticPr fontId="7" type="noConversion"/>
  </si>
  <si>
    <t>it specifies Class E3(Highway) beam pattern PWM of static LB for left ECU under left hand traffic.</t>
    <phoneticPr fontId="7" type="noConversion"/>
  </si>
  <si>
    <t>it specifies Class E3(Highway) beam pattern PWM of static LB for right ECU under left hand traffic.</t>
    <phoneticPr fontId="7" type="noConversion"/>
  </si>
  <si>
    <t>it specifies Class E3(Highway) beam pattern PWM of static LB for left ECU under right hand traffic.</t>
    <phoneticPr fontId="7" type="noConversion"/>
  </si>
  <si>
    <t>it specifies Class E3(Highway) beam pattern PWM of static LB for right ECU under right hand traffic.</t>
    <phoneticPr fontId="7" type="noConversion"/>
  </si>
  <si>
    <t>it specifies High beam pattern PWM of LED_&lt;yy&gt;&lt;xx&gt; for left ECU under left hand traffic.</t>
    <phoneticPr fontId="7" type="noConversion"/>
  </si>
  <si>
    <t>it specifies High beam pattern PWM of LED_&lt;yy&gt;&lt;xx&gt; for left ECU under right hand traffic.</t>
    <phoneticPr fontId="7" type="noConversion"/>
  </si>
  <si>
    <t>it specifies High beam pattern PWM of LED_&lt;yy&gt;&lt;xx&gt; for right ECU under left hand traffic.</t>
    <phoneticPr fontId="7" type="noConversion"/>
  </si>
  <si>
    <t>it specifies High beam pattern PWM of LED_&lt;yy&gt;&lt;xx&gt; for right ECU under right hand traffic.</t>
    <phoneticPr fontId="7" type="noConversion"/>
  </si>
  <si>
    <t>it specifies Class HB beam pattern PWM of static LB for left ECU under left hand traffic.</t>
    <phoneticPr fontId="7" type="noConversion"/>
  </si>
  <si>
    <t>it specifies Class HB beam pattern PWM of static LB for left ECU under right hand traffic.</t>
    <phoneticPr fontId="7" type="noConversion"/>
  </si>
  <si>
    <t>it specifies Class HB beam pattern PWM of static LB for right ECU under left hand traffic.</t>
    <phoneticPr fontId="7" type="noConversion"/>
  </si>
  <si>
    <t>it specifies Class HB beam pattern PWM of static LB for right ECU under right hand traffic.</t>
    <phoneticPr fontId="7" type="noConversion"/>
  </si>
  <si>
    <t>it specifies Divided High Way beam pattern PWM of LED_&lt;yy&gt;&lt;xx&gt; for left ECU under left hand traffic.</t>
    <phoneticPr fontId="7" type="noConversion"/>
  </si>
  <si>
    <t>it specifies Divided High Way beam pattern PWM of LED_&lt;yy&gt;&lt;xx&gt; for left ECU under right hand traffic.</t>
    <phoneticPr fontId="7" type="noConversion"/>
  </si>
  <si>
    <t>it specifies Divided High Way beam pattern PWM of LED_&lt;yy&gt;&lt;xx&gt; for right ECU under left hand traffic.</t>
    <phoneticPr fontId="7" type="noConversion"/>
  </si>
  <si>
    <t>it specifies Divided High Way beam pattern PWM of LED_&lt;yy&gt;&lt;xx&gt; for right ECU under right hand traffic.</t>
    <phoneticPr fontId="7" type="noConversion"/>
  </si>
  <si>
    <t>it specifies Class Divided High Way beam pattern PWM of static LB for left ECU under left hand traffic.</t>
    <phoneticPr fontId="7" type="noConversion"/>
  </si>
  <si>
    <t>it specifies Class Divided High Way beam pattern PWM of static LB for left ECU under right hand traffic.</t>
    <phoneticPr fontId="7" type="noConversion"/>
  </si>
  <si>
    <t>it specifies Class Divided High Way beam pattern PWM of static LB for right ECU under left hand traffic.</t>
    <phoneticPr fontId="7" type="noConversion"/>
  </si>
  <si>
    <t>it specifies Class Divided High Way beam pattern PWM of static LB for right ECU under right hand traffic.</t>
    <phoneticPr fontId="7" type="noConversion"/>
  </si>
  <si>
    <t>it specifies Factory beam pattern PWM of LED_&lt;yy&gt;&lt;xx&gt; for left ECU under left hand traffic.</t>
    <phoneticPr fontId="7" type="noConversion"/>
  </si>
  <si>
    <t>it specifies Factory beam pattern PWM of LED_&lt;yy&gt;&lt;xx&gt; for left ECU under right hand traffic.</t>
    <phoneticPr fontId="7" type="noConversion"/>
  </si>
  <si>
    <t>it specifies Factory beam pattern PWM of LED_&lt;yy&gt;&lt;xx&gt; for right ECU under left hand traffic.</t>
    <phoneticPr fontId="7" type="noConversion"/>
  </si>
  <si>
    <t>it specifies Factory beam pattern PWM of LED_&lt;yy&gt;&lt;xx&gt; for right ECU under right hand traffic.</t>
    <phoneticPr fontId="7" type="noConversion"/>
  </si>
  <si>
    <t>it specifies Class Factory beam pattern PWM of static LB for left ECU under left hand traffic.</t>
    <phoneticPr fontId="7" type="noConversion"/>
  </si>
  <si>
    <t>it specifies Class Factory beam pattern PWM of static LB for left ECU under right hand traffic.</t>
    <phoneticPr fontId="7" type="noConversion"/>
  </si>
  <si>
    <t>it specifies Class Factory beam pattern PWM of static LB for right ECU under left hand traffic.</t>
    <phoneticPr fontId="7" type="noConversion"/>
  </si>
  <si>
    <t>it specifies Class Factory beam pattern PWM of static LB for right ECU under right hand traffic.</t>
    <phoneticPr fontId="7" type="noConversion"/>
  </si>
  <si>
    <t>it specifies which function is assigned to LED Ch1.</t>
    <phoneticPr fontId="7" type="noConversion"/>
  </si>
  <si>
    <t>it specifies which function is assigned to LED Ch2.</t>
  </si>
  <si>
    <t>it specifies which function is assigned to LED Ch3.</t>
  </si>
  <si>
    <t>it specifies which function is assigned to LED Ch4.</t>
  </si>
  <si>
    <t>it specifies which function is assigned to LED Ch5.</t>
  </si>
  <si>
    <t>it specifies which function is assigned to LED Ch6.</t>
  </si>
  <si>
    <t>it specifies which function is assigned to LED Ch8.</t>
  </si>
  <si>
    <t>it specifies which function is assigned to LED Ch9.</t>
  </si>
  <si>
    <t>it specifies which function is assigned to LED Ch10.</t>
  </si>
  <si>
    <t>it specifies which function is assigned to LED Ch6LS.</t>
    <phoneticPr fontId="7" type="noConversion"/>
  </si>
  <si>
    <t>it specifies which function is assigned to LED Ch11.</t>
  </si>
  <si>
    <t>it specifies which function is assigned to LED Ch12.</t>
  </si>
  <si>
    <t>it specifies which function is assigned to LED Ch7.</t>
    <phoneticPr fontId="7" type="noConversion"/>
  </si>
  <si>
    <t>It specifies combined MLC chip for this channel.</t>
    <phoneticPr fontId="7" type="noConversion"/>
  </si>
  <si>
    <t>It specifies how many LEDs are used for this channel.</t>
    <phoneticPr fontId="7" type="noConversion"/>
  </si>
  <si>
    <t>It specifies TI TPS92662 or TPS92662A working mode for LED Ch1.</t>
    <phoneticPr fontId="7" type="noConversion"/>
  </si>
  <si>
    <t>It specifies TI TPS92662 or TPS92662A working mode for LED Ch2.</t>
  </si>
  <si>
    <t>It specifies TI TPS92662 or TPS92662A working mode for LED Ch3.</t>
  </si>
  <si>
    <t>It specifies TI TPS92662 or TPS92662A working mode for LED Ch4.</t>
  </si>
  <si>
    <t>It specifies TI TPS92662 or TPS92662A working mode for LED Ch5.</t>
  </si>
  <si>
    <t>It specifies TI TPS92662 or TPS92662A working mode for LED Ch6.</t>
  </si>
  <si>
    <t>It specifies TI TPS92662 or TPS92662A working mode for LED Ch7.</t>
  </si>
  <si>
    <t>It specifies TI TPS92662 or TPS92662A working mode for LED Ch8.</t>
  </si>
  <si>
    <t>It specifies TI TPS92662 or TPS92662A working mode for LED Ch9.</t>
  </si>
  <si>
    <t>It specifies TI TPS92662 or TPS92662A working mode for LED Ch10.</t>
  </si>
  <si>
    <t>It specifies TI TPS92662 or TPS92662A working mode for LED Ch11.</t>
  </si>
  <si>
    <t>It specifies TI TPS92662 or TPS92662A working mode for LED Ch12.</t>
  </si>
  <si>
    <t>07/31 delete for method2 configuration</t>
  </si>
  <si>
    <t>It specifies which kind of FAN control type is used.</t>
    <phoneticPr fontId="7" type="noConversion"/>
  </si>
  <si>
    <t>When fan1 NTC is assinged as Matrix NTC, it specifies which Matrix Address NTC is chosen</t>
  </si>
  <si>
    <t>When fan2 NTC is assinged as Matrix NTC, it specifies which Matrix Address NTC is chosen</t>
  </si>
  <si>
    <t>Matrix Controller 14</t>
  </si>
  <si>
    <t>Analog input 9</t>
    <phoneticPr fontId="8" type="noConversion"/>
  </si>
  <si>
    <t>Analog input 10</t>
    <phoneticPr fontId="8" type="noConversion"/>
  </si>
  <si>
    <t>It specifies which NTC is used for FAN1 logic.</t>
    <phoneticPr fontId="7" type="noConversion"/>
  </si>
  <si>
    <t>It specifies which NTC is used for FAN2 logic.</t>
    <phoneticPr fontId="7" type="noConversion"/>
  </si>
  <si>
    <t>It specifies the FAN start AD value when MatrixHB NTC is used.</t>
    <phoneticPr fontId="7" type="noConversion"/>
  </si>
  <si>
    <t>It specifies FAN start temperature or condition.</t>
    <phoneticPr fontId="7" type="noConversion"/>
  </si>
  <si>
    <t>It specifies the AD hysteresis value when cooling.</t>
    <phoneticPr fontId="7" type="noConversion"/>
  </si>
  <si>
    <t>It specifies the channel binning configuration for LED Ch1.</t>
    <phoneticPr fontId="7" type="noConversion"/>
  </si>
  <si>
    <t>It specifies the channel binning configuration for LED Ch2.</t>
  </si>
  <si>
    <t>It specifies the channel binning configuration for LED Ch3.</t>
  </si>
  <si>
    <t>It specifies the channel binning configuration for LED Ch4.</t>
  </si>
  <si>
    <t>It specifies the channel binning configuration for LED Ch5.</t>
  </si>
  <si>
    <t>It specifies the channel binning configuration for LED Ch6.</t>
  </si>
  <si>
    <t>It specifies the channel binning configuration for LED Ch7.</t>
  </si>
  <si>
    <t>It specifies the channel binning configuration for LED Ch8.</t>
  </si>
  <si>
    <t>It specifies the channel binning configuration for LED Ch9.</t>
  </si>
  <si>
    <t>It specifies the channel binning configuration for LED Ch10.</t>
  </si>
  <si>
    <t>It specifies the channel binning configuration for LED Ch11.</t>
  </si>
  <si>
    <t>It specifies the channel binning configuration for LED Ch12.</t>
  </si>
  <si>
    <t>It specifies the channel NTC configuration for LED Ch1.</t>
    <phoneticPr fontId="7" type="noConversion"/>
  </si>
  <si>
    <t>It specifies the channel NTC configuration for LED Ch2.</t>
  </si>
  <si>
    <t>It specifies the channel NTC configuration for LED Ch3.</t>
  </si>
  <si>
    <t>It specifies the channel NTC configuration for LED Ch4.</t>
  </si>
  <si>
    <t>It specifies the channel NTC configuration for LED Ch5.</t>
  </si>
  <si>
    <t>It specifies the channel NTC configuration for LED Ch6.</t>
  </si>
  <si>
    <t>It specifies the channel NTC configuration for LED Ch7.</t>
  </si>
  <si>
    <t>It specifies the channel NTC configuration for LED Ch8.</t>
  </si>
  <si>
    <t>It specifies the channel NTC configuration for LED Ch9.</t>
  </si>
  <si>
    <t>It specifies the channel NTC configuration for LED Ch10.</t>
  </si>
  <si>
    <t>It specifies the channel NTC configuration for LED Ch11.</t>
  </si>
  <si>
    <t>It specifies the channel NTC configuration for LED Ch12.</t>
  </si>
  <si>
    <t>It specifies the channel NTC configuration for LED Ch6LS.</t>
    <phoneticPr fontId="7" type="noConversion"/>
  </si>
  <si>
    <t>It specifies Binx of Chy is standard range or extended range.</t>
    <phoneticPr fontId="7" type="noConversion"/>
  </si>
  <si>
    <t>It specifies the current for Binx of Chy.</t>
    <phoneticPr fontId="7" type="noConversion"/>
  </si>
  <si>
    <t>It is calculated by pa_Bin&lt;x&gt;_BinningCh&lt;y&gt;_Param_Cfg Binx and specifies the AD value of the maximum resistance.</t>
    <phoneticPr fontId="7" type="noConversion"/>
  </si>
  <si>
    <t>It is calculated by pa_Bin&lt;x&gt;_BinningCh&lt;y&gt;_Param_Cfg Binx and specifies the AD value of the minimum resistance.</t>
    <phoneticPr fontId="7" type="noConversion"/>
  </si>
  <si>
    <t>pa_Matrix_Controller_Interface_Cfg</t>
    <phoneticPr fontId="7" type="noConversion"/>
  </si>
  <si>
    <t>It specifies the Vf for Binx of Chy.</t>
    <phoneticPr fontId="7" type="noConversion"/>
  </si>
  <si>
    <t>It specifies derate temperature(or AD) point y for Channel x.</t>
    <phoneticPr fontId="7" type="noConversion"/>
  </si>
  <si>
    <t>It specifies derate percentage when temperature reaches temperature point y for NTCCh x.</t>
    <phoneticPr fontId="7" type="noConversion"/>
  </si>
  <si>
    <t>pa_TPS_Bin1_BinningCh1_Min_AD_Cfg</t>
    <phoneticPr fontId="7" type="noConversion"/>
  </si>
  <si>
    <t>It specifies minimum AD value for Binx of Channel y for TI MLC.</t>
    <phoneticPr fontId="7" type="noConversion"/>
  </si>
  <si>
    <t>It specifies maximum AD value for Binx of Channel y for TI MLC.</t>
    <phoneticPr fontId="7" type="noConversion"/>
  </si>
  <si>
    <t>It specifies the TI MLC Open Load AD value.</t>
    <phoneticPr fontId="7" type="noConversion"/>
  </si>
  <si>
    <t>It specifies the TI MLC Short Circuit AD value.</t>
    <phoneticPr fontId="7" type="noConversion"/>
  </si>
  <si>
    <t>Matrix Controller 15</t>
    <phoneticPr fontId="8" type="noConversion"/>
  </si>
  <si>
    <t>NU</t>
    <phoneticPr fontId="8" type="noConversion"/>
  </si>
  <si>
    <t>Matrix Controller 15</t>
    <phoneticPr fontId="8" type="noConversion"/>
  </si>
  <si>
    <t>Matrix Controller 15</t>
  </si>
  <si>
    <t>CH_Source_Orign</t>
    <phoneticPr fontId="8" type="noConversion"/>
  </si>
  <si>
    <t>BinCH_Source</t>
    <phoneticPr fontId="8" type="noConversion"/>
  </si>
  <si>
    <t>NTCCH_Source</t>
    <phoneticPr fontId="8" type="noConversion"/>
  </si>
  <si>
    <t>NTC_MURATA_NCP18XH103F0SRB</t>
    <phoneticPr fontId="7" type="noConversion"/>
  </si>
  <si>
    <t>NTC_EPCOS_B57332V5103F36</t>
    <phoneticPr fontId="7" type="noConversion"/>
  </si>
  <si>
    <t>NTC_TDK_NTCG163JF103FT1S</t>
    <phoneticPr fontId="7" type="noConversion"/>
  </si>
  <si>
    <t>NTC_MURATA_NCU18WB473D6SRB</t>
    <phoneticPr fontId="7" type="noConversion"/>
  </si>
  <si>
    <t>NTC_EPCOS_B57351V5103H060</t>
    <phoneticPr fontId="7" type="noConversion"/>
  </si>
  <si>
    <t>NTC_VISHAY_NTCS0603E3103FLT</t>
    <phoneticPr fontId="7" type="noConversion"/>
  </si>
  <si>
    <t>LvlOnly_Ref_Delay_Cfg</t>
    <phoneticPr fontId="8" type="noConversion"/>
  </si>
  <si>
    <t>No Delay</t>
    <phoneticPr fontId="8" type="noConversion"/>
  </si>
  <si>
    <t>It specifies type of NTC resistor.</t>
    <phoneticPr fontId="7" type="noConversion"/>
  </si>
  <si>
    <t>It specifies NTC R0 configuration for hardwired NTC temperature derating.</t>
    <phoneticPr fontId="7" type="noConversion"/>
  </si>
  <si>
    <t>It specifies NTC B constant configuration for hardwired NTC temperature derating.</t>
    <phoneticPr fontId="7" type="noConversion"/>
  </si>
  <si>
    <t>It specifies the normal derating speed for power derating.</t>
    <phoneticPr fontId="7" type="noConversion"/>
  </si>
  <si>
    <t>It specifies the startstop derating speed for power derating.</t>
    <phoneticPr fontId="7" type="noConversion"/>
  </si>
  <si>
    <t>It specifies the discharge rate of channel6 low side.</t>
    <phoneticPr fontId="7" type="noConversion"/>
  </si>
  <si>
    <t>It indicates the 10bit AD value of  NTC Out of Range up limit.</t>
    <phoneticPr fontId="7" type="noConversion"/>
  </si>
  <si>
    <t>pa_NTC_Out_of_Range_Up_Limit_Cfg</t>
    <phoneticPr fontId="7" type="noConversion"/>
  </si>
  <si>
    <t>It specifies the value of  NTC Out of Range up limit.</t>
    <phoneticPr fontId="7" type="noConversion"/>
  </si>
  <si>
    <t>It indicates the 10bit AD value of  NTC Out of Range Down limit.</t>
    <phoneticPr fontId="7" type="noConversion"/>
  </si>
  <si>
    <t>It specifies the value of  NTC Out of Range Down limit.</t>
    <phoneticPr fontId="7" type="noConversion"/>
  </si>
  <si>
    <t>kKohm</t>
  </si>
  <si>
    <t>kKohm</t>
    <phoneticPr fontId="7" type="noConversion"/>
  </si>
  <si>
    <t>pa_NTC_Out_of_Range_Down_Limit_Cfg</t>
    <phoneticPr fontId="7" type="noConversion"/>
  </si>
  <si>
    <t>---</t>
    <phoneticPr fontId="7" type="noConversion"/>
  </si>
  <si>
    <t>---</t>
    <phoneticPr fontId="7" type="noConversion"/>
  </si>
  <si>
    <t>It specifies duty cycle of DRL1 channel when DRL command is active.</t>
    <phoneticPr fontId="7" type="noConversion"/>
  </si>
  <si>
    <t>It specifies duty cycle of DRL2 channel when DRL command is active.</t>
    <phoneticPr fontId="7" type="noConversion"/>
  </si>
  <si>
    <t>It specifies Auxiliary light 1 dutycycle when DRL command is requested.</t>
    <phoneticPr fontId="7" type="noConversion"/>
  </si>
  <si>
    <t>It specifies Auxiliary light 2 dutycycle when DRL command is requested.</t>
    <phoneticPr fontId="7" type="noConversion"/>
  </si>
  <si>
    <t>It specifies duty cycle of DRL1 channel when park/position command is active.</t>
    <phoneticPr fontId="7" type="noConversion"/>
  </si>
  <si>
    <t>It specifies duty cycle of DRL2 channel when park/position command is active.</t>
    <phoneticPr fontId="7" type="noConversion"/>
  </si>
  <si>
    <t>It specifies Auxiliary light 1 dutycycle when Park/Position command is requested.</t>
    <phoneticPr fontId="7" type="noConversion"/>
  </si>
  <si>
    <t>It specifies Auxiliary light 2 dutycycle when Park/Position command is requested.</t>
    <phoneticPr fontId="7" type="noConversion"/>
  </si>
  <si>
    <t>It specifies the behaviour when Position with Indicator state is requested.</t>
    <phoneticPr fontId="7" type="noConversion"/>
  </si>
  <si>
    <t>It specifies the delay for position light activation to avoid blips during embrace,since the DRL/Positon CAN signal will be set to positon during embrace</t>
    <phoneticPr fontId="7" type="noConversion"/>
  </si>
  <si>
    <t>It specifies the intensity expected for Drl1 when TI and Position are requested together.</t>
    <phoneticPr fontId="7" type="noConversion"/>
  </si>
  <si>
    <t>It specifies the intensity expected for Drl2 when TI and Position are requested together.</t>
    <phoneticPr fontId="7" type="noConversion"/>
  </si>
  <si>
    <t>It specifies whether sequential Turn Indicator animation style is used or not.</t>
    <phoneticPr fontId="7" type="noConversion"/>
  </si>
  <si>
    <t>It specifies which time of the sequential TI shall complete activation/deactivation.</t>
    <phoneticPr fontId="7" type="noConversion"/>
  </si>
  <si>
    <t>It specifies the fade time of Sequential TI Block leds from one intensity to another.</t>
    <phoneticPr fontId="7" type="noConversion"/>
  </si>
  <si>
    <t>It specifies whether front fog is used as cornering light with turn indicator activation.</t>
    <phoneticPr fontId="7" type="noConversion"/>
  </si>
  <si>
    <t>pa_Turn_Deactv_Pos_Cfg</t>
    <phoneticPr fontId="7" type="noConversion"/>
  </si>
  <si>
    <t>It specifies the intensity of all turn indicator channels when the applicable turn indicator is not active.</t>
    <phoneticPr fontId="7" type="noConversion"/>
  </si>
  <si>
    <t>This configuration shall be used to determine if this behavior applies to input commands for DRL1, DRL2, or either command.</t>
    <phoneticPr fontId="7" type="noConversion"/>
  </si>
  <si>
    <t>s</t>
    <phoneticPr fontId="7" type="noConversion"/>
  </si>
  <si>
    <t>It specifies leveling motor remain at norminal position for a time.</t>
    <phoneticPr fontId="7" type="noConversion"/>
  </si>
  <si>
    <t>pa_LvlOnly_Ref_Delay_Cfg</t>
    <phoneticPr fontId="7" type="noConversion"/>
  </si>
  <si>
    <t>"No Delay"</t>
    <phoneticPr fontId="7" type="noConversion"/>
  </si>
  <si>
    <t>It specifies configuration enabling a virtual referencing action.</t>
    <phoneticPr fontId="7" type="noConversion"/>
  </si>
  <si>
    <t>It specifies the DRL channel is DRL1 or DRL2 and decide pa_DRL1/2_Intensity and pa_DRL1/2_ParkPos_Intensity is used.</t>
    <phoneticPr fontId="7" type="noConversion"/>
  </si>
  <si>
    <t>It specifies the DRL channel is DRL1 or DRL2 and decide pa_DRL1/2_Intensity and pa_DRL1/2_ParkPos_Intensity is used.</t>
    <phoneticPr fontId="7" type="noConversion"/>
  </si>
  <si>
    <t>It specifies the DRL channel is DRL1 or DRL2 and decide pa_DRL1/2_Intensity and pa_DRL1/2_ParkPos_Intensity is used.</t>
    <phoneticPr fontId="7" type="noConversion"/>
  </si>
  <si>
    <t>It specifies the number of LEDs included in a single segment considering a segmented DRL/Pos for section 9.</t>
    <phoneticPr fontId="7" type="noConversion"/>
  </si>
  <si>
    <t>It specifies the number of LEDs included in a single segment considering a segmented DRL/Pos for section 8.</t>
    <phoneticPr fontId="7" type="noConversion"/>
  </si>
  <si>
    <t>It specifies the number of LEDs included in a single segment considering a segmented DRL/Pos for section 6.</t>
    <phoneticPr fontId="7" type="noConversion"/>
  </si>
  <si>
    <t>It specifies the number of LEDs included in a single segment considering a segmented DRL/Pos for section 7.</t>
    <phoneticPr fontId="7" type="noConversion"/>
  </si>
  <si>
    <t>It specifies the block distribution of sequential TI function.</t>
    <phoneticPr fontId="7" type="noConversion"/>
  </si>
  <si>
    <t>It specifies the intensity of LEDs on the shift away side of the beam pattern.</t>
    <phoneticPr fontId="7" type="noConversion"/>
  </si>
  <si>
    <t>It specifies the intensity of LEDs on the shift away side of the beam pattern.</t>
    <phoneticPr fontId="7" type="noConversion"/>
  </si>
  <si>
    <t>It specifies the maximum dynamic bending angle for right bending.</t>
    <phoneticPr fontId="7" type="noConversion"/>
  </si>
  <si>
    <t>It specifies the leading edge fading speed factor of dynamic bending angle</t>
    <phoneticPr fontId="7" type="noConversion"/>
  </si>
  <si>
    <t>It specifies the falling edge fading speed factor of dynamic bending angle</t>
    <phoneticPr fontId="7" type="noConversion"/>
  </si>
  <si>
    <t>It specifies the factor to calculate base fading speed</t>
    <phoneticPr fontId="7" type="noConversion"/>
  </si>
  <si>
    <t>It specifies the factor to calculate base fading speed</t>
    <phoneticPr fontId="7" type="noConversion"/>
  </si>
  <si>
    <t>It specifies the factor to calculate base fading speed</t>
    <phoneticPr fontId="7" type="noConversion"/>
  </si>
  <si>
    <t>It specifies how much angle should be fade down first to the direction spot is moving.</t>
    <phoneticPr fontId="7" type="noConversion"/>
  </si>
  <si>
    <t>It specifies the maximum rate of angle change that GFHB can reach.</t>
    <phoneticPr fontId="7" type="noConversion"/>
  </si>
  <si>
    <t>It specifies hystersis angle LPD shall check for GFHB spot and DBL angle.</t>
    <phoneticPr fontId="7" type="noConversion"/>
  </si>
  <si>
    <t>It specifies hystersis time LPD shall wait if new spot and DBL request is less than pa_Pixel_HystAngle_Cfg.</t>
    <phoneticPr fontId="7" type="noConversion"/>
  </si>
  <si>
    <t>It specifies the fading time to enter and exit divided highway.</t>
  </si>
  <si>
    <t>It specifies the voltage stepper motor can reduce the speed.</t>
  </si>
  <si>
    <t>It specifies the Divided Road Mode minimum angle to spot.</t>
    <phoneticPr fontId="7" type="noConversion"/>
  </si>
  <si>
    <t>It specifies the high voltage stepper motor should stop.</t>
    <phoneticPr fontId="7" type="noConversion"/>
  </si>
  <si>
    <t>It specifies the low voltage stepper motor should stop.</t>
    <phoneticPr fontId="7" type="noConversion"/>
  </si>
  <si>
    <t>It specifies stepper motor acceleration ramp.</t>
    <phoneticPr fontId="7" type="noConversion"/>
  </si>
  <si>
    <t>It defines the direction for a positive moving step.</t>
    <phoneticPr fontId="7" type="noConversion"/>
  </si>
  <si>
    <t>It specifies which NTC sensor is selected to decided the temperature.</t>
    <phoneticPr fontId="7" type="noConversion"/>
  </si>
  <si>
    <t>It specifies the AD value of resistor that distinct cold and warm state.</t>
    <phoneticPr fontId="7" type="noConversion"/>
  </si>
  <si>
    <t>It specifies the delay time from cold to warm state.</t>
    <phoneticPr fontId="7" type="noConversion"/>
  </si>
  <si>
    <t>It specifies the mechanical block inside</t>
    <phoneticPr fontId="7" type="noConversion"/>
  </si>
  <si>
    <t>It specifies the failsafe position</t>
    <phoneticPr fontId="7" type="noConversion"/>
  </si>
  <si>
    <t>It specifies the mechanical block outside</t>
    <phoneticPr fontId="7" type="noConversion"/>
  </si>
  <si>
    <t>It specifies the mechanical block software limit range</t>
    <phoneticPr fontId="7" type="noConversion"/>
  </si>
  <si>
    <t>It specifies the holding current for reference run at cold state</t>
    <phoneticPr fontId="7" type="noConversion"/>
  </si>
  <si>
    <t>It specifies the running current for reference run at cold state</t>
    <phoneticPr fontId="7" type="noConversion"/>
  </si>
  <si>
    <t>It specifies the max frequency for reference run at cold state</t>
    <phoneticPr fontId="7" type="noConversion"/>
  </si>
  <si>
    <t>It specifies the max frequency array index for reference run at cold state</t>
    <phoneticPr fontId="7" type="noConversion"/>
  </si>
  <si>
    <t>It specifies the min frequency for reference run at cold state</t>
    <phoneticPr fontId="7" type="noConversion"/>
  </si>
  <si>
    <t>It specifies the min frequency array index for reference run at cold state</t>
    <phoneticPr fontId="7" type="noConversion"/>
  </si>
  <si>
    <t>It specifies the holding current for normal run at cold state</t>
  </si>
  <si>
    <t>It specifies the running current for normal run at cold state</t>
  </si>
  <si>
    <t>It specifies the max frequency for normal run at cold state</t>
  </si>
  <si>
    <t>It specifies the max frequency array index for normal run at cold state</t>
  </si>
  <si>
    <t>It specifies the min frequency for normal run at cold state</t>
  </si>
  <si>
    <t>It specifies the min frequency array index for normal run at cold state</t>
  </si>
  <si>
    <t>It specifies the holding current for reference run at warm state</t>
  </si>
  <si>
    <t>It specifies the running current for reference run at warm state</t>
  </si>
  <si>
    <t>It specifies the max frequency for reference run at warm state</t>
  </si>
  <si>
    <t>It specifies the max frequency array index for reference run at warm state</t>
  </si>
  <si>
    <t>It specifies the min frequency for reference run at warm state</t>
  </si>
  <si>
    <t>It specifies the min frequency array index for reference run at warm state</t>
  </si>
  <si>
    <t>It specifies the holding current for normal run at warm state</t>
  </si>
  <si>
    <t>It specifies the running current for normal run at warm state</t>
  </si>
  <si>
    <t>It specifies the max frequency for normal run at warm state</t>
  </si>
  <si>
    <t>It specifies the max frequency array index for normal run at warm state</t>
  </si>
  <si>
    <t>It specifies the min frequency for normal run at warm state</t>
  </si>
  <si>
    <t>It specifies the min frequency array index for normal run at warm state</t>
  </si>
  <si>
    <t>It specifies the Stall function switch.</t>
    <phoneticPr fontId="7" type="noConversion"/>
  </si>
  <si>
    <t>It specifies the Stall function enable by setting speed threshold</t>
    <phoneticPr fontId="7" type="noConversion"/>
  </si>
  <si>
    <t>It specifies the maximum time of sampling the BEMF voltage.</t>
    <phoneticPr fontId="7" type="noConversion"/>
  </si>
  <si>
    <t>It specifies the sampling voltage is less than Vbemf threshold when stall occured.</t>
    <phoneticPr fontId="7" type="noConversion"/>
  </si>
  <si>
    <t>It specifies assured the quality of stall detection.</t>
    <phoneticPr fontId="7" type="noConversion"/>
  </si>
  <si>
    <t>It specifies assigned stall detection fault confirmed time.</t>
    <phoneticPr fontId="7" type="noConversion"/>
  </si>
  <si>
    <t>It is the stall detection fault confirmed counts.</t>
    <phoneticPr fontId="7" type="noConversion"/>
  </si>
  <si>
    <t>It specifies assigned stall detection fault disappear time.</t>
    <phoneticPr fontId="7" type="noConversion"/>
  </si>
  <si>
    <t>It is the stall detection fault disappear counts.</t>
    <phoneticPr fontId="7" type="noConversion"/>
  </si>
  <si>
    <t>Fan_NTCAsgn1</t>
    <phoneticPr fontId="8" type="noConversion"/>
  </si>
  <si>
    <t>ECU Strategy Part Number</t>
    <phoneticPr fontId="7" type="noConversion"/>
  </si>
  <si>
    <t>ECU Internal SW Version</t>
    <phoneticPr fontId="8" type="noConversion"/>
  </si>
  <si>
    <t>Step10</t>
  </si>
  <si>
    <t>Step11</t>
  </si>
  <si>
    <t>Step12</t>
  </si>
  <si>
    <t>Step13</t>
  </si>
  <si>
    <t>Step14</t>
  </si>
  <si>
    <t>Step15</t>
  </si>
  <si>
    <t>Step16</t>
  </si>
  <si>
    <t>m3_AnimationRepeatCfg</t>
    <phoneticPr fontId="7" type="noConversion"/>
  </si>
  <si>
    <t>Step 3</t>
  </si>
  <si>
    <t>Step 4</t>
  </si>
  <si>
    <t>Step 5</t>
  </si>
  <si>
    <t>Step 6</t>
  </si>
  <si>
    <t>Step 7</t>
  </si>
  <si>
    <t>Step 8</t>
  </si>
  <si>
    <t>Step 9</t>
  </si>
  <si>
    <t>Step 10</t>
  </si>
  <si>
    <t>Step 11</t>
  </si>
  <si>
    <t>Step 12</t>
  </si>
  <si>
    <t>Step 13</t>
  </si>
  <si>
    <t>Step 14</t>
  </si>
  <si>
    <t>Step 15</t>
  </si>
  <si>
    <t>Step 16</t>
  </si>
  <si>
    <t>AnimationFile_cfg</t>
    <phoneticPr fontId="8" type="noConversion"/>
  </si>
  <si>
    <t>Animation 1</t>
    <phoneticPr fontId="8" type="noConversion"/>
  </si>
  <si>
    <t>Animation 2</t>
    <phoneticPr fontId="8" type="noConversion"/>
  </si>
  <si>
    <t>Animation 3</t>
  </si>
  <si>
    <t>Animation 4</t>
  </si>
  <si>
    <t>Animation 5</t>
  </si>
  <si>
    <t>Animation 6</t>
  </si>
  <si>
    <t>Animation 7</t>
  </si>
  <si>
    <t>Animation 8</t>
  </si>
  <si>
    <t>Animation 9</t>
  </si>
  <si>
    <t>LED Channel 2</t>
  </si>
  <si>
    <t>LED Channel 3</t>
  </si>
  <si>
    <t>LED Channel 4</t>
  </si>
  <si>
    <t>LED Channel 5</t>
  </si>
  <si>
    <t>LED Channel 6</t>
  </si>
  <si>
    <t>LED Channel 7</t>
  </si>
  <si>
    <t>LED Channel 8</t>
  </si>
  <si>
    <t>LED Channel 1</t>
    <phoneticPr fontId="8" type="noConversion"/>
  </si>
  <si>
    <t>PWM Channel 1</t>
    <phoneticPr fontId="8" type="noConversion"/>
  </si>
  <si>
    <t>PWM Channel 2</t>
  </si>
  <si>
    <t>PWM Channel 3</t>
  </si>
  <si>
    <t>PWM Channel 4</t>
  </si>
  <si>
    <t>AnimationType</t>
    <phoneticPr fontId="8" type="noConversion"/>
  </si>
  <si>
    <t>Fade On</t>
    <phoneticPr fontId="8" type="noConversion"/>
  </si>
  <si>
    <t>Fade Off</t>
    <phoneticPr fontId="8" type="noConversion"/>
  </si>
  <si>
    <t>Sequential Fade On</t>
    <phoneticPr fontId="8" type="noConversion"/>
  </si>
  <si>
    <t>Sequential Fade Off</t>
    <phoneticPr fontId="8" type="noConversion"/>
  </si>
  <si>
    <t>Scan</t>
    <phoneticPr fontId="8" type="noConversion"/>
  </si>
  <si>
    <t>Sequential Fly In</t>
    <phoneticPr fontId="8" type="noConversion"/>
  </si>
  <si>
    <t>Sequential Fly Out</t>
    <phoneticPr fontId="8" type="noConversion"/>
  </si>
  <si>
    <t>Addnitional Animation 1</t>
    <phoneticPr fontId="8" type="noConversion"/>
  </si>
  <si>
    <t>Addnitional Animation 2</t>
  </si>
  <si>
    <t>Addnitional Animation 3</t>
  </si>
  <si>
    <t>Addnitional Animation 4</t>
  </si>
  <si>
    <t>Addnitional Animation 5</t>
  </si>
  <si>
    <t>Addnitional Animation 6</t>
  </si>
  <si>
    <t>Addnitional Animation 7</t>
  </si>
  <si>
    <t>Addnitional Animation 8</t>
  </si>
  <si>
    <t>DirectionCfg</t>
    <phoneticPr fontId="8" type="noConversion"/>
  </si>
  <si>
    <t>+</t>
    <phoneticPr fontId="8" type="noConversion"/>
  </si>
  <si>
    <t>-</t>
    <phoneticPr fontId="8" type="noConversion"/>
  </si>
  <si>
    <t>LEDs remain at final intensity upon completion of the final animation step</t>
    <phoneticPr fontId="8" type="noConversion"/>
  </si>
  <si>
    <t>AnimationRepeatCfg</t>
    <phoneticPr fontId="8" type="noConversion"/>
  </si>
  <si>
    <t>Animation repeats from Step 1</t>
    <phoneticPr fontId="8" type="noConversion"/>
  </si>
  <si>
    <t>No Repeat</t>
    <phoneticPr fontId="8" type="noConversion"/>
  </si>
  <si>
    <t>1 maximum repeats</t>
    <phoneticPr fontId="8" type="noConversion"/>
  </si>
  <si>
    <t>2 maximum repeats</t>
  </si>
  <si>
    <t>3 maximum repeats</t>
  </si>
  <si>
    <t>4 maximum repeats</t>
  </si>
  <si>
    <t>5 maximum repeats</t>
  </si>
  <si>
    <t>6 maximum repeats</t>
  </si>
  <si>
    <t>7 maximum repeats</t>
  </si>
  <si>
    <t>8 maximum repeats</t>
  </si>
  <si>
    <t>9 maximum repeats</t>
  </si>
  <si>
    <t>10 maximum repeats</t>
  </si>
  <si>
    <t>11 maximum repeats</t>
  </si>
  <si>
    <t>12 maximum repeats</t>
  </si>
  <si>
    <t>13 maximum repeats</t>
  </si>
  <si>
    <t>14 maximum repeats</t>
  </si>
  <si>
    <t>15 maximum repeats</t>
  </si>
  <si>
    <t>AnimationMaxRepeatCfg</t>
    <phoneticPr fontId="8" type="noConversion"/>
  </si>
  <si>
    <t>AnimationStep_cfg</t>
    <phoneticPr fontId="8" type="noConversion"/>
  </si>
  <si>
    <t>Step 1</t>
    <phoneticPr fontId="8" type="noConversion"/>
  </si>
  <si>
    <t>Step 2</t>
    <phoneticPr fontId="8" type="noConversion"/>
  </si>
  <si>
    <t>Animation 1</t>
    <phoneticPr fontId="7" type="noConversion"/>
  </si>
  <si>
    <t>AnimationOutput_cfg</t>
  </si>
  <si>
    <t>AnimationOutput_cfg_Orgin</t>
    <phoneticPr fontId="8" type="noConversion"/>
  </si>
  <si>
    <t>AnimationType_Orgin</t>
    <phoneticPr fontId="8" type="noConversion"/>
  </si>
  <si>
    <t>Addnitional Animation 2</t>
    <phoneticPr fontId="8" type="noConversion"/>
  </si>
  <si>
    <t>Addnitional Animation 3</t>
    <phoneticPr fontId="8" type="noConversion"/>
  </si>
  <si>
    <t>Addnitional Animation 4</t>
    <phoneticPr fontId="8" type="noConversion"/>
  </si>
  <si>
    <t>Addnitional Animation 5</t>
    <phoneticPr fontId="8" type="noConversion"/>
  </si>
  <si>
    <t>Addnitional Animation 6</t>
    <phoneticPr fontId="8" type="noConversion"/>
  </si>
  <si>
    <t>Addnitional Animation 7</t>
    <phoneticPr fontId="8" type="noConversion"/>
  </si>
  <si>
    <t>Addnitional Animation 8</t>
    <phoneticPr fontId="8" type="noConversion"/>
  </si>
  <si>
    <t>Animation 2</t>
    <phoneticPr fontId="7" type="noConversion"/>
  </si>
  <si>
    <t>Beam
Variant</t>
    <phoneticPr fontId="8" type="noConversion"/>
  </si>
  <si>
    <t>---</t>
    <phoneticPr fontId="8" type="noConversion"/>
  </si>
  <si>
    <t>---</t>
    <phoneticPr fontId="8" type="noConversion"/>
  </si>
  <si>
    <t>---</t>
    <phoneticPr fontId="8" type="noConversion"/>
  </si>
  <si>
    <t>---</t>
    <phoneticPr fontId="8" type="noConversion"/>
  </si>
  <si>
    <t>---</t>
    <phoneticPr fontId="7" type="noConversion"/>
  </si>
  <si>
    <t>---</t>
    <phoneticPr fontId="7" type="noConversion"/>
  </si>
  <si>
    <t>---</t>
    <phoneticPr fontId="7" type="noConversion"/>
  </si>
  <si>
    <t>---</t>
    <phoneticPr fontId="7" type="noConversion"/>
  </si>
  <si>
    <t>---</t>
    <phoneticPr fontId="7" type="noConversion"/>
  </si>
  <si>
    <t>pa_AnimationFile_cfg</t>
    <phoneticPr fontId="7" type="noConversion"/>
  </si>
  <si>
    <t>It specifies the animation that is configured at present</t>
    <phoneticPr fontId="7" type="noConversion"/>
  </si>
  <si>
    <t>pa_AnimationStep_cfg</t>
    <phoneticPr fontId="7" type="noConversion"/>
  </si>
  <si>
    <t>pa_AnimationOutput_Step1</t>
    <phoneticPr fontId="7" type="noConversion"/>
  </si>
  <si>
    <t>pa_AnimationOutput_Step2</t>
    <phoneticPr fontId="7" type="noConversion"/>
  </si>
  <si>
    <t>pa_AnimationOutput_Step3</t>
    <phoneticPr fontId="7" type="noConversion"/>
  </si>
  <si>
    <t>---</t>
    <phoneticPr fontId="7" type="noConversion"/>
  </si>
  <si>
    <t>pa_AnimationOutput_Step4</t>
    <phoneticPr fontId="7" type="noConversion"/>
  </si>
  <si>
    <t>---</t>
    <phoneticPr fontId="7" type="noConversion"/>
  </si>
  <si>
    <t>pa_AnimationOutput_Step5</t>
    <phoneticPr fontId="7" type="noConversion"/>
  </si>
  <si>
    <t>---</t>
    <phoneticPr fontId="7" type="noConversion"/>
  </si>
  <si>
    <t>pa_AnimationOutput_Step6</t>
    <phoneticPr fontId="7" type="noConversion"/>
  </si>
  <si>
    <t>pa_AnimationOutput_Step7</t>
    <phoneticPr fontId="7" type="noConversion"/>
  </si>
  <si>
    <t>---</t>
    <phoneticPr fontId="7" type="noConversion"/>
  </si>
  <si>
    <t>pa_AnimationOutput_Step8</t>
    <phoneticPr fontId="7" type="noConversion"/>
  </si>
  <si>
    <t>pa_AnimationOutput_Step9</t>
    <phoneticPr fontId="7" type="noConversion"/>
  </si>
  <si>
    <t>---</t>
    <phoneticPr fontId="7" type="noConversion"/>
  </si>
  <si>
    <t>pa_AnimationOutput_Step10</t>
    <phoneticPr fontId="7" type="noConversion"/>
  </si>
  <si>
    <t>pa_AnimationOutput_Step11</t>
    <phoneticPr fontId="7" type="noConversion"/>
  </si>
  <si>
    <t>pa_AnimationOutput_Step12</t>
    <phoneticPr fontId="7" type="noConversion"/>
  </si>
  <si>
    <t>pa_AnimationOutput_Step13</t>
    <phoneticPr fontId="7" type="noConversion"/>
  </si>
  <si>
    <t>pa_AnimationOutput_Step14</t>
    <phoneticPr fontId="7" type="noConversion"/>
  </si>
  <si>
    <t>pa_AnimationOutput_Step15</t>
    <phoneticPr fontId="7" type="noConversion"/>
  </si>
  <si>
    <t>pa_AnimationOutput_Step16</t>
    <phoneticPr fontId="7" type="noConversion"/>
  </si>
  <si>
    <t>pa_AnimationType_Step1</t>
    <phoneticPr fontId="7" type="noConversion"/>
  </si>
  <si>
    <t>pa_AnimationType_Step2</t>
    <phoneticPr fontId="7" type="noConversion"/>
  </si>
  <si>
    <t>pa_AnimationType_Step3</t>
    <phoneticPr fontId="7" type="noConversion"/>
  </si>
  <si>
    <t>pa_AnimationType_Step4</t>
    <phoneticPr fontId="7" type="noConversion"/>
  </si>
  <si>
    <t>pa_AnimationType_Step5</t>
    <phoneticPr fontId="7" type="noConversion"/>
  </si>
  <si>
    <t>pa_AnimationType_Step6</t>
    <phoneticPr fontId="7" type="noConversion"/>
  </si>
  <si>
    <t>pa_AnimationType_Step7</t>
    <phoneticPr fontId="7" type="noConversion"/>
  </si>
  <si>
    <t>pa_AnimationType_Step8</t>
    <phoneticPr fontId="7" type="noConversion"/>
  </si>
  <si>
    <t>pa_AnimationType_Step9</t>
    <phoneticPr fontId="7" type="noConversion"/>
  </si>
  <si>
    <t>pa_AnimationType_Step10</t>
    <phoneticPr fontId="7" type="noConversion"/>
  </si>
  <si>
    <t>pa_AnimationType_Step11</t>
    <phoneticPr fontId="7" type="noConversion"/>
  </si>
  <si>
    <t>pa_AnimationType_Step12</t>
    <phoneticPr fontId="7" type="noConversion"/>
  </si>
  <si>
    <t>pa_AnimationType_Step13</t>
    <phoneticPr fontId="7" type="noConversion"/>
  </si>
  <si>
    <t>pa_AnimationType_Step14</t>
    <phoneticPr fontId="7" type="noConversion"/>
  </si>
  <si>
    <t>pa_AnimationType_Step15</t>
    <phoneticPr fontId="7" type="noConversion"/>
  </si>
  <si>
    <t>pa_AnimationType_Step16</t>
    <phoneticPr fontId="7" type="noConversion"/>
  </si>
  <si>
    <t>pa_DirectionCfg_Step1</t>
    <phoneticPr fontId="7" type="noConversion"/>
  </si>
  <si>
    <t>pa_DirectionCfg_Step2</t>
    <phoneticPr fontId="7" type="noConversion"/>
  </si>
  <si>
    <t>pa_DirectionCfg_Step3</t>
    <phoneticPr fontId="7" type="noConversion"/>
  </si>
  <si>
    <t>pa_DirectionCfg_Step4</t>
    <phoneticPr fontId="7" type="noConversion"/>
  </si>
  <si>
    <t>pa_DirectionCfg_Step5</t>
    <phoneticPr fontId="7" type="noConversion"/>
  </si>
  <si>
    <t>pa_DirectionCfg_Step6</t>
    <phoneticPr fontId="7" type="noConversion"/>
  </si>
  <si>
    <t>pa_DirectionCfg_Step7</t>
    <phoneticPr fontId="7" type="noConversion"/>
  </si>
  <si>
    <t>pa_DirectionCfg_Step8</t>
    <phoneticPr fontId="7" type="noConversion"/>
  </si>
  <si>
    <t>pa_DirectionCfg_Step9</t>
    <phoneticPr fontId="7" type="noConversion"/>
  </si>
  <si>
    <t>pa_DirectionCfg_Step10</t>
    <phoneticPr fontId="7" type="noConversion"/>
  </si>
  <si>
    <t>pa_DirectionCfg_Step11</t>
    <phoneticPr fontId="7" type="noConversion"/>
  </si>
  <si>
    <t>pa_DirectionCfg_Step12</t>
    <phoneticPr fontId="7" type="noConversion"/>
  </si>
  <si>
    <t>pa_DirectionCfg_Step13</t>
    <phoneticPr fontId="7" type="noConversion"/>
  </si>
  <si>
    <t>pa_DirectionCfg_Step14</t>
    <phoneticPr fontId="7" type="noConversion"/>
  </si>
  <si>
    <t>pa_DirectionCfg_Step15</t>
    <phoneticPr fontId="7" type="noConversion"/>
  </si>
  <si>
    <t>pa_DirectionCfg_Step16</t>
    <phoneticPr fontId="7" type="noConversion"/>
  </si>
  <si>
    <t>pa_StepDelayCfg_Step1</t>
    <phoneticPr fontId="7" type="noConversion"/>
  </si>
  <si>
    <t>ms</t>
    <phoneticPr fontId="7" type="noConversion"/>
  </si>
  <si>
    <t>pa_StepDelayCfg_Step2</t>
    <phoneticPr fontId="7" type="noConversion"/>
  </si>
  <si>
    <t>pa_StepDelayCfg_Step3</t>
    <phoneticPr fontId="7" type="noConversion"/>
  </si>
  <si>
    <t>ms</t>
    <phoneticPr fontId="7" type="noConversion"/>
  </si>
  <si>
    <t>pa_StepDelayCfg_Step4</t>
    <phoneticPr fontId="7" type="noConversion"/>
  </si>
  <si>
    <t>pa_StepDelayCfg_Step5</t>
    <phoneticPr fontId="7" type="noConversion"/>
  </si>
  <si>
    <t>ms</t>
    <phoneticPr fontId="7" type="noConversion"/>
  </si>
  <si>
    <t>pa_StepDelayCfg_Step6</t>
    <phoneticPr fontId="7" type="noConversion"/>
  </si>
  <si>
    <t>pa_StepDelayCfg_Step7</t>
    <phoneticPr fontId="7" type="noConversion"/>
  </si>
  <si>
    <t>pa_StepDelayCfg_Step8</t>
    <phoneticPr fontId="7" type="noConversion"/>
  </si>
  <si>
    <t>ms</t>
    <phoneticPr fontId="7" type="noConversion"/>
  </si>
  <si>
    <t>pa_StepDelayCfg_Step9</t>
    <phoneticPr fontId="7" type="noConversion"/>
  </si>
  <si>
    <t>pa_StepDelayCfg_Step10</t>
    <phoneticPr fontId="7" type="noConversion"/>
  </si>
  <si>
    <t>pa_StepDelayCfg_Step11</t>
    <phoneticPr fontId="7" type="noConversion"/>
  </si>
  <si>
    <t>pa_StepDelayCfg_Step12</t>
    <phoneticPr fontId="7" type="noConversion"/>
  </si>
  <si>
    <t>pa_StepDelayCfg_Step13</t>
    <phoneticPr fontId="7" type="noConversion"/>
  </si>
  <si>
    <t>pa_StepDelayCfg_Step14</t>
    <phoneticPr fontId="7" type="noConversion"/>
  </si>
  <si>
    <t>pa_StepDelayCfg_Step15</t>
    <phoneticPr fontId="7" type="noConversion"/>
  </si>
  <si>
    <t>pa_StepDelayCfg_Step16</t>
    <phoneticPr fontId="7" type="noConversion"/>
  </si>
  <si>
    <t>pa_LED_DelayCfg_Step1</t>
    <phoneticPr fontId="7" type="noConversion"/>
  </si>
  <si>
    <t>pa_LED_DelayCfg_Step2</t>
    <phoneticPr fontId="7" type="noConversion"/>
  </si>
  <si>
    <t>pa_LED_DelayCfg_Step3</t>
    <phoneticPr fontId="7" type="noConversion"/>
  </si>
  <si>
    <t>pa_LED_DelayCfg_Step4</t>
    <phoneticPr fontId="7" type="noConversion"/>
  </si>
  <si>
    <t>pa_LED_DelayCfg_Step5</t>
    <phoneticPr fontId="7" type="noConversion"/>
  </si>
  <si>
    <t>pa_LED_DelayCfg_Step6</t>
    <phoneticPr fontId="7" type="noConversion"/>
  </si>
  <si>
    <t>pa_LED_DelayCfg_Step7</t>
    <phoneticPr fontId="7" type="noConversion"/>
  </si>
  <si>
    <t>pa_LED_DelayCfg_Step8</t>
    <phoneticPr fontId="7" type="noConversion"/>
  </si>
  <si>
    <t>pa_LED_DelayCfg_Step9</t>
    <phoneticPr fontId="7" type="noConversion"/>
  </si>
  <si>
    <t>pa_LED_DelayCfg_Step10</t>
    <phoneticPr fontId="7" type="noConversion"/>
  </si>
  <si>
    <t>pa_LED_DelayCfg_Step11</t>
    <phoneticPr fontId="7" type="noConversion"/>
  </si>
  <si>
    <t>pa_LED_DelayCfg_Step12</t>
    <phoneticPr fontId="7" type="noConversion"/>
  </si>
  <si>
    <t>pa_LED_DelayCfg_Step13</t>
    <phoneticPr fontId="7" type="noConversion"/>
  </si>
  <si>
    <t>pa_LED_DelayCfg_Step14</t>
    <phoneticPr fontId="7" type="noConversion"/>
  </si>
  <si>
    <t>pa_LED_DelayCfg_Step15</t>
    <phoneticPr fontId="7" type="noConversion"/>
  </si>
  <si>
    <t>pa_LED_DelayCfg_Step16</t>
    <phoneticPr fontId="7" type="noConversion"/>
  </si>
  <si>
    <t>pa_LED_FadeDuration_Step1</t>
    <phoneticPr fontId="7" type="noConversion"/>
  </si>
  <si>
    <t>ms</t>
    <phoneticPr fontId="7" type="noConversion"/>
  </si>
  <si>
    <t>pa_LED_FadeDuration_Step2</t>
    <phoneticPr fontId="7" type="noConversion"/>
  </si>
  <si>
    <t>pa_LED_FadeDuration_Step3</t>
    <phoneticPr fontId="7" type="noConversion"/>
  </si>
  <si>
    <t>pa_LED_FadeDuration_Step4</t>
    <phoneticPr fontId="7" type="noConversion"/>
  </si>
  <si>
    <t>pa_LED_FadeDuration_Step5</t>
    <phoneticPr fontId="7" type="noConversion"/>
  </si>
  <si>
    <t>pa_LED_FadeDuration_Step6</t>
    <phoneticPr fontId="7" type="noConversion"/>
  </si>
  <si>
    <t>pa_LED_FadeDuration_Step7</t>
    <phoneticPr fontId="7" type="noConversion"/>
  </si>
  <si>
    <t>pa_LED_FadeDuration_Step8</t>
    <phoneticPr fontId="7" type="noConversion"/>
  </si>
  <si>
    <t>pa_LED_FadeDuration_Step9</t>
    <phoneticPr fontId="7" type="noConversion"/>
  </si>
  <si>
    <t>pa_LED_FadeDuration_Step10</t>
    <phoneticPr fontId="7" type="noConversion"/>
  </si>
  <si>
    <t>pa_LED_FadeDuration_Step11</t>
    <phoneticPr fontId="7" type="noConversion"/>
  </si>
  <si>
    <t>pa_LED_FadeDuration_Step12</t>
    <phoneticPr fontId="7" type="noConversion"/>
  </si>
  <si>
    <t>pa_LED_FadeDuration_Step13</t>
    <phoneticPr fontId="7" type="noConversion"/>
  </si>
  <si>
    <t>pa_LED_FadeDuration_Step14</t>
    <phoneticPr fontId="7" type="noConversion"/>
  </si>
  <si>
    <t>pa_LED_FadeDuration_Step15</t>
    <phoneticPr fontId="7" type="noConversion"/>
  </si>
  <si>
    <t>pa_LED_FadeDuration_Step16</t>
    <phoneticPr fontId="7" type="noConversion"/>
  </si>
  <si>
    <t>pa_LED_OnOffDuration_Step1</t>
    <phoneticPr fontId="7" type="noConversion"/>
  </si>
  <si>
    <t>pa_LED_OnOffDuration_Step2</t>
    <phoneticPr fontId="7" type="noConversion"/>
  </si>
  <si>
    <t>pa_LED_OnOffDuration_Step3</t>
    <phoneticPr fontId="7" type="noConversion"/>
  </si>
  <si>
    <t>pa_LED_OnOffDuration_Step4</t>
    <phoneticPr fontId="7" type="noConversion"/>
  </si>
  <si>
    <t>pa_LED_OnOffDuration_Step5</t>
    <phoneticPr fontId="7" type="noConversion"/>
  </si>
  <si>
    <t>pa_LED_OnOffDuration_Step6</t>
    <phoneticPr fontId="7" type="noConversion"/>
  </si>
  <si>
    <t>pa_LED_OnOffDuration_Step7</t>
    <phoneticPr fontId="7" type="noConversion"/>
  </si>
  <si>
    <t>pa_LED_OnOffDuration_Step8</t>
    <phoneticPr fontId="7" type="noConversion"/>
  </si>
  <si>
    <t>pa_LED_OnOffDuration_Step9</t>
    <phoneticPr fontId="7" type="noConversion"/>
  </si>
  <si>
    <t>pa_LED_OnOffDuration_Step10</t>
    <phoneticPr fontId="7" type="noConversion"/>
  </si>
  <si>
    <t>pa_LED_OnOffDuration_Step11</t>
    <phoneticPr fontId="7" type="noConversion"/>
  </si>
  <si>
    <t>pa_LED_OnOffDuration_Step12</t>
    <phoneticPr fontId="7" type="noConversion"/>
  </si>
  <si>
    <t>pa_LED_OnOffDuration_Step13</t>
    <phoneticPr fontId="7" type="noConversion"/>
  </si>
  <si>
    <t>pa_LED_OnOffDuration_Step14</t>
    <phoneticPr fontId="7" type="noConversion"/>
  </si>
  <si>
    <t>pa_LED_OnOffDuration_Step15</t>
    <phoneticPr fontId="7" type="noConversion"/>
  </si>
  <si>
    <t>pa_LED_OnOffDuration_Step16</t>
    <phoneticPr fontId="7" type="noConversion"/>
  </si>
  <si>
    <t>pa_LED1_MaxIntensityCfg_Step1</t>
    <phoneticPr fontId="7" type="noConversion"/>
  </si>
  <si>
    <t>pa_LED2_MaxIntensityCfg_Step1</t>
    <phoneticPr fontId="7" type="noConversion"/>
  </si>
  <si>
    <t>pa_LED3_MaxIntensityCfg_Step1</t>
    <phoneticPr fontId="7" type="noConversion"/>
  </si>
  <si>
    <t>pa_LED4_MaxIntensityCfg_Step1</t>
    <phoneticPr fontId="7" type="noConversion"/>
  </si>
  <si>
    <t>pa_LED5_MaxIntensityCfg_Step1</t>
    <phoneticPr fontId="7" type="noConversion"/>
  </si>
  <si>
    <t>pa_LED6_MaxIntensityCfg_Step1</t>
    <phoneticPr fontId="7" type="noConversion"/>
  </si>
  <si>
    <t>---</t>
    <phoneticPr fontId="7" type="noConversion"/>
  </si>
  <si>
    <t>pa_LED7_MaxIntensityCfg_Step1</t>
    <phoneticPr fontId="7" type="noConversion"/>
  </si>
  <si>
    <t>%</t>
    <phoneticPr fontId="7" type="noConversion"/>
  </si>
  <si>
    <t>pa_LED8_MaxIntensityCfg_Step1</t>
    <phoneticPr fontId="7" type="noConversion"/>
  </si>
  <si>
    <t>%</t>
    <phoneticPr fontId="7" type="noConversion"/>
  </si>
  <si>
    <t>pa_LED9_MaxIntensityCfg_Step1</t>
    <phoneticPr fontId="7" type="noConversion"/>
  </si>
  <si>
    <t>pa_LED10_MaxIntensityCfg_Step1</t>
    <phoneticPr fontId="7" type="noConversion"/>
  </si>
  <si>
    <t>pa_LED11_MaxIntensityCfg_Step1</t>
    <phoneticPr fontId="7" type="noConversion"/>
  </si>
  <si>
    <t>pa_LED12_MaxIntensityCfg_Step1</t>
    <phoneticPr fontId="7" type="noConversion"/>
  </si>
  <si>
    <t>pa_LED1_MaxIntensityCfg_Step2</t>
    <phoneticPr fontId="7" type="noConversion"/>
  </si>
  <si>
    <t>pa_LED2_MaxIntensityCfg_Step2</t>
    <phoneticPr fontId="7" type="noConversion"/>
  </si>
  <si>
    <t>pa_LED3_MaxIntensityCfg_Step2</t>
    <phoneticPr fontId="7" type="noConversion"/>
  </si>
  <si>
    <t>pa_LED4_MaxIntensityCfg_Step2</t>
    <phoneticPr fontId="7" type="noConversion"/>
  </si>
  <si>
    <t>pa_LED5_MaxIntensityCfg_Step2</t>
    <phoneticPr fontId="7" type="noConversion"/>
  </si>
  <si>
    <t>pa_LED6_MaxIntensityCfg_Step2</t>
    <phoneticPr fontId="7" type="noConversion"/>
  </si>
  <si>
    <t>pa_LED7_MaxIntensityCfg_Step2</t>
    <phoneticPr fontId="7" type="noConversion"/>
  </si>
  <si>
    <t>pa_LED8_MaxIntensityCfg_Step2</t>
    <phoneticPr fontId="7" type="noConversion"/>
  </si>
  <si>
    <t>pa_LED9_MaxIntensityCfg_Step2</t>
    <phoneticPr fontId="7" type="noConversion"/>
  </si>
  <si>
    <t>pa_LED10_MaxIntensityCfg_Step2</t>
    <phoneticPr fontId="7" type="noConversion"/>
  </si>
  <si>
    <t>pa_LED11_MaxIntensityCfg_Step2</t>
    <phoneticPr fontId="7" type="noConversion"/>
  </si>
  <si>
    <t>pa_LED12_MaxIntensityCfg_Step2</t>
    <phoneticPr fontId="7" type="noConversion"/>
  </si>
  <si>
    <t>pa_LED1_MaxIntensityCfg_Step3</t>
    <phoneticPr fontId="7" type="noConversion"/>
  </si>
  <si>
    <t>pa_LED2_MaxIntensityCfg_Step3</t>
    <phoneticPr fontId="7" type="noConversion"/>
  </si>
  <si>
    <t>pa_LED3_MaxIntensityCfg_Step3</t>
    <phoneticPr fontId="7" type="noConversion"/>
  </si>
  <si>
    <t>pa_LED4_MaxIntensityCfg_Step3</t>
    <phoneticPr fontId="7" type="noConversion"/>
  </si>
  <si>
    <t>pa_LED5_MaxIntensityCfg_Step3</t>
    <phoneticPr fontId="7" type="noConversion"/>
  </si>
  <si>
    <t>pa_LED6_MaxIntensityCfg_Step3</t>
    <phoneticPr fontId="7" type="noConversion"/>
  </si>
  <si>
    <t>pa_LED7_MaxIntensityCfg_Step3</t>
    <phoneticPr fontId="7" type="noConversion"/>
  </si>
  <si>
    <t>pa_LED8_MaxIntensityCfg_Step3</t>
    <phoneticPr fontId="7" type="noConversion"/>
  </si>
  <si>
    <t>pa_LED9_MaxIntensityCfg_Step3</t>
    <phoneticPr fontId="7" type="noConversion"/>
  </si>
  <si>
    <t>pa_LED10_MaxIntensityCfg_Step3</t>
    <phoneticPr fontId="7" type="noConversion"/>
  </si>
  <si>
    <t>pa_LED11_MaxIntensityCfg_Step3</t>
    <phoneticPr fontId="7" type="noConversion"/>
  </si>
  <si>
    <t>pa_LED12_MaxIntensityCfg_Step3</t>
    <phoneticPr fontId="7" type="noConversion"/>
  </si>
  <si>
    <t>%</t>
    <phoneticPr fontId="7" type="noConversion"/>
  </si>
  <si>
    <t>pa_LED1_MaxIntensityCfg_Step4</t>
    <phoneticPr fontId="7" type="noConversion"/>
  </si>
  <si>
    <t>%</t>
    <phoneticPr fontId="7" type="noConversion"/>
  </si>
  <si>
    <t>pa_LED2_MaxIntensityCfg_Step4</t>
    <phoneticPr fontId="7" type="noConversion"/>
  </si>
  <si>
    <t>pa_LED3_MaxIntensityCfg_Step4</t>
    <phoneticPr fontId="7" type="noConversion"/>
  </si>
  <si>
    <t>pa_LED4_MaxIntensityCfg_Step4</t>
    <phoneticPr fontId="7" type="noConversion"/>
  </si>
  <si>
    <t>pa_LED5_MaxIntensityCfg_Step4</t>
    <phoneticPr fontId="7" type="noConversion"/>
  </si>
  <si>
    <t>pa_LED6_MaxIntensityCfg_Step4</t>
    <phoneticPr fontId="7" type="noConversion"/>
  </si>
  <si>
    <t>pa_LED7_MaxIntensityCfg_Step4</t>
    <phoneticPr fontId="7" type="noConversion"/>
  </si>
  <si>
    <t>pa_LED8_MaxIntensityCfg_Step4</t>
    <phoneticPr fontId="7" type="noConversion"/>
  </si>
  <si>
    <t>pa_LED9_MaxIntensityCfg_Step4</t>
    <phoneticPr fontId="7" type="noConversion"/>
  </si>
  <si>
    <t>pa_LED10_MaxIntensityCfg_Step4</t>
    <phoneticPr fontId="7" type="noConversion"/>
  </si>
  <si>
    <t>pa_LED11_MaxIntensityCfg_Step4</t>
    <phoneticPr fontId="7" type="noConversion"/>
  </si>
  <si>
    <t>pa_LED12_MaxIntensityCfg_Step4</t>
    <phoneticPr fontId="7" type="noConversion"/>
  </si>
  <si>
    <t>pa_LED1_MaxIntensityCfg_Step5</t>
    <phoneticPr fontId="7" type="noConversion"/>
  </si>
  <si>
    <t>pa_LED2_MaxIntensityCfg_Step5</t>
    <phoneticPr fontId="7" type="noConversion"/>
  </si>
  <si>
    <t>pa_LED3_MaxIntensityCfg_Step5</t>
    <phoneticPr fontId="7" type="noConversion"/>
  </si>
  <si>
    <t>pa_LED4_MaxIntensityCfg_Step5</t>
    <phoneticPr fontId="7" type="noConversion"/>
  </si>
  <si>
    <t>pa_LED5_MaxIntensityCfg_Step5</t>
    <phoneticPr fontId="7" type="noConversion"/>
  </si>
  <si>
    <t>pa_LED6_MaxIntensityCfg_Step5</t>
    <phoneticPr fontId="7" type="noConversion"/>
  </si>
  <si>
    <t>pa_LED7_MaxIntensityCfg_Step5</t>
    <phoneticPr fontId="7" type="noConversion"/>
  </si>
  <si>
    <t>pa_LED8_MaxIntensityCfg_Step5</t>
    <phoneticPr fontId="7" type="noConversion"/>
  </si>
  <si>
    <t>pa_LED9_MaxIntensityCfg_Step5</t>
    <phoneticPr fontId="7" type="noConversion"/>
  </si>
  <si>
    <t>pa_LED10_MaxIntensityCfg_Step5</t>
    <phoneticPr fontId="7" type="noConversion"/>
  </si>
  <si>
    <t>pa_LED11_MaxIntensityCfg_Step5</t>
    <phoneticPr fontId="7" type="noConversion"/>
  </si>
  <si>
    <t>pa_LED12_MaxIntensityCfg_Step5</t>
    <phoneticPr fontId="7" type="noConversion"/>
  </si>
  <si>
    <t>pa_LED1_MaxIntensityCfg_Step6</t>
    <phoneticPr fontId="7" type="noConversion"/>
  </si>
  <si>
    <t>pa_LED2_MaxIntensityCfg_Step6</t>
    <phoneticPr fontId="7" type="noConversion"/>
  </si>
  <si>
    <t>pa_LED3_MaxIntensityCfg_Step6</t>
    <phoneticPr fontId="7" type="noConversion"/>
  </si>
  <si>
    <t>pa_LED4_MaxIntensityCfg_Step6</t>
    <phoneticPr fontId="7" type="noConversion"/>
  </si>
  <si>
    <t>pa_LED5_MaxIntensityCfg_Step6</t>
    <phoneticPr fontId="7" type="noConversion"/>
  </si>
  <si>
    <t>pa_LED6_MaxIntensityCfg_Step6</t>
    <phoneticPr fontId="7" type="noConversion"/>
  </si>
  <si>
    <t>pa_LED7_MaxIntensityCfg_Step6</t>
    <phoneticPr fontId="7" type="noConversion"/>
  </si>
  <si>
    <t>pa_LED8_MaxIntensityCfg_Step6</t>
    <phoneticPr fontId="7" type="noConversion"/>
  </si>
  <si>
    <t>pa_LED9_MaxIntensityCfg_Step6</t>
    <phoneticPr fontId="7" type="noConversion"/>
  </si>
  <si>
    <t>%</t>
    <phoneticPr fontId="7" type="noConversion"/>
  </si>
  <si>
    <t>pa_LED10_MaxIntensityCfg_Step6</t>
    <phoneticPr fontId="7" type="noConversion"/>
  </si>
  <si>
    <t>pa_LED11_MaxIntensityCfg_Step6</t>
    <phoneticPr fontId="7" type="noConversion"/>
  </si>
  <si>
    <t>pa_LED12_MaxIntensityCfg_Step6</t>
    <phoneticPr fontId="7" type="noConversion"/>
  </si>
  <si>
    <t>pa_LED1_MaxIntensityCfg_Step7</t>
    <phoneticPr fontId="7" type="noConversion"/>
  </si>
  <si>
    <t>pa_LED2_MaxIntensityCfg_Step7</t>
    <phoneticPr fontId="7" type="noConversion"/>
  </si>
  <si>
    <t>pa_LED3_MaxIntensityCfg_Step7</t>
    <phoneticPr fontId="7" type="noConversion"/>
  </si>
  <si>
    <t>pa_LED4_MaxIntensityCfg_Step7</t>
    <phoneticPr fontId="7" type="noConversion"/>
  </si>
  <si>
    <t>pa_LED5_MaxIntensityCfg_Step7</t>
    <phoneticPr fontId="7" type="noConversion"/>
  </si>
  <si>
    <t>pa_LED6_MaxIntensityCfg_Step7</t>
    <phoneticPr fontId="7" type="noConversion"/>
  </si>
  <si>
    <t>pa_LED7_MaxIntensityCfg_Step7</t>
    <phoneticPr fontId="7" type="noConversion"/>
  </si>
  <si>
    <t>pa_LED8_MaxIntensityCfg_Step7</t>
    <phoneticPr fontId="7" type="noConversion"/>
  </si>
  <si>
    <t>pa_LED9_MaxIntensityCfg_Step7</t>
    <phoneticPr fontId="7" type="noConversion"/>
  </si>
  <si>
    <t>pa_LED10_MaxIntensityCfg_Step7</t>
    <phoneticPr fontId="7" type="noConversion"/>
  </si>
  <si>
    <t>pa_LED11_MaxIntensityCfg_Step7</t>
    <phoneticPr fontId="7" type="noConversion"/>
  </si>
  <si>
    <t>pa_LED12_MaxIntensityCfg_Step7</t>
    <phoneticPr fontId="7" type="noConversion"/>
  </si>
  <si>
    <t>pa_LED1_MaxIntensityCfg_Step8</t>
    <phoneticPr fontId="7" type="noConversion"/>
  </si>
  <si>
    <t>pa_LED2_MaxIntensityCfg_Step8</t>
    <phoneticPr fontId="7" type="noConversion"/>
  </si>
  <si>
    <t>pa_LED3_MaxIntensityCfg_Step8</t>
    <phoneticPr fontId="7" type="noConversion"/>
  </si>
  <si>
    <t>pa_LED4_MaxIntensityCfg_Step8</t>
    <phoneticPr fontId="7" type="noConversion"/>
  </si>
  <si>
    <t>pa_LED5_MaxIntensityCfg_Step8</t>
    <phoneticPr fontId="7" type="noConversion"/>
  </si>
  <si>
    <t>pa_LED6_MaxIntensityCfg_Step8</t>
    <phoneticPr fontId="7" type="noConversion"/>
  </si>
  <si>
    <t>pa_LED7_MaxIntensityCfg_Step8</t>
    <phoneticPr fontId="7" type="noConversion"/>
  </si>
  <si>
    <t>pa_LED8_MaxIntensityCfg_Step8</t>
    <phoneticPr fontId="7" type="noConversion"/>
  </si>
  <si>
    <t>pa_LED9_MaxIntensityCfg_Step8</t>
    <phoneticPr fontId="7" type="noConversion"/>
  </si>
  <si>
    <t>pa_LED10_MaxIntensityCfg_Step8</t>
    <phoneticPr fontId="7" type="noConversion"/>
  </si>
  <si>
    <t>pa_LED11_MaxIntensityCfg_Step8</t>
    <phoneticPr fontId="7" type="noConversion"/>
  </si>
  <si>
    <t>pa_LED12_MaxIntensityCfg_Step8</t>
    <phoneticPr fontId="7" type="noConversion"/>
  </si>
  <si>
    <t>pa_LED1_MaxIntensityCfg_Step9</t>
    <phoneticPr fontId="7" type="noConversion"/>
  </si>
  <si>
    <t>pa_LED2_MaxIntensityCfg_Step9</t>
    <phoneticPr fontId="7" type="noConversion"/>
  </si>
  <si>
    <t>pa_LED3_MaxIntensityCfg_Step9</t>
    <phoneticPr fontId="7" type="noConversion"/>
  </si>
  <si>
    <t>pa_LED4_MaxIntensityCfg_Step9</t>
    <phoneticPr fontId="7" type="noConversion"/>
  </si>
  <si>
    <t>pa_LED5_MaxIntensityCfg_Step9</t>
    <phoneticPr fontId="7" type="noConversion"/>
  </si>
  <si>
    <t>pa_LED6_MaxIntensityCfg_Step9</t>
    <phoneticPr fontId="7" type="noConversion"/>
  </si>
  <si>
    <t>pa_LED7_MaxIntensityCfg_Step9</t>
    <phoneticPr fontId="7" type="noConversion"/>
  </si>
  <si>
    <t>pa_LED8_MaxIntensityCfg_Step9</t>
    <phoneticPr fontId="7" type="noConversion"/>
  </si>
  <si>
    <t>pa_LED9_MaxIntensityCfg_Step9</t>
    <phoneticPr fontId="7" type="noConversion"/>
  </si>
  <si>
    <t>pa_LED10_MaxIntensityCfg_Step9</t>
    <phoneticPr fontId="7" type="noConversion"/>
  </si>
  <si>
    <t>pa_LED11_MaxIntensityCfg_Step9</t>
    <phoneticPr fontId="7" type="noConversion"/>
  </si>
  <si>
    <t>pa_LED12_MaxIntensityCfg_Step9</t>
    <phoneticPr fontId="7" type="noConversion"/>
  </si>
  <si>
    <t>pa_LED1_MaxIntensityCfg_Step10</t>
    <phoneticPr fontId="7" type="noConversion"/>
  </si>
  <si>
    <t>pa_LED2_MaxIntensityCfg_Step10</t>
    <phoneticPr fontId="7" type="noConversion"/>
  </si>
  <si>
    <t>pa_LED3_MaxIntensityCfg_Step10</t>
    <phoneticPr fontId="7" type="noConversion"/>
  </si>
  <si>
    <t>pa_LED4_MaxIntensityCfg_Step10</t>
    <phoneticPr fontId="7" type="noConversion"/>
  </si>
  <si>
    <t>pa_LED5_MaxIntensityCfg_Step10</t>
    <phoneticPr fontId="7" type="noConversion"/>
  </si>
  <si>
    <t>pa_LED6_MaxIntensityCfg_Step10</t>
    <phoneticPr fontId="7" type="noConversion"/>
  </si>
  <si>
    <t>pa_LED7_MaxIntensityCfg_Step10</t>
    <phoneticPr fontId="7" type="noConversion"/>
  </si>
  <si>
    <t>pa_LED8_MaxIntensityCfg_Step10</t>
    <phoneticPr fontId="7" type="noConversion"/>
  </si>
  <si>
    <t>pa_LED9_MaxIntensityCfg_Step10</t>
    <phoneticPr fontId="7" type="noConversion"/>
  </si>
  <si>
    <t>pa_LED10_MaxIntensityCfg_Step10</t>
    <phoneticPr fontId="7" type="noConversion"/>
  </si>
  <si>
    <t>pa_LED11_MaxIntensityCfg_Step10</t>
    <phoneticPr fontId="7" type="noConversion"/>
  </si>
  <si>
    <t>pa_LED12_MaxIntensityCfg_Step10</t>
    <phoneticPr fontId="7" type="noConversion"/>
  </si>
  <si>
    <t>pa_LED1_MaxIntensityCfg_Step11</t>
    <phoneticPr fontId="7" type="noConversion"/>
  </si>
  <si>
    <t>pa_LED2_MaxIntensityCfg_Step11</t>
    <phoneticPr fontId="7" type="noConversion"/>
  </si>
  <si>
    <t>pa_LED3_MaxIntensityCfg_Step11</t>
    <phoneticPr fontId="7" type="noConversion"/>
  </si>
  <si>
    <t>pa_LED4_MaxIntensityCfg_Step11</t>
    <phoneticPr fontId="7" type="noConversion"/>
  </si>
  <si>
    <t>pa_LED5_MaxIntensityCfg_Step11</t>
    <phoneticPr fontId="7" type="noConversion"/>
  </si>
  <si>
    <t>pa_LED6_MaxIntensityCfg_Step11</t>
    <phoneticPr fontId="7" type="noConversion"/>
  </si>
  <si>
    <t>pa_LED7_MaxIntensityCfg_Step11</t>
    <phoneticPr fontId="7" type="noConversion"/>
  </si>
  <si>
    <t>pa_LED8_MaxIntensityCfg_Step11</t>
    <phoneticPr fontId="7" type="noConversion"/>
  </si>
  <si>
    <t>pa_LED9_MaxIntensityCfg_Step11</t>
    <phoneticPr fontId="7" type="noConversion"/>
  </si>
  <si>
    <t>pa_LED10_MaxIntensityCfg_Step11</t>
    <phoneticPr fontId="7" type="noConversion"/>
  </si>
  <si>
    <t>pa_LED11_MaxIntensityCfg_Step11</t>
    <phoneticPr fontId="7" type="noConversion"/>
  </si>
  <si>
    <t>pa_LED12_MaxIntensityCfg_Step11</t>
    <phoneticPr fontId="7" type="noConversion"/>
  </si>
  <si>
    <t>pa_LED1_MaxIntensityCfg_Step12</t>
    <phoneticPr fontId="7" type="noConversion"/>
  </si>
  <si>
    <t>pa_LED2_MaxIntensityCfg_Step12</t>
    <phoneticPr fontId="7" type="noConversion"/>
  </si>
  <si>
    <t>pa_LED3_MaxIntensityCfg_Step12</t>
    <phoneticPr fontId="7" type="noConversion"/>
  </si>
  <si>
    <t>pa_LED4_MaxIntensityCfg_Step12</t>
    <phoneticPr fontId="7" type="noConversion"/>
  </si>
  <si>
    <t>pa_LED5_MaxIntensityCfg_Step12</t>
    <phoneticPr fontId="7" type="noConversion"/>
  </si>
  <si>
    <t>pa_LED6_MaxIntensityCfg_Step12</t>
    <phoneticPr fontId="7" type="noConversion"/>
  </si>
  <si>
    <t>pa_LED7_MaxIntensityCfg_Step12</t>
    <phoneticPr fontId="7" type="noConversion"/>
  </si>
  <si>
    <t>pa_LED8_MaxIntensityCfg_Step12</t>
    <phoneticPr fontId="7" type="noConversion"/>
  </si>
  <si>
    <t>pa_LED9_MaxIntensityCfg_Step12</t>
    <phoneticPr fontId="7" type="noConversion"/>
  </si>
  <si>
    <t>pa_LED10_MaxIntensityCfg_Step12</t>
    <phoneticPr fontId="7" type="noConversion"/>
  </si>
  <si>
    <t>pa_LED11_MaxIntensityCfg_Step12</t>
    <phoneticPr fontId="7" type="noConversion"/>
  </si>
  <si>
    <t>pa_LED12_MaxIntensityCfg_Step12</t>
    <phoneticPr fontId="7" type="noConversion"/>
  </si>
  <si>
    <t>pa_LED1_MaxIntensityCfg_Step13</t>
    <phoneticPr fontId="7" type="noConversion"/>
  </si>
  <si>
    <t>pa_LED2_MaxIntensityCfg_Step13</t>
    <phoneticPr fontId="7" type="noConversion"/>
  </si>
  <si>
    <t>pa_LED3_MaxIntensityCfg_Step13</t>
    <phoneticPr fontId="7" type="noConversion"/>
  </si>
  <si>
    <t>pa_LED4_MaxIntensityCfg_Step13</t>
    <phoneticPr fontId="7" type="noConversion"/>
  </si>
  <si>
    <t>pa_LED5_MaxIntensityCfg_Step13</t>
    <phoneticPr fontId="7" type="noConversion"/>
  </si>
  <si>
    <t>pa_LED6_MaxIntensityCfg_Step13</t>
    <phoneticPr fontId="7" type="noConversion"/>
  </si>
  <si>
    <t>pa_LED7_MaxIntensityCfg_Step13</t>
    <phoneticPr fontId="7" type="noConversion"/>
  </si>
  <si>
    <t>pa_LED8_MaxIntensityCfg_Step13</t>
    <phoneticPr fontId="7" type="noConversion"/>
  </si>
  <si>
    <t>pa_LED9_MaxIntensityCfg_Step13</t>
    <phoneticPr fontId="7" type="noConversion"/>
  </si>
  <si>
    <t>pa_LED10_MaxIntensityCfg_Step13</t>
    <phoneticPr fontId="7" type="noConversion"/>
  </si>
  <si>
    <t>pa_LED11_MaxIntensityCfg_Step13</t>
    <phoneticPr fontId="7" type="noConversion"/>
  </si>
  <si>
    <t>pa_LED12_MaxIntensityCfg_Step13</t>
    <phoneticPr fontId="7" type="noConversion"/>
  </si>
  <si>
    <t>pa_LED1_MaxIntensityCfg_Step14</t>
    <phoneticPr fontId="7" type="noConversion"/>
  </si>
  <si>
    <t>pa_LED2_MaxIntensityCfg_Step14</t>
    <phoneticPr fontId="7" type="noConversion"/>
  </si>
  <si>
    <t>pa_LED3_MaxIntensityCfg_Step14</t>
    <phoneticPr fontId="7" type="noConversion"/>
  </si>
  <si>
    <t>pa_LED4_MaxIntensityCfg_Step14</t>
    <phoneticPr fontId="7" type="noConversion"/>
  </si>
  <si>
    <t>pa_LED5_MaxIntensityCfg_Step14</t>
    <phoneticPr fontId="7" type="noConversion"/>
  </si>
  <si>
    <t>pa_LED6_MaxIntensityCfg_Step14</t>
    <phoneticPr fontId="7" type="noConversion"/>
  </si>
  <si>
    <t>pa_LED7_MaxIntensityCfg_Step14</t>
    <phoneticPr fontId="7" type="noConversion"/>
  </si>
  <si>
    <t>pa_LED8_MaxIntensityCfg_Step14</t>
    <phoneticPr fontId="7" type="noConversion"/>
  </si>
  <si>
    <t>pa_LED9_MaxIntensityCfg_Step14</t>
    <phoneticPr fontId="7" type="noConversion"/>
  </si>
  <si>
    <t>pa_LED10_MaxIntensityCfg_Step14</t>
    <phoneticPr fontId="7" type="noConversion"/>
  </si>
  <si>
    <t>pa_LED11_MaxIntensityCfg_Step14</t>
    <phoneticPr fontId="7" type="noConversion"/>
  </si>
  <si>
    <t>pa_LED12_MaxIntensityCfg_Step14</t>
    <phoneticPr fontId="7" type="noConversion"/>
  </si>
  <si>
    <t>pa_LED1_MaxIntensityCfg_Step15</t>
    <phoneticPr fontId="7" type="noConversion"/>
  </si>
  <si>
    <t>pa_LED2_MaxIntensityCfg_Step15</t>
    <phoneticPr fontId="7" type="noConversion"/>
  </si>
  <si>
    <t>pa_LED3_MaxIntensityCfg_Step15</t>
    <phoneticPr fontId="7" type="noConversion"/>
  </si>
  <si>
    <t>pa_LED4_MaxIntensityCfg_Step15</t>
    <phoneticPr fontId="7" type="noConversion"/>
  </si>
  <si>
    <t>pa_LED5_MaxIntensityCfg_Step15</t>
    <phoneticPr fontId="7" type="noConversion"/>
  </si>
  <si>
    <t>pa_LED6_MaxIntensityCfg_Step15</t>
    <phoneticPr fontId="7" type="noConversion"/>
  </si>
  <si>
    <t>pa_LED7_MaxIntensityCfg_Step15</t>
    <phoneticPr fontId="7" type="noConversion"/>
  </si>
  <si>
    <t>pa_LED8_MaxIntensityCfg_Step15</t>
    <phoneticPr fontId="7" type="noConversion"/>
  </si>
  <si>
    <t>pa_LED9_MaxIntensityCfg_Step15</t>
    <phoneticPr fontId="7" type="noConversion"/>
  </si>
  <si>
    <t>pa_LED10_MaxIntensityCfg_Step15</t>
    <phoneticPr fontId="7" type="noConversion"/>
  </si>
  <si>
    <t>pa_LED11_MaxIntensityCfg_Step15</t>
    <phoneticPr fontId="7" type="noConversion"/>
  </si>
  <si>
    <t>pa_LED12_MaxIntensityCfg_Step15</t>
    <phoneticPr fontId="7" type="noConversion"/>
  </si>
  <si>
    <t>pa_LED1_MaxIntensityCfg_Step16</t>
    <phoneticPr fontId="7" type="noConversion"/>
  </si>
  <si>
    <t>pa_LED2_MaxIntensityCfg_Step16</t>
    <phoneticPr fontId="7" type="noConversion"/>
  </si>
  <si>
    <t>pa_LED3_MaxIntensityCfg_Step16</t>
    <phoneticPr fontId="7" type="noConversion"/>
  </si>
  <si>
    <t>pa_LED4_MaxIntensityCfg_Step16</t>
    <phoneticPr fontId="7" type="noConversion"/>
  </si>
  <si>
    <t>pa_LED5_MaxIntensityCfg_Step16</t>
    <phoneticPr fontId="7" type="noConversion"/>
  </si>
  <si>
    <t>pa_LED6_MaxIntensityCfg_Step16</t>
    <phoneticPr fontId="7" type="noConversion"/>
  </si>
  <si>
    <t>pa_LED7_MaxIntensityCfg_Step16</t>
    <phoneticPr fontId="7" type="noConversion"/>
  </si>
  <si>
    <t>pa_LED8_MaxIntensityCfg_Step16</t>
    <phoneticPr fontId="7" type="noConversion"/>
  </si>
  <si>
    <t>pa_LED9_MaxIntensityCfg_Step16</t>
    <phoneticPr fontId="7" type="noConversion"/>
  </si>
  <si>
    <t>pa_LED10_MaxIntensityCfg_Step16</t>
    <phoneticPr fontId="7" type="noConversion"/>
  </si>
  <si>
    <t>pa_LED11_MaxIntensityCfg_Step16</t>
    <phoneticPr fontId="7" type="noConversion"/>
  </si>
  <si>
    <t>pa_LED12_MaxIntensityCfg_Step16</t>
    <phoneticPr fontId="7" type="noConversion"/>
  </si>
  <si>
    <t>pa_AnimationRepeatCfg</t>
    <phoneticPr fontId="7" type="noConversion"/>
  </si>
  <si>
    <t>pa_AnimationMaxRepeatCfg</t>
    <phoneticPr fontId="7" type="noConversion"/>
  </si>
  <si>
    <t>It specifies the step numbers that welcome animation should execute.</t>
    <phoneticPr fontId="7" type="noConversion"/>
  </si>
  <si>
    <t>It specifies the start switch direction of matrix channel in step 1.</t>
    <phoneticPr fontId="7" type="noConversion"/>
  </si>
  <si>
    <t>It specifies the start switch direction of matrix channel in step 2.</t>
  </si>
  <si>
    <t>It specifies the start switch direction of matrix channel in step 3.</t>
  </si>
  <si>
    <t>It specifies the start switch direction of matrix channel in step 4.</t>
  </si>
  <si>
    <t>It specifies the start switch direction of matrix channel in step 5.</t>
  </si>
  <si>
    <t>It specifies the start switch direction of matrix channel in step 6.</t>
  </si>
  <si>
    <t>It specifies the start switch direction of matrix channel in step 7.</t>
  </si>
  <si>
    <t>It specifies the start switch direction of matrix channel in step 8.</t>
  </si>
  <si>
    <t>It specifies the start switch direction of matrix channel in step 9.</t>
  </si>
  <si>
    <t>It specifies the start switch direction of matrix channel in step 10.</t>
  </si>
  <si>
    <t>It specifies the start switch direction of matrix channel in step 11.</t>
  </si>
  <si>
    <t>It specifies the start switch direction of matrix channel in step 12.</t>
  </si>
  <si>
    <t>It specifies the start switch direction of matrix channel in step 13.</t>
  </si>
  <si>
    <t>It specifies the start switch direction of matrix channel in step 14.</t>
  </si>
  <si>
    <t>It specifies the start switch direction of matrix channel in step 15.</t>
  </si>
  <si>
    <t>It specifies the start switch direction of matrix channel in step 16.</t>
  </si>
  <si>
    <t>It specifies the output channel in step 1.</t>
    <phoneticPr fontId="7" type="noConversion"/>
  </si>
  <si>
    <t>It specifies the output channel in step 2.</t>
  </si>
  <si>
    <t>It specifies the output channel in step 3.</t>
  </si>
  <si>
    <t>It specifies the output channel in step 4.</t>
  </si>
  <si>
    <t>It specifies the output channel in step 5.</t>
  </si>
  <si>
    <t>It specifies the output channel in step 6.</t>
  </si>
  <si>
    <t>It specifies the output channel in step 7.</t>
  </si>
  <si>
    <t>It specifies the output channel in step 8.</t>
  </si>
  <si>
    <t>It specifies the output channel in step 9.</t>
  </si>
  <si>
    <t>It specifies the output channel in step 10.</t>
  </si>
  <si>
    <t>It specifies the output channel in step 11.</t>
  </si>
  <si>
    <t>It specifies the output channel in step 12.</t>
  </si>
  <si>
    <t>It specifies the output channel in step 13.</t>
  </si>
  <si>
    <t>It specifies the output channel in step 14.</t>
  </si>
  <si>
    <t>It specifies the output channel in step 15.</t>
  </si>
  <si>
    <t>It specifies the output channel in step 16.</t>
  </si>
  <si>
    <t>It specifies the output animation type in step 1.</t>
    <phoneticPr fontId="7" type="noConversion"/>
  </si>
  <si>
    <t>It specifies the output animation type in step 2.</t>
  </si>
  <si>
    <t>It specifies the output animation type in step 3.</t>
  </si>
  <si>
    <t>It specifies the output animation type in step 4.</t>
  </si>
  <si>
    <t>It specifies the output animation type in step 5.</t>
  </si>
  <si>
    <t>It specifies the output animation type in step 6.</t>
  </si>
  <si>
    <t>It specifies the output animation type in step 7.</t>
  </si>
  <si>
    <t>It specifies the output animation type in step 8.</t>
  </si>
  <si>
    <t>It specifies the output animation type in step 9.</t>
  </si>
  <si>
    <t>It specifies the output animation type in step 10.</t>
  </si>
  <si>
    <t>It specifies the output animation type in step 11.</t>
  </si>
  <si>
    <t>It specifies the output animation type in step 12.</t>
  </si>
  <si>
    <t>It specifies the output animation type in step 13.</t>
  </si>
  <si>
    <t>It specifies the output animation type in step 14.</t>
  </si>
  <si>
    <t>It specifies the output animation type in step 15.</t>
  </si>
  <si>
    <t>It specifies the output animation type in step 16.</t>
  </si>
  <si>
    <t>XTALO-To-Drive Strength</t>
    <phoneticPr fontId="7" type="noConversion"/>
  </si>
  <si>
    <t>XTALO</t>
    <phoneticPr fontId="8" type="noConversion"/>
  </si>
  <si>
    <t>91.0%</t>
    <phoneticPr fontId="8" type="noConversion"/>
  </si>
  <si>
    <t>82.1%</t>
    <phoneticPr fontId="8" type="noConversion"/>
  </si>
  <si>
    <t>73.1%</t>
    <phoneticPr fontId="8" type="noConversion"/>
  </si>
  <si>
    <t>28.4%</t>
    <phoneticPr fontId="8" type="noConversion"/>
  </si>
  <si>
    <t>19.4%</t>
    <phoneticPr fontId="8" type="noConversion"/>
  </si>
  <si>
    <t>10.5%</t>
    <phoneticPr fontId="8" type="noConversion"/>
  </si>
  <si>
    <t>100%</t>
    <phoneticPr fontId="8" type="noConversion"/>
  </si>
  <si>
    <t>PwmActive_cfg</t>
    <phoneticPr fontId="8" type="noConversion"/>
  </si>
  <si>
    <t>Active High</t>
    <phoneticPr fontId="8" type="noConversion"/>
  </si>
  <si>
    <t>Active Low</t>
    <phoneticPr fontId="8" type="noConversion"/>
  </si>
  <si>
    <t xml:space="preserve">EZLBrightClass </t>
    <phoneticPr fontId="8" type="noConversion"/>
  </si>
  <si>
    <t>EZLch_cfg</t>
    <phoneticPr fontId="8" type="noConversion"/>
  </si>
  <si>
    <t>Channel off during EZL</t>
    <phoneticPr fontId="8" type="noConversion"/>
  </si>
  <si>
    <t>Channel on during EZL</t>
    <phoneticPr fontId="8" type="noConversion"/>
  </si>
  <si>
    <t>Ver</t>
    <phoneticPr fontId="7" type="noConversion"/>
  </si>
  <si>
    <t>Animation repeats from Step 1</t>
  </si>
  <si>
    <t>Step01</t>
    <phoneticPr fontId="7" type="noConversion"/>
  </si>
  <si>
    <t>Step02</t>
    <phoneticPr fontId="7" type="noConversion"/>
  </si>
  <si>
    <t>Step03</t>
  </si>
  <si>
    <t>Step04</t>
  </si>
  <si>
    <t>Step05</t>
  </si>
  <si>
    <t>Step06</t>
  </si>
  <si>
    <t>Step07</t>
  </si>
  <si>
    <t>Step08</t>
  </si>
  <si>
    <t>Step09</t>
  </si>
  <si>
    <t>Channel Sequential TI 2</t>
    <phoneticPr fontId="7" type="noConversion"/>
  </si>
  <si>
    <t>Channel Sequential TI</t>
    <phoneticPr fontId="8" type="noConversion"/>
  </si>
  <si>
    <t>Animation 8</t>
    <phoneticPr fontId="7" type="noConversion"/>
  </si>
  <si>
    <t>Animation 3</t>
    <phoneticPr fontId="7" type="noConversion"/>
  </si>
  <si>
    <t>Animation 6</t>
    <phoneticPr fontId="7" type="noConversion"/>
  </si>
  <si>
    <t>Animation 5</t>
    <phoneticPr fontId="7" type="noConversion"/>
  </si>
  <si>
    <t>Animation 4</t>
    <phoneticPr fontId="7" type="noConversion"/>
  </si>
  <si>
    <t>Animation 7</t>
    <phoneticPr fontId="7" type="noConversion"/>
  </si>
  <si>
    <t>Animation 9</t>
    <phoneticPr fontId="7" type="noConversion"/>
  </si>
  <si>
    <t>Step Complete Time(ms)</t>
  </si>
  <si>
    <t>Class HB</t>
  </si>
  <si>
    <t>Channel Sequential TI 1</t>
    <phoneticPr fontId="7" type="noConversion"/>
  </si>
  <si>
    <t>Static TI</t>
    <phoneticPr fontId="7" type="noConversion"/>
  </si>
  <si>
    <t>Sequential TI Section 11</t>
    <phoneticPr fontId="7" type="noConversion"/>
  </si>
  <si>
    <t>Channel Sequential TI 3</t>
    <phoneticPr fontId="7" type="noConversion"/>
  </si>
  <si>
    <t>X06</t>
  </si>
  <si>
    <t>X07</t>
  </si>
  <si>
    <t>X08</t>
  </si>
  <si>
    <t>X09</t>
  </si>
  <si>
    <t>X10</t>
  </si>
  <si>
    <t>X11</t>
  </si>
  <si>
    <t>X12</t>
  </si>
  <si>
    <t>DRL1</t>
    <phoneticPr fontId="7" type="noConversion"/>
  </si>
  <si>
    <t>Step19</t>
  </si>
  <si>
    <t>Step20</t>
  </si>
  <si>
    <t>Step21</t>
  </si>
  <si>
    <t>Step22</t>
  </si>
  <si>
    <t>Step23</t>
  </si>
  <si>
    <t>Step24</t>
  </si>
  <si>
    <t>Step25</t>
  </si>
  <si>
    <t>Step26</t>
  </si>
  <si>
    <t>Step27</t>
  </si>
  <si>
    <t>Step28</t>
  </si>
  <si>
    <t>Step29</t>
  </si>
  <si>
    <t>Step30</t>
  </si>
  <si>
    <t>Step31</t>
  </si>
  <si>
    <t>Step32</t>
  </si>
  <si>
    <t>Step35</t>
  </si>
  <si>
    <t>Step36</t>
  </si>
  <si>
    <t>Step37</t>
  </si>
  <si>
    <t>Step38</t>
  </si>
  <si>
    <t>Step39</t>
  </si>
  <si>
    <t>Step40</t>
  </si>
  <si>
    <t>Step41</t>
  </si>
  <si>
    <t>Step42</t>
  </si>
  <si>
    <t>Step43</t>
  </si>
  <si>
    <t>Step44</t>
  </si>
  <si>
    <t>Step45</t>
  </si>
  <si>
    <t>Step46</t>
  </si>
  <si>
    <t>Step47</t>
  </si>
  <si>
    <t>Step48</t>
  </si>
  <si>
    <t>Step51</t>
  </si>
  <si>
    <t>Step52</t>
  </si>
  <si>
    <t>Step53</t>
  </si>
  <si>
    <t>Step54</t>
  </si>
  <si>
    <t>Step55</t>
  </si>
  <si>
    <t>Step56</t>
  </si>
  <si>
    <t>Step57</t>
  </si>
  <si>
    <t>Step58</t>
  </si>
  <si>
    <t>Step59</t>
  </si>
  <si>
    <t>Step60</t>
  </si>
  <si>
    <t>Step61</t>
  </si>
  <si>
    <t>Step62</t>
  </si>
  <si>
    <t>Step63</t>
  </si>
  <si>
    <t>Step64</t>
  </si>
  <si>
    <t>Step17</t>
    <phoneticPr fontId="7" type="noConversion"/>
  </si>
  <si>
    <t>Step18</t>
    <phoneticPr fontId="7" type="noConversion"/>
  </si>
  <si>
    <t>Step33</t>
    <phoneticPr fontId="7" type="noConversion"/>
  </si>
  <si>
    <t>Step34</t>
    <phoneticPr fontId="7" type="noConversion"/>
  </si>
  <si>
    <t>Step49</t>
    <phoneticPr fontId="7" type="noConversion"/>
  </si>
  <si>
    <t>Step50</t>
    <phoneticPr fontId="7" type="noConversion"/>
  </si>
  <si>
    <t>DRL2</t>
    <phoneticPr fontId="7" type="noConversion"/>
  </si>
  <si>
    <t>DRL3</t>
    <phoneticPr fontId="7" type="noConversion"/>
  </si>
  <si>
    <t>DRL4</t>
    <phoneticPr fontId="7" type="noConversion"/>
  </si>
  <si>
    <t>Auxiliary Signature Light 3</t>
    <phoneticPr fontId="7" type="noConversion"/>
  </si>
  <si>
    <t>Auxiliary Signature Light 4</t>
    <phoneticPr fontId="7" type="noConversion"/>
  </si>
  <si>
    <t>DRL3_4</t>
    <phoneticPr fontId="8" type="noConversion"/>
  </si>
  <si>
    <t>ParkPosition3_4</t>
    <phoneticPr fontId="8" type="noConversion"/>
  </si>
  <si>
    <t>DRL3_Intensity_Cfg(%)</t>
    <phoneticPr fontId="7" type="noConversion"/>
  </si>
  <si>
    <t>DRL4_Intensity_Cfg(%)</t>
    <phoneticPr fontId="8" type="noConversion"/>
  </si>
  <si>
    <t>AuxLight3_DRL_Cfg(%)</t>
    <phoneticPr fontId="8" type="noConversion"/>
  </si>
  <si>
    <t>AuxLigth4_DRL_Cfg(%)</t>
    <phoneticPr fontId="8" type="noConversion"/>
  </si>
  <si>
    <t>DRL3_ParkPos_Intensity_Cfg(%)</t>
    <phoneticPr fontId="7" type="noConversion"/>
  </si>
  <si>
    <t>DRL4_ParkPos_Intensity_Cfg(%)</t>
    <phoneticPr fontId="8" type="noConversion"/>
  </si>
  <si>
    <t>AuxLight3_ParkPos_Cfg(%)</t>
    <phoneticPr fontId="8" type="noConversion"/>
  </si>
  <si>
    <t>AuxLigth4_ParkPos_Cfg(%)</t>
    <phoneticPr fontId="8" type="noConversion"/>
  </si>
  <si>
    <t>TI as Position follows DRL1 command only</t>
  </si>
  <si>
    <t>TI as Position follows DRL2 command only</t>
  </si>
  <si>
    <t>TI as Position follows DRL3 command only</t>
    <phoneticPr fontId="8" type="noConversion"/>
  </si>
  <si>
    <t>TI as Position follows DRL4 command only</t>
    <phoneticPr fontId="8" type="noConversion"/>
  </si>
  <si>
    <t>pa_Ch1Welcome_Switch_X01</t>
    <phoneticPr fontId="7" type="noConversion"/>
  </si>
  <si>
    <t>pa_Ch7Welcome_Switch_X01</t>
    <phoneticPr fontId="7" type="noConversion"/>
  </si>
  <si>
    <t>pa_Ch8Welcome_Switch_X01</t>
    <phoneticPr fontId="7" type="noConversion"/>
  </si>
  <si>
    <t>pa_Ch9Welcome_Switch_X01</t>
    <phoneticPr fontId="7" type="noConversion"/>
  </si>
  <si>
    <t>pa_Ch11Welcome_Switch_X01</t>
    <phoneticPr fontId="7" type="noConversion"/>
  </si>
  <si>
    <t>pa_Ch12Welcome_Switch_X01</t>
    <phoneticPr fontId="7" type="noConversion"/>
  </si>
  <si>
    <t>pa_Ch1Welcome_Switch_X02</t>
    <phoneticPr fontId="7" type="noConversion"/>
  </si>
  <si>
    <t>pa_Ch1Welcome_Switch_X03</t>
    <phoneticPr fontId="7" type="noConversion"/>
  </si>
  <si>
    <t>pa_Ch1Welcome_Switch_X04</t>
    <phoneticPr fontId="7" type="noConversion"/>
  </si>
  <si>
    <t>pa_Ch1Welcome_Switch_X05</t>
    <phoneticPr fontId="7" type="noConversion"/>
  </si>
  <si>
    <t>pa_Ch1Welcome_Switch_X06</t>
    <phoneticPr fontId="7" type="noConversion"/>
  </si>
  <si>
    <t>pa_Ch1Welcome_Switch_X07</t>
    <phoneticPr fontId="7" type="noConversion"/>
  </si>
  <si>
    <t>pa_Ch1Welcome_Switch_X08</t>
    <phoneticPr fontId="7" type="noConversion"/>
  </si>
  <si>
    <t>pa_Ch1Welcome_Switch_X09</t>
    <phoneticPr fontId="7" type="noConversion"/>
  </si>
  <si>
    <t>pa_Ch1Welcome_Switch_X10</t>
    <phoneticPr fontId="7" type="noConversion"/>
  </si>
  <si>
    <t>pa_Ch1Welcome_Switch_X11</t>
    <phoneticPr fontId="7" type="noConversion"/>
  </si>
  <si>
    <t>pa_Ch1Welcome_Switch_X12</t>
    <phoneticPr fontId="7" type="noConversion"/>
  </si>
  <si>
    <t>pa_Ch2Welcome_Switch_X01</t>
    <phoneticPr fontId="7" type="noConversion"/>
  </si>
  <si>
    <t>pa_Ch2Welcome_Switch_X02</t>
    <phoneticPr fontId="7" type="noConversion"/>
  </si>
  <si>
    <t>pa_Ch2Welcome_Switch_X03</t>
    <phoneticPr fontId="7" type="noConversion"/>
  </si>
  <si>
    <t>pa_Ch2Welcome_Switch_X04</t>
    <phoneticPr fontId="7" type="noConversion"/>
  </si>
  <si>
    <t>pa_Ch2Welcome_Switch_X05</t>
    <phoneticPr fontId="7" type="noConversion"/>
  </si>
  <si>
    <t>pa_Ch2Welcome_Switch_X06</t>
    <phoneticPr fontId="7" type="noConversion"/>
  </si>
  <si>
    <t>pa_Ch2Welcome_Switch_X07</t>
    <phoneticPr fontId="7" type="noConversion"/>
  </si>
  <si>
    <t>pa_Ch2Welcome_Switch_X08</t>
    <phoneticPr fontId="7" type="noConversion"/>
  </si>
  <si>
    <t>pa_Ch2Welcome_Switch_X09</t>
    <phoneticPr fontId="7" type="noConversion"/>
  </si>
  <si>
    <t>pa_Ch2Welcome_Switch_X10</t>
    <phoneticPr fontId="7" type="noConversion"/>
  </si>
  <si>
    <t>pa_Ch2Welcome_Switch_X11</t>
    <phoneticPr fontId="7" type="noConversion"/>
  </si>
  <si>
    <t>pa_Ch2Welcome_Switch_X12</t>
    <phoneticPr fontId="7" type="noConversion"/>
  </si>
  <si>
    <t>pa_Ch3Welcome_Switch_X01</t>
    <phoneticPr fontId="7" type="noConversion"/>
  </si>
  <si>
    <t>pa_Ch3Welcome_Switch_X02</t>
    <phoneticPr fontId="7" type="noConversion"/>
  </si>
  <si>
    <t>pa_Ch3Welcome_Switch_X03</t>
    <phoneticPr fontId="7" type="noConversion"/>
  </si>
  <si>
    <t>pa_Ch3Welcome_Switch_X04</t>
    <phoneticPr fontId="7" type="noConversion"/>
  </si>
  <si>
    <t>pa_Ch3Welcome_Switch_X05</t>
    <phoneticPr fontId="7" type="noConversion"/>
  </si>
  <si>
    <t>pa_Ch3Welcome_Switch_X06</t>
    <phoneticPr fontId="7" type="noConversion"/>
  </si>
  <si>
    <t>pa_Ch3Welcome_Switch_X07</t>
    <phoneticPr fontId="7" type="noConversion"/>
  </si>
  <si>
    <t>pa_Ch3Welcome_Switch_X08</t>
    <phoneticPr fontId="7" type="noConversion"/>
  </si>
  <si>
    <t>pa_Ch3Welcome_Switch_X09</t>
    <phoneticPr fontId="7" type="noConversion"/>
  </si>
  <si>
    <t>pa_Ch3Welcome_Switch_X10</t>
    <phoneticPr fontId="7" type="noConversion"/>
  </si>
  <si>
    <t>pa_Ch3Welcome_Switch_X11</t>
    <phoneticPr fontId="7" type="noConversion"/>
  </si>
  <si>
    <t>pa_Ch3Welcome_Switch_X12</t>
    <phoneticPr fontId="7" type="noConversion"/>
  </si>
  <si>
    <t>pa_Ch4Welcome_Switch_X01</t>
    <phoneticPr fontId="7" type="noConversion"/>
  </si>
  <si>
    <t>pa_Ch4Welcome_Switch_X02</t>
    <phoneticPr fontId="7" type="noConversion"/>
  </si>
  <si>
    <t>pa_Ch4Welcome_Switch_X03</t>
    <phoneticPr fontId="7" type="noConversion"/>
  </si>
  <si>
    <t>pa_Ch4Welcome_Switch_X04</t>
    <phoneticPr fontId="7" type="noConversion"/>
  </si>
  <si>
    <t>pa_Ch4Welcome_Switch_X05</t>
    <phoneticPr fontId="7" type="noConversion"/>
  </si>
  <si>
    <t>pa_Ch4Welcome_Switch_X06</t>
    <phoneticPr fontId="7" type="noConversion"/>
  </si>
  <si>
    <t>pa_Ch4Welcome_Switch_X07</t>
    <phoneticPr fontId="7" type="noConversion"/>
  </si>
  <si>
    <t>pa_Ch4Welcome_Switch_X08</t>
    <phoneticPr fontId="7" type="noConversion"/>
  </si>
  <si>
    <t>pa_Ch4Welcome_Switch_X09</t>
    <phoneticPr fontId="7" type="noConversion"/>
  </si>
  <si>
    <t>pa_Ch4Welcome_Switch_X10</t>
    <phoneticPr fontId="7" type="noConversion"/>
  </si>
  <si>
    <t>pa_Ch4Welcome_Switch_X11</t>
    <phoneticPr fontId="7" type="noConversion"/>
  </si>
  <si>
    <t>pa_Ch4Welcome_Switch_X12</t>
    <phoneticPr fontId="7" type="noConversion"/>
  </si>
  <si>
    <t>pa_Ch5Welcome_Switch_X01</t>
    <phoneticPr fontId="7" type="noConversion"/>
  </si>
  <si>
    <t>pa_Ch5Welcome_Switch_X02</t>
    <phoneticPr fontId="7" type="noConversion"/>
  </si>
  <si>
    <t>pa_Ch5Welcome_Switch_X03</t>
    <phoneticPr fontId="7" type="noConversion"/>
  </si>
  <si>
    <t>pa_Ch5Welcome_Switch_X04</t>
    <phoneticPr fontId="7" type="noConversion"/>
  </si>
  <si>
    <t>pa_Ch5Welcome_Switch_X05</t>
    <phoneticPr fontId="7" type="noConversion"/>
  </si>
  <si>
    <t>pa_Ch5Welcome_Switch_X06</t>
    <phoneticPr fontId="7" type="noConversion"/>
  </si>
  <si>
    <t>pa_Ch5Welcome_Switch_X07</t>
    <phoneticPr fontId="7" type="noConversion"/>
  </si>
  <si>
    <t>pa_Ch5Welcome_Switch_X08</t>
    <phoneticPr fontId="7" type="noConversion"/>
  </si>
  <si>
    <t>pa_Ch5Welcome_Switch_X09</t>
    <phoneticPr fontId="7" type="noConversion"/>
  </si>
  <si>
    <t>pa_Ch5Welcome_Switch_X10</t>
    <phoneticPr fontId="7" type="noConversion"/>
  </si>
  <si>
    <t>pa_Ch5Welcome_Switch_X11</t>
    <phoneticPr fontId="7" type="noConversion"/>
  </si>
  <si>
    <t>pa_Ch5Welcome_Switch_X12</t>
    <phoneticPr fontId="7" type="noConversion"/>
  </si>
  <si>
    <t>pa_Ch6Welcome_Switch_X01</t>
    <phoneticPr fontId="7" type="noConversion"/>
  </si>
  <si>
    <t>pa_Ch6Welcome_Switch_X02</t>
    <phoneticPr fontId="7" type="noConversion"/>
  </si>
  <si>
    <t>pa_Ch6Welcome_Switch_X03</t>
    <phoneticPr fontId="7" type="noConversion"/>
  </si>
  <si>
    <t>pa_Ch6Welcome_Switch_X04</t>
    <phoneticPr fontId="7" type="noConversion"/>
  </si>
  <si>
    <t>pa_Ch6Welcome_Switch_X05</t>
    <phoneticPr fontId="7" type="noConversion"/>
  </si>
  <si>
    <t>pa_Ch6Welcome_Switch_X06</t>
    <phoneticPr fontId="7" type="noConversion"/>
  </si>
  <si>
    <t>pa_Ch6Welcome_Switch_X07</t>
    <phoneticPr fontId="7" type="noConversion"/>
  </si>
  <si>
    <t>pa_Ch6Welcome_Switch_X08</t>
    <phoneticPr fontId="7" type="noConversion"/>
  </si>
  <si>
    <t>pa_Ch6Welcome_Switch_X09</t>
    <phoneticPr fontId="7" type="noConversion"/>
  </si>
  <si>
    <t>pa_Ch6Welcome_Switch_X10</t>
    <phoneticPr fontId="7" type="noConversion"/>
  </si>
  <si>
    <t>pa_Ch6Welcome_Switch_X11</t>
    <phoneticPr fontId="7" type="noConversion"/>
  </si>
  <si>
    <t>pa_Ch6Welcome_Switch_X12</t>
    <phoneticPr fontId="7" type="noConversion"/>
  </si>
  <si>
    <t>pa_Ch7Welcome_Switch_X02</t>
    <phoneticPr fontId="7" type="noConversion"/>
  </si>
  <si>
    <t>pa_Ch7Welcome_Switch_X03</t>
    <phoneticPr fontId="7" type="noConversion"/>
  </si>
  <si>
    <t>pa_Ch7Welcome_Switch_X04</t>
    <phoneticPr fontId="7" type="noConversion"/>
  </si>
  <si>
    <t>pa_Ch7Welcome_Switch_X05</t>
    <phoneticPr fontId="7" type="noConversion"/>
  </si>
  <si>
    <t>pa_Ch7Welcome_Switch_X06</t>
    <phoneticPr fontId="7" type="noConversion"/>
  </si>
  <si>
    <t>pa_Ch7Welcome_Switch_X07</t>
    <phoneticPr fontId="7" type="noConversion"/>
  </si>
  <si>
    <t>pa_Ch7Welcome_Switch_X08</t>
    <phoneticPr fontId="7" type="noConversion"/>
  </si>
  <si>
    <t>pa_Ch7Welcome_Switch_X09</t>
    <phoneticPr fontId="7" type="noConversion"/>
  </si>
  <si>
    <t>pa_Ch7Welcome_Switch_X10</t>
    <phoneticPr fontId="7" type="noConversion"/>
  </si>
  <si>
    <t>pa_Ch7Welcome_Switch_X11</t>
    <phoneticPr fontId="7" type="noConversion"/>
  </si>
  <si>
    <t>pa_Ch7Welcome_Switch_X12</t>
    <phoneticPr fontId="7" type="noConversion"/>
  </si>
  <si>
    <t>pa_Ch8Welcome_Switch_X02</t>
    <phoneticPr fontId="7" type="noConversion"/>
  </si>
  <si>
    <t>pa_Ch8Welcome_Switch_X03</t>
    <phoneticPr fontId="7" type="noConversion"/>
  </si>
  <si>
    <t>pa_Ch8Welcome_Switch_X04</t>
    <phoneticPr fontId="7" type="noConversion"/>
  </si>
  <si>
    <t>pa_Ch8Welcome_Switch_X05</t>
    <phoneticPr fontId="7" type="noConversion"/>
  </si>
  <si>
    <t>pa_Ch8Welcome_Switch_X06</t>
    <phoneticPr fontId="7" type="noConversion"/>
  </si>
  <si>
    <t>pa_Ch8Welcome_Switch_X07</t>
    <phoneticPr fontId="7" type="noConversion"/>
  </si>
  <si>
    <t>pa_Ch8Welcome_Switch_X08</t>
    <phoneticPr fontId="7" type="noConversion"/>
  </si>
  <si>
    <t>pa_Ch8Welcome_Switch_X09</t>
    <phoneticPr fontId="7" type="noConversion"/>
  </si>
  <si>
    <t>pa_Ch8Welcome_Switch_X10</t>
    <phoneticPr fontId="7" type="noConversion"/>
  </si>
  <si>
    <t>pa_Ch8Welcome_Switch_X11</t>
    <phoneticPr fontId="7" type="noConversion"/>
  </si>
  <si>
    <t>pa_Ch8Welcome_Switch_X12</t>
    <phoneticPr fontId="7" type="noConversion"/>
  </si>
  <si>
    <t>pa_Ch9Welcome_Switch_X02</t>
    <phoneticPr fontId="7" type="noConversion"/>
  </si>
  <si>
    <t>pa_Ch9Welcome_Switch_X03</t>
    <phoneticPr fontId="7" type="noConversion"/>
  </si>
  <si>
    <t>pa_Ch9Welcome_Switch_X04</t>
    <phoneticPr fontId="7" type="noConversion"/>
  </si>
  <si>
    <t>pa_Ch9Welcome_Switch_X05</t>
    <phoneticPr fontId="7" type="noConversion"/>
  </si>
  <si>
    <t>pa_Ch9Welcome_Switch_X06</t>
    <phoneticPr fontId="7" type="noConversion"/>
  </si>
  <si>
    <t>pa_Ch9Welcome_Switch_X07</t>
    <phoneticPr fontId="7" type="noConversion"/>
  </si>
  <si>
    <t>pa_Ch9Welcome_Switch_X08</t>
    <phoneticPr fontId="7" type="noConversion"/>
  </si>
  <si>
    <t>pa_Ch9Welcome_Switch_X09</t>
    <phoneticPr fontId="7" type="noConversion"/>
  </si>
  <si>
    <t>pa_Ch9Welcome_Switch_X10</t>
    <phoneticPr fontId="7" type="noConversion"/>
  </si>
  <si>
    <t>pa_Ch9Welcome_Switch_X11</t>
    <phoneticPr fontId="7" type="noConversion"/>
  </si>
  <si>
    <t>pa_Ch9Welcome_Switch_X12</t>
    <phoneticPr fontId="7" type="noConversion"/>
  </si>
  <si>
    <t>pa_Ch10Welcome_Switch_X01</t>
    <phoneticPr fontId="7" type="noConversion"/>
  </si>
  <si>
    <t>pa_Ch10Welcome_Switch_X02</t>
    <phoneticPr fontId="7" type="noConversion"/>
  </si>
  <si>
    <t>pa_Ch10Welcome_Switch_X03</t>
    <phoneticPr fontId="7" type="noConversion"/>
  </si>
  <si>
    <t>pa_Ch10Welcome_Switch_X04</t>
    <phoneticPr fontId="7" type="noConversion"/>
  </si>
  <si>
    <t>pa_Ch10Welcome_Switch_X05</t>
    <phoneticPr fontId="7" type="noConversion"/>
  </si>
  <si>
    <t>pa_Ch10Welcome_Switch_X06</t>
    <phoneticPr fontId="7" type="noConversion"/>
  </si>
  <si>
    <t>pa_Ch10Welcome_Switch_X07</t>
    <phoneticPr fontId="7" type="noConversion"/>
  </si>
  <si>
    <t>pa_Ch10Welcome_Switch_X08</t>
    <phoneticPr fontId="7" type="noConversion"/>
  </si>
  <si>
    <t>pa_Ch10Welcome_Switch_X09</t>
    <phoneticPr fontId="7" type="noConversion"/>
  </si>
  <si>
    <t>pa_Ch10Welcome_Switch_X10</t>
    <phoneticPr fontId="7" type="noConversion"/>
  </si>
  <si>
    <t>pa_Ch10Welcome_Switch_X11</t>
    <phoneticPr fontId="7" type="noConversion"/>
  </si>
  <si>
    <t>pa_Ch10Welcome_Switch_X12</t>
    <phoneticPr fontId="7" type="noConversion"/>
  </si>
  <si>
    <t>pa_Ch11Welcome_Switch_X02</t>
    <phoneticPr fontId="7" type="noConversion"/>
  </si>
  <si>
    <t>pa_Ch11Welcome_Switch_X03</t>
    <phoneticPr fontId="7" type="noConversion"/>
  </si>
  <si>
    <t>pa_Ch11Welcome_Switch_X04</t>
    <phoneticPr fontId="7" type="noConversion"/>
  </si>
  <si>
    <t>pa_Ch11Welcome_Switch_X05</t>
    <phoneticPr fontId="7" type="noConversion"/>
  </si>
  <si>
    <t>pa_Ch11Welcome_Switch_X06</t>
    <phoneticPr fontId="7" type="noConversion"/>
  </si>
  <si>
    <t>pa_Ch11Welcome_Switch_X07</t>
    <phoneticPr fontId="7" type="noConversion"/>
  </si>
  <si>
    <t>pa_Ch11Welcome_Switch_X08</t>
    <phoneticPr fontId="7" type="noConversion"/>
  </si>
  <si>
    <t>pa_Ch11Welcome_Switch_X09</t>
    <phoneticPr fontId="7" type="noConversion"/>
  </si>
  <si>
    <t>pa_Ch11Welcome_Switch_X10</t>
    <phoneticPr fontId="7" type="noConversion"/>
  </si>
  <si>
    <t>pa_Ch11Welcome_Switch_X11</t>
    <phoneticPr fontId="7" type="noConversion"/>
  </si>
  <si>
    <t>pa_Ch11Welcome_Switch_X12</t>
    <phoneticPr fontId="7" type="noConversion"/>
  </si>
  <si>
    <t>pa_Ch12Welcome_Switch_X02</t>
    <phoneticPr fontId="7" type="noConversion"/>
  </si>
  <si>
    <t>pa_Ch12Welcome_Switch_X03</t>
    <phoneticPr fontId="7" type="noConversion"/>
  </si>
  <si>
    <t>pa_Ch12Welcome_Switch_X04</t>
    <phoneticPr fontId="7" type="noConversion"/>
  </si>
  <si>
    <t>pa_Ch12Welcome_Switch_X05</t>
    <phoneticPr fontId="7" type="noConversion"/>
  </si>
  <si>
    <t>pa_Ch12Welcome_Switch_X06</t>
    <phoneticPr fontId="7" type="noConversion"/>
  </si>
  <si>
    <t>pa_Ch12Welcome_Switch_X07</t>
    <phoneticPr fontId="7" type="noConversion"/>
  </si>
  <si>
    <t>pa_Ch12Welcome_Switch_X08</t>
    <phoneticPr fontId="7" type="noConversion"/>
  </si>
  <si>
    <t>pa_Ch12Welcome_Switch_X09</t>
    <phoneticPr fontId="7" type="noConversion"/>
  </si>
  <si>
    <t>pa_Ch12Welcome_Switch_X10</t>
    <phoneticPr fontId="7" type="noConversion"/>
  </si>
  <si>
    <t>pa_Ch12Welcome_Switch_X11</t>
    <phoneticPr fontId="7" type="noConversion"/>
  </si>
  <si>
    <t>pa_Ch12Welcome_Switch_X12</t>
    <phoneticPr fontId="7" type="noConversion"/>
  </si>
  <si>
    <t>---</t>
    <phoneticPr fontId="7" type="noConversion"/>
  </si>
  <si>
    <t>pa_BdrPosChR_1</t>
    <phoneticPr fontId="7" type="noConversion"/>
  </si>
  <si>
    <t>deg/10ms</t>
    <phoneticPr fontId="7" type="noConversion"/>
  </si>
  <si>
    <t>---</t>
    <phoneticPr fontId="7" type="noConversion"/>
  </si>
  <si>
    <t>pa_BdrPosChR_2</t>
    <phoneticPr fontId="7" type="noConversion"/>
  </si>
  <si>
    <t>pa_BdrPosChR_3</t>
    <phoneticPr fontId="7" type="noConversion"/>
  </si>
  <si>
    <t>pa_BdrPosChR_4</t>
    <phoneticPr fontId="7" type="noConversion"/>
  </si>
  <si>
    <t>pa_BdrPosChR_5</t>
    <phoneticPr fontId="7" type="noConversion"/>
  </si>
  <si>
    <t>pa_BdrPosChR_6</t>
    <phoneticPr fontId="7" type="noConversion"/>
  </si>
  <si>
    <t>pa_DynBdrAngOffs_1</t>
    <phoneticPr fontId="7" type="noConversion"/>
  </si>
  <si>
    <t>deg</t>
    <phoneticPr fontId="7" type="noConversion"/>
  </si>
  <si>
    <t>pa_DynBdrAngOffs_2</t>
    <phoneticPr fontId="7" type="noConversion"/>
  </si>
  <si>
    <t>deg</t>
    <phoneticPr fontId="7" type="noConversion"/>
  </si>
  <si>
    <t>pa_DynBdrAngOffs_3</t>
    <phoneticPr fontId="7" type="noConversion"/>
  </si>
  <si>
    <t>pa_DynBdrAngOffs_4</t>
    <phoneticPr fontId="7" type="noConversion"/>
  </si>
  <si>
    <t>pa_DynBdrAngOffs_5</t>
    <phoneticPr fontId="7" type="noConversion"/>
  </si>
  <si>
    <t>pa_DynBdrAngOffs_6</t>
    <phoneticPr fontId="7" type="noConversion"/>
  </si>
  <si>
    <t>pa_DynBdrFadeSpd_1</t>
    <phoneticPr fontId="7" type="noConversion"/>
  </si>
  <si>
    <t>ms</t>
    <phoneticPr fontId="7" type="noConversion"/>
  </si>
  <si>
    <t>pa_DynBdrFadeSpd_2</t>
    <phoneticPr fontId="7" type="noConversion"/>
  </si>
  <si>
    <t>ms</t>
    <phoneticPr fontId="7" type="noConversion"/>
  </si>
  <si>
    <t>pa_DynBdrFadeSpd_3</t>
    <phoneticPr fontId="7" type="noConversion"/>
  </si>
  <si>
    <t>pa_DynBdrFadeSpd_4</t>
    <phoneticPr fontId="7" type="noConversion"/>
  </si>
  <si>
    <t>pa_DynBdrFadeSpd_5</t>
    <phoneticPr fontId="7" type="noConversion"/>
  </si>
  <si>
    <t>pa_DynBdrFadeSpd_6</t>
    <phoneticPr fontId="7" type="noConversion"/>
  </si>
  <si>
    <t>pa_XTALO_To_Driver_Strength</t>
  </si>
  <si>
    <t>---</t>
    <phoneticPr fontId="7" type="noConversion"/>
  </si>
  <si>
    <t>---</t>
    <phoneticPr fontId="7" type="noConversion"/>
  </si>
  <si>
    <t>%</t>
    <phoneticPr fontId="7" type="noConversion"/>
  </si>
  <si>
    <t>pa_DRL3_Intensity_Cfg</t>
  </si>
  <si>
    <t>pa_AuxLight3_DRL_Cfg</t>
  </si>
  <si>
    <t>pa_DRL3_ParkPos_Intensity_Cfg</t>
  </si>
  <si>
    <t>pa_AuxLight3_ParkPos_Cfg</t>
  </si>
  <si>
    <t>pa_DrlPos3Intensity_TIActive</t>
  </si>
  <si>
    <t>pa_DRL4_Intensity_Cfg</t>
  </si>
  <si>
    <t>pa_AuxLight4_DRL_Cfg</t>
  </si>
  <si>
    <t>pa_DRL4_ParkPos_Intensity_Cfg</t>
  </si>
  <si>
    <t>pa_AuxLight4_ParkPos_Cfg</t>
  </si>
  <si>
    <t>pa_DrlPos4Intensity_TIActive</t>
  </si>
  <si>
    <t>It specifies duty cycle of DRL4 channel when DRL command is active.</t>
  </si>
  <si>
    <t>It specifies Auxiliary light 4 dutycycle when DRL command is requested.</t>
  </si>
  <si>
    <t>It specifies duty cycle of DRL4 channel when park/position command is active.</t>
  </si>
  <si>
    <t>It specifies Auxiliary light 4 dutycycle when Park/Position command is requested.</t>
  </si>
  <si>
    <t>It specifies the intensity expected for Drl4 when TI and Position are requested together.</t>
  </si>
  <si>
    <t>It specifies duty cycle of DRL3 channel when DRL command is active.</t>
  </si>
  <si>
    <t>It specifies Auxiliary light 3 dutycycle when DRL command is requested.</t>
  </si>
  <si>
    <t>It specifies duty cycle of DRL3 channel when park/position command is active.</t>
  </si>
  <si>
    <t>It specifies Auxiliary light 3 dutycycle when Park/Position command is requested.</t>
  </si>
  <si>
    <t>It specifies the intensity expected for Drl3 when TI and Position are requested together.</t>
  </si>
  <si>
    <t>Add for DCR187</t>
    <phoneticPr fontId="7" type="noConversion"/>
  </si>
  <si>
    <t>Auxiliary Signature Light 2</t>
    <phoneticPr fontId="7" type="noConversion"/>
  </si>
  <si>
    <t>DRL1_ParkPos_Intensity_Cfg(%)</t>
    <phoneticPr fontId="7" type="noConversion"/>
  </si>
  <si>
    <t>DRL2_ParkPos_Intensity_Cfg(%)</t>
  </si>
  <si>
    <t>DRL3_ParkPos_Intensity_Cfg(%)</t>
  </si>
  <si>
    <t>DRL4_ParkPos_Intensity_Cfg(%)</t>
  </si>
  <si>
    <t>AuxLight1_ParkPos_Cfg(%)</t>
    <phoneticPr fontId="8" type="noConversion"/>
  </si>
  <si>
    <t>AuxLight3_ParkPos_Cfg(%)</t>
  </si>
  <si>
    <t>AuxLight4_ParkPos_Cfg(%)</t>
  </si>
  <si>
    <t>AuxLight2_ParkPos_Cfg(%)</t>
  </si>
  <si>
    <t>DRL1_Intensity_Cfg(%)</t>
    <phoneticPr fontId="7" type="noConversion"/>
  </si>
  <si>
    <t>DRL2_Intensity_Cfg(%)</t>
  </si>
  <si>
    <t>DRL3_Intensity_Cfg(%)</t>
  </si>
  <si>
    <t>DRL4_Intensity_Cfg(%)</t>
  </si>
  <si>
    <t>AuxLight1_DRL_Cfg(%)</t>
    <phoneticPr fontId="8" type="noConversion"/>
  </si>
  <si>
    <t>AuxLight2_DRL_Cfg(%)</t>
  </si>
  <si>
    <t>AuxLight3_DRL_Cfg(%)</t>
  </si>
  <si>
    <t>AuxLight4_DRL_Cfg(%)</t>
  </si>
  <si>
    <t>DrlPos1Intensity_TIActive(%)</t>
    <phoneticPr fontId="7" type="noConversion"/>
  </si>
  <si>
    <t>DrlPos2Intensity_TIActive(%)</t>
  </si>
  <si>
    <t>DrlPos3Intensity_TIActive(%)</t>
  </si>
  <si>
    <t>DrlPos4Intensity_TIActive(%)</t>
  </si>
  <si>
    <t>Channel_Showing_Table</t>
    <phoneticPr fontId="8" type="noConversion"/>
  </si>
  <si>
    <t>Static Bending</t>
    <phoneticPr fontId="7" type="noConversion"/>
  </si>
  <si>
    <t>Channel Sequential TI 2</t>
    <phoneticPr fontId="7" type="noConversion"/>
  </si>
  <si>
    <t>DRL3</t>
    <phoneticPr fontId="7" type="noConversion"/>
  </si>
  <si>
    <t>DRL4</t>
    <phoneticPr fontId="7" type="noConversion"/>
  </si>
  <si>
    <t>Auxiliary Signature Light 3</t>
    <phoneticPr fontId="7" type="noConversion"/>
  </si>
  <si>
    <t>Auxiliary Signature Light 1</t>
    <phoneticPr fontId="7" type="noConversion"/>
  </si>
  <si>
    <t>Auxiliary Signature Light 2</t>
    <phoneticPr fontId="7" type="noConversion"/>
  </si>
  <si>
    <t>Channel Sequential TI 1</t>
    <phoneticPr fontId="7" type="noConversion"/>
  </si>
  <si>
    <t>DRL</t>
    <phoneticPr fontId="8" type="noConversion"/>
  </si>
  <si>
    <t>ParkPosition</t>
    <phoneticPr fontId="8" type="noConversion"/>
  </si>
  <si>
    <t/>
  </si>
  <si>
    <t>Matrix Controller 8</t>
    <phoneticPr fontId="8" type="noConversion"/>
  </si>
  <si>
    <t>Matrix Controller 10</t>
    <phoneticPr fontId="8" type="noConversion"/>
  </si>
  <si>
    <t>pa_AnimationOutput_Step17</t>
  </si>
  <si>
    <t>pa_AnimationOutput_Step18</t>
  </si>
  <si>
    <t>pa_AnimationOutput_Step19</t>
  </si>
  <si>
    <t>pa_AnimationOutput_Step20</t>
  </si>
  <si>
    <t>pa_AnimationOutput_Step21</t>
  </si>
  <si>
    <t>pa_AnimationOutput_Step22</t>
  </si>
  <si>
    <t>pa_AnimationOutput_Step23</t>
  </si>
  <si>
    <t>pa_AnimationOutput_Step24</t>
  </si>
  <si>
    <t>pa_AnimationOutput_Step25</t>
  </si>
  <si>
    <t>pa_AnimationOutput_Step26</t>
  </si>
  <si>
    <t>pa_AnimationOutput_Step27</t>
  </si>
  <si>
    <t>pa_AnimationOutput_Step28</t>
  </si>
  <si>
    <t>pa_AnimationOutput_Step29</t>
  </si>
  <si>
    <t>pa_AnimationOutput_Step30</t>
  </si>
  <si>
    <t>pa_AnimationOutput_Step31</t>
  </si>
  <si>
    <t>pa_AnimationOutput_Step32</t>
  </si>
  <si>
    <t>pa_AnimationOutput_Step33</t>
  </si>
  <si>
    <t>pa_AnimationOutput_Step34</t>
  </si>
  <si>
    <t>pa_AnimationOutput_Step35</t>
  </si>
  <si>
    <t>pa_AnimationOutput_Step36</t>
  </si>
  <si>
    <t>pa_AnimationOutput_Step37</t>
  </si>
  <si>
    <t>pa_AnimationOutput_Step38</t>
  </si>
  <si>
    <t>pa_AnimationOutput_Step39</t>
  </si>
  <si>
    <t>pa_AnimationOutput_Step40</t>
  </si>
  <si>
    <t>pa_AnimationOutput_Step41</t>
  </si>
  <si>
    <t>pa_AnimationOutput_Step42</t>
  </si>
  <si>
    <t>pa_AnimationOutput_Step43</t>
  </si>
  <si>
    <t>pa_AnimationOutput_Step44</t>
  </si>
  <si>
    <t>pa_AnimationOutput_Step45</t>
  </si>
  <si>
    <t>pa_AnimationOutput_Step46</t>
  </si>
  <si>
    <t>pa_AnimationOutput_Step47</t>
  </si>
  <si>
    <t>pa_AnimationOutput_Step48</t>
  </si>
  <si>
    <t>pa_AnimationOutput_Step49</t>
  </si>
  <si>
    <t>pa_AnimationOutput_Step50</t>
  </si>
  <si>
    <t>pa_AnimationOutput_Step51</t>
  </si>
  <si>
    <t>pa_AnimationOutput_Step52</t>
  </si>
  <si>
    <t>pa_AnimationOutput_Step53</t>
  </si>
  <si>
    <t>pa_AnimationOutput_Step54</t>
  </si>
  <si>
    <t>pa_AnimationOutput_Step55</t>
  </si>
  <si>
    <t>pa_AnimationOutput_Step56</t>
  </si>
  <si>
    <t>pa_AnimationOutput_Step57</t>
  </si>
  <si>
    <t>pa_AnimationOutput_Step58</t>
  </si>
  <si>
    <t>pa_AnimationOutput_Step59</t>
  </si>
  <si>
    <t>pa_AnimationOutput_Step60</t>
  </si>
  <si>
    <t>pa_AnimationOutput_Step61</t>
  </si>
  <si>
    <t>pa_AnimationOutput_Step62</t>
  </si>
  <si>
    <t>pa_AnimationOutput_Step63</t>
  </si>
  <si>
    <t>pa_AnimationOutput_Step64</t>
  </si>
  <si>
    <t>It specifies the output channel in step 17.</t>
  </si>
  <si>
    <t>It specifies the output channel in step 18.</t>
  </si>
  <si>
    <t>It specifies the output channel in step 19.</t>
  </si>
  <si>
    <t>It specifies the output channel in step 20.</t>
  </si>
  <si>
    <t>It specifies the output channel in step 21.</t>
  </si>
  <si>
    <t>It specifies the output channel in step 22.</t>
  </si>
  <si>
    <t>It specifies the output channel in step 23.</t>
  </si>
  <si>
    <t>It specifies the output channel in step 24.</t>
  </si>
  <si>
    <t>It specifies the output channel in step 25.</t>
  </si>
  <si>
    <t>It specifies the output channel in step 26.</t>
  </si>
  <si>
    <t>It specifies the output channel in step 27.</t>
  </si>
  <si>
    <t>It specifies the output channel in step 28.</t>
  </si>
  <si>
    <t>It specifies the output channel in step 29.</t>
  </si>
  <si>
    <t>It specifies the output channel in step 30.</t>
  </si>
  <si>
    <t>It specifies the output channel in step 31.</t>
  </si>
  <si>
    <t>It specifies the output channel in step 32.</t>
  </si>
  <si>
    <t>It specifies the output channel in step 33.</t>
  </si>
  <si>
    <t>It specifies the output channel in step 34.</t>
  </si>
  <si>
    <t>It specifies the output channel in step 35.</t>
  </si>
  <si>
    <t>It specifies the output channel in step 36.</t>
  </si>
  <si>
    <t>It specifies the output channel in step 37.</t>
  </si>
  <si>
    <t>It specifies the output channel in step 38.</t>
  </si>
  <si>
    <t>It specifies the output channel in step 39.</t>
  </si>
  <si>
    <t>It specifies the output channel in step 40.</t>
  </si>
  <si>
    <t>It specifies the output channel in step 41.</t>
  </si>
  <si>
    <t>It specifies the output channel in step 42.</t>
  </si>
  <si>
    <t>It specifies the output channel in step 43.</t>
  </si>
  <si>
    <t>It specifies the output channel in step 44.</t>
  </si>
  <si>
    <t>It specifies the output channel in step 45.</t>
  </si>
  <si>
    <t>It specifies the output channel in step 46.</t>
  </si>
  <si>
    <t>It specifies the output channel in step 47.</t>
  </si>
  <si>
    <t>It specifies the output channel in step 48.</t>
  </si>
  <si>
    <t>It specifies the output channel in step 49.</t>
  </si>
  <si>
    <t>It specifies the output channel in step 50.</t>
  </si>
  <si>
    <t>It specifies the output channel in step 51.</t>
  </si>
  <si>
    <t>It specifies the output channel in step 52.</t>
  </si>
  <si>
    <t>It specifies the output channel in step 53.</t>
  </si>
  <si>
    <t>It specifies the output channel in step 54.</t>
  </si>
  <si>
    <t>It specifies the output channel in step 55.</t>
  </si>
  <si>
    <t>It specifies the output channel in step 56.</t>
  </si>
  <si>
    <t>It specifies the output channel in step 57.</t>
  </si>
  <si>
    <t>It specifies the output channel in step 58.</t>
  </si>
  <si>
    <t>It specifies the output channel in step 59.</t>
  </si>
  <si>
    <t>It specifies the output channel in step 60.</t>
  </si>
  <si>
    <t>It specifies the output channel in step 61.</t>
  </si>
  <si>
    <t>It specifies the output channel in step 62.</t>
  </si>
  <si>
    <t>It specifies the output channel in step 63.</t>
  </si>
  <si>
    <t>It specifies the output channel in step 64.</t>
  </si>
  <si>
    <t>pa_AnimationType_Step17</t>
  </si>
  <si>
    <t>pa_AnimationType_Step18</t>
  </si>
  <si>
    <t>pa_AnimationType_Step19</t>
  </si>
  <si>
    <t>pa_AnimationType_Step20</t>
  </si>
  <si>
    <t>pa_AnimationType_Step21</t>
  </si>
  <si>
    <t>pa_AnimationType_Step22</t>
  </si>
  <si>
    <t>pa_AnimationType_Step23</t>
  </si>
  <si>
    <t>pa_AnimationType_Step24</t>
  </si>
  <si>
    <t>pa_AnimationType_Step25</t>
  </si>
  <si>
    <t>pa_AnimationType_Step26</t>
  </si>
  <si>
    <t>pa_AnimationType_Step27</t>
  </si>
  <si>
    <t>pa_AnimationType_Step28</t>
  </si>
  <si>
    <t>pa_AnimationType_Step29</t>
  </si>
  <si>
    <t>pa_AnimationType_Step30</t>
  </si>
  <si>
    <t>pa_AnimationType_Step31</t>
  </si>
  <si>
    <t>pa_AnimationType_Step32</t>
  </si>
  <si>
    <t>pa_AnimationType_Step33</t>
  </si>
  <si>
    <t>pa_AnimationType_Step34</t>
  </si>
  <si>
    <t>pa_AnimationType_Step35</t>
  </si>
  <si>
    <t>pa_AnimationType_Step36</t>
  </si>
  <si>
    <t>pa_AnimationType_Step37</t>
  </si>
  <si>
    <t>pa_AnimationType_Step38</t>
  </si>
  <si>
    <t>pa_AnimationType_Step39</t>
  </si>
  <si>
    <t>pa_AnimationType_Step40</t>
  </si>
  <si>
    <t>pa_AnimationType_Step41</t>
  </si>
  <si>
    <t>pa_AnimationType_Step42</t>
  </si>
  <si>
    <t>pa_AnimationType_Step43</t>
  </si>
  <si>
    <t>pa_AnimationType_Step44</t>
  </si>
  <si>
    <t>pa_AnimationType_Step45</t>
  </si>
  <si>
    <t>pa_AnimationType_Step46</t>
  </si>
  <si>
    <t>pa_AnimationType_Step47</t>
  </si>
  <si>
    <t>pa_AnimationType_Step48</t>
  </si>
  <si>
    <t>pa_AnimationType_Step49</t>
  </si>
  <si>
    <t>pa_AnimationType_Step50</t>
  </si>
  <si>
    <t>pa_AnimationType_Step51</t>
  </si>
  <si>
    <t>pa_AnimationType_Step52</t>
  </si>
  <si>
    <t>pa_AnimationType_Step53</t>
  </si>
  <si>
    <t>pa_AnimationType_Step54</t>
  </si>
  <si>
    <t>pa_AnimationType_Step55</t>
  </si>
  <si>
    <t>pa_AnimationType_Step56</t>
  </si>
  <si>
    <t>pa_AnimationType_Step57</t>
  </si>
  <si>
    <t>pa_AnimationType_Step58</t>
  </si>
  <si>
    <t>pa_AnimationType_Step59</t>
  </si>
  <si>
    <t>pa_AnimationType_Step60</t>
  </si>
  <si>
    <t>pa_AnimationType_Step61</t>
  </si>
  <si>
    <t>pa_AnimationType_Step62</t>
  </si>
  <si>
    <t>pa_AnimationType_Step63</t>
  </si>
  <si>
    <t>pa_AnimationType_Step64</t>
  </si>
  <si>
    <t>pa_DirectionCfg_Step17</t>
  </si>
  <si>
    <t>pa_DirectionCfg_Step18</t>
  </si>
  <si>
    <t>pa_DirectionCfg_Step19</t>
  </si>
  <si>
    <t>pa_DirectionCfg_Step20</t>
  </si>
  <si>
    <t>pa_DirectionCfg_Step21</t>
  </si>
  <si>
    <t>pa_DirectionCfg_Step22</t>
  </si>
  <si>
    <t>pa_DirectionCfg_Step23</t>
  </si>
  <si>
    <t>pa_DirectionCfg_Step24</t>
  </si>
  <si>
    <t>pa_DirectionCfg_Step25</t>
  </si>
  <si>
    <t>pa_DirectionCfg_Step26</t>
  </si>
  <si>
    <t>pa_DirectionCfg_Step27</t>
  </si>
  <si>
    <t>pa_DirectionCfg_Step28</t>
  </si>
  <si>
    <t>pa_DirectionCfg_Step29</t>
  </si>
  <si>
    <t>pa_DirectionCfg_Step30</t>
  </si>
  <si>
    <t>pa_DirectionCfg_Step31</t>
  </si>
  <si>
    <t>pa_DirectionCfg_Step32</t>
  </si>
  <si>
    <t>pa_DirectionCfg_Step33</t>
  </si>
  <si>
    <t>pa_DirectionCfg_Step34</t>
  </si>
  <si>
    <t>pa_DirectionCfg_Step35</t>
  </si>
  <si>
    <t>pa_DirectionCfg_Step36</t>
  </si>
  <si>
    <t>pa_DirectionCfg_Step37</t>
  </si>
  <si>
    <t>pa_DirectionCfg_Step38</t>
  </si>
  <si>
    <t>pa_DirectionCfg_Step39</t>
  </si>
  <si>
    <t>pa_DirectionCfg_Step40</t>
  </si>
  <si>
    <t>pa_DirectionCfg_Step41</t>
  </si>
  <si>
    <t>pa_DirectionCfg_Step42</t>
  </si>
  <si>
    <t>pa_DirectionCfg_Step43</t>
  </si>
  <si>
    <t>pa_DirectionCfg_Step44</t>
  </si>
  <si>
    <t>pa_DirectionCfg_Step45</t>
  </si>
  <si>
    <t>pa_DirectionCfg_Step46</t>
  </si>
  <si>
    <t>pa_DirectionCfg_Step47</t>
  </si>
  <si>
    <t>pa_DirectionCfg_Step48</t>
  </si>
  <si>
    <t>pa_DirectionCfg_Step49</t>
  </si>
  <si>
    <t>pa_DirectionCfg_Step50</t>
  </si>
  <si>
    <t>pa_DirectionCfg_Step51</t>
  </si>
  <si>
    <t>pa_DirectionCfg_Step52</t>
  </si>
  <si>
    <t>pa_DirectionCfg_Step53</t>
  </si>
  <si>
    <t>pa_DirectionCfg_Step54</t>
  </si>
  <si>
    <t>pa_DirectionCfg_Step55</t>
  </si>
  <si>
    <t>pa_DirectionCfg_Step56</t>
  </si>
  <si>
    <t>pa_DirectionCfg_Step57</t>
  </si>
  <si>
    <t>pa_DirectionCfg_Step58</t>
  </si>
  <si>
    <t>pa_DirectionCfg_Step59</t>
  </si>
  <si>
    <t>pa_DirectionCfg_Step60</t>
  </si>
  <si>
    <t>pa_DirectionCfg_Step61</t>
  </si>
  <si>
    <t>pa_DirectionCfg_Step62</t>
  </si>
  <si>
    <t>pa_DirectionCfg_Step63</t>
  </si>
  <si>
    <t>pa_DirectionCfg_Step64</t>
  </si>
  <si>
    <t>pa_StepDelayCfg_Step17</t>
  </si>
  <si>
    <t>pa_StepDelayCfg_Step18</t>
  </si>
  <si>
    <t>pa_StepDelayCfg_Step19</t>
  </si>
  <si>
    <t>pa_StepDelayCfg_Step20</t>
  </si>
  <si>
    <t>pa_StepDelayCfg_Step21</t>
  </si>
  <si>
    <t>pa_StepDelayCfg_Step22</t>
  </si>
  <si>
    <t>pa_StepDelayCfg_Step23</t>
  </si>
  <si>
    <t>pa_StepDelayCfg_Step24</t>
  </si>
  <si>
    <t>pa_StepDelayCfg_Step25</t>
  </si>
  <si>
    <t>pa_StepDelayCfg_Step26</t>
  </si>
  <si>
    <t>pa_StepDelayCfg_Step27</t>
  </si>
  <si>
    <t>pa_StepDelayCfg_Step28</t>
  </si>
  <si>
    <t>pa_StepDelayCfg_Step29</t>
  </si>
  <si>
    <t>pa_StepDelayCfg_Step30</t>
  </si>
  <si>
    <t>pa_StepDelayCfg_Step31</t>
  </si>
  <si>
    <t>pa_StepDelayCfg_Step32</t>
  </si>
  <si>
    <t>pa_StepDelayCfg_Step33</t>
  </si>
  <si>
    <t>pa_StepDelayCfg_Step34</t>
  </si>
  <si>
    <t>pa_StepDelayCfg_Step35</t>
  </si>
  <si>
    <t>pa_StepDelayCfg_Step36</t>
  </si>
  <si>
    <t>pa_StepDelayCfg_Step37</t>
  </si>
  <si>
    <t>pa_StepDelayCfg_Step38</t>
  </si>
  <si>
    <t>pa_StepDelayCfg_Step39</t>
  </si>
  <si>
    <t>pa_StepDelayCfg_Step40</t>
  </si>
  <si>
    <t>pa_StepDelayCfg_Step41</t>
  </si>
  <si>
    <t>pa_StepDelayCfg_Step42</t>
  </si>
  <si>
    <t>pa_StepDelayCfg_Step43</t>
  </si>
  <si>
    <t>pa_StepDelayCfg_Step44</t>
  </si>
  <si>
    <t>pa_StepDelayCfg_Step45</t>
  </si>
  <si>
    <t>pa_StepDelayCfg_Step46</t>
  </si>
  <si>
    <t>pa_StepDelayCfg_Step47</t>
  </si>
  <si>
    <t>pa_StepDelayCfg_Step48</t>
  </si>
  <si>
    <t>pa_StepDelayCfg_Step49</t>
  </si>
  <si>
    <t>pa_StepDelayCfg_Step50</t>
  </si>
  <si>
    <t>pa_StepDelayCfg_Step51</t>
  </si>
  <si>
    <t>pa_StepDelayCfg_Step52</t>
  </si>
  <si>
    <t>pa_StepDelayCfg_Step53</t>
  </si>
  <si>
    <t>pa_StepDelayCfg_Step54</t>
  </si>
  <si>
    <t>pa_StepDelayCfg_Step55</t>
  </si>
  <si>
    <t>pa_StepDelayCfg_Step56</t>
  </si>
  <si>
    <t>pa_StepDelayCfg_Step57</t>
  </si>
  <si>
    <t>pa_StepDelayCfg_Step58</t>
  </si>
  <si>
    <t>pa_StepDelayCfg_Step59</t>
  </si>
  <si>
    <t>pa_StepDelayCfg_Step60</t>
  </si>
  <si>
    <t>pa_StepDelayCfg_Step61</t>
  </si>
  <si>
    <t>pa_StepDelayCfg_Step62</t>
  </si>
  <si>
    <t>pa_StepDelayCfg_Step63</t>
  </si>
  <si>
    <t>pa_StepDelayCfg_Step64</t>
  </si>
  <si>
    <t>pa_LED_DelayCfg_Step17</t>
  </si>
  <si>
    <t>pa_LED_DelayCfg_Step18</t>
  </si>
  <si>
    <t>pa_LED_DelayCfg_Step19</t>
  </si>
  <si>
    <t>pa_LED_DelayCfg_Step20</t>
  </si>
  <si>
    <t>pa_LED_DelayCfg_Step21</t>
  </si>
  <si>
    <t>pa_LED_DelayCfg_Step22</t>
  </si>
  <si>
    <t>pa_LED_DelayCfg_Step23</t>
  </si>
  <si>
    <t>pa_LED_DelayCfg_Step24</t>
  </si>
  <si>
    <t>pa_LED_DelayCfg_Step25</t>
  </si>
  <si>
    <t>pa_LED_DelayCfg_Step26</t>
  </si>
  <si>
    <t>pa_LED_DelayCfg_Step27</t>
  </si>
  <si>
    <t>pa_LED_DelayCfg_Step28</t>
  </si>
  <si>
    <t>pa_LED_DelayCfg_Step29</t>
  </si>
  <si>
    <t>pa_LED_DelayCfg_Step30</t>
  </si>
  <si>
    <t>pa_LED_DelayCfg_Step31</t>
  </si>
  <si>
    <t>pa_LED_DelayCfg_Step32</t>
  </si>
  <si>
    <t>pa_LED_DelayCfg_Step33</t>
  </si>
  <si>
    <t>pa_LED_DelayCfg_Step34</t>
  </si>
  <si>
    <t>pa_LED_DelayCfg_Step35</t>
  </si>
  <si>
    <t>pa_LED_DelayCfg_Step36</t>
  </si>
  <si>
    <t>pa_LED_DelayCfg_Step37</t>
  </si>
  <si>
    <t>pa_LED_DelayCfg_Step38</t>
  </si>
  <si>
    <t>pa_LED_DelayCfg_Step39</t>
  </si>
  <si>
    <t>pa_LED_DelayCfg_Step40</t>
  </si>
  <si>
    <t>pa_LED_DelayCfg_Step41</t>
  </si>
  <si>
    <t>pa_LED_DelayCfg_Step42</t>
  </si>
  <si>
    <t>pa_LED_DelayCfg_Step43</t>
  </si>
  <si>
    <t>pa_LED_DelayCfg_Step44</t>
  </si>
  <si>
    <t>pa_LED_DelayCfg_Step45</t>
  </si>
  <si>
    <t>pa_LED_DelayCfg_Step46</t>
  </si>
  <si>
    <t>pa_LED_DelayCfg_Step47</t>
  </si>
  <si>
    <t>pa_LED_DelayCfg_Step48</t>
  </si>
  <si>
    <t>pa_LED_DelayCfg_Step49</t>
  </si>
  <si>
    <t>pa_LED_DelayCfg_Step50</t>
  </si>
  <si>
    <t>pa_LED_DelayCfg_Step51</t>
  </si>
  <si>
    <t>pa_LED_DelayCfg_Step52</t>
  </si>
  <si>
    <t>pa_LED_DelayCfg_Step53</t>
  </si>
  <si>
    <t>pa_LED_DelayCfg_Step54</t>
  </si>
  <si>
    <t>pa_LED_DelayCfg_Step55</t>
  </si>
  <si>
    <t>pa_LED_DelayCfg_Step56</t>
  </si>
  <si>
    <t>pa_LED_DelayCfg_Step57</t>
  </si>
  <si>
    <t>pa_LED_DelayCfg_Step58</t>
  </si>
  <si>
    <t>pa_LED_DelayCfg_Step59</t>
  </si>
  <si>
    <t>pa_LED_DelayCfg_Step60</t>
  </si>
  <si>
    <t>pa_LED_DelayCfg_Step61</t>
  </si>
  <si>
    <t>pa_LED_DelayCfg_Step62</t>
  </si>
  <si>
    <t>pa_LED_DelayCfg_Step63</t>
  </si>
  <si>
    <t>pa_LED_DelayCfg_Step64</t>
  </si>
  <si>
    <t>pa_LED_FadeDuration_Step17</t>
  </si>
  <si>
    <t>pa_LED_FadeDuration_Step18</t>
  </si>
  <si>
    <t>pa_LED_FadeDuration_Step19</t>
  </si>
  <si>
    <t>pa_LED_FadeDuration_Step20</t>
  </si>
  <si>
    <t>pa_LED_FadeDuration_Step21</t>
  </si>
  <si>
    <t>pa_LED_FadeDuration_Step22</t>
  </si>
  <si>
    <t>pa_LED_FadeDuration_Step23</t>
  </si>
  <si>
    <t>pa_LED_FadeDuration_Step24</t>
  </si>
  <si>
    <t>pa_LED_FadeDuration_Step25</t>
  </si>
  <si>
    <t>pa_LED_FadeDuration_Step26</t>
  </si>
  <si>
    <t>pa_LED_FadeDuration_Step27</t>
  </si>
  <si>
    <t>pa_LED_FadeDuration_Step28</t>
  </si>
  <si>
    <t>pa_LED_FadeDuration_Step29</t>
  </si>
  <si>
    <t>pa_LED_FadeDuration_Step30</t>
  </si>
  <si>
    <t>pa_LED_FadeDuration_Step31</t>
  </si>
  <si>
    <t>pa_LED_FadeDuration_Step32</t>
  </si>
  <si>
    <t>pa_LED_FadeDuration_Step33</t>
  </si>
  <si>
    <t>pa_LED_FadeDuration_Step34</t>
  </si>
  <si>
    <t>pa_LED_FadeDuration_Step35</t>
  </si>
  <si>
    <t>pa_LED_FadeDuration_Step36</t>
  </si>
  <si>
    <t>pa_LED_FadeDuration_Step37</t>
  </si>
  <si>
    <t>pa_LED_FadeDuration_Step38</t>
  </si>
  <si>
    <t>pa_LED_FadeDuration_Step39</t>
  </si>
  <si>
    <t>pa_LED_FadeDuration_Step40</t>
  </si>
  <si>
    <t>pa_LED_FadeDuration_Step41</t>
  </si>
  <si>
    <t>pa_LED_FadeDuration_Step42</t>
  </si>
  <si>
    <t>pa_LED_FadeDuration_Step43</t>
  </si>
  <si>
    <t>pa_LED_FadeDuration_Step44</t>
  </si>
  <si>
    <t>pa_LED_FadeDuration_Step45</t>
  </si>
  <si>
    <t>pa_LED_FadeDuration_Step46</t>
  </si>
  <si>
    <t>pa_LED_FadeDuration_Step47</t>
  </si>
  <si>
    <t>pa_LED_FadeDuration_Step48</t>
  </si>
  <si>
    <t>pa_LED_FadeDuration_Step49</t>
  </si>
  <si>
    <t>pa_LED_FadeDuration_Step50</t>
  </si>
  <si>
    <t>pa_LED_FadeDuration_Step51</t>
  </si>
  <si>
    <t>pa_LED_FadeDuration_Step52</t>
  </si>
  <si>
    <t>pa_LED_FadeDuration_Step53</t>
  </si>
  <si>
    <t>pa_LED_FadeDuration_Step54</t>
  </si>
  <si>
    <t>pa_LED_FadeDuration_Step55</t>
  </si>
  <si>
    <t>pa_LED_FadeDuration_Step56</t>
  </si>
  <si>
    <t>pa_LED_FadeDuration_Step57</t>
  </si>
  <si>
    <t>pa_LED_FadeDuration_Step58</t>
  </si>
  <si>
    <t>pa_LED_FadeDuration_Step59</t>
  </si>
  <si>
    <t>pa_LED_FadeDuration_Step60</t>
  </si>
  <si>
    <t>pa_LED_FadeDuration_Step61</t>
  </si>
  <si>
    <t>pa_LED_FadeDuration_Step62</t>
  </si>
  <si>
    <t>pa_LED_FadeDuration_Step63</t>
  </si>
  <si>
    <t>pa_LED_FadeDuration_Step64</t>
  </si>
  <si>
    <t>pa_LED_OnOffDuration_Step17</t>
  </si>
  <si>
    <t>pa_LED_OnOffDuration_Step18</t>
  </si>
  <si>
    <t>pa_LED_OnOffDuration_Step19</t>
  </si>
  <si>
    <t>pa_LED_OnOffDuration_Step20</t>
  </si>
  <si>
    <t>pa_LED_OnOffDuration_Step21</t>
  </si>
  <si>
    <t>pa_LED_OnOffDuration_Step22</t>
  </si>
  <si>
    <t>pa_LED_OnOffDuration_Step23</t>
  </si>
  <si>
    <t>pa_LED_OnOffDuration_Step24</t>
  </si>
  <si>
    <t>pa_LED_OnOffDuration_Step25</t>
  </si>
  <si>
    <t>pa_LED_OnOffDuration_Step26</t>
  </si>
  <si>
    <t>pa_LED_OnOffDuration_Step27</t>
  </si>
  <si>
    <t>pa_LED_OnOffDuration_Step28</t>
  </si>
  <si>
    <t>pa_LED_OnOffDuration_Step29</t>
  </si>
  <si>
    <t>pa_LED_OnOffDuration_Step30</t>
  </si>
  <si>
    <t>pa_LED_OnOffDuration_Step31</t>
  </si>
  <si>
    <t>pa_LED_OnOffDuration_Step32</t>
  </si>
  <si>
    <t>pa_LED_OnOffDuration_Step33</t>
  </si>
  <si>
    <t>pa_LED_OnOffDuration_Step34</t>
  </si>
  <si>
    <t>pa_LED_OnOffDuration_Step35</t>
  </si>
  <si>
    <t>pa_LED_OnOffDuration_Step36</t>
  </si>
  <si>
    <t>pa_LED_OnOffDuration_Step37</t>
  </si>
  <si>
    <t>pa_LED_OnOffDuration_Step38</t>
  </si>
  <si>
    <t>pa_LED_OnOffDuration_Step39</t>
  </si>
  <si>
    <t>pa_LED_OnOffDuration_Step40</t>
  </si>
  <si>
    <t>pa_LED_OnOffDuration_Step41</t>
  </si>
  <si>
    <t>pa_LED_OnOffDuration_Step42</t>
  </si>
  <si>
    <t>pa_LED_OnOffDuration_Step43</t>
  </si>
  <si>
    <t>pa_LED_OnOffDuration_Step44</t>
  </si>
  <si>
    <t>pa_LED_OnOffDuration_Step45</t>
  </si>
  <si>
    <t>pa_LED_OnOffDuration_Step46</t>
  </si>
  <si>
    <t>pa_LED_OnOffDuration_Step47</t>
  </si>
  <si>
    <t>pa_LED_OnOffDuration_Step48</t>
  </si>
  <si>
    <t>pa_LED_OnOffDuration_Step49</t>
  </si>
  <si>
    <t>pa_LED_OnOffDuration_Step50</t>
  </si>
  <si>
    <t>pa_LED_OnOffDuration_Step51</t>
  </si>
  <si>
    <t>pa_LED_OnOffDuration_Step52</t>
  </si>
  <si>
    <t>pa_LED_OnOffDuration_Step53</t>
  </si>
  <si>
    <t>pa_LED_OnOffDuration_Step54</t>
  </si>
  <si>
    <t>pa_LED_OnOffDuration_Step55</t>
  </si>
  <si>
    <t>pa_LED_OnOffDuration_Step56</t>
  </si>
  <si>
    <t>pa_LED_OnOffDuration_Step57</t>
  </si>
  <si>
    <t>pa_LED_OnOffDuration_Step58</t>
  </si>
  <si>
    <t>pa_LED_OnOffDuration_Step59</t>
  </si>
  <si>
    <t>pa_LED_OnOffDuration_Step60</t>
  </si>
  <si>
    <t>pa_LED_OnOffDuration_Step61</t>
  </si>
  <si>
    <t>pa_LED_OnOffDuration_Step62</t>
  </si>
  <si>
    <t>pa_LED_OnOffDuration_Step63</t>
  </si>
  <si>
    <t>pa_LED_OnOffDuration_Step64</t>
  </si>
  <si>
    <t>pa_LED1_MaxIntensityCfg_Step17</t>
  </si>
  <si>
    <t>pa_LED2_MaxIntensityCfg_Step17</t>
  </si>
  <si>
    <t>pa_LED3_MaxIntensityCfg_Step17</t>
  </si>
  <si>
    <t>pa_LED4_MaxIntensityCfg_Step17</t>
  </si>
  <si>
    <t>pa_LED5_MaxIntensityCfg_Step17</t>
  </si>
  <si>
    <t>pa_LED6_MaxIntensityCfg_Step17</t>
  </si>
  <si>
    <t>pa_LED7_MaxIntensityCfg_Step17</t>
  </si>
  <si>
    <t>pa_LED8_MaxIntensityCfg_Step17</t>
  </si>
  <si>
    <t>pa_LED9_MaxIntensityCfg_Step17</t>
  </si>
  <si>
    <t>pa_LED10_MaxIntensityCfg_Step17</t>
  </si>
  <si>
    <t>pa_LED11_MaxIntensityCfg_Step17</t>
  </si>
  <si>
    <t>pa_LED12_MaxIntensityCfg_Step17</t>
  </si>
  <si>
    <t>pa_LED1_MaxIntensityCfg_Step18</t>
  </si>
  <si>
    <t>pa_LED2_MaxIntensityCfg_Step18</t>
  </si>
  <si>
    <t>pa_LED3_MaxIntensityCfg_Step18</t>
  </si>
  <si>
    <t>pa_LED4_MaxIntensityCfg_Step18</t>
  </si>
  <si>
    <t>pa_LED5_MaxIntensityCfg_Step18</t>
  </si>
  <si>
    <t>pa_LED6_MaxIntensityCfg_Step18</t>
  </si>
  <si>
    <t>pa_LED7_MaxIntensityCfg_Step18</t>
  </si>
  <si>
    <t>pa_LED8_MaxIntensityCfg_Step18</t>
  </si>
  <si>
    <t>pa_LED9_MaxIntensityCfg_Step18</t>
  </si>
  <si>
    <t>pa_LED10_MaxIntensityCfg_Step18</t>
  </si>
  <si>
    <t>pa_LED11_MaxIntensityCfg_Step18</t>
  </si>
  <si>
    <t>pa_LED12_MaxIntensityCfg_Step18</t>
  </si>
  <si>
    <t>pa_LED1_MaxIntensityCfg_Step19</t>
  </si>
  <si>
    <t>pa_LED2_MaxIntensityCfg_Step19</t>
  </si>
  <si>
    <t>pa_LED3_MaxIntensityCfg_Step19</t>
  </si>
  <si>
    <t>pa_LED4_MaxIntensityCfg_Step19</t>
  </si>
  <si>
    <t>pa_LED5_MaxIntensityCfg_Step19</t>
  </si>
  <si>
    <t>pa_LED6_MaxIntensityCfg_Step19</t>
  </si>
  <si>
    <t>pa_LED7_MaxIntensityCfg_Step19</t>
  </si>
  <si>
    <t>pa_LED8_MaxIntensityCfg_Step19</t>
  </si>
  <si>
    <t>pa_LED9_MaxIntensityCfg_Step19</t>
  </si>
  <si>
    <t>pa_LED10_MaxIntensityCfg_Step19</t>
  </si>
  <si>
    <t>pa_LED11_MaxIntensityCfg_Step19</t>
  </si>
  <si>
    <t>pa_LED12_MaxIntensityCfg_Step19</t>
  </si>
  <si>
    <t>pa_LED1_MaxIntensityCfg_Step20</t>
  </si>
  <si>
    <t>pa_LED2_MaxIntensityCfg_Step20</t>
  </si>
  <si>
    <t>pa_LED3_MaxIntensityCfg_Step20</t>
  </si>
  <si>
    <t>pa_LED4_MaxIntensityCfg_Step20</t>
  </si>
  <si>
    <t>pa_LED5_MaxIntensityCfg_Step20</t>
  </si>
  <si>
    <t>pa_LED6_MaxIntensityCfg_Step20</t>
  </si>
  <si>
    <t>pa_LED7_MaxIntensityCfg_Step20</t>
  </si>
  <si>
    <t>pa_LED8_MaxIntensityCfg_Step20</t>
  </si>
  <si>
    <t>pa_LED9_MaxIntensityCfg_Step20</t>
  </si>
  <si>
    <t>pa_LED10_MaxIntensityCfg_Step20</t>
  </si>
  <si>
    <t>pa_LED11_MaxIntensityCfg_Step20</t>
  </si>
  <si>
    <t>pa_LED12_MaxIntensityCfg_Step20</t>
  </si>
  <si>
    <t>pa_LED1_MaxIntensityCfg_Step21</t>
  </si>
  <si>
    <t>pa_LED2_MaxIntensityCfg_Step21</t>
  </si>
  <si>
    <t>pa_LED3_MaxIntensityCfg_Step21</t>
  </si>
  <si>
    <t>pa_LED4_MaxIntensityCfg_Step21</t>
  </si>
  <si>
    <t>pa_LED5_MaxIntensityCfg_Step21</t>
  </si>
  <si>
    <t>pa_LED6_MaxIntensityCfg_Step21</t>
  </si>
  <si>
    <t>pa_LED7_MaxIntensityCfg_Step21</t>
  </si>
  <si>
    <t>pa_LED8_MaxIntensityCfg_Step21</t>
  </si>
  <si>
    <t>pa_LED9_MaxIntensityCfg_Step21</t>
  </si>
  <si>
    <t>pa_LED10_MaxIntensityCfg_Step21</t>
  </si>
  <si>
    <t>pa_LED11_MaxIntensityCfg_Step21</t>
  </si>
  <si>
    <t>pa_LED12_MaxIntensityCfg_Step21</t>
  </si>
  <si>
    <t>pa_LED1_MaxIntensityCfg_Step22</t>
  </si>
  <si>
    <t>pa_LED2_MaxIntensityCfg_Step22</t>
  </si>
  <si>
    <t>pa_LED3_MaxIntensityCfg_Step22</t>
  </si>
  <si>
    <t>pa_LED4_MaxIntensityCfg_Step22</t>
  </si>
  <si>
    <t>pa_LED5_MaxIntensityCfg_Step22</t>
  </si>
  <si>
    <t>pa_LED6_MaxIntensityCfg_Step22</t>
  </si>
  <si>
    <t>pa_LED7_MaxIntensityCfg_Step22</t>
  </si>
  <si>
    <t>pa_LED8_MaxIntensityCfg_Step22</t>
  </si>
  <si>
    <t>pa_LED9_MaxIntensityCfg_Step22</t>
  </si>
  <si>
    <t>pa_LED10_MaxIntensityCfg_Step22</t>
  </si>
  <si>
    <t>pa_LED11_MaxIntensityCfg_Step22</t>
  </si>
  <si>
    <t>pa_LED12_MaxIntensityCfg_Step22</t>
  </si>
  <si>
    <t>pa_LED1_MaxIntensityCfg_Step23</t>
  </si>
  <si>
    <t>pa_LED2_MaxIntensityCfg_Step23</t>
  </si>
  <si>
    <t>pa_LED3_MaxIntensityCfg_Step23</t>
  </si>
  <si>
    <t>pa_LED4_MaxIntensityCfg_Step23</t>
  </si>
  <si>
    <t>pa_LED5_MaxIntensityCfg_Step23</t>
  </si>
  <si>
    <t>pa_LED6_MaxIntensityCfg_Step23</t>
  </si>
  <si>
    <t>pa_LED7_MaxIntensityCfg_Step23</t>
  </si>
  <si>
    <t>pa_LED8_MaxIntensityCfg_Step23</t>
  </si>
  <si>
    <t>pa_LED9_MaxIntensityCfg_Step23</t>
  </si>
  <si>
    <t>pa_LED10_MaxIntensityCfg_Step23</t>
  </si>
  <si>
    <t>pa_LED11_MaxIntensityCfg_Step23</t>
  </si>
  <si>
    <t>pa_LED12_MaxIntensityCfg_Step23</t>
  </si>
  <si>
    <t>pa_LED1_MaxIntensityCfg_Step24</t>
  </si>
  <si>
    <t>pa_LED2_MaxIntensityCfg_Step24</t>
  </si>
  <si>
    <t>pa_LED3_MaxIntensityCfg_Step24</t>
  </si>
  <si>
    <t>pa_LED4_MaxIntensityCfg_Step24</t>
  </si>
  <si>
    <t>pa_LED5_MaxIntensityCfg_Step24</t>
  </si>
  <si>
    <t>pa_LED6_MaxIntensityCfg_Step24</t>
  </si>
  <si>
    <t>pa_LED7_MaxIntensityCfg_Step24</t>
  </si>
  <si>
    <t>pa_LED8_MaxIntensityCfg_Step24</t>
  </si>
  <si>
    <t>pa_LED9_MaxIntensityCfg_Step24</t>
  </si>
  <si>
    <t>pa_LED10_MaxIntensityCfg_Step24</t>
  </si>
  <si>
    <t>pa_LED11_MaxIntensityCfg_Step24</t>
  </si>
  <si>
    <t>pa_LED12_MaxIntensityCfg_Step24</t>
  </si>
  <si>
    <t>pa_LED1_MaxIntensityCfg_Step25</t>
  </si>
  <si>
    <t>pa_LED2_MaxIntensityCfg_Step25</t>
  </si>
  <si>
    <t>pa_LED3_MaxIntensityCfg_Step25</t>
  </si>
  <si>
    <t>pa_LED4_MaxIntensityCfg_Step25</t>
  </si>
  <si>
    <t>pa_LED5_MaxIntensityCfg_Step25</t>
  </si>
  <si>
    <t>pa_LED6_MaxIntensityCfg_Step25</t>
  </si>
  <si>
    <t>pa_LED7_MaxIntensityCfg_Step25</t>
  </si>
  <si>
    <t>pa_LED8_MaxIntensityCfg_Step25</t>
  </si>
  <si>
    <t>pa_LED9_MaxIntensityCfg_Step25</t>
  </si>
  <si>
    <t>pa_LED10_MaxIntensityCfg_Step25</t>
  </si>
  <si>
    <t>pa_LED11_MaxIntensityCfg_Step25</t>
  </si>
  <si>
    <t>pa_LED12_MaxIntensityCfg_Step25</t>
  </si>
  <si>
    <t>pa_LED1_MaxIntensityCfg_Step26</t>
  </si>
  <si>
    <t>pa_LED2_MaxIntensityCfg_Step26</t>
  </si>
  <si>
    <t>pa_LED3_MaxIntensityCfg_Step26</t>
  </si>
  <si>
    <t>pa_LED4_MaxIntensityCfg_Step26</t>
  </si>
  <si>
    <t>pa_LED5_MaxIntensityCfg_Step26</t>
  </si>
  <si>
    <t>pa_LED6_MaxIntensityCfg_Step26</t>
  </si>
  <si>
    <t>pa_LED7_MaxIntensityCfg_Step26</t>
  </si>
  <si>
    <t>pa_LED8_MaxIntensityCfg_Step26</t>
  </si>
  <si>
    <t>pa_LED9_MaxIntensityCfg_Step26</t>
  </si>
  <si>
    <t>pa_LED10_MaxIntensityCfg_Step26</t>
  </si>
  <si>
    <t>pa_LED11_MaxIntensityCfg_Step26</t>
  </si>
  <si>
    <t>pa_LED12_MaxIntensityCfg_Step26</t>
  </si>
  <si>
    <t>pa_LED1_MaxIntensityCfg_Step27</t>
  </si>
  <si>
    <t>pa_LED2_MaxIntensityCfg_Step27</t>
  </si>
  <si>
    <t>pa_LED3_MaxIntensityCfg_Step27</t>
  </si>
  <si>
    <t>pa_LED4_MaxIntensityCfg_Step27</t>
  </si>
  <si>
    <t>pa_LED5_MaxIntensityCfg_Step27</t>
  </si>
  <si>
    <t>pa_LED6_MaxIntensityCfg_Step27</t>
  </si>
  <si>
    <t>pa_LED7_MaxIntensityCfg_Step27</t>
  </si>
  <si>
    <t>pa_LED8_MaxIntensityCfg_Step27</t>
  </si>
  <si>
    <t>pa_LED9_MaxIntensityCfg_Step27</t>
  </si>
  <si>
    <t>pa_LED10_MaxIntensityCfg_Step27</t>
  </si>
  <si>
    <t>pa_LED11_MaxIntensityCfg_Step27</t>
  </si>
  <si>
    <t>pa_LED12_MaxIntensityCfg_Step27</t>
  </si>
  <si>
    <t>pa_LED1_MaxIntensityCfg_Step28</t>
  </si>
  <si>
    <t>pa_LED2_MaxIntensityCfg_Step28</t>
  </si>
  <si>
    <t>pa_LED3_MaxIntensityCfg_Step28</t>
  </si>
  <si>
    <t>pa_LED4_MaxIntensityCfg_Step28</t>
  </si>
  <si>
    <t>pa_LED5_MaxIntensityCfg_Step28</t>
  </si>
  <si>
    <t>pa_LED6_MaxIntensityCfg_Step28</t>
  </si>
  <si>
    <t>pa_LED7_MaxIntensityCfg_Step28</t>
  </si>
  <si>
    <t>pa_LED8_MaxIntensityCfg_Step28</t>
  </si>
  <si>
    <t>pa_LED9_MaxIntensityCfg_Step28</t>
  </si>
  <si>
    <t>pa_LED10_MaxIntensityCfg_Step28</t>
  </si>
  <si>
    <t>pa_LED11_MaxIntensityCfg_Step28</t>
  </si>
  <si>
    <t>pa_LED12_MaxIntensityCfg_Step28</t>
  </si>
  <si>
    <t>pa_LED1_MaxIntensityCfg_Step29</t>
  </si>
  <si>
    <t>pa_LED2_MaxIntensityCfg_Step29</t>
  </si>
  <si>
    <t>pa_LED3_MaxIntensityCfg_Step29</t>
  </si>
  <si>
    <t>pa_LED4_MaxIntensityCfg_Step29</t>
  </si>
  <si>
    <t>pa_LED5_MaxIntensityCfg_Step29</t>
  </si>
  <si>
    <t>pa_LED6_MaxIntensityCfg_Step29</t>
  </si>
  <si>
    <t>pa_LED7_MaxIntensityCfg_Step29</t>
  </si>
  <si>
    <t>pa_LED8_MaxIntensityCfg_Step29</t>
  </si>
  <si>
    <t>pa_LED9_MaxIntensityCfg_Step29</t>
  </si>
  <si>
    <t>pa_LED10_MaxIntensityCfg_Step29</t>
  </si>
  <si>
    <t>pa_LED11_MaxIntensityCfg_Step29</t>
  </si>
  <si>
    <t>pa_LED12_MaxIntensityCfg_Step29</t>
  </si>
  <si>
    <t>pa_LED1_MaxIntensityCfg_Step30</t>
  </si>
  <si>
    <t>pa_LED2_MaxIntensityCfg_Step30</t>
  </si>
  <si>
    <t>pa_LED3_MaxIntensityCfg_Step30</t>
  </si>
  <si>
    <t>pa_LED4_MaxIntensityCfg_Step30</t>
  </si>
  <si>
    <t>pa_LED5_MaxIntensityCfg_Step30</t>
  </si>
  <si>
    <t>pa_LED6_MaxIntensityCfg_Step30</t>
  </si>
  <si>
    <t>pa_LED7_MaxIntensityCfg_Step30</t>
  </si>
  <si>
    <t>pa_LED8_MaxIntensityCfg_Step30</t>
  </si>
  <si>
    <t>pa_LED9_MaxIntensityCfg_Step30</t>
  </si>
  <si>
    <t>pa_LED10_MaxIntensityCfg_Step30</t>
  </si>
  <si>
    <t>pa_LED11_MaxIntensityCfg_Step30</t>
  </si>
  <si>
    <t>pa_LED12_MaxIntensityCfg_Step30</t>
  </si>
  <si>
    <t>pa_LED1_MaxIntensityCfg_Step31</t>
  </si>
  <si>
    <t>pa_LED2_MaxIntensityCfg_Step31</t>
  </si>
  <si>
    <t>pa_LED3_MaxIntensityCfg_Step31</t>
  </si>
  <si>
    <t>pa_LED4_MaxIntensityCfg_Step31</t>
  </si>
  <si>
    <t>pa_LED5_MaxIntensityCfg_Step31</t>
  </si>
  <si>
    <t>pa_LED6_MaxIntensityCfg_Step31</t>
  </si>
  <si>
    <t>pa_LED7_MaxIntensityCfg_Step31</t>
  </si>
  <si>
    <t>pa_LED8_MaxIntensityCfg_Step31</t>
  </si>
  <si>
    <t>pa_LED9_MaxIntensityCfg_Step31</t>
  </si>
  <si>
    <t>pa_LED10_MaxIntensityCfg_Step31</t>
  </si>
  <si>
    <t>pa_LED11_MaxIntensityCfg_Step31</t>
  </si>
  <si>
    <t>pa_LED12_MaxIntensityCfg_Step31</t>
  </si>
  <si>
    <t>pa_LED1_MaxIntensityCfg_Step32</t>
  </si>
  <si>
    <t>pa_LED2_MaxIntensityCfg_Step32</t>
  </si>
  <si>
    <t>pa_LED3_MaxIntensityCfg_Step32</t>
  </si>
  <si>
    <t>pa_LED4_MaxIntensityCfg_Step32</t>
  </si>
  <si>
    <t>pa_LED5_MaxIntensityCfg_Step32</t>
  </si>
  <si>
    <t>pa_LED6_MaxIntensityCfg_Step32</t>
  </si>
  <si>
    <t>pa_LED7_MaxIntensityCfg_Step32</t>
  </si>
  <si>
    <t>pa_LED8_MaxIntensityCfg_Step32</t>
  </si>
  <si>
    <t>pa_LED9_MaxIntensityCfg_Step32</t>
  </si>
  <si>
    <t>pa_LED10_MaxIntensityCfg_Step32</t>
  </si>
  <si>
    <t>pa_LED11_MaxIntensityCfg_Step32</t>
  </si>
  <si>
    <t>pa_LED12_MaxIntensityCfg_Step32</t>
  </si>
  <si>
    <t>pa_LED1_MaxIntensityCfg_Step33</t>
  </si>
  <si>
    <t>pa_LED2_MaxIntensityCfg_Step33</t>
  </si>
  <si>
    <t>pa_LED3_MaxIntensityCfg_Step33</t>
  </si>
  <si>
    <t>pa_LED4_MaxIntensityCfg_Step33</t>
  </si>
  <si>
    <t>pa_LED5_MaxIntensityCfg_Step33</t>
  </si>
  <si>
    <t>pa_LED6_MaxIntensityCfg_Step33</t>
  </si>
  <si>
    <t>pa_LED7_MaxIntensityCfg_Step33</t>
  </si>
  <si>
    <t>pa_LED8_MaxIntensityCfg_Step33</t>
  </si>
  <si>
    <t>pa_LED9_MaxIntensityCfg_Step33</t>
  </si>
  <si>
    <t>pa_LED10_MaxIntensityCfg_Step33</t>
  </si>
  <si>
    <t>pa_LED11_MaxIntensityCfg_Step33</t>
  </si>
  <si>
    <t>pa_LED12_MaxIntensityCfg_Step33</t>
  </si>
  <si>
    <t>pa_LED1_MaxIntensityCfg_Step34</t>
  </si>
  <si>
    <t>pa_LED2_MaxIntensityCfg_Step34</t>
  </si>
  <si>
    <t>pa_LED3_MaxIntensityCfg_Step34</t>
  </si>
  <si>
    <t>pa_LED4_MaxIntensityCfg_Step34</t>
  </si>
  <si>
    <t>pa_LED5_MaxIntensityCfg_Step34</t>
  </si>
  <si>
    <t>pa_LED6_MaxIntensityCfg_Step34</t>
  </si>
  <si>
    <t>pa_LED7_MaxIntensityCfg_Step34</t>
  </si>
  <si>
    <t>pa_LED8_MaxIntensityCfg_Step34</t>
  </si>
  <si>
    <t>pa_LED9_MaxIntensityCfg_Step34</t>
  </si>
  <si>
    <t>pa_LED10_MaxIntensityCfg_Step34</t>
  </si>
  <si>
    <t>pa_LED11_MaxIntensityCfg_Step34</t>
  </si>
  <si>
    <t>pa_LED12_MaxIntensityCfg_Step34</t>
  </si>
  <si>
    <t>pa_LED1_MaxIntensityCfg_Step35</t>
  </si>
  <si>
    <t>pa_LED2_MaxIntensityCfg_Step35</t>
  </si>
  <si>
    <t>pa_LED3_MaxIntensityCfg_Step35</t>
  </si>
  <si>
    <t>pa_LED4_MaxIntensityCfg_Step35</t>
  </si>
  <si>
    <t>pa_LED5_MaxIntensityCfg_Step35</t>
  </si>
  <si>
    <t>pa_LED6_MaxIntensityCfg_Step35</t>
  </si>
  <si>
    <t>pa_LED7_MaxIntensityCfg_Step35</t>
  </si>
  <si>
    <t>pa_LED8_MaxIntensityCfg_Step35</t>
  </si>
  <si>
    <t>pa_LED9_MaxIntensityCfg_Step35</t>
  </si>
  <si>
    <t>pa_LED10_MaxIntensityCfg_Step35</t>
  </si>
  <si>
    <t>pa_LED11_MaxIntensityCfg_Step35</t>
  </si>
  <si>
    <t>pa_LED12_MaxIntensityCfg_Step35</t>
  </si>
  <si>
    <t>pa_LED1_MaxIntensityCfg_Step36</t>
  </si>
  <si>
    <t>pa_LED2_MaxIntensityCfg_Step36</t>
  </si>
  <si>
    <t>pa_LED3_MaxIntensityCfg_Step36</t>
  </si>
  <si>
    <t>pa_LED4_MaxIntensityCfg_Step36</t>
  </si>
  <si>
    <t>pa_LED5_MaxIntensityCfg_Step36</t>
  </si>
  <si>
    <t>pa_LED6_MaxIntensityCfg_Step36</t>
  </si>
  <si>
    <t>pa_LED7_MaxIntensityCfg_Step36</t>
  </si>
  <si>
    <t>pa_LED8_MaxIntensityCfg_Step36</t>
  </si>
  <si>
    <t>pa_LED9_MaxIntensityCfg_Step36</t>
  </si>
  <si>
    <t>pa_LED10_MaxIntensityCfg_Step36</t>
  </si>
  <si>
    <t>pa_LED11_MaxIntensityCfg_Step36</t>
  </si>
  <si>
    <t>pa_LED12_MaxIntensityCfg_Step36</t>
  </si>
  <si>
    <t>pa_LED1_MaxIntensityCfg_Step37</t>
  </si>
  <si>
    <t>pa_LED2_MaxIntensityCfg_Step37</t>
  </si>
  <si>
    <t>pa_LED3_MaxIntensityCfg_Step37</t>
  </si>
  <si>
    <t>pa_LED4_MaxIntensityCfg_Step37</t>
  </si>
  <si>
    <t>pa_LED5_MaxIntensityCfg_Step37</t>
  </si>
  <si>
    <t>pa_LED6_MaxIntensityCfg_Step37</t>
  </si>
  <si>
    <t>pa_LED7_MaxIntensityCfg_Step37</t>
  </si>
  <si>
    <t>pa_LED8_MaxIntensityCfg_Step37</t>
  </si>
  <si>
    <t>pa_LED9_MaxIntensityCfg_Step37</t>
  </si>
  <si>
    <t>pa_LED10_MaxIntensityCfg_Step37</t>
  </si>
  <si>
    <t>pa_LED11_MaxIntensityCfg_Step37</t>
  </si>
  <si>
    <t>pa_LED12_MaxIntensityCfg_Step37</t>
  </si>
  <si>
    <t>pa_LED1_MaxIntensityCfg_Step38</t>
  </si>
  <si>
    <t>pa_LED2_MaxIntensityCfg_Step38</t>
  </si>
  <si>
    <t>pa_LED3_MaxIntensityCfg_Step38</t>
  </si>
  <si>
    <t>pa_LED4_MaxIntensityCfg_Step38</t>
  </si>
  <si>
    <t>pa_LED5_MaxIntensityCfg_Step38</t>
  </si>
  <si>
    <t>pa_LED6_MaxIntensityCfg_Step38</t>
  </si>
  <si>
    <t>pa_LED7_MaxIntensityCfg_Step38</t>
  </si>
  <si>
    <t>pa_LED8_MaxIntensityCfg_Step38</t>
  </si>
  <si>
    <t>pa_LED9_MaxIntensityCfg_Step38</t>
  </si>
  <si>
    <t>pa_LED10_MaxIntensityCfg_Step38</t>
  </si>
  <si>
    <t>pa_LED11_MaxIntensityCfg_Step38</t>
  </si>
  <si>
    <t>pa_LED12_MaxIntensityCfg_Step38</t>
  </si>
  <si>
    <t>pa_LED1_MaxIntensityCfg_Step39</t>
  </si>
  <si>
    <t>pa_LED2_MaxIntensityCfg_Step39</t>
  </si>
  <si>
    <t>pa_LED3_MaxIntensityCfg_Step39</t>
  </si>
  <si>
    <t>pa_LED4_MaxIntensityCfg_Step39</t>
  </si>
  <si>
    <t>pa_LED5_MaxIntensityCfg_Step39</t>
  </si>
  <si>
    <t>pa_LED6_MaxIntensityCfg_Step39</t>
  </si>
  <si>
    <t>pa_LED7_MaxIntensityCfg_Step39</t>
  </si>
  <si>
    <t>pa_LED8_MaxIntensityCfg_Step39</t>
  </si>
  <si>
    <t>pa_LED9_MaxIntensityCfg_Step39</t>
  </si>
  <si>
    <t>pa_LED10_MaxIntensityCfg_Step39</t>
  </si>
  <si>
    <t>pa_LED11_MaxIntensityCfg_Step39</t>
  </si>
  <si>
    <t>pa_LED12_MaxIntensityCfg_Step39</t>
  </si>
  <si>
    <t>pa_LED1_MaxIntensityCfg_Step40</t>
  </si>
  <si>
    <t>pa_LED2_MaxIntensityCfg_Step40</t>
  </si>
  <si>
    <t>pa_LED3_MaxIntensityCfg_Step40</t>
  </si>
  <si>
    <t>pa_LED4_MaxIntensityCfg_Step40</t>
  </si>
  <si>
    <t>pa_LED5_MaxIntensityCfg_Step40</t>
  </si>
  <si>
    <t>pa_LED6_MaxIntensityCfg_Step40</t>
  </si>
  <si>
    <t>pa_LED7_MaxIntensityCfg_Step40</t>
  </si>
  <si>
    <t>pa_LED8_MaxIntensityCfg_Step40</t>
  </si>
  <si>
    <t>pa_LED9_MaxIntensityCfg_Step40</t>
  </si>
  <si>
    <t>pa_LED10_MaxIntensityCfg_Step40</t>
  </si>
  <si>
    <t>pa_LED11_MaxIntensityCfg_Step40</t>
  </si>
  <si>
    <t>pa_LED12_MaxIntensityCfg_Step40</t>
  </si>
  <si>
    <t>pa_LED1_MaxIntensityCfg_Step41</t>
  </si>
  <si>
    <t>pa_LED2_MaxIntensityCfg_Step41</t>
  </si>
  <si>
    <t>pa_LED3_MaxIntensityCfg_Step41</t>
  </si>
  <si>
    <t>pa_LED4_MaxIntensityCfg_Step41</t>
  </si>
  <si>
    <t>pa_LED5_MaxIntensityCfg_Step41</t>
  </si>
  <si>
    <t>pa_LED6_MaxIntensityCfg_Step41</t>
  </si>
  <si>
    <t>pa_LED7_MaxIntensityCfg_Step41</t>
  </si>
  <si>
    <t>pa_LED8_MaxIntensityCfg_Step41</t>
  </si>
  <si>
    <t>pa_LED9_MaxIntensityCfg_Step41</t>
  </si>
  <si>
    <t>pa_LED10_MaxIntensityCfg_Step41</t>
  </si>
  <si>
    <t>pa_LED11_MaxIntensityCfg_Step41</t>
  </si>
  <si>
    <t>pa_LED12_MaxIntensityCfg_Step41</t>
  </si>
  <si>
    <t>pa_LED1_MaxIntensityCfg_Step42</t>
  </si>
  <si>
    <t>pa_LED2_MaxIntensityCfg_Step42</t>
  </si>
  <si>
    <t>pa_LED3_MaxIntensityCfg_Step42</t>
  </si>
  <si>
    <t>pa_LED4_MaxIntensityCfg_Step42</t>
  </si>
  <si>
    <t>pa_LED5_MaxIntensityCfg_Step42</t>
  </si>
  <si>
    <t>pa_LED6_MaxIntensityCfg_Step42</t>
  </si>
  <si>
    <t>pa_LED7_MaxIntensityCfg_Step42</t>
  </si>
  <si>
    <t>pa_LED8_MaxIntensityCfg_Step42</t>
  </si>
  <si>
    <t>pa_LED9_MaxIntensityCfg_Step42</t>
  </si>
  <si>
    <t>pa_LED10_MaxIntensityCfg_Step42</t>
  </si>
  <si>
    <t>pa_LED11_MaxIntensityCfg_Step42</t>
  </si>
  <si>
    <t>pa_LED12_MaxIntensityCfg_Step42</t>
  </si>
  <si>
    <t>pa_LED1_MaxIntensityCfg_Step43</t>
  </si>
  <si>
    <t>pa_LED2_MaxIntensityCfg_Step43</t>
  </si>
  <si>
    <t>pa_LED3_MaxIntensityCfg_Step43</t>
  </si>
  <si>
    <t>pa_LED4_MaxIntensityCfg_Step43</t>
  </si>
  <si>
    <t>pa_LED5_MaxIntensityCfg_Step43</t>
  </si>
  <si>
    <t>pa_LED6_MaxIntensityCfg_Step43</t>
  </si>
  <si>
    <t>pa_LED7_MaxIntensityCfg_Step43</t>
  </si>
  <si>
    <t>pa_LED8_MaxIntensityCfg_Step43</t>
  </si>
  <si>
    <t>pa_LED9_MaxIntensityCfg_Step43</t>
  </si>
  <si>
    <t>pa_LED10_MaxIntensityCfg_Step43</t>
  </si>
  <si>
    <t>pa_LED11_MaxIntensityCfg_Step43</t>
  </si>
  <si>
    <t>pa_LED12_MaxIntensityCfg_Step43</t>
  </si>
  <si>
    <t>pa_LED1_MaxIntensityCfg_Step44</t>
  </si>
  <si>
    <t>pa_LED2_MaxIntensityCfg_Step44</t>
  </si>
  <si>
    <t>pa_LED3_MaxIntensityCfg_Step44</t>
  </si>
  <si>
    <t>pa_LED4_MaxIntensityCfg_Step44</t>
  </si>
  <si>
    <t>pa_LED5_MaxIntensityCfg_Step44</t>
  </si>
  <si>
    <t>pa_LED6_MaxIntensityCfg_Step44</t>
  </si>
  <si>
    <t>pa_LED7_MaxIntensityCfg_Step44</t>
  </si>
  <si>
    <t>pa_LED8_MaxIntensityCfg_Step44</t>
  </si>
  <si>
    <t>pa_LED9_MaxIntensityCfg_Step44</t>
  </si>
  <si>
    <t>pa_LED10_MaxIntensityCfg_Step44</t>
  </si>
  <si>
    <t>pa_LED11_MaxIntensityCfg_Step44</t>
  </si>
  <si>
    <t>pa_LED12_MaxIntensityCfg_Step44</t>
  </si>
  <si>
    <t>pa_LED1_MaxIntensityCfg_Step45</t>
  </si>
  <si>
    <t>pa_LED2_MaxIntensityCfg_Step45</t>
  </si>
  <si>
    <t>pa_LED3_MaxIntensityCfg_Step45</t>
  </si>
  <si>
    <t>pa_LED4_MaxIntensityCfg_Step45</t>
  </si>
  <si>
    <t>pa_LED5_MaxIntensityCfg_Step45</t>
  </si>
  <si>
    <t>pa_LED6_MaxIntensityCfg_Step45</t>
  </si>
  <si>
    <t>pa_LED7_MaxIntensityCfg_Step45</t>
  </si>
  <si>
    <t>pa_LED8_MaxIntensityCfg_Step45</t>
  </si>
  <si>
    <t>pa_LED9_MaxIntensityCfg_Step45</t>
  </si>
  <si>
    <t>pa_LED10_MaxIntensityCfg_Step45</t>
  </si>
  <si>
    <t>pa_LED11_MaxIntensityCfg_Step45</t>
  </si>
  <si>
    <t>pa_LED12_MaxIntensityCfg_Step45</t>
  </si>
  <si>
    <t>pa_LED1_MaxIntensityCfg_Step46</t>
  </si>
  <si>
    <t>pa_LED2_MaxIntensityCfg_Step46</t>
  </si>
  <si>
    <t>pa_LED3_MaxIntensityCfg_Step46</t>
  </si>
  <si>
    <t>pa_LED4_MaxIntensityCfg_Step46</t>
  </si>
  <si>
    <t>pa_LED5_MaxIntensityCfg_Step46</t>
  </si>
  <si>
    <t>pa_LED6_MaxIntensityCfg_Step46</t>
  </si>
  <si>
    <t>pa_LED7_MaxIntensityCfg_Step46</t>
  </si>
  <si>
    <t>pa_LED8_MaxIntensityCfg_Step46</t>
  </si>
  <si>
    <t>pa_LED9_MaxIntensityCfg_Step46</t>
  </si>
  <si>
    <t>pa_LED10_MaxIntensityCfg_Step46</t>
  </si>
  <si>
    <t>pa_LED11_MaxIntensityCfg_Step46</t>
  </si>
  <si>
    <t>pa_LED12_MaxIntensityCfg_Step46</t>
  </si>
  <si>
    <t>pa_LED1_MaxIntensityCfg_Step47</t>
  </si>
  <si>
    <t>pa_LED2_MaxIntensityCfg_Step47</t>
  </si>
  <si>
    <t>pa_LED3_MaxIntensityCfg_Step47</t>
  </si>
  <si>
    <t>pa_LED4_MaxIntensityCfg_Step47</t>
  </si>
  <si>
    <t>pa_LED5_MaxIntensityCfg_Step47</t>
  </si>
  <si>
    <t>pa_LED6_MaxIntensityCfg_Step47</t>
  </si>
  <si>
    <t>pa_LED7_MaxIntensityCfg_Step47</t>
  </si>
  <si>
    <t>pa_LED8_MaxIntensityCfg_Step47</t>
  </si>
  <si>
    <t>pa_LED9_MaxIntensityCfg_Step47</t>
  </si>
  <si>
    <t>pa_LED10_MaxIntensityCfg_Step47</t>
  </si>
  <si>
    <t>pa_LED11_MaxIntensityCfg_Step47</t>
  </si>
  <si>
    <t>pa_LED12_MaxIntensityCfg_Step47</t>
  </si>
  <si>
    <t>pa_LED1_MaxIntensityCfg_Step48</t>
  </si>
  <si>
    <t>pa_LED2_MaxIntensityCfg_Step48</t>
  </si>
  <si>
    <t>pa_LED3_MaxIntensityCfg_Step48</t>
  </si>
  <si>
    <t>pa_LED4_MaxIntensityCfg_Step48</t>
  </si>
  <si>
    <t>pa_LED5_MaxIntensityCfg_Step48</t>
  </si>
  <si>
    <t>pa_LED6_MaxIntensityCfg_Step48</t>
  </si>
  <si>
    <t>pa_LED7_MaxIntensityCfg_Step48</t>
  </si>
  <si>
    <t>pa_LED8_MaxIntensityCfg_Step48</t>
  </si>
  <si>
    <t>pa_LED9_MaxIntensityCfg_Step48</t>
  </si>
  <si>
    <t>pa_LED10_MaxIntensityCfg_Step48</t>
  </si>
  <si>
    <t>pa_LED11_MaxIntensityCfg_Step48</t>
  </si>
  <si>
    <t>pa_LED12_MaxIntensityCfg_Step48</t>
  </si>
  <si>
    <t>pa_LED1_MaxIntensityCfg_Step49</t>
  </si>
  <si>
    <t>pa_LED2_MaxIntensityCfg_Step49</t>
  </si>
  <si>
    <t>pa_LED3_MaxIntensityCfg_Step49</t>
  </si>
  <si>
    <t>pa_LED4_MaxIntensityCfg_Step49</t>
  </si>
  <si>
    <t>pa_LED5_MaxIntensityCfg_Step49</t>
  </si>
  <si>
    <t>pa_LED6_MaxIntensityCfg_Step49</t>
  </si>
  <si>
    <t>pa_LED7_MaxIntensityCfg_Step49</t>
  </si>
  <si>
    <t>pa_LED8_MaxIntensityCfg_Step49</t>
  </si>
  <si>
    <t>pa_LED9_MaxIntensityCfg_Step49</t>
  </si>
  <si>
    <t>pa_LED10_MaxIntensityCfg_Step49</t>
  </si>
  <si>
    <t>pa_LED11_MaxIntensityCfg_Step49</t>
  </si>
  <si>
    <t>pa_LED12_MaxIntensityCfg_Step49</t>
  </si>
  <si>
    <t>pa_LED1_MaxIntensityCfg_Step50</t>
  </si>
  <si>
    <t>pa_LED2_MaxIntensityCfg_Step50</t>
  </si>
  <si>
    <t>pa_LED3_MaxIntensityCfg_Step50</t>
  </si>
  <si>
    <t>pa_LED4_MaxIntensityCfg_Step50</t>
  </si>
  <si>
    <t>pa_LED5_MaxIntensityCfg_Step50</t>
  </si>
  <si>
    <t>pa_LED6_MaxIntensityCfg_Step50</t>
  </si>
  <si>
    <t>pa_LED7_MaxIntensityCfg_Step50</t>
  </si>
  <si>
    <t>pa_LED8_MaxIntensityCfg_Step50</t>
  </si>
  <si>
    <t>pa_LED9_MaxIntensityCfg_Step50</t>
  </si>
  <si>
    <t>pa_LED10_MaxIntensityCfg_Step50</t>
  </si>
  <si>
    <t>pa_LED11_MaxIntensityCfg_Step50</t>
  </si>
  <si>
    <t>pa_LED12_MaxIntensityCfg_Step50</t>
  </si>
  <si>
    <t>pa_LED1_MaxIntensityCfg_Step51</t>
  </si>
  <si>
    <t>pa_LED2_MaxIntensityCfg_Step51</t>
  </si>
  <si>
    <t>pa_LED3_MaxIntensityCfg_Step51</t>
  </si>
  <si>
    <t>pa_LED4_MaxIntensityCfg_Step51</t>
  </si>
  <si>
    <t>pa_LED5_MaxIntensityCfg_Step51</t>
  </si>
  <si>
    <t>pa_LED6_MaxIntensityCfg_Step51</t>
  </si>
  <si>
    <t>pa_LED7_MaxIntensityCfg_Step51</t>
  </si>
  <si>
    <t>pa_LED8_MaxIntensityCfg_Step51</t>
  </si>
  <si>
    <t>pa_LED9_MaxIntensityCfg_Step51</t>
  </si>
  <si>
    <t>pa_LED10_MaxIntensityCfg_Step51</t>
  </si>
  <si>
    <t>pa_LED11_MaxIntensityCfg_Step51</t>
  </si>
  <si>
    <t>pa_LED12_MaxIntensityCfg_Step51</t>
  </si>
  <si>
    <t>pa_LED1_MaxIntensityCfg_Step52</t>
  </si>
  <si>
    <t>pa_LED2_MaxIntensityCfg_Step52</t>
  </si>
  <si>
    <t>pa_LED3_MaxIntensityCfg_Step52</t>
  </si>
  <si>
    <t>pa_LED4_MaxIntensityCfg_Step52</t>
  </si>
  <si>
    <t>pa_LED5_MaxIntensityCfg_Step52</t>
  </si>
  <si>
    <t>pa_LED6_MaxIntensityCfg_Step52</t>
  </si>
  <si>
    <t>pa_LED7_MaxIntensityCfg_Step52</t>
  </si>
  <si>
    <t>pa_LED8_MaxIntensityCfg_Step52</t>
  </si>
  <si>
    <t>pa_LED9_MaxIntensityCfg_Step52</t>
  </si>
  <si>
    <t>pa_LED10_MaxIntensityCfg_Step52</t>
  </si>
  <si>
    <t>pa_LED11_MaxIntensityCfg_Step52</t>
  </si>
  <si>
    <t>pa_LED12_MaxIntensityCfg_Step52</t>
  </si>
  <si>
    <t>pa_LED1_MaxIntensityCfg_Step53</t>
  </si>
  <si>
    <t>pa_LED2_MaxIntensityCfg_Step53</t>
  </si>
  <si>
    <t>pa_LED3_MaxIntensityCfg_Step53</t>
  </si>
  <si>
    <t>pa_LED4_MaxIntensityCfg_Step53</t>
  </si>
  <si>
    <t>pa_LED5_MaxIntensityCfg_Step53</t>
  </si>
  <si>
    <t>pa_LED6_MaxIntensityCfg_Step53</t>
  </si>
  <si>
    <t>pa_LED7_MaxIntensityCfg_Step53</t>
  </si>
  <si>
    <t>pa_LED8_MaxIntensityCfg_Step53</t>
  </si>
  <si>
    <t>pa_LED9_MaxIntensityCfg_Step53</t>
  </si>
  <si>
    <t>pa_LED10_MaxIntensityCfg_Step53</t>
  </si>
  <si>
    <t>pa_LED11_MaxIntensityCfg_Step53</t>
  </si>
  <si>
    <t>pa_LED12_MaxIntensityCfg_Step53</t>
  </si>
  <si>
    <t>pa_LED1_MaxIntensityCfg_Step54</t>
  </si>
  <si>
    <t>pa_LED2_MaxIntensityCfg_Step54</t>
  </si>
  <si>
    <t>pa_LED3_MaxIntensityCfg_Step54</t>
  </si>
  <si>
    <t>pa_LED4_MaxIntensityCfg_Step54</t>
  </si>
  <si>
    <t>pa_LED5_MaxIntensityCfg_Step54</t>
  </si>
  <si>
    <t>pa_LED6_MaxIntensityCfg_Step54</t>
  </si>
  <si>
    <t>pa_LED7_MaxIntensityCfg_Step54</t>
  </si>
  <si>
    <t>pa_LED8_MaxIntensityCfg_Step54</t>
  </si>
  <si>
    <t>pa_LED9_MaxIntensityCfg_Step54</t>
  </si>
  <si>
    <t>pa_LED10_MaxIntensityCfg_Step54</t>
  </si>
  <si>
    <t>pa_LED11_MaxIntensityCfg_Step54</t>
  </si>
  <si>
    <t>pa_LED12_MaxIntensityCfg_Step54</t>
  </si>
  <si>
    <t>pa_LED1_MaxIntensityCfg_Step55</t>
  </si>
  <si>
    <t>pa_LED2_MaxIntensityCfg_Step55</t>
  </si>
  <si>
    <t>pa_LED3_MaxIntensityCfg_Step55</t>
  </si>
  <si>
    <t>pa_LED4_MaxIntensityCfg_Step55</t>
  </si>
  <si>
    <t>pa_LED5_MaxIntensityCfg_Step55</t>
  </si>
  <si>
    <t>pa_LED6_MaxIntensityCfg_Step55</t>
  </si>
  <si>
    <t>pa_LED7_MaxIntensityCfg_Step55</t>
  </si>
  <si>
    <t>pa_LED8_MaxIntensityCfg_Step55</t>
  </si>
  <si>
    <t>pa_LED9_MaxIntensityCfg_Step55</t>
  </si>
  <si>
    <t>pa_LED10_MaxIntensityCfg_Step55</t>
  </si>
  <si>
    <t>pa_LED11_MaxIntensityCfg_Step55</t>
  </si>
  <si>
    <t>pa_LED12_MaxIntensityCfg_Step55</t>
  </si>
  <si>
    <t>pa_LED1_MaxIntensityCfg_Step56</t>
  </si>
  <si>
    <t>pa_LED2_MaxIntensityCfg_Step56</t>
  </si>
  <si>
    <t>pa_LED3_MaxIntensityCfg_Step56</t>
  </si>
  <si>
    <t>pa_LED4_MaxIntensityCfg_Step56</t>
  </si>
  <si>
    <t>pa_LED5_MaxIntensityCfg_Step56</t>
  </si>
  <si>
    <t>pa_LED6_MaxIntensityCfg_Step56</t>
  </si>
  <si>
    <t>pa_LED7_MaxIntensityCfg_Step56</t>
  </si>
  <si>
    <t>pa_LED8_MaxIntensityCfg_Step56</t>
  </si>
  <si>
    <t>pa_LED9_MaxIntensityCfg_Step56</t>
  </si>
  <si>
    <t>pa_LED10_MaxIntensityCfg_Step56</t>
  </si>
  <si>
    <t>pa_LED11_MaxIntensityCfg_Step56</t>
  </si>
  <si>
    <t>pa_LED12_MaxIntensityCfg_Step56</t>
  </si>
  <si>
    <t>pa_LED1_MaxIntensityCfg_Step57</t>
  </si>
  <si>
    <t>pa_LED2_MaxIntensityCfg_Step57</t>
  </si>
  <si>
    <t>pa_LED3_MaxIntensityCfg_Step57</t>
  </si>
  <si>
    <t>pa_LED4_MaxIntensityCfg_Step57</t>
  </si>
  <si>
    <t>pa_LED5_MaxIntensityCfg_Step57</t>
  </si>
  <si>
    <t>pa_LED6_MaxIntensityCfg_Step57</t>
  </si>
  <si>
    <t>pa_LED7_MaxIntensityCfg_Step57</t>
  </si>
  <si>
    <t>pa_LED8_MaxIntensityCfg_Step57</t>
  </si>
  <si>
    <t>pa_LED9_MaxIntensityCfg_Step57</t>
  </si>
  <si>
    <t>pa_LED10_MaxIntensityCfg_Step57</t>
  </si>
  <si>
    <t>pa_LED11_MaxIntensityCfg_Step57</t>
  </si>
  <si>
    <t>pa_LED12_MaxIntensityCfg_Step57</t>
  </si>
  <si>
    <t>pa_LED1_MaxIntensityCfg_Step58</t>
  </si>
  <si>
    <t>pa_LED2_MaxIntensityCfg_Step58</t>
  </si>
  <si>
    <t>pa_LED3_MaxIntensityCfg_Step58</t>
  </si>
  <si>
    <t>pa_LED4_MaxIntensityCfg_Step58</t>
  </si>
  <si>
    <t>pa_LED5_MaxIntensityCfg_Step58</t>
  </si>
  <si>
    <t>pa_LED6_MaxIntensityCfg_Step58</t>
  </si>
  <si>
    <t>pa_LED7_MaxIntensityCfg_Step58</t>
  </si>
  <si>
    <t>pa_LED8_MaxIntensityCfg_Step58</t>
  </si>
  <si>
    <t>pa_LED9_MaxIntensityCfg_Step58</t>
  </si>
  <si>
    <t>pa_LED10_MaxIntensityCfg_Step58</t>
  </si>
  <si>
    <t>pa_LED11_MaxIntensityCfg_Step58</t>
  </si>
  <si>
    <t>pa_LED12_MaxIntensityCfg_Step58</t>
  </si>
  <si>
    <t>pa_LED1_MaxIntensityCfg_Step59</t>
  </si>
  <si>
    <t>pa_LED2_MaxIntensityCfg_Step59</t>
  </si>
  <si>
    <t>pa_LED3_MaxIntensityCfg_Step59</t>
  </si>
  <si>
    <t>pa_LED4_MaxIntensityCfg_Step59</t>
  </si>
  <si>
    <t>pa_LED5_MaxIntensityCfg_Step59</t>
  </si>
  <si>
    <t>pa_LED6_MaxIntensityCfg_Step59</t>
  </si>
  <si>
    <t>pa_LED7_MaxIntensityCfg_Step59</t>
  </si>
  <si>
    <t>pa_LED8_MaxIntensityCfg_Step59</t>
  </si>
  <si>
    <t>pa_LED9_MaxIntensityCfg_Step59</t>
  </si>
  <si>
    <t>pa_LED10_MaxIntensityCfg_Step59</t>
  </si>
  <si>
    <t>pa_LED11_MaxIntensityCfg_Step59</t>
  </si>
  <si>
    <t>pa_LED12_MaxIntensityCfg_Step59</t>
  </si>
  <si>
    <t>pa_LED1_MaxIntensityCfg_Step60</t>
  </si>
  <si>
    <t>pa_LED2_MaxIntensityCfg_Step60</t>
  </si>
  <si>
    <t>pa_LED3_MaxIntensityCfg_Step60</t>
  </si>
  <si>
    <t>pa_LED4_MaxIntensityCfg_Step60</t>
  </si>
  <si>
    <t>pa_LED5_MaxIntensityCfg_Step60</t>
  </si>
  <si>
    <t>pa_LED6_MaxIntensityCfg_Step60</t>
  </si>
  <si>
    <t>pa_LED7_MaxIntensityCfg_Step60</t>
  </si>
  <si>
    <t>pa_LED8_MaxIntensityCfg_Step60</t>
  </si>
  <si>
    <t>pa_LED9_MaxIntensityCfg_Step60</t>
  </si>
  <si>
    <t>pa_LED10_MaxIntensityCfg_Step60</t>
  </si>
  <si>
    <t>pa_LED11_MaxIntensityCfg_Step60</t>
  </si>
  <si>
    <t>pa_LED12_MaxIntensityCfg_Step60</t>
  </si>
  <si>
    <t>pa_LED1_MaxIntensityCfg_Step61</t>
  </si>
  <si>
    <t>pa_LED2_MaxIntensityCfg_Step61</t>
  </si>
  <si>
    <t>pa_LED3_MaxIntensityCfg_Step61</t>
  </si>
  <si>
    <t>pa_LED4_MaxIntensityCfg_Step61</t>
  </si>
  <si>
    <t>pa_LED5_MaxIntensityCfg_Step61</t>
  </si>
  <si>
    <t>pa_LED6_MaxIntensityCfg_Step61</t>
  </si>
  <si>
    <t>pa_LED7_MaxIntensityCfg_Step61</t>
  </si>
  <si>
    <t>pa_LED8_MaxIntensityCfg_Step61</t>
  </si>
  <si>
    <t>pa_LED9_MaxIntensityCfg_Step61</t>
  </si>
  <si>
    <t>pa_LED10_MaxIntensityCfg_Step61</t>
  </si>
  <si>
    <t>pa_LED11_MaxIntensityCfg_Step61</t>
  </si>
  <si>
    <t>pa_LED12_MaxIntensityCfg_Step61</t>
  </si>
  <si>
    <t>pa_LED1_MaxIntensityCfg_Step62</t>
  </si>
  <si>
    <t>pa_LED2_MaxIntensityCfg_Step62</t>
  </si>
  <si>
    <t>pa_LED3_MaxIntensityCfg_Step62</t>
  </si>
  <si>
    <t>pa_LED4_MaxIntensityCfg_Step62</t>
  </si>
  <si>
    <t>pa_LED5_MaxIntensityCfg_Step62</t>
  </si>
  <si>
    <t>pa_LED6_MaxIntensityCfg_Step62</t>
  </si>
  <si>
    <t>pa_LED7_MaxIntensityCfg_Step62</t>
  </si>
  <si>
    <t>pa_LED8_MaxIntensityCfg_Step62</t>
  </si>
  <si>
    <t>pa_LED9_MaxIntensityCfg_Step62</t>
  </si>
  <si>
    <t>pa_LED10_MaxIntensityCfg_Step62</t>
  </si>
  <si>
    <t>pa_LED11_MaxIntensityCfg_Step62</t>
  </si>
  <si>
    <t>pa_LED12_MaxIntensityCfg_Step62</t>
  </si>
  <si>
    <t>pa_LED1_MaxIntensityCfg_Step63</t>
  </si>
  <si>
    <t>pa_LED2_MaxIntensityCfg_Step63</t>
  </si>
  <si>
    <t>pa_LED3_MaxIntensityCfg_Step63</t>
  </si>
  <si>
    <t>pa_LED4_MaxIntensityCfg_Step63</t>
  </si>
  <si>
    <t>pa_LED5_MaxIntensityCfg_Step63</t>
  </si>
  <si>
    <t>pa_LED6_MaxIntensityCfg_Step63</t>
  </si>
  <si>
    <t>pa_LED7_MaxIntensityCfg_Step63</t>
  </si>
  <si>
    <t>pa_LED8_MaxIntensityCfg_Step63</t>
  </si>
  <si>
    <t>pa_LED9_MaxIntensityCfg_Step63</t>
  </si>
  <si>
    <t>pa_LED10_MaxIntensityCfg_Step63</t>
  </si>
  <si>
    <t>pa_LED11_MaxIntensityCfg_Step63</t>
  </si>
  <si>
    <t>pa_LED12_MaxIntensityCfg_Step63</t>
  </si>
  <si>
    <t>pa_LED1_MaxIntensityCfg_Step64</t>
  </si>
  <si>
    <t>pa_LED2_MaxIntensityCfg_Step64</t>
  </si>
  <si>
    <t>pa_LED3_MaxIntensityCfg_Step64</t>
  </si>
  <si>
    <t>pa_LED4_MaxIntensityCfg_Step64</t>
  </si>
  <si>
    <t>pa_LED5_MaxIntensityCfg_Step64</t>
  </si>
  <si>
    <t>pa_LED6_MaxIntensityCfg_Step64</t>
  </si>
  <si>
    <t>pa_LED7_MaxIntensityCfg_Step64</t>
  </si>
  <si>
    <t>pa_LED8_MaxIntensityCfg_Step64</t>
  </si>
  <si>
    <t>pa_LED9_MaxIntensityCfg_Step64</t>
  </si>
  <si>
    <t>pa_LED10_MaxIntensityCfg_Step64</t>
  </si>
  <si>
    <t>pa_LED11_MaxIntensityCfg_Step64</t>
  </si>
  <si>
    <t>pa_LED12_MaxIntensityCfg_Step64</t>
  </si>
  <si>
    <t>It specifies the output animation type in step 17.</t>
  </si>
  <si>
    <t>It specifies the output animation type in step 18.</t>
  </si>
  <si>
    <t>It specifies the output animation type in step 19.</t>
  </si>
  <si>
    <t>It specifies the output animation type in step 20.</t>
  </si>
  <si>
    <t>It specifies the output animation type in step 21.</t>
  </si>
  <si>
    <t>It specifies the output animation type in step 22.</t>
  </si>
  <si>
    <t>It specifies the output animation type in step 23.</t>
  </si>
  <si>
    <t>It specifies the output animation type in step 24.</t>
  </si>
  <si>
    <t>It specifies the output animation type in step 25.</t>
  </si>
  <si>
    <t>It specifies the output animation type in step 26.</t>
  </si>
  <si>
    <t>It specifies the output animation type in step 27.</t>
  </si>
  <si>
    <t>It specifies the output animation type in step 28.</t>
  </si>
  <si>
    <t>It specifies the output animation type in step 29.</t>
  </si>
  <si>
    <t>It specifies the output animation type in step 30.</t>
  </si>
  <si>
    <t>It specifies the output animation type in step 31.</t>
  </si>
  <si>
    <t>It specifies the output animation type in step 32.</t>
  </si>
  <si>
    <t>It specifies the output animation type in step 33.</t>
  </si>
  <si>
    <t>It specifies the output animation type in step 34.</t>
  </si>
  <si>
    <t>It specifies the output animation type in step 35.</t>
  </si>
  <si>
    <t>It specifies the output animation type in step 36.</t>
  </si>
  <si>
    <t>It specifies the output animation type in step 37.</t>
  </si>
  <si>
    <t>It specifies the output animation type in step 38.</t>
  </si>
  <si>
    <t>It specifies the output animation type in step 39.</t>
  </si>
  <si>
    <t>It specifies the output animation type in step 40.</t>
  </si>
  <si>
    <t>It specifies the output animation type in step 41.</t>
  </si>
  <si>
    <t>It specifies the output animation type in step 42.</t>
  </si>
  <si>
    <t>It specifies the output animation type in step 43.</t>
  </si>
  <si>
    <t>It specifies the output animation type in step 44.</t>
  </si>
  <si>
    <t>It specifies the output animation type in step 45.</t>
  </si>
  <si>
    <t>It specifies the output animation type in step 46.</t>
  </si>
  <si>
    <t>It specifies the output animation type in step 47.</t>
  </si>
  <si>
    <t>It specifies the output animation type in step 48.</t>
  </si>
  <si>
    <t>It specifies the output animation type in step 49.</t>
  </si>
  <si>
    <t>It specifies the output animation type in step 50.</t>
  </si>
  <si>
    <t>It specifies the output animation type in step 51.</t>
  </si>
  <si>
    <t>It specifies the output animation type in step 52.</t>
  </si>
  <si>
    <t>It specifies the output animation type in step 53.</t>
  </si>
  <si>
    <t>It specifies the output animation type in step 54.</t>
  </si>
  <si>
    <t>It specifies the output animation type in step 55.</t>
  </si>
  <si>
    <t>It specifies the output animation type in step 56.</t>
  </si>
  <si>
    <t>It specifies the output animation type in step 57.</t>
  </si>
  <si>
    <t>It specifies the output animation type in step 58.</t>
  </si>
  <si>
    <t>It specifies the output animation type in step 59.</t>
  </si>
  <si>
    <t>It specifies the output animation type in step 60.</t>
  </si>
  <si>
    <t>It specifies the output animation type in step 61.</t>
  </si>
  <si>
    <t>It specifies the output animation type in step 62.</t>
  </si>
  <si>
    <t>It specifies the output animation type in step 63.</t>
  </si>
  <si>
    <t>It specifies the output animation type in step 64.</t>
  </si>
  <si>
    <t>It specifies the start switch direction of matrix channel in step 17.</t>
  </si>
  <si>
    <t>It specifies the start switch direction of matrix channel in step 18.</t>
  </si>
  <si>
    <t>It specifies the start switch direction of matrix channel in step 19.</t>
  </si>
  <si>
    <t>It specifies the start switch direction of matrix channel in step 20.</t>
  </si>
  <si>
    <t>It specifies the start switch direction of matrix channel in step 21.</t>
  </si>
  <si>
    <t>It specifies the start switch direction of matrix channel in step 22.</t>
  </si>
  <si>
    <t>It specifies the start switch direction of matrix channel in step 23.</t>
  </si>
  <si>
    <t>It specifies the start switch direction of matrix channel in step 24.</t>
  </si>
  <si>
    <t>It specifies the start switch direction of matrix channel in step 25.</t>
  </si>
  <si>
    <t>It specifies the start switch direction of matrix channel in step 26.</t>
  </si>
  <si>
    <t>It specifies the start switch direction of matrix channel in step 27.</t>
  </si>
  <si>
    <t>It specifies the start switch direction of matrix channel in step 28.</t>
  </si>
  <si>
    <t>It specifies the start switch direction of matrix channel in step 29.</t>
  </si>
  <si>
    <t>It specifies the start switch direction of matrix channel in step 30.</t>
  </si>
  <si>
    <t>It specifies the start switch direction of matrix channel in step 31.</t>
  </si>
  <si>
    <t>It specifies the start switch direction of matrix channel in step 32.</t>
  </si>
  <si>
    <t>It specifies the start switch direction of matrix channel in step 33.</t>
  </si>
  <si>
    <t>It specifies the start switch direction of matrix channel in step 34.</t>
  </si>
  <si>
    <t>It specifies the start switch direction of matrix channel in step 35.</t>
  </si>
  <si>
    <t>It specifies the start switch direction of matrix channel in step 36.</t>
  </si>
  <si>
    <t>It specifies the start switch direction of matrix channel in step 37.</t>
  </si>
  <si>
    <t>It specifies the start switch direction of matrix channel in step 38.</t>
  </si>
  <si>
    <t>It specifies the start switch direction of matrix channel in step 39.</t>
  </si>
  <si>
    <t>It specifies the start switch direction of matrix channel in step 40.</t>
  </si>
  <si>
    <t>It specifies the start switch direction of matrix channel in step 41.</t>
  </si>
  <si>
    <t>It specifies the start switch direction of matrix channel in step 42.</t>
  </si>
  <si>
    <t>It specifies the start switch direction of matrix channel in step 43.</t>
  </si>
  <si>
    <t>It specifies the start switch direction of matrix channel in step 44.</t>
  </si>
  <si>
    <t>It specifies the start switch direction of matrix channel in step 45.</t>
  </si>
  <si>
    <t>It specifies the start switch direction of matrix channel in step 46.</t>
  </si>
  <si>
    <t>It specifies the start switch direction of matrix channel in step 47.</t>
  </si>
  <si>
    <t>It specifies the start switch direction of matrix channel in step 48.</t>
  </si>
  <si>
    <t>It specifies the start switch direction of matrix channel in step 49.</t>
  </si>
  <si>
    <t>It specifies the start switch direction of matrix channel in step 50.</t>
  </si>
  <si>
    <t>It specifies the start switch direction of matrix channel in step 51.</t>
  </si>
  <si>
    <t>It specifies the start switch direction of matrix channel in step 52.</t>
  </si>
  <si>
    <t>It specifies the start switch direction of matrix channel in step 53.</t>
  </si>
  <si>
    <t>It specifies the start switch direction of matrix channel in step 54.</t>
  </si>
  <si>
    <t>It specifies the start switch direction of matrix channel in step 55.</t>
  </si>
  <si>
    <t>It specifies the start switch direction of matrix channel in step 56.</t>
  </si>
  <si>
    <t>It specifies the start switch direction of matrix channel in step 57.</t>
  </si>
  <si>
    <t>It specifies the start switch direction of matrix channel in step 58.</t>
  </si>
  <si>
    <t>It specifies the start switch direction of matrix channel in step 59.</t>
  </si>
  <si>
    <t>It specifies the start switch direction of matrix channel in step 60.</t>
  </si>
  <si>
    <t>It specifies the start switch direction of matrix channel in step 61.</t>
  </si>
  <si>
    <t>It specifies the start switch direction of matrix channel in step 62.</t>
  </si>
  <si>
    <t>It specifies the start switch direction of matrix channel in step 63.</t>
  </si>
  <si>
    <t>It specifies the start switch direction of matrix channel in step 64.</t>
  </si>
  <si>
    <t>It specifies the step delay time in step 1.</t>
    <phoneticPr fontId="7" type="noConversion"/>
  </si>
  <si>
    <t>It specifies the step delay time in step 2.</t>
  </si>
  <si>
    <t>It specifies the step delay time in step 3.</t>
  </si>
  <si>
    <t>It specifies the step delay time in step 4.</t>
  </si>
  <si>
    <t>It specifies the step delay time in step 5.</t>
  </si>
  <si>
    <t>It specifies the step delay time in step 6.</t>
  </si>
  <si>
    <t>It specifies the step delay time in step 7.</t>
  </si>
  <si>
    <t>It specifies the step delay time in step 8.</t>
  </si>
  <si>
    <t>It specifies the step delay time in step 9.</t>
  </si>
  <si>
    <t>It specifies the step delay time in step 10.</t>
  </si>
  <si>
    <t>It specifies the step delay time in step 11.</t>
  </si>
  <si>
    <t>It specifies the step delay time in step 12.</t>
  </si>
  <si>
    <t>It specifies the step delay time in step 13.</t>
  </si>
  <si>
    <t>It specifies the step delay time in step 14.</t>
  </si>
  <si>
    <t>It specifies the step delay time in step 15.</t>
  </si>
  <si>
    <t>It specifies the step delay time in step 16.</t>
  </si>
  <si>
    <t>It specifies the step delay time in step 17.</t>
  </si>
  <si>
    <t>It specifies the step delay time in step 18.</t>
  </si>
  <si>
    <t>It specifies the step delay time in step 19.</t>
  </si>
  <si>
    <t>It specifies the step delay time in step 20.</t>
  </si>
  <si>
    <t>It specifies the step delay time in step 21.</t>
  </si>
  <si>
    <t>It specifies the step delay time in step 22.</t>
  </si>
  <si>
    <t>It specifies the step delay time in step 23.</t>
  </si>
  <si>
    <t>It specifies the step delay time in step 24.</t>
  </si>
  <si>
    <t>It specifies the step delay time in step 25.</t>
  </si>
  <si>
    <t>It specifies the step delay time in step 26.</t>
  </si>
  <si>
    <t>It specifies the step delay time in step 27.</t>
  </si>
  <si>
    <t>It specifies the step delay time in step 28.</t>
  </si>
  <si>
    <t>It specifies the step delay time in step 29.</t>
  </si>
  <si>
    <t>It specifies the step delay time in step 30.</t>
  </si>
  <si>
    <t>It specifies the step delay time in step 31.</t>
  </si>
  <si>
    <t>It specifies the step delay time in step 32.</t>
  </si>
  <si>
    <t>It specifies the step delay time in step 33.</t>
  </si>
  <si>
    <t>It specifies the step delay time in step 34.</t>
  </si>
  <si>
    <t>It specifies the step delay time in step 35.</t>
  </si>
  <si>
    <t>It specifies the step delay time in step 36.</t>
  </si>
  <si>
    <t>It specifies the step delay time in step 37.</t>
  </si>
  <si>
    <t>It specifies the step delay time in step 38.</t>
  </si>
  <si>
    <t>It specifies the step delay time in step 39.</t>
  </si>
  <si>
    <t>It specifies the step delay time in step 40.</t>
  </si>
  <si>
    <t>It specifies the step delay time in step 41.</t>
  </si>
  <si>
    <t>It specifies the step delay time in step 42.</t>
  </si>
  <si>
    <t>It specifies the step delay time in step 43.</t>
  </si>
  <si>
    <t>It specifies the step delay time in step 44.</t>
  </si>
  <si>
    <t>It specifies the step delay time in step 45.</t>
  </si>
  <si>
    <t>It specifies the step delay time in step 46.</t>
  </si>
  <si>
    <t>It specifies the step delay time in step 47.</t>
  </si>
  <si>
    <t>It specifies the step delay time in step 48.</t>
  </si>
  <si>
    <t>It specifies the step delay time in step 49.</t>
  </si>
  <si>
    <t>It specifies the step delay time in step 50.</t>
  </si>
  <si>
    <t>It specifies the step delay time in step 51.</t>
  </si>
  <si>
    <t>It specifies the step delay time in step 52.</t>
  </si>
  <si>
    <t>It specifies the step delay time in step 53.</t>
  </si>
  <si>
    <t>It specifies the step delay time in step 54.</t>
  </si>
  <si>
    <t>It specifies the step delay time in step 55.</t>
  </si>
  <si>
    <t>It specifies the step delay time in step 56.</t>
  </si>
  <si>
    <t>It specifies the step delay time in step 57.</t>
  </si>
  <si>
    <t>It specifies the step delay time in step 58.</t>
  </si>
  <si>
    <t>It specifies the step delay time in step 59.</t>
  </si>
  <si>
    <t>It specifies the step delay time in step 60.</t>
  </si>
  <si>
    <t>It specifies the step delay time in step 61.</t>
  </si>
  <si>
    <t>It specifies the step delay time in step 62.</t>
  </si>
  <si>
    <t>It specifies the step delay time in step 63.</t>
  </si>
  <si>
    <t>It specifies the step delay time in step 64.</t>
  </si>
  <si>
    <t>It specifies the led delay time in step 1.</t>
    <phoneticPr fontId="7" type="noConversion"/>
  </si>
  <si>
    <t>It specifies the led delay time in step 2.</t>
  </si>
  <si>
    <t>It specifies the led delay time in step 3.</t>
  </si>
  <si>
    <t>It specifies the led delay time in step 4.</t>
  </si>
  <si>
    <t>It specifies the led delay time in step 5.</t>
  </si>
  <si>
    <t>It specifies the led delay time in step 6.</t>
  </si>
  <si>
    <t>It specifies the led delay time in step 7.</t>
  </si>
  <si>
    <t>It specifies the led delay time in step 8.</t>
  </si>
  <si>
    <t>It specifies the led delay time in step 9.</t>
  </si>
  <si>
    <t>It specifies the led delay time in step 10.</t>
  </si>
  <si>
    <t>It specifies the led delay time in step 11.</t>
  </si>
  <si>
    <t>It specifies the led delay time in step 12.</t>
  </si>
  <si>
    <t>It specifies the led delay time in step 13.</t>
  </si>
  <si>
    <t>It specifies the led delay time in step 14.</t>
  </si>
  <si>
    <t>It specifies the led delay time in step 15.</t>
  </si>
  <si>
    <t>It specifies the led delay time in step 16.</t>
  </si>
  <si>
    <t>It specifies the led delay time in step 17.</t>
  </si>
  <si>
    <t>It specifies the led delay time in step 18.</t>
  </si>
  <si>
    <t>It specifies the led delay time in step 19.</t>
  </si>
  <si>
    <t>It specifies the led delay time in step 20.</t>
  </si>
  <si>
    <t>It specifies the led delay time in step 21.</t>
  </si>
  <si>
    <t>It specifies the led delay time in step 22.</t>
  </si>
  <si>
    <t>It specifies the led delay time in step 23.</t>
  </si>
  <si>
    <t>It specifies the led delay time in step 24.</t>
  </si>
  <si>
    <t>It specifies the led delay time in step 25.</t>
  </si>
  <si>
    <t>It specifies the led delay time in step 26.</t>
  </si>
  <si>
    <t>It specifies the led delay time in step 27.</t>
  </si>
  <si>
    <t>It specifies the led delay time in step 28.</t>
  </si>
  <si>
    <t>It specifies the led delay time in step 29.</t>
  </si>
  <si>
    <t>It specifies the led delay time in step 30.</t>
  </si>
  <si>
    <t>It specifies the led delay time in step 31.</t>
  </si>
  <si>
    <t>It specifies the led delay time in step 32.</t>
  </si>
  <si>
    <t>It specifies the led delay time in step 33.</t>
  </si>
  <si>
    <t>It specifies the led delay time in step 34.</t>
  </si>
  <si>
    <t>It specifies the led delay time in step 35.</t>
  </si>
  <si>
    <t>It specifies the led delay time in step 36.</t>
  </si>
  <si>
    <t>It specifies the led delay time in step 37.</t>
  </si>
  <si>
    <t>It specifies the led delay time in step 38.</t>
  </si>
  <si>
    <t>It specifies the led delay time in step 39.</t>
  </si>
  <si>
    <t>It specifies the led delay time in step 40.</t>
  </si>
  <si>
    <t>It specifies the led delay time in step 41.</t>
  </si>
  <si>
    <t>It specifies the led delay time in step 42.</t>
  </si>
  <si>
    <t>It specifies the led delay time in step 43.</t>
  </si>
  <si>
    <t>It specifies the led delay time in step 44.</t>
  </si>
  <si>
    <t>It specifies the led delay time in step 45.</t>
  </si>
  <si>
    <t>It specifies the led delay time in step 46.</t>
  </si>
  <si>
    <t>It specifies the led delay time in step 47.</t>
  </si>
  <si>
    <t>It specifies the led delay time in step 48.</t>
  </si>
  <si>
    <t>It specifies the led delay time in step 49.</t>
  </si>
  <si>
    <t>It specifies the led delay time in step 50.</t>
  </si>
  <si>
    <t>It specifies the led delay time in step 51.</t>
  </si>
  <si>
    <t>It specifies the led delay time in step 52.</t>
  </si>
  <si>
    <t>It specifies the led delay time in step 53.</t>
  </si>
  <si>
    <t>It specifies the led delay time in step 54.</t>
  </si>
  <si>
    <t>It specifies the led delay time in step 55.</t>
  </si>
  <si>
    <t>It specifies the led delay time in step 56.</t>
  </si>
  <si>
    <t>It specifies the led delay time in step 57.</t>
  </si>
  <si>
    <t>It specifies the led delay time in step 58.</t>
  </si>
  <si>
    <t>It specifies the led delay time in step 59.</t>
  </si>
  <si>
    <t>It specifies the led delay time in step 60.</t>
  </si>
  <si>
    <t>It specifies the led delay time in step 61.</t>
  </si>
  <si>
    <t>It specifies the led delay time in step 62.</t>
  </si>
  <si>
    <t>It specifies the led delay time in step 63.</t>
  </si>
  <si>
    <t>It specifies the led delay time in step 64.</t>
  </si>
  <si>
    <t>It specifies the led fade duration in step 1.</t>
    <phoneticPr fontId="7" type="noConversion"/>
  </si>
  <si>
    <t>It specifies the led fade duration in step 2.</t>
  </si>
  <si>
    <t>It specifies the led fade duration in step 3.</t>
  </si>
  <si>
    <t>It specifies the led fade duration in step 4.</t>
  </si>
  <si>
    <t>It specifies the led fade duration in step 5.</t>
  </si>
  <si>
    <t>It specifies the led fade duration in step 6.</t>
  </si>
  <si>
    <t>It specifies the led fade duration in step 7.</t>
  </si>
  <si>
    <t>It specifies the led fade duration in step 8.</t>
  </si>
  <si>
    <t>It specifies the led fade duration in step 9.</t>
  </si>
  <si>
    <t>It specifies the led fade duration in step 10.</t>
  </si>
  <si>
    <t>It specifies the led fade duration in step 11.</t>
  </si>
  <si>
    <t>It specifies the led fade duration in step 12.</t>
  </si>
  <si>
    <t>It specifies the led fade duration in step 13.</t>
  </si>
  <si>
    <t>It specifies the led fade duration in step 14.</t>
  </si>
  <si>
    <t>It specifies the led fade duration in step 15.</t>
  </si>
  <si>
    <t>It specifies the led fade duration in step 16.</t>
  </si>
  <si>
    <t>It specifies the led fade duration in step 17.</t>
  </si>
  <si>
    <t>It specifies the led fade duration in step 18.</t>
  </si>
  <si>
    <t>It specifies the led fade duration in step 19.</t>
  </si>
  <si>
    <t>It specifies the led fade duration in step 20.</t>
  </si>
  <si>
    <t>It specifies the led fade duration in step 21.</t>
  </si>
  <si>
    <t>It specifies the led fade duration in step 22.</t>
  </si>
  <si>
    <t>It specifies the led fade duration in step 23.</t>
  </si>
  <si>
    <t>It specifies the led fade duration in step 24.</t>
  </si>
  <si>
    <t>It specifies the led fade duration in step 25.</t>
  </si>
  <si>
    <t>It specifies the led fade duration in step 26.</t>
  </si>
  <si>
    <t>It specifies the led fade duration in step 27.</t>
  </si>
  <si>
    <t>It specifies the led fade duration in step 28.</t>
  </si>
  <si>
    <t>It specifies the led fade duration in step 29.</t>
  </si>
  <si>
    <t>It specifies the led fade duration in step 30.</t>
  </si>
  <si>
    <t>It specifies the led fade duration in step 31.</t>
  </si>
  <si>
    <t>It specifies the led fade duration in step 32.</t>
  </si>
  <si>
    <t>It specifies the led fade duration in step 33.</t>
  </si>
  <si>
    <t>It specifies the led fade duration in step 34.</t>
  </si>
  <si>
    <t>It specifies the led fade duration in step 35.</t>
  </si>
  <si>
    <t>It specifies the led fade duration in step 36.</t>
  </si>
  <si>
    <t>It specifies the led fade duration in step 37.</t>
  </si>
  <si>
    <t>It specifies the led fade duration in step 38.</t>
  </si>
  <si>
    <t>It specifies the led fade duration in step 39.</t>
  </si>
  <si>
    <t>It specifies the led fade duration in step 40.</t>
  </si>
  <si>
    <t>It specifies the led fade duration in step 41.</t>
  </si>
  <si>
    <t>It specifies the led fade duration in step 42.</t>
  </si>
  <si>
    <t>It specifies the led fade duration in step 43.</t>
  </si>
  <si>
    <t>It specifies the led fade duration in step 44.</t>
  </si>
  <si>
    <t>It specifies the led fade duration in step 45.</t>
  </si>
  <si>
    <t>It specifies the led fade duration in step 46.</t>
  </si>
  <si>
    <t>It specifies the led fade duration in step 47.</t>
  </si>
  <si>
    <t>It specifies the led fade duration in step 48.</t>
  </si>
  <si>
    <t>It specifies the led fade duration in step 49.</t>
  </si>
  <si>
    <t>It specifies the led fade duration in step 50.</t>
  </si>
  <si>
    <t>It specifies the led fade duration in step 51.</t>
  </si>
  <si>
    <t>It specifies the led fade duration in step 52.</t>
  </si>
  <si>
    <t>It specifies the led fade duration in step 53.</t>
  </si>
  <si>
    <t>It specifies the led fade duration in step 54.</t>
  </si>
  <si>
    <t>It specifies the led fade duration in step 55.</t>
  </si>
  <si>
    <t>It specifies the led fade duration in step 56.</t>
  </si>
  <si>
    <t>It specifies the led fade duration in step 57.</t>
  </si>
  <si>
    <t>It specifies the led fade duration in step 58.</t>
  </si>
  <si>
    <t>It specifies the led fade duration in step 59.</t>
  </si>
  <si>
    <t>It specifies the led fade duration in step 60.</t>
  </si>
  <si>
    <t>It specifies the led fade duration in step 61.</t>
  </si>
  <si>
    <t>It specifies the led fade duration in step 62.</t>
  </si>
  <si>
    <t>It specifies the led fade duration in step 63.</t>
  </si>
  <si>
    <t>It specifies the led fade duration in step 64.</t>
  </si>
  <si>
    <t>It specifies the led on off duration time in step 1.</t>
    <phoneticPr fontId="7" type="noConversion"/>
  </si>
  <si>
    <t>It specifies the led on off duration time in step 2.</t>
  </si>
  <si>
    <t>It specifies the led on off duration time in step 3.</t>
  </si>
  <si>
    <t>It specifies the led on off duration time in step 4.</t>
  </si>
  <si>
    <t>It specifies the led on off duration time in step 5.</t>
  </si>
  <si>
    <t>It specifies the led on off duration time in step 6.</t>
  </si>
  <si>
    <t>It specifies the led on off duration time in step 7.</t>
  </si>
  <si>
    <t>It specifies the led on off duration time in step 8.</t>
  </si>
  <si>
    <t>It specifies the led on off duration time in step 9.</t>
  </si>
  <si>
    <t>It specifies the led on off duration time in step 10.</t>
  </si>
  <si>
    <t>It specifies the led on off duration time in step 11.</t>
  </si>
  <si>
    <t>It specifies the led on off duration time in step 12.</t>
  </si>
  <si>
    <t>It specifies the led on off duration time in step 13.</t>
  </si>
  <si>
    <t>It specifies the led on off duration time in step 14.</t>
  </si>
  <si>
    <t>It specifies the led on off duration time in step 15.</t>
  </si>
  <si>
    <t>It specifies the led on off duration time in step 16.</t>
  </si>
  <si>
    <t>It specifies the led on off duration time in step 17.</t>
  </si>
  <si>
    <t>It specifies the led on off duration time in step 18.</t>
  </si>
  <si>
    <t>It specifies the led on off duration time in step 19.</t>
  </si>
  <si>
    <t>It specifies the led on off duration time in step 20.</t>
  </si>
  <si>
    <t>It specifies the led on off duration time in step 21.</t>
  </si>
  <si>
    <t>It specifies the led on off duration time in step 22.</t>
  </si>
  <si>
    <t>It specifies the led on off duration time in step 23.</t>
  </si>
  <si>
    <t>It specifies the led on off duration time in step 24.</t>
  </si>
  <si>
    <t>It specifies the led on off duration time in step 25.</t>
  </si>
  <si>
    <t>It specifies the led on off duration time in step 26.</t>
  </si>
  <si>
    <t>It specifies the led on off duration time in step 27.</t>
  </si>
  <si>
    <t>It specifies the led on off duration time in step 28.</t>
  </si>
  <si>
    <t>It specifies the led on off duration time in step 29.</t>
  </si>
  <si>
    <t>It specifies the led on off duration time in step 30.</t>
  </si>
  <si>
    <t>It specifies the led on off duration time in step 31.</t>
  </si>
  <si>
    <t>It specifies the led on off duration time in step 32.</t>
  </si>
  <si>
    <t>It specifies the led on off duration time in step 33.</t>
  </si>
  <si>
    <t>It specifies the led on off duration time in step 34.</t>
  </si>
  <si>
    <t>It specifies the led on off duration time in step 35.</t>
  </si>
  <si>
    <t>It specifies the led on off duration time in step 36.</t>
  </si>
  <si>
    <t>It specifies the led on off duration time in step 37.</t>
  </si>
  <si>
    <t>It specifies the led on off duration time in step 38.</t>
  </si>
  <si>
    <t>It specifies the led on off duration time in step 39.</t>
  </si>
  <si>
    <t>It specifies the led on off duration time in step 40.</t>
  </si>
  <si>
    <t>It specifies the led on off duration time in step 41.</t>
  </si>
  <si>
    <t>It specifies the led on off duration time in step 42.</t>
  </si>
  <si>
    <t>It specifies the led on off duration time in step 43.</t>
  </si>
  <si>
    <t>It specifies the led on off duration time in step 44.</t>
  </si>
  <si>
    <t>It specifies the led on off duration time in step 45.</t>
  </si>
  <si>
    <t>It specifies the led on off duration time in step 46.</t>
  </si>
  <si>
    <t>It specifies the led on off duration time in step 47.</t>
  </si>
  <si>
    <t>It specifies the led on off duration time in step 48.</t>
  </si>
  <si>
    <t>It specifies the led on off duration time in step 49.</t>
  </si>
  <si>
    <t>It specifies the led on off duration time in step 50.</t>
  </si>
  <si>
    <t>It specifies the led on off duration time in step 51.</t>
  </si>
  <si>
    <t>It specifies the led on off duration time in step 52.</t>
  </si>
  <si>
    <t>It specifies the led on off duration time in step 53.</t>
  </si>
  <si>
    <t>It specifies the led on off duration time in step 54.</t>
  </si>
  <si>
    <t>It specifies the led on off duration time in step 55.</t>
  </si>
  <si>
    <t>It specifies the led on off duration time in step 56.</t>
  </si>
  <si>
    <t>It specifies the led on off duration time in step 57.</t>
  </si>
  <si>
    <t>It specifies the led on off duration time in step 58.</t>
  </si>
  <si>
    <t>It specifies the led on off duration time in step 59.</t>
  </si>
  <si>
    <t>It specifies the led on off duration time in step 60.</t>
  </si>
  <si>
    <t>It specifies the led on off duration time in step 61.</t>
  </si>
  <si>
    <t>It specifies the led on off duration time in step 62.</t>
  </si>
  <si>
    <t>It specifies the led on off duration time in step 63.</t>
  </si>
  <si>
    <t>It specifies the led on off duration time in step 64.</t>
  </si>
  <si>
    <t>It specifies the led 1 max intensity in step 1.</t>
    <phoneticPr fontId="7" type="noConversion"/>
  </si>
  <si>
    <t>It specifies the led 1 max intensity in step 2.</t>
  </si>
  <si>
    <t>It specifies the led 1 max intensity in step 3.</t>
  </si>
  <si>
    <t>It specifies the led 1 max intensity in step 4.</t>
  </si>
  <si>
    <t>It specifies the led 1 max intensity in step 5.</t>
  </si>
  <si>
    <t>It specifies the led 1 max intensity in step 6.</t>
  </si>
  <si>
    <t>It specifies the led 1 max intensity in step 7.</t>
  </si>
  <si>
    <t>It specifies the led 1 max intensity in step 8.</t>
  </si>
  <si>
    <t>It specifies the led 1 max intensity in step 9.</t>
  </si>
  <si>
    <t>It specifies the led 1 max intensity in step 10.</t>
  </si>
  <si>
    <t>It specifies the led 1 max intensity in step 11.</t>
  </si>
  <si>
    <t>It specifies the led 1 max intensity in step 12.</t>
  </si>
  <si>
    <t>It specifies the led 2 max intensity in step 1.</t>
    <phoneticPr fontId="7" type="noConversion"/>
  </si>
  <si>
    <t>It specifies the led 3 max intensity in step 1.</t>
    <phoneticPr fontId="7" type="noConversion"/>
  </si>
  <si>
    <t>It specifies the led 4 max intensity in step 1.</t>
    <phoneticPr fontId="7" type="noConversion"/>
  </si>
  <si>
    <t>It specifies the led 5 max intensity in step 1.</t>
    <phoneticPr fontId="7" type="noConversion"/>
  </si>
  <si>
    <t>It specifies the led 6 max intensity in step 1.</t>
    <phoneticPr fontId="7" type="noConversion"/>
  </si>
  <si>
    <t>It specifies the led 7 max intensity in step 1.</t>
    <phoneticPr fontId="7" type="noConversion"/>
  </si>
  <si>
    <t>It specifies the led 8 max intensity in step 1.</t>
    <phoneticPr fontId="7" type="noConversion"/>
  </si>
  <si>
    <t>It specifies the led 9 max intensity in step 1.</t>
    <phoneticPr fontId="7" type="noConversion"/>
  </si>
  <si>
    <t>It specifies the led 10 max intensity in step 1.</t>
    <phoneticPr fontId="7" type="noConversion"/>
  </si>
  <si>
    <t>It specifies the led 11 max intensity in step 1.</t>
    <phoneticPr fontId="7" type="noConversion"/>
  </si>
  <si>
    <t>It specifies the led 12 max intensity in step 1.</t>
    <phoneticPr fontId="7" type="noConversion"/>
  </si>
  <si>
    <t>It specifies the led 2 max intensity in step 2.</t>
  </si>
  <si>
    <t>It specifies the led 3 max intensity in step 2.</t>
  </si>
  <si>
    <t>It specifies the led 4 max intensity in step 2.</t>
  </si>
  <si>
    <t>It specifies the led 5 max intensity in step 2.</t>
  </si>
  <si>
    <t>It specifies the led 6 max intensity in step 2.</t>
  </si>
  <si>
    <t>It specifies the led 7 max intensity in step 2.</t>
  </si>
  <si>
    <t>It specifies the led 8 max intensity in step 2.</t>
  </si>
  <si>
    <t>It specifies the led 9 max intensity in step 2.</t>
  </si>
  <si>
    <t>It specifies the led 10 max intensity in step 2.</t>
  </si>
  <si>
    <t>It specifies the led 11 max intensity in step 2.</t>
  </si>
  <si>
    <t>It specifies the led 12 max intensity in step 2.</t>
  </si>
  <si>
    <t>It specifies the led 2 max intensity in step 3.</t>
  </si>
  <si>
    <t>It specifies the led 3 max intensity in step 3.</t>
  </si>
  <si>
    <t>It specifies the led 4 max intensity in step 3.</t>
  </si>
  <si>
    <t>It specifies the led 5 max intensity in step 3.</t>
  </si>
  <si>
    <t>It specifies the led 6 max intensity in step 3.</t>
  </si>
  <si>
    <t>It specifies the led 7 max intensity in step 3.</t>
  </si>
  <si>
    <t>It specifies the led 8 max intensity in step 3.</t>
  </si>
  <si>
    <t>It specifies the led 9 max intensity in step 3.</t>
  </si>
  <si>
    <t>It specifies the led 10 max intensity in step 3.</t>
  </si>
  <si>
    <t>It specifies the led 11 max intensity in step 3.</t>
  </si>
  <si>
    <t>It specifies the led 12 max intensity in step 3.</t>
  </si>
  <si>
    <t>It specifies the led 2 max intensity in step 4.</t>
  </si>
  <si>
    <t>It specifies the led 3 max intensity in step 4.</t>
  </si>
  <si>
    <t>It specifies the led 4 max intensity in step 4.</t>
  </si>
  <si>
    <t>It specifies the led 5 max intensity in step 4.</t>
  </si>
  <si>
    <t>It specifies the led 6 max intensity in step 4.</t>
  </si>
  <si>
    <t>It specifies the led 7 max intensity in step 4.</t>
  </si>
  <si>
    <t>It specifies the led 8 max intensity in step 4.</t>
  </si>
  <si>
    <t>It specifies the led 9 max intensity in step 4.</t>
  </si>
  <si>
    <t>It specifies the led 10 max intensity in step 4.</t>
  </si>
  <si>
    <t>It specifies the led 11 max intensity in step 4.</t>
  </si>
  <si>
    <t>It specifies the led 12 max intensity in step 4.</t>
  </si>
  <si>
    <t>It specifies the led 2 max intensity in step 5.</t>
  </si>
  <si>
    <t>It specifies the led 3 max intensity in step 5.</t>
  </si>
  <si>
    <t>It specifies the led 4 max intensity in step 5.</t>
  </si>
  <si>
    <t>It specifies the led 5 max intensity in step 5.</t>
  </si>
  <si>
    <t>It specifies the led 6 max intensity in step 5.</t>
  </si>
  <si>
    <t>It specifies the led 7 max intensity in step 5.</t>
  </si>
  <si>
    <t>It specifies the led 8 max intensity in step 5.</t>
  </si>
  <si>
    <t>It specifies the led 9 max intensity in step 5.</t>
  </si>
  <si>
    <t>It specifies the led 10 max intensity in step 5.</t>
  </si>
  <si>
    <t>It specifies the led 11 max intensity in step 5.</t>
  </si>
  <si>
    <t>It specifies the led 12 max intensity in step 5.</t>
  </si>
  <si>
    <t>It specifies the led 2 max intensity in step 6.</t>
  </si>
  <si>
    <t>It specifies the led 3 max intensity in step 6.</t>
  </si>
  <si>
    <t>It specifies the led 4 max intensity in step 6.</t>
  </si>
  <si>
    <t>It specifies the led 5 max intensity in step 6.</t>
  </si>
  <si>
    <t>It specifies the led 6 max intensity in step 6.</t>
  </si>
  <si>
    <t>It specifies the led 7 max intensity in step 6.</t>
  </si>
  <si>
    <t>It specifies the led 8 max intensity in step 6.</t>
  </si>
  <si>
    <t>It specifies the led 9 max intensity in step 6.</t>
  </si>
  <si>
    <t>It specifies the led 10 max intensity in step 6.</t>
  </si>
  <si>
    <t>It specifies the led 11 max intensity in step 6.</t>
  </si>
  <si>
    <t>It specifies the led 12 max intensity in step 6.</t>
  </si>
  <si>
    <t>It specifies the led 2 max intensity in step 7.</t>
  </si>
  <si>
    <t>It specifies the led 3 max intensity in step 7.</t>
  </si>
  <si>
    <t>It specifies the led 4 max intensity in step 7.</t>
  </si>
  <si>
    <t>It specifies the led 5 max intensity in step 7.</t>
  </si>
  <si>
    <t>It specifies the led 6 max intensity in step 7.</t>
  </si>
  <si>
    <t>It specifies the led 7 max intensity in step 7.</t>
  </si>
  <si>
    <t>It specifies the led 8 max intensity in step 7.</t>
  </si>
  <si>
    <t>It specifies the led 9 max intensity in step 7.</t>
  </si>
  <si>
    <t>It specifies the led 10 max intensity in step 7.</t>
  </si>
  <si>
    <t>It specifies the led 11 max intensity in step 7.</t>
  </si>
  <si>
    <t>It specifies the led 12 max intensity in step 7.</t>
  </si>
  <si>
    <t>It specifies the led 2 max intensity in step 8.</t>
  </si>
  <si>
    <t>It specifies the led 3 max intensity in step 8.</t>
  </si>
  <si>
    <t>It specifies the led 4 max intensity in step 8.</t>
  </si>
  <si>
    <t>It specifies the led 5 max intensity in step 8.</t>
  </si>
  <si>
    <t>It specifies the led 6 max intensity in step 8.</t>
  </si>
  <si>
    <t>It specifies the led 7 max intensity in step 8.</t>
  </si>
  <si>
    <t>It specifies the led 8 max intensity in step 8.</t>
  </si>
  <si>
    <t>It specifies the led 9 max intensity in step 8.</t>
  </si>
  <si>
    <t>It specifies the led 10 max intensity in step 8.</t>
  </si>
  <si>
    <t>It specifies the led 11 max intensity in step 8.</t>
  </si>
  <si>
    <t>It specifies the led 12 max intensity in step 8.</t>
  </si>
  <si>
    <t>It specifies the led 2 max intensity in step 9.</t>
  </si>
  <si>
    <t>It specifies the led 3 max intensity in step 9.</t>
  </si>
  <si>
    <t>It specifies the led 4 max intensity in step 9.</t>
  </si>
  <si>
    <t>It specifies the led 5 max intensity in step 9.</t>
  </si>
  <si>
    <t>It specifies the led 6 max intensity in step 9.</t>
  </si>
  <si>
    <t>It specifies the led 7 max intensity in step 9.</t>
  </si>
  <si>
    <t>It specifies the led 8 max intensity in step 9.</t>
  </si>
  <si>
    <t>It specifies the led 9 max intensity in step 9.</t>
  </si>
  <si>
    <t>It specifies the led 10 max intensity in step 9.</t>
  </si>
  <si>
    <t>It specifies the led 11 max intensity in step 9.</t>
  </si>
  <si>
    <t>It specifies the led 12 max intensity in step 9.</t>
  </si>
  <si>
    <t>It specifies the led 2 max intensity in step 10.</t>
  </si>
  <si>
    <t>It specifies the led 3 max intensity in step 10.</t>
  </si>
  <si>
    <t>It specifies the led 4 max intensity in step 10.</t>
  </si>
  <si>
    <t>It specifies the led 5 max intensity in step 10.</t>
  </si>
  <si>
    <t>It specifies the led 6 max intensity in step 10.</t>
  </si>
  <si>
    <t>It specifies the led 7 max intensity in step 10.</t>
  </si>
  <si>
    <t>It specifies the led 8 max intensity in step 10.</t>
  </si>
  <si>
    <t>It specifies the led 9 max intensity in step 10.</t>
  </si>
  <si>
    <t>It specifies the led 10 max intensity in step 10.</t>
  </si>
  <si>
    <t>It specifies the led 11 max intensity in step 10.</t>
  </si>
  <si>
    <t>It specifies the led 12 max intensity in step 10.</t>
  </si>
  <si>
    <t>It specifies the led 2 max intensity in step 11.</t>
  </si>
  <si>
    <t>It specifies the led 3 max intensity in step 11.</t>
  </si>
  <si>
    <t>It specifies the led 4 max intensity in step 11.</t>
  </si>
  <si>
    <t>It specifies the led 5 max intensity in step 11.</t>
  </si>
  <si>
    <t>It specifies the led 6 max intensity in step 11.</t>
  </si>
  <si>
    <t>It specifies the led 7 max intensity in step 11.</t>
  </si>
  <si>
    <t>It specifies the led 8 max intensity in step 11.</t>
  </si>
  <si>
    <t>It specifies the led 9 max intensity in step 11.</t>
  </si>
  <si>
    <t>It specifies the led 10 max intensity in step 11.</t>
  </si>
  <si>
    <t>It specifies the led 11 max intensity in step 11.</t>
  </si>
  <si>
    <t>It specifies the led 12 max intensity in step 11.</t>
  </si>
  <si>
    <t>It specifies the led 2 max intensity in step 12.</t>
  </si>
  <si>
    <t>It specifies the led 3 max intensity in step 12.</t>
  </si>
  <si>
    <t>It specifies the led 4 max intensity in step 12.</t>
  </si>
  <si>
    <t>It specifies the led 5 max intensity in step 12.</t>
  </si>
  <si>
    <t>It specifies the led 6 max intensity in step 12.</t>
  </si>
  <si>
    <t>It specifies the led 7 max intensity in step 12.</t>
  </si>
  <si>
    <t>It specifies the led 8 max intensity in step 12.</t>
  </si>
  <si>
    <t>It specifies the led 9 max intensity in step 12.</t>
  </si>
  <si>
    <t>It specifies the led 10 max intensity in step 12.</t>
  </si>
  <si>
    <t>It specifies the led 11 max intensity in step 12.</t>
  </si>
  <si>
    <t>It specifies the led 12 max intensity in step 12.</t>
  </si>
  <si>
    <t>It specifies the led 1 max intensity in step 13.</t>
  </si>
  <si>
    <t>It specifies the led 2 max intensity in step 13.</t>
  </si>
  <si>
    <t>It specifies the led 3 max intensity in step 13.</t>
  </si>
  <si>
    <t>It specifies the led 4 max intensity in step 13.</t>
  </si>
  <si>
    <t>It specifies the led 5 max intensity in step 13.</t>
  </si>
  <si>
    <t>It specifies the led 6 max intensity in step 13.</t>
  </si>
  <si>
    <t>It specifies the led 7 max intensity in step 13.</t>
  </si>
  <si>
    <t>It specifies the led 8 max intensity in step 13.</t>
  </si>
  <si>
    <t>It specifies the led 9 max intensity in step 13.</t>
  </si>
  <si>
    <t>It specifies the led 10 max intensity in step 13.</t>
  </si>
  <si>
    <t>It specifies the led 11 max intensity in step 13.</t>
  </si>
  <si>
    <t>It specifies the led 12 max intensity in step 13.</t>
  </si>
  <si>
    <t>It specifies the led 1 max intensity in step 14.</t>
  </si>
  <si>
    <t>It specifies the led 2 max intensity in step 14.</t>
  </si>
  <si>
    <t>It specifies the led 3 max intensity in step 14.</t>
  </si>
  <si>
    <t>It specifies the led 4 max intensity in step 14.</t>
  </si>
  <si>
    <t>It specifies the led 5 max intensity in step 14.</t>
  </si>
  <si>
    <t>It specifies the led 6 max intensity in step 14.</t>
  </si>
  <si>
    <t>It specifies the led 7 max intensity in step 14.</t>
  </si>
  <si>
    <t>It specifies the led 8 max intensity in step 14.</t>
  </si>
  <si>
    <t>It specifies the led 9 max intensity in step 14.</t>
  </si>
  <si>
    <t>It specifies the led 10 max intensity in step 14.</t>
  </si>
  <si>
    <t>It specifies the led 11 max intensity in step 14.</t>
  </si>
  <si>
    <t>It specifies the led 12 max intensity in step 14.</t>
  </si>
  <si>
    <t>It specifies the led 1 max intensity in step 15.</t>
  </si>
  <si>
    <t>It specifies the led 2 max intensity in step 15.</t>
  </si>
  <si>
    <t>It specifies the led 3 max intensity in step 15.</t>
  </si>
  <si>
    <t>It specifies the led 4 max intensity in step 15.</t>
  </si>
  <si>
    <t>It specifies the led 5 max intensity in step 15.</t>
  </si>
  <si>
    <t>It specifies the led 6 max intensity in step 15.</t>
  </si>
  <si>
    <t>It specifies the led 7 max intensity in step 15.</t>
  </si>
  <si>
    <t>It specifies the led 8 max intensity in step 15.</t>
  </si>
  <si>
    <t>It specifies the led 9 max intensity in step 15.</t>
  </si>
  <si>
    <t>It specifies the led 10 max intensity in step 15.</t>
  </si>
  <si>
    <t>It specifies the led 11 max intensity in step 15.</t>
  </si>
  <si>
    <t>It specifies the led 12 max intensity in step 15.</t>
  </si>
  <si>
    <t>It specifies the led 1 max intensity in step 16.</t>
  </si>
  <si>
    <t>It specifies the led 2 max intensity in step 16.</t>
  </si>
  <si>
    <t>It specifies the led 3 max intensity in step 16.</t>
  </si>
  <si>
    <t>It specifies the led 4 max intensity in step 16.</t>
  </si>
  <si>
    <t>It specifies the led 5 max intensity in step 16.</t>
  </si>
  <si>
    <t>It specifies the led 6 max intensity in step 16.</t>
  </si>
  <si>
    <t>It specifies the led 7 max intensity in step 16.</t>
  </si>
  <si>
    <t>It specifies the led 8 max intensity in step 16.</t>
  </si>
  <si>
    <t>It specifies the led 9 max intensity in step 16.</t>
  </si>
  <si>
    <t>It specifies the led 10 max intensity in step 16.</t>
  </si>
  <si>
    <t>It specifies the led 11 max intensity in step 16.</t>
  </si>
  <si>
    <t>It specifies the led 12 max intensity in step 16.</t>
  </si>
  <si>
    <t>It specifies the led 1 max intensity in step 17.</t>
  </si>
  <si>
    <t>It specifies the led 2 max intensity in step 17.</t>
  </si>
  <si>
    <t>It specifies the led 3 max intensity in step 17.</t>
  </si>
  <si>
    <t>It specifies the led 4 max intensity in step 17.</t>
  </si>
  <si>
    <t>It specifies the led 5 max intensity in step 17.</t>
  </si>
  <si>
    <t>It specifies the led 6 max intensity in step 17.</t>
  </si>
  <si>
    <t>It specifies the led 7 max intensity in step 17.</t>
  </si>
  <si>
    <t>It specifies the led 8 max intensity in step 17.</t>
  </si>
  <si>
    <t>It specifies the led 9 max intensity in step 17.</t>
  </si>
  <si>
    <t>It specifies the led 10 max intensity in step 17.</t>
  </si>
  <si>
    <t>It specifies the led 11 max intensity in step 17.</t>
  </si>
  <si>
    <t>It specifies the led 12 max intensity in step 17.</t>
  </si>
  <si>
    <t>It specifies the led 1 max intensity in step 18.</t>
  </si>
  <si>
    <t>It specifies the led 2 max intensity in step 18.</t>
  </si>
  <si>
    <t>It specifies the led 3 max intensity in step 18.</t>
  </si>
  <si>
    <t>It specifies the led 4 max intensity in step 18.</t>
  </si>
  <si>
    <t>It specifies the led 5 max intensity in step 18.</t>
  </si>
  <si>
    <t>It specifies the led 6 max intensity in step 18.</t>
  </si>
  <si>
    <t>It specifies the led 7 max intensity in step 18.</t>
  </si>
  <si>
    <t>It specifies the led 8 max intensity in step 18.</t>
  </si>
  <si>
    <t>It specifies the led 9 max intensity in step 18.</t>
  </si>
  <si>
    <t>It specifies the led 10 max intensity in step 18.</t>
  </si>
  <si>
    <t>It specifies the led 11 max intensity in step 18.</t>
  </si>
  <si>
    <t>It specifies the led 12 max intensity in step 18.</t>
  </si>
  <si>
    <t>It specifies the led 1 max intensity in step 19.</t>
  </si>
  <si>
    <t>It specifies the led 2 max intensity in step 19.</t>
  </si>
  <si>
    <t>It specifies the led 3 max intensity in step 19.</t>
  </si>
  <si>
    <t>It specifies the led 4 max intensity in step 19.</t>
  </si>
  <si>
    <t>It specifies the led 5 max intensity in step 19.</t>
  </si>
  <si>
    <t>It specifies the led 6 max intensity in step 19.</t>
  </si>
  <si>
    <t>It specifies the led 7 max intensity in step 19.</t>
  </si>
  <si>
    <t>It specifies the led 8 max intensity in step 19.</t>
  </si>
  <si>
    <t>It specifies the led 9 max intensity in step 19.</t>
  </si>
  <si>
    <t>It specifies the led 10 max intensity in step 19.</t>
  </si>
  <si>
    <t>It specifies the led 11 max intensity in step 19.</t>
  </si>
  <si>
    <t>It specifies the led 12 max intensity in step 19.</t>
  </si>
  <si>
    <t>It specifies the led 1 max intensity in step 20.</t>
  </si>
  <si>
    <t>It specifies the led 2 max intensity in step 20.</t>
  </si>
  <si>
    <t>It specifies the led 3 max intensity in step 20.</t>
  </si>
  <si>
    <t>It specifies the led 4 max intensity in step 20.</t>
  </si>
  <si>
    <t>It specifies the led 5 max intensity in step 20.</t>
  </si>
  <si>
    <t>It specifies the led 6 max intensity in step 20.</t>
  </si>
  <si>
    <t>It specifies the led 7 max intensity in step 20.</t>
  </si>
  <si>
    <t>It specifies the led 8 max intensity in step 20.</t>
  </si>
  <si>
    <t>It specifies the led 9 max intensity in step 20.</t>
  </si>
  <si>
    <t>It specifies the led 10 max intensity in step 20.</t>
  </si>
  <si>
    <t>It specifies the led 11 max intensity in step 20.</t>
  </si>
  <si>
    <t>It specifies the led 12 max intensity in step 20.</t>
  </si>
  <si>
    <t>It specifies the led 1 max intensity in step 21.</t>
  </si>
  <si>
    <t>It specifies the led 2 max intensity in step 21.</t>
  </si>
  <si>
    <t>It specifies the led 3 max intensity in step 21.</t>
  </si>
  <si>
    <t>It specifies the led 4 max intensity in step 21.</t>
  </si>
  <si>
    <t>It specifies the led 5 max intensity in step 21.</t>
  </si>
  <si>
    <t>It specifies the led 6 max intensity in step 21.</t>
  </si>
  <si>
    <t>It specifies the led 7 max intensity in step 21.</t>
  </si>
  <si>
    <t>It specifies the led 8 max intensity in step 21.</t>
  </si>
  <si>
    <t>It specifies the led 9 max intensity in step 21.</t>
  </si>
  <si>
    <t>It specifies the led 10 max intensity in step 21.</t>
  </si>
  <si>
    <t>It specifies the led 11 max intensity in step 21.</t>
  </si>
  <si>
    <t>It specifies the led 12 max intensity in step 21.</t>
  </si>
  <si>
    <t>It specifies the led 1 max intensity in step 22.</t>
  </si>
  <si>
    <t>It specifies the led 2 max intensity in step 22.</t>
  </si>
  <si>
    <t>It specifies the led 3 max intensity in step 22.</t>
  </si>
  <si>
    <t>It specifies the led 4 max intensity in step 22.</t>
  </si>
  <si>
    <t>It specifies the led 5 max intensity in step 22.</t>
  </si>
  <si>
    <t>It specifies the led 6 max intensity in step 22.</t>
  </si>
  <si>
    <t>It specifies the led 7 max intensity in step 22.</t>
  </si>
  <si>
    <t>It specifies the led 8 max intensity in step 22.</t>
  </si>
  <si>
    <t>It specifies the led 9 max intensity in step 22.</t>
  </si>
  <si>
    <t>It specifies the led 10 max intensity in step 22.</t>
  </si>
  <si>
    <t>It specifies the led 11 max intensity in step 22.</t>
  </si>
  <si>
    <t>It specifies the led 12 max intensity in step 22.</t>
  </si>
  <si>
    <t>It specifies the led 1 max intensity in step 23.</t>
  </si>
  <si>
    <t>It specifies the led 2 max intensity in step 23.</t>
  </si>
  <si>
    <t>It specifies the led 3 max intensity in step 23.</t>
  </si>
  <si>
    <t>It specifies the led 4 max intensity in step 23.</t>
  </si>
  <si>
    <t>It specifies the led 5 max intensity in step 23.</t>
  </si>
  <si>
    <t>It specifies the led 6 max intensity in step 23.</t>
  </si>
  <si>
    <t>It specifies the led 7 max intensity in step 23.</t>
  </si>
  <si>
    <t>It specifies the led 8 max intensity in step 23.</t>
  </si>
  <si>
    <t>It specifies the led 9 max intensity in step 23.</t>
  </si>
  <si>
    <t>It specifies the led 10 max intensity in step 23.</t>
  </si>
  <si>
    <t>It specifies the led 11 max intensity in step 23.</t>
  </si>
  <si>
    <t>It specifies the led 12 max intensity in step 23.</t>
  </si>
  <si>
    <t>It specifies the led 1 max intensity in step 24.</t>
  </si>
  <si>
    <t>It specifies the led 2 max intensity in step 24.</t>
  </si>
  <si>
    <t>It specifies the led 3 max intensity in step 24.</t>
  </si>
  <si>
    <t>It specifies the led 4 max intensity in step 24.</t>
  </si>
  <si>
    <t>It specifies the led 5 max intensity in step 24.</t>
  </si>
  <si>
    <t>It specifies the led 6 max intensity in step 24.</t>
  </si>
  <si>
    <t>It specifies the led 7 max intensity in step 24.</t>
  </si>
  <si>
    <t>It specifies the led 8 max intensity in step 24.</t>
  </si>
  <si>
    <t>It specifies the led 9 max intensity in step 24.</t>
  </si>
  <si>
    <t>It specifies the led 10 max intensity in step 24.</t>
  </si>
  <si>
    <t>It specifies the led 11 max intensity in step 24.</t>
  </si>
  <si>
    <t>It specifies the led 12 max intensity in step 24.</t>
  </si>
  <si>
    <t>It specifies the led 1 max intensity in step 25.</t>
  </si>
  <si>
    <t>It specifies the led 2 max intensity in step 25.</t>
  </si>
  <si>
    <t>It specifies the led 3 max intensity in step 25.</t>
  </si>
  <si>
    <t>It specifies the led 4 max intensity in step 25.</t>
  </si>
  <si>
    <t>It specifies the led 5 max intensity in step 25.</t>
  </si>
  <si>
    <t>It specifies the led 6 max intensity in step 25.</t>
  </si>
  <si>
    <t>It specifies the led 7 max intensity in step 25.</t>
  </si>
  <si>
    <t>It specifies the led 8 max intensity in step 25.</t>
  </si>
  <si>
    <t>It specifies the led 9 max intensity in step 25.</t>
  </si>
  <si>
    <t>It specifies the led 10 max intensity in step 25.</t>
  </si>
  <si>
    <t>It specifies the led 11 max intensity in step 25.</t>
  </si>
  <si>
    <t>It specifies the led 12 max intensity in step 25.</t>
  </si>
  <si>
    <t>It specifies the led 1 max intensity in step 26.</t>
  </si>
  <si>
    <t>It specifies the led 2 max intensity in step 26.</t>
  </si>
  <si>
    <t>It specifies the led 3 max intensity in step 26.</t>
  </si>
  <si>
    <t>It specifies the led 4 max intensity in step 26.</t>
  </si>
  <si>
    <t>It specifies the led 5 max intensity in step 26.</t>
  </si>
  <si>
    <t>It specifies the led 6 max intensity in step 26.</t>
  </si>
  <si>
    <t>It specifies the led 7 max intensity in step 26.</t>
  </si>
  <si>
    <t>It specifies the led 8 max intensity in step 26.</t>
  </si>
  <si>
    <t>It specifies the led 9 max intensity in step 26.</t>
  </si>
  <si>
    <t>It specifies the led 10 max intensity in step 26.</t>
  </si>
  <si>
    <t>It specifies the led 11 max intensity in step 26.</t>
  </si>
  <si>
    <t>It specifies the led 12 max intensity in step 26.</t>
  </si>
  <si>
    <t>It specifies the led 1 max intensity in step 27.</t>
  </si>
  <si>
    <t>It specifies the led 2 max intensity in step 27.</t>
  </si>
  <si>
    <t>It specifies the led 3 max intensity in step 27.</t>
  </si>
  <si>
    <t>It specifies the led 4 max intensity in step 27.</t>
  </si>
  <si>
    <t>It specifies the led 5 max intensity in step 27.</t>
  </si>
  <si>
    <t>It specifies the led 6 max intensity in step 27.</t>
  </si>
  <si>
    <t>It specifies the led 7 max intensity in step 27.</t>
  </si>
  <si>
    <t>It specifies the led 8 max intensity in step 27.</t>
  </si>
  <si>
    <t>It specifies the led 9 max intensity in step 27.</t>
  </si>
  <si>
    <t>It specifies the led 10 max intensity in step 27.</t>
  </si>
  <si>
    <t>It specifies the led 11 max intensity in step 27.</t>
  </si>
  <si>
    <t>It specifies the led 12 max intensity in step 27.</t>
  </si>
  <si>
    <t>It specifies the led 1 max intensity in step 28.</t>
  </si>
  <si>
    <t>It specifies the led 2 max intensity in step 28.</t>
  </si>
  <si>
    <t>It specifies the led 3 max intensity in step 28.</t>
  </si>
  <si>
    <t>It specifies the led 4 max intensity in step 28.</t>
  </si>
  <si>
    <t>It specifies the led 5 max intensity in step 28.</t>
  </si>
  <si>
    <t>It specifies the led 6 max intensity in step 28.</t>
  </si>
  <si>
    <t>It specifies the led 7 max intensity in step 28.</t>
  </si>
  <si>
    <t>It specifies the led 8 max intensity in step 28.</t>
  </si>
  <si>
    <t>It specifies the led 9 max intensity in step 28.</t>
  </si>
  <si>
    <t>It specifies the led 10 max intensity in step 28.</t>
  </si>
  <si>
    <t>It specifies the led 11 max intensity in step 28.</t>
  </si>
  <si>
    <t>It specifies the led 12 max intensity in step 28.</t>
  </si>
  <si>
    <t>It specifies the led 1 max intensity in step 29.</t>
  </si>
  <si>
    <t>It specifies the led 2 max intensity in step 29.</t>
  </si>
  <si>
    <t>It specifies the led 3 max intensity in step 29.</t>
  </si>
  <si>
    <t>It specifies the led 4 max intensity in step 29.</t>
  </si>
  <si>
    <t>It specifies the led 5 max intensity in step 29.</t>
  </si>
  <si>
    <t>It specifies the led 6 max intensity in step 29.</t>
  </si>
  <si>
    <t>It specifies the led 7 max intensity in step 29.</t>
  </si>
  <si>
    <t>It specifies the led 8 max intensity in step 29.</t>
  </si>
  <si>
    <t>It specifies the led 9 max intensity in step 29.</t>
  </si>
  <si>
    <t>It specifies the led 10 max intensity in step 29.</t>
  </si>
  <si>
    <t>It specifies the led 11 max intensity in step 29.</t>
  </si>
  <si>
    <t>It specifies the led 12 max intensity in step 29.</t>
  </si>
  <si>
    <t>It specifies the led 1 max intensity in step 30.</t>
  </si>
  <si>
    <t>It specifies the led 2 max intensity in step 30.</t>
  </si>
  <si>
    <t>It specifies the led 3 max intensity in step 30.</t>
  </si>
  <si>
    <t>It specifies the led 4 max intensity in step 30.</t>
  </si>
  <si>
    <t>It specifies the led 5 max intensity in step 30.</t>
  </si>
  <si>
    <t>It specifies the led 6 max intensity in step 30.</t>
  </si>
  <si>
    <t>It specifies the led 7 max intensity in step 30.</t>
  </si>
  <si>
    <t>It specifies the led 8 max intensity in step 30.</t>
  </si>
  <si>
    <t>It specifies the led 9 max intensity in step 30.</t>
  </si>
  <si>
    <t>It specifies the led 10 max intensity in step 30.</t>
  </si>
  <si>
    <t>It specifies the led 11 max intensity in step 30.</t>
  </si>
  <si>
    <t>It specifies the led 12 max intensity in step 30.</t>
  </si>
  <si>
    <t>It specifies the led 1 max intensity in step 31.</t>
  </si>
  <si>
    <t>It specifies the led 2 max intensity in step 31.</t>
  </si>
  <si>
    <t>It specifies the led 3 max intensity in step 31.</t>
  </si>
  <si>
    <t>It specifies the led 4 max intensity in step 31.</t>
  </si>
  <si>
    <t>It specifies the led 5 max intensity in step 31.</t>
  </si>
  <si>
    <t>It specifies the led 6 max intensity in step 31.</t>
  </si>
  <si>
    <t>It specifies the led 7 max intensity in step 31.</t>
  </si>
  <si>
    <t>It specifies the led 8 max intensity in step 31.</t>
  </si>
  <si>
    <t>It specifies the led 9 max intensity in step 31.</t>
  </si>
  <si>
    <t>It specifies the led 10 max intensity in step 31.</t>
  </si>
  <si>
    <t>It specifies the led 11 max intensity in step 31.</t>
  </si>
  <si>
    <t>It specifies the led 12 max intensity in step 31.</t>
  </si>
  <si>
    <t>It specifies the led 1 max intensity in step 32.</t>
  </si>
  <si>
    <t>It specifies the led 2 max intensity in step 32.</t>
  </si>
  <si>
    <t>It specifies the led 3 max intensity in step 32.</t>
  </si>
  <si>
    <t>It specifies the led 4 max intensity in step 32.</t>
  </si>
  <si>
    <t>It specifies the led 5 max intensity in step 32.</t>
  </si>
  <si>
    <t>It specifies the led 6 max intensity in step 32.</t>
  </si>
  <si>
    <t>It specifies the led 7 max intensity in step 32.</t>
  </si>
  <si>
    <t>It specifies the led 8 max intensity in step 32.</t>
  </si>
  <si>
    <t>It specifies the led 9 max intensity in step 32.</t>
  </si>
  <si>
    <t>It specifies the led 10 max intensity in step 32.</t>
  </si>
  <si>
    <t>It specifies the led 11 max intensity in step 32.</t>
  </si>
  <si>
    <t>It specifies the led 12 max intensity in step 32.</t>
  </si>
  <si>
    <t>It specifies the led 1 max intensity in step 33.</t>
  </si>
  <si>
    <t>It specifies the led 2 max intensity in step 33.</t>
  </si>
  <si>
    <t>It specifies the led 3 max intensity in step 33.</t>
  </si>
  <si>
    <t>It specifies the led 4 max intensity in step 33.</t>
  </si>
  <si>
    <t>It specifies the led 5 max intensity in step 33.</t>
  </si>
  <si>
    <t>It specifies the led 6 max intensity in step 33.</t>
  </si>
  <si>
    <t>It specifies the led 7 max intensity in step 33.</t>
  </si>
  <si>
    <t>It specifies the led 8 max intensity in step 33.</t>
  </si>
  <si>
    <t>It specifies the led 9 max intensity in step 33.</t>
  </si>
  <si>
    <t>It specifies the led 10 max intensity in step 33.</t>
  </si>
  <si>
    <t>It specifies the led 11 max intensity in step 33.</t>
  </si>
  <si>
    <t>It specifies the led 12 max intensity in step 33.</t>
  </si>
  <si>
    <t>It specifies the led 1 max intensity in step 34.</t>
  </si>
  <si>
    <t>It specifies the led 2 max intensity in step 34.</t>
  </si>
  <si>
    <t>It specifies the led 3 max intensity in step 34.</t>
  </si>
  <si>
    <t>It specifies the led 4 max intensity in step 34.</t>
  </si>
  <si>
    <t>It specifies the led 5 max intensity in step 34.</t>
  </si>
  <si>
    <t>It specifies the led 6 max intensity in step 34.</t>
  </si>
  <si>
    <t>It specifies the led 7 max intensity in step 34.</t>
  </si>
  <si>
    <t>It specifies the led 8 max intensity in step 34.</t>
  </si>
  <si>
    <t>It specifies the led 9 max intensity in step 34.</t>
  </si>
  <si>
    <t>It specifies the led 10 max intensity in step 34.</t>
  </si>
  <si>
    <t>It specifies the led 11 max intensity in step 34.</t>
  </si>
  <si>
    <t>It specifies the led 12 max intensity in step 34.</t>
  </si>
  <si>
    <t>It specifies the led 1 max intensity in step 35.</t>
  </si>
  <si>
    <t>It specifies the led 2 max intensity in step 35.</t>
  </si>
  <si>
    <t>It specifies the led 3 max intensity in step 35.</t>
  </si>
  <si>
    <t>It specifies the led 4 max intensity in step 35.</t>
  </si>
  <si>
    <t>It specifies the led 5 max intensity in step 35.</t>
  </si>
  <si>
    <t>It specifies the led 6 max intensity in step 35.</t>
  </si>
  <si>
    <t>It specifies the led 7 max intensity in step 35.</t>
  </si>
  <si>
    <t>It specifies the led 8 max intensity in step 35.</t>
  </si>
  <si>
    <t>It specifies the led 9 max intensity in step 35.</t>
  </si>
  <si>
    <t>It specifies the led 10 max intensity in step 35.</t>
  </si>
  <si>
    <t>It specifies the led 11 max intensity in step 35.</t>
  </si>
  <si>
    <t>It specifies the led 12 max intensity in step 35.</t>
  </si>
  <si>
    <t>It specifies the led 1 max intensity in step 36.</t>
  </si>
  <si>
    <t>It specifies the led 2 max intensity in step 36.</t>
  </si>
  <si>
    <t>It specifies the led 3 max intensity in step 36.</t>
  </si>
  <si>
    <t>It specifies the led 4 max intensity in step 36.</t>
  </si>
  <si>
    <t>It specifies the led 5 max intensity in step 36.</t>
  </si>
  <si>
    <t>It specifies the led 6 max intensity in step 36.</t>
  </si>
  <si>
    <t>It specifies the led 7 max intensity in step 36.</t>
  </si>
  <si>
    <t>It specifies the led 8 max intensity in step 36.</t>
  </si>
  <si>
    <t>It specifies the led 9 max intensity in step 36.</t>
  </si>
  <si>
    <t>It specifies the led 10 max intensity in step 36.</t>
  </si>
  <si>
    <t>It specifies the led 11 max intensity in step 36.</t>
  </si>
  <si>
    <t>It specifies the led 12 max intensity in step 36.</t>
  </si>
  <si>
    <t>It specifies the led 1 max intensity in step 37.</t>
  </si>
  <si>
    <t>It specifies the led 2 max intensity in step 37.</t>
  </si>
  <si>
    <t>It specifies the led 3 max intensity in step 37.</t>
  </si>
  <si>
    <t>It specifies the led 4 max intensity in step 37.</t>
  </si>
  <si>
    <t>It specifies the led 5 max intensity in step 37.</t>
  </si>
  <si>
    <t>It specifies the led 6 max intensity in step 37.</t>
  </si>
  <si>
    <t>It specifies the led 7 max intensity in step 37.</t>
  </si>
  <si>
    <t>It specifies the led 8 max intensity in step 37.</t>
  </si>
  <si>
    <t>It specifies the led 9 max intensity in step 37.</t>
  </si>
  <si>
    <t>It specifies the led 10 max intensity in step 37.</t>
  </si>
  <si>
    <t>It specifies the led 11 max intensity in step 37.</t>
  </si>
  <si>
    <t>It specifies the led 12 max intensity in step 37.</t>
  </si>
  <si>
    <t>It specifies the led 1 max intensity in step 38.</t>
  </si>
  <si>
    <t>It specifies the led 2 max intensity in step 38.</t>
  </si>
  <si>
    <t>It specifies the led 3 max intensity in step 38.</t>
  </si>
  <si>
    <t>It specifies the led 4 max intensity in step 38.</t>
  </si>
  <si>
    <t>It specifies the led 5 max intensity in step 38.</t>
  </si>
  <si>
    <t>It specifies the led 6 max intensity in step 38.</t>
  </si>
  <si>
    <t>It specifies the led 7 max intensity in step 38.</t>
  </si>
  <si>
    <t>It specifies the led 8 max intensity in step 38.</t>
  </si>
  <si>
    <t>It specifies the led 9 max intensity in step 38.</t>
  </si>
  <si>
    <t>It specifies the led 10 max intensity in step 38.</t>
  </si>
  <si>
    <t>It specifies the led 11 max intensity in step 38.</t>
  </si>
  <si>
    <t>It specifies the led 12 max intensity in step 38.</t>
  </si>
  <si>
    <t>It specifies the led 1 max intensity in step 39.</t>
  </si>
  <si>
    <t>It specifies the led 2 max intensity in step 39.</t>
  </si>
  <si>
    <t>It specifies the led 3 max intensity in step 39.</t>
  </si>
  <si>
    <t>It specifies the led 4 max intensity in step 39.</t>
  </si>
  <si>
    <t>It specifies the led 5 max intensity in step 39.</t>
  </si>
  <si>
    <t>It specifies the led 6 max intensity in step 39.</t>
  </si>
  <si>
    <t>It specifies the led 7 max intensity in step 39.</t>
  </si>
  <si>
    <t>It specifies the led 8 max intensity in step 39.</t>
  </si>
  <si>
    <t>It specifies the led 9 max intensity in step 39.</t>
  </si>
  <si>
    <t>It specifies the led 10 max intensity in step 39.</t>
  </si>
  <si>
    <t>It specifies the led 11 max intensity in step 39.</t>
  </si>
  <si>
    <t>It specifies the led 12 max intensity in step 39.</t>
  </si>
  <si>
    <t>It specifies the led 1 max intensity in step 40.</t>
  </si>
  <si>
    <t>It specifies the led 2 max intensity in step 40.</t>
  </si>
  <si>
    <t>It specifies the led 3 max intensity in step 40.</t>
  </si>
  <si>
    <t>It specifies the led 4 max intensity in step 40.</t>
  </si>
  <si>
    <t>It specifies the led 5 max intensity in step 40.</t>
  </si>
  <si>
    <t>It specifies the led 6 max intensity in step 40.</t>
  </si>
  <si>
    <t>It specifies the led 7 max intensity in step 40.</t>
  </si>
  <si>
    <t>It specifies the led 8 max intensity in step 40.</t>
  </si>
  <si>
    <t>It specifies the led 9 max intensity in step 40.</t>
  </si>
  <si>
    <t>It specifies the led 10 max intensity in step 40.</t>
  </si>
  <si>
    <t>It specifies the led 11 max intensity in step 40.</t>
  </si>
  <si>
    <t>It specifies the led 12 max intensity in step 40.</t>
  </si>
  <si>
    <t>It specifies the led 1 max intensity in step 41.</t>
  </si>
  <si>
    <t>It specifies the led 2 max intensity in step 41.</t>
  </si>
  <si>
    <t>It specifies the led 3 max intensity in step 41.</t>
  </si>
  <si>
    <t>It specifies the led 4 max intensity in step 41.</t>
  </si>
  <si>
    <t>It specifies the led 5 max intensity in step 41.</t>
  </si>
  <si>
    <t>It specifies the led 6 max intensity in step 41.</t>
  </si>
  <si>
    <t>It specifies the led 7 max intensity in step 41.</t>
  </si>
  <si>
    <t>It specifies the led 8 max intensity in step 41.</t>
  </si>
  <si>
    <t>It specifies the led 9 max intensity in step 41.</t>
  </si>
  <si>
    <t>It specifies the led 10 max intensity in step 41.</t>
  </si>
  <si>
    <t>It specifies the led 11 max intensity in step 41.</t>
  </si>
  <si>
    <t>It specifies the led 12 max intensity in step 41.</t>
  </si>
  <si>
    <t>It specifies the led 1 max intensity in step 42.</t>
  </si>
  <si>
    <t>It specifies the led 2 max intensity in step 42.</t>
  </si>
  <si>
    <t>It specifies the led 3 max intensity in step 42.</t>
  </si>
  <si>
    <t>It specifies the led 4 max intensity in step 42.</t>
  </si>
  <si>
    <t>It specifies the led 5 max intensity in step 42.</t>
  </si>
  <si>
    <t>It specifies the led 6 max intensity in step 42.</t>
  </si>
  <si>
    <t>It specifies the led 7 max intensity in step 42.</t>
  </si>
  <si>
    <t>It specifies the led 8 max intensity in step 42.</t>
  </si>
  <si>
    <t>It specifies the led 9 max intensity in step 42.</t>
  </si>
  <si>
    <t>It specifies the led 10 max intensity in step 42.</t>
  </si>
  <si>
    <t>It specifies the led 11 max intensity in step 42.</t>
  </si>
  <si>
    <t>It specifies the led 12 max intensity in step 42.</t>
  </si>
  <si>
    <t>It specifies the led 1 max intensity in step 43.</t>
  </si>
  <si>
    <t>It specifies the led 2 max intensity in step 43.</t>
  </si>
  <si>
    <t>It specifies the led 3 max intensity in step 43.</t>
  </si>
  <si>
    <t>It specifies the led 4 max intensity in step 43.</t>
  </si>
  <si>
    <t>It specifies the led 5 max intensity in step 43.</t>
  </si>
  <si>
    <t>It specifies the led 6 max intensity in step 43.</t>
  </si>
  <si>
    <t>It specifies the led 7 max intensity in step 43.</t>
  </si>
  <si>
    <t>It specifies the led 8 max intensity in step 43.</t>
  </si>
  <si>
    <t>It specifies the led 9 max intensity in step 43.</t>
  </si>
  <si>
    <t>It specifies the led 10 max intensity in step 43.</t>
  </si>
  <si>
    <t>It specifies the led 11 max intensity in step 43.</t>
  </si>
  <si>
    <t>It specifies the led 12 max intensity in step 43.</t>
  </si>
  <si>
    <t>It specifies the led 1 max intensity in step 44.</t>
  </si>
  <si>
    <t>It specifies the led 2 max intensity in step 44.</t>
  </si>
  <si>
    <t>It specifies the led 3 max intensity in step 44.</t>
  </si>
  <si>
    <t>It specifies the led 4 max intensity in step 44.</t>
  </si>
  <si>
    <t>It specifies the led 5 max intensity in step 44.</t>
  </si>
  <si>
    <t>It specifies the led 6 max intensity in step 44.</t>
  </si>
  <si>
    <t>It specifies the led 7 max intensity in step 44.</t>
  </si>
  <si>
    <t>It specifies the led 8 max intensity in step 44.</t>
  </si>
  <si>
    <t>It specifies the led 9 max intensity in step 44.</t>
  </si>
  <si>
    <t>It specifies the led 10 max intensity in step 44.</t>
  </si>
  <si>
    <t>It specifies the led 11 max intensity in step 44.</t>
  </si>
  <si>
    <t>It specifies the led 12 max intensity in step 44.</t>
  </si>
  <si>
    <t>It specifies the led 1 max intensity in step 45.</t>
  </si>
  <si>
    <t>It specifies the led 2 max intensity in step 45.</t>
  </si>
  <si>
    <t>It specifies the led 3 max intensity in step 45.</t>
  </si>
  <si>
    <t>It specifies the led 4 max intensity in step 45.</t>
  </si>
  <si>
    <t>It specifies the led 5 max intensity in step 45.</t>
  </si>
  <si>
    <t>It specifies the led 6 max intensity in step 45.</t>
  </si>
  <si>
    <t>It specifies the led 7 max intensity in step 45.</t>
  </si>
  <si>
    <t>It specifies the led 8 max intensity in step 45.</t>
  </si>
  <si>
    <t>It specifies the led 9 max intensity in step 45.</t>
  </si>
  <si>
    <t>It specifies the led 10 max intensity in step 45.</t>
  </si>
  <si>
    <t>It specifies the led 11 max intensity in step 45.</t>
  </si>
  <si>
    <t>It specifies the led 12 max intensity in step 45.</t>
  </si>
  <si>
    <t>It specifies the led 1 max intensity in step 46.</t>
  </si>
  <si>
    <t>It specifies the led 2 max intensity in step 46.</t>
  </si>
  <si>
    <t>It specifies the led 3 max intensity in step 46.</t>
  </si>
  <si>
    <t>It specifies the led 4 max intensity in step 46.</t>
  </si>
  <si>
    <t>It specifies the led 5 max intensity in step 46.</t>
  </si>
  <si>
    <t>It specifies the led 6 max intensity in step 46.</t>
  </si>
  <si>
    <t>It specifies the led 7 max intensity in step 46.</t>
  </si>
  <si>
    <t>It specifies the led 8 max intensity in step 46.</t>
  </si>
  <si>
    <t>It specifies the led 9 max intensity in step 46.</t>
  </si>
  <si>
    <t>It specifies the led 10 max intensity in step 46.</t>
  </si>
  <si>
    <t>It specifies the led 11 max intensity in step 46.</t>
  </si>
  <si>
    <t>It specifies the led 12 max intensity in step 46.</t>
  </si>
  <si>
    <t>It specifies the led 1 max intensity in step 47.</t>
  </si>
  <si>
    <t>It specifies the led 2 max intensity in step 47.</t>
  </si>
  <si>
    <t>It specifies the led 3 max intensity in step 47.</t>
  </si>
  <si>
    <t>It specifies the led 4 max intensity in step 47.</t>
  </si>
  <si>
    <t>It specifies the led 5 max intensity in step 47.</t>
  </si>
  <si>
    <t>It specifies the led 6 max intensity in step 47.</t>
  </si>
  <si>
    <t>It specifies the led 7 max intensity in step 47.</t>
  </si>
  <si>
    <t>It specifies the led 8 max intensity in step 47.</t>
  </si>
  <si>
    <t>It specifies the led 9 max intensity in step 47.</t>
  </si>
  <si>
    <t>It specifies the led 10 max intensity in step 47.</t>
  </si>
  <si>
    <t>It specifies the led 11 max intensity in step 47.</t>
  </si>
  <si>
    <t>It specifies the led 12 max intensity in step 47.</t>
  </si>
  <si>
    <t>It specifies the led 1 max intensity in step 48.</t>
  </si>
  <si>
    <t>It specifies the led 2 max intensity in step 48.</t>
  </si>
  <si>
    <t>It specifies the led 3 max intensity in step 48.</t>
  </si>
  <si>
    <t>It specifies the led 4 max intensity in step 48.</t>
  </si>
  <si>
    <t>It specifies the led 5 max intensity in step 48.</t>
  </si>
  <si>
    <t>It specifies the led 6 max intensity in step 48.</t>
  </si>
  <si>
    <t>It specifies the led 7 max intensity in step 48.</t>
  </si>
  <si>
    <t>It specifies the led 8 max intensity in step 48.</t>
  </si>
  <si>
    <t>It specifies the led 9 max intensity in step 48.</t>
  </si>
  <si>
    <t>It specifies the led 10 max intensity in step 48.</t>
  </si>
  <si>
    <t>It specifies the led 11 max intensity in step 48.</t>
  </si>
  <si>
    <t>It specifies the led 12 max intensity in step 48.</t>
  </si>
  <si>
    <t>It specifies the led 1 max intensity in step 49.</t>
  </si>
  <si>
    <t>It specifies the led 2 max intensity in step 49.</t>
  </si>
  <si>
    <t>It specifies the led 3 max intensity in step 49.</t>
  </si>
  <si>
    <t>It specifies the led 4 max intensity in step 49.</t>
  </si>
  <si>
    <t>It specifies the led 5 max intensity in step 49.</t>
  </si>
  <si>
    <t>It specifies the led 6 max intensity in step 49.</t>
  </si>
  <si>
    <t>It specifies the led 7 max intensity in step 49.</t>
  </si>
  <si>
    <t>It specifies the led 8 max intensity in step 49.</t>
  </si>
  <si>
    <t>It specifies the led 9 max intensity in step 49.</t>
  </si>
  <si>
    <t>It specifies the led 10 max intensity in step 49.</t>
  </si>
  <si>
    <t>It specifies the led 11 max intensity in step 49.</t>
  </si>
  <si>
    <t>It specifies the led 12 max intensity in step 49.</t>
  </si>
  <si>
    <t>It specifies the led 1 max intensity in step 50.</t>
  </si>
  <si>
    <t>It specifies the led 2 max intensity in step 50.</t>
  </si>
  <si>
    <t>It specifies the led 3 max intensity in step 50.</t>
  </si>
  <si>
    <t>It specifies the led 4 max intensity in step 50.</t>
  </si>
  <si>
    <t>It specifies the led 5 max intensity in step 50.</t>
  </si>
  <si>
    <t>It specifies the led 6 max intensity in step 50.</t>
  </si>
  <si>
    <t>It specifies the led 7 max intensity in step 50.</t>
  </si>
  <si>
    <t>It specifies the led 8 max intensity in step 50.</t>
  </si>
  <si>
    <t>It specifies the led 9 max intensity in step 50.</t>
  </si>
  <si>
    <t>It specifies the led 10 max intensity in step 50.</t>
  </si>
  <si>
    <t>It specifies the led 11 max intensity in step 50.</t>
  </si>
  <si>
    <t>It specifies the led 12 max intensity in step 50.</t>
  </si>
  <si>
    <t>It specifies the led 1 max intensity in step 51.</t>
  </si>
  <si>
    <t>It specifies the led 2 max intensity in step 51.</t>
  </si>
  <si>
    <t>It specifies the led 3 max intensity in step 51.</t>
  </si>
  <si>
    <t>It specifies the led 4 max intensity in step 51.</t>
  </si>
  <si>
    <t>It specifies the led 5 max intensity in step 51.</t>
  </si>
  <si>
    <t>It specifies the led 6 max intensity in step 51.</t>
  </si>
  <si>
    <t>It specifies the led 7 max intensity in step 51.</t>
  </si>
  <si>
    <t>It specifies the led 8 max intensity in step 51.</t>
  </si>
  <si>
    <t>It specifies the led 9 max intensity in step 51.</t>
  </si>
  <si>
    <t>It specifies the led 10 max intensity in step 51.</t>
  </si>
  <si>
    <t>It specifies the led 11 max intensity in step 51.</t>
  </si>
  <si>
    <t>It specifies the led 12 max intensity in step 51.</t>
  </si>
  <si>
    <t>It specifies the led 1 max intensity in step 52.</t>
  </si>
  <si>
    <t>It specifies the led 2 max intensity in step 52.</t>
  </si>
  <si>
    <t>It specifies the led 3 max intensity in step 52.</t>
  </si>
  <si>
    <t>It specifies the led 4 max intensity in step 52.</t>
  </si>
  <si>
    <t>It specifies the led 5 max intensity in step 52.</t>
  </si>
  <si>
    <t>It specifies the led 6 max intensity in step 52.</t>
  </si>
  <si>
    <t>It specifies the led 7 max intensity in step 52.</t>
  </si>
  <si>
    <t>It specifies the led 8 max intensity in step 52.</t>
  </si>
  <si>
    <t>It specifies the led 9 max intensity in step 52.</t>
  </si>
  <si>
    <t>It specifies the led 10 max intensity in step 52.</t>
  </si>
  <si>
    <t>It specifies the led 11 max intensity in step 52.</t>
  </si>
  <si>
    <t>It specifies the led 12 max intensity in step 52.</t>
  </si>
  <si>
    <t>It specifies the led 1 max intensity in step 53.</t>
  </si>
  <si>
    <t>It specifies the led 2 max intensity in step 53.</t>
  </si>
  <si>
    <t>It specifies the led 3 max intensity in step 53.</t>
  </si>
  <si>
    <t>It specifies the led 4 max intensity in step 53.</t>
  </si>
  <si>
    <t>It specifies the led 5 max intensity in step 53.</t>
  </si>
  <si>
    <t>It specifies the led 6 max intensity in step 53.</t>
  </si>
  <si>
    <t>It specifies the led 7 max intensity in step 53.</t>
  </si>
  <si>
    <t>It specifies the led 8 max intensity in step 53.</t>
  </si>
  <si>
    <t>It specifies the led 9 max intensity in step 53.</t>
  </si>
  <si>
    <t>It specifies the led 10 max intensity in step 53.</t>
  </si>
  <si>
    <t>It specifies the led 11 max intensity in step 53.</t>
  </si>
  <si>
    <t>It specifies the led 12 max intensity in step 53.</t>
  </si>
  <si>
    <t>It specifies the led 1 max intensity in step 54.</t>
  </si>
  <si>
    <t>It specifies the led 2 max intensity in step 54.</t>
  </si>
  <si>
    <t>It specifies the led 3 max intensity in step 54.</t>
  </si>
  <si>
    <t>It specifies the led 4 max intensity in step 54.</t>
  </si>
  <si>
    <t>It specifies the led 5 max intensity in step 54.</t>
  </si>
  <si>
    <t>It specifies the led 6 max intensity in step 54.</t>
  </si>
  <si>
    <t>It specifies the led 7 max intensity in step 54.</t>
  </si>
  <si>
    <t>It specifies the led 8 max intensity in step 54.</t>
  </si>
  <si>
    <t>It specifies the led 9 max intensity in step 54.</t>
  </si>
  <si>
    <t>It specifies the led 10 max intensity in step 54.</t>
  </si>
  <si>
    <t>It specifies the led 11 max intensity in step 54.</t>
  </si>
  <si>
    <t>It specifies the led 12 max intensity in step 54.</t>
  </si>
  <si>
    <t>It specifies the led 1 max intensity in step 55.</t>
  </si>
  <si>
    <t>It specifies the led 2 max intensity in step 55.</t>
  </si>
  <si>
    <t>It specifies the led 3 max intensity in step 55.</t>
  </si>
  <si>
    <t>It specifies the led 4 max intensity in step 55.</t>
  </si>
  <si>
    <t>It specifies the led 5 max intensity in step 55.</t>
  </si>
  <si>
    <t>It specifies the led 6 max intensity in step 55.</t>
  </si>
  <si>
    <t>It specifies the led 7 max intensity in step 55.</t>
  </si>
  <si>
    <t>It specifies the led 8 max intensity in step 55.</t>
  </si>
  <si>
    <t>It specifies the led 9 max intensity in step 55.</t>
  </si>
  <si>
    <t>It specifies the led 10 max intensity in step 55.</t>
  </si>
  <si>
    <t>It specifies the led 11 max intensity in step 55.</t>
  </si>
  <si>
    <t>It specifies the led 12 max intensity in step 55.</t>
  </si>
  <si>
    <t>It specifies the led 1 max intensity in step 56.</t>
  </si>
  <si>
    <t>It specifies the led 2 max intensity in step 56.</t>
  </si>
  <si>
    <t>It specifies the led 3 max intensity in step 56.</t>
  </si>
  <si>
    <t>It specifies the led 4 max intensity in step 56.</t>
  </si>
  <si>
    <t>It specifies the led 5 max intensity in step 56.</t>
  </si>
  <si>
    <t>It specifies the led 6 max intensity in step 56.</t>
  </si>
  <si>
    <t>It specifies the led 7 max intensity in step 56.</t>
  </si>
  <si>
    <t>It specifies the led 8 max intensity in step 56.</t>
  </si>
  <si>
    <t>It specifies the led 9 max intensity in step 56.</t>
  </si>
  <si>
    <t>It specifies the led 10 max intensity in step 56.</t>
  </si>
  <si>
    <t>It specifies the led 11 max intensity in step 56.</t>
  </si>
  <si>
    <t>It specifies the led 12 max intensity in step 56.</t>
  </si>
  <si>
    <t>It specifies the led 1 max intensity in step 57.</t>
  </si>
  <si>
    <t>It specifies the led 2 max intensity in step 57.</t>
  </si>
  <si>
    <t>It specifies the led 3 max intensity in step 57.</t>
  </si>
  <si>
    <t>It specifies the led 4 max intensity in step 57.</t>
  </si>
  <si>
    <t>It specifies the led 5 max intensity in step 57.</t>
  </si>
  <si>
    <t>It specifies the led 6 max intensity in step 57.</t>
  </si>
  <si>
    <t>It specifies the led 7 max intensity in step 57.</t>
  </si>
  <si>
    <t>It specifies the led 8 max intensity in step 57.</t>
  </si>
  <si>
    <t>It specifies the led 9 max intensity in step 57.</t>
  </si>
  <si>
    <t>It specifies the led 10 max intensity in step 57.</t>
  </si>
  <si>
    <t>It specifies the led 11 max intensity in step 57.</t>
  </si>
  <si>
    <t>It specifies the led 12 max intensity in step 57.</t>
  </si>
  <si>
    <t>It specifies the led 1 max intensity in step 58.</t>
  </si>
  <si>
    <t>It specifies the led 2 max intensity in step 58.</t>
  </si>
  <si>
    <t>It specifies the led 3 max intensity in step 58.</t>
  </si>
  <si>
    <t>It specifies the led 4 max intensity in step 58.</t>
  </si>
  <si>
    <t>It specifies the led 5 max intensity in step 58.</t>
  </si>
  <si>
    <t>It specifies the led 6 max intensity in step 58.</t>
  </si>
  <si>
    <t>It specifies the led 7 max intensity in step 58.</t>
  </si>
  <si>
    <t>It specifies the led 8 max intensity in step 58.</t>
  </si>
  <si>
    <t>It specifies the led 9 max intensity in step 58.</t>
  </si>
  <si>
    <t>It specifies the led 10 max intensity in step 58.</t>
  </si>
  <si>
    <t>It specifies the led 11 max intensity in step 58.</t>
  </si>
  <si>
    <t>It specifies the led 12 max intensity in step 58.</t>
  </si>
  <si>
    <t>It specifies the led 1 max intensity in step 59.</t>
  </si>
  <si>
    <t>It specifies the led 2 max intensity in step 59.</t>
  </si>
  <si>
    <t>It specifies the led 3 max intensity in step 59.</t>
  </si>
  <si>
    <t>It specifies the led 4 max intensity in step 59.</t>
  </si>
  <si>
    <t>It specifies the led 5 max intensity in step 59.</t>
  </si>
  <si>
    <t>It specifies the led 6 max intensity in step 59.</t>
  </si>
  <si>
    <t>It specifies the led 7 max intensity in step 59.</t>
  </si>
  <si>
    <t>It specifies the led 8 max intensity in step 59.</t>
  </si>
  <si>
    <t>It specifies the led 9 max intensity in step 59.</t>
  </si>
  <si>
    <t>It specifies the led 10 max intensity in step 59.</t>
  </si>
  <si>
    <t>It specifies the led 11 max intensity in step 59.</t>
  </si>
  <si>
    <t>It specifies the led 12 max intensity in step 59.</t>
  </si>
  <si>
    <t>It specifies the led 1 max intensity in step 60.</t>
  </si>
  <si>
    <t>It specifies the led 2 max intensity in step 60.</t>
  </si>
  <si>
    <t>It specifies the led 3 max intensity in step 60.</t>
  </si>
  <si>
    <t>It specifies the led 4 max intensity in step 60.</t>
  </si>
  <si>
    <t>It specifies the led 5 max intensity in step 60.</t>
  </si>
  <si>
    <t>It specifies the led 6 max intensity in step 60.</t>
  </si>
  <si>
    <t>It specifies the led 7 max intensity in step 60.</t>
  </si>
  <si>
    <t>It specifies the led 8 max intensity in step 60.</t>
  </si>
  <si>
    <t>It specifies the led 9 max intensity in step 60.</t>
  </si>
  <si>
    <t>It specifies the led 10 max intensity in step 60.</t>
  </si>
  <si>
    <t>It specifies the led 11 max intensity in step 60.</t>
  </si>
  <si>
    <t>It specifies the led 12 max intensity in step 60.</t>
  </si>
  <si>
    <t>It specifies the led 1 max intensity in step 61.</t>
  </si>
  <si>
    <t>It specifies the led 2 max intensity in step 61.</t>
  </si>
  <si>
    <t>It specifies the led 3 max intensity in step 61.</t>
  </si>
  <si>
    <t>It specifies the led 4 max intensity in step 61.</t>
  </si>
  <si>
    <t>It specifies the led 5 max intensity in step 61.</t>
  </si>
  <si>
    <t>It specifies the led 6 max intensity in step 61.</t>
  </si>
  <si>
    <t>It specifies the led 7 max intensity in step 61.</t>
  </si>
  <si>
    <t>It specifies the led 8 max intensity in step 61.</t>
  </si>
  <si>
    <t>It specifies the led 9 max intensity in step 61.</t>
  </si>
  <si>
    <t>It specifies the led 10 max intensity in step 61.</t>
  </si>
  <si>
    <t>It specifies the led 11 max intensity in step 61.</t>
  </si>
  <si>
    <t>It specifies the led 12 max intensity in step 61.</t>
  </si>
  <si>
    <t>It specifies the led 1 max intensity in step 62.</t>
  </si>
  <si>
    <t>It specifies the led 2 max intensity in step 62.</t>
  </si>
  <si>
    <t>It specifies the led 3 max intensity in step 62.</t>
  </si>
  <si>
    <t>It specifies the led 4 max intensity in step 62.</t>
  </si>
  <si>
    <t>It specifies the led 5 max intensity in step 62.</t>
  </si>
  <si>
    <t>It specifies the led 6 max intensity in step 62.</t>
  </si>
  <si>
    <t>It specifies the led 7 max intensity in step 62.</t>
  </si>
  <si>
    <t>It specifies the led 8 max intensity in step 62.</t>
  </si>
  <si>
    <t>It specifies the led 9 max intensity in step 62.</t>
  </si>
  <si>
    <t>It specifies the led 10 max intensity in step 62.</t>
  </si>
  <si>
    <t>It specifies the led 11 max intensity in step 62.</t>
  </si>
  <si>
    <t>It specifies the led 12 max intensity in step 62.</t>
  </si>
  <si>
    <t>It specifies the led 1 max intensity in step 63.</t>
  </si>
  <si>
    <t>It specifies the led 2 max intensity in step 63.</t>
  </si>
  <si>
    <t>It specifies the led 3 max intensity in step 63.</t>
  </si>
  <si>
    <t>It specifies the led 4 max intensity in step 63.</t>
  </si>
  <si>
    <t>It specifies the led 5 max intensity in step 63.</t>
  </si>
  <si>
    <t>It specifies the led 6 max intensity in step 63.</t>
  </si>
  <si>
    <t>It specifies the led 7 max intensity in step 63.</t>
  </si>
  <si>
    <t>It specifies the led 8 max intensity in step 63.</t>
  </si>
  <si>
    <t>It specifies the led 9 max intensity in step 63.</t>
  </si>
  <si>
    <t>It specifies the led 10 max intensity in step 63.</t>
  </si>
  <si>
    <t>It specifies the led 11 max intensity in step 63.</t>
  </si>
  <si>
    <t>It specifies the led 12 max intensity in step 63.</t>
  </si>
  <si>
    <t>It specifies the led 1 max intensity in step 64.</t>
  </si>
  <si>
    <t>It specifies the led 2 max intensity in step 64.</t>
  </si>
  <si>
    <t>It specifies the led 3 max intensity in step 64.</t>
  </si>
  <si>
    <t>It specifies the led 4 max intensity in step 64.</t>
  </si>
  <si>
    <t>It specifies the led 5 max intensity in step 64.</t>
  </si>
  <si>
    <t>It specifies the led 6 max intensity in step 64.</t>
  </si>
  <si>
    <t>It specifies the led 7 max intensity in step 64.</t>
  </si>
  <si>
    <t>It specifies the led 8 max intensity in step 64.</t>
  </si>
  <si>
    <t>It specifies the led 9 max intensity in step 64.</t>
  </si>
  <si>
    <t>It specifies the led 10 max intensity in step 64.</t>
  </si>
  <si>
    <t>It specifies the led 11 max intensity in step 64.</t>
  </si>
  <si>
    <t>It specifies the led 12 max intensity in step 64.</t>
  </si>
  <si>
    <t>pa_ScanLed_Delay_Step1</t>
    <phoneticPr fontId="7" type="noConversion"/>
  </si>
  <si>
    <t>pa_ScanLed_Delay_Step2</t>
  </si>
  <si>
    <t>pa_ScanLed_Delay_Step3</t>
  </si>
  <si>
    <t>pa_ScanLed_Delay_Step4</t>
  </si>
  <si>
    <t>pa_ScanLed_Delay_Step5</t>
  </si>
  <si>
    <t>pa_ScanLed_Delay_Step6</t>
  </si>
  <si>
    <t>pa_ScanLed_Delay_Step7</t>
  </si>
  <si>
    <t>pa_ScanLed_Delay_Step8</t>
  </si>
  <si>
    <t>pa_ScanLed_Delay_Step9</t>
  </si>
  <si>
    <t>pa_ScanLed_Delay_Step10</t>
  </si>
  <si>
    <t>pa_ScanLed_Delay_Step11</t>
  </si>
  <si>
    <t>pa_ScanLed_Delay_Step12</t>
  </si>
  <si>
    <t>pa_ScanLed_Delay_Step13</t>
  </si>
  <si>
    <t>pa_ScanLed_Delay_Step14</t>
  </si>
  <si>
    <t>pa_ScanLed_Delay_Step15</t>
  </si>
  <si>
    <t>pa_ScanLed_Delay_Step16</t>
  </si>
  <si>
    <t>pa_ScanLed_Delay_Step17</t>
  </si>
  <si>
    <t>pa_ScanLed_Delay_Step18</t>
  </si>
  <si>
    <t>pa_ScanLed_Delay_Step19</t>
  </si>
  <si>
    <t>pa_ScanLed_Delay_Step20</t>
  </si>
  <si>
    <t>pa_ScanLed_Delay_Step21</t>
  </si>
  <si>
    <t>pa_ScanLed_Delay_Step22</t>
  </si>
  <si>
    <t>pa_ScanLed_Delay_Step23</t>
  </si>
  <si>
    <t>pa_ScanLed_Delay_Step24</t>
  </si>
  <si>
    <t>pa_ScanLed_Delay_Step25</t>
  </si>
  <si>
    <t>pa_ScanLed_Delay_Step26</t>
  </si>
  <si>
    <t>pa_ScanLed_Delay_Step27</t>
  </si>
  <si>
    <t>pa_ScanLed_Delay_Step28</t>
  </si>
  <si>
    <t>pa_ScanLed_Delay_Step29</t>
  </si>
  <si>
    <t>pa_ScanLed_Delay_Step30</t>
  </si>
  <si>
    <t>pa_ScanLed_Delay_Step31</t>
  </si>
  <si>
    <t>pa_ScanLed_Delay_Step32</t>
  </si>
  <si>
    <t>pa_ScanLed_Delay_Step33</t>
  </si>
  <si>
    <t>pa_ScanLed_Delay_Step34</t>
  </si>
  <si>
    <t>pa_ScanLed_Delay_Step35</t>
  </si>
  <si>
    <t>pa_ScanLed_Delay_Step36</t>
  </si>
  <si>
    <t>pa_ScanLed_Delay_Step37</t>
  </si>
  <si>
    <t>pa_ScanLed_Delay_Step38</t>
  </si>
  <si>
    <t>pa_ScanLed_Delay_Step39</t>
  </si>
  <si>
    <t>pa_ScanLed_Delay_Step40</t>
  </si>
  <si>
    <t>pa_ScanLed_Delay_Step41</t>
  </si>
  <si>
    <t>pa_ScanLed_Delay_Step42</t>
  </si>
  <si>
    <t>pa_ScanLed_Delay_Step43</t>
  </si>
  <si>
    <t>pa_ScanLed_Delay_Step44</t>
  </si>
  <si>
    <t>pa_ScanLed_Delay_Step45</t>
  </si>
  <si>
    <t>pa_ScanLed_Delay_Step46</t>
  </si>
  <si>
    <t>pa_ScanLed_Delay_Step47</t>
  </si>
  <si>
    <t>pa_ScanLed_Delay_Step48</t>
  </si>
  <si>
    <t>pa_ScanLed_Delay_Step49</t>
  </si>
  <si>
    <t>pa_ScanLed_Delay_Step50</t>
  </si>
  <si>
    <t>pa_ScanLed_Delay_Step51</t>
  </si>
  <si>
    <t>pa_ScanLed_Delay_Step52</t>
  </si>
  <si>
    <t>pa_ScanLed_Delay_Step53</t>
  </si>
  <si>
    <t>pa_ScanLed_Delay_Step54</t>
  </si>
  <si>
    <t>pa_ScanLed_Delay_Step55</t>
  </si>
  <si>
    <t>pa_ScanLed_Delay_Step56</t>
  </si>
  <si>
    <t>pa_ScanLed_Delay_Step57</t>
  </si>
  <si>
    <t>pa_ScanLed_Delay_Step58</t>
  </si>
  <si>
    <t>pa_ScanLed_Delay_Step59</t>
  </si>
  <si>
    <t>pa_ScanLed_Delay_Step60</t>
  </si>
  <si>
    <t>pa_ScanLed_Delay_Step61</t>
  </si>
  <si>
    <t>pa_ScanLed_Delay_Step62</t>
  </si>
  <si>
    <t>pa_ScanLed_Delay_Step63</t>
  </si>
  <si>
    <t>pa_ScanLed_Delay_Step64</t>
  </si>
  <si>
    <t>pa_FlyInLed_Delay_Step1</t>
    <phoneticPr fontId="7" type="noConversion"/>
  </si>
  <si>
    <t>pa_FlyInLed_Delay_Step2</t>
  </si>
  <si>
    <t>pa_FlyInLed_Delay_Step3</t>
  </si>
  <si>
    <t>pa_FlyInLed_Delay_Step4</t>
  </si>
  <si>
    <t>pa_FlyInLed_Delay_Step5</t>
  </si>
  <si>
    <t>pa_FlyInLed_Delay_Step6</t>
  </si>
  <si>
    <t>pa_FlyInLed_Delay_Step7</t>
  </si>
  <si>
    <t>pa_FlyInLed_Delay_Step8</t>
  </si>
  <si>
    <t>pa_FlyInLed_Delay_Step9</t>
  </si>
  <si>
    <t>pa_FlyInLed_Delay_Step10</t>
  </si>
  <si>
    <t>pa_FlyInLed_Delay_Step11</t>
  </si>
  <si>
    <t>pa_FlyInLed_Delay_Step12</t>
  </si>
  <si>
    <t>pa_FlyInLed_Delay_Step13</t>
  </si>
  <si>
    <t>pa_FlyInLed_Delay_Step14</t>
  </si>
  <si>
    <t>pa_FlyInLed_Delay_Step15</t>
  </si>
  <si>
    <t>pa_FlyInLed_Delay_Step16</t>
  </si>
  <si>
    <t>pa_FlyInLed_Delay_Step17</t>
  </si>
  <si>
    <t>pa_FlyInLed_Delay_Step18</t>
  </si>
  <si>
    <t>pa_FlyInLed_Delay_Step19</t>
  </si>
  <si>
    <t>pa_FlyInLed_Delay_Step20</t>
  </si>
  <si>
    <t>pa_FlyInLed_Delay_Step21</t>
  </si>
  <si>
    <t>pa_FlyInLed_Delay_Step22</t>
  </si>
  <si>
    <t>pa_FlyInLed_Delay_Step23</t>
  </si>
  <si>
    <t>pa_FlyInLed_Delay_Step24</t>
  </si>
  <si>
    <t>pa_FlyInLed_Delay_Step25</t>
  </si>
  <si>
    <t>pa_FlyInLed_Delay_Step26</t>
  </si>
  <si>
    <t>pa_FlyInLed_Delay_Step27</t>
  </si>
  <si>
    <t>pa_FlyInLed_Delay_Step28</t>
  </si>
  <si>
    <t>pa_FlyInLed_Delay_Step29</t>
  </si>
  <si>
    <t>pa_FlyInLed_Delay_Step30</t>
  </si>
  <si>
    <t>pa_FlyInLed_Delay_Step31</t>
  </si>
  <si>
    <t>pa_FlyInLed_Delay_Step32</t>
  </si>
  <si>
    <t>pa_FlyInLed_Delay_Step33</t>
  </si>
  <si>
    <t>pa_FlyInLed_Delay_Step34</t>
  </si>
  <si>
    <t>pa_FlyInLed_Delay_Step35</t>
  </si>
  <si>
    <t>pa_FlyInLed_Delay_Step36</t>
  </si>
  <si>
    <t>pa_FlyInLed_Delay_Step37</t>
  </si>
  <si>
    <t>pa_FlyInLed_Delay_Step38</t>
  </si>
  <si>
    <t>pa_FlyInLed_Delay_Step39</t>
  </si>
  <si>
    <t>pa_FlyInLed_Delay_Step40</t>
  </si>
  <si>
    <t>pa_FlyInLed_Delay_Step41</t>
  </si>
  <si>
    <t>pa_FlyInLed_Delay_Step42</t>
  </si>
  <si>
    <t>pa_FlyInLed_Delay_Step43</t>
  </si>
  <si>
    <t>pa_FlyInLed_Delay_Step44</t>
  </si>
  <si>
    <t>pa_FlyInLed_Delay_Step45</t>
  </si>
  <si>
    <t>pa_FlyInLed_Delay_Step46</t>
  </si>
  <si>
    <t>pa_FlyInLed_Delay_Step47</t>
  </si>
  <si>
    <t>pa_FlyInLed_Delay_Step48</t>
  </si>
  <si>
    <t>pa_FlyInLed_Delay_Step49</t>
  </si>
  <si>
    <t>pa_FlyInLed_Delay_Step50</t>
  </si>
  <si>
    <t>pa_FlyInLed_Delay_Step51</t>
  </si>
  <si>
    <t>pa_FlyInLed_Delay_Step52</t>
  </si>
  <si>
    <t>pa_FlyInLed_Delay_Step53</t>
  </si>
  <si>
    <t>pa_FlyInLed_Delay_Step54</t>
  </si>
  <si>
    <t>pa_FlyInLed_Delay_Step55</t>
  </si>
  <si>
    <t>pa_FlyInLed_Delay_Step56</t>
  </si>
  <si>
    <t>pa_FlyInLed_Delay_Step57</t>
  </si>
  <si>
    <t>pa_FlyInLed_Delay_Step58</t>
  </si>
  <si>
    <t>pa_FlyInLed_Delay_Step59</t>
  </si>
  <si>
    <t>pa_FlyInLed_Delay_Step60</t>
  </si>
  <si>
    <t>pa_FlyInLed_Delay_Step61</t>
  </si>
  <si>
    <t>pa_FlyInLed_Delay_Step62</t>
  </si>
  <si>
    <t>pa_FlyInLed_Delay_Step63</t>
  </si>
  <si>
    <t>pa_FlyInLed_Delay_Step64</t>
  </si>
  <si>
    <t>pa_FlyInLastLed_Delay_Step1</t>
    <phoneticPr fontId="7" type="noConversion"/>
  </si>
  <si>
    <t>pa_FlyInLastLed_Delay_Step2</t>
  </si>
  <si>
    <t>pa_FlyInLastLed_Delay_Step3</t>
  </si>
  <si>
    <t>pa_FlyInLastLed_Delay_Step4</t>
  </si>
  <si>
    <t>pa_FlyInLastLed_Delay_Step5</t>
  </si>
  <si>
    <t>pa_FlyInLastLed_Delay_Step6</t>
  </si>
  <si>
    <t>pa_FlyInLastLed_Delay_Step7</t>
  </si>
  <si>
    <t>pa_FlyInLastLed_Delay_Step8</t>
  </si>
  <si>
    <t>pa_FlyInLastLed_Delay_Step9</t>
  </si>
  <si>
    <t>pa_FlyInLastLed_Delay_Step10</t>
  </si>
  <si>
    <t>pa_FlyInLastLed_Delay_Step11</t>
  </si>
  <si>
    <t>pa_FlyInLastLed_Delay_Step12</t>
  </si>
  <si>
    <t>pa_FlyInLastLed_Delay_Step13</t>
  </si>
  <si>
    <t>pa_FlyInLastLed_Delay_Step14</t>
  </si>
  <si>
    <t>pa_FlyInLastLed_Delay_Step15</t>
  </si>
  <si>
    <t>pa_FlyInLastLed_Delay_Step16</t>
  </si>
  <si>
    <t>pa_FlyInLastLed_Delay_Step17</t>
  </si>
  <si>
    <t>pa_FlyInLastLed_Delay_Step18</t>
  </si>
  <si>
    <t>pa_FlyInLastLed_Delay_Step19</t>
  </si>
  <si>
    <t>pa_FlyInLastLed_Delay_Step20</t>
  </si>
  <si>
    <t>pa_FlyInLastLed_Delay_Step21</t>
  </si>
  <si>
    <t>pa_FlyInLastLed_Delay_Step22</t>
  </si>
  <si>
    <t>pa_FlyInLastLed_Delay_Step23</t>
  </si>
  <si>
    <t>pa_FlyInLastLed_Delay_Step24</t>
  </si>
  <si>
    <t>pa_FlyInLastLed_Delay_Step25</t>
  </si>
  <si>
    <t>pa_FlyInLastLed_Delay_Step26</t>
  </si>
  <si>
    <t>pa_FlyInLastLed_Delay_Step27</t>
  </si>
  <si>
    <t>pa_FlyInLastLed_Delay_Step28</t>
  </si>
  <si>
    <t>pa_FlyInLastLed_Delay_Step29</t>
  </si>
  <si>
    <t>pa_FlyInLastLed_Delay_Step30</t>
  </si>
  <si>
    <t>pa_FlyInLastLed_Delay_Step31</t>
  </si>
  <si>
    <t>pa_FlyInLastLed_Delay_Step32</t>
  </si>
  <si>
    <t>pa_FlyInLastLed_Delay_Step33</t>
  </si>
  <si>
    <t>pa_FlyInLastLed_Delay_Step34</t>
  </si>
  <si>
    <t>pa_FlyInLastLed_Delay_Step35</t>
  </si>
  <si>
    <t>pa_FlyInLastLed_Delay_Step36</t>
  </si>
  <si>
    <t>pa_FlyInLastLed_Delay_Step37</t>
  </si>
  <si>
    <t>pa_FlyInLastLed_Delay_Step38</t>
  </si>
  <si>
    <t>pa_FlyInLastLed_Delay_Step39</t>
  </si>
  <si>
    <t>pa_FlyInLastLed_Delay_Step40</t>
  </si>
  <si>
    <t>pa_FlyInLastLed_Delay_Step41</t>
  </si>
  <si>
    <t>pa_FlyInLastLed_Delay_Step42</t>
  </si>
  <si>
    <t>pa_FlyInLastLed_Delay_Step43</t>
  </si>
  <si>
    <t>pa_FlyInLastLed_Delay_Step44</t>
  </si>
  <si>
    <t>pa_FlyInLastLed_Delay_Step45</t>
  </si>
  <si>
    <t>pa_FlyInLastLed_Delay_Step46</t>
  </si>
  <si>
    <t>pa_FlyInLastLed_Delay_Step47</t>
  </si>
  <si>
    <t>pa_FlyInLastLed_Delay_Step48</t>
  </si>
  <si>
    <t>pa_FlyInLastLed_Delay_Step49</t>
  </si>
  <si>
    <t>pa_FlyInLastLed_Delay_Step50</t>
  </si>
  <si>
    <t>pa_FlyInLastLed_Delay_Step51</t>
  </si>
  <si>
    <t>pa_FlyInLastLed_Delay_Step52</t>
  </si>
  <si>
    <t>pa_FlyInLastLed_Delay_Step53</t>
  </si>
  <si>
    <t>pa_FlyInLastLed_Delay_Step54</t>
  </si>
  <si>
    <t>pa_FlyInLastLed_Delay_Step55</t>
  </si>
  <si>
    <t>pa_FlyInLastLed_Delay_Step56</t>
  </si>
  <si>
    <t>pa_FlyInLastLed_Delay_Step57</t>
  </si>
  <si>
    <t>pa_FlyInLastLed_Delay_Step58</t>
  </si>
  <si>
    <t>pa_FlyInLastLed_Delay_Step59</t>
  </si>
  <si>
    <t>pa_FlyInLastLed_Delay_Step60</t>
  </si>
  <si>
    <t>pa_FlyInLastLed_Delay_Step61</t>
  </si>
  <si>
    <t>pa_FlyInLastLed_Delay_Step62</t>
  </si>
  <si>
    <t>pa_FlyInLastLed_Delay_Step63</t>
  </si>
  <si>
    <t>pa_FlyInLastLed_Delay_Step64</t>
  </si>
  <si>
    <t>pa_FlyOutScanLed_Delay_Step1</t>
    <phoneticPr fontId="7" type="noConversion"/>
  </si>
  <si>
    <t>pa_FlyOutScanLed_Delay_Step2</t>
  </si>
  <si>
    <t>pa_FlyOutScanLed_Delay_Step3</t>
  </si>
  <si>
    <t>pa_FlyOutScanLed_Delay_Step4</t>
  </si>
  <si>
    <t>pa_FlyOutScanLed_Delay_Step5</t>
  </si>
  <si>
    <t>pa_FlyOutScanLed_Delay_Step6</t>
  </si>
  <si>
    <t>pa_FlyOutScanLed_Delay_Step7</t>
  </si>
  <si>
    <t>pa_FlyOutScanLed_Delay_Step8</t>
  </si>
  <si>
    <t>pa_FlyOutScanLed_Delay_Step9</t>
  </si>
  <si>
    <t>pa_FlyOutScanLed_Delay_Step10</t>
  </si>
  <si>
    <t>pa_FlyOutScanLed_Delay_Step11</t>
  </si>
  <si>
    <t>pa_FlyOutScanLed_Delay_Step12</t>
  </si>
  <si>
    <t>pa_FlyOutScanLed_Delay_Step13</t>
  </si>
  <si>
    <t>pa_FlyOutScanLed_Delay_Step14</t>
  </si>
  <si>
    <t>pa_FlyOutScanLed_Delay_Step15</t>
  </si>
  <si>
    <t>pa_FlyOutScanLed_Delay_Step16</t>
  </si>
  <si>
    <t>pa_FlyOutScanLed_Delay_Step17</t>
  </si>
  <si>
    <t>pa_FlyOutScanLed_Delay_Step18</t>
  </si>
  <si>
    <t>pa_FlyOutScanLed_Delay_Step19</t>
  </si>
  <si>
    <t>pa_FlyOutScanLed_Delay_Step20</t>
  </si>
  <si>
    <t>pa_FlyOutScanLed_Delay_Step21</t>
  </si>
  <si>
    <t>pa_FlyOutScanLed_Delay_Step22</t>
  </si>
  <si>
    <t>pa_FlyOutScanLed_Delay_Step23</t>
  </si>
  <si>
    <t>pa_FlyOutScanLed_Delay_Step24</t>
  </si>
  <si>
    <t>pa_FlyOutScanLed_Delay_Step25</t>
  </si>
  <si>
    <t>pa_FlyOutScanLed_Delay_Step26</t>
  </si>
  <si>
    <t>pa_FlyOutScanLed_Delay_Step27</t>
  </si>
  <si>
    <t>pa_FlyOutScanLed_Delay_Step28</t>
  </si>
  <si>
    <t>pa_FlyOutScanLed_Delay_Step29</t>
  </si>
  <si>
    <t>pa_FlyOutScanLed_Delay_Step30</t>
  </si>
  <si>
    <t>pa_FlyOutScanLed_Delay_Step31</t>
  </si>
  <si>
    <t>pa_FlyOutScanLed_Delay_Step32</t>
  </si>
  <si>
    <t>pa_FlyOutScanLed_Delay_Step33</t>
  </si>
  <si>
    <t>pa_FlyOutScanLed_Delay_Step34</t>
  </si>
  <si>
    <t>pa_FlyOutScanLed_Delay_Step35</t>
  </si>
  <si>
    <t>pa_FlyOutScanLed_Delay_Step36</t>
  </si>
  <si>
    <t>pa_FlyOutScanLed_Delay_Step37</t>
  </si>
  <si>
    <t>pa_FlyOutScanLed_Delay_Step38</t>
  </si>
  <si>
    <t>pa_FlyOutScanLed_Delay_Step39</t>
  </si>
  <si>
    <t>pa_FlyOutScanLed_Delay_Step40</t>
  </si>
  <si>
    <t>pa_FlyOutScanLed_Delay_Step41</t>
  </si>
  <si>
    <t>pa_FlyOutScanLed_Delay_Step42</t>
  </si>
  <si>
    <t>pa_FlyOutScanLed_Delay_Step43</t>
  </si>
  <si>
    <t>pa_FlyOutScanLed_Delay_Step44</t>
  </si>
  <si>
    <t>pa_FlyOutScanLed_Delay_Step45</t>
  </si>
  <si>
    <t>pa_FlyOutScanLed_Delay_Step46</t>
  </si>
  <si>
    <t>pa_FlyOutScanLed_Delay_Step47</t>
  </si>
  <si>
    <t>pa_FlyOutScanLed_Delay_Step48</t>
  </si>
  <si>
    <t>pa_FlyOutScanLed_Delay_Step49</t>
  </si>
  <si>
    <t>pa_FlyOutScanLed_Delay_Step50</t>
  </si>
  <si>
    <t>pa_FlyOutScanLed_Delay_Step51</t>
  </si>
  <si>
    <t>pa_FlyOutScanLed_Delay_Step52</t>
  </si>
  <si>
    <t>pa_FlyOutScanLed_Delay_Step53</t>
  </si>
  <si>
    <t>pa_FlyOutScanLed_Delay_Step54</t>
  </si>
  <si>
    <t>pa_FlyOutScanLed_Delay_Step55</t>
  </si>
  <si>
    <t>pa_FlyOutScanLed_Delay_Step56</t>
  </si>
  <si>
    <t>pa_FlyOutScanLed_Delay_Step57</t>
  </si>
  <si>
    <t>pa_FlyOutScanLed_Delay_Step58</t>
  </si>
  <si>
    <t>pa_FlyOutScanLed_Delay_Step59</t>
  </si>
  <si>
    <t>pa_FlyOutScanLed_Delay_Step60</t>
  </si>
  <si>
    <t>pa_FlyOutScanLed_Delay_Step61</t>
  </si>
  <si>
    <t>pa_FlyOutScanLed_Delay_Step62</t>
  </si>
  <si>
    <t>pa_FlyOutScanLed_Delay_Step63</t>
  </si>
  <si>
    <t>pa_FlyOutScanLed_Delay_Step64</t>
  </si>
  <si>
    <t>pa_FlyOutLastLed_Delay_Step1</t>
    <phoneticPr fontId="7" type="noConversion"/>
  </si>
  <si>
    <t>pa_FlyOutLastLed_Delay_Step2</t>
  </si>
  <si>
    <t>pa_FlyOutLastLed_Delay_Step3</t>
  </si>
  <si>
    <t>pa_FlyOutLastLed_Delay_Step4</t>
  </si>
  <si>
    <t>pa_FlyOutLastLed_Delay_Step5</t>
  </si>
  <si>
    <t>pa_FlyOutLastLed_Delay_Step6</t>
  </si>
  <si>
    <t>pa_FlyOutLastLed_Delay_Step7</t>
  </si>
  <si>
    <t>pa_FlyOutLastLed_Delay_Step8</t>
  </si>
  <si>
    <t>pa_FlyOutLastLed_Delay_Step9</t>
  </si>
  <si>
    <t>pa_FlyOutLastLed_Delay_Step10</t>
  </si>
  <si>
    <t>pa_FlyOutLastLed_Delay_Step11</t>
  </si>
  <si>
    <t>pa_FlyOutLastLed_Delay_Step12</t>
  </si>
  <si>
    <t>pa_FlyOutLastLed_Delay_Step13</t>
  </si>
  <si>
    <t>pa_FlyOutLastLed_Delay_Step14</t>
  </si>
  <si>
    <t>pa_FlyOutLastLed_Delay_Step15</t>
  </si>
  <si>
    <t>pa_FlyOutLastLed_Delay_Step16</t>
  </si>
  <si>
    <t>pa_FlyOutLastLed_Delay_Step17</t>
  </si>
  <si>
    <t>pa_FlyOutLastLed_Delay_Step18</t>
  </si>
  <si>
    <t>pa_FlyOutLastLed_Delay_Step19</t>
  </si>
  <si>
    <t>pa_FlyOutLastLed_Delay_Step20</t>
  </si>
  <si>
    <t>pa_FlyOutLastLed_Delay_Step21</t>
  </si>
  <si>
    <t>pa_FlyOutLastLed_Delay_Step22</t>
  </si>
  <si>
    <t>pa_FlyOutLastLed_Delay_Step23</t>
  </si>
  <si>
    <t>pa_FlyOutLastLed_Delay_Step24</t>
  </si>
  <si>
    <t>pa_FlyOutLastLed_Delay_Step25</t>
  </si>
  <si>
    <t>pa_FlyOutLastLed_Delay_Step26</t>
  </si>
  <si>
    <t>pa_FlyOutLastLed_Delay_Step27</t>
  </si>
  <si>
    <t>pa_FlyOutLastLed_Delay_Step28</t>
  </si>
  <si>
    <t>pa_FlyOutLastLed_Delay_Step29</t>
  </si>
  <si>
    <t>pa_FlyOutLastLed_Delay_Step30</t>
  </si>
  <si>
    <t>pa_FlyOutLastLed_Delay_Step31</t>
  </si>
  <si>
    <t>pa_FlyOutLastLed_Delay_Step32</t>
  </si>
  <si>
    <t>pa_FlyOutLastLed_Delay_Step33</t>
  </si>
  <si>
    <t>pa_FlyOutLastLed_Delay_Step34</t>
  </si>
  <si>
    <t>pa_FlyOutLastLed_Delay_Step35</t>
  </si>
  <si>
    <t>pa_FlyOutLastLed_Delay_Step36</t>
  </si>
  <si>
    <t>pa_FlyOutLastLed_Delay_Step37</t>
  </si>
  <si>
    <t>pa_FlyOutLastLed_Delay_Step38</t>
  </si>
  <si>
    <t>pa_FlyOutLastLed_Delay_Step39</t>
  </si>
  <si>
    <t>pa_FlyOutLastLed_Delay_Step40</t>
  </si>
  <si>
    <t>pa_FlyOutLastLed_Delay_Step41</t>
  </si>
  <si>
    <t>pa_FlyOutLastLed_Delay_Step42</t>
  </si>
  <si>
    <t>pa_FlyOutLastLed_Delay_Step43</t>
  </si>
  <si>
    <t>pa_FlyOutLastLed_Delay_Step44</t>
  </si>
  <si>
    <t>pa_FlyOutLastLed_Delay_Step45</t>
  </si>
  <si>
    <t>pa_FlyOutLastLed_Delay_Step46</t>
  </si>
  <si>
    <t>pa_FlyOutLastLed_Delay_Step47</t>
  </si>
  <si>
    <t>pa_FlyOutLastLed_Delay_Step48</t>
  </si>
  <si>
    <t>pa_FlyOutLastLed_Delay_Step49</t>
  </si>
  <si>
    <t>pa_FlyOutLastLed_Delay_Step50</t>
  </si>
  <si>
    <t>pa_FlyOutLastLed_Delay_Step51</t>
  </si>
  <si>
    <t>pa_FlyOutLastLed_Delay_Step52</t>
  </si>
  <si>
    <t>pa_FlyOutLastLed_Delay_Step53</t>
  </si>
  <si>
    <t>pa_FlyOutLastLed_Delay_Step54</t>
  </si>
  <si>
    <t>pa_FlyOutLastLed_Delay_Step55</t>
  </si>
  <si>
    <t>pa_FlyOutLastLed_Delay_Step56</t>
  </si>
  <si>
    <t>pa_FlyOutLastLed_Delay_Step57</t>
  </si>
  <si>
    <t>pa_FlyOutLastLed_Delay_Step58</t>
  </si>
  <si>
    <t>pa_FlyOutLastLed_Delay_Step59</t>
  </si>
  <si>
    <t>pa_FlyOutLastLed_Delay_Step60</t>
  </si>
  <si>
    <t>pa_FlyOutLastLed_Delay_Step61</t>
  </si>
  <si>
    <t>pa_FlyOutLastLed_Delay_Step62</t>
  </si>
  <si>
    <t>pa_FlyOutLastLed_Delay_Step63</t>
  </si>
  <si>
    <t>pa_FlyOutLastLed_Delay_Step64</t>
  </si>
  <si>
    <t>It specifies the led delay in scan animation in step 1.</t>
    <phoneticPr fontId="7" type="noConversion"/>
  </si>
  <si>
    <t>It specifies the led delay in scan animation in step 2.</t>
  </si>
  <si>
    <t>It specifies the led delay in scan animation in step 3.</t>
  </si>
  <si>
    <t>It specifies the led delay in scan animation in step 4.</t>
  </si>
  <si>
    <t>It specifies the led delay in scan animation in step 5.</t>
  </si>
  <si>
    <t>It specifies the led delay in scan animation in step 6.</t>
  </si>
  <si>
    <t>It specifies the led delay in scan animation in step 7.</t>
  </si>
  <si>
    <t>It specifies the led delay in scan animation in step 8.</t>
  </si>
  <si>
    <t>It specifies the led delay in scan animation in step 9.</t>
  </si>
  <si>
    <t>It specifies the led delay in scan animation in step 10.</t>
  </si>
  <si>
    <t>It specifies the led delay in scan animation in step 11.</t>
  </si>
  <si>
    <t>It specifies the led delay in scan animation in step 12.</t>
  </si>
  <si>
    <t>It specifies the led delay in scan animation in step 13.</t>
  </si>
  <si>
    <t>It specifies the led delay in scan animation in step 14.</t>
  </si>
  <si>
    <t>It specifies the led delay in scan animation in step 15.</t>
  </si>
  <si>
    <t>It specifies the led delay in scan animation in step 16.</t>
  </si>
  <si>
    <t>It specifies the led delay in scan animation in step 17.</t>
  </si>
  <si>
    <t>It specifies the led delay in scan animation in step 18.</t>
  </si>
  <si>
    <t>It specifies the led delay in scan animation in step 19.</t>
  </si>
  <si>
    <t>It specifies the led delay in scan animation in step 20.</t>
  </si>
  <si>
    <t>It specifies the led delay in scan animation in step 21.</t>
  </si>
  <si>
    <t>It specifies the led delay in scan animation in step 22.</t>
  </si>
  <si>
    <t>It specifies the led delay in scan animation in step 23.</t>
  </si>
  <si>
    <t>It specifies the led delay in scan animation in step 24.</t>
  </si>
  <si>
    <t>It specifies the led delay in scan animation in step 25.</t>
  </si>
  <si>
    <t>It specifies the led delay in scan animation in step 26.</t>
  </si>
  <si>
    <t>It specifies the led delay in scan animation in step 27.</t>
  </si>
  <si>
    <t>It specifies the led delay in scan animation in step 28.</t>
  </si>
  <si>
    <t>It specifies the led delay in scan animation in step 29.</t>
  </si>
  <si>
    <t>It specifies the led delay in scan animation in step 30.</t>
  </si>
  <si>
    <t>It specifies the led delay in scan animation in step 31.</t>
  </si>
  <si>
    <t>It specifies the led delay in scan animation in step 32.</t>
  </si>
  <si>
    <t>It specifies the led delay in scan animation in step 33.</t>
  </si>
  <si>
    <t>It specifies the led delay in scan animation in step 34.</t>
  </si>
  <si>
    <t>It specifies the led delay in scan animation in step 35.</t>
  </si>
  <si>
    <t>It specifies the led delay in scan animation in step 36.</t>
  </si>
  <si>
    <t>It specifies the led delay in scan animation in step 37.</t>
  </si>
  <si>
    <t>It specifies the led delay in scan animation in step 38.</t>
  </si>
  <si>
    <t>It specifies the led delay in scan animation in step 39.</t>
  </si>
  <si>
    <t>It specifies the led delay in scan animation in step 40.</t>
  </si>
  <si>
    <t>It specifies the led delay in scan animation in step 41.</t>
  </si>
  <si>
    <t>It specifies the led delay in scan animation in step 42.</t>
  </si>
  <si>
    <t>It specifies the led delay in scan animation in step 43.</t>
  </si>
  <si>
    <t>It specifies the led delay in scan animation in step 44.</t>
  </si>
  <si>
    <t>It specifies the led delay in scan animation in step 45.</t>
  </si>
  <si>
    <t>It specifies the led delay in scan animation in step 46.</t>
  </si>
  <si>
    <t>It specifies the led delay in scan animation in step 47.</t>
  </si>
  <si>
    <t>It specifies the led delay in scan animation in step 48.</t>
  </si>
  <si>
    <t>It specifies the led delay in scan animation in step 49.</t>
  </si>
  <si>
    <t>It specifies the led delay in scan animation in step 50.</t>
  </si>
  <si>
    <t>It specifies the led delay in scan animation in step 51.</t>
  </si>
  <si>
    <t>It specifies the led delay in scan animation in step 52.</t>
  </si>
  <si>
    <t>It specifies the led delay in scan animation in step 53.</t>
  </si>
  <si>
    <t>It specifies the led delay in scan animation in step 54.</t>
  </si>
  <si>
    <t>It specifies the led delay in scan animation in step 55.</t>
  </si>
  <si>
    <t>It specifies the led delay in scan animation in step 56.</t>
  </si>
  <si>
    <t>It specifies the led delay in scan animation in step 57.</t>
  </si>
  <si>
    <t>It specifies the led delay in scan animation in step 58.</t>
  </si>
  <si>
    <t>It specifies the led delay in scan animation in step 59.</t>
  </si>
  <si>
    <t>It specifies the led delay in scan animation in step 60.</t>
  </si>
  <si>
    <t>It specifies the led delay in scan animation in step 61.</t>
  </si>
  <si>
    <t>It specifies the led delay in scan animation in step 62.</t>
  </si>
  <si>
    <t>It specifies the led delay in scan animation in step 63.</t>
  </si>
  <si>
    <t>It specifies the led delay in scan animation in step 64.</t>
  </si>
  <si>
    <t>It specifies the led delay in fly in animation in step 1.</t>
    <phoneticPr fontId="7" type="noConversion"/>
  </si>
  <si>
    <t>It specifies the led delay in fly in animation in step 2.</t>
  </si>
  <si>
    <t>It specifies the led delay in fly in animation in step 3.</t>
  </si>
  <si>
    <t>It specifies the led delay in fly in animation in step 4.</t>
  </si>
  <si>
    <t>It specifies the led delay in fly in animation in step 5.</t>
  </si>
  <si>
    <t>It specifies the led delay in fly in animation in step 6.</t>
  </si>
  <si>
    <t>It specifies the led delay in fly in animation in step 7.</t>
  </si>
  <si>
    <t>It specifies the led delay in fly in animation in step 8.</t>
  </si>
  <si>
    <t>It specifies the led delay in fly in animation in step 9.</t>
  </si>
  <si>
    <t>It specifies the led delay in fly in animation in step 10.</t>
  </si>
  <si>
    <t>It specifies the led delay in fly in animation in step 11.</t>
  </si>
  <si>
    <t>It specifies the led delay in fly in animation in step 12.</t>
  </si>
  <si>
    <t>It specifies the led delay in fly in animation in step 13.</t>
  </si>
  <si>
    <t>It specifies the led delay in fly in animation in step 14.</t>
  </si>
  <si>
    <t>It specifies the led delay in fly in animation in step 15.</t>
  </si>
  <si>
    <t>It specifies the led delay in fly in animation in step 16.</t>
  </si>
  <si>
    <t>It specifies the led delay in fly in animation in step 17.</t>
  </si>
  <si>
    <t>It specifies the led delay in fly in animation in step 18.</t>
  </si>
  <si>
    <t>It specifies the led delay in fly in animation in step 19.</t>
  </si>
  <si>
    <t>It specifies the led delay in fly in animation in step 20.</t>
  </si>
  <si>
    <t>It specifies the led delay in fly in animation in step 21.</t>
  </si>
  <si>
    <t>It specifies the led delay in fly in animation in step 22.</t>
  </si>
  <si>
    <t>It specifies the led delay in fly in animation in step 23.</t>
  </si>
  <si>
    <t>It specifies the led delay in fly in animation in step 24.</t>
  </si>
  <si>
    <t>It specifies the led delay in fly in animation in step 25.</t>
  </si>
  <si>
    <t>It specifies the led delay in fly in animation in step 26.</t>
  </si>
  <si>
    <t>It specifies the led delay in fly in animation in step 27.</t>
  </si>
  <si>
    <t>It specifies the led delay in fly in animation in step 28.</t>
  </si>
  <si>
    <t>It specifies the led delay in fly in animation in step 29.</t>
  </si>
  <si>
    <t>It specifies the led delay in fly in animation in step 30.</t>
  </si>
  <si>
    <t>It specifies the led delay in fly in animation in step 31.</t>
  </si>
  <si>
    <t>It specifies the led delay in fly in animation in step 32.</t>
  </si>
  <si>
    <t>It specifies the led delay in fly in animation in step 33.</t>
  </si>
  <si>
    <t>It specifies the led delay in fly in animation in step 34.</t>
  </si>
  <si>
    <t>It specifies the led delay in fly in animation in step 35.</t>
  </si>
  <si>
    <t>It specifies the led delay in fly in animation in step 36.</t>
  </si>
  <si>
    <t>It specifies the led delay in fly in animation in step 37.</t>
  </si>
  <si>
    <t>It specifies the led delay in fly in animation in step 38.</t>
  </si>
  <si>
    <t>It specifies the led delay in fly in animation in step 39.</t>
  </si>
  <si>
    <t>It specifies the led delay in fly in animation in step 40.</t>
  </si>
  <si>
    <t>It specifies the led delay in fly in animation in step 41.</t>
  </si>
  <si>
    <t>It specifies the led delay in fly in animation in step 42.</t>
  </si>
  <si>
    <t>It specifies the led delay in fly in animation in step 43.</t>
  </si>
  <si>
    <t>It specifies the led delay in fly in animation in step 44.</t>
  </si>
  <si>
    <t>It specifies the led delay in fly in animation in step 45.</t>
  </si>
  <si>
    <t>It specifies the led delay in fly in animation in step 46.</t>
  </si>
  <si>
    <t>It specifies the led delay in fly in animation in step 47.</t>
  </si>
  <si>
    <t>It specifies the led delay in fly in animation in step 48.</t>
  </si>
  <si>
    <t>It specifies the led delay in fly in animation in step 49.</t>
  </si>
  <si>
    <t>It specifies the led delay in fly in animation in step 50.</t>
  </si>
  <si>
    <t>It specifies the led delay in fly in animation in step 51.</t>
  </si>
  <si>
    <t>It specifies the led delay in fly in animation in step 52.</t>
  </si>
  <si>
    <t>It specifies the led delay in fly in animation in step 53.</t>
  </si>
  <si>
    <t>It specifies the led delay in fly in animation in step 54.</t>
  </si>
  <si>
    <t>It specifies the led delay in fly in animation in step 55.</t>
  </si>
  <si>
    <t>It specifies the led delay in fly in animation in step 56.</t>
  </si>
  <si>
    <t>It specifies the led delay in fly in animation in step 57.</t>
  </si>
  <si>
    <t>It specifies the led delay in fly in animation in step 58.</t>
  </si>
  <si>
    <t>It specifies the led delay in fly in animation in step 59.</t>
  </si>
  <si>
    <t>It specifies the led delay in fly in animation in step 60.</t>
  </si>
  <si>
    <t>It specifies the led delay in fly in animation in step 61.</t>
  </si>
  <si>
    <t>It specifies the led delay in fly in animation in step 62.</t>
  </si>
  <si>
    <t>It specifies the led delay in fly in animation in step 63.</t>
  </si>
  <si>
    <t>It specifies the led delay in fly in animation in step 64.</t>
  </si>
  <si>
    <t>It specifies the led delay between last and next round 1st led in fly in animation in step 1.</t>
    <phoneticPr fontId="7" type="noConversion"/>
  </si>
  <si>
    <t>It specifies the led delay between last and next round 1st led in fly in animation in step 2.</t>
  </si>
  <si>
    <t>It specifies the led delay between last and next round 1st led in fly in animation in step 3.</t>
  </si>
  <si>
    <t>It specifies the led delay between last and next round 1st led in fly in animation in step 4.</t>
  </si>
  <si>
    <t>It specifies the led delay between last and next round 1st led in fly in animation in step 5.</t>
  </si>
  <si>
    <t>It specifies the led delay between last and next round 1st led in fly in animation in step 6.</t>
  </si>
  <si>
    <t>It specifies the led delay between last and next round 1st led in fly in animation in step 7.</t>
  </si>
  <si>
    <t>It specifies the led delay between last and next round 1st led in fly in animation in step 8.</t>
  </si>
  <si>
    <t>It specifies the led delay between last and next round 1st led in fly in animation in step 9.</t>
  </si>
  <si>
    <t>It specifies the led delay between last and next round 1st led in fly in animation in step 10.</t>
  </si>
  <si>
    <t>It specifies the led delay between last and next round 1st led in fly in animation in step 11.</t>
  </si>
  <si>
    <t>It specifies the led delay between last and next round 1st led in fly in animation in step 12.</t>
  </si>
  <si>
    <t>It specifies the led delay between last and next round 1st led in fly in animation in step 13.</t>
  </si>
  <si>
    <t>It specifies the led delay between last and next round 1st led in fly in animation in step 14.</t>
  </si>
  <si>
    <t>It specifies the led delay between last and next round 1st led in fly in animation in step 15.</t>
  </si>
  <si>
    <t>It specifies the led delay between last and next round 1st led in fly in animation in step 16.</t>
  </si>
  <si>
    <t>It specifies the led delay between last and next round 1st led in fly in animation in step 17.</t>
  </si>
  <si>
    <t>It specifies the led delay between last and next round 1st led in fly in animation in step 18.</t>
  </si>
  <si>
    <t>It specifies the led delay between last and next round 1st led in fly in animation in step 19.</t>
  </si>
  <si>
    <t>It specifies the led delay between last and next round 1st led in fly in animation in step 20.</t>
  </si>
  <si>
    <t>It specifies the led delay between last and next round 1st led in fly in animation in step 21.</t>
  </si>
  <si>
    <t>It specifies the led delay between last and next round 1st led in fly in animation in step 22.</t>
  </si>
  <si>
    <t>It specifies the led delay between last and next round 1st led in fly in animation in step 23.</t>
  </si>
  <si>
    <t>It specifies the led delay between last and next round 1st led in fly in animation in step 24.</t>
  </si>
  <si>
    <t>It specifies the led delay between last and next round 1st led in fly in animation in step 25.</t>
  </si>
  <si>
    <t>It specifies the led delay between last and next round 1st led in fly in animation in step 26.</t>
  </si>
  <si>
    <t>It specifies the led delay between last and next round 1st led in fly in animation in step 27.</t>
  </si>
  <si>
    <t>It specifies the led delay between last and next round 1st led in fly in animation in step 28.</t>
  </si>
  <si>
    <t>It specifies the led delay between last and next round 1st led in fly in animation in step 29.</t>
  </si>
  <si>
    <t>It specifies the led delay between last and next round 1st led in fly in animation in step 30.</t>
  </si>
  <si>
    <t>It specifies the led delay between last and next round 1st led in fly in animation in step 31.</t>
  </si>
  <si>
    <t>It specifies the led delay between last and next round 1st led in fly in animation in step 32.</t>
  </si>
  <si>
    <t>It specifies the led delay between last and next round 1st led in fly in animation in step 33.</t>
  </si>
  <si>
    <t>It specifies the led delay between last and next round 1st led in fly in animation in step 34.</t>
  </si>
  <si>
    <t>It specifies the led delay between last and next round 1st led in fly in animation in step 35.</t>
  </si>
  <si>
    <t>It specifies the led delay between last and next round 1st led in fly in animation in step 36.</t>
  </si>
  <si>
    <t>It specifies the led delay between last and next round 1st led in fly in animation in step 37.</t>
  </si>
  <si>
    <t>It specifies the led delay between last and next round 1st led in fly in animation in step 38.</t>
  </si>
  <si>
    <t>It specifies the led delay between last and next round 1st led in fly in animation in step 39.</t>
  </si>
  <si>
    <t>It specifies the led delay between last and next round 1st led in fly in animation in step 40.</t>
  </si>
  <si>
    <t>It specifies the led delay between last and next round 1st led in fly in animation in step 41.</t>
  </si>
  <si>
    <t>It specifies the led delay between last and next round 1st led in fly in animation in step 42.</t>
  </si>
  <si>
    <t>It specifies the led delay between last and next round 1st led in fly in animation in step 43.</t>
  </si>
  <si>
    <t>It specifies the led delay between last and next round 1st led in fly in animation in step 44.</t>
  </si>
  <si>
    <t>It specifies the led delay between last and next round 1st led in fly in animation in step 45.</t>
  </si>
  <si>
    <t>It specifies the led delay between last and next round 1st led in fly in animation in step 46.</t>
  </si>
  <si>
    <t>It specifies the led delay between last and next round 1st led in fly in animation in step 47.</t>
  </si>
  <si>
    <t>It specifies the led delay between last and next round 1st led in fly in animation in step 48.</t>
  </si>
  <si>
    <t>It specifies the led delay between last and next round 1st led in fly in animation in step 49.</t>
  </si>
  <si>
    <t>It specifies the led delay between last and next round 1st led in fly in animation in step 50.</t>
  </si>
  <si>
    <t>It specifies the led delay between last and next round 1st led in fly in animation in step 51.</t>
  </si>
  <si>
    <t>It specifies the led delay between last and next round 1st led in fly in animation in step 52.</t>
  </si>
  <si>
    <t>It specifies the led delay between last and next round 1st led in fly in animation in step 53.</t>
  </si>
  <si>
    <t>It specifies the led delay between last and next round 1st led in fly in animation in step 54.</t>
  </si>
  <si>
    <t>It specifies the led delay between last and next round 1st led in fly in animation in step 55.</t>
  </si>
  <si>
    <t>It specifies the led delay between last and next round 1st led in fly in animation in step 56.</t>
  </si>
  <si>
    <t>It specifies the led delay between last and next round 1st led in fly in animation in step 57.</t>
  </si>
  <si>
    <t>It specifies the led delay between last and next round 1st led in fly in animation in step 58.</t>
  </si>
  <si>
    <t>It specifies the led delay between last and next round 1st led in fly in animation in step 59.</t>
  </si>
  <si>
    <t>It specifies the led delay between last and next round 1st led in fly in animation in step 60.</t>
  </si>
  <si>
    <t>It specifies the led delay between last and next round 1st led in fly in animation in step 61.</t>
  </si>
  <si>
    <t>It specifies the led delay between last and next round 1st led in fly in animation in step 62.</t>
  </si>
  <si>
    <t>It specifies the led delay between last and next round 1st led in fly in animation in step 63.</t>
  </si>
  <si>
    <t>It specifies the led delay between last and next round 1st led in fly in animation in step 64.</t>
  </si>
  <si>
    <t>It specifies the led delay between previous and current led start scaning in fly out animation in step 1.</t>
    <phoneticPr fontId="7" type="noConversion"/>
  </si>
  <si>
    <t>It specifies the led delay between previous and current led start scaning in fly out animation in step 2.</t>
  </si>
  <si>
    <t>It specifies the led delay between previous and current led start scaning in fly out animation in step 3.</t>
  </si>
  <si>
    <t>It specifies the led delay between previous and current led start scaning in fly out animation in step 4.</t>
  </si>
  <si>
    <t>It specifies the led delay between previous and current led start scaning in fly out animation in step 5.</t>
  </si>
  <si>
    <t>It specifies the led delay between previous and current led start scaning in fly out animation in step 6.</t>
  </si>
  <si>
    <t>It specifies the led delay between previous and current led start scaning in fly out animation in step 7.</t>
  </si>
  <si>
    <t>It specifies the led delay between previous and current led start scaning in fly out animation in step 8.</t>
  </si>
  <si>
    <t>It specifies the led delay between previous and current led start scaning in fly out animation in step 9.</t>
  </si>
  <si>
    <t>It specifies the led delay between previous and current led start scaning in fly out animation in step 10.</t>
  </si>
  <si>
    <t>It specifies the led delay between previous and current led start scaning in fly out animation in step 11.</t>
  </si>
  <si>
    <t>It specifies the led delay between previous and current led start scaning in fly out animation in step 12.</t>
  </si>
  <si>
    <t>It specifies the led delay between previous and current led start scaning in fly out animation in step 13.</t>
  </si>
  <si>
    <t>It specifies the led delay between previous and current led start scaning in fly out animation in step 14.</t>
  </si>
  <si>
    <t>It specifies the led delay between previous and current led start scaning in fly out animation in step 15.</t>
  </si>
  <si>
    <t>It specifies the led delay between previous and current led start scaning in fly out animation in step 16.</t>
  </si>
  <si>
    <t>It specifies the led delay between previous and current led start scaning in fly out animation in step 17.</t>
  </si>
  <si>
    <t>It specifies the led delay between previous and current led start scaning in fly out animation in step 18.</t>
  </si>
  <si>
    <t>It specifies the led delay between previous and current led start scaning in fly out animation in step 19.</t>
  </si>
  <si>
    <t>It specifies the led delay between previous and current led start scaning in fly out animation in step 20.</t>
  </si>
  <si>
    <t>It specifies the led delay between previous and current led start scaning in fly out animation in step 21.</t>
  </si>
  <si>
    <t>It specifies the led delay between previous and current led start scaning in fly out animation in step 22.</t>
  </si>
  <si>
    <t>It specifies the led delay between previous and current led start scaning in fly out animation in step 23.</t>
  </si>
  <si>
    <t>It specifies the led delay between previous and current led start scaning in fly out animation in step 24.</t>
  </si>
  <si>
    <t>It specifies the led delay between previous and current led start scaning in fly out animation in step 25.</t>
  </si>
  <si>
    <t>It specifies the led delay between previous and current led start scaning in fly out animation in step 26.</t>
  </si>
  <si>
    <t>It specifies the led delay between previous and current led start scaning in fly out animation in step 27.</t>
  </si>
  <si>
    <t>It specifies the led delay between previous and current led start scaning in fly out animation in step 28.</t>
  </si>
  <si>
    <t>It specifies the led delay between previous and current led start scaning in fly out animation in step 29.</t>
  </si>
  <si>
    <t>It specifies the led delay between previous and current led start scaning in fly out animation in step 30.</t>
  </si>
  <si>
    <t>It specifies the led delay between previous and current led start scaning in fly out animation in step 31.</t>
  </si>
  <si>
    <t>It specifies the led delay between previous and current led start scaning in fly out animation in step 32.</t>
  </si>
  <si>
    <t>It specifies the led delay between previous and current led start scaning in fly out animation in step 33.</t>
  </si>
  <si>
    <t>It specifies the led delay between previous and current led start scaning in fly out animation in step 34.</t>
  </si>
  <si>
    <t>It specifies the led delay between previous and current led start scaning in fly out animation in step 35.</t>
  </si>
  <si>
    <t>It specifies the led delay between previous and current led start scaning in fly out animation in step 36.</t>
  </si>
  <si>
    <t>It specifies the led delay between previous and current led start scaning in fly out animation in step 37.</t>
  </si>
  <si>
    <t>It specifies the led delay between previous and current led start scaning in fly out animation in step 38.</t>
  </si>
  <si>
    <t>It specifies the led delay between previous and current led start scaning in fly out animation in step 39.</t>
  </si>
  <si>
    <t>It specifies the led delay between previous and current led start scaning in fly out animation in step 40.</t>
  </si>
  <si>
    <t>It specifies the led delay between previous and current led start scaning in fly out animation in step 41.</t>
  </si>
  <si>
    <t>It specifies the led delay between previous and current led start scaning in fly out animation in step 42.</t>
  </si>
  <si>
    <t>It specifies the led delay between previous and current led start scaning in fly out animation in step 43.</t>
  </si>
  <si>
    <t>It specifies the led delay between previous and current led start scaning in fly out animation in step 44.</t>
  </si>
  <si>
    <t>It specifies the led delay between previous and current led start scaning in fly out animation in step 45.</t>
  </si>
  <si>
    <t>It specifies the led delay between previous and current led start scaning in fly out animation in step 46.</t>
  </si>
  <si>
    <t>It specifies the led delay between previous and current led start scaning in fly out animation in step 47.</t>
  </si>
  <si>
    <t>It specifies the led delay between previous and current led start scaning in fly out animation in step 48.</t>
  </si>
  <si>
    <t>It specifies the led delay between previous and current led start scaning in fly out animation in step 49.</t>
  </si>
  <si>
    <t>It specifies the led delay between previous and current led start scaning in fly out animation in step 50.</t>
  </si>
  <si>
    <t>It specifies the led delay between previous and current led start scaning in fly out animation in step 51.</t>
  </si>
  <si>
    <t>It specifies the led delay between previous and current led start scaning in fly out animation in step 52.</t>
  </si>
  <si>
    <t>It specifies the led delay between previous and current led start scaning in fly out animation in step 53.</t>
  </si>
  <si>
    <t>It specifies the led delay between previous and current led start scaning in fly out animation in step 54.</t>
  </si>
  <si>
    <t>It specifies the led delay between previous and current led start scaning in fly out animation in step 55.</t>
  </si>
  <si>
    <t>It specifies the led delay between previous and current led start scaning in fly out animation in step 56.</t>
  </si>
  <si>
    <t>It specifies the led delay between previous and current led start scaning in fly out animation in step 57.</t>
  </si>
  <si>
    <t>It specifies the led delay between previous and current led start scaning in fly out animation in step 58.</t>
  </si>
  <si>
    <t>It specifies the led delay between previous and current led start scaning in fly out animation in step 59.</t>
  </si>
  <si>
    <t>It specifies the led delay between previous and current led start scaning in fly out animation in step 60.</t>
  </si>
  <si>
    <t>It specifies the led delay between previous and current led start scaning in fly out animation in step 61.</t>
  </si>
  <si>
    <t>It specifies the led delay between previous and current led start scaning in fly out animation in step 62.</t>
  </si>
  <si>
    <t>It specifies the led delay between previous and current led start scaning in fly out animation in step 63.</t>
  </si>
  <si>
    <t>It specifies the led delay between previous and current led start scaning in fly out animation in step 64.</t>
  </si>
  <si>
    <t>It specifies the led delay between last and next round 1st led in fly out animation in step 1.</t>
    <phoneticPr fontId="7" type="noConversion"/>
  </si>
  <si>
    <t>It specifies the led delay between last and next round 1st led in fly out animation in step 2.</t>
  </si>
  <si>
    <t>It specifies the led delay between last and next round 1st led in fly out animation in step 3.</t>
  </si>
  <si>
    <t>It specifies the led delay between last and next round 1st led in fly out animation in step 4.</t>
  </si>
  <si>
    <t>It specifies the led delay between last and next round 1st led in fly out animation in step 5.</t>
  </si>
  <si>
    <t>It specifies the led delay between last and next round 1st led in fly out animation in step 6.</t>
  </si>
  <si>
    <t>It specifies the led delay between last and next round 1st led in fly out animation in step 7.</t>
  </si>
  <si>
    <t>It specifies the led delay between last and next round 1st led in fly out animation in step 8.</t>
  </si>
  <si>
    <t>It specifies the led delay between last and next round 1st led in fly out animation in step 9.</t>
  </si>
  <si>
    <t>It specifies the led delay between last and next round 1st led in fly out animation in step 10.</t>
  </si>
  <si>
    <t>It specifies the led delay between last and next round 1st led in fly out animation in step 11.</t>
  </si>
  <si>
    <t>It specifies the led delay between last and next round 1st led in fly out animation in step 12.</t>
  </si>
  <si>
    <t>It specifies the led delay between last and next round 1st led in fly out animation in step 13.</t>
  </si>
  <si>
    <t>It specifies the led delay between last and next round 1st led in fly out animation in step 14.</t>
  </si>
  <si>
    <t>It specifies the led delay between last and next round 1st led in fly out animation in step 15.</t>
  </si>
  <si>
    <t>It specifies the led delay between last and next round 1st led in fly out animation in step 16.</t>
  </si>
  <si>
    <t>It specifies the led delay between last and next round 1st led in fly out animation in step 17.</t>
  </si>
  <si>
    <t>It specifies the led delay between last and next round 1st led in fly out animation in step 18.</t>
  </si>
  <si>
    <t>It specifies the led delay between last and next round 1st led in fly out animation in step 19.</t>
  </si>
  <si>
    <t>It specifies the led delay between last and next round 1st led in fly out animation in step 20.</t>
  </si>
  <si>
    <t>It specifies the led delay between last and next round 1st led in fly out animation in step 21.</t>
  </si>
  <si>
    <t>It specifies the led delay between last and next round 1st led in fly out animation in step 22.</t>
  </si>
  <si>
    <t>It specifies the led delay between last and next round 1st led in fly out animation in step 23.</t>
  </si>
  <si>
    <t>It specifies the led delay between last and next round 1st led in fly out animation in step 24.</t>
  </si>
  <si>
    <t>It specifies the led delay between last and next round 1st led in fly out animation in step 25.</t>
  </si>
  <si>
    <t>It specifies the led delay between last and next round 1st led in fly out animation in step 26.</t>
  </si>
  <si>
    <t>It specifies the led delay between last and next round 1st led in fly out animation in step 27.</t>
  </si>
  <si>
    <t>It specifies the led delay between last and next round 1st led in fly out animation in step 28.</t>
  </si>
  <si>
    <t>It specifies the led delay between last and next round 1st led in fly out animation in step 29.</t>
  </si>
  <si>
    <t>It specifies the led delay between last and next round 1st led in fly out animation in step 30.</t>
  </si>
  <si>
    <t>It specifies the led delay between last and next round 1st led in fly out animation in step 31.</t>
  </si>
  <si>
    <t>It specifies the led delay between last and next round 1st led in fly out animation in step 32.</t>
  </si>
  <si>
    <t>It specifies the led delay between last and next round 1st led in fly out animation in step 33.</t>
  </si>
  <si>
    <t>It specifies the led delay between last and next round 1st led in fly out animation in step 34.</t>
  </si>
  <si>
    <t>It specifies the led delay between last and next round 1st led in fly out animation in step 35.</t>
  </si>
  <si>
    <t>It specifies the led delay between last and next round 1st led in fly out animation in step 36.</t>
  </si>
  <si>
    <t>It specifies the led delay between last and next round 1st led in fly out animation in step 37.</t>
  </si>
  <si>
    <t>It specifies the led delay between last and next round 1st led in fly out animation in step 38.</t>
  </si>
  <si>
    <t>It specifies the led delay between last and next round 1st led in fly out animation in step 39.</t>
  </si>
  <si>
    <t>It specifies the led delay between last and next round 1st led in fly out animation in step 40.</t>
  </si>
  <si>
    <t>It specifies the led delay between last and next round 1st led in fly out animation in step 41.</t>
  </si>
  <si>
    <t>It specifies the led delay between last and next round 1st led in fly out animation in step 42.</t>
  </si>
  <si>
    <t>It specifies the led delay between last and next round 1st led in fly out animation in step 43.</t>
  </si>
  <si>
    <t>It specifies the led delay between last and next round 1st led in fly out animation in step 44.</t>
  </si>
  <si>
    <t>It specifies the led delay between last and next round 1st led in fly out animation in step 45.</t>
  </si>
  <si>
    <t>It specifies the led delay between last and next round 1st led in fly out animation in step 46.</t>
  </si>
  <si>
    <t>It specifies the led delay between last and next round 1st led in fly out animation in step 47.</t>
  </si>
  <si>
    <t>It specifies the led delay between last and next round 1st led in fly out animation in step 48.</t>
  </si>
  <si>
    <t>It specifies the led delay between last and next round 1st led in fly out animation in step 49.</t>
  </si>
  <si>
    <t>It specifies the led delay between last and next round 1st led in fly out animation in step 50.</t>
  </si>
  <si>
    <t>It specifies the led delay between last and next round 1st led in fly out animation in step 51.</t>
  </si>
  <si>
    <t>It specifies the led delay between last and next round 1st led in fly out animation in step 52.</t>
  </si>
  <si>
    <t>It specifies the led delay between last and next round 1st led in fly out animation in step 53.</t>
  </si>
  <si>
    <t>It specifies the led delay between last and next round 1st led in fly out animation in step 54.</t>
  </si>
  <si>
    <t>It specifies the led delay between last and next round 1st led in fly out animation in step 55.</t>
  </si>
  <si>
    <t>It specifies the led delay between last and next round 1st led in fly out animation in step 56.</t>
  </si>
  <si>
    <t>It specifies the led delay between last and next round 1st led in fly out animation in step 57.</t>
  </si>
  <si>
    <t>It specifies the led delay between last and next round 1st led in fly out animation in step 58.</t>
  </si>
  <si>
    <t>It specifies the led delay between last and next round 1st led in fly out animation in step 59.</t>
  </si>
  <si>
    <t>It specifies the led delay between last and next round 1st led in fly out animation in step 60.</t>
  </si>
  <si>
    <t>It specifies the led delay between last and next round 1st led in fly out animation in step 61.</t>
  </si>
  <si>
    <t>It specifies the led delay between last and next round 1st led in fly out animation in step 62.</t>
  </si>
  <si>
    <t>It specifies the led delay between last and next round 1st led in fly out animation in step 63.</t>
  </si>
  <si>
    <t>It specifies the led delay between last and next round 1st led in fly out animation in step 64.</t>
  </si>
  <si>
    <t>External Crystal Oscillator strength configuration value.</t>
    <phoneticPr fontId="7" type="noConversion"/>
  </si>
  <si>
    <t>LDM12FNV3</t>
    <phoneticPr fontId="8" type="noConversion"/>
  </si>
  <si>
    <t>E2E Monitor Enable</t>
    <phoneticPr fontId="7" type="noConversion"/>
  </si>
  <si>
    <t>E2E_Monitor_Enable</t>
    <phoneticPr fontId="8" type="noConversion"/>
  </si>
  <si>
    <t>X13</t>
    <phoneticPr fontId="8" type="noConversion"/>
  </si>
  <si>
    <t>X14</t>
    <phoneticPr fontId="8" type="noConversion"/>
  </si>
  <si>
    <t>X15</t>
    <phoneticPr fontId="8" type="noConversion"/>
  </si>
  <si>
    <t>X16</t>
    <phoneticPr fontId="8" type="noConversion"/>
  </si>
  <si>
    <t>X17</t>
    <phoneticPr fontId="8" type="noConversion"/>
  </si>
  <si>
    <t>X18</t>
    <phoneticPr fontId="8" type="noConversion"/>
  </si>
  <si>
    <t>X19</t>
    <phoneticPr fontId="8" type="noConversion"/>
  </si>
  <si>
    <t>X20</t>
    <phoneticPr fontId="8" type="noConversion"/>
  </si>
  <si>
    <t>X21</t>
    <phoneticPr fontId="8" type="noConversion"/>
  </si>
  <si>
    <t>X22</t>
    <phoneticPr fontId="8" type="noConversion"/>
  </si>
  <si>
    <t>X23</t>
    <phoneticPr fontId="8" type="noConversion"/>
  </si>
  <si>
    <t>X24</t>
    <phoneticPr fontId="8" type="noConversion"/>
  </si>
  <si>
    <t>2nd Matrix IC 
Address</t>
    <phoneticPr fontId="8" type="noConversion"/>
  </si>
  <si>
    <t>Binning Channel
Source</t>
    <phoneticPr fontId="8" type="noConversion"/>
  </si>
  <si>
    <t>(1st) LED
Number</t>
    <phoneticPr fontId="8" type="noConversion"/>
  </si>
  <si>
    <t>1st Matrix IC 
Address</t>
    <phoneticPr fontId="8" type="noConversion"/>
  </si>
  <si>
    <t xml:space="preserve"> C</t>
  </si>
  <si>
    <t xml:space="preserve"> E</t>
  </si>
  <si>
    <t xml:space="preserve"> W</t>
  </si>
  <si>
    <t xml:space="preserve"> V1</t>
  </si>
  <si>
    <t xml:space="preserve"> E1</t>
  </si>
  <si>
    <t xml:space="preserve"> E2</t>
  </si>
  <si>
    <t xml:space="preserve"> E3</t>
  </si>
  <si>
    <t xml:space="preserve"> HB</t>
  </si>
  <si>
    <t xml:space="preserve"> DivHW</t>
  </si>
  <si>
    <t>ShiftAway_RemainAngle(Deg)</t>
  </si>
  <si>
    <t>Min_Lght_ShiftAway_Intensity</t>
  </si>
  <si>
    <t>DBL_Min_Left_Ang_cfg(Deg)</t>
  </si>
  <si>
    <t>DBL Function</t>
    <phoneticPr fontId="44" type="noConversion"/>
  </si>
  <si>
    <t>DBL_ShiftAway_Cfg</t>
    <phoneticPr fontId="42" type="noConversion"/>
  </si>
  <si>
    <t>Angle Change(deg/s)</t>
    <phoneticPr fontId="42" type="noConversion"/>
  </si>
  <si>
    <t>Spd(%/s)</t>
    <phoneticPr fontId="42" type="noConversion"/>
  </si>
  <si>
    <t>DBL_Min_Fading_Spd(%/s)</t>
    <phoneticPr fontId="42" type="noConversion"/>
  </si>
  <si>
    <t>DBL_Max_Fading_Spd(%/s)</t>
    <phoneticPr fontId="42" type="noConversion"/>
  </si>
  <si>
    <t>Leading_Edge_Factor</t>
    <phoneticPr fontId="42" type="noConversion"/>
  </si>
  <si>
    <t>Falling_Edge_Factor</t>
    <phoneticPr fontId="42" type="noConversion"/>
  </si>
  <si>
    <t>DBL_Fading_Spd_Factor_</t>
    <phoneticPr fontId="42" type="noConversion"/>
  </si>
  <si>
    <t>A</t>
    <phoneticPr fontId="42" type="noConversion"/>
  </si>
  <si>
    <t>B</t>
    <phoneticPr fontId="42" type="noConversion"/>
  </si>
  <si>
    <t>C</t>
    <phoneticPr fontId="42" type="noConversion"/>
  </si>
  <si>
    <t>D</t>
    <phoneticPr fontId="42" type="noConversion"/>
  </si>
  <si>
    <t>E</t>
    <phoneticPr fontId="42" type="noConversion"/>
  </si>
  <si>
    <t>DBL_Base_Fading_Spd</t>
    <phoneticPr fontId="42" type="noConversion"/>
  </si>
  <si>
    <t>Max Angle Change Rate (Deg/s)</t>
    <phoneticPr fontId="42" type="noConversion"/>
  </si>
  <si>
    <t>BeamVariant Mode1</t>
    <phoneticPr fontId="42" type="noConversion"/>
  </si>
  <si>
    <t>BeamVariant Mode2</t>
    <phoneticPr fontId="42" type="noConversion"/>
  </si>
  <si>
    <t>BeamVariant Mode3</t>
    <phoneticPr fontId="42" type="noConversion"/>
  </si>
  <si>
    <t>BeamVariant Mode4</t>
    <phoneticPr fontId="42" type="noConversion"/>
  </si>
  <si>
    <t>BeamVariant Mode5</t>
    <phoneticPr fontId="42" type="noConversion"/>
  </si>
  <si>
    <t>Right ECU</t>
    <phoneticPr fontId="42" type="noConversion"/>
  </si>
  <si>
    <t>Right ECU</t>
    <phoneticPr fontId="42" type="noConversion"/>
  </si>
  <si>
    <t>Row3(Section0,Section1)</t>
    <phoneticPr fontId="42" type="noConversion"/>
  </si>
  <si>
    <t>DBL_L_Max_Ang_cfg(Deg)</t>
    <phoneticPr fontId="42" type="noConversion"/>
  </si>
  <si>
    <t>DBL_R_Max_Ang_cfg(Deg)</t>
    <phoneticPr fontId="42" type="noConversion"/>
  </si>
  <si>
    <t>Row2(Section2,Section3)</t>
    <phoneticPr fontId="42" type="noConversion"/>
  </si>
  <si>
    <t>DBL_L_Max_Ang_cfg(Deg)</t>
    <phoneticPr fontId="42" type="noConversion"/>
  </si>
  <si>
    <t>Row1(Section4,Section5)</t>
    <phoneticPr fontId="42" type="noConversion"/>
  </si>
  <si>
    <t>DBL_Min_Left_Ang_cfg(Deg)</t>
    <phoneticPr fontId="42" type="noConversion"/>
  </si>
  <si>
    <t>DBL_Min_Right_Ang_cfg(Deg)</t>
    <phoneticPr fontId="7" type="noConversion"/>
  </si>
  <si>
    <t>DBL_Min_Right_Ang_cfg(Deg)</t>
    <phoneticPr fontId="7" type="noConversion"/>
  </si>
  <si>
    <t>HLT_AnJmpExcptRampingTime (ms)</t>
    <phoneticPr fontId="7" type="noConversion"/>
  </si>
  <si>
    <t>2nd Matrix LED
Number</t>
    <phoneticPr fontId="8" type="noConversion"/>
  </si>
  <si>
    <t>Item</t>
    <phoneticPr fontId="42" type="noConversion"/>
  </si>
  <si>
    <t>Unit</t>
    <phoneticPr fontId="42" type="noConversion"/>
  </si>
  <si>
    <t>LED number</t>
    <phoneticPr fontId="42" type="noConversion"/>
  </si>
  <si>
    <t>NA</t>
    <phoneticPr fontId="42" type="noConversion"/>
  </si>
  <si>
    <t xml:space="preserve">PWM Frequency </t>
    <phoneticPr fontId="42" type="noConversion"/>
  </si>
  <si>
    <t>HZ</t>
    <phoneticPr fontId="42" type="noConversion"/>
  </si>
  <si>
    <t>Channel Output Current</t>
    <phoneticPr fontId="42" type="noConversion"/>
  </si>
  <si>
    <r>
      <t>V</t>
    </r>
    <r>
      <rPr>
        <b/>
        <sz val="10"/>
        <color rgb="FF000000"/>
        <rFont val="微软雅黑"/>
        <family val="2"/>
        <charset val="134"/>
      </rPr>
      <t>LED</t>
    </r>
    <phoneticPr fontId="42" type="noConversion"/>
  </si>
  <si>
    <t>V</t>
    <phoneticPr fontId="42" type="noConversion"/>
  </si>
  <si>
    <t>Expected Output Duty</t>
    <phoneticPr fontId="42" type="noConversion"/>
  </si>
  <si>
    <t>%</t>
    <phoneticPr fontId="42" type="noConversion"/>
  </si>
  <si>
    <t>Channel Max output Voltage</t>
    <phoneticPr fontId="42" type="noConversion"/>
  </si>
  <si>
    <t>Output Status</t>
    <phoneticPr fontId="42" type="noConversion"/>
  </si>
  <si>
    <t>Suggest Output Duty</t>
    <phoneticPr fontId="42" type="noConversion"/>
  </si>
  <si>
    <t>Information</t>
    <phoneticPr fontId="42" type="noConversion"/>
  </si>
  <si>
    <t>1. The "Channel output Current" --&gt;input parameter is the average output current of BUCK circuit for LED string.  
2. The "VLED"  is the input parameter that " Forward voltage of single LED", 
3. The "Expected Output Duty" --&gt;input parameter, means the duty cycle  of pixel function.
4. The "Channel Max output Voltage" --&gt; output parameter ,means the maximum output voltage of BUCK circuit, It is calculated by input parameter1/2/3. 
5. The "PWM Frequency" can be ignored.</t>
  </si>
  <si>
    <t xml:space="preserve">Maximum output voltage </t>
    <phoneticPr fontId="42" type="noConversion"/>
  </si>
  <si>
    <t>Theoretically, the the Maximum output voltage shall not exceed 48V.</t>
    <phoneticPr fontId="42" type="noConversion"/>
  </si>
  <si>
    <t>Row3</t>
  </si>
  <si>
    <t>Row2</t>
  </si>
  <si>
    <t>DBL_Max_Right_Ang_cfg(Deg)</t>
  </si>
  <si>
    <t>DBL_L_Max_Ang_cfg(Deg)</t>
  </si>
  <si>
    <t>Row1</t>
  </si>
  <si>
    <t>DBL_R_Max_Ang_cfg(Deg)</t>
  </si>
  <si>
    <t>DBL_Left_LEDIndex</t>
    <phoneticPr fontId="42" type="noConversion"/>
  </si>
  <si>
    <t>DBL_Right_LEDIndex</t>
    <phoneticPr fontId="42" type="noConversion"/>
  </si>
  <si>
    <t>DBL_L_Max_LEDNum</t>
    <phoneticPr fontId="42" type="noConversion"/>
  </si>
  <si>
    <t>DBL_R_Max_LEDNum</t>
    <phoneticPr fontId="42" type="noConversion"/>
  </si>
  <si>
    <t>Row1</t>
    <phoneticPr fontId="42" type="noConversion"/>
  </si>
  <si>
    <t>Row3</t>
    <phoneticPr fontId="42" type="noConversion"/>
  </si>
  <si>
    <t>DBL_Left_LEDIndex</t>
    <phoneticPr fontId="42" type="noConversion"/>
  </si>
  <si>
    <t>DBL_Right_LEDIndex</t>
    <phoneticPr fontId="42" type="noConversion"/>
  </si>
  <si>
    <t>Row2</t>
    <phoneticPr fontId="42" type="noConversion"/>
  </si>
  <si>
    <t>DBL_L_Max_LEDNum</t>
    <phoneticPr fontId="42" type="noConversion"/>
  </si>
  <si>
    <t>DBL_R_Max_LEDNum</t>
    <phoneticPr fontId="42" type="noConversion"/>
  </si>
  <si>
    <t>HLT_AnJmpExcptThrshld (Deg)</t>
    <phoneticPr fontId="7" type="noConversion"/>
  </si>
  <si>
    <t>HLT_LeftAnLutBrkPnts (Deg)</t>
    <phoneticPr fontId="7" type="noConversion"/>
  </si>
  <si>
    <t>HLT_LeftAnLutOffsets (Deg)</t>
    <phoneticPr fontId="7" type="noConversion"/>
  </si>
  <si>
    <t>HLT_RightAnLutBrkPnts (Deg)</t>
    <phoneticPr fontId="7" type="noConversion"/>
  </si>
  <si>
    <t>HLT_RightAnLutOffsets (Deg)</t>
    <phoneticPr fontId="7" type="noConversion"/>
  </si>
  <si>
    <t>HLT_TopAnLutBrkPnts (Deg)</t>
    <phoneticPr fontId="7" type="noConversion"/>
  </si>
  <si>
    <t>HLT_TopAnLutOffsets  (Deg)</t>
    <phoneticPr fontId="7" type="noConversion"/>
  </si>
  <si>
    <t>HLT_BotAnLutBrkPnts  (Deg)</t>
    <phoneticPr fontId="7" type="noConversion"/>
  </si>
  <si>
    <t>HLT_BotAnLutOffsets  (Deg)</t>
    <phoneticPr fontId="7" type="noConversion"/>
  </si>
  <si>
    <t>X01
/1201</t>
    <phoneticPr fontId="8" type="noConversion"/>
  </si>
  <si>
    <t>X02
/1202</t>
    <phoneticPr fontId="8" type="noConversion"/>
  </si>
  <si>
    <t>X03
/1203</t>
    <phoneticPr fontId="8" type="noConversion"/>
  </si>
  <si>
    <t>X04
/1204</t>
    <phoneticPr fontId="8" type="noConversion"/>
  </si>
  <si>
    <t>X05
/1205</t>
    <phoneticPr fontId="8" type="noConversion"/>
  </si>
  <si>
    <t>Matrix Controller 1</t>
    <phoneticPr fontId="8" type="noConversion"/>
  </si>
  <si>
    <t>Matrix Controller 11</t>
    <phoneticPr fontId="8" type="noConversion"/>
  </si>
  <si>
    <t>HLT_SpotUpFadingTime (ms)</t>
    <phoneticPr fontId="7" type="noConversion"/>
  </si>
  <si>
    <t>DBL_Min_Right_Ang_cfg(Deg)</t>
    <phoneticPr fontId="7" type="noConversion"/>
  </si>
  <si>
    <t>HLT_AnDistLutBrkPnts (Deg)</t>
    <phoneticPr fontId="7" type="noConversion"/>
  </si>
  <si>
    <t>Matrix HB Section 4</t>
    <phoneticPr fontId="7" type="noConversion"/>
  </si>
  <si>
    <t>Matrix HB Section 4</t>
    <phoneticPr fontId="7" type="noConversion"/>
  </si>
  <si>
    <t>Matrix HB Section 5</t>
    <phoneticPr fontId="8" type="noConversion"/>
  </si>
  <si>
    <t>Matrix HB Section 5</t>
    <phoneticPr fontId="7" type="noConversion"/>
  </si>
  <si>
    <t>Matrix Controller 2</t>
    <phoneticPr fontId="8" type="noConversion"/>
  </si>
  <si>
    <t>Matrix Controller 3</t>
    <phoneticPr fontId="8" type="noConversion"/>
  </si>
  <si>
    <t>Matrix Controller 4</t>
    <phoneticPr fontId="8" type="noConversion"/>
  </si>
  <si>
    <t>Matrix Controller 7</t>
    <phoneticPr fontId="8" type="noConversion"/>
  </si>
  <si>
    <t>Matrix Controller 14</t>
    <phoneticPr fontId="8" type="noConversion"/>
  </si>
  <si>
    <t>Matrix Controller 13</t>
    <phoneticPr fontId="8" type="noConversion"/>
  </si>
  <si>
    <t>Matrix Controller 5</t>
    <phoneticPr fontId="8" type="noConversion"/>
  </si>
  <si>
    <t>Matrix Controller 16</t>
  </si>
  <si>
    <t>Matrix Controller 17</t>
  </si>
  <si>
    <t>Matrix Controller 18</t>
  </si>
  <si>
    <t>Matrix Controller 19</t>
  </si>
  <si>
    <t>Matrix Controller 20</t>
  </si>
  <si>
    <t>Matrix Controller 21</t>
  </si>
  <si>
    <t>Matrix Controller 22</t>
  </si>
  <si>
    <t>Matrix Controller 23</t>
  </si>
  <si>
    <t>Matrix Controller 24</t>
  </si>
  <si>
    <t>Matrix Controller 25</t>
  </si>
  <si>
    <t>Matrix Controller 26</t>
  </si>
  <si>
    <t>Matrix Controller 27</t>
  </si>
  <si>
    <t>Matrix Controller 28</t>
  </si>
  <si>
    <t>Matrix Controller 29</t>
  </si>
  <si>
    <t>Matrix Controller 30</t>
  </si>
  <si>
    <t>Matrix Controller 31</t>
  </si>
  <si>
    <t>Matrix_Addr_Orign</t>
    <phoneticPr fontId="8" type="noConversion"/>
  </si>
  <si>
    <t>Matrix_Addr_Used</t>
    <phoneticPr fontId="8" type="noConversion"/>
  </si>
  <si>
    <t>Matrix Controller 9</t>
    <phoneticPr fontId="8" type="noConversion"/>
  </si>
  <si>
    <t>Matrix Controller 12</t>
    <phoneticPr fontId="8" type="noConversion"/>
  </si>
  <si>
    <t>Matrix Controller 16</t>
    <phoneticPr fontId="8" type="noConversion"/>
  </si>
  <si>
    <t>Matrix Controller 17</t>
    <phoneticPr fontId="8" type="noConversion"/>
  </si>
  <si>
    <t>Matrix Controller 18</t>
    <phoneticPr fontId="8" type="noConversion"/>
  </si>
  <si>
    <t>Matrix Controller 19</t>
    <phoneticPr fontId="8" type="noConversion"/>
  </si>
  <si>
    <t>Matrix Controller 20</t>
    <phoneticPr fontId="8" type="noConversion"/>
  </si>
  <si>
    <t>Matrix Controller 21</t>
    <phoneticPr fontId="8" type="noConversion"/>
  </si>
  <si>
    <t>Matrix Controller 22</t>
    <phoneticPr fontId="8" type="noConversion"/>
  </si>
  <si>
    <t>Matrix Controller 23</t>
    <phoneticPr fontId="8" type="noConversion"/>
  </si>
  <si>
    <t>Matrix Controller 24</t>
    <phoneticPr fontId="8" type="noConversion"/>
  </si>
  <si>
    <t>Matrix Controller 25</t>
    <phoneticPr fontId="8" type="noConversion"/>
  </si>
  <si>
    <t>Matrix Controller 26</t>
    <phoneticPr fontId="8" type="noConversion"/>
  </si>
  <si>
    <t>Matrix Controller 27</t>
    <phoneticPr fontId="8" type="noConversion"/>
  </si>
  <si>
    <t>Matrix Controller 28</t>
    <phoneticPr fontId="8" type="noConversion"/>
  </si>
  <si>
    <t>Matrix Controller 29</t>
    <phoneticPr fontId="8" type="noConversion"/>
  </si>
  <si>
    <t>Matrix Controller 30</t>
    <phoneticPr fontId="8" type="noConversion"/>
  </si>
  <si>
    <t>Matrix Controller 31</t>
    <phoneticPr fontId="8" type="noConversion"/>
  </si>
  <si>
    <t>ECU</t>
    <phoneticPr fontId="42" type="noConversion"/>
  </si>
  <si>
    <t>ECU</t>
    <phoneticPr fontId="42" type="noConversion"/>
  </si>
  <si>
    <t xml:space="preserve"> ECU</t>
    <phoneticPr fontId="42" type="noConversion"/>
  </si>
  <si>
    <t>ECU</t>
    <phoneticPr fontId="42" type="noConversion"/>
  </si>
  <si>
    <t>ECU</t>
    <phoneticPr fontId="42" type="noConversion"/>
  </si>
  <si>
    <t>10Bit AD</t>
    <phoneticPr fontId="7" type="noConversion"/>
  </si>
  <si>
    <t>VB001</t>
    <phoneticPr fontId="8" type="noConversion"/>
  </si>
  <si>
    <t>Zhenxing XU</t>
    <phoneticPr fontId="8" type="noConversion"/>
  </si>
  <si>
    <t>01.001</t>
    <phoneticPr fontId="7" type="noConversion"/>
  </si>
  <si>
    <t>Matrix TI  NTC Open Load AD</t>
    <phoneticPr fontId="8" type="noConversion"/>
  </si>
  <si>
    <t>Matrix TI  NTC Short Circuit AD</t>
    <phoneticPr fontId="8" type="noConversion"/>
  </si>
  <si>
    <t>Speed[FS/s]</t>
    <phoneticPr fontId="44" type="noConversion"/>
  </si>
  <si>
    <t>StartStallDetectionSpdThreshold_RegVal</t>
    <phoneticPr fontId="44" type="noConversion"/>
  </si>
  <si>
    <t>Primary Version.
1. Based on the dataset KBD_LDM12A_VA012_20210414.xlsm.
2. Refer to the dataset  KBD_LDM12_V0013_20210601.xlsm.
3. Refer to the System Requirements of LDM12 FNV3.</t>
    <phoneticPr fontId="7" type="noConversion"/>
  </si>
  <si>
    <t>mA</t>
    <phoneticPr fontId="42" type="noConversion"/>
  </si>
  <si>
    <t>Show the "information" Sheet.</t>
    <phoneticPr fontId="7" type="noConversion"/>
  </si>
  <si>
    <t>In the "information" sheet, set background color of  editable cells as green and  set background color of  uneditable cells as gray.</t>
    <phoneticPr fontId="7" type="noConversion"/>
  </si>
  <si>
    <t>01.002</t>
  </si>
  <si>
    <t>VB001</t>
    <phoneticPr fontId="7" type="noConversion"/>
  </si>
  <si>
    <t>VB001</t>
    <phoneticPr fontId="7" type="noConversion"/>
  </si>
  <si>
    <t>VB002</t>
  </si>
  <si>
    <t>01.003</t>
    <phoneticPr fontId="7" type="noConversion"/>
  </si>
  <si>
    <t>02.001</t>
    <phoneticPr fontId="7" type="noConversion"/>
  </si>
  <si>
    <t>1. Matrix can be configured in any buck channel regardless of the function(including static function such as Foreground LB,Static HB,Static TI, etc) applied in this channel.
2. Add the flag data used to indicate that which switches of matrix are used. According to this data, the phase shift of matrix switch can be configured.
3. Add the Check that the matrix address is not used but its switch is used.</t>
    <phoneticPr fontId="7" type="noConversion"/>
  </si>
  <si>
    <t>VB002</t>
    <phoneticPr fontId="7" type="noConversion"/>
  </si>
  <si>
    <t>02.002</t>
    <phoneticPr fontId="7" type="noConversion"/>
  </si>
  <si>
    <t>1. Correct the error report messages when the pixel is configured as LB/HB Two Row Pixel System or 3 Row Pixel System and  No pixel is used in corresponding section.
2. Add a warning that when DRL1~4 or Auxiliary Signature Light 1~4 functions are configured, check if their intensity configurations are OK by using the check table in the "information" sheet.</t>
    <phoneticPr fontId="7" type="noConversion"/>
  </si>
  <si>
    <t>02.003</t>
    <phoneticPr fontId="7" type="noConversion"/>
  </si>
  <si>
    <t>1. Hide some calculated data in the "information" sheet.
2. Rename the parameters related with analog NTC to distinguish Matrix NTC from analog NTC.
3. Failsafe position of motor is allowed to be configured as 8001. In this case, ignore the check that Motor Failsafe Position should inside the block range. 
4. Modify the validation of motor failsafe position configuration:valid range is from 0 to 8001.
5. When the workbook is deactivated, return key "DEL" or "DELETE", "Backspace"and key combination "Ctrl+ C" , "Ctrl + V" to their normal meaning.
6. Correct the validation configuration of the parameter LED Max Intensity in the Welcome-Animation sheet.
7. Modify the password used for enabling output .c,.h files and show the special sheets.
8. When dataset tool is opened, show the "Basic-Parameter" sheet by default.</t>
    <phoneticPr fontId="7" type="noConversion"/>
  </si>
  <si>
    <t>0 to 15</t>
    <phoneticPr fontId="8" type="noConversion"/>
  </si>
  <si>
    <t>No Repeat</t>
  </si>
  <si>
    <t>VB002</t>
    <phoneticPr fontId="7" type="noConversion"/>
  </si>
  <si>
    <t>02.004</t>
  </si>
  <si>
    <t>LED Channel 9</t>
    <phoneticPr fontId="8" type="noConversion"/>
  </si>
  <si>
    <t>LED Channel 10</t>
    <phoneticPr fontId="8" type="noConversion"/>
  </si>
  <si>
    <t>LED Channel 11</t>
    <phoneticPr fontId="8" type="noConversion"/>
  </si>
  <si>
    <t>LED Channel 12</t>
    <phoneticPr fontId="8" type="noConversion"/>
  </si>
  <si>
    <t>LED Channel 9 -2nd Matrix</t>
    <phoneticPr fontId="8" type="noConversion"/>
  </si>
  <si>
    <t>LED Channel 10 -2nd Matrix</t>
    <phoneticPr fontId="8" type="noConversion"/>
  </si>
  <si>
    <t>LED Channel 11 -2nd Matrix</t>
    <phoneticPr fontId="8" type="noConversion"/>
  </si>
  <si>
    <t>LED Channel 12 -2nd Matrix</t>
    <phoneticPr fontId="8" type="noConversion"/>
  </si>
  <si>
    <t>Block1_SwitchConnectedFlag</t>
    <phoneticPr fontId="8" type="noConversion"/>
  </si>
  <si>
    <t>Block2_SwitchConnectedFlag</t>
    <phoneticPr fontId="8" type="noConversion"/>
  </si>
  <si>
    <t>Block3_SwitchConnectedFlag</t>
    <phoneticPr fontId="8" type="noConversion"/>
  </si>
  <si>
    <t>Block4_SwitchConnectedFlag</t>
    <phoneticPr fontId="8" type="noConversion"/>
  </si>
  <si>
    <t>Block5_SwitchConnectedFlag</t>
    <phoneticPr fontId="8" type="noConversion"/>
  </si>
  <si>
    <t>Sequential TI Section 11</t>
    <phoneticPr fontId="8" type="noConversion"/>
  </si>
  <si>
    <t>Sequential TI Section 13</t>
    <phoneticPr fontId="8" type="noConversion"/>
  </si>
  <si>
    <t>DRL3</t>
  </si>
  <si>
    <t>DRL4</t>
  </si>
  <si>
    <t>ECU</t>
  </si>
  <si>
    <t>ECU</t>
    <phoneticPr fontId="8" type="noConversion"/>
  </si>
  <si>
    <t>---</t>
    <phoneticPr fontId="8" type="noConversion"/>
  </si>
  <si>
    <t>Register</t>
    <phoneticPr fontId="42" type="noConversion"/>
  </si>
  <si>
    <t>MTP Parameters Configuration for Matrix used in the CH_1</t>
    <phoneticPr fontId="42" type="noConversion"/>
  </si>
  <si>
    <t>Slew1[3:0]</t>
    <phoneticPr fontId="42" type="noConversion"/>
  </si>
  <si>
    <t>Slew2[3:0]</t>
    <phoneticPr fontId="42" type="noConversion"/>
  </si>
  <si>
    <t>Slew3[3:0]</t>
    <phoneticPr fontId="42" type="noConversion"/>
  </si>
  <si>
    <t>Slew4[3:0]</t>
    <phoneticPr fontId="42" type="noConversion"/>
  </si>
  <si>
    <t>OC1</t>
    <phoneticPr fontId="42" type="noConversion"/>
  </si>
  <si>
    <t>OC2</t>
    <phoneticPr fontId="42" type="noConversion"/>
  </si>
  <si>
    <t>OC3</t>
    <phoneticPr fontId="42" type="noConversion"/>
  </si>
  <si>
    <t>OC4</t>
    <phoneticPr fontId="42" type="noConversion"/>
  </si>
  <si>
    <t>LHM 
defs1-3</t>
    <phoneticPr fontId="42" type="noConversion"/>
  </si>
  <si>
    <t>LHM 
defs4-6</t>
    <phoneticPr fontId="42" type="noConversion"/>
  </si>
  <si>
    <t>LHM 
defs7-9</t>
    <phoneticPr fontId="42" type="noConversion"/>
  </si>
  <si>
    <t>LHM 
defs10-12</t>
    <phoneticPr fontId="42" type="noConversion"/>
  </si>
  <si>
    <t>Phase1</t>
    <phoneticPr fontId="42" type="noConversion"/>
  </si>
  <si>
    <t>Phase2</t>
    <phoneticPr fontId="42" type="noConversion"/>
  </si>
  <si>
    <t>Phase3</t>
    <phoneticPr fontId="42" type="noConversion"/>
  </si>
  <si>
    <t>Phase4</t>
    <phoneticPr fontId="42" type="noConversion"/>
  </si>
  <si>
    <t>OTW0</t>
    <phoneticPr fontId="42" type="noConversion"/>
  </si>
  <si>
    <t>OTW1</t>
    <phoneticPr fontId="42" type="noConversion"/>
  </si>
  <si>
    <t>LED
binning3</t>
    <phoneticPr fontId="42" type="noConversion"/>
  </si>
  <si>
    <t>LED
binning4</t>
    <phoneticPr fontId="42" type="noConversion"/>
  </si>
  <si>
    <t>LED
binning5</t>
    <phoneticPr fontId="42" type="noConversion"/>
  </si>
  <si>
    <t>LED
binning6</t>
    <phoneticPr fontId="42" type="noConversion"/>
  </si>
  <si>
    <t>LED
binning7</t>
    <phoneticPr fontId="42" type="noConversion"/>
  </si>
  <si>
    <t>LED
binning8</t>
    <phoneticPr fontId="42" type="noConversion"/>
  </si>
  <si>
    <t>LED
binning9</t>
    <phoneticPr fontId="42" type="noConversion"/>
  </si>
  <si>
    <t>LED
binning10</t>
    <phoneticPr fontId="42" type="noConversion"/>
  </si>
  <si>
    <t>LED
binning11</t>
    <phoneticPr fontId="42" type="noConversion"/>
  </si>
  <si>
    <t>LED
binning12</t>
    <phoneticPr fontId="42" type="noConversion"/>
  </si>
  <si>
    <t>CPFS0</t>
    <phoneticPr fontId="42" type="noConversion"/>
  </si>
  <si>
    <t>CPFS1</t>
    <phoneticPr fontId="42" type="noConversion"/>
  </si>
  <si>
    <t>CPFS2</t>
    <phoneticPr fontId="42" type="noConversion"/>
  </si>
  <si>
    <t>CPFS3</t>
    <phoneticPr fontId="42" type="noConversion"/>
  </si>
  <si>
    <t>PWM
freq</t>
    <phoneticPr fontId="42" type="noConversion"/>
  </si>
  <si>
    <t>Multi-
MLC</t>
    <phoneticPr fontId="42" type="noConversion"/>
  </si>
  <si>
    <t>CAN speed</t>
    <phoneticPr fontId="42" type="noConversion"/>
  </si>
  <si>
    <t>SC
timer</t>
    <phoneticPr fontId="42" type="noConversion"/>
  </si>
  <si>
    <t>Part
netw.</t>
    <phoneticPr fontId="42" type="noConversion"/>
  </si>
  <si>
    <t>MTPfail
counter</t>
    <phoneticPr fontId="42" type="noConversion"/>
  </si>
  <si>
    <t>MTP
lock key</t>
    <phoneticPr fontId="42" type="noConversion"/>
  </si>
  <si>
    <t>Check Sum</t>
    <phoneticPr fontId="44" type="noConversion"/>
  </si>
  <si>
    <t>Invt Check Sum</t>
    <phoneticPr fontId="44" type="noConversion"/>
  </si>
  <si>
    <t xml:space="preserve"> MTP Registers Value for Matrix used in the CH_1</t>
    <phoneticPr fontId="44" type="noConversion"/>
  </si>
  <si>
    <t>bit15</t>
    <phoneticPr fontId="42" type="noConversion"/>
  </si>
  <si>
    <t>bit14</t>
    <phoneticPr fontId="42" type="noConversion"/>
  </si>
  <si>
    <t>bit13</t>
    <phoneticPr fontId="42" type="noConversion"/>
  </si>
  <si>
    <t>bit12</t>
    <phoneticPr fontId="42" type="noConversion"/>
  </si>
  <si>
    <t>bit11</t>
    <phoneticPr fontId="42" type="noConversion"/>
  </si>
  <si>
    <t>bit10</t>
    <phoneticPr fontId="42" type="noConversion"/>
  </si>
  <si>
    <t>bit9</t>
    <phoneticPr fontId="42" type="noConversion"/>
  </si>
  <si>
    <t>bit8</t>
    <phoneticPr fontId="42" type="noConversion"/>
  </si>
  <si>
    <t>bit7</t>
    <phoneticPr fontId="42" type="noConversion"/>
  </si>
  <si>
    <t>bit6</t>
    <phoneticPr fontId="42" type="noConversion"/>
  </si>
  <si>
    <t>bit5</t>
    <phoneticPr fontId="42" type="noConversion"/>
  </si>
  <si>
    <t>bit4</t>
    <phoneticPr fontId="42" type="noConversion"/>
  </si>
  <si>
    <t>bit3</t>
    <phoneticPr fontId="42" type="noConversion"/>
  </si>
  <si>
    <t>bit2</t>
    <phoneticPr fontId="42" type="noConversion"/>
  </si>
  <si>
    <t>bit1</t>
    <phoneticPr fontId="42" type="noConversion"/>
  </si>
  <si>
    <t>bit0</t>
    <phoneticPr fontId="42" type="noConversion"/>
  </si>
  <si>
    <t>58h</t>
    <phoneticPr fontId="42" type="noConversion"/>
  </si>
  <si>
    <t>59h</t>
    <phoneticPr fontId="42" type="noConversion"/>
  </si>
  <si>
    <t>5Ah</t>
    <phoneticPr fontId="42" type="noConversion"/>
  </si>
  <si>
    <t>5Bh</t>
    <phoneticPr fontId="42" type="noConversion"/>
  </si>
  <si>
    <t>5Ch</t>
    <phoneticPr fontId="42" type="noConversion"/>
  </si>
  <si>
    <t>5Dh</t>
    <phoneticPr fontId="42" type="noConversion"/>
  </si>
  <si>
    <t>5Eh</t>
    <phoneticPr fontId="42" type="noConversion"/>
  </si>
  <si>
    <t>5Fh</t>
    <phoneticPr fontId="42" type="noConversion"/>
  </si>
  <si>
    <t>60h</t>
    <phoneticPr fontId="42" type="noConversion"/>
  </si>
  <si>
    <t>MTP Parameters Configuration for Matrix used in the CH_2</t>
    <phoneticPr fontId="42" type="noConversion"/>
  </si>
  <si>
    <t xml:space="preserve"> MTP Registers Value for Matrix used in the CH_2</t>
    <phoneticPr fontId="44" type="noConversion"/>
  </si>
  <si>
    <t>bit15</t>
    <phoneticPr fontId="42" type="noConversion"/>
  </si>
  <si>
    <t>bit12</t>
    <phoneticPr fontId="42" type="noConversion"/>
  </si>
  <si>
    <t>bit11</t>
    <phoneticPr fontId="42" type="noConversion"/>
  </si>
  <si>
    <t>bit10</t>
    <phoneticPr fontId="42" type="noConversion"/>
  </si>
  <si>
    <t>bit7</t>
    <phoneticPr fontId="42" type="noConversion"/>
  </si>
  <si>
    <t>bit6</t>
    <phoneticPr fontId="42" type="noConversion"/>
  </si>
  <si>
    <t>bit5</t>
    <phoneticPr fontId="42" type="noConversion"/>
  </si>
  <si>
    <t>bit4</t>
    <phoneticPr fontId="42" type="noConversion"/>
  </si>
  <si>
    <t>bit2</t>
    <phoneticPr fontId="42" type="noConversion"/>
  </si>
  <si>
    <t>bit1</t>
    <phoneticPr fontId="42" type="noConversion"/>
  </si>
  <si>
    <t>bit0</t>
    <phoneticPr fontId="42" type="noConversion"/>
  </si>
  <si>
    <t>59h</t>
    <phoneticPr fontId="42" type="noConversion"/>
  </si>
  <si>
    <t>5Ah</t>
    <phoneticPr fontId="42" type="noConversion"/>
  </si>
  <si>
    <t>5Bh</t>
    <phoneticPr fontId="42" type="noConversion"/>
  </si>
  <si>
    <t>5Ch</t>
    <phoneticPr fontId="42" type="noConversion"/>
  </si>
  <si>
    <t>5Eh</t>
    <phoneticPr fontId="42" type="noConversion"/>
  </si>
  <si>
    <t>Register</t>
    <phoneticPr fontId="42" type="noConversion"/>
  </si>
  <si>
    <t>MTP Parameters Configuration for Matrix used in the CH_3</t>
    <phoneticPr fontId="42" type="noConversion"/>
  </si>
  <si>
    <t xml:space="preserve"> MTP Registers Value for Matrix used in the CH_3</t>
    <phoneticPr fontId="44" type="noConversion"/>
  </si>
  <si>
    <t>bit14</t>
    <phoneticPr fontId="42" type="noConversion"/>
  </si>
  <si>
    <t>bit12</t>
    <phoneticPr fontId="42" type="noConversion"/>
  </si>
  <si>
    <t>bit11</t>
    <phoneticPr fontId="42" type="noConversion"/>
  </si>
  <si>
    <t>bit9</t>
    <phoneticPr fontId="42" type="noConversion"/>
  </si>
  <si>
    <t>bit8</t>
    <phoneticPr fontId="42" type="noConversion"/>
  </si>
  <si>
    <t>bit6</t>
    <phoneticPr fontId="42" type="noConversion"/>
  </si>
  <si>
    <t>bit4</t>
    <phoneticPr fontId="42" type="noConversion"/>
  </si>
  <si>
    <t>bit3</t>
    <phoneticPr fontId="42" type="noConversion"/>
  </si>
  <si>
    <t>59h</t>
    <phoneticPr fontId="42" type="noConversion"/>
  </si>
  <si>
    <t>5Ah</t>
    <phoneticPr fontId="42" type="noConversion"/>
  </si>
  <si>
    <t>5Ch</t>
    <phoneticPr fontId="42" type="noConversion"/>
  </si>
  <si>
    <t>5Fh</t>
    <phoneticPr fontId="42" type="noConversion"/>
  </si>
  <si>
    <t>MTP Parameters Configuration for Matrix used in the CH_4</t>
    <phoneticPr fontId="42" type="noConversion"/>
  </si>
  <si>
    <t xml:space="preserve"> MTP Registers Value for Matrix used in the CH_4</t>
    <phoneticPr fontId="44" type="noConversion"/>
  </si>
  <si>
    <t>bit1</t>
    <phoneticPr fontId="42" type="noConversion"/>
  </si>
  <si>
    <t>5Ah</t>
    <phoneticPr fontId="42" type="noConversion"/>
  </si>
  <si>
    <t>MTP Parameters Configuration for Matrix used in the CH_5</t>
    <phoneticPr fontId="42" type="noConversion"/>
  </si>
  <si>
    <t xml:space="preserve"> MTP Registers Value for Matrix used in the CH_5</t>
    <phoneticPr fontId="44" type="noConversion"/>
  </si>
  <si>
    <t>bit10</t>
    <phoneticPr fontId="42" type="noConversion"/>
  </si>
  <si>
    <t>bit9</t>
    <phoneticPr fontId="42" type="noConversion"/>
  </si>
  <si>
    <t>59h</t>
    <phoneticPr fontId="42" type="noConversion"/>
  </si>
  <si>
    <t>5Bh</t>
    <phoneticPr fontId="42" type="noConversion"/>
  </si>
  <si>
    <t>MTP Parameters Configuration for Matrix used in the CH_6</t>
    <phoneticPr fontId="42" type="noConversion"/>
  </si>
  <si>
    <t xml:space="preserve"> MTP Registers Value for Matrix used in the CH_6</t>
    <phoneticPr fontId="44" type="noConversion"/>
  </si>
  <si>
    <t>bit15</t>
    <phoneticPr fontId="42" type="noConversion"/>
  </si>
  <si>
    <t>bit3</t>
    <phoneticPr fontId="42" type="noConversion"/>
  </si>
  <si>
    <t>5Fh</t>
    <phoneticPr fontId="42" type="noConversion"/>
  </si>
  <si>
    <t>MTP Parameters Configuration for Matrix used in the CH_7</t>
    <phoneticPr fontId="42" type="noConversion"/>
  </si>
  <si>
    <t xml:space="preserve"> MTP Registers Value for Matrix used in the CH_7</t>
    <phoneticPr fontId="44" type="noConversion"/>
  </si>
  <si>
    <t>bit14</t>
    <phoneticPr fontId="42" type="noConversion"/>
  </si>
  <si>
    <t>bit13</t>
    <phoneticPr fontId="42" type="noConversion"/>
  </si>
  <si>
    <t>58h</t>
    <phoneticPr fontId="42" type="noConversion"/>
  </si>
  <si>
    <t>5Ch</t>
    <phoneticPr fontId="42" type="noConversion"/>
  </si>
  <si>
    <t>60h</t>
    <phoneticPr fontId="42" type="noConversion"/>
  </si>
  <si>
    <t>MTP Parameters Configuration for Matrix used in the CH_8</t>
    <phoneticPr fontId="42" type="noConversion"/>
  </si>
  <si>
    <t xml:space="preserve"> MTP Registers Value for Matrix used in the CH_8</t>
    <phoneticPr fontId="44" type="noConversion"/>
  </si>
  <si>
    <t>5Eh</t>
    <phoneticPr fontId="42" type="noConversion"/>
  </si>
  <si>
    <t>MTP Parameters Configuration for Matrix used in the CH_9</t>
    <phoneticPr fontId="42" type="noConversion"/>
  </si>
  <si>
    <t xml:space="preserve"> MTP Registers Value for Matrix used in the CH_9</t>
    <phoneticPr fontId="44" type="noConversion"/>
  </si>
  <si>
    <t>bit8</t>
    <phoneticPr fontId="42" type="noConversion"/>
  </si>
  <si>
    <t>bit6</t>
    <phoneticPr fontId="42" type="noConversion"/>
  </si>
  <si>
    <t>MTP Parameters Configuration for Matrix used in the CH_10</t>
    <phoneticPr fontId="42" type="noConversion"/>
  </si>
  <si>
    <t xml:space="preserve"> MTP Registers Value for Matrix used in the CH_10</t>
    <phoneticPr fontId="44" type="noConversion"/>
  </si>
  <si>
    <t>MTP Parameters Configuration for Matrix used in the CH_11</t>
    <phoneticPr fontId="42" type="noConversion"/>
  </si>
  <si>
    <t xml:space="preserve"> MTP Registers Value for Matrix used in the CH_11</t>
    <phoneticPr fontId="44" type="noConversion"/>
  </si>
  <si>
    <t>MTP Parameters Configuration for Matrix used in the CH_12</t>
    <phoneticPr fontId="42" type="noConversion"/>
  </si>
  <si>
    <t xml:space="preserve"> MTP Registers Value for Matrix used in the CH_12</t>
    <phoneticPr fontId="44" type="noConversion"/>
  </si>
  <si>
    <t>MTP Parameters Configuration for 2nd-Matrix used in the CH_9</t>
    <phoneticPr fontId="42" type="noConversion"/>
  </si>
  <si>
    <t xml:space="preserve"> MTP Registers Value for 2nd-Matrix used in the CH_9</t>
    <phoneticPr fontId="44" type="noConversion"/>
  </si>
  <si>
    <t>bit4</t>
    <phoneticPr fontId="42" type="noConversion"/>
  </si>
  <si>
    <t>MTP Parameters Configuration for 2nd-Matrix used in the CH_10</t>
    <phoneticPr fontId="42" type="noConversion"/>
  </si>
  <si>
    <t xml:space="preserve"> MTP Registers Value for 2nd-Matrix used in the CH_10</t>
    <phoneticPr fontId="44" type="noConversion"/>
  </si>
  <si>
    <t>bit7</t>
    <phoneticPr fontId="42" type="noConversion"/>
  </si>
  <si>
    <t>MTP Parameters Configuration for 2nd-Matrix used in the CH_11</t>
    <phoneticPr fontId="42" type="noConversion"/>
  </si>
  <si>
    <t xml:space="preserve"> MTP Registers Value for 2nd-Matrix used in the CH_11</t>
    <phoneticPr fontId="44" type="noConversion"/>
  </si>
  <si>
    <t>MTP Parameters Configuration for 2nd-Matrix used in the CH_12</t>
    <phoneticPr fontId="42" type="noConversion"/>
  </si>
  <si>
    <t xml:space="preserve"> MTP Registers Value for 2nd-Matrix used in the CH_12</t>
    <phoneticPr fontId="44" type="noConversion"/>
  </si>
  <si>
    <t>Analog input 2</t>
    <phoneticPr fontId="8" type="noConversion"/>
  </si>
  <si>
    <t>Not Used</t>
    <phoneticPr fontId="8" type="noConversion"/>
  </si>
  <si>
    <t>Activation</t>
    <phoneticPr fontId="8" type="noConversion"/>
  </si>
  <si>
    <t>2 LEDs per Segment</t>
    <phoneticPr fontId="8" type="noConversion"/>
  </si>
  <si>
    <t>100%</t>
    <phoneticPr fontId="7" type="noConversion"/>
  </si>
  <si>
    <t>HLT_TrafficSignDeglareDimmingFactor (%)</t>
    <phoneticPr fontId="7" type="noConversion"/>
  </si>
  <si>
    <t>muRata NCU18WB473D6SRB</t>
    <phoneticPr fontId="7" type="noConversion"/>
  </si>
  <si>
    <t>No Delay</t>
    <phoneticPr fontId="8" type="noConversion"/>
  </si>
  <si>
    <t>Not Used</t>
    <phoneticPr fontId="7" type="noConversion"/>
  </si>
  <si>
    <t>NU</t>
    <phoneticPr fontId="44" type="noConversion"/>
  </si>
  <si>
    <t>CH11/12</t>
    <phoneticPr fontId="44" type="noConversion"/>
  </si>
  <si>
    <t>Channels Bundling Select</t>
    <phoneticPr fontId="44" type="noConversion"/>
  </si>
  <si>
    <t>CH7/8</t>
    <phoneticPr fontId="44" type="noConversion"/>
  </si>
  <si>
    <t>Fix the bug that when LB Two Row Pixel System is used the LEDs of pixel section4,5 can not be used for the function Matrix HB section4,5.</t>
    <phoneticPr fontId="7" type="noConversion"/>
  </si>
  <si>
    <t>TPS Pixel LB Matrix CANLost Failsafe</t>
    <phoneticPr fontId="7" type="noConversion"/>
  </si>
  <si>
    <t>Use Left Hand Class C Intensity</t>
    <phoneticPr fontId="44" type="noConversion"/>
  </si>
  <si>
    <t>Use Right Hand Class C Intensity</t>
    <phoneticPr fontId="44" type="noConversion"/>
  </si>
  <si>
    <t>TPS_Pixel_LB_MatrixCANLost_Failsafe</t>
    <phoneticPr fontId="44" type="noConversion"/>
  </si>
  <si>
    <t>VB003</t>
    <phoneticPr fontId="7" type="noConversion"/>
  </si>
  <si>
    <t>Zhenxing XU</t>
    <phoneticPr fontId="7" type="noConversion"/>
  </si>
  <si>
    <t>02.005</t>
    <phoneticPr fontId="7" type="noConversion"/>
  </si>
  <si>
    <t>1 maximum repeats</t>
  </si>
  <si>
    <t>VB004</t>
    <phoneticPr fontId="7" type="noConversion"/>
  </si>
  <si>
    <t>03.001</t>
    <phoneticPr fontId="7" type="noConversion"/>
  </si>
  <si>
    <t>Static Bending</t>
    <phoneticPr fontId="8" type="noConversion"/>
  </si>
  <si>
    <r>
      <t>1. When data file is exported, generate the detailed linear data using the parameters HLT_AnDistLutBrkPnts, HLT_AnDistLutIntensity.
2. When data file is exported, generate the specified Binning Class data using the parameters BinningCH_Bin_Current, BinningCH_Bin_Vf_Cfg.
3. When data file is exported, generate the specified Min Resistance Ad Values using the parameters BinningCH_Bin_MIN_Resistance_AD_Valuet, BinningCH_TPS_MIN_AD, Matrix_IC_Type.
4. When data file is exported, generate the specified Max Resistance Ad Values using the parameters BinningCH_Bin_MAX_Resistance_AD_Valuet, BinningCH_TPS_MAX_AD, Matrix_IC_Type.
5. When data file is exported, generate the valid total number of Temperature Derating.
6. When data file is exported, generate the valid Temperature Derating values.
7. When data file is exported, generate the valid Bright Derating values.
8.When data file is exported, generate the slope between adjacent Temperature Derating values.
9. Rename the unit from VS/s^2 to FS/s^2 for the parameter Acceleration ramp.
10. Correct the validation error information for the parameter Cold To Warm Delay Time(ms): minimum valid value is 10.
11. Rename the parameter from "Failure Counter Increment" to "Stall IncrementCounterTime".
12. Rename the parameter from "Failure Counter Decrement" to "Stall DecrementCounterTime".
13. Fix the bug that when channels Bundling selects CH7/8 or CH11/12</t>
    </r>
    <r>
      <rPr>
        <sz val="10"/>
        <color theme="1"/>
        <rFont val="宋体"/>
        <family val="3"/>
        <charset val="134"/>
      </rPr>
      <t>，</t>
    </r>
    <r>
      <rPr>
        <sz val="10"/>
        <color theme="1"/>
        <rFont val="Times New Roman"/>
        <family val="1"/>
      </rPr>
      <t>the validation of the Bin Current of another channel of them is set incorrectly.
14 .Fix the bug that when the marco "Class Data to the Test" and "Test Data to the Class" is executed, the related class data can not be copied into the corresponding cells.
15. Modify the validation of the parameter  m3_LED_OnOffDuration: minimum valid value is 20ms.
16. Add the behavior that when the data is exported, if channel 6 slave is not used, then NTC source of it is set as not used automatically.
17. Fix the bug that when animation output selects one of PWM channel 1,2,3,4, animation types like sequential fade on/off, fly in/out and scan can be selected.
18. Add the behavior that if channel 6 is not used then channel 6s is also not used.</t>
    </r>
    <phoneticPr fontId="7" type="noConversion"/>
  </si>
  <si>
    <t>Sequential 
TI/DRL Section10</t>
    <phoneticPr fontId="8" type="noConversion"/>
  </si>
  <si>
    <t>Sequential 
TI/DRL Section11</t>
    <phoneticPr fontId="8" type="noConversion"/>
  </si>
  <si>
    <t>Sequential 
TI/DRL Section13</t>
    <phoneticPr fontId="8" type="noConversion"/>
  </si>
  <si>
    <t>VB004</t>
    <phoneticPr fontId="7" type="noConversion"/>
  </si>
  <si>
    <t>Pixel Section 0</t>
    <phoneticPr fontId="44" type="noConversion"/>
  </si>
  <si>
    <t>Pixel Section 1</t>
    <phoneticPr fontId="44" type="noConversion"/>
  </si>
  <si>
    <t>Pixel Section 4</t>
    <phoneticPr fontId="44" type="noConversion"/>
  </si>
  <si>
    <t>Pixel Section 5</t>
    <phoneticPr fontId="44" type="noConversion"/>
  </si>
  <si>
    <t>Pixel Section 2</t>
    <phoneticPr fontId="44" type="noConversion"/>
  </si>
  <si>
    <t>Pixel Section 3</t>
    <phoneticPr fontId="44" type="noConversion"/>
  </si>
  <si>
    <t>Channel</t>
    <phoneticPr fontId="42" type="noConversion"/>
  </si>
  <si>
    <t>ChFarewellPrepareEnable</t>
    <phoneticPr fontId="42" type="noConversion"/>
  </si>
  <si>
    <t>FarewellPrepareIntensity(%)</t>
    <phoneticPr fontId="42" type="noConversion"/>
  </si>
  <si>
    <t>FarewellPrepareFadeTime(ms)</t>
    <phoneticPr fontId="42" type="noConversion"/>
  </si>
  <si>
    <t>LED Channel 1</t>
    <phoneticPr fontId="42" type="noConversion"/>
  </si>
  <si>
    <t>LED Channel 9</t>
  </si>
  <si>
    <t>LED Channel 10</t>
  </si>
  <si>
    <t>LED Channel 11</t>
  </si>
  <si>
    <t>LED Channel 12</t>
  </si>
  <si>
    <t>PWM Channel 1</t>
    <phoneticPr fontId="42" type="noConversion"/>
  </si>
  <si>
    <t>Pixel Section 0</t>
    <phoneticPr fontId="42" type="noConversion"/>
  </si>
  <si>
    <t>Pixel Section 1</t>
    <phoneticPr fontId="7" type="noConversion"/>
  </si>
  <si>
    <t>Pixel Section 2</t>
    <phoneticPr fontId="7" type="noConversion"/>
  </si>
  <si>
    <t>Pixel Section 3</t>
    <phoneticPr fontId="7" type="noConversion"/>
  </si>
  <si>
    <t>Pixel Section 4</t>
    <phoneticPr fontId="7" type="noConversion"/>
  </si>
  <si>
    <t>Pixel Section 5</t>
    <phoneticPr fontId="7" type="noConversion"/>
  </si>
  <si>
    <t>1. Fix the bug that the background color can not be changed for editable cell and the marco "Recover Color "do not work for some cells or Welcome-Animation sheet.
2. Modify the validation of the parameters DRL1_Intensity_Cfg~DRL4_Intensity_Cfg, AuxLight1_DRL_Cfg~AuxLight4_DRL_Cfg, DRL1_ParkPos_Intensity_Cfg~DRL4_ParkPos_Intensity_Cfg, AuxLight1_ParkPos_Cfg~AuxLight4_ParkPos_Cfg: Only Multiples of 1 is Acceptable.
3. Modify the validation of the parameter SequentialTI_Time: The resolution is 10ms.
4. Add the check that all switch addresses shall NOT be configured repeatedly for each channel in CH-Output sheet.</t>
    <phoneticPr fontId="7" type="noConversion"/>
  </si>
  <si>
    <t>Seq TI Section10 Channel</t>
    <phoneticPr fontId="8" type="noConversion"/>
  </si>
  <si>
    <t>Corresponding DRL Channel</t>
    <phoneticPr fontId="8" type="noConversion"/>
  </si>
  <si>
    <t>Seq TI Section11 Channel</t>
    <phoneticPr fontId="8" type="noConversion"/>
  </si>
  <si>
    <t>Seq TI Section13 Channel</t>
    <phoneticPr fontId="8" type="noConversion"/>
  </si>
  <si>
    <t>Disable_Enable_Cfg</t>
    <phoneticPr fontId="8" type="noConversion"/>
  </si>
  <si>
    <t>CH2</t>
  </si>
  <si>
    <t>CH3</t>
  </si>
  <si>
    <t>CH4</t>
  </si>
  <si>
    <t>CH5</t>
  </si>
  <si>
    <t>CH6</t>
  </si>
  <si>
    <t>CH7</t>
  </si>
  <si>
    <t>CH8</t>
  </si>
  <si>
    <t>CH9</t>
    <phoneticPr fontId="8" type="noConversion"/>
  </si>
  <si>
    <t>Channel Number</t>
    <phoneticPr fontId="44" type="noConversion"/>
  </si>
  <si>
    <t xml:space="preserve">Matrix DRL Channel Number </t>
    <phoneticPr fontId="44" type="noConversion"/>
  </si>
  <si>
    <t xml:space="preserve">DRL Channel Number </t>
    <phoneticPr fontId="44" type="noConversion"/>
  </si>
  <si>
    <t>Disable</t>
    <phoneticPr fontId="8" type="noConversion"/>
  </si>
  <si>
    <t>CH1</t>
    <phoneticPr fontId="8" type="noConversion"/>
  </si>
  <si>
    <t>---</t>
    <phoneticPr fontId="8" type="noConversion"/>
  </si>
  <si>
    <t>CH11</t>
    <phoneticPr fontId="8" type="noConversion"/>
  </si>
  <si>
    <t>CH10</t>
    <phoneticPr fontId="8" type="noConversion"/>
  </si>
  <si>
    <t>CH12</t>
    <phoneticPr fontId="8" type="noConversion"/>
  </si>
  <si>
    <t>CH9-2nd Matrix</t>
    <phoneticPr fontId="8" type="noConversion"/>
  </si>
  <si>
    <t>CH10-2nd Matrix</t>
    <phoneticPr fontId="8" type="noConversion"/>
  </si>
  <si>
    <t>CH11-2nd Matrix</t>
    <phoneticPr fontId="8" type="noConversion"/>
  </si>
  <si>
    <t>CH12-2nd Matrix</t>
    <phoneticPr fontId="8" type="noConversion"/>
  </si>
  <si>
    <t>LED Channel 9 -2nd Matrix</t>
  </si>
  <si>
    <t>LED Channel 10 -2nd Matrix</t>
  </si>
  <si>
    <t>LED Channel 11 -2nd Matrix</t>
  </si>
  <si>
    <t>LED Channel 12 -2nd Matrix</t>
  </si>
  <si>
    <t>Animation 1</t>
  </si>
  <si>
    <t>Animation 2</t>
  </si>
  <si>
    <t>Channel</t>
  </si>
  <si>
    <t>HLT_VerticalTurnOffDelay(ms)</t>
  </si>
  <si>
    <t>HLT_VerticalTurnOffTime (ms)</t>
  </si>
  <si>
    <t>HLT_VerticalTurnOnDelay(ms)</t>
  </si>
  <si>
    <t>HLT_VerticalTurnOnTime (ms)</t>
  </si>
  <si>
    <t>1. Two matrixs only can be configured in Channel 9~12.
2. The binning or NTC source of 2nd matrix is not used.
3. The matrix address range is modified from 0 to 15 for the NXP chip.
4. Channel 6 can only assign Foreground LB or not used
5. Add the check that if the functions Foreground LB, Static HB, Static TI, Channel Sequential TI, Static Bending are used and the related matrix address is assigned, give an error when data is exported.
6. The validation generation rule of the parameter animation output channel is modified as the following: for Channel1~8, if the channel x is unused then "LED Channel x" is replaced as "---".(x:1~8); for Channel9~12, if the channel x is unused then "Channel LED x" and "Channel LED x -2nd Matrix" is replaced as "---", if the channel x is used but the 2nd matrix IC address is not assigned then "Channel LED x -2nd Matrix" is replaced as "---", "Channel LED x" can be selected.(x:9~12);
7. When Vbf tool is not found, give an information "Generate hex file OK!" after the hex file is generated.
8 Fix the bug that when the matrix address is assigned as "NU" for LED of Matrix HB Section4 or 5, an error that the matrix address of Matrix HB Section4 or 5 does not match 1st matrix address or 2nd matrix address in CH-Output sheet will be reported.
9. Fix the bug that when the matrix address is assigned as "NU" for LED of Matrix HB Section4 or 5, Two Row LB Pixel system Or No Pixel System is configured and pixel function is used,  an error that Pixel system can not control section5 when Two Row LB Pixel system is configured(Or No Pixel System) will be reported.
10. Fix the bug that Matrix HB Section4 or 5 function is assigned to any channel of channel 7~12, their matrix switch address configuration in Pixel-System sheet is not copied to the associated cells related with switch address configuration in CH-Output sheet automatically.
11. Fix the bug that when 2nd matrix IC address is assigned sometimes an error that the value is not defined in the table sheet will be reported.</t>
  </si>
  <si>
    <t>PWM Frequency Setting</t>
  </si>
  <si>
    <t>244.14(default)</t>
  </si>
  <si>
    <t>252.02</t>
  </si>
  <si>
    <t>260.42</t>
  </si>
  <si>
    <t>269.40</t>
  </si>
  <si>
    <t>279.02</t>
  </si>
  <si>
    <t>289.35</t>
  </si>
  <si>
    <t>300.48</t>
  </si>
  <si>
    <t>312.50</t>
  </si>
  <si>
    <t>325.52</t>
  </si>
  <si>
    <t>339.67</t>
  </si>
  <si>
    <t>355.11</t>
  </si>
  <si>
    <t>372.02</t>
  </si>
  <si>
    <t>390.63</t>
  </si>
  <si>
    <t>411.18</t>
  </si>
  <si>
    <t>434.03</t>
  </si>
  <si>
    <t>459.56</t>
  </si>
  <si>
    <t>488.28</t>
  </si>
  <si>
    <t>520.83</t>
  </si>
  <si>
    <t>558.04</t>
  </si>
  <si>
    <t>600.96</t>
  </si>
  <si>
    <t>651.04</t>
  </si>
  <si>
    <t>710.23</t>
  </si>
  <si>
    <t>781.25</t>
  </si>
  <si>
    <t>868.06</t>
  </si>
  <si>
    <t>976.56</t>
  </si>
  <si>
    <t>1302.08</t>
  </si>
  <si>
    <t>1953.13</t>
  </si>
  <si>
    <t>TI_PWMFreq</t>
  </si>
  <si>
    <t>Channel Number None 2nd Matrix</t>
    <phoneticPr fontId="44" type="noConversion"/>
  </si>
  <si>
    <t>VB005</t>
    <phoneticPr fontId="7" type="noConversion"/>
  </si>
  <si>
    <t>18. Correct the calculation formula of  Step_Complete_Time for the animation type Sequential Fly In and Sequential Fly Out.
19. Add the parameter Channels Bundling,  
(1) The options NU, CH7/8, CH11/12 can be selected.
(2) If CH7/8 or CH11/12 is selected, then their respective maximum configurable current is changed as 750mA and Only foreground LB and Static HB function can be assigned to them.
(3) The bundle channels share the same configuration for the following parameters: Function, Binning Channel Source, NTC Channel Source, (1st)LED Number.
20. The value 0 is configurable for the parameter m3_AnimationStep_cfg, 0 means the corresponding animation is not used.
21. When the bin file is exported, if the bin data is different with the value of the corresponding cell, then the background color of this cell becomes red.
22. Delete the unused parameters DRL_Section_SegmentAssgn, DRL1,2 selection and Segmentd DRL6,7,8,9.
23. Add the parameter TPS Pixel LB Matrix CANLost Failsafe which specifies when Matrix CAN Lost happened for Pixel LB, left or right hand class C intensity to be used.
24. When data file is exported, generate left or right hand class C intensity in the sequence of the switch address of the matrix used in the channel,  left or right hand decided by the configuration of the parameter TPS Pixel LB Matrix CANLost Failsafe.
25. When data file is exported, generate the detailed linear data using the parameters HLT_LeftAnLutBrkPnts, HLT_LeftAnLutOffsets, HLT_RightAnLutBrkPnts, HLT_RightAnLutOffsets, HLT_TopAnLutBrkPnts_Range, HLT_TopAnLutOffsets, HLT_BotAnLutBrkPnts, HLT_BotAnLutOffsets.
26. Add the check that all valid matrix addresses in Pixel-System sheet shall be assigned to channel in CH-Output sheet.
27. Add the validation error information for parameter HLT_TrafficSignDeglareDimmingFactor: The Valid Data is From 0 to 100. Only Multiples of 1 is Acceptable.
28. Change the validation of parameter Forgound LB, for Fac Beam: The Valid Data is From 0 To 100%.Only Multiples of 5 is Acceptable. For other class: The Valid Data is From 50 To 100%.Only Multiples of 5 is Acceptable.
29. Change the validation of parameter Matrix NTC Hyst AD in Bining-NTC Tab: 
The Valid AD Value is From 0 to 20.Only Integer is Acceptable.</t>
    <phoneticPr fontId="7" type="noConversion"/>
  </si>
  <si>
    <t>1. Add the parameter DRL Sequential During Sequential TI Enable which indicates if the DRL Sequential function during Sequential TI is needed.
2. Add the parameter Corresponding DRL Channel Number for channel sequential TI,  it can be selected from channels where  function is DRL.
3. Add the parameter Sequential TI Section x Channel Number,  it  is only selected from channels where  function is Sequential TI Section x (x:10,11,13).
4. Add the parameter Corresponding DRL Channel Number for sequential TI, it can be selected from channels where Matrix is used and  function is DRL.
5. Add the parameter Corresponding DRL Switch Address which specifies LED is assigned to which switch of  matrix assighed to DRL channel used.
6. Add the mask behavior that if parameter DRLSequential_During_SequentialTI_Enable is configured as disable then parameters Sequential TI Section x Channel Number, Corresponding DRL Channel Number and  DRL Switch Address are masked. (x:10,11,13)
7. Add the check that when DRL Sequential During Sequential TI Enable is enable, if Sequential TI Section x Channel Number is "---", Corresponding DRL Channel Number also is  "---",else Corresponding DRL Channel Number is not allowed to be configured as  "---" and check if Sequential TI Section x is assigned to the channel specified by Sequential TI Section x Channel Number. (x:10,11,13)
8. Add the behavior that when DRL Sequential During Sequential TI Enable is enable, then parameters Turn Deactv Brght Cfg and Turn Deactv Pos Cfg are masked, else they are unmasked.
9. Add the behavior that if anyone of parametersDRL Sequential During Sequential TI Enable, Sequential TI Section x Channel Corresponding DRL Channel Number, or Corresponding DRL Switch Address is changed, then Corresponding DRL Switch Addresses are copied into the corresponding Switch Addresses configuration cells of CH-Output sheet.   
10. Add parameters ChFarewellPrepareEnable, FarewellPrepareIntensity, and FarewellPrepareFadeTime for animation file 1~9. 
11. Add the behavior that if channel is not used in animation output within valid steps, then the corresponding FarewellPrepare function is set as Disable, else set as Enable automatically for every animation.
12. Optimize VBA code refer to LLP project and delete VBA code related with hyperlinks to avoid the run-time error 1004: Application-defined or object-defined error happens in different language environment when changing the function of LED channel.</t>
    <phoneticPr fontId="7" type="noConversion"/>
  </si>
  <si>
    <t>NU</t>
    <phoneticPr fontId="8" type="noConversion"/>
  </si>
  <si>
    <t>NU</t>
    <phoneticPr fontId="8" type="noConversion"/>
  </si>
  <si>
    <t>NU</t>
    <phoneticPr fontId="8" type="noConversion"/>
  </si>
  <si>
    <t>3 Row Pixel System</t>
    <phoneticPr fontId="7" type="noConversion"/>
  </si>
  <si>
    <t>USE</t>
    <phoneticPr fontId="8" type="noConversion"/>
  </si>
  <si>
    <t>Pixel</t>
    <phoneticPr fontId="8" type="noConversion"/>
  </si>
  <si>
    <t>Pixel</t>
    <phoneticPr fontId="8" type="noConversion"/>
  </si>
  <si>
    <t>04.002</t>
    <phoneticPr fontId="7" type="noConversion"/>
  </si>
  <si>
    <t>05.001</t>
    <phoneticPr fontId="7" type="noConversion"/>
  </si>
  <si>
    <t>NU</t>
    <phoneticPr fontId="8" type="noConversion"/>
  </si>
  <si>
    <t>NU</t>
    <phoneticPr fontId="8" type="noConversion"/>
  </si>
  <si>
    <t>NU</t>
    <phoneticPr fontId="8" type="noConversion"/>
  </si>
  <si>
    <t>NU</t>
    <phoneticPr fontId="8" type="noConversion"/>
  </si>
  <si>
    <t>NU</t>
    <phoneticPr fontId="8" type="noConversion"/>
  </si>
  <si>
    <r>
      <t>13. Rename parameter from HLT_VerticalBorderSmoothActDelayTime to HLT_VerticalTurnOffDelay and modify its validation as Only multiples of 100ms is acceptable.
14. Rename parameter from HLT_VerticalBorderSmoothActFadingTime to HLT_VerticalTurnOffTime, and modify its validation as Only multiples of 100ms is acceptable.
15. Rename parameter from HLT_VerticalBorderSmoothDeactDelayTime to HLT_VerticalTurnOnDelay, and modify its validation as Only multiples of 100ms is acceptable.
16. Rename parameter from HLT_VerticalBorderSmoothDeactFadingTime to HLT_VerticalTurnOnTime, and modify its validation as Only multiples of 100ms is acceptable.
17. Initialize parameters BinningNtcBinningMinResistanceAdValue, BinningNtcNtcMaxBdValue, BinningNtcNtcValidTdNumber, BinningNtcNtcInterpolationSlope, BinningNtcNtcValidBdValue, BinningNtcNtcValidTdValue as 0 respectively before they are calculated and generated.
18. When data is exported, data BinningNtcNtcMaxBdValue is generated.
19. Add the validation generation rule of the parameter animation output channel: 
Basically,When pixel system is used, if matrix address is assigned to pixel section x and used in LED channel, then "Pixel Section  x" can be selected, else  "Pixel Section  x" is replaced as "---".(x:0~5);
Specially, if pixel system is LB Two Row Pixel System, then "Pixel Section  x" is replaced as "---".(x:4,5);
Specially, if pixel system is LB/HB Two Row Pixel System, then "Pixel Section  x" is replaced as "---".(x:0,1);
Specially, if pixel system is not used, then "Pixel Section  x" is replaced as "---".(x:0~5).
20. Fix the bug that both Binning Source and NTC Source are configured as "Analog input 10".
21. Fix the bug that data Matrix_Switch_Phase_Cfg is generated incorrectly.
22. When data is exported, if NXP ASL5115SHN is selected and  Binning source is configured as matrix, then check the validation of parameter Bin Current, Bin Vf  which are related with AD 0 for every channel.
23. Hide "Parameters" sheet.
24. The following parameters related MTP registers with must be fixed in dataset:
1) OC1~4 must be fixed with "1": 17V ± 1.5V</t>
    </r>
    <r>
      <rPr>
        <sz val="10"/>
        <color theme="1"/>
        <rFont val="宋体"/>
        <family val="3"/>
        <charset val="134"/>
      </rPr>
      <t>；</t>
    </r>
    <phoneticPr fontId="7" type="noConversion"/>
  </si>
  <si>
    <r>
      <t>Matrix NXP NTC Temperature Of 160 Ohm (</t>
    </r>
    <r>
      <rPr>
        <b/>
        <sz val="11"/>
        <color theme="1"/>
        <rFont val="宋体"/>
        <family val="3"/>
        <charset val="134"/>
      </rPr>
      <t>℃</t>
    </r>
    <r>
      <rPr>
        <b/>
        <sz val="11"/>
        <color theme="1"/>
        <rFont val="Times New Roman"/>
        <family val="1"/>
      </rPr>
      <t>)</t>
    </r>
    <phoneticPr fontId="7" type="noConversion"/>
  </si>
  <si>
    <t xml:space="preserve">2) The parameters phase must be fixed in dataset:
for phase1 (switch 01 to 03): "0"
for phase2 (switch 04 to 06): "1"
for phase3 (switch 07 to 9): "2"
for phase4 (switch 10 to 12): "3"
3) LED binning1~12 must be fixed with "0": Reduction Percentage 0%.
4) CPFS0 must be fixed with "1", CPFS1/2/3 must be fixed with "0".
5) Multi-MLC must be fixed with "1" : default configuration that multiple MCL supported.
6) CAN speed must be fixed with "2" :500Kb/s.
7) Part netw. must be fixed with "0" : OFF (not need to support this function).
8) MTPFail counter must be fixed with "0".
25. Add the check that OTW1 must be higher than OTW0, equal is not allowed.
26. Fix the bug that when output folder contains spaces .vbf file is not generated.
27. Delete option "Follow CAN Signal" for parameter AniamtionFile.
28. Add parameters LED/PWM Channel PWM Frequency and TPS92662/92662A PWM Frequency in Basic-Parameter sheet.
29. Modify the maximum configured value as 24 for parameters LED Number and 2nd Matrix LED Number.
30. When data is exported,  array data au8_LedSwitchNumber is generated. Its data range is 1-12 Switches are used in the 1st or 2nd matrix driver of this channel. Array index 1 to 12 for 1st Matrix of channel 1 to 12 , index 13 to 16 for 2nd Matrix of channel 9 to 12.
31. Add parameters Matrix NXP NTC Temperature Of 44KOhm and Matrix NXP NTC Temperature Of 160Ohm which are used to avoid misreport NTC Fail.
32. Add the behavior that if parameter Matrix Controller Interface Cfg is configured as "TI TPS92662", or "TI TPS92662A" or "Unused", then mask parameters Matrix NXP NTC Temperature Of 44KOhm and Matrix NXP NTC Temperature Of 160KOhm.
33. When function Sequential TI Section 10,11,13, Segmented Bending is assigned to LED channel, the corresponding parameter 1st LED Number can be configured and not be automatically calculated.
34. Modify the check: If the configured LED Number(1st LED Number or 2nd Matrix LED Number) is higher than switch number then give a warning; If the configured LED Number(1st LED Number or 2nd Matrix LED Number) is lower than switch number then give an error.
35. Fix the bug that When Sequential TI Section 10,11 are not configured but Sequential TI Section 13 is configured then parameter SeqTI_AnimationStyle is automatically configured as Deactivation incorrectly.
</t>
    <phoneticPr fontId="7" type="noConversion"/>
  </si>
  <si>
    <t>Enable</t>
    <phoneticPr fontId="7" type="noConversion"/>
  </si>
  <si>
    <t>Use Right Hand Class C Intensity</t>
    <phoneticPr fontId="7" type="noConversion"/>
  </si>
  <si>
    <t>---</t>
    <phoneticPr fontId="8" type="noConversion"/>
  </si>
  <si>
    <t>---</t>
    <phoneticPr fontId="8" type="noConversion"/>
  </si>
  <si>
    <t>---</t>
    <phoneticPr fontId="8" type="noConversion"/>
  </si>
  <si>
    <t>---</t>
    <phoneticPr fontId="8" type="noConversion"/>
  </si>
  <si>
    <t>Deactivation</t>
    <phoneticPr fontId="8" type="noConversion"/>
  </si>
  <si>
    <t xml:space="preserve">36. When data is exported,  array data au8_LedSwitchNumber is generated, it includes data related with function Pixel, Matrix HB Section 4,5.
37. Fix the bug that when Matrix Address in Pixel-System sheet  is configured, a runtime 1004 error occurs.
39. Add the behavior that if parameter DRL Sequential During Sequential TI Enable is configured as Enable, then parameter Turn Deactv Pos Cfg is automatically set as "TI as Position deactivated" 
40. Add the check that Function Sequential TI Section 10,11,13 and Channel Sequential TI 1,2,3 shall not be configured at the same time.
41. Add the check that Analog input used in Binning Source shall not be assigned to Motor Temperature Sensor. 
42. Add the check that when parameter DRL Sequential During Sequential TI Enable is Enable,  two associated switches from respective channels Sequential TI channel and Corresponding DRL channel shall be configured as same state NU or Used,  if both of them are Used,  their addresses can be different. 
43. Fix the bug that when NXP ASL5115SHN is selected the check that if Min AD and Max AD are Not NU then Bin Current and Bin Vf are Not NU is executed for TI chip. 
44. Add the check that when NXP ASL5115SHN is selected if matrix is used to Binning Source at least one groups of Bin Current and Bin Vf shall be used. 
45. Fix the bug that old generated files(including .c,.bin,.hex,.vbf files) with same dataset name(case-insensitive) are not deleted before new output files are generated. 
46. Optimize code by using the method that when value of cell is same with that expected no assignment is needed.
47. Add the behavior that when parameter DRL Sequential During Sequential TI Enable is Disable and data files are exported,  Corresponding DRL Channel Number for sequential TI, Channel sequential TI and Sequential TI Section x Channel Number are automatically set as "---".
48. Add the behavior that when bin file is imported, validation of parameter m3_AnimationType is updated.
49. Add the behavior that when bin file is imported, valid configurations of current animation file are unmasked.
50. Fix the bug that when Pixel System Assignment is "3 Row Pixel System", if Section 0 is NOT used and Section 1 is used then the following error will be reported by mistake: 3 Row Pixel System, in section 0 and 1, at least one pixel shall be used with valid configuration.
51. Fix the bug that when Pixel System Assignment is "LB Two Row Pixel System", if Section 0 is NOT used and Section 1 is used then the following error will be reported by mistake: LB Two Row Pixel System, in section 0 and 1, at least one pixel shall be used with valid configuration.
</t>
    <phoneticPr fontId="7" type="noConversion"/>
  </si>
  <si>
    <t>52. Fix the bug that when Pixel System Assignment is "LB/HB Two Row Pixel System", if Section 0 is NOT used and Section 1 is used then the following error will NOT be reported: LB/HB Two Row Pixel System, in section 0 and 1, No pixel shall be used with valid configuration.</t>
    <phoneticPr fontId="7" type="noConversion"/>
  </si>
  <si>
    <t>VB002</t>
    <phoneticPr fontId="7" type="noConversion"/>
  </si>
  <si>
    <t>VB005</t>
    <phoneticPr fontId="7" type="noConversion"/>
  </si>
  <si>
    <t>04.001</t>
    <phoneticPr fontId="7" type="noConversion"/>
  </si>
  <si>
    <t>Zhenxing XU</t>
    <phoneticPr fontId="7" type="noConversion"/>
  </si>
  <si>
    <t>Zhenxing XU</t>
    <phoneticPr fontId="7" type="noConversion"/>
  </si>
  <si>
    <t>05.002</t>
    <phoneticPr fontId="7" type="noConversion"/>
  </si>
  <si>
    <t>1. Optimize VBA code about Animation parameters check.
2. Fix the bug that some data related with ChFarewellPrepareEnable is not generated.</t>
    <phoneticPr fontId="7" type="noConversion"/>
  </si>
  <si>
    <t>VB005</t>
    <phoneticPr fontId="7" type="noConversion"/>
  </si>
  <si>
    <t>05.003</t>
  </si>
  <si>
    <t>05.004</t>
  </si>
  <si>
    <t>VB005</t>
    <phoneticPr fontId="7" type="noConversion"/>
  </si>
  <si>
    <t>Fix the bug that when data files are exported, data BinningNtcBinningMinResistanceAdValue and BinningNtcBinningMaxResistanceAdValue are Not generated under special configurations of Binning Resistance.</t>
    <phoneticPr fontId="7" type="noConversion"/>
  </si>
  <si>
    <t xml:space="preserve">Fix the bug that when Matrix IC Address in CH-Output sheet is configured then Welcome-Animation sheet is selected automatically. </t>
    <phoneticPr fontId="7" type="noConversion"/>
  </si>
  <si>
    <t>Temperature Derate</t>
    <phoneticPr fontId="7" type="noConversion"/>
  </si>
  <si>
    <t>Stall Detection Recover Time(ms)</t>
    <phoneticPr fontId="7" type="noConversion"/>
  </si>
  <si>
    <t>Animation File</t>
    <phoneticPr fontId="7" type="noConversion"/>
  </si>
  <si>
    <t>Animation Step</t>
    <phoneticPr fontId="7" type="noConversion"/>
  </si>
  <si>
    <t>Animation Max Repeat</t>
    <phoneticPr fontId="7" type="noConversion"/>
  </si>
  <si>
    <t>Animation Output</t>
    <phoneticPr fontId="7" type="noConversion"/>
  </si>
  <si>
    <t>Animation Type</t>
    <phoneticPr fontId="7" type="noConversion"/>
  </si>
  <si>
    <t>Direct Cfg</t>
    <phoneticPr fontId="7" type="noConversion"/>
  </si>
  <si>
    <t>Step Delay Cfg(ms)</t>
    <phoneticPr fontId="7" type="noConversion"/>
  </si>
  <si>
    <t>LED Delay Cfg(ms)</t>
    <phoneticPr fontId="7" type="noConversion"/>
  </si>
  <si>
    <t>LED Fade Duration(ms)</t>
    <phoneticPr fontId="7" type="noConversion"/>
  </si>
  <si>
    <t>LED OnOff Duration(ms)</t>
    <phoneticPr fontId="7" type="noConversion"/>
  </si>
  <si>
    <t>ChFarewellPrepareIntensity(%)</t>
    <phoneticPr fontId="42" type="noConversion"/>
  </si>
  <si>
    <t>ChFarewellPrepareFadeTime(ms)</t>
    <phoneticPr fontId="42" type="noConversion"/>
  </si>
  <si>
    <t>LED Scan LED Delay(ms)</t>
    <phoneticPr fontId="7" type="noConversion"/>
  </si>
  <si>
    <t>Fly In Scan LED Delay(ms)</t>
    <phoneticPr fontId="7" type="noConversion"/>
  </si>
  <si>
    <t>Fly In Last LED Delay(ms)</t>
    <phoneticPr fontId="7" type="noConversion"/>
  </si>
  <si>
    <t>Fly Out Scan LED Delay(ms)</t>
    <phoneticPr fontId="7" type="noConversion"/>
  </si>
  <si>
    <t>Fly Out First LED Delay(ms)</t>
    <phoneticPr fontId="7" type="noConversion"/>
  </si>
  <si>
    <t>LED1 MaxIntensity(%)</t>
    <phoneticPr fontId="7" type="noConversion"/>
  </si>
  <si>
    <t>LED2_MaxIntensity(%)</t>
    <phoneticPr fontId="7" type="noConversion"/>
  </si>
  <si>
    <t>LED3 MaxIntensity(%)</t>
    <phoneticPr fontId="7" type="noConversion"/>
  </si>
  <si>
    <t>LED4 MaxIntensity(%)</t>
    <phoneticPr fontId="7" type="noConversion"/>
  </si>
  <si>
    <t>LED5 MaxIntensity(%)</t>
    <phoneticPr fontId="7" type="noConversion"/>
  </si>
  <si>
    <t>LED6 MaxIntensity(%)</t>
    <phoneticPr fontId="7" type="noConversion"/>
  </si>
  <si>
    <t>LED7 MaxIntensity(%)</t>
    <phoneticPr fontId="7" type="noConversion"/>
  </si>
  <si>
    <t>LED8 MaxIntensity(%)</t>
    <phoneticPr fontId="7" type="noConversion"/>
  </si>
  <si>
    <t>LED9 MaxIntensity(%)</t>
    <phoneticPr fontId="7" type="noConversion"/>
  </si>
  <si>
    <t>LED10 MaxIntensity(%)</t>
    <phoneticPr fontId="7" type="noConversion"/>
  </si>
  <si>
    <t>LED11 MaxIntensity(%)</t>
    <phoneticPr fontId="7" type="noConversion"/>
  </si>
  <si>
    <t>LED12 MaxIntensity(%)</t>
    <phoneticPr fontId="7" type="noConversion"/>
  </si>
  <si>
    <t>Output Folder Path</t>
    <phoneticPr fontId="8" type="noConversion"/>
  </si>
  <si>
    <t>VBF Generate Tool Path</t>
    <phoneticPr fontId="7" type="noConversion"/>
  </si>
  <si>
    <t>ECU Cal Config Part Number</t>
    <phoneticPr fontId="8" type="noConversion"/>
  </si>
  <si>
    <t>Need Warnings</t>
    <phoneticPr fontId="7" type="noConversion"/>
  </si>
  <si>
    <t>Excel File Major Version</t>
    <phoneticPr fontId="8" type="noConversion"/>
  </si>
  <si>
    <t>Matrix Address Range</t>
    <phoneticPr fontId="8" type="noConversion"/>
  </si>
  <si>
    <t>NXP ASL5115SHN</t>
    <phoneticPr fontId="8" type="noConversion"/>
  </si>
  <si>
    <t>Limp Home Current(mA) Fixed with CH6</t>
    <phoneticPr fontId="7" type="noConversion"/>
  </si>
  <si>
    <t>Flexible LED
Number</t>
    <phoneticPr fontId="8" type="noConversion"/>
  </si>
  <si>
    <t>Channel Function</t>
    <phoneticPr fontId="8" type="noConversion"/>
  </si>
  <si>
    <t>Channel Bundle</t>
    <phoneticPr fontId="44" type="noConversion"/>
  </si>
  <si>
    <t>Fan Control Setting</t>
    <phoneticPr fontId="8" type="noConversion"/>
  </si>
  <si>
    <t>Fan NTCAsgn2</t>
    <phoneticPr fontId="8" type="noConversion"/>
  </si>
  <si>
    <t>Fan NTCAsgn1</t>
    <phoneticPr fontId="8" type="noConversion"/>
  </si>
  <si>
    <t>High Side Driver, PWM, 
and Stall Detection</t>
    <phoneticPr fontId="8" type="noConversion"/>
  </si>
  <si>
    <t>High Side Driver 
and Stall Detection</t>
    <phoneticPr fontId="8" type="noConversion"/>
  </si>
  <si>
    <t>Binning LED
CH1 Cfg</t>
    <phoneticPr fontId="7" type="noConversion"/>
  </si>
  <si>
    <t>Binning LED
CH2 Cfg</t>
    <phoneticPr fontId="7" type="noConversion"/>
  </si>
  <si>
    <t>Binning LED
CH3 Cfg</t>
    <phoneticPr fontId="7" type="noConversion"/>
  </si>
  <si>
    <t>Binning LED
CH4 Cfg</t>
    <phoneticPr fontId="7" type="noConversion"/>
  </si>
  <si>
    <t>Binning LED
CH5 Cfg</t>
    <phoneticPr fontId="7" type="noConversion"/>
  </si>
  <si>
    <t>Binning LED
CH6 Cfg</t>
    <phoneticPr fontId="7" type="noConversion"/>
  </si>
  <si>
    <t>Binning LED
CH7 Cfg</t>
    <phoneticPr fontId="7" type="noConversion"/>
  </si>
  <si>
    <t>Binning LED
CH8 Cfg</t>
    <phoneticPr fontId="7" type="noConversion"/>
  </si>
  <si>
    <t>Binning LED
CH9 Cfg</t>
    <phoneticPr fontId="7" type="noConversion"/>
  </si>
  <si>
    <t>Binning LED
CH10 Cfg</t>
    <phoneticPr fontId="7" type="noConversion"/>
  </si>
  <si>
    <t>Binning LED
CH11 Cfg</t>
    <phoneticPr fontId="7" type="noConversion"/>
  </si>
  <si>
    <t>Binning LED
CH12 Cfg</t>
    <phoneticPr fontId="7" type="noConversion"/>
  </si>
  <si>
    <t>Binning Source</t>
    <phoneticPr fontId="8" type="noConversion"/>
  </si>
  <si>
    <t>Binning Source</t>
    <phoneticPr fontId="8" type="noConversion"/>
  </si>
  <si>
    <t>Binning Source</t>
    <phoneticPr fontId="8" type="noConversion"/>
  </si>
  <si>
    <t>Binning Source</t>
    <phoneticPr fontId="8" type="noConversion"/>
  </si>
  <si>
    <t>Binning Source</t>
    <phoneticPr fontId="8" type="noConversion"/>
  </si>
  <si>
    <t>Binning Source</t>
    <phoneticPr fontId="8" type="noConversion"/>
  </si>
  <si>
    <t>Binning Source</t>
    <phoneticPr fontId="8" type="noConversion"/>
  </si>
  <si>
    <t>Bin Param Cfg</t>
    <phoneticPr fontId="7" type="noConversion"/>
  </si>
  <si>
    <t>Bin Param Cfg</t>
    <phoneticPr fontId="7" type="noConversion"/>
  </si>
  <si>
    <t>Bin Param Cfg</t>
    <phoneticPr fontId="7" type="noConversion"/>
  </si>
  <si>
    <t>Bin Param Cfg</t>
    <phoneticPr fontId="7" type="noConversion"/>
  </si>
  <si>
    <t>NTC LED
CH1 Cfg</t>
    <phoneticPr fontId="7" type="noConversion"/>
  </si>
  <si>
    <t>NTC LED
CH2 Cfg</t>
    <phoneticPr fontId="7" type="noConversion"/>
  </si>
  <si>
    <t>NTC LED
CH3 Cfg</t>
    <phoneticPr fontId="7" type="noConversion"/>
  </si>
  <si>
    <t>NTC LED
CH4 Cfg</t>
    <phoneticPr fontId="7" type="noConversion"/>
  </si>
  <si>
    <t>NTC LED
CH5 Cfg</t>
    <phoneticPr fontId="7" type="noConversion"/>
  </si>
  <si>
    <t>NTC LED
CH6 Cfg</t>
    <phoneticPr fontId="7" type="noConversion"/>
  </si>
  <si>
    <t>NTC LED
CH7 Cfg</t>
    <phoneticPr fontId="7" type="noConversion"/>
  </si>
  <si>
    <t>NTC LED
CH9 Cfg</t>
    <phoneticPr fontId="7" type="noConversion"/>
  </si>
  <si>
    <t>NTC LED
CH10 Cfg</t>
    <phoneticPr fontId="7" type="noConversion"/>
  </si>
  <si>
    <t>NTC LED
CH11 Cfg</t>
    <phoneticPr fontId="7" type="noConversion"/>
  </si>
  <si>
    <t>NTC LED
CH12 Cfg</t>
    <phoneticPr fontId="7" type="noConversion"/>
  </si>
  <si>
    <t>NTC LED
CH6LS Cfg</t>
    <phoneticPr fontId="7" type="noConversion"/>
  </si>
  <si>
    <t>NTC Source</t>
    <phoneticPr fontId="7" type="noConversion"/>
  </si>
  <si>
    <t>NTC Source</t>
    <phoneticPr fontId="7" type="noConversion"/>
  </si>
  <si>
    <t>NTC Source</t>
    <phoneticPr fontId="7" type="noConversion"/>
  </si>
  <si>
    <t>NTC Source</t>
    <phoneticPr fontId="7" type="noConversion"/>
  </si>
  <si>
    <t>Bright Derate(%)</t>
    <phoneticPr fontId="7" type="noConversion"/>
  </si>
  <si>
    <t>Bright Derate(%)</t>
    <phoneticPr fontId="7" type="noConversion"/>
  </si>
  <si>
    <t>Bright Derate(%)</t>
    <phoneticPr fontId="7" type="noConversion"/>
  </si>
  <si>
    <t>Bright Derate(%)</t>
    <phoneticPr fontId="7" type="noConversion"/>
  </si>
  <si>
    <t>Bright Derate(%)</t>
    <phoneticPr fontId="7" type="noConversion"/>
  </si>
  <si>
    <t>Analog NTC Manufacture Cfg</t>
    <phoneticPr fontId="7" type="noConversion"/>
  </si>
  <si>
    <t>Analog NTC Diagnosis</t>
    <phoneticPr fontId="7" type="noConversion"/>
  </si>
  <si>
    <t>Analog NTC R0(kΩ)</t>
    <phoneticPr fontId="7" type="noConversion"/>
  </si>
  <si>
    <t>Analog NTC BConstant(Kelvin)</t>
    <phoneticPr fontId="7" type="noConversion"/>
  </si>
  <si>
    <t>Analog NTC Open Load Resister Up Limit(kΩ)</t>
    <phoneticPr fontId="7" type="noConversion"/>
  </si>
  <si>
    <t>Analog NTC Short-Circuit Resister Down Limit(kΩ)</t>
    <phoneticPr fontId="7" type="noConversion"/>
  </si>
  <si>
    <t>Matrix NTC Diagnosis</t>
    <phoneticPr fontId="8" type="noConversion"/>
  </si>
  <si>
    <t>Matrix NTC AD Hysteresis</t>
    <phoneticPr fontId="8" type="noConversion"/>
  </si>
  <si>
    <t>CH6LS Discharge Duty(%)</t>
    <phoneticPr fontId="7" type="noConversion"/>
  </si>
  <si>
    <t>Input Voltage related Derating Speed</t>
    <phoneticPr fontId="7" type="noConversion"/>
  </si>
  <si>
    <t>TI as Position Light deactivated</t>
    <phoneticPr fontId="8" type="noConversion"/>
  </si>
  <si>
    <t>TI as Position follows either DRL1 or 2 or 3 or 4 command</t>
    <phoneticPr fontId="8" type="noConversion"/>
  </si>
  <si>
    <t>Front Fog Cornering disabled</t>
  </si>
  <si>
    <t>Front Fog Cornering disabled</t>
    <phoneticPr fontId="8" type="noConversion"/>
  </si>
  <si>
    <t>Front Fog Cornering enabled</t>
    <phoneticPr fontId="8" type="noConversion"/>
  </si>
  <si>
    <t>DBL Base Fading Speed Table</t>
    <phoneticPr fontId="42" type="noConversion"/>
  </si>
  <si>
    <t>DBL Beam Variant</t>
    <phoneticPr fontId="42" type="noConversion"/>
  </si>
  <si>
    <t>Min_Lght_ShiftAway_Intensity(%)</t>
    <phoneticPr fontId="7" type="noConversion"/>
  </si>
  <si>
    <t>Min_Lght_ShiftAway_Intensity(%)</t>
    <phoneticPr fontId="7" type="noConversion"/>
  </si>
  <si>
    <t>Min_Lght_ShiftAway_Intensity(%)</t>
    <phoneticPr fontId="7" type="noConversion"/>
  </si>
  <si>
    <t>LEDs Deactivated</t>
    <phoneticPr fontId="8" type="noConversion"/>
  </si>
  <si>
    <t>LEDs Remain On</t>
  </si>
  <si>
    <t>DBL_HystAngle_Cfg(Deg)</t>
    <phoneticPr fontId="42" type="noConversion"/>
  </si>
  <si>
    <t>DBL_HystTime_Cfg(ms)</t>
    <phoneticPr fontId="42" type="noConversion"/>
  </si>
  <si>
    <t>HLT_AnDistLutIntensityFactor (%)</t>
    <phoneticPr fontId="7" type="noConversion"/>
  </si>
  <si>
    <t>Full_Ref_Delay_Cfg(s)</t>
    <phoneticPr fontId="8" type="noConversion"/>
  </si>
  <si>
    <t>Pos2(Failsafe Position)</t>
    <phoneticPr fontId="8" type="noConversion"/>
  </si>
  <si>
    <t>Pos3(Mechanical block outside)</t>
    <phoneticPr fontId="8" type="noConversion"/>
  </si>
  <si>
    <t>Vbemf Timeout(ms)</t>
    <phoneticPr fontId="7" type="noConversion"/>
  </si>
  <si>
    <t>Stall Detection Confirm Time(ms)</t>
    <phoneticPr fontId="7" type="noConversion"/>
  </si>
  <si>
    <t>NCV70517_LWR_PWMJen</t>
    <phoneticPr fontId="7" type="noConversion"/>
  </si>
  <si>
    <t>NCV70517_LWR_EMC</t>
    <phoneticPr fontId="7" type="noConversion"/>
  </si>
  <si>
    <t>Step Complete Time(ms)</t>
    <phoneticPr fontId="7" type="noConversion"/>
  </si>
  <si>
    <t>Yes</t>
    <phoneticPr fontId="8" type="noConversion"/>
  </si>
  <si>
    <t>Effecting Area</t>
    <phoneticPr fontId="8" type="noConversion"/>
  </si>
  <si>
    <t>Fan NTC Cfg</t>
    <phoneticPr fontId="8" type="noConversion"/>
  </si>
  <si>
    <t>Fan Activation Cfg</t>
    <phoneticPr fontId="8" type="noConversion"/>
  </si>
  <si>
    <t>Fan Activation Temp Matrix NTC AD</t>
    <phoneticPr fontId="8" type="noConversion"/>
  </si>
  <si>
    <t>Fan Activation 
AD Hysteresis</t>
    <phoneticPr fontId="8" type="noConversion"/>
  </si>
  <si>
    <t>SeqTI and SeqDRL Matrix Switch Address Cfg</t>
    <phoneticPr fontId="8" type="noConversion"/>
  </si>
  <si>
    <t>LED Matrix Switch Address Configuration/Display (Except Pixel)</t>
    <phoneticPr fontId="8" type="noConversion"/>
  </si>
  <si>
    <r>
      <t>Matrix NXP NTC Temperature Of 44KOhm (</t>
    </r>
    <r>
      <rPr>
        <b/>
        <sz val="11"/>
        <color theme="1"/>
        <rFont val="宋体"/>
        <family val="3"/>
        <charset val="134"/>
      </rPr>
      <t>℃</t>
    </r>
    <r>
      <rPr>
        <b/>
        <sz val="11"/>
        <color theme="1"/>
        <rFont val="Times New Roman"/>
        <family val="1"/>
      </rPr>
      <t>)</t>
    </r>
    <phoneticPr fontId="7" type="noConversion"/>
  </si>
  <si>
    <t>Use TI active intensity when TI is Actv and not in the off cycle</t>
  </si>
  <si>
    <t>Use TI active intensity when TI is Actv and not in the off cycle</t>
    <phoneticPr fontId="8" type="noConversion"/>
  </si>
  <si>
    <t>Channel1 SeqTI Animation Delay Time(ms)</t>
    <phoneticPr fontId="8" type="noConversion"/>
  </si>
  <si>
    <t>Channel2 SeqTI Animation Delay Time(ms)</t>
    <phoneticPr fontId="8" type="noConversion"/>
  </si>
  <si>
    <t>Channel3 SeqTI Animation Delay Time(ms)</t>
    <phoneticPr fontId="8" type="noConversion"/>
  </si>
  <si>
    <t>Channel Number</t>
    <phoneticPr fontId="8" type="noConversion"/>
  </si>
  <si>
    <t>Channel Number</t>
    <phoneticPr fontId="8" type="noConversion"/>
  </si>
  <si>
    <t>Channel Number</t>
    <phoneticPr fontId="8" type="noConversion"/>
  </si>
  <si>
    <t>SeqTI Animation Style</t>
    <phoneticPr fontId="8" type="noConversion"/>
  </si>
  <si>
    <t>SeqTI Time(ms)</t>
    <phoneticPr fontId="8" type="noConversion"/>
  </si>
  <si>
    <t>Channel SeqTI Animation Style</t>
    <phoneticPr fontId="8" type="noConversion"/>
  </si>
  <si>
    <t>Fog Cornering</t>
    <phoneticPr fontId="8" type="noConversion"/>
  </si>
  <si>
    <t>HLT_SpotKinkStrategy</t>
    <phoneticPr fontId="7" type="noConversion"/>
  </si>
  <si>
    <t>No Turn Off</t>
    <phoneticPr fontId="8" type="noConversion"/>
  </si>
  <si>
    <t>Turn Off</t>
    <phoneticPr fontId="8" type="noConversion"/>
  </si>
  <si>
    <t>Partial Turn Off</t>
    <phoneticPr fontId="8" type="noConversion"/>
  </si>
  <si>
    <t>Spot_Kink_Strategy</t>
    <phoneticPr fontId="8" type="noConversion"/>
  </si>
  <si>
    <t>Partial Turn Off</t>
  </si>
  <si>
    <t>06.001</t>
    <phoneticPr fontId="7" type="noConversion"/>
  </si>
  <si>
    <t>HLT_SpotKinkDivValue</t>
    <phoneticPr fontId="7" type="noConversion"/>
  </si>
  <si>
    <t>LED MinIntensity(%)</t>
    <phoneticPr fontId="7" type="noConversion"/>
  </si>
  <si>
    <t>LED MinIntensity(%)</t>
    <phoneticPr fontId="7" type="noConversion"/>
  </si>
  <si>
    <t>LED MinIntensity(%)</t>
    <phoneticPr fontId="7" type="noConversion"/>
  </si>
  <si>
    <t>Corresponding DRL Channel</t>
    <phoneticPr fontId="8" type="noConversion"/>
  </si>
  <si>
    <t>LDM12FNV3</t>
  </si>
  <si>
    <t>LDM Variant</t>
    <phoneticPr fontId="8" type="noConversion"/>
  </si>
  <si>
    <t>Animation Output</t>
    <phoneticPr fontId="7" type="noConversion"/>
  </si>
  <si>
    <t>DRL Sequential During Channel/SeqTI Enable</t>
    <phoneticPr fontId="8" type="noConversion"/>
  </si>
  <si>
    <t>Direction Switch</t>
    <phoneticPr fontId="8" type="noConversion"/>
  </si>
  <si>
    <t>Pos1(Mechanical block inside)</t>
    <phoneticPr fontId="8" type="noConversion"/>
  </si>
  <si>
    <t>LDM12-D8</t>
    <phoneticPr fontId="8" type="noConversion"/>
  </si>
  <si>
    <t>VB006</t>
    <phoneticPr fontId="7" type="noConversion"/>
  </si>
  <si>
    <t>VB006</t>
  </si>
  <si>
    <t>06.002</t>
  </si>
  <si>
    <t>Zhenxing XU</t>
  </si>
  <si>
    <t>Left Hand Traffic</t>
  </si>
  <si>
    <t>Right Hand Traffic</t>
  </si>
  <si>
    <t>1. When data is exported by clicking the button "Gen Production VBF" or "Gen Develop VBF" , generate a .hex file and .vbf files of primary left ECU, primary right ECU, secondary left ECU and secondary right ECU.
2. Rename hand type from "Left Hand" to "Left Hand Traffic", "Right Hand" to "Right Hand Traffic" in Pixel-System sheet.</t>
    <phoneticPr fontId="7" type="noConversion"/>
  </si>
  <si>
    <t>TI TPS92662/92663</t>
  </si>
  <si>
    <t>TI TPS92662A/92663A</t>
  </si>
  <si>
    <t>Matrix_IC_Type</t>
  </si>
  <si>
    <t>TPS92662</t>
  </si>
  <si>
    <t>TPS92663</t>
  </si>
  <si>
    <t>TPS92663A</t>
  </si>
  <si>
    <t>Matrix_IC_Type_Selection</t>
  </si>
  <si>
    <t>No IC or NXP IC</t>
  </si>
  <si>
    <t>Always On</t>
  </si>
  <si>
    <t>Activate upon PO activation</t>
  </si>
  <si>
    <t>Fan Activation Condition</t>
  </si>
  <si>
    <t>TI TPS92662/92662A</t>
  </si>
  <si>
    <t>TI TPS92663/92663A</t>
  </si>
  <si>
    <t>Regard TiReqOn As Seq</t>
    <phoneticPr fontId="8" type="noConversion"/>
  </si>
  <si>
    <t>No</t>
  </si>
  <si>
    <t>Activate upon temperature threshold &gt; 50 degree</t>
  </si>
  <si>
    <t>Add the two options for parameter "Fan Activation Condition": Always On and Activate upon PO activation.</t>
  </si>
  <si>
    <t>06.003</t>
  </si>
  <si>
    <t>Fix the bug that some vbf files may be exported with an abnormal size.</t>
  </si>
  <si>
    <t>06.004</t>
  </si>
  <si>
    <t>07.001</t>
    <phoneticPr fontId="7" type="noConversion"/>
  </si>
  <si>
    <t>No IC or NXP IC</t>
    <phoneticPr fontId="8" type="noConversion"/>
  </si>
  <si>
    <t>VB007</t>
    <phoneticPr fontId="7" type="noConversion"/>
  </si>
  <si>
    <t>Matrix Controller Interface Cfg</t>
    <phoneticPr fontId="7" type="noConversion"/>
  </si>
  <si>
    <t>TI TPS92662/92663</t>
    <phoneticPr fontId="8" type="noConversion"/>
  </si>
  <si>
    <t>TPS92662A</t>
    <phoneticPr fontId="8" type="noConversion"/>
  </si>
  <si>
    <t>Matrix IC 
Type</t>
    <phoneticPr fontId="8" type="noConversion"/>
  </si>
  <si>
    <t>Acceleration ramp(FS/s^2)</t>
    <phoneticPr fontId="8" type="noConversion"/>
  </si>
  <si>
    <t>Motor Speed[FS/s]</t>
    <phoneticPr fontId="8" type="noConversion"/>
  </si>
  <si>
    <t>1. Add the parameter Matrix IC Type in CH-Output sheet.
2. Add the behavior that when the parameter "Matrix Controller Interface Cfg" is configured as "TI TPS92662/92663" then the options "TPS92662A" and "TPS92663A" for the parameter "Matrix IC Type" are replaced with "---", when the parameter "Matrix Controller Interface Cfg" is configured as "TI TPS92662A/92663A" then the options "TPS92662" and "TPS92663" for the parameter "Matrix IC Type" are replaced with "---".
3. Add the check that "---" for the parameter "Matrix IC Type" is NOT allowed to selected.
4. Add the parameter "Regard TiReqOn As Seq" in DRL-TI-Fog-Aux sheet.
5. Fix the bug that when paramter "1st Matrix Address" or "2nd Matrix Address" is "NU" and all switch addresses of this matrix are "NU" then data files are still exported.
6. Fix the bug that when the paramters "Fan NTCAsgn1" and "Fan NTCAsgn2" are configured as Analog input and one of them is Analog input 10, the parameters "Fan Activation Temp Matrix NTC AD" and "Fan Activation AD Hysteresis" can NOT be masked.
7. Add the behavior that when the paramter "Acceleration ramp(FS/s^2) "is configured, then "Motor Speed[FS/s]" of higher than 396 and its "time[us] micro-steps(1/8)" are masked.
8. Add the behavior that when imported data is different from current dataset, give a information hint.</t>
    <phoneticPr fontId="7" type="noConversion"/>
  </si>
  <si>
    <t>VB007</t>
    <phoneticPr fontId="7" type="noConversion"/>
  </si>
  <si>
    <t>ROW1_Sec4/5_DBL_Enable</t>
    <phoneticPr fontId="42" type="noConversion"/>
  </si>
  <si>
    <t>Enable</t>
    <phoneticPr fontId="42" type="noConversion"/>
  </si>
  <si>
    <t>ROW2_Sec2/3_DBL_Enable</t>
    <phoneticPr fontId="42" type="noConversion"/>
  </si>
  <si>
    <t>ROW3_Sec0/1_DBL_Enable</t>
    <phoneticPr fontId="42" type="noConversion"/>
  </si>
  <si>
    <t>Enable</t>
    <phoneticPr fontId="42" type="noConversion"/>
  </si>
  <si>
    <t>CalShiftNumBasedOnWhichRow</t>
    <phoneticPr fontId="42" type="noConversion"/>
  </si>
  <si>
    <t>RowX</t>
    <phoneticPr fontId="44" type="noConversion"/>
  </si>
  <si>
    <t>RowX_Selection</t>
    <phoneticPr fontId="44" type="noConversion"/>
  </si>
  <si>
    <t>Row1_Sec4/5</t>
    <phoneticPr fontId="44" type="noConversion"/>
  </si>
  <si>
    <t>Row2_Sec2/3</t>
    <phoneticPr fontId="44" type="noConversion"/>
  </si>
  <si>
    <t>Row3_Sec0/1</t>
    <phoneticPr fontId="44" type="noConversion"/>
  </si>
  <si>
    <t>Zhenxing XU</t>
    <phoneticPr fontId="7" type="noConversion"/>
  </si>
  <si>
    <t>Zhenxing XU</t>
    <phoneticPr fontId="7" type="noConversion"/>
  </si>
  <si>
    <t>07.002</t>
    <phoneticPr fontId="7" type="noConversion"/>
  </si>
  <si>
    <t>08.001</t>
    <phoneticPr fontId="7" type="noConversion"/>
  </si>
  <si>
    <t>Fade On</t>
    <phoneticPr fontId="7" type="noConversion"/>
  </si>
  <si>
    <t>-</t>
    <phoneticPr fontId="7" type="noConversion"/>
  </si>
  <si>
    <r>
      <t xml:space="preserve">1. Modify the validation of parameter </t>
    </r>
    <r>
      <rPr>
        <b/>
        <sz val="10"/>
        <color theme="1"/>
        <rFont val="Times New Roman"/>
        <family val="1"/>
      </rPr>
      <t>Position Activation Delay(ms)</t>
    </r>
    <r>
      <rPr>
        <sz val="10"/>
        <color theme="1"/>
        <rFont val="Times New Roman"/>
        <family val="1"/>
      </rPr>
      <t xml:space="preserve"> in</t>
    </r>
    <r>
      <rPr>
        <b/>
        <sz val="10"/>
        <color theme="1"/>
        <rFont val="Times New Roman"/>
        <family val="1"/>
      </rPr>
      <t xml:space="preserve"> </t>
    </r>
    <r>
      <rPr>
        <sz val="10"/>
        <color theme="1"/>
        <rFont val="Times New Roman"/>
        <family val="1"/>
      </rPr>
      <t>DRL-TI-Fog-Aux-SBL sheet: 
The valid range is from 0 to 45 and only multiples of 15 is acceptable. 
2. Modify the validation of parameter</t>
    </r>
    <r>
      <rPr>
        <b/>
        <sz val="10"/>
        <color theme="1"/>
        <rFont val="Times New Roman"/>
        <family val="1"/>
      </rPr>
      <t xml:space="preserve"> SeqTI Time(ms)</t>
    </r>
    <r>
      <rPr>
        <sz val="10"/>
        <color theme="1"/>
        <rFont val="Times New Roman"/>
        <family val="1"/>
      </rPr>
      <t xml:space="preserve"> in DRL-TI-Fog-Aux-SBL sheet: 
The valid range is from 150 to 405 and only multiples of 15 is acceptable. 
3. Modify the validation of parameter </t>
    </r>
    <r>
      <rPr>
        <b/>
        <sz val="10"/>
        <color theme="1"/>
        <rFont val="Times New Roman"/>
        <family val="1"/>
      </rPr>
      <t>Brief fade(ms)</t>
    </r>
    <r>
      <rPr>
        <sz val="10"/>
        <color theme="1"/>
        <rFont val="Times New Roman"/>
        <family val="1"/>
      </rPr>
      <t xml:space="preserve"> in DRL-TI-Fog-Aux-SBL sheet: 
The valid range is from 0 to 210 and only multiples of 15 is acceptable. 
4. Modify the validation of parameter </t>
    </r>
    <r>
      <rPr>
        <b/>
        <sz val="10"/>
        <color theme="1"/>
        <rFont val="Times New Roman"/>
        <family val="1"/>
      </rPr>
      <t>Channel1,2,3 SeqTI Animation Delay Time(ms)</t>
    </r>
    <r>
      <rPr>
        <sz val="10"/>
        <color theme="1"/>
        <rFont val="Times New Roman"/>
        <family val="1"/>
      </rPr>
      <t xml:space="preserve"> in DRL-TI-Fog-Aux-SBL sheet: 
The valid range is from 0 to 10200 and only multiples of 15 is acceptable. 
5. Modify the validation of parameter</t>
    </r>
    <r>
      <rPr>
        <b/>
        <sz val="10"/>
        <color theme="1"/>
        <rFont val="Times New Roman"/>
        <family val="1"/>
      </rPr>
      <t xml:space="preserve"> Full_Ref_Delay_Cfg(s)</t>
    </r>
    <r>
      <rPr>
        <sz val="10"/>
        <color theme="1"/>
        <rFont val="Times New Roman"/>
        <family val="1"/>
      </rPr>
      <t xml:space="preserve"> in Leveling-Motor sheet: 
The valid range is No delay(0s),1.005s,1.095s, 1.200s, 1.305s, 1.395s, 1.500s,1.605s,1.695s,1.800s, 1.905s, 1.995s,2.100s, 2.205s. And when the data is exported, scale it up to 1000 times itself.
6. Modify the validation of parameter </t>
    </r>
    <r>
      <rPr>
        <b/>
        <sz val="10"/>
        <color theme="1"/>
        <rFont val="Times New Roman"/>
        <family val="1"/>
      </rPr>
      <t>Cold To Warm Delay Time(ms)</t>
    </r>
    <r>
      <rPr>
        <sz val="10"/>
        <color theme="1"/>
        <rFont val="Times New Roman"/>
        <family val="1"/>
      </rPr>
      <t xml:space="preserve"> in Leveling-Motor sheet: 
The valid range is from 15 to 10200 and only multiples of 15 is acceptable. 
7. Modify the validation of parameter</t>
    </r>
    <r>
      <rPr>
        <b/>
        <sz val="10"/>
        <color theme="1"/>
        <rFont val="Times New Roman"/>
        <family val="1"/>
      </rPr>
      <t xml:space="preserve"> Stall Detection Confirm Time(ms)/Stall Detection Recover Time(ms)</t>
    </r>
    <r>
      <rPr>
        <sz val="10"/>
        <color theme="1"/>
        <rFont val="Times New Roman"/>
        <family val="1"/>
      </rPr>
      <t xml:space="preserve"> in Leveling-Motor sheet: 
The valid range is 30ms,45ms,60ms,75ms, 90ms,105ms,120ms, 150ms,180ms,225ms, 285ms,330ms(The valid range of associated failure counter value is 64,43,32,26,22,19,16,13,11,9,7,6.)
8. Modify the validation of parameter </t>
    </r>
    <r>
      <rPr>
        <b/>
        <sz val="10"/>
        <color theme="1"/>
        <rFont val="Times New Roman"/>
        <family val="1"/>
      </rPr>
      <t>Coil_Management_Setting</t>
    </r>
    <r>
      <rPr>
        <sz val="10"/>
        <color theme="1"/>
        <rFont val="Times New Roman"/>
        <family val="1"/>
      </rPr>
      <t xml:space="preserve"> in Leveling-Motor sheet: 
The valid range is from 15 to 105 and only multiples of 15 is acceptable. 
9. Modify the validation of parameter </t>
    </r>
    <r>
      <rPr>
        <b/>
        <sz val="10"/>
        <color theme="1"/>
        <rFont val="Times New Roman"/>
        <family val="1"/>
      </rPr>
      <t>Step Delay Cfg(ms)/LED Fade Duration(ms)/ChFarewellPrepareFadeTime(ms</t>
    </r>
    <r>
      <rPr>
        <sz val="10"/>
        <color theme="1"/>
        <rFont val="Times New Roman"/>
        <family val="1"/>
      </rPr>
      <t xml:space="preserve">) in Animation sheet: 
The valid range is from 0 to 10200 and only multiples of 15 is acceptable. And when the data is exported, scale it down to 1/15 times itself.
10. Modify the validation of parameter </t>
    </r>
    <r>
      <rPr>
        <b/>
        <sz val="10"/>
        <color theme="1"/>
        <rFont val="Times New Roman"/>
        <family val="1"/>
      </rPr>
      <t>LED Delay Cfg(ms)/LED Scan LED Delay(ms)/Fly In Scan LED Delay(ms)/Fly In Last LED Delay(ms)/Fly Out Scan LED Delay(ms)/Fly Out First LED Delay(ms)</t>
    </r>
    <r>
      <rPr>
        <sz val="10"/>
        <color theme="1"/>
        <rFont val="Times New Roman"/>
        <family val="1"/>
      </rPr>
      <t xml:space="preserve"> in Animation sheet: 
The valid range is from 15 to 10200 and only multiples of 15 is acceptable. And when the data is exported, scale it down to 1/15 times itself.
11. Modify the validation of parameter </t>
    </r>
    <r>
      <rPr>
        <b/>
        <sz val="10"/>
        <color theme="1"/>
        <rFont val="Times New Roman"/>
        <family val="1"/>
      </rPr>
      <t>LED OnOff Duration(ms)</t>
    </r>
    <r>
      <rPr>
        <sz val="10"/>
        <color theme="1"/>
        <rFont val="Times New Roman"/>
        <family val="1"/>
      </rPr>
      <t xml:space="preserve"> in Animation sheet: 
The valid range is from 30 to 10200 and only multiples of 15 is acceptable. And when the data is exported, scale it down to 1/15 times itself.</t>
    </r>
    <phoneticPr fontId="7" type="noConversion"/>
  </si>
  <si>
    <t>Normal Derating Speed(%/s)</t>
    <phoneticPr fontId="7" type="noConversion"/>
  </si>
  <si>
    <t>StartStop Derating Speed(%/s)</t>
    <phoneticPr fontId="7" type="noConversion"/>
  </si>
  <si>
    <t>1. Change data type of the parameter SEQTI_Block_Switch from Double to  Byte array which includes 5 elements.
2. Add  an element of the parameter Segmented_STI_Range array for Sequential TI Section13.
3. For check that the function which may use matrix is assigned to matrix address,  this function also excludes pixel,  Sequential TI Section13.
4. Unlock the configurable parameters of GFHB sheet.
5. In Test Area of pixel sheet, Left ECU, Class DivHW shall not be visible.
6. When data is imported, the data of animation is not updated.
7. When data is imported,  the validation related with the parameter m3_AnimationOutput is not generated.
8. Fix the bug that the binning or NTC source of 2nd matrix address can be used.
9. To keep same with LDM12A, the modifications as follows:
(1) Set the validation of parameter DrlPos1Intensity_TIActive~DrlPos4Intensity_TIActive: The Valid Data is From 0 To 50%. Only Integer is Acceptable. 
(2) Modify the validation of the parameter "Start Stall Detection Speed Threshold": Minimum value is 224.
(3) Modify the validation of the parameter BypassSwitch in the Pixel-System sheet: Minimum value is 1.
10. Rename the parameter HLT_ReducedIntensityFactor  HLT_TrafficSignDeglareDimmingFactor.
11. Recover deleted parameters Pixel_HystAngle_Cfg(Deg) and Pixel_HystTime_Cfg(ms), Move them into DBL sheet.
12. Fix the bug that when the parameter DBL_Min_Left_Ang_cfg or DBL_Min_right_Ang_cfg is configured as 0  the data LED border indexes are invalid values.
13.Delete the unused data related with right ECU.
14. Show NXP-MTP sheet, the MTP register values can be configured for matrix used in CH1~CH12 and 2nd matrix used in CH9~12, the NXP MTP lock key are set as unchangeable default value 0.
15. When the data is exported, generate the MTP registers data for matrix used in CH1~CH12 and 2nd matrix used in CH9~12.
16. Add the parameter HLT_VerticalBorderSmoothActDelayTime, HLT_VerticalBorderSmoothActFadingTime, HLT_VerticalBorderSmoothDeactDelayTime, HLT_VerticalBorderSmoothDeactFadingTime, and set their validation: The Valid Data is From 0ms to 3000ms. Only Multiples of 20 is Acceptable.
17. When the data is exported, scale all time parameters related with animation to 0.1 multiple of themself.</t>
    <phoneticPr fontId="7" type="noConversion"/>
  </si>
  <si>
    <t>LED/PWM Channel PWM Frequency(Hz)</t>
    <phoneticPr fontId="7" type="noConversion"/>
  </si>
  <si>
    <t>TI TPS PWM Frequency(Hz)</t>
    <phoneticPr fontId="7" type="noConversion"/>
  </si>
  <si>
    <t>1. Add the parameters ROW1_Sec4/5_DBL_Enable, ROW1_Sec2/3_DBL_Enable, ROW1_Sec0/1_DBL_Enable.
2. Add the parameter CalShiftNumBasedOnWhichRow.
3. Add the behavior that when a pixel row is valid which means a valid matrix address is configured to it, then this row can be selected for parameter CalShiftNumBasedOnWhichRow, else the corresponding option is replaced with "---" .
4. Add the check that if a valid option is present then "---" can not be selected for the parameter CalShiftNumBasedOnWhichRow.
5. Modifiy the validation of parameters Normal Derating Speed(%/s) and StartStop Derating Speed(%/s) in Binning-NTC-Derating sheet: The min. value is 1%.
6. When the data is exported, if parameter Normal Derating Speed(%/s) or StartStop Derating Speed(%/s) is lower than 50%/s then give a warning.
7. Fix the bug that when the parameter "Matrix Controller Interface Cfg" in Basic-parameter sheet is "TI TPS92662A/92663A" and data files are exported then data associated with "TI TPS92662/92663" is generated.
8. Add the check that when data files are exported, if parameter "LED/PWM Channel PWM Frequency(Hz)" in Basic-parameter sheet is NOT configured as "200"Hz then give a warning.
9. Add the check that when data files are exported, if parameter "TI TPS PWM Frequency(Hz)" in Basic-parameter sheet is NOT configured as "244.14(default)"Hz then give a warning.</t>
    <phoneticPr fontId="7" type="noConversion"/>
  </si>
  <si>
    <t>VB008</t>
    <phoneticPr fontId="7" type="noConversion"/>
  </si>
  <si>
    <t>VB008</t>
    <phoneticPr fontId="7" type="noConversion"/>
  </si>
  <si>
    <t>08.002</t>
  </si>
  <si>
    <t>Delete the option "1.5%" for the parameter "XTALO-To-Drive Strength" in Basic-Parameter sheet.</t>
    <phoneticPr fontId="7" type="noConversion"/>
  </si>
  <si>
    <t>Short to Battery Start Detect Delay(ms)</t>
    <phoneticPr fontId="44" type="noConversion"/>
  </si>
  <si>
    <t>Input Voltage Hysteresis Recover From 9V(V)</t>
    <phoneticPr fontId="44" type="noConversion"/>
  </si>
  <si>
    <t>Input Voltage Hysteresis Recover From 8V(V)</t>
    <phoneticPr fontId="44" type="noConversion"/>
  </si>
  <si>
    <t>Hysteresis</t>
    <phoneticPr fontId="44" type="noConversion"/>
  </si>
  <si>
    <t>Defect Delay</t>
    <phoneticPr fontId="44" type="noConversion"/>
  </si>
  <si>
    <t>Enable with Leveling Motor</t>
  </si>
  <si>
    <t>Enable with Leveling Motor</t>
    <phoneticPr fontId="8" type="noConversion"/>
  </si>
  <si>
    <t>Enable without Leveling Motor</t>
    <phoneticPr fontId="8" type="noConversion"/>
  </si>
  <si>
    <t>VB009</t>
    <phoneticPr fontId="7" type="noConversion"/>
  </si>
  <si>
    <t>VB009</t>
    <phoneticPr fontId="7" type="noConversion"/>
  </si>
  <si>
    <t>1. Optimize some names of user interface.
2. Add parameters HLT_SpotKinkStrategy, HLT_SpotKinkDivValue in GFHB sheet, and when data files are exported, flag data, indicating segments which need or not to consider LB light class, is also generated.
3. Add the check that Channel Sequential TI 1/2/3  function can only be assigned to one channel.
4. Add parameters "LED MinIntensity" in Animation sheet.
5. Add the check that both of LED channel x,LED Channel x-2ndMatrix shall be configured in one animation file, only one of them is not allowed!(x:9~12)
6. Modify the validation generation rule for parameter "Animation Output": Function Matrix HB section x is assigned to LED channel., then "Pixel Section x" can also be selected. (x:4~5)
7. Add the check that when "DRL Sequential During Channel/SeqTI Enable" is "Enable", all Channel Number of Corresponding DRL Channel shall NOT be configured as  "---"  for Sequential TI section 10/11/13, Channel Sequential TI 1/2/3.
8. Modify the validation generation rule for parameter "Corresponding DRL Channel" of Channel Sequential TI1/2/3:  CHx with DRL function and two matrix used can not be selected, it is replaced with "---".(x:9~12)
9. Add a variant option "LDM12-D8" for parameter "LDM Variant".
10. When parameter "LDM Variant" is "LDM12-D8": 
(1) Channel Function only be "Channel Unused/ Depopulated" for CH9,10,11,12; 
(2) "CH11/12 " can NOT be configured for parameter "Channel Bundle";   
(3) LED channel9~12, LED channel 9-2nd Matrix~LED channel 12-2nd Matrix and PWM channel3~4 can NOT be configured for paramter "Animation Output".
11. Add the figure about parameters "Direction Switch" , "Pos1","Pos2","Pos3","Range4" in Leveling-Motor sheet.
12. Add the note that Matrix output PWM is implicitly regarded as 100% in Power calculation for LED channel controlled by matrix into OverPower warning.</t>
    <phoneticPr fontId="7" type="noConversion"/>
  </si>
  <si>
    <t>Virtual Bending Reference Cfg</t>
    <phoneticPr fontId="7" type="noConversion"/>
  </si>
  <si>
    <t>1. Add the parameter "Short to Battery Start Detect Delay(ms)" in Basic-Parameter sheet.
2. Add the validation of the parameter "Short to Battery Start Detect Delay(ms)": valid range is from 405 to 1050 and Only Multiples of 15 is Acceptable.
3. Add the parameters "Input Voltage Hysteresis Recover From 8V","Input Voltage Hysteresis Recover From 9V" in Basic-Parameter sheet.
4. Add the check that if parameter "Input Voltage Hysteresis Recover From 8V" or "Input Voltage Hysteresis Recover From 9V" is higher than 1V then give a warning.
5. Split the option "Enable" into two options "Enable with Leveling Motor" "Enable without Leveling Motor" for the parameter "Virtual Bending Reference Cfg" in Leveling-Motor sheet.
6. Add the check that if the parameter "Virtual Bending Reference Cfg" in Leveling-Motor sheet is configured as "Enable with Leveling Motor" then the parameter "Pixel System Assignment" in Basic-Parameter sheet is NOT configured as "Pixel System Unused". 
7. Restore the validation generation rule for parameter "Corresponding DRL Channel" of Channel Sequential TI1/2/3:  CHx with DRL function can not be selected, it is replaced with "---".(x:9~12)
8. Move the parameter "Virtual Bending Reference Cfg" from Leveling-Motor sheet to Basic-Parameter sheet.</t>
    <phoneticPr fontId="7" type="noConversion"/>
  </si>
  <si>
    <t>+</t>
    <phoneticPr fontId="7" type="noConversion"/>
  </si>
  <si>
    <t>PWM Channel 1</t>
    <phoneticPr fontId="7" type="noConversion"/>
  </si>
  <si>
    <t>Fade Off</t>
    <phoneticPr fontId="7" type="noConversion"/>
  </si>
  <si>
    <t>TI as Position Light deactivated</t>
    <phoneticPr fontId="8" type="noConversion"/>
  </si>
  <si>
    <t>Disable</t>
    <phoneticPr fontId="7" type="noConversion"/>
  </si>
  <si>
    <t>Analog input 7</t>
    <phoneticPr fontId="8" type="noConversion"/>
  </si>
  <si>
    <t>1.Modify the validation of parameter "pos3(Mechanical block outside)": minimum value is 15FS.
2.Modify the validation of parameter "Range4(Mechanical block software limit range)": minimum value is 0FS.</t>
    <phoneticPr fontId="7" type="noConversion"/>
  </si>
  <si>
    <t>Zhenxing XU
Zhixin SONG</t>
    <phoneticPr fontId="7" type="noConversion"/>
  </si>
  <si>
    <t>Zhenxing XU</t>
    <phoneticPr fontId="7" type="noConversion"/>
  </si>
  <si>
    <t>09.001</t>
    <phoneticPr fontId="7" type="noConversion"/>
  </si>
  <si>
    <t>09.002</t>
    <phoneticPr fontId="7" type="noConversion"/>
  </si>
  <si>
    <t>VB009</t>
    <phoneticPr fontId="7" type="noConversion"/>
  </si>
  <si>
    <t>Disable</t>
    <phoneticPr fontId="8" type="noConversion"/>
  </si>
  <si>
    <t>---</t>
    <phoneticPr fontId="8" type="noConversion"/>
  </si>
  <si>
    <t>Segment Bending</t>
    <phoneticPr fontId="8" type="noConversion"/>
  </si>
  <si>
    <t>Static HB</t>
    <phoneticPr fontId="8" type="noConversion"/>
  </si>
  <si>
    <t>NU</t>
    <phoneticPr fontId="8" type="noConversion"/>
  </si>
  <si>
    <t>Row3_Sec0/1</t>
    <phoneticPr fontId="42" type="noConversion"/>
  </si>
  <si>
    <t>LED Channel 12</t>
    <phoneticPr fontId="7" type="noConversion"/>
  </si>
  <si>
    <t>D:\01_Ford\08_Dataset_values\05_12B\B080</t>
    <phoneticPr fontId="7" type="noConversion"/>
  </si>
  <si>
    <t>D:\01_Ford\01_Dataset\Dataset_vbf_12B</t>
    <phoneticPr fontId="7" type="noConversion"/>
  </si>
  <si>
    <t>Analog input 4</t>
    <phoneticPr fontId="8" type="noConversion"/>
  </si>
  <si>
    <t>LED Channel 10</t>
    <phoneticPr fontId="7" type="noConversion"/>
  </si>
  <si>
    <t>B080_TI_ntc</t>
    <phoneticPr fontId="7" type="noConversion"/>
  </si>
  <si>
    <t>Matrix Controller 6</t>
    <phoneticPr fontId="7" type="noConversion"/>
  </si>
  <si>
    <t>Matrix Controller 6</t>
    <phoneticPr fontId="7" type="noConversion"/>
  </si>
  <si>
    <t>Matrix Controller 1</t>
    <phoneticPr fontId="7" type="noConversion"/>
  </si>
  <si>
    <t>Matrix Controller 1</t>
    <phoneticPr fontId="7" type="noConversion"/>
  </si>
  <si>
    <t>NU</t>
    <phoneticPr fontId="8" type="noConversion"/>
  </si>
  <si>
    <t>NU</t>
    <phoneticPr fontId="8" type="noConversion"/>
  </si>
  <si>
    <t>DRL2</t>
    <phoneticPr fontId="8" type="noConversion"/>
  </si>
  <si>
    <t>DRL1</t>
    <phoneticPr fontId="8" type="noConversion"/>
  </si>
  <si>
    <t>Static Bending</t>
    <phoneticPr fontId="8" type="noConversion"/>
  </si>
  <si>
    <t>Static TI</t>
    <phoneticPr fontId="8" type="noConversion"/>
  </si>
  <si>
    <t>Static HB</t>
    <phoneticPr fontId="8" type="noConversion"/>
  </si>
  <si>
    <t>Auxiliary Signature Light 3</t>
    <phoneticPr fontId="8" type="noConversion"/>
  </si>
  <si>
    <t>LED Channel 6</t>
    <phoneticPr fontId="7" type="noConversion"/>
  </si>
  <si>
    <t>Pixel</t>
    <phoneticPr fontId="8" type="noConversion"/>
  </si>
  <si>
    <t>Sequential TI Section 10</t>
    <phoneticPr fontId="8" type="noConversion"/>
  </si>
  <si>
    <t>Auxiliary Signature Light 1</t>
    <phoneticPr fontId="8" type="noConversion"/>
  </si>
  <si>
    <t>Auxiliary Signature Light 2</t>
    <phoneticPr fontId="8" type="noConversion"/>
  </si>
  <si>
    <t>Segment Bending</t>
    <phoneticPr fontId="8" type="noConversion"/>
  </si>
  <si>
    <t>Channel Sequential TI 1</t>
    <phoneticPr fontId="8" type="noConversion"/>
  </si>
  <si>
    <t>Channel Sequential TI 2</t>
    <phoneticPr fontId="8" type="noConversion"/>
  </si>
  <si>
    <t>Channel Sequential TI 3</t>
    <phoneticPr fontId="8" type="noConversion"/>
  </si>
  <si>
    <t>DRL2</t>
    <phoneticPr fontId="8" type="noConversion"/>
  </si>
  <si>
    <t>DRL3</t>
    <phoneticPr fontId="8" type="noConversion"/>
  </si>
  <si>
    <t>DRL4</t>
    <phoneticPr fontId="8" type="noConversion"/>
  </si>
  <si>
    <t>Auxiliary Signature Light 4</t>
    <phoneticPr fontId="8" type="noConversion"/>
  </si>
  <si>
    <t>---</t>
    <phoneticPr fontId="8" type="noConversion"/>
  </si>
  <si>
    <t>TI Matrix AD 8 Bit</t>
    <phoneticPr fontId="7" type="noConversion"/>
  </si>
  <si>
    <t>Analog input 3</t>
    <phoneticPr fontId="8" type="noConversion"/>
  </si>
  <si>
    <t>Analog input 6</t>
    <phoneticPr fontId="8" type="noConversion"/>
  </si>
  <si>
    <t>Analog input 8</t>
    <phoneticPr fontId="8" type="noConversion"/>
  </si>
  <si>
    <t>---</t>
    <phoneticPr fontId="8" type="noConversion"/>
  </si>
  <si>
    <t>CH4</t>
    <phoneticPr fontId="8" type="noConversion"/>
  </si>
  <si>
    <t>CH4</t>
    <phoneticPr fontId="8" type="noConversion"/>
  </si>
  <si>
    <t>CH8</t>
    <phoneticPr fontId="8" type="noConversion"/>
  </si>
  <si>
    <t>No IC or NXP IC</t>
    <phoneticPr fontId="8" type="noConversion"/>
  </si>
  <si>
    <t>TPS92662</t>
    <phoneticPr fontId="8" type="noConversion"/>
  </si>
  <si>
    <t>TPS92663</t>
    <phoneticPr fontId="8" type="noConversion"/>
  </si>
  <si>
    <t>---</t>
    <phoneticPr fontId="8" type="noConversion"/>
  </si>
  <si>
    <t>Row1_Sec4/5</t>
    <phoneticPr fontId="44" type="noConversion"/>
  </si>
  <si>
    <t>LED Channel 9</t>
    <phoneticPr fontId="7" type="noConversion"/>
  </si>
  <si>
    <t>LED Channel 5</t>
    <phoneticPr fontId="7" type="noConversion"/>
  </si>
  <si>
    <t>LED Channel 7</t>
    <phoneticPr fontId="8" type="noConversion"/>
  </si>
  <si>
    <t>PWM Channel 2</t>
    <phoneticPr fontId="8" type="noConversion"/>
  </si>
  <si>
    <t>LED Channel 8</t>
    <phoneticPr fontId="7" type="noConversion"/>
  </si>
  <si>
    <t>LED Channel 11</t>
    <phoneticPr fontId="7" type="noConversion"/>
  </si>
  <si>
    <t>Analog input 1</t>
    <phoneticPr fontId="7" type="noConversion"/>
  </si>
  <si>
    <t>Matrix Controller 6</t>
    <phoneticPr fontId="8" type="noConversion"/>
  </si>
  <si>
    <t>No Fan</t>
  </si>
  <si>
    <t>-</t>
    <phoneticPr fontId="7" type="noConversion"/>
  </si>
  <si>
    <t>+</t>
    <phoneticPr fontId="7" type="noConversion"/>
  </si>
  <si>
    <t>PWM Channel 1</t>
    <phoneticPr fontId="7" type="noConversion"/>
  </si>
  <si>
    <t>+</t>
    <phoneticPr fontId="7" type="noConversion"/>
  </si>
  <si>
    <t>Fade On</t>
    <phoneticPr fontId="7" type="noConversion"/>
  </si>
  <si>
    <t>NU</t>
    <phoneticPr fontId="8" type="noConversion"/>
  </si>
  <si>
    <t>NU</t>
    <phoneticPr fontId="8" type="noConversion"/>
  </si>
  <si>
    <t>NU</t>
    <phoneticPr fontId="8" type="noConversion"/>
  </si>
  <si>
    <t>NU</t>
    <phoneticPr fontId="8" type="noConversion"/>
  </si>
  <si>
    <t>Analog input 2</t>
    <phoneticPr fontId="8" type="noConversion"/>
  </si>
  <si>
    <t>Analog input 3</t>
    <phoneticPr fontId="8" type="noConversion"/>
  </si>
  <si>
    <t>Analog input 5</t>
    <phoneticPr fontId="8" type="noConversion"/>
  </si>
  <si>
    <t>Analog input 6</t>
    <phoneticPr fontId="8" type="noConversion"/>
  </si>
  <si>
    <t>Matrix Controller 6</t>
    <phoneticPr fontId="8" type="noConversion"/>
  </si>
  <si>
    <t>Matrix Controller 7</t>
    <phoneticPr fontId="8" type="noConversion"/>
  </si>
  <si>
    <t>Matrix Controller 8</t>
    <phoneticPr fontId="8" type="noConversion"/>
  </si>
  <si>
    <t>Matrix Controller 9</t>
    <phoneticPr fontId="8" type="noConversion"/>
  </si>
  <si>
    <t>Matrix Controller 13</t>
    <phoneticPr fontId="8" type="noConversion"/>
  </si>
  <si>
    <t>Analog input 4</t>
    <phoneticPr fontId="8" type="noConversion"/>
  </si>
  <si>
    <t>Analog input 5</t>
    <phoneticPr fontId="8" type="noConversion"/>
  </si>
  <si>
    <t>Analog input 9</t>
    <phoneticPr fontId="8" type="noConversion"/>
  </si>
  <si>
    <t>Matrix Controller 7</t>
    <phoneticPr fontId="8" type="noConversion"/>
  </si>
  <si>
    <t>Analog input 7</t>
    <phoneticPr fontId="8" type="noConversion"/>
  </si>
  <si>
    <t>Analog input 8</t>
    <phoneticPr fontId="8" type="noConversion"/>
  </si>
  <si>
    <t>Analog input 10</t>
    <phoneticPr fontId="8" type="noConversion"/>
  </si>
  <si>
    <t>Matrix Controller 1</t>
    <phoneticPr fontId="8" type="noConversion"/>
  </si>
  <si>
    <t>Matrix Controller 7</t>
    <phoneticPr fontId="8" type="noConversion"/>
  </si>
  <si>
    <t>Analog input 2</t>
    <phoneticPr fontId="8" type="noConversion"/>
  </si>
  <si>
    <t>Matrix Controller 6</t>
    <phoneticPr fontId="8" type="noConversion"/>
  </si>
  <si>
    <t>---</t>
    <phoneticPr fontId="8" type="noConversion"/>
  </si>
  <si>
    <t>---</t>
    <phoneticPr fontId="8" type="noConversion"/>
  </si>
  <si>
    <t>LED Channel 4</t>
    <phoneticPr fontId="8" type="noConversion"/>
  </si>
  <si>
    <t>LED Channel 5</t>
    <phoneticPr fontId="8" type="noConversion"/>
  </si>
  <si>
    <t>LED Channel 6</t>
    <phoneticPr fontId="8" type="noConversion"/>
  </si>
  <si>
    <t>LED Channel 8</t>
    <phoneticPr fontId="8" type="noConversion"/>
  </si>
  <si>
    <t>LED Channel 9</t>
    <phoneticPr fontId="8" type="noConversion"/>
  </si>
  <si>
    <t>LED Channel 10</t>
    <phoneticPr fontId="8" type="noConversion"/>
  </si>
  <si>
    <t>LED Channel 11</t>
    <phoneticPr fontId="8" type="noConversion"/>
  </si>
  <si>
    <t>LED Channel 12</t>
    <phoneticPr fontId="8" type="noConversion"/>
  </si>
  <si>
    <t>Pixel Section 0</t>
    <phoneticPr fontId="8" type="noConversion"/>
  </si>
  <si>
    <t>Pixel Section 2</t>
    <phoneticPr fontId="8" type="noConversion"/>
  </si>
  <si>
    <t>Pixel Section 4</t>
    <phoneticPr fontId="8" type="noConversion"/>
  </si>
  <si>
    <t>PWM Channel 1</t>
    <phoneticPr fontId="8" type="noConversion"/>
  </si>
  <si>
    <t>PWM Channel 3</t>
    <phoneticPr fontId="8" type="noConversion"/>
  </si>
  <si>
    <t>PWM Channel 4</t>
    <phoneticPr fontId="8" type="noConversion"/>
  </si>
  <si>
    <t>---</t>
    <phoneticPr fontId="8" type="noConversion"/>
  </si>
  <si>
    <t>Pixel Section 0</t>
    <phoneticPr fontId="7" type="noConversion"/>
  </si>
  <si>
    <t>Pixel Section 2</t>
    <phoneticPr fontId="7" type="noConversion"/>
  </si>
  <si>
    <t>Pixel Section 4</t>
    <phoneticPr fontId="7" type="noConversion"/>
  </si>
  <si>
    <t>LED Channel 11</t>
    <phoneticPr fontId="7" type="noConversion"/>
  </si>
  <si>
    <t>LED Channel 4</t>
    <phoneticPr fontId="7" type="noConversion"/>
  </si>
  <si>
    <t>LED Channel 6</t>
    <phoneticPr fontId="7" type="noConversion"/>
  </si>
  <si>
    <t>LED Channel 9</t>
    <phoneticPr fontId="7" type="noConversion"/>
  </si>
  <si>
    <t>LED Channel 10</t>
    <phoneticPr fontId="7" type="noConversion"/>
  </si>
  <si>
    <t>LED Channel 12</t>
    <phoneticPr fontId="7" type="noConversion"/>
  </si>
  <si>
    <t>PWM Channel 1</t>
    <phoneticPr fontId="7" type="noConversion"/>
  </si>
  <si>
    <t>Fade On</t>
    <phoneticPr fontId="7" type="noConversion"/>
  </si>
  <si>
    <t>-</t>
    <phoneticPr fontId="7" type="noConversion"/>
  </si>
  <si>
    <t>+</t>
    <phoneticPr fontId="7" type="noConversion"/>
  </si>
  <si>
    <t>Disable</t>
    <phoneticPr fontId="7" type="noConversion"/>
  </si>
  <si>
    <t>-</t>
    <phoneticPr fontId="7" type="noConversion"/>
  </si>
  <si>
    <t>LED Channel 9</t>
    <phoneticPr fontId="7" type="noConversion"/>
  </si>
  <si>
    <t>PWM Channel 1</t>
    <phoneticPr fontId="7" type="noConversion"/>
  </si>
  <si>
    <t>PWM Channel 1</t>
    <phoneticPr fontId="7" type="noConversion"/>
  </si>
  <si>
    <t>Fade Off</t>
    <phoneticPr fontId="7" type="noConversion"/>
  </si>
  <si>
    <t>Fade On</t>
    <phoneticPr fontId="7" type="noConversion"/>
  </si>
  <si>
    <t>+</t>
    <phoneticPr fontId="7" type="noConversion"/>
  </si>
  <si>
    <t>PWM Channel 1</t>
    <phoneticPr fontId="7" type="noConversion"/>
  </si>
  <si>
    <t>Fade On</t>
    <phoneticPr fontId="7" type="noConversion"/>
  </si>
  <si>
    <t>-</t>
    <phoneticPr fontId="7" type="noConversion"/>
  </si>
  <si>
    <t>-</t>
    <phoneticPr fontId="7" type="noConversion"/>
  </si>
  <si>
    <t>+</t>
    <phoneticPr fontId="7" type="noConversion"/>
  </si>
  <si>
    <t>PWM Channel 1</t>
    <phoneticPr fontId="7" type="noConversion"/>
  </si>
  <si>
    <t>Fade On</t>
    <phoneticPr fontId="7" type="noConversion"/>
  </si>
  <si>
    <t>PWM Channel 1</t>
    <phoneticPr fontId="7" type="noConversion"/>
  </si>
  <si>
    <t>Fade On</t>
    <phoneticPr fontId="7" type="noConversion"/>
  </si>
  <si>
    <t>Fade On</t>
    <phoneticPr fontId="7" type="noConversion"/>
  </si>
  <si>
    <t>Disable</t>
    <phoneticPr fontId="7" type="noConversion"/>
  </si>
  <si>
    <t>+</t>
    <phoneticPr fontId="7" type="noConversion"/>
  </si>
  <si>
    <t>-</t>
    <phoneticPr fontId="7" type="noConversion"/>
  </si>
  <si>
    <t>+</t>
    <phoneticPr fontId="7" type="noConversion"/>
  </si>
  <si>
    <t>Disable</t>
    <phoneticPr fontId="7" type="noConversion"/>
  </si>
  <si>
    <t>LED Channel 4</t>
    <phoneticPr fontId="7" type="noConversion"/>
  </si>
  <si>
    <t>PWM Channel 1</t>
    <phoneticPr fontId="7" type="noConversion"/>
  </si>
  <si>
    <t>-</t>
    <phoneticPr fontId="7" type="noConversion"/>
  </si>
  <si>
    <t>-</t>
    <phoneticPr fontId="7" type="noConversion"/>
  </si>
  <si>
    <t>Fade On</t>
    <phoneticPr fontId="7" type="noConversion"/>
  </si>
  <si>
    <t>Disable</t>
    <phoneticPr fontId="7" type="noConversion"/>
  </si>
  <si>
    <t>Disable</t>
    <phoneticPr fontId="7" type="noConversion"/>
  </si>
  <si>
    <t>LED Channel 7</t>
    <phoneticPr fontId="7" type="noConversion"/>
  </si>
  <si>
    <t>PWM Channel 1</t>
    <phoneticPr fontId="7" type="noConversion"/>
  </si>
  <si>
    <t>Fade On</t>
    <phoneticPr fontId="7" type="noConversion"/>
  </si>
  <si>
    <t>PWM Channel 1</t>
    <phoneticPr fontId="7" type="noConversion"/>
  </si>
  <si>
    <t>Fade On</t>
    <phoneticPr fontId="7" type="noConversion"/>
  </si>
  <si>
    <t>-</t>
    <phoneticPr fontId="7" type="noConversion"/>
  </si>
  <si>
    <t>+</t>
    <phoneticPr fontId="7" type="noConversion"/>
  </si>
  <si>
    <t>Disable</t>
    <phoneticPr fontId="7" type="noConversion"/>
  </si>
  <si>
    <t>PWM Channel 1</t>
    <phoneticPr fontId="7" type="noConversion"/>
  </si>
  <si>
    <t>Fade On</t>
    <phoneticPr fontId="7" type="noConversion"/>
  </si>
  <si>
    <t>-</t>
    <phoneticPr fontId="7" type="noConversion"/>
  </si>
  <si>
    <t>Disable</t>
    <phoneticPr fontId="7" type="noConversion"/>
  </si>
  <si>
    <t>Enable</t>
    <phoneticPr fontId="7" type="noConversion"/>
  </si>
  <si>
    <t>PWM Channel 1</t>
    <phoneticPr fontId="7" type="noConversion"/>
  </si>
  <si>
    <t>PWM Channel 1</t>
    <phoneticPr fontId="7" type="noConversion"/>
  </si>
  <si>
    <t>Fade On</t>
    <phoneticPr fontId="7" type="noConversion"/>
  </si>
  <si>
    <t>PWM Channel 1</t>
    <phoneticPr fontId="7" type="noConversion"/>
  </si>
  <si>
    <t>Fade On</t>
    <phoneticPr fontId="7" type="noConversion"/>
  </si>
  <si>
    <t>-</t>
    <phoneticPr fontId="7" type="noConversion"/>
  </si>
  <si>
    <t>-</t>
    <phoneticPr fontId="7" type="noConversion"/>
  </si>
  <si>
    <t>+</t>
    <phoneticPr fontId="7" type="noConversion"/>
  </si>
  <si>
    <t>Fade On</t>
    <phoneticPr fontId="7" type="noConversion"/>
  </si>
  <si>
    <t>Disable</t>
    <phoneticPr fontId="7" type="noConversion"/>
  </si>
  <si>
    <t>Disable</t>
    <phoneticPr fontId="7" type="noConversion"/>
  </si>
  <si>
    <t>-</t>
    <phoneticPr fontId="7" type="noConversion"/>
  </si>
  <si>
    <t>+</t>
    <phoneticPr fontId="7" type="noConversion"/>
  </si>
  <si>
    <t>PWM Channel 1</t>
    <phoneticPr fontId="7" type="noConversion"/>
  </si>
  <si>
    <t>Fade On</t>
    <phoneticPr fontId="7" type="noConversion"/>
  </si>
  <si>
    <t>-</t>
    <phoneticPr fontId="7" type="noConversion"/>
  </si>
  <si>
    <t>+</t>
    <phoneticPr fontId="7" type="noConversion"/>
  </si>
  <si>
    <t>Fade On</t>
    <phoneticPr fontId="7" type="noConversion"/>
  </si>
  <si>
    <t>Animation 1</t>
    <phoneticPr fontId="7" type="noConversion"/>
  </si>
  <si>
    <t>Pixel Section 0</t>
    <phoneticPr fontId="7" type="noConversion"/>
  </si>
  <si>
    <t>Pixel Section 2</t>
    <phoneticPr fontId="7" type="noConversion"/>
  </si>
  <si>
    <t>Pixel Section 4</t>
    <phoneticPr fontId="7" type="noConversion"/>
  </si>
  <si>
    <t>LED Channel 4</t>
    <phoneticPr fontId="7" type="noConversion"/>
  </si>
  <si>
    <t>LED Channel 11</t>
    <phoneticPr fontId="7" type="noConversion"/>
  </si>
  <si>
    <t>LED Channel 6</t>
    <phoneticPr fontId="7" type="noConversion"/>
  </si>
  <si>
    <t>LED Channel 9</t>
    <phoneticPr fontId="7" type="noConversion"/>
  </si>
  <si>
    <t>LED Channel 10</t>
    <phoneticPr fontId="7" type="noConversion"/>
  </si>
  <si>
    <t>Fade Off</t>
    <phoneticPr fontId="7" type="noConversion"/>
  </si>
  <si>
    <t>UNCHECK</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</si>
</sst>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0">
    <numFmt numFmtId="176" formatCode="####&quot; Ohm&quot;"/>
    <numFmt numFmtId="177" formatCode="0.00_ "/>
    <numFmt numFmtId="178" formatCode="0.0_ "/>
    <numFmt numFmtId="179" formatCode="000"/>
    <numFmt numFmtId="180" formatCode="0&quot; [FS]&quot;"/>
    <numFmt numFmtId="181" formatCode="0&quot; [mA]&quot;"/>
    <numFmt numFmtId="182" formatCode="0&quot; [FS/s]&quot;"/>
    <numFmt numFmtId="183" formatCode="0&quot; [kΩ]&quot;"/>
    <numFmt numFmtId="184" formatCode="0&quot; [ms]&quot;"/>
    <numFmt numFmtId="185" formatCode="0.0&quot; [ms]&quot;"/>
    <numFmt numFmtId="186" formatCode="0&quot; [mV]&quot;"/>
    <numFmt numFmtId="187" formatCode="0.0&quot; [V]&quot;"/>
    <numFmt numFmtId="188" formatCode="0_ "/>
    <numFmt numFmtId="189" formatCode="0.00_);[Red]\(0.00\)"/>
    <numFmt numFmtId="190" formatCode="0&quot; [Step]&quot;"/>
    <numFmt numFmtId="191" formatCode="0.000;[Red]0.000"/>
    <numFmt numFmtId="192" formatCode="0&quot; [FS/s^2]&quot;"/>
    <numFmt numFmtId="193" formatCode="0_);[Red]\(0\)"/>
    <numFmt numFmtId="194" formatCode="0.000_ "/>
    <numFmt numFmtId="195" formatCode="0.0"/>
  </numFmts>
  <fonts count="65" x14ac:knownFonts="1">
    <font>
      <sz val="11"/>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0"/>
      <color theme="1"/>
      <name val="Times New Roman"/>
      <family val="1"/>
    </font>
    <font>
      <sz val="9"/>
      <name val="宋体"/>
      <family val="3"/>
      <charset val="134"/>
      <scheme val="minor"/>
    </font>
    <font>
      <sz val="9"/>
      <name val="宋体"/>
      <family val="2"/>
      <charset val="134"/>
      <scheme val="minor"/>
    </font>
    <font>
      <sz val="18"/>
      <color rgb="FFFF0000"/>
      <name val="Times New Roman"/>
      <family val="1"/>
    </font>
    <font>
      <b/>
      <u/>
      <sz val="10"/>
      <color theme="1"/>
      <name val="Times New Roman"/>
      <family val="1"/>
    </font>
    <font>
      <b/>
      <sz val="10"/>
      <color theme="1"/>
      <name val="Times New Roman"/>
      <family val="1"/>
    </font>
    <font>
      <sz val="10"/>
      <name val="Times New Roman"/>
      <family val="1"/>
    </font>
    <font>
      <b/>
      <u/>
      <sz val="10"/>
      <name val="Times New Roman"/>
      <family val="1"/>
    </font>
    <font>
      <b/>
      <sz val="12"/>
      <color theme="1"/>
      <name val="Times New Roman"/>
      <family val="1"/>
    </font>
    <font>
      <b/>
      <sz val="16"/>
      <color theme="1"/>
      <name val="Times New Roman"/>
      <family val="1"/>
    </font>
    <font>
      <sz val="11"/>
      <color theme="1"/>
      <name val="Times New Roman"/>
      <family val="1"/>
    </font>
    <font>
      <sz val="12"/>
      <color theme="1"/>
      <name val="Times New Roman"/>
      <family val="1"/>
    </font>
    <font>
      <sz val="11"/>
      <color theme="6"/>
      <name val="Times New Roman"/>
      <family val="1"/>
    </font>
    <font>
      <b/>
      <sz val="11"/>
      <color theme="1"/>
      <name val="Times New Roman"/>
      <family val="1"/>
    </font>
    <font>
      <sz val="11"/>
      <name val="Times New Roman"/>
      <family val="1"/>
    </font>
    <font>
      <sz val="14"/>
      <color rgb="FF000000"/>
      <name val="Times New Roman"/>
      <family val="1"/>
    </font>
    <font>
      <b/>
      <sz val="14"/>
      <color theme="1"/>
      <name val="Times New Roman"/>
      <family val="1"/>
    </font>
    <font>
      <b/>
      <sz val="12"/>
      <name val="Times New Roman"/>
      <family val="1"/>
    </font>
    <font>
      <sz val="12"/>
      <name val="Times New Roman"/>
      <family val="1"/>
    </font>
    <font>
      <b/>
      <u/>
      <sz val="14"/>
      <color theme="1"/>
      <name val="Times New Roman"/>
      <family val="1"/>
    </font>
    <font>
      <b/>
      <u/>
      <sz val="11"/>
      <color theme="1"/>
      <name val="Times New Roman"/>
      <family val="1"/>
    </font>
    <font>
      <b/>
      <sz val="16"/>
      <color theme="1"/>
      <name val="宋体"/>
      <family val="3"/>
      <charset val="134"/>
      <scheme val="minor"/>
    </font>
    <font>
      <sz val="16"/>
      <color theme="1"/>
      <name val="宋体"/>
      <family val="2"/>
      <scheme val="minor"/>
    </font>
    <font>
      <sz val="20"/>
      <color rgb="FF00B0F0"/>
      <name val="Times New Roman"/>
      <family val="1"/>
    </font>
    <font>
      <b/>
      <u/>
      <sz val="16"/>
      <color theme="1"/>
      <name val="Times New Roman"/>
      <family val="1"/>
    </font>
    <font>
      <sz val="11"/>
      <color rgb="FF000000"/>
      <name val="Times New Roman"/>
      <family val="1"/>
    </font>
    <font>
      <b/>
      <u/>
      <sz val="12"/>
      <color theme="1"/>
      <name val="Times New Roman"/>
      <family val="1"/>
    </font>
    <font>
      <b/>
      <sz val="14"/>
      <name val="Times New Roman"/>
      <family val="1"/>
    </font>
    <font>
      <b/>
      <sz val="16"/>
      <name val="Times New Roman"/>
      <family val="1"/>
    </font>
    <font>
      <b/>
      <sz val="14"/>
      <color rgb="FF000000"/>
      <name val="Times New Roman"/>
      <family val="1"/>
    </font>
    <font>
      <sz val="14"/>
      <color theme="1"/>
      <name val="Times New Roman"/>
      <family val="1"/>
    </font>
    <font>
      <sz val="9"/>
      <color rgb="FF000000"/>
      <name val="Microsoft YaHei UI"/>
      <family val="2"/>
      <charset val="134"/>
    </font>
    <font>
      <sz val="11"/>
      <color rgb="FF00B0F0"/>
      <name val="Times New Roman"/>
      <family val="1"/>
    </font>
    <font>
      <sz val="11"/>
      <color theme="1"/>
      <name val="宋体"/>
      <family val="3"/>
      <charset val="134"/>
      <scheme val="minor"/>
    </font>
    <font>
      <u/>
      <sz val="11"/>
      <color theme="10"/>
      <name val="宋体"/>
      <family val="2"/>
      <scheme val="minor"/>
    </font>
    <font>
      <b/>
      <sz val="14"/>
      <color rgb="FF000000"/>
      <name val="宋体"/>
      <family val="3"/>
      <charset val="134"/>
    </font>
    <font>
      <sz val="9"/>
      <name val="宋体"/>
      <family val="3"/>
      <charset val="134"/>
    </font>
    <font>
      <b/>
      <u/>
      <sz val="10"/>
      <color rgb="FF000000"/>
      <name val="Times New Roman"/>
      <family val="1"/>
    </font>
    <font>
      <sz val="9"/>
      <name val="宋体"/>
      <family val="2"/>
      <charset val="134"/>
    </font>
    <font>
      <sz val="11"/>
      <color theme="1"/>
      <name val="宋体"/>
      <family val="2"/>
    </font>
    <font>
      <b/>
      <sz val="11"/>
      <color rgb="FF000000"/>
      <name val="微软雅黑"/>
      <family val="2"/>
      <charset val="134"/>
    </font>
    <font>
      <sz val="10"/>
      <color rgb="FF000000"/>
      <name val="宋体"/>
      <family val="2"/>
    </font>
    <font>
      <b/>
      <sz val="16"/>
      <color rgb="FF000000"/>
      <name val="微软雅黑"/>
      <family val="2"/>
      <charset val="134"/>
    </font>
    <font>
      <b/>
      <sz val="14"/>
      <color rgb="FF000000"/>
      <name val="微软雅黑"/>
      <family val="2"/>
      <charset val="134"/>
    </font>
    <font>
      <sz val="14"/>
      <color rgb="FF000000"/>
      <name val="微软雅黑"/>
      <family val="2"/>
      <charset val="134"/>
    </font>
    <font>
      <sz val="10"/>
      <color rgb="FF000000"/>
      <name val="微软雅黑"/>
      <family val="2"/>
      <charset val="134"/>
    </font>
    <font>
      <b/>
      <sz val="10"/>
      <color rgb="FF000000"/>
      <name val="微软雅黑"/>
      <family val="2"/>
      <charset val="134"/>
    </font>
    <font>
      <sz val="11"/>
      <color rgb="FF000000"/>
      <name val="微软雅黑"/>
      <family val="2"/>
      <charset val="134"/>
    </font>
    <font>
      <sz val="10"/>
      <color rgb="FF000000"/>
      <name val="Times New Roman"/>
      <family val="1"/>
    </font>
    <font>
      <sz val="11"/>
      <color theme="0"/>
      <name val="宋体"/>
      <family val="2"/>
    </font>
    <font>
      <sz val="11"/>
      <color rgb="FF000000"/>
      <name val="宋体"/>
      <family val="2"/>
    </font>
    <font>
      <sz val="11"/>
      <color rgb="FFDDDDDD"/>
      <name val="Times New Roman"/>
      <family val="1"/>
    </font>
    <font>
      <b/>
      <sz val="12"/>
      <color rgb="FF000000"/>
      <name val="Times New Roman"/>
      <family val="1"/>
    </font>
    <font>
      <sz val="12"/>
      <color rgb="FF000000"/>
      <name val="Times New Roman"/>
      <family val="1"/>
    </font>
    <font>
      <sz val="10"/>
      <color theme="1"/>
      <name val="宋体"/>
      <family val="3"/>
      <charset val="134"/>
    </font>
    <font>
      <b/>
      <sz val="11"/>
      <color theme="1"/>
      <name val="宋体"/>
      <family val="3"/>
      <charset val="134"/>
    </font>
    <font>
      <b/>
      <sz val="12"/>
      <color indexed="81"/>
      <name val="宋体"/>
      <family val="3"/>
      <charset val="134"/>
    </font>
    <font>
      <b/>
      <sz val="12"/>
      <color rgb="FFDDDDDD"/>
      <name val="Times New Roman"/>
      <family val="1"/>
    </font>
    <font>
      <sz val="11"/>
      <color rgb="FF000000"/>
      <name val="宋体"/>
      <family val="3"/>
      <charset val="134"/>
    </font>
  </fonts>
  <fills count="46">
    <fill>
      <patternFill patternType="none"/>
    </fill>
    <fill>
      <patternFill patternType="gray125"/>
    </fill>
    <fill>
      <patternFill patternType="solid">
        <fgColor indexed="9"/>
        <bgColor rgb="FF0A0000"/>
      </patternFill>
    </fill>
    <fill>
      <patternFill patternType="solid">
        <fgColor theme="0"/>
        <bgColor indexed="64"/>
      </patternFill>
    </fill>
    <fill>
      <patternFill patternType="solid">
        <fgColor theme="2"/>
        <bgColor indexed="64"/>
      </patternFill>
    </fill>
    <fill>
      <patternFill patternType="solid">
        <fgColor rgb="FF4DD38A"/>
        <bgColor indexed="64"/>
      </patternFill>
    </fill>
    <fill>
      <patternFill patternType="solid">
        <fgColor theme="4" tint="0.39997558519241921"/>
        <bgColor indexed="64"/>
      </patternFill>
    </fill>
    <fill>
      <patternFill patternType="solid">
        <fgColor indexed="65"/>
        <bgColor indexed="64"/>
      </patternFill>
    </fill>
    <fill>
      <patternFill patternType="lightUp">
        <bgColor rgb="FF4DD38A"/>
      </patternFill>
    </fill>
    <fill>
      <patternFill patternType="solid">
        <fgColor indexed="65"/>
        <bgColor theme="0"/>
      </patternFill>
    </fill>
    <fill>
      <patternFill patternType="solid">
        <fgColor rgb="FF00B0F0"/>
        <bgColor indexed="64"/>
      </patternFill>
    </fill>
    <fill>
      <patternFill patternType="solid">
        <fgColor rgb="FFFFC000"/>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
      <patternFill patternType="lightUp"/>
    </fill>
    <fill>
      <patternFill patternType="solid">
        <fgColor rgb="FFCCCCFF"/>
        <bgColor indexed="64"/>
      </patternFill>
    </fill>
    <fill>
      <patternFill patternType="lightUp">
        <bgColor rgb="FFCCCCFF"/>
      </patternFill>
    </fill>
    <fill>
      <patternFill patternType="solid">
        <fgColor rgb="FFDDDDDD"/>
        <bgColor indexed="64"/>
      </patternFill>
    </fill>
    <fill>
      <patternFill patternType="lightUp">
        <bgColor rgb="FFDDDDDD"/>
      </patternFill>
    </fill>
    <fill>
      <patternFill patternType="lightDown">
        <fgColor auto="1"/>
        <bgColor rgb="FFDDDDDD"/>
      </patternFill>
    </fill>
    <fill>
      <patternFill patternType="lightDown">
        <bgColor rgb="FFDDDDDD"/>
      </patternFill>
    </fill>
    <fill>
      <patternFill patternType="solid">
        <fgColor rgb="FFE7E6E6"/>
        <bgColor indexed="64"/>
      </patternFill>
    </fill>
    <fill>
      <patternFill patternType="solid">
        <fgColor rgb="FFFAFBFB"/>
        <bgColor indexed="64"/>
      </patternFill>
    </fill>
    <fill>
      <patternFill patternType="lightUp">
        <bgColor rgb="FFFAFBFB"/>
      </patternFill>
    </fill>
    <fill>
      <patternFill patternType="lightUp">
        <bgColor theme="0"/>
      </patternFill>
    </fill>
    <fill>
      <patternFill patternType="solid">
        <fgColor theme="7" tint="0.39997558519241921"/>
        <bgColor indexed="64"/>
      </patternFill>
    </fill>
    <fill>
      <patternFill patternType="solid">
        <fgColor rgb="FFDDDDDD"/>
        <bgColor auto="1"/>
      </patternFill>
    </fill>
    <fill>
      <patternFill patternType="lightDown">
        <bgColor theme="2"/>
      </patternFill>
    </fill>
    <fill>
      <patternFill patternType="mediumGray"/>
    </fill>
    <fill>
      <patternFill patternType="lightDown">
        <bgColor rgb="FF4DD38A"/>
      </patternFill>
    </fill>
    <fill>
      <patternFill patternType="solid">
        <fgColor theme="0" tint="-0.14996795556505021"/>
        <bgColor indexed="64"/>
      </patternFill>
    </fill>
    <fill>
      <patternFill patternType="solid">
        <fgColor rgb="FFDDDDDD"/>
        <bgColor rgb="FF000000"/>
      </patternFill>
    </fill>
    <fill>
      <patternFill patternType="solid">
        <fgColor rgb="FF4DD38A"/>
        <bgColor rgb="FF000000"/>
      </patternFill>
    </fill>
    <fill>
      <patternFill patternType="lightDown">
        <fgColor rgb="FF000000"/>
        <bgColor rgb="FFDDDDDD"/>
      </patternFill>
    </fill>
    <fill>
      <patternFill patternType="solid">
        <fgColor rgb="FFCCC0DA"/>
        <bgColor rgb="FF000000"/>
      </patternFill>
    </fill>
    <fill>
      <patternFill patternType="solid">
        <fgColor rgb="FFDAEEF3"/>
        <bgColor rgb="FF000000"/>
      </patternFill>
    </fill>
    <fill>
      <patternFill patternType="solid">
        <fgColor rgb="FFFFFF00"/>
        <bgColor rgb="FF000000"/>
      </patternFill>
    </fill>
    <fill>
      <patternFill patternType="solid">
        <fgColor rgb="FF00B0F0"/>
        <bgColor rgb="FF000000"/>
      </patternFill>
    </fill>
    <fill>
      <patternFill patternType="lightUp">
        <bgColor theme="0" tint="-0.14996795556505021"/>
      </patternFill>
    </fill>
    <fill>
      <patternFill patternType="lightUp">
        <fgColor rgb="FF000000"/>
        <bgColor rgb="FFDDDDDD"/>
      </patternFill>
    </fill>
    <fill>
      <patternFill patternType="lightUp">
        <fgColor rgb="FF000000"/>
        <bgColor rgb="FF4DD38A"/>
      </patternFill>
    </fill>
    <fill>
      <patternFill patternType="solid">
        <fgColor rgb="FFFF0000"/>
        <bgColor rgb="FF000000"/>
      </patternFill>
    </fill>
    <fill>
      <patternFill patternType="lightUp">
        <bgColor rgb="FFFF0000"/>
      </patternFill>
    </fill>
  </fills>
  <borders count="84">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style="thin">
        <color auto="1"/>
      </top>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medium">
        <color indexed="64"/>
      </left>
      <right style="medium">
        <color indexed="64"/>
      </right>
      <top style="medium">
        <color indexed="64"/>
      </top>
      <bottom style="medium">
        <color indexed="64"/>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top style="thin">
        <color auto="1"/>
      </top>
      <bottom style="thin">
        <color auto="1"/>
      </bottom>
      <diagonal/>
    </border>
    <border>
      <left/>
      <right/>
      <top style="thin">
        <color auto="1"/>
      </top>
      <bottom style="medium">
        <color auto="1"/>
      </bottom>
      <diagonal/>
    </border>
    <border>
      <left/>
      <right style="thin">
        <color indexed="64"/>
      </right>
      <top style="medium">
        <color indexed="64"/>
      </top>
      <bottom/>
      <diagonal/>
    </border>
    <border>
      <left style="thin">
        <color auto="1"/>
      </left>
      <right/>
      <top style="medium">
        <color auto="1"/>
      </top>
      <bottom style="thin">
        <color auto="1"/>
      </bottom>
      <diagonal/>
    </border>
    <border>
      <left style="medium">
        <color auto="1"/>
      </left>
      <right/>
      <top/>
      <bottom style="thin">
        <color auto="1"/>
      </bottom>
      <diagonal/>
    </border>
    <border>
      <left/>
      <right/>
      <top/>
      <bottom style="thin">
        <color auto="1"/>
      </bottom>
      <diagonal/>
    </border>
    <border>
      <left/>
      <right/>
      <top style="thin">
        <color auto="1"/>
      </top>
      <bottom/>
      <diagonal/>
    </border>
    <border>
      <left/>
      <right style="thin">
        <color auto="1"/>
      </right>
      <top style="thin">
        <color auto="1"/>
      </top>
      <bottom/>
      <diagonal/>
    </border>
    <border>
      <left/>
      <right style="medium">
        <color auto="1"/>
      </right>
      <top style="thin">
        <color auto="1"/>
      </top>
      <bottom/>
      <diagonal/>
    </border>
    <border>
      <left/>
      <right style="thin">
        <color indexed="64"/>
      </right>
      <top/>
      <bottom style="medium">
        <color indexed="64"/>
      </bottom>
      <diagonal/>
    </border>
    <border>
      <left style="thin">
        <color auto="1"/>
      </left>
      <right/>
      <top style="thin">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right style="medium">
        <color auto="1"/>
      </right>
      <top/>
      <bottom style="thin">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thin">
        <color auto="1"/>
      </right>
      <top/>
      <bottom style="thin">
        <color auto="1"/>
      </bottom>
      <diagonal/>
    </border>
    <border>
      <left style="thin">
        <color auto="1"/>
      </left>
      <right/>
      <top/>
      <bottom style="thin">
        <color auto="1"/>
      </bottom>
      <diagonal/>
    </border>
    <border>
      <left style="medium">
        <color indexed="64"/>
      </left>
      <right style="thin">
        <color indexed="64"/>
      </right>
      <top/>
      <bottom style="medium">
        <color indexed="64"/>
      </bottom>
      <diagonal/>
    </border>
    <border>
      <left style="thin">
        <color theme="2"/>
      </left>
      <right style="medium">
        <color auto="1"/>
      </right>
      <top style="medium">
        <color auto="1"/>
      </top>
      <bottom style="medium">
        <color auto="1"/>
      </bottom>
      <diagonal/>
    </border>
    <border>
      <left style="thin">
        <color theme="2"/>
      </left>
      <right style="thin">
        <color theme="2"/>
      </right>
      <top style="thin">
        <color theme="2"/>
      </top>
      <bottom style="thin">
        <color theme="2"/>
      </bottom>
      <diagonal/>
    </border>
    <border>
      <left style="medium">
        <color auto="1"/>
      </left>
      <right style="medium">
        <color auto="1"/>
      </right>
      <top style="medium">
        <color auto="1"/>
      </top>
      <bottom style="thin">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thin">
        <color auto="1"/>
      </top>
      <bottom/>
      <diagonal/>
    </border>
    <border>
      <left style="medium">
        <color indexed="64"/>
      </left>
      <right style="thin">
        <color indexed="64"/>
      </right>
      <top/>
      <bottom/>
      <diagonal/>
    </border>
    <border>
      <left style="thin">
        <color indexed="64"/>
      </left>
      <right/>
      <top/>
      <bottom style="medium">
        <color auto="1"/>
      </bottom>
      <diagonal/>
    </border>
    <border>
      <left style="medium">
        <color auto="1"/>
      </left>
      <right/>
      <top style="thin">
        <color auto="1"/>
      </top>
      <bottom style="medium">
        <color auto="1"/>
      </bottom>
      <diagonal/>
    </border>
    <border>
      <left style="medium">
        <color auto="1"/>
      </left>
      <right style="medium">
        <color auto="1"/>
      </right>
      <top/>
      <bottom/>
      <diagonal/>
    </border>
    <border>
      <left/>
      <right style="thin">
        <color theme="2"/>
      </right>
      <top style="thin">
        <color theme="2"/>
      </top>
      <bottom style="thin">
        <color theme="2"/>
      </bottom>
      <diagonal/>
    </border>
  </borders>
  <cellStyleXfs count="4">
    <xf numFmtId="0" fontId="0" fillId="0" borderId="0"/>
    <xf numFmtId="0" fontId="5" fillId="0" borderId="0">
      <alignment vertical="center"/>
    </xf>
    <xf numFmtId="0" fontId="4" fillId="0" borderId="0">
      <alignment vertical="center"/>
    </xf>
    <xf numFmtId="0" fontId="40" fillId="0" borderId="0" applyNumberFormat="0" applyFill="0" applyBorder="0" applyAlignment="0" applyProtection="0"/>
  </cellStyleXfs>
  <cellXfs count="1401">
    <xf numFmtId="0" fontId="0" fillId="0" borderId="0" xfId="0"/>
    <xf numFmtId="0" fontId="16" fillId="0" borderId="0" xfId="1" applyFont="1">
      <alignment vertical="center"/>
    </xf>
    <xf numFmtId="0" fontId="6" fillId="0" borderId="0" xfId="2" applyFont="1">
      <alignment vertical="center"/>
    </xf>
    <xf numFmtId="0" fontId="6" fillId="2" borderId="0" xfId="2" applyFont="1" applyFill="1">
      <alignment vertical="center"/>
    </xf>
    <xf numFmtId="0" fontId="6" fillId="3" borderId="0" xfId="2" applyFont="1" applyFill="1">
      <alignment vertical="center"/>
    </xf>
    <xf numFmtId="0" fontId="6" fillId="3" borderId="0" xfId="2" applyFont="1" applyFill="1" applyBorder="1">
      <alignment vertical="center"/>
    </xf>
    <xf numFmtId="0" fontId="6" fillId="0" borderId="0" xfId="2" applyFont="1" applyBorder="1">
      <alignment vertical="center"/>
    </xf>
    <xf numFmtId="0" fontId="6" fillId="7" borderId="0" xfId="2" applyFont="1" applyFill="1">
      <alignment vertical="center"/>
    </xf>
    <xf numFmtId="0" fontId="10" fillId="3" borderId="0" xfId="2" applyFont="1" applyFill="1" applyBorder="1">
      <alignment vertical="center"/>
    </xf>
    <xf numFmtId="0" fontId="6" fillId="0" borderId="8" xfId="2" applyFont="1" applyBorder="1">
      <alignment vertical="center"/>
    </xf>
    <xf numFmtId="0" fontId="6" fillId="0" borderId="7" xfId="2" applyFont="1" applyBorder="1">
      <alignment vertical="center"/>
    </xf>
    <xf numFmtId="0" fontId="6" fillId="0" borderId="5" xfId="2" applyFont="1" applyBorder="1">
      <alignment vertical="center"/>
    </xf>
    <xf numFmtId="0" fontId="11" fillId="3" borderId="0" xfId="2" applyFont="1" applyFill="1" applyBorder="1" applyAlignment="1">
      <alignment horizontal="left" vertical="center"/>
    </xf>
    <xf numFmtId="0" fontId="6" fillId="0" borderId="5" xfId="2" applyFont="1" applyBorder="1" applyAlignment="1">
      <alignment vertical="center"/>
    </xf>
    <xf numFmtId="0" fontId="6" fillId="0" borderId="0" xfId="2" applyFont="1" applyBorder="1" applyAlignment="1">
      <alignment vertical="center"/>
    </xf>
    <xf numFmtId="0" fontId="6" fillId="0" borderId="3" xfId="2" applyFont="1" applyBorder="1" applyAlignment="1">
      <alignment vertical="center"/>
    </xf>
    <xf numFmtId="0" fontId="6" fillId="0" borderId="2" xfId="2" applyFont="1" applyBorder="1" applyAlignment="1">
      <alignment vertical="center"/>
    </xf>
    <xf numFmtId="0" fontId="16" fillId="0" borderId="0" xfId="2" applyFont="1">
      <alignment vertical="center"/>
    </xf>
    <xf numFmtId="0" fontId="16" fillId="0" borderId="0" xfId="2" applyFont="1" applyAlignment="1">
      <alignment horizontal="center" vertical="center"/>
    </xf>
    <xf numFmtId="0" fontId="4" fillId="0" borderId="0" xfId="2">
      <alignment vertical="center"/>
    </xf>
    <xf numFmtId="0" fontId="6" fillId="0" borderId="0" xfId="2" applyFont="1" applyAlignment="1">
      <alignment horizontal="center" vertical="center"/>
    </xf>
    <xf numFmtId="0" fontId="6" fillId="0" borderId="0" xfId="2" applyFont="1" applyAlignment="1">
      <alignment horizontal="center" vertical="center" wrapText="1"/>
    </xf>
    <xf numFmtId="0" fontId="16" fillId="0" borderId="0" xfId="2" applyFont="1" applyBorder="1">
      <alignment vertical="center"/>
    </xf>
    <xf numFmtId="0" fontId="11" fillId="3" borderId="0" xfId="2" applyFont="1" applyFill="1">
      <alignment vertical="center"/>
    </xf>
    <xf numFmtId="0" fontId="11" fillId="0" borderId="0" xfId="2" applyFont="1">
      <alignment vertical="center"/>
    </xf>
    <xf numFmtId="0" fontId="11" fillId="16" borderId="13" xfId="2" applyFont="1" applyFill="1" applyBorder="1" applyAlignment="1">
      <alignment horizontal="center" vertical="center"/>
    </xf>
    <xf numFmtId="0" fontId="11" fillId="16" borderId="22" xfId="2" applyFont="1" applyFill="1" applyBorder="1" applyAlignment="1">
      <alignment horizontal="center" vertical="center"/>
    </xf>
    <xf numFmtId="0" fontId="14" fillId="0" borderId="0" xfId="2" applyFont="1" applyAlignment="1">
      <alignment horizontal="center" vertical="center"/>
    </xf>
    <xf numFmtId="0" fontId="17" fillId="0" borderId="0" xfId="2" applyFont="1">
      <alignment vertical="center"/>
    </xf>
    <xf numFmtId="0" fontId="17" fillId="0" borderId="0" xfId="2" applyFont="1" applyAlignment="1">
      <alignment horizontal="center" vertical="center"/>
    </xf>
    <xf numFmtId="0" fontId="16" fillId="7" borderId="0" xfId="2" applyFont="1" applyFill="1">
      <alignment vertical="center"/>
    </xf>
    <xf numFmtId="0" fontId="20" fillId="0" borderId="0" xfId="2" applyFont="1">
      <alignment vertical="center"/>
    </xf>
    <xf numFmtId="9" fontId="6" fillId="5" borderId="77" xfId="2" applyNumberFormat="1" applyFont="1" applyFill="1" applyBorder="1">
      <alignment vertical="center"/>
    </xf>
    <xf numFmtId="9" fontId="6" fillId="5" borderId="76" xfId="2" applyNumberFormat="1" applyFont="1" applyFill="1" applyBorder="1">
      <alignment vertical="center"/>
    </xf>
    <xf numFmtId="0" fontId="6" fillId="5" borderId="77" xfId="2" applyNumberFormat="1" applyFont="1" applyFill="1" applyBorder="1" applyAlignment="1">
      <alignment horizontal="center" vertical="center"/>
    </xf>
    <xf numFmtId="0" fontId="6" fillId="5" borderId="76" xfId="2" applyFont="1" applyFill="1" applyBorder="1">
      <alignment vertical="center"/>
    </xf>
    <xf numFmtId="0" fontId="6" fillId="5" borderId="76" xfId="2" applyNumberFormat="1" applyFont="1" applyFill="1" applyBorder="1" applyAlignment="1">
      <alignment horizontal="center" vertical="center"/>
    </xf>
    <xf numFmtId="0" fontId="6" fillId="5" borderId="78" xfId="2" applyNumberFormat="1" applyFont="1" applyFill="1" applyBorder="1" applyAlignment="1">
      <alignment horizontal="center" vertical="center"/>
    </xf>
    <xf numFmtId="0" fontId="6" fillId="5" borderId="77" xfId="2" applyNumberFormat="1" applyFont="1" applyFill="1" applyBorder="1">
      <alignment vertical="center"/>
    </xf>
    <xf numFmtId="0" fontId="6" fillId="5" borderId="76" xfId="2" applyNumberFormat="1" applyFont="1" applyFill="1" applyBorder="1">
      <alignment vertical="center"/>
    </xf>
    <xf numFmtId="0" fontId="6" fillId="5" borderId="77" xfId="2" applyFont="1" applyFill="1" applyBorder="1">
      <alignment vertical="center"/>
    </xf>
    <xf numFmtId="0" fontId="20" fillId="0" borderId="0" xfId="2" applyFont="1" applyBorder="1">
      <alignment vertical="center"/>
    </xf>
    <xf numFmtId="0" fontId="6" fillId="5" borderId="75" xfId="2" applyFont="1" applyFill="1" applyBorder="1">
      <alignment vertical="center"/>
    </xf>
    <xf numFmtId="9" fontId="6" fillId="5" borderId="75" xfId="2" applyNumberFormat="1" applyFont="1" applyFill="1" applyBorder="1" applyAlignment="1">
      <alignment vertical="center" wrapText="1"/>
    </xf>
    <xf numFmtId="0" fontId="6" fillId="5" borderId="43" xfId="2" applyFont="1" applyFill="1" applyBorder="1">
      <alignment vertical="center"/>
    </xf>
    <xf numFmtId="0" fontId="6" fillId="5" borderId="33" xfId="2" applyFont="1" applyFill="1" applyBorder="1">
      <alignment vertical="center"/>
    </xf>
    <xf numFmtId="9" fontId="6" fillId="5" borderId="74" xfId="2" applyNumberFormat="1" applyFont="1" applyFill="1" applyBorder="1">
      <alignment vertical="center"/>
    </xf>
    <xf numFmtId="0" fontId="6" fillId="5" borderId="6" xfId="2" applyFont="1" applyFill="1" applyBorder="1">
      <alignment vertical="center"/>
    </xf>
    <xf numFmtId="0" fontId="6" fillId="5" borderId="30" xfId="2" applyFont="1" applyFill="1" applyBorder="1">
      <alignment vertical="center"/>
    </xf>
    <xf numFmtId="0" fontId="6" fillId="5" borderId="6" xfId="2" applyNumberFormat="1" applyFont="1" applyFill="1" applyBorder="1">
      <alignment vertical="center"/>
    </xf>
    <xf numFmtId="0" fontId="6" fillId="5" borderId="74" xfId="2" applyNumberFormat="1" applyFont="1" applyFill="1" applyBorder="1" applyAlignment="1">
      <alignment horizontal="center" vertical="center"/>
    </xf>
    <xf numFmtId="0" fontId="6" fillId="5" borderId="74" xfId="2" applyNumberFormat="1" applyFont="1" applyFill="1" applyBorder="1">
      <alignment vertical="center"/>
    </xf>
    <xf numFmtId="9" fontId="6" fillId="5" borderId="75" xfId="2" applyNumberFormat="1" applyFont="1" applyFill="1" applyBorder="1">
      <alignment vertical="center"/>
    </xf>
    <xf numFmtId="0" fontId="6" fillId="5" borderId="74" xfId="2" applyFont="1" applyFill="1" applyBorder="1">
      <alignment vertical="center"/>
    </xf>
    <xf numFmtId="0" fontId="6" fillId="5" borderId="61" xfId="2" applyFont="1" applyFill="1" applyBorder="1">
      <alignment vertical="center"/>
    </xf>
    <xf numFmtId="9" fontId="6" fillId="5" borderId="43" xfId="2" applyNumberFormat="1" applyFont="1" applyFill="1" applyBorder="1">
      <alignment vertical="center"/>
    </xf>
    <xf numFmtId="0" fontId="12" fillId="5" borderId="74" xfId="2" applyNumberFormat="1" applyFont="1" applyFill="1" applyBorder="1">
      <alignment vertical="center"/>
    </xf>
    <xf numFmtId="0" fontId="16" fillId="3" borderId="73" xfId="2" applyFont="1" applyFill="1" applyBorder="1">
      <alignment vertical="center"/>
    </xf>
    <xf numFmtId="0" fontId="6" fillId="10" borderId="31" xfId="2" applyFont="1" applyFill="1" applyBorder="1" applyAlignment="1">
      <alignment horizontal="center" vertical="center"/>
    </xf>
    <xf numFmtId="0" fontId="6" fillId="10" borderId="31" xfId="2" applyFont="1" applyFill="1" applyBorder="1">
      <alignment vertical="center"/>
    </xf>
    <xf numFmtId="0" fontId="6" fillId="10" borderId="50" xfId="2" applyFont="1" applyFill="1" applyBorder="1">
      <alignment vertical="center"/>
    </xf>
    <xf numFmtId="0" fontId="12" fillId="10" borderId="50" xfId="2" applyNumberFormat="1" applyFont="1" applyFill="1" applyBorder="1">
      <alignment vertical="center"/>
    </xf>
    <xf numFmtId="0" fontId="6" fillId="10" borderId="72" xfId="2" applyFont="1" applyFill="1" applyBorder="1">
      <alignment vertical="center"/>
    </xf>
    <xf numFmtId="0" fontId="16" fillId="20" borderId="10" xfId="2" applyFont="1" applyFill="1" applyBorder="1">
      <alignment vertical="center"/>
    </xf>
    <xf numFmtId="0" fontId="14" fillId="20" borderId="15" xfId="2" applyFont="1" applyFill="1" applyBorder="1" applyAlignment="1">
      <alignment vertical="center"/>
    </xf>
    <xf numFmtId="0" fontId="16" fillId="20" borderId="64" xfId="2" applyFont="1" applyFill="1" applyBorder="1" applyAlignment="1">
      <alignment horizontal="center" vertical="center"/>
    </xf>
    <xf numFmtId="0" fontId="16" fillId="20" borderId="9" xfId="2" applyFont="1" applyFill="1" applyBorder="1" applyAlignment="1">
      <alignment horizontal="center" vertical="center"/>
    </xf>
    <xf numFmtId="0" fontId="16" fillId="20" borderId="65" xfId="2" applyFont="1" applyFill="1" applyBorder="1" applyAlignment="1">
      <alignment horizontal="center" vertical="center"/>
    </xf>
    <xf numFmtId="0" fontId="16" fillId="20" borderId="66" xfId="2" applyFont="1" applyFill="1" applyBorder="1" applyAlignment="1">
      <alignment horizontal="center" vertical="center" wrapText="1"/>
    </xf>
    <xf numFmtId="0" fontId="16" fillId="20" borderId="13" xfId="2" applyFont="1" applyFill="1" applyBorder="1">
      <alignment vertical="center"/>
    </xf>
    <xf numFmtId="0" fontId="16" fillId="20" borderId="16" xfId="2" applyFont="1" applyFill="1" applyBorder="1">
      <alignment vertical="center"/>
    </xf>
    <xf numFmtId="0" fontId="16" fillId="20" borderId="26" xfId="2" applyFont="1" applyFill="1" applyBorder="1">
      <alignment vertical="center"/>
    </xf>
    <xf numFmtId="0" fontId="16" fillId="20" borderId="37" xfId="2" applyFont="1" applyFill="1" applyBorder="1">
      <alignment vertical="center"/>
    </xf>
    <xf numFmtId="0" fontId="16" fillId="21" borderId="11" xfId="2" applyFont="1" applyFill="1" applyBorder="1">
      <alignment vertical="center"/>
    </xf>
    <xf numFmtId="0" fontId="16" fillId="21" borderId="14" xfId="2" applyFont="1" applyFill="1" applyBorder="1">
      <alignment vertical="center"/>
    </xf>
    <xf numFmtId="0" fontId="16" fillId="21" borderId="17" xfId="2" applyFont="1" applyFill="1" applyBorder="1">
      <alignment vertical="center"/>
    </xf>
    <xf numFmtId="0" fontId="16" fillId="21" borderId="66" xfId="2" applyFont="1" applyFill="1" applyBorder="1">
      <alignment vertical="center"/>
    </xf>
    <xf numFmtId="0" fontId="16" fillId="21" borderId="27" xfId="2" applyFont="1" applyFill="1" applyBorder="1">
      <alignment vertical="center"/>
    </xf>
    <xf numFmtId="0" fontId="12" fillId="24" borderId="74" xfId="2" applyNumberFormat="1" applyFont="1" applyFill="1" applyBorder="1">
      <alignment vertical="center"/>
    </xf>
    <xf numFmtId="0" fontId="6" fillId="24" borderId="74" xfId="2" applyFont="1" applyFill="1" applyBorder="1">
      <alignment vertical="center"/>
    </xf>
    <xf numFmtId="0" fontId="6" fillId="24" borderId="76" xfId="2" applyFont="1" applyFill="1" applyBorder="1">
      <alignment vertical="center"/>
    </xf>
    <xf numFmtId="0" fontId="16" fillId="24" borderId="76" xfId="2" applyFont="1" applyFill="1" applyBorder="1">
      <alignment vertical="center"/>
    </xf>
    <xf numFmtId="0" fontId="3" fillId="0" borderId="0" xfId="2" applyFont="1">
      <alignment vertical="center"/>
    </xf>
    <xf numFmtId="0" fontId="0" fillId="0" borderId="0" xfId="0" applyAlignment="1">
      <alignment vertical="center"/>
    </xf>
    <xf numFmtId="14" fontId="6" fillId="0" borderId="0" xfId="2" applyNumberFormat="1" applyFont="1">
      <alignment vertical="center"/>
    </xf>
    <xf numFmtId="0" fontId="6" fillId="0" borderId="0" xfId="2" applyFont="1" applyAlignment="1">
      <alignment vertical="center" wrapText="1"/>
    </xf>
    <xf numFmtId="0" fontId="6" fillId="5" borderId="14" xfId="2" applyFont="1" applyFill="1" applyBorder="1" applyAlignment="1" applyProtection="1">
      <alignment horizontal="center" vertical="center"/>
      <protection locked="0"/>
    </xf>
    <xf numFmtId="0" fontId="23" fillId="20" borderId="61" xfId="2" applyFont="1" applyFill="1" applyBorder="1" applyAlignment="1" applyProtection="1">
      <alignment horizontal="center" vertical="center"/>
    </xf>
    <xf numFmtId="0" fontId="6" fillId="5" borderId="4" xfId="2" applyFont="1" applyFill="1" applyBorder="1" applyAlignment="1">
      <alignment vertical="center" wrapText="1"/>
    </xf>
    <xf numFmtId="0" fontId="6" fillId="5" borderId="77" xfId="2" applyFont="1" applyFill="1" applyBorder="1" applyAlignment="1">
      <alignment vertical="center" wrapText="1"/>
    </xf>
    <xf numFmtId="0" fontId="16" fillId="20" borderId="12" xfId="2" applyFont="1" applyFill="1" applyBorder="1" applyAlignment="1">
      <alignment horizontal="center" vertical="center"/>
    </xf>
    <xf numFmtId="0" fontId="6" fillId="25" borderId="14" xfId="2" applyFont="1" applyFill="1" applyBorder="1" applyAlignment="1" applyProtection="1">
      <alignment horizontal="center" vertical="center"/>
      <protection locked="0"/>
    </xf>
    <xf numFmtId="0" fontId="6" fillId="26" borderId="14" xfId="2" applyFont="1" applyFill="1" applyBorder="1" applyAlignment="1" applyProtection="1">
      <alignment horizontal="center" vertical="center"/>
      <protection locked="0"/>
    </xf>
    <xf numFmtId="0" fontId="6" fillId="26" borderId="17" xfId="2" applyFont="1" applyFill="1" applyBorder="1" applyAlignment="1" applyProtection="1">
      <alignment horizontal="center" vertical="center"/>
      <protection locked="0"/>
    </xf>
    <xf numFmtId="0" fontId="16" fillId="20" borderId="15" xfId="2" applyFont="1" applyFill="1" applyBorder="1" applyAlignment="1">
      <alignment horizontal="center" vertical="center"/>
    </xf>
    <xf numFmtId="0" fontId="17" fillId="20" borderId="23" xfId="2" applyFont="1" applyFill="1" applyBorder="1" applyAlignment="1" applyProtection="1">
      <alignment horizontal="center" vertical="center" wrapText="1"/>
    </xf>
    <xf numFmtId="0" fontId="6" fillId="0" borderId="4" xfId="2" applyFont="1" applyBorder="1" applyAlignment="1">
      <alignment vertical="center"/>
    </xf>
    <xf numFmtId="0" fontId="6" fillId="0" borderId="0" xfId="2" applyFont="1" applyAlignment="1">
      <alignment vertical="center"/>
    </xf>
    <xf numFmtId="0" fontId="6" fillId="0" borderId="43" xfId="2" applyFont="1" applyBorder="1" applyAlignment="1">
      <alignment vertical="center"/>
    </xf>
    <xf numFmtId="0" fontId="6" fillId="0" borderId="44" xfId="2" applyFont="1" applyBorder="1" applyAlignment="1">
      <alignment vertical="center"/>
    </xf>
    <xf numFmtId="0" fontId="6" fillId="5" borderId="27" xfId="2" applyFont="1" applyFill="1" applyBorder="1" applyAlignment="1" applyProtection="1">
      <alignment horizontal="center" vertical="center"/>
      <protection locked="0"/>
    </xf>
    <xf numFmtId="0" fontId="0" fillId="0" borderId="0" xfId="0" applyProtection="1">
      <protection locked="0"/>
    </xf>
    <xf numFmtId="0" fontId="11" fillId="27" borderId="13" xfId="2" applyFont="1" applyFill="1" applyBorder="1" applyProtection="1">
      <alignment vertical="center"/>
      <protection locked="0"/>
    </xf>
    <xf numFmtId="0" fontId="6" fillId="17" borderId="13" xfId="2" applyFont="1" applyFill="1" applyBorder="1" applyProtection="1">
      <alignment vertical="center"/>
      <protection locked="0"/>
    </xf>
    <xf numFmtId="0" fontId="6" fillId="24" borderId="77" xfId="2" applyFont="1" applyFill="1" applyBorder="1">
      <alignment vertical="center"/>
    </xf>
    <xf numFmtId="0" fontId="16" fillId="20" borderId="11" xfId="2" applyFont="1" applyFill="1" applyBorder="1">
      <alignment vertical="center"/>
    </xf>
    <xf numFmtId="0" fontId="16" fillId="20" borderId="17" xfId="2" applyFont="1" applyFill="1" applyBorder="1">
      <alignment vertical="center"/>
    </xf>
    <xf numFmtId="0" fontId="14" fillId="20" borderId="66" xfId="2" applyFont="1" applyFill="1" applyBorder="1" applyAlignment="1" applyProtection="1">
      <alignment horizontal="center" vertical="center"/>
    </xf>
    <xf numFmtId="178" fontId="16" fillId="5" borderId="26" xfId="2" applyNumberFormat="1" applyFont="1" applyFill="1" applyBorder="1" applyProtection="1">
      <alignment vertical="center"/>
    </xf>
    <xf numFmtId="178" fontId="20" fillId="5" borderId="26" xfId="2" applyNumberFormat="1" applyFont="1" applyFill="1" applyBorder="1" applyProtection="1">
      <alignment vertical="center"/>
    </xf>
    <xf numFmtId="178" fontId="16" fillId="8" borderId="26" xfId="2" applyNumberFormat="1" applyFont="1" applyFill="1" applyBorder="1" applyProtection="1">
      <alignment vertical="center"/>
    </xf>
    <xf numFmtId="178" fontId="16" fillId="8" borderId="16" xfId="2" applyNumberFormat="1" applyFont="1" applyFill="1" applyBorder="1" applyProtection="1">
      <alignment vertical="center"/>
    </xf>
    <xf numFmtId="0" fontId="15" fillId="20" borderId="3" xfId="2" applyFont="1" applyFill="1" applyBorder="1" applyAlignment="1" applyProtection="1">
      <alignment horizontal="center" vertical="center"/>
    </xf>
    <xf numFmtId="0" fontId="15" fillId="20" borderId="5" xfId="2" applyFont="1" applyFill="1" applyBorder="1" applyAlignment="1" applyProtection="1">
      <alignment horizontal="center" vertical="center"/>
    </xf>
    <xf numFmtId="0" fontId="14" fillId="20" borderId="5" xfId="2" applyFont="1" applyFill="1" applyBorder="1" applyAlignment="1" applyProtection="1">
      <alignment horizontal="center" vertical="center"/>
    </xf>
    <xf numFmtId="0" fontId="14" fillId="3" borderId="5" xfId="2" applyFont="1" applyFill="1" applyBorder="1" applyAlignment="1" applyProtection="1">
      <alignment horizontal="center" vertical="center" textRotation="90"/>
    </xf>
    <xf numFmtId="0" fontId="6" fillId="5" borderId="5" xfId="2" applyFont="1" applyFill="1" applyBorder="1" applyAlignment="1" applyProtection="1">
      <alignment horizontal="center" vertical="center"/>
    </xf>
    <xf numFmtId="0" fontId="6" fillId="5" borderId="70" xfId="2" applyFont="1" applyFill="1" applyBorder="1" applyAlignment="1" applyProtection="1">
      <alignment horizontal="center" vertical="center"/>
    </xf>
    <xf numFmtId="0" fontId="6" fillId="5" borderId="23" xfId="2" applyFont="1" applyFill="1" applyBorder="1" applyAlignment="1" applyProtection="1">
      <alignment horizontal="center" vertical="center" wrapText="1"/>
    </xf>
    <xf numFmtId="0" fontId="6" fillId="8" borderId="23" xfId="2" applyFont="1" applyFill="1" applyBorder="1" applyAlignment="1" applyProtection="1">
      <alignment horizontal="center" vertical="center" wrapText="1"/>
    </xf>
    <xf numFmtId="0" fontId="6" fillId="5" borderId="39" xfId="2" applyFont="1" applyFill="1" applyBorder="1" applyAlignment="1" applyProtection="1">
      <alignment horizontal="center" vertical="center" wrapText="1"/>
    </xf>
    <xf numFmtId="0" fontId="6" fillId="8" borderId="39" xfId="2" applyFont="1" applyFill="1" applyBorder="1" applyAlignment="1" applyProtection="1">
      <alignment horizontal="center" vertical="center" wrapText="1"/>
    </xf>
    <xf numFmtId="0" fontId="6" fillId="8" borderId="16" xfId="2" applyFont="1" applyFill="1" applyBorder="1" applyAlignment="1" applyProtection="1">
      <alignment horizontal="center" vertical="center" wrapText="1"/>
    </xf>
    <xf numFmtId="0" fontId="6" fillId="24" borderId="74" xfId="2" applyFont="1" applyFill="1" applyBorder="1" applyAlignment="1">
      <alignment horizontal="right" vertical="center"/>
    </xf>
    <xf numFmtId="0" fontId="6" fillId="24" borderId="76" xfId="2" applyFont="1" applyFill="1" applyBorder="1" applyAlignment="1">
      <alignment horizontal="right" vertical="center"/>
    </xf>
    <xf numFmtId="0" fontId="16" fillId="21" borderId="11" xfId="2" applyFont="1" applyFill="1" applyBorder="1" applyAlignment="1" applyProtection="1">
      <alignment horizontal="center" vertical="center"/>
    </xf>
    <xf numFmtId="0" fontId="11" fillId="20" borderId="13" xfId="2" applyFont="1" applyFill="1" applyBorder="1" applyAlignment="1" applyProtection="1">
      <alignment horizontal="center" vertical="center"/>
    </xf>
    <xf numFmtId="0" fontId="11" fillId="20" borderId="16" xfId="2" applyFont="1" applyFill="1" applyBorder="1" applyAlignment="1" applyProtection="1">
      <alignment horizontal="center" vertical="center"/>
    </xf>
    <xf numFmtId="179" fontId="11" fillId="20" borderId="23" xfId="2" applyNumberFormat="1" applyFont="1" applyFill="1" applyBorder="1" applyAlignment="1" applyProtection="1">
      <alignment horizontal="center" vertical="center"/>
    </xf>
    <xf numFmtId="179" fontId="11" fillId="20" borderId="70" xfId="2" applyNumberFormat="1" applyFont="1" applyFill="1" applyBorder="1" applyAlignment="1" applyProtection="1">
      <alignment horizontal="center" vertical="center"/>
    </xf>
    <xf numFmtId="179" fontId="11" fillId="20" borderId="13" xfId="2" applyNumberFormat="1" applyFont="1" applyFill="1" applyBorder="1" applyAlignment="1" applyProtection="1">
      <alignment horizontal="center" vertical="center"/>
    </xf>
    <xf numFmtId="0" fontId="17" fillId="5" borderId="13" xfId="2" applyFont="1" applyFill="1" applyBorder="1" applyAlignment="1" applyProtection="1">
      <alignment horizontal="center" vertical="center"/>
      <protection locked="0"/>
    </xf>
    <xf numFmtId="0" fontId="6" fillId="5" borderId="66" xfId="2" applyFont="1" applyFill="1" applyBorder="1" applyAlignment="1" applyProtection="1">
      <alignment horizontal="center" vertical="center"/>
      <protection locked="0"/>
    </xf>
    <xf numFmtId="178" fontId="20" fillId="5" borderId="69" xfId="2" applyNumberFormat="1" applyFont="1" applyFill="1" applyBorder="1" applyProtection="1">
      <alignment vertical="center"/>
      <protection locked="0"/>
    </xf>
    <xf numFmtId="0" fontId="16" fillId="5" borderId="13" xfId="2" applyNumberFormat="1" applyFont="1" applyFill="1" applyBorder="1" applyProtection="1">
      <alignment vertical="center"/>
      <protection locked="0"/>
    </xf>
    <xf numFmtId="178" fontId="16" fillId="5" borderId="69" xfId="2" applyNumberFormat="1" applyFont="1" applyFill="1" applyBorder="1" applyProtection="1">
      <alignment vertical="center"/>
      <protection locked="0"/>
    </xf>
    <xf numFmtId="0" fontId="16" fillId="8" borderId="22" xfId="2" applyNumberFormat="1" applyFont="1" applyFill="1" applyBorder="1" applyProtection="1">
      <alignment vertical="center"/>
      <protection locked="0"/>
    </xf>
    <xf numFmtId="0" fontId="16" fillId="8" borderId="13" xfId="2" applyNumberFormat="1" applyFont="1" applyFill="1" applyBorder="1" applyProtection="1">
      <alignment vertical="center"/>
      <protection locked="0"/>
    </xf>
    <xf numFmtId="178" fontId="16" fillId="8" borderId="69" xfId="2" applyNumberFormat="1" applyFont="1" applyFill="1" applyBorder="1" applyProtection="1">
      <alignment vertical="center"/>
      <protection locked="0"/>
    </xf>
    <xf numFmtId="178" fontId="16" fillId="8" borderId="44" xfId="2" applyNumberFormat="1" applyFont="1" applyFill="1" applyBorder="1" applyProtection="1">
      <alignment vertical="center"/>
      <protection locked="0"/>
    </xf>
    <xf numFmtId="178" fontId="16" fillId="5" borderId="44" xfId="2" applyNumberFormat="1" applyFont="1" applyFill="1" applyBorder="1" applyProtection="1">
      <alignment vertical="center"/>
      <protection locked="0"/>
    </xf>
    <xf numFmtId="0" fontId="6" fillId="5" borderId="14" xfId="2" applyFont="1" applyFill="1" applyBorder="1" applyAlignment="1" applyProtection="1">
      <alignment horizontal="center" vertical="center" wrapText="1"/>
      <protection locked="0"/>
    </xf>
    <xf numFmtId="0" fontId="16" fillId="8" borderId="15" xfId="2" applyNumberFormat="1" applyFont="1" applyFill="1" applyBorder="1" applyProtection="1">
      <alignment vertical="center"/>
      <protection locked="0"/>
    </xf>
    <xf numFmtId="0" fontId="16" fillId="8" borderId="16" xfId="2" applyNumberFormat="1" applyFont="1" applyFill="1" applyBorder="1" applyProtection="1">
      <alignment vertical="center"/>
      <protection locked="0"/>
    </xf>
    <xf numFmtId="178" fontId="16" fillId="8" borderId="16" xfId="2" applyNumberFormat="1" applyFont="1" applyFill="1" applyBorder="1" applyProtection="1">
      <alignment vertical="center"/>
      <protection locked="0"/>
    </xf>
    <xf numFmtId="178" fontId="16" fillId="8" borderId="29" xfId="2" applyNumberFormat="1" applyFont="1" applyFill="1" applyBorder="1" applyProtection="1">
      <alignment vertical="center"/>
      <protection locked="0"/>
    </xf>
    <xf numFmtId="0" fontId="6" fillId="8" borderId="17" xfId="2" applyFont="1" applyFill="1" applyBorder="1" applyAlignment="1" applyProtection="1">
      <alignment horizontal="center" vertical="center"/>
      <protection locked="0"/>
    </xf>
    <xf numFmtId="0" fontId="24" fillId="5" borderId="13" xfId="2" applyFont="1" applyFill="1" applyBorder="1" applyAlignment="1" applyProtection="1">
      <alignment horizontal="center" vertical="center" wrapText="1"/>
      <protection locked="0"/>
    </xf>
    <xf numFmtId="180" fontId="16" fillId="5" borderId="10" xfId="2" applyNumberFormat="1" applyFont="1" applyFill="1" applyBorder="1" applyAlignment="1" applyProtection="1">
      <alignment horizontal="center" vertical="center"/>
      <protection locked="0"/>
    </xf>
    <xf numFmtId="180" fontId="16" fillId="5" borderId="13" xfId="2" applyNumberFormat="1" applyFont="1" applyFill="1" applyBorder="1" applyAlignment="1" applyProtection="1">
      <alignment horizontal="center" vertical="center"/>
      <protection locked="0"/>
    </xf>
    <xf numFmtId="180" fontId="16" fillId="5" borderId="16" xfId="2" applyNumberFormat="1" applyFont="1" applyFill="1" applyBorder="1" applyAlignment="1" applyProtection="1">
      <alignment horizontal="center" vertical="center"/>
      <protection locked="0"/>
    </xf>
    <xf numFmtId="181" fontId="16" fillId="5" borderId="69" xfId="2" applyNumberFormat="1" applyFont="1" applyFill="1" applyBorder="1" applyAlignment="1" applyProtection="1">
      <alignment horizontal="center" vertical="center"/>
      <protection locked="0"/>
    </xf>
    <xf numFmtId="181" fontId="16" fillId="5" borderId="22" xfId="2" applyNumberFormat="1" applyFont="1" applyFill="1" applyBorder="1" applyAlignment="1" applyProtection="1">
      <alignment horizontal="center" vertical="center"/>
      <protection locked="0"/>
    </xf>
    <xf numFmtId="182" fontId="16" fillId="5" borderId="22" xfId="2" applyNumberFormat="1" applyFont="1" applyFill="1" applyBorder="1" applyAlignment="1" applyProtection="1">
      <alignment horizontal="center" vertical="center"/>
      <protection locked="0"/>
    </xf>
    <xf numFmtId="182" fontId="16" fillId="5" borderId="46" xfId="2" applyNumberFormat="1" applyFont="1" applyFill="1" applyBorder="1" applyAlignment="1" applyProtection="1">
      <alignment horizontal="center" vertical="center"/>
      <protection locked="0"/>
    </xf>
    <xf numFmtId="181" fontId="16" fillId="5" borderId="34" xfId="2" applyNumberFormat="1" applyFont="1" applyFill="1" applyBorder="1" applyAlignment="1" applyProtection="1">
      <alignment horizontal="center" vertical="center"/>
      <protection locked="0"/>
    </xf>
    <xf numFmtId="182" fontId="16" fillId="5" borderId="35" xfId="2" applyNumberFormat="1" applyFont="1" applyFill="1" applyBorder="1" applyAlignment="1" applyProtection="1">
      <alignment horizontal="center" vertical="center"/>
      <protection locked="0"/>
    </xf>
    <xf numFmtId="0" fontId="6" fillId="5" borderId="74" xfId="2" applyFont="1" applyFill="1" applyBorder="1" applyAlignment="1">
      <alignment horizontal="center" vertical="center"/>
    </xf>
    <xf numFmtId="0" fontId="6" fillId="5" borderId="76" xfId="2" applyFont="1" applyFill="1" applyBorder="1" applyAlignment="1">
      <alignment horizontal="center" vertical="center"/>
    </xf>
    <xf numFmtId="0" fontId="6" fillId="5" borderId="77" xfId="2" applyFont="1" applyFill="1" applyBorder="1" applyAlignment="1">
      <alignment horizontal="center" vertical="center"/>
    </xf>
    <xf numFmtId="0" fontId="16" fillId="0" borderId="13" xfId="2" applyFont="1" applyBorder="1">
      <alignment vertical="center"/>
    </xf>
    <xf numFmtId="0" fontId="6" fillId="5" borderId="11" xfId="2" applyFont="1" applyFill="1" applyBorder="1" applyAlignment="1" applyProtection="1">
      <alignment horizontal="center" vertical="center"/>
      <protection locked="0"/>
    </xf>
    <xf numFmtId="0" fontId="6" fillId="8" borderId="14" xfId="2" applyFont="1" applyFill="1" applyBorder="1" applyAlignment="1" applyProtection="1">
      <alignment horizontal="center" vertical="center" wrapText="1"/>
      <protection locked="0"/>
    </xf>
    <xf numFmtId="0" fontId="6" fillId="8" borderId="38" xfId="2" applyFont="1" applyFill="1" applyBorder="1" applyAlignment="1" applyProtection="1">
      <alignment horizontal="center" vertical="center" wrapText="1"/>
      <protection locked="0"/>
    </xf>
    <xf numFmtId="0" fontId="6" fillId="5" borderId="44" xfId="2" applyFont="1" applyFill="1" applyBorder="1" applyAlignment="1" applyProtection="1">
      <alignment horizontal="center" vertical="center"/>
    </xf>
    <xf numFmtId="0" fontId="0" fillId="5" borderId="10" xfId="0" applyFill="1" applyBorder="1" applyProtection="1">
      <protection locked="0"/>
    </xf>
    <xf numFmtId="0" fontId="0" fillId="5" borderId="11" xfId="0" applyFill="1" applyBorder="1" applyProtection="1">
      <protection locked="0"/>
    </xf>
    <xf numFmtId="0" fontId="0" fillId="5" borderId="12" xfId="0" applyFill="1" applyBorder="1" applyProtection="1">
      <protection locked="0"/>
    </xf>
    <xf numFmtId="0" fontId="0" fillId="5" borderId="13" xfId="0" applyFill="1" applyBorder="1" applyProtection="1">
      <protection locked="0"/>
    </xf>
    <xf numFmtId="0" fontId="0" fillId="5" borderId="14" xfId="0" applyFill="1" applyBorder="1" applyProtection="1">
      <protection locked="0"/>
    </xf>
    <xf numFmtId="0" fontId="0" fillId="5" borderId="15" xfId="0" applyFill="1" applyBorder="1" applyProtection="1">
      <protection locked="0"/>
    </xf>
    <xf numFmtId="0" fontId="0" fillId="5" borderId="16" xfId="0" applyFill="1" applyBorder="1" applyProtection="1">
      <protection locked="0"/>
    </xf>
    <xf numFmtId="0" fontId="0" fillId="5" borderId="17" xfId="0" applyFill="1" applyBorder="1" applyProtection="1">
      <protection locked="0"/>
    </xf>
    <xf numFmtId="0" fontId="0" fillId="5" borderId="0" xfId="0" applyFill="1" applyProtection="1">
      <protection locked="0"/>
    </xf>
    <xf numFmtId="0" fontId="16" fillId="20" borderId="9" xfId="2" applyFont="1" applyFill="1" applyBorder="1">
      <alignment vertical="center"/>
    </xf>
    <xf numFmtId="0" fontId="16" fillId="20" borderId="12" xfId="2" applyFont="1" applyFill="1" applyBorder="1" applyAlignment="1" applyProtection="1">
      <alignment vertical="center"/>
    </xf>
    <xf numFmtId="0" fontId="16" fillId="20" borderId="15" xfId="2" applyFont="1" applyFill="1" applyBorder="1" applyProtection="1">
      <alignment vertical="center"/>
    </xf>
    <xf numFmtId="0" fontId="16" fillId="5" borderId="11" xfId="2" applyFont="1" applyFill="1" applyBorder="1" applyProtection="1">
      <alignment vertical="center"/>
      <protection locked="0"/>
    </xf>
    <xf numFmtId="0" fontId="16" fillId="5" borderId="14" xfId="2" applyFont="1" applyFill="1" applyBorder="1" applyProtection="1">
      <alignment vertical="center"/>
      <protection locked="0"/>
    </xf>
    <xf numFmtId="0" fontId="25" fillId="20" borderId="0" xfId="2" applyFont="1" applyFill="1" applyBorder="1" applyAlignment="1">
      <alignment horizontal="center" vertical="center"/>
    </xf>
    <xf numFmtId="0" fontId="16" fillId="21" borderId="12" xfId="2" applyFont="1" applyFill="1" applyBorder="1">
      <alignment vertical="center"/>
    </xf>
    <xf numFmtId="0" fontId="16" fillId="20" borderId="12" xfId="2" applyFont="1" applyFill="1" applyBorder="1">
      <alignment vertical="center"/>
    </xf>
    <xf numFmtId="0" fontId="16" fillId="21" borderId="20" xfId="2" applyFont="1" applyFill="1" applyBorder="1">
      <alignment vertical="center"/>
    </xf>
    <xf numFmtId="0" fontId="16" fillId="21" borderId="24" xfId="2" applyFont="1" applyFill="1" applyBorder="1">
      <alignment vertical="center"/>
    </xf>
    <xf numFmtId="183" fontId="16" fillId="8" borderId="13" xfId="2" applyNumberFormat="1" applyFont="1" applyFill="1" applyBorder="1" applyAlignment="1" applyProtection="1">
      <alignment horizontal="center" vertical="center"/>
      <protection locked="0"/>
    </xf>
    <xf numFmtId="0" fontId="16" fillId="21" borderId="47" xfId="2" applyFont="1" applyFill="1" applyBorder="1">
      <alignment vertical="center"/>
    </xf>
    <xf numFmtId="180" fontId="16" fillId="20" borderId="0" xfId="2" applyNumberFormat="1" applyFont="1" applyFill="1" applyAlignment="1">
      <alignment horizontal="center" vertical="center"/>
    </xf>
    <xf numFmtId="184" fontId="16" fillId="5" borderId="16" xfId="2" applyNumberFormat="1" applyFont="1" applyFill="1" applyBorder="1" applyAlignment="1" applyProtection="1">
      <alignment horizontal="center" vertical="center"/>
      <protection locked="0"/>
    </xf>
    <xf numFmtId="187" fontId="16" fillId="5" borderId="10" xfId="2" applyNumberFormat="1" applyFont="1" applyFill="1" applyBorder="1" applyAlignment="1" applyProtection="1">
      <alignment horizontal="center" vertical="center"/>
      <protection locked="0"/>
    </xf>
    <xf numFmtId="187" fontId="16" fillId="5" borderId="13" xfId="2" applyNumberFormat="1" applyFont="1" applyFill="1" applyBorder="1" applyAlignment="1" applyProtection="1">
      <alignment horizontal="center" vertical="center"/>
      <protection locked="0"/>
    </xf>
    <xf numFmtId="187" fontId="16" fillId="5" borderId="16" xfId="2" applyNumberFormat="1" applyFont="1" applyFill="1" applyBorder="1" applyAlignment="1" applyProtection="1">
      <alignment horizontal="center" vertical="center"/>
      <protection locked="0"/>
    </xf>
    <xf numFmtId="0" fontId="0" fillId="5" borderId="9" xfId="0" applyFill="1" applyBorder="1" applyProtection="1">
      <protection locked="0"/>
    </xf>
    <xf numFmtId="0" fontId="6" fillId="5" borderId="13" xfId="2" applyFont="1" applyFill="1" applyBorder="1" applyAlignment="1" applyProtection="1">
      <alignment horizontal="center" vertical="center"/>
      <protection locked="0"/>
    </xf>
    <xf numFmtId="0" fontId="6" fillId="8" borderId="14" xfId="2" applyFont="1" applyFill="1" applyBorder="1" applyAlignment="1" applyProtection="1">
      <alignment horizontal="center" vertical="center"/>
      <protection locked="0"/>
    </xf>
    <xf numFmtId="177" fontId="31" fillId="18" borderId="10" xfId="2" applyNumberFormat="1" applyFont="1" applyFill="1" applyBorder="1" applyAlignment="1">
      <alignment horizontal="center" vertical="center"/>
    </xf>
    <xf numFmtId="177" fontId="31" fillId="18" borderId="13" xfId="2" applyNumberFormat="1" applyFont="1" applyFill="1" applyBorder="1" applyAlignment="1">
      <alignment horizontal="center" vertical="center"/>
    </xf>
    <xf numFmtId="177" fontId="31" fillId="19" borderId="13" xfId="2" applyNumberFormat="1" applyFont="1" applyFill="1" applyBorder="1" applyAlignment="1">
      <alignment horizontal="center" vertical="center"/>
    </xf>
    <xf numFmtId="177" fontId="31" fillId="19" borderId="16" xfId="2" applyNumberFormat="1" applyFont="1" applyFill="1" applyBorder="1" applyAlignment="1">
      <alignment horizontal="center" vertical="center"/>
    </xf>
    <xf numFmtId="0" fontId="6" fillId="5" borderId="17" xfId="2" applyFont="1" applyFill="1" applyBorder="1" applyAlignment="1" applyProtection="1">
      <alignment horizontal="center" vertical="center"/>
      <protection locked="0"/>
    </xf>
    <xf numFmtId="0" fontId="6" fillId="5" borderId="14" xfId="2" applyFont="1" applyFill="1" applyBorder="1" applyAlignment="1" applyProtection="1">
      <alignment horizontal="center" vertical="center"/>
      <protection locked="0"/>
    </xf>
    <xf numFmtId="0" fontId="16" fillId="0" borderId="0" xfId="2" applyFont="1" applyProtection="1">
      <alignment vertical="center"/>
    </xf>
    <xf numFmtId="0" fontId="16" fillId="20" borderId="15" xfId="2" applyFont="1" applyFill="1" applyBorder="1" applyAlignment="1" applyProtection="1">
      <alignment vertical="center"/>
    </xf>
    <xf numFmtId="0" fontId="16" fillId="0" borderId="0" xfId="2" applyFont="1" applyAlignment="1" applyProtection="1">
      <alignment horizontal="center" vertical="center"/>
    </xf>
    <xf numFmtId="0" fontId="16" fillId="0" borderId="0" xfId="2" applyNumberFormat="1" applyFont="1" applyAlignment="1" applyProtection="1">
      <alignment horizontal="center" vertical="center"/>
    </xf>
    <xf numFmtId="0" fontId="16" fillId="9" borderId="0" xfId="2" applyFont="1" applyFill="1" applyProtection="1">
      <alignment vertical="center"/>
    </xf>
    <xf numFmtId="0" fontId="16" fillId="22" borderId="16" xfId="2" applyNumberFormat="1" applyFont="1" applyFill="1" applyBorder="1" applyAlignment="1" applyProtection="1">
      <alignment horizontal="center" vertical="center"/>
    </xf>
    <xf numFmtId="0" fontId="16" fillId="22" borderId="17" xfId="2" applyFont="1" applyFill="1" applyBorder="1" applyProtection="1">
      <alignment vertical="center"/>
    </xf>
    <xf numFmtId="0" fontId="16" fillId="20" borderId="27" xfId="2" applyNumberFormat="1" applyFont="1" applyFill="1" applyBorder="1" applyAlignment="1" applyProtection="1">
      <alignment vertical="center"/>
    </xf>
    <xf numFmtId="0" fontId="16" fillId="20" borderId="11" xfId="2" applyNumberFormat="1" applyFont="1" applyFill="1" applyBorder="1" applyAlignment="1" applyProtection="1">
      <alignment vertical="center"/>
    </xf>
    <xf numFmtId="0" fontId="6" fillId="10" borderId="31" xfId="2" applyFont="1" applyFill="1" applyBorder="1" applyAlignment="1">
      <alignment horizontal="center" vertical="center" wrapText="1"/>
    </xf>
    <xf numFmtId="9" fontId="6" fillId="5" borderId="77" xfId="2" applyNumberFormat="1" applyFont="1" applyFill="1" applyBorder="1" applyAlignment="1">
      <alignment vertical="center" wrapText="1"/>
    </xf>
    <xf numFmtId="0" fontId="17" fillId="5" borderId="13" xfId="2" applyNumberFormat="1" applyFont="1" applyFill="1" applyBorder="1" applyAlignment="1" applyProtection="1">
      <alignment horizontal="center" vertical="center"/>
      <protection locked="0"/>
    </xf>
    <xf numFmtId="0" fontId="12" fillId="5" borderId="77" xfId="2" applyNumberFormat="1" applyFont="1" applyFill="1" applyBorder="1">
      <alignment vertical="center"/>
    </xf>
    <xf numFmtId="0" fontId="12" fillId="24" borderId="77" xfId="2" applyNumberFormat="1" applyFont="1" applyFill="1" applyBorder="1">
      <alignment vertical="center"/>
    </xf>
    <xf numFmtId="0" fontId="16" fillId="5" borderId="13" xfId="2" applyFont="1" applyFill="1" applyBorder="1" applyAlignment="1" applyProtection="1">
      <alignment horizontal="center" vertical="center" wrapText="1"/>
      <protection locked="0"/>
    </xf>
    <xf numFmtId="0" fontId="14" fillId="20" borderId="12" xfId="2" applyFont="1" applyFill="1" applyBorder="1" applyAlignment="1">
      <alignment vertical="center"/>
    </xf>
    <xf numFmtId="0" fontId="16" fillId="20" borderId="75" xfId="2" applyNumberFormat="1" applyFont="1" applyFill="1" applyBorder="1" applyAlignment="1" applyProtection="1">
      <alignment vertical="center"/>
    </xf>
    <xf numFmtId="0" fontId="16" fillId="3" borderId="0" xfId="2" applyFont="1" applyFill="1" applyBorder="1" applyProtection="1">
      <alignment vertical="center"/>
    </xf>
    <xf numFmtId="0" fontId="16" fillId="5" borderId="65" xfId="2" applyFont="1" applyFill="1" applyBorder="1" applyAlignment="1" applyProtection="1">
      <alignment horizontal="center" vertical="center"/>
      <protection locked="0"/>
    </xf>
    <xf numFmtId="0" fontId="22" fillId="20" borderId="9" xfId="2" applyFont="1" applyFill="1" applyBorder="1" applyAlignment="1" applyProtection="1">
      <alignment vertical="center"/>
    </xf>
    <xf numFmtId="0" fontId="14" fillId="20" borderId="10" xfId="2" applyFont="1" applyFill="1" applyBorder="1" applyAlignment="1" applyProtection="1">
      <alignment horizontal="center" vertical="center"/>
    </xf>
    <xf numFmtId="0" fontId="35" fillId="20" borderId="54" xfId="2" applyFont="1" applyFill="1" applyBorder="1" applyAlignment="1">
      <alignment horizontal="center" vertical="center"/>
    </xf>
    <xf numFmtId="0" fontId="33" fillId="20" borderId="65" xfId="2" applyFont="1" applyFill="1" applyBorder="1" applyAlignment="1">
      <alignment horizontal="center" vertical="center" wrapText="1"/>
    </xf>
    <xf numFmtId="0" fontId="30" fillId="20" borderId="60" xfId="2" applyFont="1" applyFill="1" applyBorder="1" applyAlignment="1">
      <alignment horizontal="center" vertical="center"/>
    </xf>
    <xf numFmtId="0" fontId="36" fillId="20" borderId="12" xfId="2" applyFont="1" applyFill="1" applyBorder="1" applyAlignment="1" applyProtection="1">
      <alignment vertical="center" wrapText="1"/>
    </xf>
    <xf numFmtId="0" fontId="36" fillId="20" borderId="12" xfId="2" applyFont="1" applyFill="1" applyBorder="1" applyAlignment="1">
      <alignment vertical="center" wrapText="1"/>
    </xf>
    <xf numFmtId="0" fontId="36" fillId="0" borderId="0" xfId="2" applyFont="1">
      <alignment vertical="center"/>
    </xf>
    <xf numFmtId="0" fontId="16" fillId="5" borderId="10" xfId="2" applyFont="1" applyFill="1" applyBorder="1" applyAlignment="1" applyProtection="1">
      <alignment horizontal="center" vertical="center" wrapText="1"/>
      <protection locked="0"/>
    </xf>
    <xf numFmtId="0" fontId="16" fillId="5" borderId="37" xfId="2" applyFont="1" applyFill="1" applyBorder="1" applyAlignment="1" applyProtection="1">
      <alignment horizontal="center" vertical="center" wrapText="1"/>
      <protection locked="0"/>
    </xf>
    <xf numFmtId="0" fontId="16" fillId="20" borderId="16" xfId="2" applyFont="1" applyFill="1" applyBorder="1" applyAlignment="1" applyProtection="1">
      <alignment horizontal="center" vertical="center" wrapText="1"/>
    </xf>
    <xf numFmtId="0" fontId="6" fillId="5" borderId="78" xfId="2" applyFont="1" applyFill="1" applyBorder="1">
      <alignment vertical="center"/>
    </xf>
    <xf numFmtId="0" fontId="14" fillId="20" borderId="13" xfId="2" applyFont="1" applyFill="1" applyBorder="1" applyAlignment="1">
      <alignment horizontal="center" vertical="center"/>
    </xf>
    <xf numFmtId="0" fontId="14" fillId="20" borderId="14" xfId="2" applyFont="1" applyFill="1" applyBorder="1" applyAlignment="1">
      <alignment horizontal="center" vertical="center"/>
    </xf>
    <xf numFmtId="0" fontId="36" fillId="23" borderId="9" xfId="2" applyFont="1" applyFill="1" applyBorder="1">
      <alignment vertical="center"/>
    </xf>
    <xf numFmtId="0" fontId="6" fillId="23" borderId="12" xfId="2" applyFont="1" applyFill="1" applyBorder="1">
      <alignment vertical="center"/>
    </xf>
    <xf numFmtId="0" fontId="0" fillId="0" borderId="0" xfId="2" applyFont="1">
      <alignment vertical="center"/>
    </xf>
    <xf numFmtId="0" fontId="14" fillId="20" borderId="20" xfId="2" applyFont="1" applyFill="1" applyBorder="1" applyAlignment="1" applyProtection="1">
      <alignment horizontal="center" vertical="center" wrapText="1"/>
    </xf>
    <xf numFmtId="0" fontId="16" fillId="5" borderId="24" xfId="2" applyFont="1" applyFill="1" applyBorder="1" applyAlignment="1" applyProtection="1">
      <alignment horizontal="center" vertical="center" wrapText="1"/>
      <protection locked="0"/>
    </xf>
    <xf numFmtId="0" fontId="17" fillId="20" borderId="12" xfId="2" applyFont="1" applyFill="1" applyBorder="1" applyAlignment="1">
      <alignment horizontal="left" vertical="center"/>
    </xf>
    <xf numFmtId="0" fontId="17" fillId="20" borderId="15" xfId="2" applyFont="1" applyFill="1" applyBorder="1" applyAlignment="1">
      <alignment horizontal="left" vertical="center"/>
    </xf>
    <xf numFmtId="0" fontId="16" fillId="21" borderId="11" xfId="2" applyNumberFormat="1" applyFont="1" applyFill="1" applyBorder="1" applyAlignment="1" applyProtection="1">
      <alignment vertical="center"/>
    </xf>
    <xf numFmtId="0" fontId="16" fillId="18" borderId="11" xfId="2" applyNumberFormat="1" applyFont="1" applyFill="1" applyBorder="1" applyAlignment="1">
      <alignment horizontal="center" vertical="center"/>
    </xf>
    <xf numFmtId="0" fontId="16" fillId="18" borderId="14" xfId="2" applyNumberFormat="1" applyFont="1" applyFill="1" applyBorder="1" applyAlignment="1">
      <alignment horizontal="center" vertical="center"/>
    </xf>
    <xf numFmtId="0" fontId="16" fillId="19" borderId="14" xfId="2" applyNumberFormat="1" applyFont="1" applyFill="1" applyBorder="1" applyAlignment="1">
      <alignment horizontal="center" vertical="center"/>
    </xf>
    <xf numFmtId="0" fontId="16" fillId="5" borderId="63" xfId="2" applyNumberFormat="1" applyFont="1" applyFill="1" applyBorder="1" applyAlignment="1" applyProtection="1">
      <alignment horizontal="center" vertical="center"/>
      <protection locked="0"/>
    </xf>
    <xf numFmtId="0" fontId="16" fillId="5" borderId="17" xfId="2" applyNumberFormat="1" applyFont="1" applyFill="1" applyBorder="1" applyAlignment="1" applyProtection="1">
      <alignment horizontal="center" vertical="center"/>
      <protection locked="0"/>
    </xf>
    <xf numFmtId="0" fontId="17" fillId="20" borderId="13" xfId="2" applyFont="1" applyFill="1" applyBorder="1" applyAlignment="1" applyProtection="1">
      <alignment horizontal="center" vertical="center"/>
    </xf>
    <xf numFmtId="0" fontId="6" fillId="5" borderId="20" xfId="2" applyFont="1" applyFill="1" applyBorder="1">
      <alignment vertical="center"/>
    </xf>
    <xf numFmtId="0" fontId="6" fillId="5" borderId="24" xfId="2" applyFont="1" applyFill="1" applyBorder="1">
      <alignment vertical="center"/>
    </xf>
    <xf numFmtId="0" fontId="35" fillId="20" borderId="53" xfId="2" applyFont="1" applyFill="1" applyBorder="1" applyAlignment="1">
      <alignment horizontal="center" vertical="center" wrapText="1"/>
    </xf>
    <xf numFmtId="0" fontId="35" fillId="20" borderId="66" xfId="2" applyFont="1" applyFill="1" applyBorder="1" applyAlignment="1">
      <alignment horizontal="center" vertical="center" wrapText="1"/>
    </xf>
    <xf numFmtId="0" fontId="17" fillId="21" borderId="24" xfId="2" applyFont="1" applyFill="1" applyBorder="1" applyAlignment="1" applyProtection="1">
      <alignment horizontal="center" vertical="center"/>
    </xf>
    <xf numFmtId="0" fontId="6" fillId="20" borderId="23" xfId="2" applyFont="1" applyFill="1" applyBorder="1" applyAlignment="1">
      <alignment vertical="center"/>
    </xf>
    <xf numFmtId="0" fontId="16" fillId="20" borderId="13" xfId="2" applyFont="1" applyFill="1" applyBorder="1" applyProtection="1">
      <alignment vertical="center"/>
    </xf>
    <xf numFmtId="0" fontId="36" fillId="20" borderId="36" xfId="2" applyFont="1" applyFill="1" applyBorder="1" applyAlignment="1">
      <alignment vertical="center" wrapText="1"/>
    </xf>
    <xf numFmtId="0" fontId="36" fillId="20" borderId="15" xfId="2" applyFont="1" applyFill="1" applyBorder="1">
      <alignment vertical="center"/>
    </xf>
    <xf numFmtId="178" fontId="16" fillId="5" borderId="16" xfId="2" applyNumberFormat="1" applyFont="1" applyFill="1" applyBorder="1" applyAlignment="1" applyProtection="1">
      <alignment horizontal="right" vertical="center" wrapText="1"/>
      <protection locked="0"/>
    </xf>
    <xf numFmtId="1" fontId="16" fillId="20" borderId="16" xfId="2" applyNumberFormat="1" applyFont="1" applyFill="1" applyBorder="1">
      <alignment vertical="center"/>
    </xf>
    <xf numFmtId="0" fontId="16" fillId="5" borderId="16" xfId="2" applyFont="1" applyFill="1" applyBorder="1" applyAlignment="1" applyProtection="1">
      <alignment horizontal="right" vertical="center" wrapText="1"/>
      <protection locked="0"/>
    </xf>
    <xf numFmtId="0" fontId="16" fillId="5" borderId="16" xfId="2" applyFont="1" applyFill="1" applyBorder="1" applyAlignment="1" applyProtection="1">
      <alignment horizontal="center" vertical="center" wrapText="1"/>
      <protection locked="0"/>
    </xf>
    <xf numFmtId="0" fontId="16" fillId="5" borderId="17" xfId="2" applyFont="1" applyFill="1" applyBorder="1" applyAlignment="1" applyProtection="1">
      <alignment horizontal="right" vertical="center" wrapText="1"/>
      <protection locked="0"/>
    </xf>
    <xf numFmtId="0" fontId="6" fillId="5" borderId="17" xfId="2" applyFont="1" applyFill="1" applyBorder="1" applyProtection="1">
      <alignment vertical="center"/>
      <protection locked="0"/>
    </xf>
    <xf numFmtId="178" fontId="16" fillId="5" borderId="13" xfId="2" applyNumberFormat="1" applyFont="1" applyFill="1" applyBorder="1" applyAlignment="1" applyProtection="1">
      <alignment horizontal="right" vertical="center" wrapText="1"/>
      <protection locked="0"/>
    </xf>
    <xf numFmtId="1" fontId="16" fillId="20" borderId="13" xfId="2" applyNumberFormat="1" applyFont="1" applyFill="1" applyBorder="1">
      <alignment vertical="center"/>
    </xf>
    <xf numFmtId="0" fontId="16" fillId="5" borderId="13" xfId="2" applyFont="1" applyFill="1" applyBorder="1" applyAlignment="1" applyProtection="1">
      <alignment horizontal="right" vertical="center" wrapText="1"/>
      <protection locked="0"/>
    </xf>
    <xf numFmtId="0" fontId="16" fillId="5" borderId="14" xfId="2" applyFont="1" applyFill="1" applyBorder="1" applyAlignment="1" applyProtection="1">
      <alignment horizontal="right" vertical="center" wrapText="1"/>
      <protection locked="0"/>
    </xf>
    <xf numFmtId="0" fontId="16" fillId="5" borderId="42" xfId="2" applyFont="1" applyFill="1" applyBorder="1" applyAlignment="1" applyProtection="1">
      <alignment horizontal="center" vertical="center"/>
      <protection locked="0"/>
    </xf>
    <xf numFmtId="0" fontId="16" fillId="0" borderId="0" xfId="1" applyFont="1" applyAlignment="1">
      <alignment horizontal="left" vertical="center"/>
    </xf>
    <xf numFmtId="0" fontId="30" fillId="20" borderId="31" xfId="2" applyFont="1" applyFill="1" applyBorder="1" applyAlignment="1" applyProtection="1">
      <alignment vertical="center"/>
    </xf>
    <xf numFmtId="0" fontId="16" fillId="0" borderId="13" xfId="1" quotePrefix="1" applyNumberFormat="1" applyFont="1" applyBorder="1" applyAlignment="1">
      <alignment horizontal="left" vertical="center"/>
    </xf>
    <xf numFmtId="0" fontId="16" fillId="12" borderId="61" xfId="1" applyNumberFormat="1" applyFont="1" applyFill="1" applyBorder="1" applyAlignment="1">
      <alignment horizontal="left" vertical="center"/>
    </xf>
    <xf numFmtId="0" fontId="16" fillId="12" borderId="69" xfId="1" applyNumberFormat="1" applyFont="1" applyFill="1" applyBorder="1" applyAlignment="1">
      <alignment horizontal="left" vertical="center"/>
    </xf>
    <xf numFmtId="0" fontId="16" fillId="12" borderId="26" xfId="1" applyNumberFormat="1" applyFont="1" applyFill="1" applyBorder="1" applyAlignment="1">
      <alignment horizontal="left" vertical="center"/>
    </xf>
    <xf numFmtId="0" fontId="16" fillId="12" borderId="27" xfId="1" applyNumberFormat="1" applyFont="1" applyFill="1" applyBorder="1" applyAlignment="1">
      <alignment horizontal="left" vertical="center"/>
    </xf>
    <xf numFmtId="0" fontId="16" fillId="0" borderId="24" xfId="1" applyNumberFormat="1" applyFont="1" applyBorder="1" applyAlignment="1">
      <alignment horizontal="left" vertical="center"/>
    </xf>
    <xf numFmtId="0" fontId="16" fillId="0" borderId="22" xfId="1" applyNumberFormat="1" applyFont="1" applyBorder="1" applyAlignment="1">
      <alignment horizontal="left" vertical="center"/>
    </xf>
    <xf numFmtId="0" fontId="16" fillId="0" borderId="13" xfId="1" applyNumberFormat="1" applyFont="1" applyBorder="1" applyAlignment="1">
      <alignment horizontal="left" vertical="center"/>
    </xf>
    <xf numFmtId="0" fontId="16" fillId="0" borderId="14" xfId="1" applyNumberFormat="1" applyFont="1" applyBorder="1" applyAlignment="1">
      <alignment horizontal="left" vertical="center"/>
    </xf>
    <xf numFmtId="0" fontId="16" fillId="0" borderId="5" xfId="1" applyNumberFormat="1" applyFont="1" applyBorder="1" applyAlignment="1">
      <alignment horizontal="left" vertical="center"/>
    </xf>
    <xf numFmtId="0" fontId="16" fillId="0" borderId="0" xfId="1" applyNumberFormat="1" applyFont="1" applyAlignment="1">
      <alignment horizontal="left" vertical="center"/>
    </xf>
    <xf numFmtId="49" fontId="16" fillId="0" borderId="13" xfId="1" applyNumberFormat="1" applyFont="1" applyBorder="1" applyAlignment="1">
      <alignment horizontal="left" vertical="center"/>
    </xf>
    <xf numFmtId="178" fontId="16" fillId="0" borderId="13" xfId="1" applyNumberFormat="1" applyFont="1" applyBorder="1" applyAlignment="1">
      <alignment horizontal="left" vertical="center"/>
    </xf>
    <xf numFmtId="0" fontId="16" fillId="0" borderId="22" xfId="1" quotePrefix="1" applyNumberFormat="1" applyFont="1" applyBorder="1" applyAlignment="1">
      <alignment horizontal="left" vertical="center"/>
    </xf>
    <xf numFmtId="0" fontId="17" fillId="8" borderId="13" xfId="2" applyFont="1" applyFill="1" applyBorder="1" applyAlignment="1" applyProtection="1">
      <alignment horizontal="center" vertical="center"/>
      <protection locked="0"/>
    </xf>
    <xf numFmtId="0" fontId="6" fillId="23" borderId="16" xfId="2" applyFont="1" applyFill="1" applyBorder="1">
      <alignment vertical="center"/>
    </xf>
    <xf numFmtId="0" fontId="16" fillId="31" borderId="22" xfId="1" applyNumberFormat="1" applyFont="1" applyFill="1" applyBorder="1" applyAlignment="1">
      <alignment horizontal="left" vertical="center"/>
    </xf>
    <xf numFmtId="0" fontId="16" fillId="31" borderId="22" xfId="1" quotePrefix="1" applyNumberFormat="1" applyFont="1" applyFill="1" applyBorder="1" applyAlignment="1">
      <alignment horizontal="left" vertical="center"/>
    </xf>
    <xf numFmtId="0" fontId="16" fillId="12" borderId="70" xfId="1" applyNumberFormat="1" applyFont="1" applyFill="1" applyBorder="1" applyAlignment="1">
      <alignment horizontal="left" vertical="center"/>
    </xf>
    <xf numFmtId="0" fontId="15" fillId="20" borderId="9" xfId="2" applyFont="1" applyFill="1" applyBorder="1" applyAlignment="1" applyProtection="1">
      <alignment vertical="center" wrapText="1"/>
    </xf>
    <xf numFmtId="0" fontId="15" fillId="20" borderId="10" xfId="2" applyFont="1" applyFill="1" applyBorder="1" applyAlignment="1" applyProtection="1">
      <alignment vertical="center" wrapText="1"/>
    </xf>
    <xf numFmtId="0" fontId="15" fillId="20" borderId="31" xfId="2" applyFont="1" applyFill="1" applyBorder="1" applyAlignment="1" applyProtection="1">
      <alignment vertical="center" wrapText="1"/>
    </xf>
    <xf numFmtId="0" fontId="38" fillId="0" borderId="0" xfId="2" applyFont="1" applyProtection="1">
      <alignment vertical="center"/>
    </xf>
    <xf numFmtId="0" fontId="15" fillId="20" borderId="15" xfId="2" applyFont="1" applyFill="1" applyBorder="1" applyAlignment="1" applyProtection="1">
      <alignment vertical="center"/>
    </xf>
    <xf numFmtId="0" fontId="15" fillId="20" borderId="16" xfId="2" applyFont="1" applyFill="1" applyBorder="1" applyAlignment="1" applyProtection="1">
      <alignment vertical="center"/>
    </xf>
    <xf numFmtId="0" fontId="15" fillId="20" borderId="16" xfId="2" applyFont="1" applyFill="1" applyBorder="1" applyAlignment="1" applyProtection="1">
      <alignment vertical="center" wrapText="1"/>
    </xf>
    <xf numFmtId="0" fontId="15" fillId="20" borderId="17" xfId="2" applyFont="1" applyFill="1" applyBorder="1" applyAlignment="1" applyProtection="1">
      <alignment vertical="center" wrapText="1"/>
    </xf>
    <xf numFmtId="0" fontId="17" fillId="20" borderId="70" xfId="2" applyFont="1" applyFill="1" applyBorder="1" applyAlignment="1" applyProtection="1">
      <alignment horizontal="center" vertical="center" wrapText="1"/>
    </xf>
    <xf numFmtId="176" fontId="18" fillId="4" borderId="10" xfId="2" applyNumberFormat="1" applyFont="1" applyFill="1" applyBorder="1" applyAlignment="1" applyProtection="1">
      <alignment horizontal="center" vertical="center"/>
    </xf>
    <xf numFmtId="176" fontId="16" fillId="4" borderId="10" xfId="2" applyNumberFormat="1" applyFont="1" applyFill="1" applyBorder="1" applyAlignment="1" applyProtection="1">
      <alignment horizontal="center" vertical="center"/>
    </xf>
    <xf numFmtId="0" fontId="17" fillId="22" borderId="10" xfId="2" applyFont="1" applyFill="1" applyBorder="1" applyAlignment="1" applyProtection="1">
      <alignment horizontal="center" vertical="center"/>
    </xf>
    <xf numFmtId="176" fontId="17" fillId="20" borderId="42" xfId="2" applyNumberFormat="1" applyFont="1" applyFill="1" applyBorder="1" applyAlignment="1" applyProtection="1">
      <alignment horizontal="center" vertical="center"/>
    </xf>
    <xf numFmtId="0" fontId="15" fillId="23" borderId="10" xfId="2" applyFont="1" applyFill="1" applyBorder="1" applyAlignment="1" applyProtection="1">
      <alignment vertical="center"/>
    </xf>
    <xf numFmtId="0" fontId="17" fillId="22" borderId="11" xfId="2" applyFont="1" applyFill="1" applyBorder="1" applyAlignment="1" applyProtection="1">
      <alignment horizontal="center" vertical="center"/>
    </xf>
    <xf numFmtId="176" fontId="18" fillId="4" borderId="13" xfId="2" applyNumberFormat="1" applyFont="1" applyFill="1" applyBorder="1" applyAlignment="1" applyProtection="1">
      <alignment horizontal="center" vertical="center"/>
    </xf>
    <xf numFmtId="176" fontId="16" fillId="4" borderId="13" xfId="2" applyNumberFormat="1" applyFont="1" applyFill="1" applyBorder="1" applyAlignment="1" applyProtection="1">
      <alignment horizontal="center" vertical="center"/>
    </xf>
    <xf numFmtId="176" fontId="17" fillId="20" borderId="13" xfId="2" applyNumberFormat="1" applyFont="1" applyFill="1" applyBorder="1" applyAlignment="1" applyProtection="1">
      <alignment horizontal="center" vertical="center"/>
    </xf>
    <xf numFmtId="0" fontId="16" fillId="21" borderId="9" xfId="2" applyFont="1" applyFill="1" applyBorder="1" applyAlignment="1" applyProtection="1">
      <alignment horizontal="center" vertical="center" wrapText="1"/>
    </xf>
    <xf numFmtId="0" fontId="16" fillId="21" borderId="10" xfId="2" applyFont="1" applyFill="1" applyBorder="1" applyAlignment="1" applyProtection="1">
      <alignment horizontal="center" vertical="center" wrapText="1"/>
    </xf>
    <xf numFmtId="0" fontId="16" fillId="20" borderId="12" xfId="2" applyFont="1" applyFill="1" applyBorder="1" applyAlignment="1" applyProtection="1">
      <alignment horizontal="center" vertical="center" wrapText="1"/>
    </xf>
    <xf numFmtId="0" fontId="16" fillId="20" borderId="13" xfId="2" applyFont="1" applyFill="1" applyBorder="1" applyAlignment="1" applyProtection="1">
      <alignment horizontal="center" vertical="center" wrapText="1"/>
    </xf>
    <xf numFmtId="0" fontId="16" fillId="20" borderId="36" xfId="2" applyFont="1" applyFill="1" applyBorder="1" applyAlignment="1" applyProtection="1">
      <alignment horizontal="center" vertical="center" wrapText="1"/>
    </xf>
    <xf numFmtId="0" fontId="16" fillId="20" borderId="37" xfId="2" applyFont="1" applyFill="1" applyBorder="1" applyAlignment="1" applyProtection="1">
      <alignment horizontal="center" vertical="center" wrapText="1"/>
    </xf>
    <xf numFmtId="0" fontId="16" fillId="20" borderId="15" xfId="2" applyFont="1" applyFill="1" applyBorder="1" applyAlignment="1" applyProtection="1">
      <alignment horizontal="center" vertical="center" wrapText="1"/>
    </xf>
    <xf numFmtId="0" fontId="17" fillId="22" borderId="29" xfId="2" applyFont="1" applyFill="1" applyBorder="1" applyAlignment="1" applyProtection="1">
      <alignment horizontal="center" vertical="center"/>
    </xf>
    <xf numFmtId="0" fontId="17" fillId="22" borderId="15" xfId="2" applyFont="1" applyFill="1" applyBorder="1" applyAlignment="1" applyProtection="1">
      <alignment horizontal="center" vertical="center"/>
    </xf>
    <xf numFmtId="176" fontId="18" fillId="4" borderId="16" xfId="2" applyNumberFormat="1" applyFont="1" applyFill="1" applyBorder="1" applyAlignment="1" applyProtection="1">
      <alignment horizontal="center" vertical="center"/>
    </xf>
    <xf numFmtId="176" fontId="17" fillId="4" borderId="16" xfId="2" applyNumberFormat="1" applyFont="1" applyFill="1" applyBorder="1" applyAlignment="1" applyProtection="1">
      <alignment horizontal="center" vertical="center"/>
    </xf>
    <xf numFmtId="176" fontId="17" fillId="20" borderId="16" xfId="2" applyNumberFormat="1" applyFont="1" applyFill="1" applyBorder="1" applyAlignment="1" applyProtection="1">
      <alignment horizontal="center" vertical="center"/>
    </xf>
    <xf numFmtId="0" fontId="17" fillId="22" borderId="16" xfId="2" applyFont="1" applyFill="1" applyBorder="1" applyAlignment="1" applyProtection="1">
      <alignment horizontal="center" vertical="center"/>
    </xf>
    <xf numFmtId="0" fontId="15" fillId="23" borderId="64" xfId="2" applyFont="1" applyFill="1" applyBorder="1" applyAlignment="1" applyProtection="1">
      <alignment vertical="center"/>
    </xf>
    <xf numFmtId="0" fontId="16" fillId="0" borderId="32" xfId="2" applyFont="1" applyBorder="1" applyProtection="1">
      <alignment vertical="center"/>
    </xf>
    <xf numFmtId="0" fontId="16" fillId="0" borderId="33" xfId="2" applyFont="1" applyBorder="1" applyProtection="1">
      <alignment vertical="center"/>
    </xf>
    <xf numFmtId="0" fontId="17" fillId="20" borderId="10" xfId="2" applyFont="1" applyFill="1" applyBorder="1" applyAlignment="1" applyProtection="1">
      <alignment horizontal="center" vertical="center" wrapText="1"/>
    </xf>
    <xf numFmtId="176" fontId="18" fillId="30" borderId="10" xfId="2" applyNumberFormat="1" applyFont="1" applyFill="1" applyBorder="1" applyAlignment="1" applyProtection="1">
      <alignment horizontal="center" vertical="center"/>
    </xf>
    <xf numFmtId="176" fontId="16" fillId="30" borderId="10" xfId="2" applyNumberFormat="1" applyFont="1" applyFill="1" applyBorder="1" applyAlignment="1" applyProtection="1">
      <alignment horizontal="center" vertical="center"/>
    </xf>
    <xf numFmtId="0" fontId="17" fillId="23" borderId="10" xfId="2" applyFont="1" applyFill="1" applyBorder="1" applyAlignment="1" applyProtection="1">
      <alignment horizontal="center" vertical="center"/>
    </xf>
    <xf numFmtId="176" fontId="17" fillId="20" borderId="10" xfId="2" applyNumberFormat="1" applyFont="1" applyFill="1" applyBorder="1" applyAlignment="1" applyProtection="1">
      <alignment horizontal="center" vertical="center"/>
    </xf>
    <xf numFmtId="0" fontId="17" fillId="20" borderId="13" xfId="2" applyFont="1" applyFill="1" applyBorder="1" applyAlignment="1" applyProtection="1">
      <alignment horizontal="center" vertical="center" wrapText="1"/>
    </xf>
    <xf numFmtId="176" fontId="18" fillId="30" borderId="13" xfId="2" applyNumberFormat="1" applyFont="1" applyFill="1" applyBorder="1" applyAlignment="1" applyProtection="1">
      <alignment horizontal="center" vertical="center"/>
    </xf>
    <xf numFmtId="176" fontId="16" fillId="30" borderId="13" xfId="2" applyNumberFormat="1" applyFont="1" applyFill="1" applyBorder="1" applyAlignment="1" applyProtection="1">
      <alignment horizontal="center" vertical="center"/>
    </xf>
    <xf numFmtId="0" fontId="17" fillId="29" borderId="16" xfId="2" applyFont="1" applyFill="1" applyBorder="1" applyAlignment="1" applyProtection="1">
      <alignment horizontal="center" vertical="center"/>
    </xf>
    <xf numFmtId="0" fontId="15" fillId="23" borderId="65" xfId="2" applyFont="1" applyFill="1" applyBorder="1" applyAlignment="1" applyProtection="1">
      <alignment vertical="center"/>
    </xf>
    <xf numFmtId="0" fontId="17" fillId="22" borderId="65" xfId="2" applyFont="1" applyFill="1" applyBorder="1" applyAlignment="1" applyProtection="1">
      <alignment horizontal="center" vertical="center"/>
    </xf>
    <xf numFmtId="0" fontId="17" fillId="22" borderId="66" xfId="2" applyFont="1" applyFill="1" applyBorder="1" applyAlignment="1" applyProtection="1">
      <alignment horizontal="center" vertical="center"/>
    </xf>
    <xf numFmtId="0" fontId="17" fillId="20" borderId="14" xfId="2" applyFont="1" applyFill="1" applyBorder="1" applyProtection="1">
      <alignment vertical="center"/>
    </xf>
    <xf numFmtId="0" fontId="17" fillId="20" borderId="17" xfId="2" applyFont="1" applyFill="1" applyBorder="1" applyProtection="1">
      <alignment vertical="center"/>
    </xf>
    <xf numFmtId="0" fontId="16" fillId="0" borderId="0" xfId="2" applyFont="1" applyFill="1" applyProtection="1">
      <alignment vertical="center"/>
    </xf>
    <xf numFmtId="0" fontId="16" fillId="7" borderId="0" xfId="2" applyFont="1" applyFill="1" applyProtection="1">
      <alignment vertical="center"/>
    </xf>
    <xf numFmtId="178" fontId="16" fillId="0" borderId="22" xfId="1" applyNumberFormat="1" applyFont="1" applyBorder="1" applyAlignment="1">
      <alignment horizontal="left" vertical="center"/>
    </xf>
    <xf numFmtId="0" fontId="16" fillId="20" borderId="15" xfId="2" applyFont="1" applyFill="1" applyBorder="1">
      <alignment vertical="center"/>
    </xf>
    <xf numFmtId="0" fontId="6" fillId="5" borderId="19" xfId="2" applyFont="1" applyFill="1" applyBorder="1">
      <alignment vertical="center"/>
    </xf>
    <xf numFmtId="0" fontId="6" fillId="5" borderId="40" xfId="2" applyFont="1" applyFill="1" applyBorder="1">
      <alignment vertical="center"/>
    </xf>
    <xf numFmtId="0" fontId="16" fillId="5" borderId="11" xfId="2" applyNumberFormat="1" applyFont="1" applyFill="1" applyBorder="1" applyAlignment="1" applyProtection="1">
      <alignment horizontal="center" vertical="center"/>
      <protection locked="0"/>
    </xf>
    <xf numFmtId="0" fontId="16" fillId="5" borderId="14" xfId="2" applyNumberFormat="1" applyFont="1" applyFill="1" applyBorder="1" applyAlignment="1" applyProtection="1">
      <alignment horizontal="center" vertical="center"/>
      <protection locked="0"/>
    </xf>
    <xf numFmtId="184" fontId="16" fillId="5" borderId="17" xfId="2" applyNumberFormat="1" applyFont="1" applyFill="1" applyBorder="1" applyAlignment="1" applyProtection="1">
      <alignment horizontal="center" vertical="center"/>
      <protection locked="0"/>
    </xf>
    <xf numFmtId="0" fontId="16" fillId="31" borderId="13" xfId="1" applyNumberFormat="1" applyFont="1" applyFill="1" applyBorder="1" applyAlignment="1">
      <alignment horizontal="left" vertical="center"/>
    </xf>
    <xf numFmtId="0" fontId="14" fillId="0" borderId="32" xfId="2" applyFont="1" applyFill="1" applyBorder="1" applyAlignment="1" applyProtection="1">
      <alignment horizontal="center" vertical="center" wrapText="1"/>
    </xf>
    <xf numFmtId="0" fontId="16" fillId="31" borderId="13" xfId="1" quotePrefix="1" applyNumberFormat="1" applyFont="1" applyFill="1" applyBorder="1" applyAlignment="1">
      <alignment horizontal="left" vertical="center"/>
    </xf>
    <xf numFmtId="14" fontId="16" fillId="0" borderId="14" xfId="1" applyNumberFormat="1" applyFont="1" applyBorder="1" applyAlignment="1">
      <alignment horizontal="left" vertical="center"/>
    </xf>
    <xf numFmtId="0" fontId="6" fillId="20" borderId="23" xfId="2" applyFont="1" applyFill="1" applyBorder="1" applyAlignment="1">
      <alignment vertical="center" wrapText="1"/>
    </xf>
    <xf numFmtId="0" fontId="6" fillId="24" borderId="76" xfId="2" quotePrefix="1" applyFont="1" applyFill="1" applyBorder="1">
      <alignment vertical="center"/>
    </xf>
    <xf numFmtId="0" fontId="2" fillId="0" borderId="0" xfId="2" applyFont="1">
      <alignment vertical="center"/>
    </xf>
    <xf numFmtId="178" fontId="6" fillId="5" borderId="75" xfId="2" applyNumberFormat="1" applyFont="1" applyFill="1" applyBorder="1">
      <alignment vertical="center"/>
    </xf>
    <xf numFmtId="0" fontId="16" fillId="0" borderId="13" xfId="1" applyNumberFormat="1" applyFont="1" applyBorder="1" applyAlignment="1">
      <alignment horizontal="left" vertical="center" wrapText="1"/>
    </xf>
    <xf numFmtId="0" fontId="16" fillId="5" borderId="10" xfId="2" applyFont="1" applyFill="1" applyBorder="1" applyProtection="1">
      <alignment vertical="center"/>
      <protection locked="0"/>
    </xf>
    <xf numFmtId="0" fontId="16" fillId="5" borderId="13" xfId="2" applyFont="1" applyFill="1" applyBorder="1" applyProtection="1">
      <alignment vertical="center"/>
      <protection locked="0"/>
    </xf>
    <xf numFmtId="0" fontId="16" fillId="5" borderId="82" xfId="2" applyFont="1" applyFill="1" applyBorder="1" applyAlignment="1" applyProtection="1">
      <alignment horizontal="center" vertical="center" wrapText="1"/>
      <protection locked="0"/>
    </xf>
    <xf numFmtId="0" fontId="16" fillId="5" borderId="0" xfId="2" applyFont="1" applyFill="1" applyBorder="1" applyAlignment="1" applyProtection="1">
      <alignment horizontal="center" vertical="center" wrapText="1"/>
      <protection locked="0"/>
    </xf>
    <xf numFmtId="0" fontId="16" fillId="5" borderId="7" xfId="2" applyFont="1" applyFill="1" applyBorder="1" applyAlignment="1" applyProtection="1">
      <alignment horizontal="center" vertical="center" wrapText="1"/>
      <protection locked="0"/>
    </xf>
    <xf numFmtId="0" fontId="16" fillId="20" borderId="28" xfId="2" applyFont="1" applyFill="1" applyBorder="1" applyAlignment="1" applyProtection="1">
      <alignment vertical="center"/>
    </xf>
    <xf numFmtId="0" fontId="0" fillId="20" borderId="9" xfId="0" applyFill="1" applyBorder="1"/>
    <xf numFmtId="0" fontId="0" fillId="20" borderId="12" xfId="0" applyFill="1" applyBorder="1"/>
    <xf numFmtId="0" fontId="0" fillId="20" borderId="15" xfId="0" applyFill="1" applyBorder="1"/>
    <xf numFmtId="0" fontId="6" fillId="5" borderId="74" xfId="2" applyFont="1" applyFill="1" applyBorder="1" applyAlignment="1">
      <alignment vertical="center"/>
    </xf>
    <xf numFmtId="0" fontId="6" fillId="5" borderId="11" xfId="2" applyFont="1" applyFill="1" applyBorder="1" applyAlignment="1" applyProtection="1">
      <alignment horizontal="left" vertical="center"/>
      <protection locked="0"/>
    </xf>
    <xf numFmtId="0" fontId="0" fillId="0" borderId="0" xfId="0" applyAlignment="1">
      <alignment horizontal="left"/>
    </xf>
    <xf numFmtId="178" fontId="6" fillId="20" borderId="75" xfId="2" applyNumberFormat="1" applyFont="1" applyFill="1" applyBorder="1">
      <alignment vertical="center"/>
    </xf>
    <xf numFmtId="0" fontId="6" fillId="20" borderId="20" xfId="2" applyFont="1" applyFill="1" applyBorder="1">
      <alignment vertical="center"/>
    </xf>
    <xf numFmtId="178" fontId="6" fillId="20" borderId="61" xfId="2" applyNumberFormat="1" applyFont="1" applyFill="1" applyBorder="1">
      <alignment vertical="center"/>
    </xf>
    <xf numFmtId="178" fontId="6" fillId="5" borderId="76" xfId="2" applyNumberFormat="1" applyFont="1" applyFill="1" applyBorder="1">
      <alignment vertical="center"/>
    </xf>
    <xf numFmtId="0" fontId="0" fillId="7" borderId="0" xfId="0" applyFill="1" applyProtection="1">
      <protection locked="0"/>
    </xf>
    <xf numFmtId="0" fontId="0" fillId="20" borderId="36" xfId="0" applyFill="1" applyBorder="1"/>
    <xf numFmtId="178" fontId="20" fillId="5" borderId="44" xfId="2" applyNumberFormat="1" applyFont="1" applyFill="1" applyBorder="1" applyProtection="1">
      <alignment vertical="center"/>
      <protection locked="0"/>
    </xf>
    <xf numFmtId="0" fontId="16" fillId="5" borderId="26" xfId="2" applyNumberFormat="1" applyFont="1" applyFill="1" applyBorder="1" applyProtection="1">
      <alignment vertical="center"/>
      <protection locked="0"/>
    </xf>
    <xf numFmtId="178" fontId="6" fillId="5" borderId="75" xfId="2" quotePrefix="1" applyNumberFormat="1" applyFont="1" applyFill="1" applyBorder="1">
      <alignment vertical="center"/>
    </xf>
    <xf numFmtId="0" fontId="6" fillId="20" borderId="49" xfId="2" applyFont="1" applyFill="1" applyBorder="1" applyAlignment="1">
      <alignment vertical="center"/>
    </xf>
    <xf numFmtId="49" fontId="6" fillId="5" borderId="75" xfId="2" applyNumberFormat="1" applyFont="1" applyFill="1" applyBorder="1">
      <alignment vertical="center"/>
    </xf>
    <xf numFmtId="49" fontId="6" fillId="5" borderId="75" xfId="2" quotePrefix="1" applyNumberFormat="1" applyFont="1" applyFill="1" applyBorder="1">
      <alignment vertical="center"/>
    </xf>
    <xf numFmtId="49" fontId="6" fillId="0" borderId="0" xfId="2" applyNumberFormat="1" applyFont="1">
      <alignment vertical="center"/>
    </xf>
    <xf numFmtId="0" fontId="16" fillId="8" borderId="46" xfId="2" applyNumberFormat="1" applyFont="1" applyFill="1" applyBorder="1" applyProtection="1">
      <alignment vertical="center"/>
      <protection locked="0"/>
    </xf>
    <xf numFmtId="0" fontId="16" fillId="8" borderId="37" xfId="2" applyNumberFormat="1" applyFont="1" applyFill="1" applyBorder="1" applyProtection="1">
      <alignment vertical="center"/>
      <protection locked="0"/>
    </xf>
    <xf numFmtId="178" fontId="16" fillId="8" borderId="37" xfId="2" applyNumberFormat="1" applyFont="1" applyFill="1" applyBorder="1" applyProtection="1">
      <alignment vertical="center"/>
    </xf>
    <xf numFmtId="178" fontId="16" fillId="8" borderId="46" xfId="2" applyNumberFormat="1" applyFont="1" applyFill="1" applyBorder="1" applyProtection="1">
      <alignment vertical="center"/>
      <protection locked="0"/>
    </xf>
    <xf numFmtId="178" fontId="16" fillId="8" borderId="45" xfId="2" applyNumberFormat="1" applyFont="1" applyFill="1" applyBorder="1" applyProtection="1">
      <alignment vertical="center"/>
      <protection locked="0"/>
    </xf>
    <xf numFmtId="0" fontId="6" fillId="8" borderId="49" xfId="2" applyFont="1" applyFill="1" applyBorder="1" applyAlignment="1" applyProtection="1">
      <alignment horizontal="center" vertical="center" wrapText="1"/>
    </xf>
    <xf numFmtId="0" fontId="6" fillId="8" borderId="38" xfId="2" applyFont="1" applyFill="1" applyBorder="1" applyAlignment="1" applyProtection="1">
      <alignment horizontal="center" vertical="center"/>
      <protection locked="0"/>
    </xf>
    <xf numFmtId="0" fontId="16" fillId="8" borderId="12" xfId="2" applyNumberFormat="1" applyFont="1" applyFill="1" applyBorder="1" applyProtection="1">
      <alignment vertical="center"/>
      <protection locked="0"/>
    </xf>
    <xf numFmtId="178" fontId="16" fillId="8" borderId="13" xfId="2" applyNumberFormat="1" applyFont="1" applyFill="1" applyBorder="1" applyProtection="1">
      <alignment vertical="center"/>
    </xf>
    <xf numFmtId="178" fontId="16" fillId="8" borderId="13" xfId="2" applyNumberFormat="1" applyFont="1" applyFill="1" applyBorder="1" applyProtection="1">
      <alignment vertical="center"/>
      <protection locked="0"/>
    </xf>
    <xf numFmtId="178" fontId="16" fillId="8" borderId="23" xfId="2" applyNumberFormat="1" applyFont="1" applyFill="1" applyBorder="1" applyProtection="1">
      <alignment vertical="center"/>
      <protection locked="0"/>
    </xf>
    <xf numFmtId="0" fontId="6" fillId="8" borderId="13" xfId="2" applyFont="1" applyFill="1" applyBorder="1" applyAlignment="1" applyProtection="1">
      <alignment horizontal="center" vertical="center" wrapText="1"/>
    </xf>
    <xf numFmtId="190" fontId="6" fillId="5" borderId="14" xfId="2" applyNumberFormat="1" applyFont="1" applyFill="1" applyBorder="1" applyAlignment="1" applyProtection="1">
      <alignment horizontal="left" vertical="center"/>
      <protection locked="0"/>
    </xf>
    <xf numFmtId="0" fontId="17" fillId="5" borderId="10" xfId="2" applyFont="1" applyFill="1" applyBorder="1" applyAlignment="1" applyProtection="1">
      <alignment horizontal="center" vertical="center"/>
      <protection locked="0"/>
    </xf>
    <xf numFmtId="0" fontId="26" fillId="20" borderId="51" xfId="2" applyFont="1" applyFill="1" applyBorder="1" applyAlignment="1" applyProtection="1">
      <alignment vertical="center"/>
    </xf>
    <xf numFmtId="0" fontId="26" fillId="20" borderId="52" xfId="2" applyFont="1" applyFill="1" applyBorder="1" applyAlignment="1" applyProtection="1">
      <alignment vertical="center"/>
    </xf>
    <xf numFmtId="0" fontId="0" fillId="0" borderId="0" xfId="0" applyFill="1"/>
    <xf numFmtId="0" fontId="0" fillId="0" borderId="0" xfId="0" applyFill="1" applyAlignment="1">
      <alignment horizontal="left"/>
    </xf>
    <xf numFmtId="0" fontId="11" fillId="3" borderId="13" xfId="2" applyFont="1" applyFill="1" applyBorder="1" applyProtection="1">
      <alignment vertical="center"/>
      <protection locked="0"/>
    </xf>
    <xf numFmtId="0" fontId="6" fillId="5" borderId="76" xfId="2" quotePrefix="1" applyFont="1" applyFill="1" applyBorder="1">
      <alignment vertical="center"/>
    </xf>
    <xf numFmtId="0" fontId="16" fillId="24" borderId="76" xfId="2" quotePrefix="1" applyFont="1" applyFill="1" applyBorder="1">
      <alignment vertical="center"/>
    </xf>
    <xf numFmtId="0" fontId="20" fillId="5" borderId="9" xfId="2" applyNumberFormat="1" applyFont="1" applyFill="1" applyBorder="1" applyAlignment="1" applyProtection="1">
      <alignment horizontal="center" vertical="center"/>
      <protection locked="0"/>
    </xf>
    <xf numFmtId="0" fontId="6" fillId="5" borderId="10" xfId="2" applyFont="1" applyFill="1" applyBorder="1" applyAlignment="1" applyProtection="1">
      <alignment horizontal="center" vertical="center"/>
      <protection locked="0"/>
    </xf>
    <xf numFmtId="0" fontId="6" fillId="5" borderId="12" xfId="2" applyFont="1" applyFill="1" applyBorder="1" applyAlignment="1" applyProtection="1">
      <alignment horizontal="center" vertical="center" wrapText="1"/>
      <protection locked="0"/>
    </xf>
    <xf numFmtId="0" fontId="6" fillId="5" borderId="13" xfId="2" applyFont="1" applyFill="1" applyBorder="1" applyAlignment="1" applyProtection="1">
      <alignment horizontal="center" vertical="center" wrapText="1"/>
      <protection locked="0"/>
    </xf>
    <xf numFmtId="0" fontId="16" fillId="8" borderId="12" xfId="2" applyFont="1" applyFill="1" applyBorder="1" applyAlignment="1" applyProtection="1">
      <alignment horizontal="center" vertical="center"/>
      <protection locked="0"/>
    </xf>
    <xf numFmtId="0" fontId="6" fillId="5" borderId="12" xfId="2" applyFont="1" applyFill="1" applyBorder="1" applyAlignment="1" applyProtection="1">
      <alignment horizontal="center" vertical="center"/>
      <protection locked="0"/>
    </xf>
    <xf numFmtId="0" fontId="16" fillId="8" borderId="13" xfId="2" applyFont="1" applyFill="1" applyBorder="1" applyAlignment="1" applyProtection="1">
      <alignment horizontal="center" vertical="center"/>
      <protection locked="0"/>
    </xf>
    <xf numFmtId="0" fontId="16" fillId="5" borderId="13" xfId="2" applyFont="1" applyFill="1" applyBorder="1" applyAlignment="1" applyProtection="1">
      <alignment horizontal="center" vertical="center"/>
      <protection locked="0"/>
    </xf>
    <xf numFmtId="0" fontId="35" fillId="20" borderId="68" xfId="2" applyFont="1" applyFill="1" applyBorder="1" applyAlignment="1">
      <alignment horizontal="center" vertical="center" wrapText="1"/>
    </xf>
    <xf numFmtId="0" fontId="16" fillId="20" borderId="66" xfId="2" applyFont="1" applyFill="1" applyBorder="1" applyAlignment="1">
      <alignment horizontal="center" vertical="center"/>
    </xf>
    <xf numFmtId="0" fontId="16" fillId="5" borderId="13" xfId="2" applyNumberFormat="1" applyFont="1" applyFill="1" applyBorder="1" applyAlignment="1" applyProtection="1">
      <alignment horizontal="center" vertical="center"/>
      <protection locked="0"/>
    </xf>
    <xf numFmtId="0" fontId="16" fillId="20" borderId="12" xfId="2" applyNumberFormat="1" applyFont="1" applyFill="1" applyBorder="1" applyAlignment="1" applyProtection="1">
      <alignment horizontal="center" vertical="center"/>
    </xf>
    <xf numFmtId="0" fontId="16" fillId="20" borderId="13" xfId="2" applyNumberFormat="1" applyFont="1" applyFill="1" applyBorder="1" applyAlignment="1" applyProtection="1">
      <alignment horizontal="center" vertical="center"/>
    </xf>
    <xf numFmtId="0" fontId="16" fillId="20" borderId="14" xfId="2" applyNumberFormat="1" applyFont="1" applyFill="1" applyBorder="1" applyAlignment="1" applyProtection="1">
      <alignment horizontal="center" vertical="center"/>
    </xf>
    <xf numFmtId="0" fontId="40" fillId="20" borderId="74" xfId="3" quotePrefix="1" applyFill="1" applyBorder="1" applyAlignment="1">
      <alignment vertical="center" wrapText="1"/>
    </xf>
    <xf numFmtId="0" fontId="40" fillId="20" borderId="76" xfId="3" quotePrefix="1" applyFill="1" applyBorder="1" applyAlignment="1">
      <alignment vertical="center" wrapText="1"/>
    </xf>
    <xf numFmtId="0" fontId="17" fillId="20" borderId="76" xfId="2" applyFont="1" applyFill="1" applyBorder="1" applyAlignment="1">
      <alignment vertical="center" wrapText="1"/>
    </xf>
    <xf numFmtId="0" fontId="6" fillId="8" borderId="13" xfId="2" applyFont="1" applyFill="1" applyBorder="1" applyAlignment="1" applyProtection="1">
      <alignment vertical="center"/>
      <protection locked="0"/>
    </xf>
    <xf numFmtId="0" fontId="6" fillId="8" borderId="37" xfId="2" applyFont="1" applyFill="1" applyBorder="1" applyAlignment="1" applyProtection="1">
      <alignment vertical="center"/>
      <protection locked="0"/>
    </xf>
    <xf numFmtId="0" fontId="0" fillId="11" borderId="76" xfId="0" applyFill="1" applyBorder="1" applyProtection="1">
      <protection locked="0"/>
    </xf>
    <xf numFmtId="0" fontId="0" fillId="5" borderId="0" xfId="0" applyFill="1" applyBorder="1" applyProtection="1">
      <protection locked="0"/>
    </xf>
    <xf numFmtId="0" fontId="0" fillId="5" borderId="4" xfId="0" applyFill="1" applyBorder="1" applyProtection="1">
      <protection locked="0"/>
    </xf>
    <xf numFmtId="0" fontId="0" fillId="5" borderId="2" xfId="0" applyFill="1" applyBorder="1" applyProtection="1">
      <protection locked="0"/>
    </xf>
    <xf numFmtId="0" fontId="0" fillId="5" borderId="7" xfId="0" applyFill="1" applyBorder="1" applyProtection="1">
      <protection locked="0"/>
    </xf>
    <xf numFmtId="0" fontId="0" fillId="5" borderId="5" xfId="0" applyFill="1" applyBorder="1" applyProtection="1">
      <protection locked="0"/>
    </xf>
    <xf numFmtId="0" fontId="0" fillId="5" borderId="8" xfId="0" applyFill="1" applyBorder="1" applyProtection="1">
      <protection locked="0"/>
    </xf>
    <xf numFmtId="0" fontId="0" fillId="5" borderId="78" xfId="0" applyFill="1" applyBorder="1" applyProtection="1">
      <protection locked="0"/>
    </xf>
    <xf numFmtId="0" fontId="0" fillId="5" borderId="76" xfId="0" applyFill="1" applyBorder="1" applyProtection="1">
      <protection locked="0"/>
    </xf>
    <xf numFmtId="0" fontId="0" fillId="5" borderId="6" xfId="0" applyFill="1" applyBorder="1" applyProtection="1">
      <protection locked="0"/>
    </xf>
    <xf numFmtId="0" fontId="16" fillId="24" borderId="77" xfId="2" applyFont="1" applyFill="1" applyBorder="1">
      <alignment vertical="center"/>
    </xf>
    <xf numFmtId="0" fontId="16" fillId="0" borderId="4" xfId="2" applyFont="1" applyFill="1" applyBorder="1" applyProtection="1">
      <alignment vertical="center"/>
    </xf>
    <xf numFmtId="0" fontId="16" fillId="0" borderId="5" xfId="2" applyFont="1" applyFill="1" applyBorder="1" applyProtection="1">
      <alignment vertical="center"/>
    </xf>
    <xf numFmtId="0" fontId="16" fillId="0" borderId="8" xfId="2" applyFont="1" applyFill="1" applyBorder="1" applyProtection="1">
      <alignment vertical="center"/>
    </xf>
    <xf numFmtId="0" fontId="16" fillId="0" borderId="0" xfId="2" applyFont="1" applyFill="1" applyBorder="1" applyProtection="1">
      <alignment vertical="center"/>
    </xf>
    <xf numFmtId="0" fontId="16" fillId="0" borderId="82" xfId="2" applyFont="1" applyFill="1" applyBorder="1" applyProtection="1">
      <alignment vertical="center"/>
    </xf>
    <xf numFmtId="0" fontId="16" fillId="23" borderId="14" xfId="2" applyFont="1" applyFill="1" applyBorder="1" applyProtection="1">
      <alignment vertical="center"/>
    </xf>
    <xf numFmtId="0" fontId="16" fillId="23" borderId="17" xfId="2" applyFont="1" applyFill="1" applyBorder="1" applyProtection="1">
      <alignment vertical="center"/>
    </xf>
    <xf numFmtId="0" fontId="30" fillId="20" borderId="50" xfId="2" applyFont="1" applyFill="1" applyBorder="1" applyAlignment="1" applyProtection="1">
      <alignment vertical="center"/>
    </xf>
    <xf numFmtId="0" fontId="16" fillId="5" borderId="14" xfId="2" applyFont="1" applyFill="1" applyBorder="1" applyAlignment="1" applyProtection="1">
      <alignment vertical="center"/>
      <protection locked="0"/>
    </xf>
    <xf numFmtId="0" fontId="16" fillId="32" borderId="32" xfId="2" applyFont="1" applyFill="1" applyBorder="1" applyAlignment="1" applyProtection="1">
      <alignment horizontal="center" vertical="center"/>
      <protection locked="0"/>
    </xf>
    <xf numFmtId="0" fontId="16" fillId="32" borderId="77" xfId="2" applyFont="1" applyFill="1" applyBorder="1" applyAlignment="1" applyProtection="1">
      <alignment horizontal="center" vertical="center"/>
      <protection locked="0"/>
    </xf>
    <xf numFmtId="0" fontId="16" fillId="0" borderId="0" xfId="2" applyFont="1" applyFill="1">
      <alignment vertical="center"/>
    </xf>
    <xf numFmtId="49" fontId="16" fillId="0" borderId="22" xfId="1" applyNumberFormat="1" applyFont="1" applyBorder="1" applyAlignment="1">
      <alignment horizontal="left" vertical="center"/>
    </xf>
    <xf numFmtId="0" fontId="16" fillId="5" borderId="14" xfId="2" applyFont="1" applyFill="1" applyBorder="1" applyAlignment="1" applyProtection="1">
      <alignment horizontal="center" vertical="center"/>
      <protection locked="0"/>
    </xf>
    <xf numFmtId="0" fontId="16" fillId="0" borderId="12" xfId="2" applyFont="1" applyFill="1" applyBorder="1" applyAlignment="1" applyProtection="1">
      <alignment vertical="center"/>
    </xf>
    <xf numFmtId="0" fontId="16" fillId="0" borderId="15" xfId="2" applyFont="1" applyFill="1" applyBorder="1" applyAlignment="1" applyProtection="1">
      <alignment vertical="center"/>
    </xf>
    <xf numFmtId="189" fontId="16" fillId="0" borderId="14" xfId="2" applyNumberFormat="1" applyFont="1" applyFill="1" applyBorder="1" applyAlignment="1" applyProtection="1">
      <alignment vertical="center"/>
    </xf>
    <xf numFmtId="189" fontId="16" fillId="0" borderId="17" xfId="2" applyNumberFormat="1" applyFont="1" applyFill="1" applyBorder="1" applyAlignment="1" applyProtection="1">
      <alignment vertical="center"/>
    </xf>
    <xf numFmtId="0" fontId="16" fillId="20" borderId="0" xfId="2" applyFont="1" applyFill="1" applyProtection="1">
      <alignment vertical="center"/>
    </xf>
    <xf numFmtId="0" fontId="26" fillId="20" borderId="50" xfId="2" applyFont="1" applyFill="1" applyBorder="1" applyAlignment="1" applyProtection="1">
      <alignment vertical="center"/>
    </xf>
    <xf numFmtId="0" fontId="16" fillId="20" borderId="52" xfId="2" applyFont="1" applyFill="1" applyBorder="1" applyProtection="1">
      <alignment vertical="center"/>
    </xf>
    <xf numFmtId="0" fontId="16" fillId="20" borderId="13" xfId="2" applyFont="1" applyFill="1" applyBorder="1" applyAlignment="1" applyProtection="1">
      <alignment vertical="center"/>
    </xf>
    <xf numFmtId="0" fontId="16" fillId="20" borderId="25" xfId="2" applyFont="1" applyFill="1" applyBorder="1" applyAlignment="1" applyProtection="1">
      <alignment vertical="center"/>
    </xf>
    <xf numFmtId="0" fontId="26" fillId="20" borderId="50" xfId="2" applyFont="1" applyFill="1" applyBorder="1" applyAlignment="1" applyProtection="1">
      <alignment horizontal="left" vertical="center"/>
    </xf>
    <xf numFmtId="0" fontId="26" fillId="20" borderId="51" xfId="2" applyFont="1" applyFill="1" applyBorder="1" applyAlignment="1" applyProtection="1">
      <alignment horizontal="left" vertical="center"/>
    </xf>
    <xf numFmtId="0" fontId="16" fillId="23" borderId="13" xfId="2" applyFont="1" applyFill="1" applyBorder="1" applyProtection="1">
      <alignment vertical="center"/>
    </xf>
    <xf numFmtId="0" fontId="16" fillId="23" borderId="16" xfId="2" applyFont="1" applyFill="1" applyBorder="1" applyProtection="1">
      <alignment vertical="center"/>
    </xf>
    <xf numFmtId="0" fontId="26" fillId="0" borderId="43" xfId="2" applyFont="1" applyFill="1" applyBorder="1" applyAlignment="1" applyProtection="1">
      <alignment horizontal="left" vertical="center"/>
    </xf>
    <xf numFmtId="0" fontId="26" fillId="0" borderId="44" xfId="2" applyFont="1" applyFill="1" applyBorder="1" applyAlignment="1" applyProtection="1">
      <alignment horizontal="left" vertical="center"/>
    </xf>
    <xf numFmtId="0" fontId="26" fillId="0" borderId="61" xfId="2" applyFont="1" applyFill="1" applyBorder="1" applyAlignment="1" applyProtection="1">
      <alignment horizontal="left" vertical="center"/>
    </xf>
    <xf numFmtId="0" fontId="26" fillId="23" borderId="27" xfId="2" applyFont="1" applyFill="1" applyBorder="1" applyAlignment="1" applyProtection="1">
      <alignment vertical="center"/>
    </xf>
    <xf numFmtId="0" fontId="26" fillId="23" borderId="14" xfId="2" applyFont="1" applyFill="1" applyBorder="1" applyAlignment="1" applyProtection="1">
      <alignment vertical="center"/>
    </xf>
    <xf numFmtId="0" fontId="26" fillId="23" borderId="17" xfId="2" applyFont="1" applyFill="1" applyBorder="1" applyAlignment="1" applyProtection="1">
      <alignment vertical="center"/>
    </xf>
    <xf numFmtId="0" fontId="16" fillId="20" borderId="26" xfId="2" applyFont="1" applyFill="1" applyBorder="1" applyAlignment="1" applyProtection="1">
      <alignment vertical="center"/>
    </xf>
    <xf numFmtId="0" fontId="16" fillId="20" borderId="16" xfId="2" applyFont="1" applyFill="1" applyBorder="1" applyAlignment="1" applyProtection="1">
      <alignment vertical="center"/>
    </xf>
    <xf numFmtId="0" fontId="6" fillId="8" borderId="12" xfId="2" applyFont="1" applyFill="1" applyBorder="1" applyAlignment="1" applyProtection="1">
      <alignment horizontal="center" vertical="center"/>
      <protection locked="0"/>
    </xf>
    <xf numFmtId="0" fontId="6" fillId="8" borderId="15" xfId="2" applyFont="1" applyFill="1" applyBorder="1" applyAlignment="1" applyProtection="1">
      <alignment horizontal="center" vertical="center"/>
      <protection locked="0"/>
    </xf>
    <xf numFmtId="0" fontId="6" fillId="8" borderId="13" xfId="2" applyFont="1" applyFill="1" applyBorder="1" applyAlignment="1" applyProtection="1">
      <alignment horizontal="center" vertical="center"/>
      <protection locked="0"/>
    </xf>
    <xf numFmtId="0" fontId="6" fillId="8" borderId="16" xfId="2" applyFont="1" applyFill="1" applyBorder="1" applyAlignment="1" applyProtection="1">
      <alignment horizontal="center" vertical="center"/>
      <protection locked="0"/>
    </xf>
    <xf numFmtId="0" fontId="6" fillId="5" borderId="20" xfId="2" applyFont="1" applyFill="1" applyBorder="1" applyAlignment="1" applyProtection="1">
      <alignment horizontal="center" vertical="center"/>
      <protection locked="0"/>
    </xf>
    <xf numFmtId="0" fontId="6" fillId="5" borderId="24" xfId="2" applyFont="1" applyFill="1" applyBorder="1" applyAlignment="1" applyProtection="1">
      <alignment horizontal="center" vertical="center" wrapText="1"/>
      <protection locked="0"/>
    </xf>
    <xf numFmtId="0" fontId="6" fillId="8" borderId="24" xfId="2" applyFont="1" applyFill="1" applyBorder="1" applyAlignment="1" applyProtection="1">
      <alignment horizontal="center" vertical="center" wrapText="1"/>
      <protection locked="0"/>
    </xf>
    <xf numFmtId="0" fontId="6" fillId="5" borderId="24" xfId="2" applyFont="1" applyFill="1" applyBorder="1" applyAlignment="1" applyProtection="1">
      <alignment horizontal="center" vertical="center"/>
      <protection locked="0"/>
    </xf>
    <xf numFmtId="0" fontId="6" fillId="8" borderId="24" xfId="2" applyFont="1" applyFill="1" applyBorder="1" applyAlignment="1" applyProtection="1">
      <alignment horizontal="center" vertical="center"/>
      <protection locked="0"/>
    </xf>
    <xf numFmtId="0" fontId="6" fillId="8" borderId="30" xfId="2" applyFont="1" applyFill="1" applyBorder="1" applyAlignment="1" applyProtection="1">
      <alignment horizontal="center" vertical="center"/>
      <protection locked="0"/>
    </xf>
    <xf numFmtId="0" fontId="6" fillId="8" borderId="17" xfId="2" applyFont="1" applyFill="1" applyBorder="1" applyAlignment="1" applyProtection="1">
      <alignment horizontal="center" vertical="center" wrapText="1"/>
      <protection locked="0"/>
    </xf>
    <xf numFmtId="0" fontId="6" fillId="32" borderId="65" xfId="2" applyFont="1" applyFill="1" applyBorder="1" applyAlignment="1" applyProtection="1">
      <alignment horizontal="center" vertical="center"/>
    </xf>
    <xf numFmtId="49" fontId="6" fillId="8" borderId="17" xfId="2" applyNumberFormat="1" applyFont="1" applyFill="1" applyBorder="1" applyAlignment="1" applyProtection="1">
      <alignment horizontal="right" vertical="center"/>
      <protection locked="0"/>
    </xf>
    <xf numFmtId="9" fontId="6" fillId="5" borderId="20" xfId="2" applyNumberFormat="1" applyFont="1" applyFill="1" applyBorder="1">
      <alignment vertical="center"/>
    </xf>
    <xf numFmtId="0" fontId="6" fillId="5" borderId="61" xfId="2" applyNumberFormat="1" applyFont="1" applyFill="1" applyBorder="1">
      <alignment vertical="center"/>
    </xf>
    <xf numFmtId="0" fontId="6" fillId="10" borderId="32" xfId="2" applyFont="1" applyFill="1" applyBorder="1" applyAlignment="1">
      <alignment horizontal="center" vertical="center"/>
    </xf>
    <xf numFmtId="49" fontId="12" fillId="5" borderId="11" xfId="2" applyNumberFormat="1" applyFont="1" applyFill="1" applyBorder="1" applyAlignment="1" applyProtection="1">
      <alignment horizontal="center" vertical="center"/>
      <protection locked="0"/>
    </xf>
    <xf numFmtId="0" fontId="6" fillId="33" borderId="17" xfId="2" applyFont="1" applyFill="1" applyBorder="1" applyAlignment="1" applyProtection="1">
      <alignment vertical="center"/>
    </xf>
    <xf numFmtId="0" fontId="31" fillId="0" borderId="0" xfId="2" applyFont="1" applyFill="1" applyBorder="1">
      <alignment vertical="center"/>
    </xf>
    <xf numFmtId="0" fontId="31" fillId="34" borderId="64" xfId="2" applyFont="1" applyFill="1" applyBorder="1" applyAlignment="1" applyProtection="1">
      <alignment vertical="center"/>
    </xf>
    <xf numFmtId="0" fontId="31" fillId="0" borderId="31" xfId="2" applyFont="1" applyFill="1" applyBorder="1">
      <alignment vertical="center"/>
    </xf>
    <xf numFmtId="0" fontId="31" fillId="34" borderId="18" xfId="2" applyFont="1" applyFill="1" applyBorder="1">
      <alignment vertical="center"/>
    </xf>
    <xf numFmtId="0" fontId="31" fillId="34" borderId="19" xfId="2" applyFont="1" applyFill="1" applyBorder="1">
      <alignment vertical="center"/>
    </xf>
    <xf numFmtId="0" fontId="31" fillId="34" borderId="20" xfId="2" applyFont="1" applyFill="1" applyBorder="1">
      <alignment vertical="center"/>
    </xf>
    <xf numFmtId="0" fontId="31" fillId="34" borderId="9" xfId="2" applyFont="1" applyFill="1" applyBorder="1">
      <alignment vertical="center"/>
    </xf>
    <xf numFmtId="0" fontId="31" fillId="34" borderId="10" xfId="2" applyFont="1" applyFill="1" applyBorder="1">
      <alignment vertical="center"/>
    </xf>
    <xf numFmtId="0" fontId="31" fillId="34" borderId="11" xfId="2" applyFont="1" applyFill="1" applyBorder="1">
      <alignment vertical="center"/>
    </xf>
    <xf numFmtId="0" fontId="31" fillId="34" borderId="32" xfId="2" applyFont="1" applyFill="1" applyBorder="1">
      <alignment vertical="center"/>
    </xf>
    <xf numFmtId="0" fontId="31" fillId="34" borderId="21" xfId="2" applyFont="1" applyFill="1" applyBorder="1" applyAlignment="1">
      <alignment vertical="center"/>
    </xf>
    <xf numFmtId="178" fontId="31" fillId="35" borderId="69" xfId="2" applyNumberFormat="1" applyFont="1" applyFill="1" applyBorder="1" applyProtection="1">
      <alignment vertical="center"/>
      <protection locked="0"/>
    </xf>
    <xf numFmtId="178" fontId="31" fillId="35" borderId="26" xfId="2" applyNumberFormat="1" applyFont="1" applyFill="1" applyBorder="1" applyProtection="1">
      <alignment vertical="center"/>
      <protection locked="0"/>
    </xf>
    <xf numFmtId="178" fontId="31" fillId="35" borderId="13" xfId="2" applyNumberFormat="1" applyFont="1" applyFill="1" applyBorder="1" applyProtection="1">
      <alignment vertical="center"/>
      <protection locked="0"/>
    </xf>
    <xf numFmtId="178" fontId="31" fillId="35" borderId="14" xfId="2" applyNumberFormat="1" applyFont="1" applyFill="1" applyBorder="1" applyProtection="1">
      <alignment vertical="center"/>
      <protection locked="0"/>
    </xf>
    <xf numFmtId="0" fontId="31" fillId="34" borderId="82" xfId="2" applyFont="1" applyFill="1" applyBorder="1">
      <alignment vertical="center"/>
    </xf>
    <xf numFmtId="0" fontId="31" fillId="35" borderId="12" xfId="2" applyFont="1" applyFill="1" applyBorder="1" applyProtection="1">
      <alignment vertical="center"/>
      <protection locked="0"/>
    </xf>
    <xf numFmtId="0" fontId="31" fillId="35" borderId="13" xfId="2" applyFont="1" applyFill="1" applyBorder="1" applyProtection="1">
      <alignment vertical="center"/>
      <protection locked="0"/>
    </xf>
    <xf numFmtId="0" fontId="31" fillId="35" borderId="14" xfId="2" applyFont="1" applyFill="1" applyBorder="1" applyProtection="1">
      <alignment vertical="center"/>
      <protection locked="0"/>
    </xf>
    <xf numFmtId="0" fontId="31" fillId="35" borderId="22" xfId="2" applyFont="1" applyFill="1" applyBorder="1" applyProtection="1">
      <alignment vertical="center"/>
      <protection locked="0"/>
    </xf>
    <xf numFmtId="178" fontId="31" fillId="35" borderId="12" xfId="2" applyNumberFormat="1" applyFont="1" applyFill="1" applyBorder="1" applyProtection="1">
      <alignment vertical="center"/>
      <protection locked="0"/>
    </xf>
    <xf numFmtId="178" fontId="31" fillId="35" borderId="22" xfId="2" applyNumberFormat="1" applyFont="1" applyFill="1" applyBorder="1" applyProtection="1">
      <alignment vertical="center"/>
      <protection locked="0"/>
    </xf>
    <xf numFmtId="0" fontId="31" fillId="35" borderId="69" xfId="2" applyNumberFormat="1" applyFont="1" applyFill="1" applyBorder="1" applyProtection="1">
      <alignment vertical="center"/>
      <protection locked="0"/>
    </xf>
    <xf numFmtId="0" fontId="31" fillId="35" borderId="26" xfId="2" applyNumberFormat="1" applyFont="1" applyFill="1" applyBorder="1" applyProtection="1">
      <alignment vertical="center"/>
      <protection locked="0"/>
    </xf>
    <xf numFmtId="0" fontId="31" fillId="35" borderId="13" xfId="2" applyNumberFormat="1" applyFont="1" applyFill="1" applyBorder="1" applyProtection="1">
      <alignment vertical="center"/>
      <protection locked="0"/>
    </xf>
    <xf numFmtId="0" fontId="31" fillId="35" borderId="14" xfId="2" applyNumberFormat="1" applyFont="1" applyFill="1" applyBorder="1" applyProtection="1">
      <alignment vertical="center"/>
      <protection locked="0"/>
    </xf>
    <xf numFmtId="0" fontId="31" fillId="35" borderId="12" xfId="2" applyNumberFormat="1" applyFont="1" applyFill="1" applyBorder="1" applyProtection="1">
      <alignment vertical="center"/>
      <protection locked="0"/>
    </xf>
    <xf numFmtId="0" fontId="31" fillId="35" borderId="22" xfId="2" applyNumberFormat="1" applyFont="1" applyFill="1" applyBorder="1" applyProtection="1">
      <alignment vertical="center"/>
      <protection locked="0"/>
    </xf>
    <xf numFmtId="178" fontId="31" fillId="35" borderId="36" xfId="2" applyNumberFormat="1" applyFont="1" applyFill="1" applyBorder="1" applyProtection="1">
      <alignment vertical="center"/>
      <protection locked="0"/>
    </xf>
    <xf numFmtId="178" fontId="31" fillId="35" borderId="37" xfId="2" applyNumberFormat="1" applyFont="1" applyFill="1" applyBorder="1" applyProtection="1">
      <alignment vertical="center"/>
      <protection locked="0"/>
    </xf>
    <xf numFmtId="178" fontId="31" fillId="35" borderId="38" xfId="2" applyNumberFormat="1" applyFont="1" applyFill="1" applyBorder="1" applyProtection="1">
      <alignment vertical="center"/>
      <protection locked="0"/>
    </xf>
    <xf numFmtId="178" fontId="31" fillId="35" borderId="46" xfId="2" applyNumberFormat="1" applyFont="1" applyFill="1" applyBorder="1" applyProtection="1">
      <alignment vertical="center"/>
      <protection locked="0"/>
    </xf>
    <xf numFmtId="0" fontId="31" fillId="36" borderId="9" xfId="2" applyFont="1" applyFill="1" applyBorder="1" applyProtection="1">
      <alignment vertical="center"/>
    </xf>
    <xf numFmtId="0" fontId="31" fillId="36" borderId="10" xfId="2" applyFont="1" applyFill="1" applyBorder="1" applyProtection="1">
      <alignment vertical="center"/>
    </xf>
    <xf numFmtId="0" fontId="31" fillId="36" borderId="11" xfId="2" applyFont="1" applyFill="1" applyBorder="1" applyProtection="1">
      <alignment vertical="center"/>
    </xf>
    <xf numFmtId="0" fontId="31" fillId="36" borderId="12" xfId="2" applyFont="1" applyFill="1" applyBorder="1" applyProtection="1">
      <alignment vertical="center"/>
    </xf>
    <xf numFmtId="0" fontId="31" fillId="36" borderId="13" xfId="2" applyFont="1" applyFill="1" applyBorder="1" applyProtection="1">
      <alignment vertical="center"/>
    </xf>
    <xf numFmtId="0" fontId="31" fillId="36" borderId="14" xfId="2" applyFont="1" applyFill="1" applyBorder="1" applyProtection="1">
      <alignment vertical="center"/>
    </xf>
    <xf numFmtId="0" fontId="31" fillId="36" borderId="15" xfId="2" applyFont="1" applyFill="1" applyBorder="1" applyProtection="1">
      <alignment vertical="center"/>
    </xf>
    <xf numFmtId="0" fontId="31" fillId="36" borderId="16" xfId="2" applyFont="1" applyFill="1" applyBorder="1" applyProtection="1">
      <alignment vertical="center"/>
    </xf>
    <xf numFmtId="0" fontId="31" fillId="36" borderId="17" xfId="2" applyFont="1" applyFill="1" applyBorder="1" applyProtection="1">
      <alignment vertical="center"/>
    </xf>
    <xf numFmtId="0" fontId="31" fillId="35" borderId="15" xfId="2" applyNumberFormat="1" applyFont="1" applyFill="1" applyBorder="1" applyProtection="1">
      <alignment vertical="center"/>
      <protection locked="0"/>
    </xf>
    <xf numFmtId="0" fontId="31" fillId="35" borderId="17" xfId="2" applyNumberFormat="1" applyFont="1" applyFill="1" applyBorder="1" applyProtection="1">
      <alignment vertical="center"/>
      <protection locked="0"/>
    </xf>
    <xf numFmtId="0" fontId="43" fillId="0" borderId="0" xfId="2" applyFont="1" applyFill="1" applyBorder="1" applyProtection="1">
      <alignment vertical="center"/>
    </xf>
    <xf numFmtId="0" fontId="31" fillId="0" borderId="0" xfId="2" applyFont="1" applyFill="1" applyBorder="1" applyProtection="1">
      <alignment vertical="center"/>
    </xf>
    <xf numFmtId="188" fontId="31" fillId="0" borderId="0" xfId="2" applyNumberFormat="1" applyFont="1" applyFill="1" applyBorder="1" applyAlignment="1" applyProtection="1">
      <alignment horizontal="center" vertical="center"/>
    </xf>
    <xf numFmtId="0" fontId="31" fillId="34" borderId="12" xfId="2" applyFont="1" applyFill="1" applyBorder="1" applyAlignment="1" applyProtection="1">
      <alignment vertical="center"/>
    </xf>
    <xf numFmtId="188" fontId="31" fillId="0" borderId="0" xfId="2" applyNumberFormat="1" applyFont="1" applyFill="1" applyBorder="1" applyAlignment="1" applyProtection="1">
      <alignment horizontal="right" vertical="center"/>
    </xf>
    <xf numFmtId="0" fontId="31" fillId="37" borderId="12" xfId="2" applyFont="1" applyFill="1" applyBorder="1">
      <alignment vertical="center"/>
    </xf>
    <xf numFmtId="177" fontId="31" fillId="37" borderId="14" xfId="2" applyNumberFormat="1" applyFont="1" applyFill="1" applyBorder="1">
      <alignment vertical="center"/>
    </xf>
    <xf numFmtId="0" fontId="31" fillId="0" borderId="0" xfId="2" applyNumberFormat="1" applyFont="1" applyFill="1" applyBorder="1" applyAlignment="1" applyProtection="1">
      <alignment horizontal="right" vertical="center"/>
    </xf>
    <xf numFmtId="178" fontId="31" fillId="0" borderId="0" xfId="2" applyNumberFormat="1" applyFont="1" applyFill="1" applyBorder="1" applyAlignment="1" applyProtection="1">
      <alignment horizontal="right" vertical="center"/>
    </xf>
    <xf numFmtId="0" fontId="31" fillId="34" borderId="13" xfId="2" applyFont="1" applyFill="1" applyBorder="1" applyAlignment="1" applyProtection="1">
      <alignment horizontal="center" vertical="center"/>
    </xf>
    <xf numFmtId="0" fontId="31" fillId="0" borderId="0" xfId="2" applyFont="1" applyFill="1" applyBorder="1" applyAlignment="1" applyProtection="1">
      <alignment horizontal="center" vertical="center"/>
    </xf>
    <xf numFmtId="0" fontId="31" fillId="0" borderId="0" xfId="2" applyFont="1" applyFill="1" applyBorder="1" applyAlignment="1" applyProtection="1">
      <alignment horizontal="right" vertical="center"/>
    </xf>
    <xf numFmtId="188" fontId="31" fillId="0" borderId="0" xfId="2" applyNumberFormat="1" applyFont="1" applyFill="1" applyBorder="1" applyAlignment="1" applyProtection="1">
      <alignment vertical="center"/>
    </xf>
    <xf numFmtId="0" fontId="31" fillId="34" borderId="42" xfId="2" applyFont="1" applyFill="1" applyBorder="1">
      <alignment vertical="center"/>
    </xf>
    <xf numFmtId="0" fontId="31" fillId="34" borderId="34" xfId="2" applyFont="1" applyFill="1" applyBorder="1">
      <alignment vertical="center"/>
    </xf>
    <xf numFmtId="0" fontId="31" fillId="0" borderId="4" xfId="2" applyFont="1" applyFill="1" applyBorder="1">
      <alignment vertical="center"/>
    </xf>
    <xf numFmtId="0" fontId="16" fillId="33" borderId="64" xfId="2" applyFont="1" applyFill="1" applyBorder="1" applyAlignment="1">
      <alignment horizontal="center" vertical="center"/>
    </xf>
    <xf numFmtId="0" fontId="16" fillId="33" borderId="66" xfId="2" applyFont="1" applyFill="1" applyBorder="1" applyAlignment="1">
      <alignment horizontal="center" vertical="center"/>
    </xf>
    <xf numFmtId="0" fontId="16" fillId="33" borderId="65" xfId="2" applyFont="1" applyFill="1" applyBorder="1" applyAlignment="1">
      <alignment horizontal="center" vertical="center"/>
    </xf>
    <xf numFmtId="0" fontId="50" fillId="0" borderId="37" xfId="0" applyFont="1" applyFill="1" applyBorder="1" applyAlignment="1" applyProtection="1">
      <alignment horizontal="center" vertical="center"/>
    </xf>
    <xf numFmtId="0" fontId="45" fillId="0" borderId="0" xfId="0" applyFont="1" applyFill="1" applyBorder="1" applyProtection="1">
      <protection locked="0"/>
    </xf>
    <xf numFmtId="0" fontId="45" fillId="0" borderId="9" xfId="0" applyFont="1" applyFill="1" applyBorder="1" applyAlignment="1" applyProtection="1">
      <alignment horizontal="left"/>
      <protection locked="0"/>
    </xf>
    <xf numFmtId="0" fontId="45" fillId="0" borderId="10" xfId="0" applyFont="1" applyFill="1" applyBorder="1" applyAlignment="1" applyProtection="1">
      <alignment horizontal="left"/>
      <protection locked="0"/>
    </xf>
    <xf numFmtId="0" fontId="45" fillId="0" borderId="10" xfId="0" applyFont="1" applyFill="1" applyBorder="1" applyProtection="1">
      <protection locked="0"/>
    </xf>
    <xf numFmtId="0" fontId="45" fillId="0" borderId="11" xfId="0" applyFont="1" applyFill="1" applyBorder="1" applyProtection="1">
      <protection locked="0"/>
    </xf>
    <xf numFmtId="0" fontId="45" fillId="0" borderId="12" xfId="0" applyFont="1" applyFill="1" applyBorder="1" applyAlignment="1" applyProtection="1">
      <alignment horizontal="left"/>
      <protection locked="0"/>
    </xf>
    <xf numFmtId="0" fontId="45" fillId="0" borderId="13" xfId="0" applyFont="1" applyFill="1" applyBorder="1" applyAlignment="1" applyProtection="1">
      <alignment horizontal="left"/>
      <protection locked="0"/>
    </xf>
    <xf numFmtId="0" fontId="45" fillId="0" borderId="13" xfId="0" applyFont="1" applyFill="1" applyBorder="1" applyProtection="1">
      <protection locked="0"/>
    </xf>
    <xf numFmtId="0" fontId="45" fillId="0" borderId="14" xfId="0" applyFont="1" applyFill="1" applyBorder="1" applyProtection="1">
      <protection locked="0"/>
    </xf>
    <xf numFmtId="0" fontId="45" fillId="0" borderId="15" xfId="0" applyFont="1" applyFill="1" applyBorder="1" applyAlignment="1" applyProtection="1">
      <alignment horizontal="left"/>
      <protection locked="0"/>
    </xf>
    <xf numFmtId="0" fontId="45" fillId="0" borderId="16" xfId="0" applyFont="1" applyFill="1" applyBorder="1" applyAlignment="1" applyProtection="1">
      <alignment horizontal="left"/>
      <protection locked="0"/>
    </xf>
    <xf numFmtId="0" fontId="45" fillId="0" borderId="16" xfId="0" applyFont="1" applyFill="1" applyBorder="1" applyProtection="1">
      <protection locked="0"/>
    </xf>
    <xf numFmtId="0" fontId="45" fillId="0" borderId="17" xfId="0" applyFont="1" applyFill="1" applyBorder="1" applyProtection="1">
      <protection locked="0"/>
    </xf>
    <xf numFmtId="0" fontId="16" fillId="20" borderId="9" xfId="2" applyFont="1" applyFill="1" applyBorder="1" applyAlignment="1" applyProtection="1">
      <alignment horizontal="center" vertical="center" wrapText="1"/>
    </xf>
    <xf numFmtId="0" fontId="16" fillId="20" borderId="10" xfId="2" applyFont="1" applyFill="1" applyBorder="1" applyAlignment="1" applyProtection="1">
      <alignment horizontal="center" vertical="center" wrapText="1"/>
    </xf>
    <xf numFmtId="0" fontId="16" fillId="20" borderId="11" xfId="2" applyFont="1" applyFill="1" applyBorder="1" applyAlignment="1" applyProtection="1">
      <alignment horizontal="center" vertical="center"/>
    </xf>
    <xf numFmtId="0" fontId="6" fillId="7" borderId="13" xfId="2" applyFont="1" applyFill="1" applyBorder="1" applyProtection="1">
      <alignment vertical="center"/>
      <protection locked="0"/>
    </xf>
    <xf numFmtId="0" fontId="6" fillId="5" borderId="64" xfId="2" applyFont="1" applyFill="1" applyBorder="1" applyAlignment="1" applyProtection="1">
      <alignment horizontal="center" vertical="center"/>
    </xf>
    <xf numFmtId="0" fontId="6" fillId="5" borderId="65" xfId="2" applyFont="1" applyFill="1" applyBorder="1" applyAlignment="1" applyProtection="1">
      <alignment horizontal="center" vertical="center"/>
    </xf>
    <xf numFmtId="0" fontId="6" fillId="5" borderId="67" xfId="2" applyFont="1" applyFill="1" applyBorder="1" applyAlignment="1" applyProtection="1">
      <alignment horizontal="center" vertical="center"/>
    </xf>
    <xf numFmtId="0" fontId="16" fillId="20" borderId="64" xfId="2" applyFont="1" applyFill="1" applyBorder="1" applyAlignment="1">
      <alignment horizontal="center" vertical="center" wrapText="1"/>
    </xf>
    <xf numFmtId="0" fontId="16" fillId="20" borderId="65" xfId="2" applyFont="1" applyFill="1" applyBorder="1" applyAlignment="1">
      <alignment horizontal="center" vertical="center" wrapText="1"/>
    </xf>
    <xf numFmtId="0" fontId="15" fillId="20" borderId="51" xfId="2" applyFont="1" applyFill="1" applyBorder="1" applyAlignment="1">
      <alignment vertical="center"/>
    </xf>
    <xf numFmtId="0" fontId="15" fillId="20" borderId="52" xfId="2" applyFont="1" applyFill="1" applyBorder="1" applyAlignment="1">
      <alignment vertical="center"/>
    </xf>
    <xf numFmtId="0" fontId="24" fillId="5" borderId="10" xfId="2" applyFont="1" applyFill="1" applyBorder="1" applyAlignment="1" applyProtection="1">
      <alignment horizontal="center" vertical="center" wrapText="1"/>
      <protection locked="0"/>
    </xf>
    <xf numFmtId="0" fontId="40" fillId="20" borderId="77" xfId="3" quotePrefix="1" applyFill="1" applyBorder="1" applyAlignment="1">
      <alignment vertical="center" wrapText="1"/>
    </xf>
    <xf numFmtId="0" fontId="17" fillId="20" borderId="10" xfId="2" applyFont="1" applyFill="1" applyBorder="1" applyAlignment="1" applyProtection="1">
      <alignment horizontal="center" vertical="center"/>
    </xf>
    <xf numFmtId="0" fontId="17" fillId="8" borderId="16" xfId="2" applyFont="1" applyFill="1" applyBorder="1" applyAlignment="1" applyProtection="1">
      <alignment horizontal="center" vertical="center"/>
      <protection locked="0"/>
    </xf>
    <xf numFmtId="0" fontId="6" fillId="8" borderId="14" xfId="2" applyFont="1" applyFill="1" applyBorder="1" applyAlignment="1" applyProtection="1">
      <alignment vertical="center"/>
      <protection locked="0"/>
    </xf>
    <xf numFmtId="0" fontId="6" fillId="8" borderId="38" xfId="2" applyFont="1" applyFill="1" applyBorder="1" applyAlignment="1" applyProtection="1">
      <alignment vertical="center"/>
      <protection locked="0"/>
    </xf>
    <xf numFmtId="0" fontId="0" fillId="21" borderId="10" xfId="0" applyFill="1" applyBorder="1"/>
    <xf numFmtId="0" fontId="0" fillId="21" borderId="16" xfId="0" applyFill="1" applyBorder="1"/>
    <xf numFmtId="0" fontId="0" fillId="21" borderId="11" xfId="0" applyFill="1" applyBorder="1"/>
    <xf numFmtId="0" fontId="0" fillId="21" borderId="17" xfId="0" applyFill="1" applyBorder="1"/>
    <xf numFmtId="0" fontId="6" fillId="8" borderId="12" xfId="2" applyFont="1" applyFill="1" applyBorder="1" applyAlignment="1" applyProtection="1">
      <alignment horizontal="center" vertical="center"/>
    </xf>
    <xf numFmtId="0" fontId="6" fillId="8" borderId="13" xfId="2" applyFont="1" applyFill="1" applyBorder="1" applyAlignment="1" applyProtection="1">
      <alignment horizontal="center" vertical="center"/>
    </xf>
    <xf numFmtId="0" fontId="6" fillId="8" borderId="15" xfId="2" applyFont="1" applyFill="1" applyBorder="1" applyAlignment="1" applyProtection="1">
      <alignment horizontal="center" vertical="center"/>
    </xf>
    <xf numFmtId="0" fontId="6" fillId="8" borderId="16" xfId="2" applyFont="1" applyFill="1" applyBorder="1" applyAlignment="1" applyProtection="1">
      <alignment horizontal="center" vertical="center"/>
    </xf>
    <xf numFmtId="0" fontId="15" fillId="23" borderId="60" xfId="2" applyFont="1" applyFill="1" applyBorder="1" applyAlignment="1" applyProtection="1">
      <alignment vertical="center"/>
    </xf>
    <xf numFmtId="0" fontId="15" fillId="23" borderId="54" xfId="2" applyFont="1" applyFill="1" applyBorder="1" applyAlignment="1" applyProtection="1">
      <alignment vertical="center"/>
    </xf>
    <xf numFmtId="0" fontId="17" fillId="22" borderId="54" xfId="2" applyFont="1" applyFill="1" applyBorder="1" applyAlignment="1" applyProtection="1">
      <alignment horizontal="center" vertical="center"/>
    </xf>
    <xf numFmtId="0" fontId="17" fillId="22" borderId="55" xfId="2" applyFont="1" applyFill="1" applyBorder="1" applyAlignment="1" applyProtection="1">
      <alignment horizontal="center" vertical="center"/>
    </xf>
    <xf numFmtId="184" fontId="16" fillId="5" borderId="29" xfId="2" applyNumberFormat="1" applyFont="1" applyFill="1" applyBorder="1" applyAlignment="1" applyProtection="1">
      <alignment horizontal="center" vertical="center"/>
      <protection locked="0"/>
    </xf>
    <xf numFmtId="0" fontId="54" fillId="40" borderId="50" xfId="2" applyFont="1" applyFill="1" applyBorder="1">
      <alignment vertical="center"/>
    </xf>
    <xf numFmtId="0" fontId="54" fillId="35" borderId="75" xfId="2" quotePrefix="1" applyNumberFormat="1" applyFont="1" applyFill="1" applyBorder="1">
      <alignment vertical="center"/>
    </xf>
    <xf numFmtId="0" fontId="54" fillId="35" borderId="74" xfId="2" applyFont="1" applyFill="1" applyBorder="1" applyAlignment="1">
      <alignment horizontal="center" vertical="center"/>
    </xf>
    <xf numFmtId="0" fontId="54" fillId="35" borderId="76" xfId="2" applyFont="1" applyFill="1" applyBorder="1" applyAlignment="1">
      <alignment horizontal="center" vertical="center"/>
    </xf>
    <xf numFmtId="0" fontId="54" fillId="35" borderId="77" xfId="2" applyFont="1" applyFill="1" applyBorder="1" applyAlignment="1">
      <alignment horizontal="center" vertical="center"/>
    </xf>
    <xf numFmtId="182" fontId="16" fillId="5" borderId="23" xfId="2" applyNumberFormat="1" applyFont="1" applyFill="1" applyBorder="1" applyAlignment="1" applyProtection="1">
      <alignment horizontal="center" vertical="center"/>
      <protection locked="0"/>
    </xf>
    <xf numFmtId="185" fontId="16" fillId="5" borderId="23" xfId="2" applyNumberFormat="1" applyFont="1" applyFill="1" applyBorder="1" applyAlignment="1" applyProtection="1">
      <alignment horizontal="center" vertical="center"/>
      <protection locked="0"/>
    </xf>
    <xf numFmtId="186" fontId="16" fillId="5" borderId="23" xfId="2" applyNumberFormat="1" applyFont="1" applyFill="1" applyBorder="1" applyAlignment="1" applyProtection="1">
      <alignment horizontal="center" vertical="center"/>
      <protection locked="0"/>
    </xf>
    <xf numFmtId="187" fontId="16" fillId="5" borderId="23" xfId="2" applyNumberFormat="1" applyFont="1" applyFill="1" applyBorder="1" applyAlignment="1" applyProtection="1">
      <alignment horizontal="center" vertical="center"/>
      <protection locked="0"/>
    </xf>
    <xf numFmtId="184" fontId="16" fillId="5" borderId="23" xfId="2" applyNumberFormat="1" applyFont="1" applyFill="1" applyBorder="1" applyAlignment="1" applyProtection="1">
      <alignment horizontal="center" vertical="center"/>
      <protection locked="0"/>
    </xf>
    <xf numFmtId="2" fontId="16" fillId="20" borderId="17" xfId="2" applyNumberFormat="1" applyFont="1" applyFill="1" applyBorder="1">
      <alignment vertical="center"/>
    </xf>
    <xf numFmtId="0" fontId="15" fillId="20" borderId="10" xfId="2" applyFont="1" applyFill="1" applyBorder="1" applyAlignment="1" applyProtection="1">
      <alignment horizontal="center" vertical="center"/>
    </xf>
    <xf numFmtId="0" fontId="15" fillId="20" borderId="13" xfId="2" applyFont="1" applyFill="1" applyBorder="1" applyAlignment="1" applyProtection="1">
      <alignment horizontal="center" vertical="center"/>
    </xf>
    <xf numFmtId="0" fontId="15" fillId="20" borderId="16" xfId="2" applyFont="1" applyFill="1" applyBorder="1" applyAlignment="1" applyProtection="1">
      <alignment horizontal="center" vertical="center"/>
    </xf>
    <xf numFmtId="0" fontId="6" fillId="21" borderId="38" xfId="2" applyFont="1" applyFill="1" applyBorder="1" applyAlignment="1" applyProtection="1">
      <alignment horizontal="right" vertical="center"/>
    </xf>
    <xf numFmtId="0" fontId="6" fillId="20" borderId="14" xfId="2" applyFont="1" applyFill="1" applyBorder="1" applyAlignment="1" applyProtection="1">
      <alignment horizontal="right" vertical="center"/>
    </xf>
    <xf numFmtId="0" fontId="6" fillId="5" borderId="14" xfId="2" applyNumberFormat="1" applyFont="1" applyFill="1" applyBorder="1" applyAlignment="1" applyProtection="1">
      <alignment vertical="center"/>
      <protection locked="0"/>
    </xf>
    <xf numFmtId="0" fontId="17" fillId="21" borderId="10" xfId="2" applyFont="1" applyFill="1" applyBorder="1" applyAlignment="1" applyProtection="1">
      <alignment horizontal="center" vertical="center"/>
    </xf>
    <xf numFmtId="0" fontId="17" fillId="21" borderId="11" xfId="2" applyFont="1" applyFill="1" applyBorder="1" applyAlignment="1" applyProtection="1">
      <alignment horizontal="center" vertical="center"/>
    </xf>
    <xf numFmtId="0" fontId="17" fillId="21" borderId="13" xfId="2" applyNumberFormat="1" applyFont="1" applyFill="1" applyBorder="1" applyAlignment="1" applyProtection="1">
      <alignment horizontal="center" vertical="center"/>
    </xf>
    <xf numFmtId="0" fontId="17" fillId="21" borderId="11" xfId="2" applyNumberFormat="1" applyFont="1" applyFill="1" applyBorder="1" applyAlignment="1" applyProtection="1">
      <alignment horizontal="center" vertical="center"/>
    </xf>
    <xf numFmtId="0" fontId="17" fillId="5" borderId="20" xfId="2" applyFont="1" applyFill="1" applyBorder="1" applyAlignment="1" applyProtection="1">
      <alignment horizontal="center" vertical="center"/>
      <protection locked="0"/>
    </xf>
    <xf numFmtId="0" fontId="17" fillId="5" borderId="24" xfId="2" applyFont="1" applyFill="1" applyBorder="1" applyAlignment="1" applyProtection="1">
      <alignment horizontal="center" vertical="center"/>
      <protection locked="0"/>
    </xf>
    <xf numFmtId="0" fontId="45" fillId="0" borderId="0" xfId="0" applyFont="1" applyFill="1" applyBorder="1" applyProtection="1"/>
    <xf numFmtId="0" fontId="45" fillId="0" borderId="0" xfId="0" applyFont="1" applyFill="1" applyBorder="1" applyAlignment="1" applyProtection="1">
      <alignment horizontal="center"/>
    </xf>
    <xf numFmtId="0" fontId="46" fillId="0" borderId="0" xfId="0" applyFont="1" applyFill="1" applyBorder="1" applyAlignment="1" applyProtection="1">
      <alignment horizontal="center" vertical="center" wrapText="1"/>
    </xf>
    <xf numFmtId="49" fontId="47" fillId="0" borderId="0" xfId="0" applyNumberFormat="1" applyFont="1" applyFill="1" applyBorder="1" applyAlignment="1" applyProtection="1">
      <alignment horizontal="center"/>
    </xf>
    <xf numFmtId="49" fontId="48" fillId="37" borderId="11" xfId="0" applyNumberFormat="1" applyFont="1" applyFill="1" applyBorder="1" applyAlignment="1" applyProtection="1">
      <alignment horizontal="center"/>
    </xf>
    <xf numFmtId="49" fontId="51" fillId="0" borderId="14" xfId="0" applyNumberFormat="1" applyFont="1" applyFill="1" applyBorder="1" applyAlignment="1" applyProtection="1">
      <alignment horizontal="center" vertical="center"/>
    </xf>
    <xf numFmtId="0" fontId="45" fillId="0" borderId="0" xfId="0" applyFont="1" applyFill="1" applyBorder="1" applyAlignment="1" applyProtection="1">
      <alignment vertical="center"/>
    </xf>
    <xf numFmtId="0" fontId="50" fillId="0" borderId="38" xfId="0" applyFont="1" applyFill="1" applyBorder="1" applyAlignment="1" applyProtection="1"/>
    <xf numFmtId="49" fontId="51" fillId="0" borderId="17" xfId="0" applyNumberFormat="1" applyFont="1" applyFill="1" applyBorder="1" applyAlignment="1" applyProtection="1">
      <alignment horizontal="center" vertical="center"/>
    </xf>
    <xf numFmtId="191" fontId="45" fillId="0" borderId="0" xfId="0" applyNumberFormat="1" applyFont="1" applyFill="1" applyBorder="1" applyAlignment="1" applyProtection="1">
      <alignment horizontal="center"/>
    </xf>
    <xf numFmtId="0" fontId="50" fillId="5" borderId="23" xfId="0" applyFont="1" applyFill="1" applyBorder="1" applyAlignment="1" applyProtection="1">
      <alignment horizontal="center" vertical="center"/>
      <protection locked="0"/>
    </xf>
    <xf numFmtId="0" fontId="50" fillId="5" borderId="13" xfId="0" applyFont="1" applyFill="1" applyBorder="1" applyAlignment="1" applyProtection="1">
      <alignment horizontal="center" vertical="center"/>
      <protection locked="0"/>
    </xf>
    <xf numFmtId="0" fontId="50" fillId="20" borderId="23" xfId="0" applyFont="1" applyFill="1" applyBorder="1" applyAlignment="1" applyProtection="1">
      <alignment horizontal="center" vertical="center"/>
    </xf>
    <xf numFmtId="177" fontId="50" fillId="20" borderId="23" xfId="0" applyNumberFormat="1" applyFont="1" applyFill="1" applyBorder="1" applyAlignment="1" applyProtection="1">
      <alignment horizontal="center" vertical="center"/>
    </xf>
    <xf numFmtId="0" fontId="50" fillId="20" borderId="29" xfId="0" applyFont="1" applyFill="1" applyBorder="1" applyAlignment="1" applyProtection="1">
      <alignment horizontal="center" vertical="center"/>
    </xf>
    <xf numFmtId="191" fontId="55" fillId="0" borderId="0" xfId="0" applyNumberFormat="1" applyFont="1" applyFill="1" applyBorder="1" applyAlignment="1" applyProtection="1">
      <alignment horizontal="center"/>
    </xf>
    <xf numFmtId="0" fontId="17" fillId="20" borderId="16" xfId="2" applyFont="1" applyFill="1" applyBorder="1" applyAlignment="1" applyProtection="1">
      <alignment horizontal="center" vertical="center"/>
    </xf>
    <xf numFmtId="0" fontId="17" fillId="5" borderId="16" xfId="2" applyFont="1" applyFill="1" applyBorder="1" applyAlignment="1" applyProtection="1">
      <alignment horizontal="center" vertical="center"/>
      <protection locked="0"/>
    </xf>
    <xf numFmtId="178" fontId="6" fillId="20" borderId="33" xfId="2" applyNumberFormat="1" applyFont="1" applyFill="1" applyBorder="1">
      <alignment vertical="center"/>
    </xf>
    <xf numFmtId="178" fontId="6" fillId="5" borderId="77" xfId="2" applyNumberFormat="1" applyFont="1" applyFill="1" applyBorder="1">
      <alignment vertical="center"/>
    </xf>
    <xf numFmtId="0" fontId="17" fillId="33" borderId="26" xfId="2" applyFont="1" applyFill="1" applyBorder="1" applyAlignment="1" applyProtection="1">
      <alignment horizontal="center" vertical="center"/>
    </xf>
    <xf numFmtId="0" fontId="17" fillId="33" borderId="13" xfId="2" applyFont="1" applyFill="1" applyBorder="1" applyAlignment="1" applyProtection="1">
      <alignment horizontal="center" vertical="center"/>
    </xf>
    <xf numFmtId="0" fontId="16" fillId="33" borderId="21" xfId="2" applyNumberFormat="1" applyFont="1" applyFill="1" applyBorder="1" applyAlignment="1" applyProtection="1">
      <alignment horizontal="center" vertical="center"/>
    </xf>
    <xf numFmtId="0" fontId="16" fillId="33" borderId="39" xfId="2" applyNumberFormat="1" applyFont="1" applyFill="1" applyBorder="1" applyAlignment="1" applyProtection="1">
      <alignment horizontal="center" vertical="center"/>
    </xf>
    <xf numFmtId="0" fontId="16" fillId="33" borderId="24" xfId="2" applyNumberFormat="1" applyFont="1" applyFill="1" applyBorder="1" applyAlignment="1" applyProtection="1">
      <alignment horizontal="center" vertical="center"/>
    </xf>
    <xf numFmtId="0" fontId="16" fillId="5" borderId="12" xfId="2" applyFont="1" applyFill="1" applyBorder="1" applyAlignment="1" applyProtection="1">
      <alignment horizontal="center" vertical="center"/>
      <protection locked="0"/>
    </xf>
    <xf numFmtId="0" fontId="6" fillId="5" borderId="44" xfId="2" applyFont="1" applyFill="1" applyBorder="1" applyAlignment="1" applyProtection="1">
      <alignment horizontal="center" vertical="center" wrapText="1"/>
    </xf>
    <xf numFmtId="0" fontId="6" fillId="5" borderId="70" xfId="2" applyFont="1" applyFill="1" applyBorder="1" applyAlignment="1" applyProtection="1">
      <alignment horizontal="center" vertical="center" wrapText="1"/>
    </xf>
    <xf numFmtId="0" fontId="24" fillId="21" borderId="13" xfId="2" applyFont="1" applyFill="1" applyBorder="1" applyAlignment="1" applyProtection="1">
      <alignment horizontal="center" vertical="center"/>
    </xf>
    <xf numFmtId="0" fontId="24" fillId="41" borderId="13" xfId="2" applyFont="1" applyFill="1" applyBorder="1" applyAlignment="1" applyProtection="1">
      <alignment horizontal="center" vertical="center"/>
    </xf>
    <xf numFmtId="0" fontId="24" fillId="8" borderId="13" xfId="2" applyFont="1" applyFill="1" applyBorder="1" applyAlignment="1" applyProtection="1">
      <alignment horizontal="center" vertical="center"/>
      <protection locked="0"/>
    </xf>
    <xf numFmtId="0" fontId="16" fillId="32" borderId="78" xfId="2" applyFont="1" applyFill="1" applyBorder="1" applyAlignment="1" applyProtection="1">
      <alignment horizontal="center" vertical="center"/>
      <protection locked="0"/>
    </xf>
    <xf numFmtId="0" fontId="16" fillId="5" borderId="15" xfId="2" applyFont="1" applyFill="1" applyBorder="1" applyAlignment="1" applyProtection="1">
      <alignment horizontal="center" vertical="center"/>
      <protection locked="0"/>
    </xf>
    <xf numFmtId="0" fontId="6" fillId="5" borderId="78" xfId="2" quotePrefix="1" applyNumberFormat="1" applyFont="1" applyFill="1" applyBorder="1" applyAlignment="1">
      <alignment horizontal="center" vertical="center"/>
    </xf>
    <xf numFmtId="1" fontId="16" fillId="5" borderId="13" xfId="2" applyNumberFormat="1" applyFont="1" applyFill="1" applyBorder="1" applyAlignment="1" applyProtection="1">
      <alignment vertical="center"/>
      <protection locked="0"/>
    </xf>
    <xf numFmtId="1" fontId="16" fillId="5" borderId="16" xfId="2" applyNumberFormat="1" applyFont="1" applyFill="1" applyBorder="1" applyAlignment="1" applyProtection="1">
      <alignment vertical="center"/>
      <protection locked="0"/>
    </xf>
    <xf numFmtId="0" fontId="31" fillId="34" borderId="12" xfId="2" applyFont="1" applyFill="1" applyBorder="1">
      <alignment vertical="center"/>
    </xf>
    <xf numFmtId="0" fontId="31" fillId="34" borderId="12" xfId="2" applyFont="1" applyFill="1" applyBorder="1" applyProtection="1">
      <alignment vertical="center"/>
    </xf>
    <xf numFmtId="0" fontId="31" fillId="34" borderId="15" xfId="2" applyFont="1" applyFill="1" applyBorder="1">
      <alignment vertical="center"/>
    </xf>
    <xf numFmtId="0" fontId="31" fillId="0" borderId="2" xfId="0" applyFont="1" applyFill="1" applyBorder="1" applyAlignment="1">
      <alignment vertical="center"/>
    </xf>
    <xf numFmtId="0" fontId="31" fillId="0" borderId="3" xfId="0" applyFont="1" applyFill="1" applyBorder="1" applyAlignment="1">
      <alignment vertical="center"/>
    </xf>
    <xf numFmtId="0" fontId="56" fillId="0" borderId="0" xfId="0" applyFont="1" applyFill="1" applyBorder="1" applyAlignment="1">
      <alignment vertical="center"/>
    </xf>
    <xf numFmtId="0" fontId="31" fillId="34" borderId="13" xfId="0" applyFont="1" applyFill="1" applyBorder="1" applyAlignment="1">
      <alignment vertical="center"/>
    </xf>
    <xf numFmtId="0" fontId="31" fillId="34" borderId="13" xfId="0" applyFont="1" applyFill="1" applyBorder="1" applyAlignment="1">
      <alignment vertical="center" wrapText="1"/>
    </xf>
    <xf numFmtId="0" fontId="31" fillId="34" borderId="14" xfId="0" applyFont="1" applyFill="1" applyBorder="1" applyAlignment="1">
      <alignment vertical="center" wrapText="1"/>
    </xf>
    <xf numFmtId="0" fontId="31" fillId="0" borderId="0" xfId="0" applyFont="1" applyFill="1" applyBorder="1" applyAlignment="1">
      <alignment vertical="center"/>
    </xf>
    <xf numFmtId="0" fontId="31" fillId="0" borderId="5" xfId="0" applyFont="1" applyFill="1" applyBorder="1" applyAlignment="1">
      <alignment vertical="center"/>
    </xf>
    <xf numFmtId="0" fontId="54" fillId="35" borderId="13" xfId="2" applyFont="1" applyFill="1" applyBorder="1" applyAlignment="1" applyProtection="1">
      <alignment horizontal="center" vertical="center"/>
      <protection locked="0"/>
    </xf>
    <xf numFmtId="0" fontId="54" fillId="35" borderId="14" xfId="2" applyFont="1" applyFill="1" applyBorder="1" applyAlignment="1" applyProtection="1">
      <alignment horizontal="center" vertical="center"/>
      <protection locked="0"/>
    </xf>
    <xf numFmtId="0" fontId="57" fillId="34" borderId="23" xfId="0" applyFont="1" applyFill="1" applyBorder="1" applyAlignment="1">
      <alignment vertical="center"/>
    </xf>
    <xf numFmtId="0" fontId="57" fillId="34" borderId="13" xfId="0" applyFont="1" applyFill="1" applyBorder="1" applyAlignment="1">
      <alignment vertical="center" wrapText="1"/>
    </xf>
    <xf numFmtId="0" fontId="31" fillId="42" borderId="13" xfId="0" applyFont="1" applyFill="1" applyBorder="1" applyAlignment="1">
      <alignment vertical="center"/>
    </xf>
    <xf numFmtId="0" fontId="31" fillId="42" borderId="14" xfId="0" applyFont="1" applyFill="1" applyBorder="1" applyAlignment="1">
      <alignment vertical="center"/>
    </xf>
    <xf numFmtId="0" fontId="54" fillId="35" borderId="16" xfId="2" applyFont="1" applyFill="1" applyBorder="1" applyAlignment="1" applyProtection="1">
      <alignment horizontal="center" vertical="center"/>
      <protection locked="0"/>
    </xf>
    <xf numFmtId="0" fontId="57" fillId="34" borderId="16" xfId="0" applyFont="1" applyFill="1" applyBorder="1" applyAlignment="1">
      <alignment vertical="center"/>
    </xf>
    <xf numFmtId="0" fontId="31" fillId="42" borderId="16" xfId="0" applyFont="1" applyFill="1" applyBorder="1" applyAlignment="1">
      <alignment vertical="center"/>
    </xf>
    <xf numFmtId="0" fontId="31" fillId="42" borderId="17" xfId="0" applyFont="1" applyFill="1" applyBorder="1" applyAlignment="1">
      <alignment vertical="center"/>
    </xf>
    <xf numFmtId="0" fontId="31" fillId="0" borderId="4" xfId="0" applyFont="1" applyFill="1" applyBorder="1" applyAlignment="1">
      <alignment vertical="center"/>
    </xf>
    <xf numFmtId="0" fontId="31" fillId="34" borderId="71" xfId="0" applyFont="1" applyFill="1" applyBorder="1" applyAlignment="1">
      <alignment vertical="center"/>
    </xf>
    <xf numFmtId="0" fontId="31" fillId="34" borderId="62" xfId="0" applyFont="1" applyFill="1" applyBorder="1" applyAlignment="1">
      <alignment vertical="center"/>
    </xf>
    <xf numFmtId="0" fontId="31" fillId="34" borderId="63" xfId="0" applyFont="1" applyFill="1" applyBorder="1" applyAlignment="1">
      <alignment vertical="center"/>
    </xf>
    <xf numFmtId="0" fontId="31" fillId="34" borderId="6" xfId="0" applyFont="1" applyFill="1" applyBorder="1" applyAlignment="1">
      <alignment horizontal="center" vertical="center"/>
    </xf>
    <xf numFmtId="0" fontId="31" fillId="34" borderId="7" xfId="0" applyFont="1" applyFill="1" applyBorder="1" applyAlignment="1">
      <alignment horizontal="center" vertical="center"/>
    </xf>
    <xf numFmtId="0" fontId="31" fillId="34" borderId="8" xfId="0" applyFont="1" applyFill="1" applyBorder="1" applyAlignment="1">
      <alignment horizontal="center" vertical="center"/>
    </xf>
    <xf numFmtId="0" fontId="31" fillId="34" borderId="33" xfId="0" applyFont="1" applyFill="1" applyBorder="1" applyAlignment="1">
      <alignment horizontal="center" vertical="center"/>
    </xf>
    <xf numFmtId="0" fontId="31" fillId="34" borderId="61" xfId="0" applyFont="1" applyFill="1" applyBorder="1" applyAlignment="1">
      <alignment vertical="center"/>
    </xf>
    <xf numFmtId="0" fontId="31" fillId="34" borderId="50" xfId="0" applyFont="1" applyFill="1" applyBorder="1" applyAlignment="1">
      <alignment horizontal="center" vertical="center"/>
    </xf>
    <xf numFmtId="0" fontId="31" fillId="34" borderId="52" xfId="0" applyFont="1" applyFill="1" applyBorder="1" applyAlignment="1">
      <alignment horizontal="center" vertical="center"/>
    </xf>
    <xf numFmtId="0" fontId="31" fillId="34" borderId="51" xfId="0" applyFont="1" applyFill="1" applyBorder="1" applyAlignment="1">
      <alignment horizontal="center" vertical="center"/>
    </xf>
    <xf numFmtId="0" fontId="31" fillId="34" borderId="31" xfId="0" applyFont="1" applyFill="1" applyBorder="1" applyAlignment="1">
      <alignment horizontal="center" vertical="center"/>
    </xf>
    <xf numFmtId="0" fontId="31" fillId="34" borderId="24" xfId="0" applyFont="1" applyFill="1" applyBorder="1" applyAlignment="1">
      <alignment vertical="center"/>
    </xf>
    <xf numFmtId="0" fontId="31" fillId="34" borderId="1" xfId="0" applyFont="1" applyFill="1" applyBorder="1" applyAlignment="1">
      <alignment horizontal="center" vertical="center"/>
    </xf>
    <xf numFmtId="0" fontId="31" fillId="34" borderId="3" xfId="0" applyFont="1" applyFill="1" applyBorder="1" applyAlignment="1">
      <alignment horizontal="center" vertical="center"/>
    </xf>
    <xf numFmtId="0" fontId="31" fillId="34" borderId="2" xfId="0" applyFont="1" applyFill="1" applyBorder="1" applyAlignment="1">
      <alignment horizontal="center" vertical="center"/>
    </xf>
    <xf numFmtId="0" fontId="31" fillId="34" borderId="30" xfId="0" applyFont="1" applyFill="1" applyBorder="1" applyAlignment="1">
      <alignment vertical="center"/>
    </xf>
    <xf numFmtId="0" fontId="20" fillId="34" borderId="16" xfId="0" applyFont="1" applyFill="1" applyBorder="1" applyAlignment="1">
      <alignment horizontal="center" vertical="center"/>
    </xf>
    <xf numFmtId="0" fontId="14" fillId="20" borderId="9" xfId="2" applyFont="1" applyFill="1" applyBorder="1" applyAlignment="1">
      <alignment horizontal="center" vertical="center"/>
    </xf>
    <xf numFmtId="0" fontId="14" fillId="20" borderId="12" xfId="2" applyFont="1" applyFill="1" applyBorder="1" applyAlignment="1">
      <alignment horizontal="center" vertical="center"/>
    </xf>
    <xf numFmtId="0" fontId="14" fillId="20" borderId="15" xfId="2" applyFont="1" applyFill="1" applyBorder="1" applyAlignment="1">
      <alignment horizontal="center" vertical="center"/>
    </xf>
    <xf numFmtId="0" fontId="16" fillId="5" borderId="17" xfId="2" applyFont="1" applyFill="1" applyBorder="1" applyProtection="1">
      <alignment vertical="center"/>
      <protection locked="0"/>
    </xf>
    <xf numFmtId="0" fontId="32" fillId="20" borderId="25" xfId="2" applyFont="1" applyFill="1" applyBorder="1" applyAlignment="1">
      <alignment horizontal="center" vertical="center"/>
    </xf>
    <xf numFmtId="0" fontId="14" fillId="20" borderId="70" xfId="2" applyFont="1" applyFill="1" applyBorder="1" applyAlignment="1" applyProtection="1">
      <alignment horizontal="center" vertical="center" wrapText="1"/>
    </xf>
    <xf numFmtId="0" fontId="14" fillId="20" borderId="27" xfId="2" applyFont="1" applyFill="1" applyBorder="1" applyAlignment="1">
      <alignment horizontal="center" vertical="center" wrapText="1"/>
    </xf>
    <xf numFmtId="0" fontId="58" fillId="34" borderId="75" xfId="2" applyFont="1" applyFill="1" applyBorder="1" applyAlignment="1">
      <alignment horizontal="center" vertical="center" wrapText="1"/>
    </xf>
    <xf numFmtId="0" fontId="40" fillId="20" borderId="0" xfId="3" quotePrefix="1" applyFill="1" applyBorder="1"/>
    <xf numFmtId="0" fontId="14" fillId="20" borderId="36" xfId="2" applyFont="1" applyFill="1" applyBorder="1" applyAlignment="1">
      <alignment horizontal="center" vertical="center"/>
    </xf>
    <xf numFmtId="0" fontId="17" fillId="20" borderId="49" xfId="2" applyFont="1" applyFill="1" applyBorder="1" applyAlignment="1" applyProtection="1">
      <alignment horizontal="center" vertical="center" wrapText="1"/>
    </xf>
    <xf numFmtId="0" fontId="59" fillId="35" borderId="78" xfId="2" applyFont="1" applyFill="1" applyBorder="1" applyAlignment="1" applyProtection="1">
      <alignment horizontal="center" vertical="center" wrapText="1"/>
      <protection locked="0"/>
    </xf>
    <xf numFmtId="0" fontId="17" fillId="32" borderId="13" xfId="2" applyFont="1" applyFill="1" applyBorder="1" applyProtection="1">
      <alignment vertical="center"/>
      <protection locked="0"/>
    </xf>
    <xf numFmtId="0" fontId="17" fillId="23" borderId="14" xfId="2" applyFont="1" applyFill="1" applyBorder="1">
      <alignment vertical="center"/>
    </xf>
    <xf numFmtId="0" fontId="54" fillId="40" borderId="31" xfId="2" applyFont="1" applyFill="1" applyBorder="1">
      <alignment vertical="center"/>
    </xf>
    <xf numFmtId="0" fontId="54" fillId="35" borderId="74" xfId="2" quotePrefix="1" applyNumberFormat="1" applyFont="1" applyFill="1" applyBorder="1" applyAlignment="1">
      <alignment horizontal="center" vertical="center"/>
    </xf>
    <xf numFmtId="0" fontId="54" fillId="35" borderId="75" xfId="2" quotePrefix="1" applyNumberFormat="1" applyFont="1" applyFill="1" applyBorder="1" applyAlignment="1">
      <alignment horizontal="center" vertical="center"/>
    </xf>
    <xf numFmtId="0" fontId="54" fillId="35" borderId="33" xfId="2" quotePrefix="1" applyNumberFormat="1" applyFont="1" applyFill="1" applyBorder="1" applyAlignment="1">
      <alignment horizontal="center" vertical="center"/>
    </xf>
    <xf numFmtId="176" fontId="16" fillId="0" borderId="0" xfId="2" applyNumberFormat="1" applyFont="1" applyProtection="1">
      <alignment vertical="center"/>
    </xf>
    <xf numFmtId="0" fontId="6" fillId="5" borderId="0" xfId="2" applyFont="1" applyFill="1" applyBorder="1">
      <alignment vertical="center"/>
    </xf>
    <xf numFmtId="0" fontId="6" fillId="5" borderId="5" xfId="2" applyFont="1" applyFill="1" applyBorder="1">
      <alignment vertical="center"/>
    </xf>
    <xf numFmtId="0" fontId="6" fillId="0" borderId="4" xfId="2" applyFont="1" applyBorder="1">
      <alignment vertical="center"/>
    </xf>
    <xf numFmtId="0" fontId="24" fillId="5" borderId="13" xfId="2" applyFont="1" applyFill="1" applyBorder="1" applyAlignment="1" applyProtection="1">
      <alignment horizontal="center" vertical="center"/>
      <protection locked="0"/>
    </xf>
    <xf numFmtId="0" fontId="24" fillId="5" borderId="16" xfId="2" applyFont="1" applyFill="1" applyBorder="1" applyAlignment="1" applyProtection="1">
      <alignment horizontal="center" vertical="center"/>
      <protection locked="0"/>
    </xf>
    <xf numFmtId="0" fontId="6" fillId="5" borderId="64" xfId="2" applyFont="1" applyFill="1" applyBorder="1" applyAlignment="1" applyProtection="1">
      <alignment horizontal="center" vertical="center"/>
      <protection locked="0"/>
    </xf>
    <xf numFmtId="0" fontId="6" fillId="5" borderId="65" xfId="2" applyFont="1" applyFill="1" applyBorder="1" applyAlignment="1" applyProtection="1">
      <alignment horizontal="center" vertical="center"/>
      <protection locked="0"/>
    </xf>
    <xf numFmtId="0" fontId="16" fillId="5" borderId="16" xfId="2" applyNumberFormat="1" applyFont="1" applyFill="1" applyBorder="1" applyAlignment="1" applyProtection="1">
      <alignment horizontal="center" vertical="center"/>
      <protection locked="0"/>
    </xf>
    <xf numFmtId="14" fontId="6" fillId="0" borderId="0" xfId="2" applyNumberFormat="1" applyFont="1">
      <alignment vertical="center"/>
    </xf>
    <xf numFmtId="192" fontId="16" fillId="5" borderId="10" xfId="2" applyNumberFormat="1" applyFont="1" applyFill="1" applyBorder="1" applyAlignment="1" applyProtection="1">
      <alignment horizontal="center" vertical="center"/>
      <protection locked="0"/>
    </xf>
    <xf numFmtId="0" fontId="6" fillId="0" borderId="0" xfId="2" applyFont="1">
      <alignment vertical="center"/>
    </xf>
    <xf numFmtId="14" fontId="6" fillId="0" borderId="0" xfId="2" applyNumberFormat="1" applyFont="1">
      <alignment vertical="center"/>
    </xf>
    <xf numFmtId="49" fontId="6" fillId="0" borderId="0" xfId="2" applyNumberFormat="1" applyFont="1">
      <alignment vertical="center"/>
    </xf>
    <xf numFmtId="0" fontId="16" fillId="5" borderId="59" xfId="2" applyNumberFormat="1" applyFont="1" applyFill="1" applyBorder="1" applyAlignment="1" applyProtection="1">
      <alignment horizontal="center" vertical="center"/>
      <protection locked="0"/>
    </xf>
    <xf numFmtId="0" fontId="16" fillId="5" borderId="38" xfId="2" applyNumberFormat="1" applyFont="1" applyFill="1" applyBorder="1" applyAlignment="1" applyProtection="1">
      <alignment horizontal="center" vertical="center"/>
      <protection locked="0"/>
    </xf>
    <xf numFmtId="0" fontId="16" fillId="21" borderId="10" xfId="2" applyNumberFormat="1" applyFont="1" applyFill="1" applyBorder="1" applyAlignment="1" applyProtection="1">
      <alignment vertical="center"/>
    </xf>
    <xf numFmtId="0" fontId="16" fillId="20" borderId="10" xfId="2" applyNumberFormat="1" applyFont="1" applyFill="1" applyBorder="1" applyAlignment="1" applyProtection="1">
      <alignment vertical="center"/>
    </xf>
    <xf numFmtId="0" fontId="16" fillId="20" borderId="34" xfId="2" applyNumberFormat="1" applyFont="1" applyFill="1" applyBorder="1" applyAlignment="1" applyProtection="1">
      <alignment vertical="center"/>
    </xf>
    <xf numFmtId="0" fontId="16" fillId="5" borderId="22" xfId="2" applyNumberFormat="1" applyFont="1" applyFill="1" applyBorder="1" applyAlignment="1" applyProtection="1">
      <alignment horizontal="center" vertical="center"/>
      <protection locked="0"/>
    </xf>
    <xf numFmtId="0" fontId="16" fillId="20" borderId="77" xfId="2" applyFont="1" applyFill="1" applyBorder="1" applyProtection="1">
      <alignment vertical="center"/>
    </xf>
    <xf numFmtId="0" fontId="16" fillId="20" borderId="22" xfId="2" applyFont="1" applyFill="1" applyBorder="1" applyProtection="1">
      <alignment vertical="center"/>
    </xf>
    <xf numFmtId="0" fontId="26" fillId="20" borderId="1" xfId="2" applyFont="1" applyFill="1" applyBorder="1" applyAlignment="1" applyProtection="1">
      <alignment horizontal="left" vertical="center"/>
    </xf>
    <xf numFmtId="0" fontId="26" fillId="20" borderId="2" xfId="2" applyFont="1" applyFill="1" applyBorder="1" applyAlignment="1" applyProtection="1">
      <alignment horizontal="left" vertical="center"/>
    </xf>
    <xf numFmtId="0" fontId="16" fillId="20" borderId="9" xfId="2" applyFont="1" applyFill="1" applyBorder="1" applyAlignment="1" applyProtection="1">
      <alignment vertical="center"/>
    </xf>
    <xf numFmtId="0" fontId="16" fillId="20" borderId="3" xfId="2" applyFont="1" applyFill="1" applyBorder="1" applyProtection="1">
      <alignment vertical="center"/>
    </xf>
    <xf numFmtId="0" fontId="16" fillId="20" borderId="10" xfId="2" applyFont="1" applyFill="1" applyBorder="1" applyAlignment="1" applyProtection="1">
      <alignment vertical="center" wrapText="1"/>
    </xf>
    <xf numFmtId="0" fontId="16" fillId="22" borderId="35" xfId="2" applyNumberFormat="1" applyFont="1" applyFill="1" applyBorder="1" applyAlignment="1" applyProtection="1">
      <alignment horizontal="center" vertical="center"/>
    </xf>
    <xf numFmtId="0" fontId="16" fillId="20" borderId="11" xfId="2" applyFont="1" applyFill="1" applyBorder="1" applyAlignment="1" applyProtection="1">
      <alignment horizontal="right" vertical="center"/>
    </xf>
    <xf numFmtId="0" fontId="16" fillId="20" borderId="12" xfId="2" applyFont="1" applyFill="1" applyBorder="1" applyAlignment="1" applyProtection="1">
      <alignment horizontal="center" vertical="center"/>
    </xf>
    <xf numFmtId="0" fontId="16" fillId="20" borderId="14" xfId="2" applyFont="1" applyFill="1" applyBorder="1" applyAlignment="1" applyProtection="1">
      <alignment horizontal="right" vertical="center"/>
    </xf>
    <xf numFmtId="0" fontId="16" fillId="20" borderId="15" xfId="2" applyFont="1" applyFill="1" applyBorder="1" applyAlignment="1" applyProtection="1">
      <alignment horizontal="center" vertical="center"/>
    </xf>
    <xf numFmtId="0" fontId="16" fillId="20" borderId="17" xfId="2" applyFont="1" applyFill="1" applyBorder="1" applyAlignment="1" applyProtection="1">
      <alignment horizontal="right" vertical="center"/>
    </xf>
    <xf numFmtId="193" fontId="16" fillId="5" borderId="13" xfId="2" applyNumberFormat="1" applyFont="1" applyFill="1" applyBorder="1" applyAlignment="1" applyProtection="1">
      <alignment vertical="center"/>
      <protection locked="0"/>
    </xf>
    <xf numFmtId="193" fontId="16" fillId="5" borderId="13" xfId="2" applyNumberFormat="1" applyFont="1" applyFill="1" applyBorder="1" applyAlignment="1" applyProtection="1">
      <alignment horizontal="right" vertical="center"/>
      <protection locked="0"/>
    </xf>
    <xf numFmtId="193" fontId="16" fillId="5" borderId="16" xfId="2" applyNumberFormat="1" applyFont="1" applyFill="1" applyBorder="1" applyAlignment="1" applyProtection="1">
      <alignment horizontal="right" vertical="center"/>
      <protection locked="0"/>
    </xf>
    <xf numFmtId="193" fontId="16" fillId="5" borderId="27" xfId="2" applyNumberFormat="1" applyFont="1" applyFill="1" applyBorder="1" applyProtection="1">
      <alignment vertical="center"/>
      <protection locked="0"/>
    </xf>
    <xf numFmtId="193" fontId="16" fillId="5" borderId="14" xfId="2" applyNumberFormat="1" applyFont="1" applyFill="1" applyBorder="1" applyProtection="1">
      <alignment vertical="center"/>
      <protection locked="0"/>
    </xf>
    <xf numFmtId="193" fontId="16" fillId="5" borderId="26" xfId="2" applyNumberFormat="1" applyFont="1" applyFill="1" applyBorder="1" applyAlignment="1" applyProtection="1">
      <alignment vertical="center"/>
      <protection locked="0"/>
    </xf>
    <xf numFmtId="193" fontId="16" fillId="5" borderId="16" xfId="2" applyNumberFormat="1" applyFont="1" applyFill="1" applyBorder="1" applyAlignment="1" applyProtection="1">
      <alignment vertical="center"/>
      <protection locked="0"/>
    </xf>
    <xf numFmtId="178" fontId="54" fillId="34" borderId="75" xfId="2" applyNumberFormat="1" applyFont="1" applyFill="1" applyBorder="1">
      <alignment vertical="center"/>
    </xf>
    <xf numFmtId="178" fontId="54" fillId="35" borderId="76" xfId="2" applyNumberFormat="1" applyFont="1" applyFill="1" applyBorder="1">
      <alignment vertical="center"/>
    </xf>
    <xf numFmtId="0" fontId="45" fillId="34" borderId="12" xfId="0" applyFont="1" applyFill="1" applyBorder="1" applyAlignment="1">
      <alignment horizontal="center"/>
    </xf>
    <xf numFmtId="0" fontId="45" fillId="35" borderId="13" xfId="0" applyFont="1" applyFill="1" applyBorder="1" applyAlignment="1" applyProtection="1">
      <alignment horizontal="center"/>
      <protection locked="0"/>
    </xf>
    <xf numFmtId="0" fontId="45" fillId="35" borderId="13" xfId="0" applyFont="1" applyFill="1" applyBorder="1" applyProtection="1">
      <protection locked="0"/>
    </xf>
    <xf numFmtId="0" fontId="45" fillId="34" borderId="15" xfId="0" applyFont="1" applyFill="1" applyBorder="1" applyAlignment="1">
      <alignment horizontal="center"/>
    </xf>
    <xf numFmtId="0" fontId="45" fillId="35" borderId="16" xfId="0" applyFont="1" applyFill="1" applyBorder="1" applyAlignment="1" applyProtection="1">
      <alignment horizontal="center"/>
      <protection locked="0"/>
    </xf>
    <xf numFmtId="0" fontId="45" fillId="35" borderId="16" xfId="0" applyFont="1" applyFill="1" applyBorder="1" applyProtection="1">
      <protection locked="0"/>
    </xf>
    <xf numFmtId="0" fontId="45" fillId="34" borderId="60" xfId="0" applyFont="1" applyFill="1" applyBorder="1" applyAlignment="1">
      <alignment horizontal="center"/>
    </xf>
    <xf numFmtId="0" fontId="45" fillId="34" borderId="54" xfId="0" applyFont="1" applyFill="1" applyBorder="1" applyAlignment="1">
      <alignment horizontal="center"/>
    </xf>
    <xf numFmtId="0" fontId="45" fillId="34" borderId="55" xfId="0" applyFont="1" applyFill="1" applyBorder="1" applyAlignment="1">
      <alignment horizontal="center"/>
    </xf>
    <xf numFmtId="0" fontId="45" fillId="34" borderId="9" xfId="0" applyFont="1" applyFill="1" applyBorder="1" applyAlignment="1">
      <alignment horizontal="center"/>
    </xf>
    <xf numFmtId="0" fontId="45" fillId="35" borderId="10" xfId="0" applyFont="1" applyFill="1" applyBorder="1" applyAlignment="1" applyProtection="1">
      <alignment horizontal="center"/>
      <protection locked="0"/>
    </xf>
    <xf numFmtId="0" fontId="45" fillId="35" borderId="10" xfId="0" applyFont="1" applyFill="1" applyBorder="1" applyProtection="1">
      <protection locked="0"/>
    </xf>
    <xf numFmtId="0" fontId="16" fillId="5" borderId="35" xfId="2" applyNumberFormat="1" applyFont="1" applyFill="1" applyBorder="1" applyAlignment="1" applyProtection="1">
      <alignment horizontal="center" vertical="center"/>
      <protection locked="0"/>
    </xf>
    <xf numFmtId="0" fontId="16" fillId="20" borderId="69" xfId="2" applyNumberFormat="1" applyFont="1" applyFill="1" applyBorder="1" applyAlignment="1" applyProtection="1">
      <alignment vertical="center"/>
    </xf>
    <xf numFmtId="0" fontId="16" fillId="20" borderId="26" xfId="2" applyNumberFormat="1" applyFont="1" applyFill="1" applyBorder="1" applyAlignment="1" applyProtection="1">
      <alignment vertical="center"/>
    </xf>
    <xf numFmtId="0" fontId="16" fillId="22" borderId="69" xfId="2" applyNumberFormat="1" applyFont="1" applyFill="1" applyBorder="1" applyAlignment="1" applyProtection="1">
      <alignment horizontal="center" vertical="center"/>
    </xf>
    <xf numFmtId="0" fontId="16" fillId="22" borderId="26" xfId="2" applyNumberFormat="1" applyFont="1" applyFill="1" applyBorder="1" applyAlignment="1" applyProtection="1">
      <alignment horizontal="center" vertical="center"/>
    </xf>
    <xf numFmtId="0" fontId="16" fillId="22" borderId="27" xfId="2" applyFont="1" applyFill="1" applyBorder="1" applyProtection="1">
      <alignment vertical="center"/>
    </xf>
    <xf numFmtId="0" fontId="16" fillId="20" borderId="10" xfId="2" applyFont="1" applyFill="1" applyBorder="1" applyProtection="1">
      <alignment vertical="center"/>
    </xf>
    <xf numFmtId="0" fontId="16" fillId="20" borderId="16" xfId="2" applyFont="1" applyFill="1" applyBorder="1" applyProtection="1">
      <alignment vertical="center"/>
    </xf>
    <xf numFmtId="0" fontId="16" fillId="20" borderId="14" xfId="2" applyFont="1" applyFill="1" applyBorder="1" applyProtection="1">
      <alignment vertical="center"/>
    </xf>
    <xf numFmtId="0" fontId="16" fillId="5" borderId="12" xfId="2" applyFont="1" applyFill="1" applyBorder="1" applyProtection="1">
      <alignment vertical="center"/>
      <protection locked="0"/>
    </xf>
    <xf numFmtId="0" fontId="16" fillId="8" borderId="13" xfId="2" applyFont="1" applyFill="1" applyBorder="1" applyProtection="1">
      <alignment vertical="center"/>
      <protection locked="0"/>
    </xf>
    <xf numFmtId="0" fontId="16" fillId="32" borderId="82" xfId="2" applyFont="1" applyFill="1" applyBorder="1" applyAlignment="1" applyProtection="1">
      <alignment horizontal="center" vertical="center"/>
      <protection locked="0"/>
    </xf>
    <xf numFmtId="0" fontId="54" fillId="40" borderId="74" xfId="2" applyFont="1" applyFill="1" applyBorder="1" applyAlignment="1">
      <alignment horizontal="center" vertical="center"/>
    </xf>
    <xf numFmtId="0" fontId="54" fillId="40" borderId="3" xfId="2" applyFont="1" applyFill="1" applyBorder="1" applyAlignment="1">
      <alignment horizontal="center" vertical="center"/>
    </xf>
    <xf numFmtId="0" fontId="6" fillId="5" borderId="19" xfId="2" applyFont="1" applyFill="1" applyBorder="1" applyAlignment="1">
      <alignment horizontal="center" vertical="center"/>
    </xf>
    <xf numFmtId="0" fontId="6" fillId="5" borderId="40" xfId="2" applyFont="1" applyFill="1" applyBorder="1" applyAlignment="1">
      <alignment horizontal="center" vertical="center"/>
    </xf>
    <xf numFmtId="0" fontId="6" fillId="5" borderId="77" xfId="2" quotePrefix="1" applyFont="1" applyFill="1" applyBorder="1" applyAlignment="1">
      <alignment horizontal="center" vertical="center"/>
    </xf>
    <xf numFmtId="0" fontId="6" fillId="24" borderId="20" xfId="2" applyFont="1" applyFill="1" applyBorder="1" applyAlignment="1">
      <alignment horizontal="center" vertical="center"/>
    </xf>
    <xf numFmtId="0" fontId="6" fillId="24" borderId="24" xfId="2" applyFont="1" applyFill="1" applyBorder="1" applyAlignment="1">
      <alignment horizontal="center" vertical="center"/>
    </xf>
    <xf numFmtId="0" fontId="6" fillId="24" borderId="30" xfId="2" applyFont="1" applyFill="1" applyBorder="1" applyAlignment="1">
      <alignment horizontal="center" vertical="center"/>
    </xf>
    <xf numFmtId="0" fontId="6" fillId="24" borderId="76" xfId="2" applyFont="1" applyFill="1" applyBorder="1" applyAlignment="1">
      <alignment horizontal="center" vertical="center"/>
    </xf>
    <xf numFmtId="0" fontId="6" fillId="24" borderId="47" xfId="2" applyFont="1" applyFill="1" applyBorder="1" applyAlignment="1">
      <alignment horizontal="center" vertical="center"/>
    </xf>
    <xf numFmtId="0" fontId="16" fillId="21" borderId="9" xfId="2" applyFont="1" applyFill="1" applyBorder="1" applyAlignment="1" applyProtection="1">
      <alignment horizontal="center" vertical="center"/>
    </xf>
    <xf numFmtId="0" fontId="45" fillId="43" borderId="11" xfId="0" applyFont="1" applyFill="1" applyBorder="1" applyProtection="1">
      <protection locked="0"/>
    </xf>
    <xf numFmtId="0" fontId="45" fillId="43" borderId="14" xfId="0" applyFont="1" applyFill="1" applyBorder="1" applyProtection="1">
      <protection locked="0"/>
    </xf>
    <xf numFmtId="0" fontId="45" fillId="43" borderId="17" xfId="0" applyFont="1" applyFill="1" applyBorder="1" applyProtection="1">
      <protection locked="0"/>
    </xf>
    <xf numFmtId="0" fontId="16" fillId="5" borderId="13" xfId="2" applyFont="1" applyFill="1" applyBorder="1" applyAlignment="1" applyProtection="1">
      <alignment horizontal="right" vertical="center"/>
      <protection locked="0"/>
    </xf>
    <xf numFmtId="0" fontId="16" fillId="5" borderId="13" xfId="2" applyFont="1" applyFill="1" applyBorder="1" applyAlignment="1" applyProtection="1">
      <alignment vertical="center"/>
      <protection locked="0"/>
    </xf>
    <xf numFmtId="0" fontId="16" fillId="32" borderId="9" xfId="2" applyFont="1" applyFill="1" applyBorder="1" applyProtection="1">
      <alignment vertical="center"/>
      <protection locked="0"/>
    </xf>
    <xf numFmtId="0" fontId="16" fillId="32" borderId="12" xfId="2" applyFont="1" applyFill="1" applyBorder="1" applyProtection="1">
      <alignment vertical="center"/>
      <protection locked="0"/>
    </xf>
    <xf numFmtId="0" fontId="54" fillId="34" borderId="13" xfId="2" applyFont="1" applyFill="1" applyBorder="1" applyAlignment="1" applyProtection="1">
      <alignment horizontal="center" vertical="center"/>
    </xf>
    <xf numFmtId="0" fontId="54" fillId="34" borderId="14" xfId="2" applyFont="1" applyFill="1" applyBorder="1" applyAlignment="1" applyProtection="1">
      <alignment horizontal="center" vertical="center"/>
    </xf>
    <xf numFmtId="0" fontId="54" fillId="34" borderId="16" xfId="2" applyFont="1" applyFill="1" applyBorder="1" applyAlignment="1" applyProtection="1">
      <alignment horizontal="center" vertical="center"/>
    </xf>
    <xf numFmtId="0" fontId="54" fillId="40" borderId="1" xfId="2" applyFont="1" applyFill="1" applyBorder="1" applyAlignment="1">
      <alignment horizontal="center" vertical="center"/>
    </xf>
    <xf numFmtId="0" fontId="6" fillId="24" borderId="18" xfId="2" applyFont="1" applyFill="1" applyBorder="1" applyAlignment="1">
      <alignment horizontal="center" vertical="center"/>
    </xf>
    <xf numFmtId="0" fontId="6" fillId="24" borderId="21" xfId="2" applyFont="1" applyFill="1" applyBorder="1" applyAlignment="1">
      <alignment horizontal="center" vertical="center"/>
    </xf>
    <xf numFmtId="0" fontId="6" fillId="24" borderId="81" xfId="2" applyFont="1" applyFill="1" applyBorder="1" applyAlignment="1">
      <alignment horizontal="center" vertical="center"/>
    </xf>
    <xf numFmtId="14" fontId="6" fillId="0" borderId="0" xfId="2" applyNumberFormat="1" applyFont="1">
      <alignment vertical="center"/>
    </xf>
    <xf numFmtId="0" fontId="6" fillId="0" borderId="0" xfId="2" applyFont="1">
      <alignment vertical="center"/>
    </xf>
    <xf numFmtId="14" fontId="6" fillId="0" borderId="0" xfId="2" applyNumberFormat="1" applyFont="1">
      <alignment vertical="center"/>
    </xf>
    <xf numFmtId="49" fontId="6" fillId="0" borderId="0" xfId="2" applyNumberFormat="1" applyFont="1">
      <alignment vertical="center"/>
    </xf>
    <xf numFmtId="0" fontId="6" fillId="0" borderId="0" xfId="2" applyFont="1">
      <alignment vertical="center"/>
    </xf>
    <xf numFmtId="14" fontId="6" fillId="0" borderId="0" xfId="2" applyNumberFormat="1" applyFont="1">
      <alignment vertical="center"/>
    </xf>
    <xf numFmtId="49" fontId="6" fillId="0" borderId="0" xfId="2" applyNumberFormat="1" applyFont="1">
      <alignment vertical="center"/>
    </xf>
    <xf numFmtId="0" fontId="24" fillId="5" borderId="16" xfId="2" applyFont="1" applyFill="1" applyBorder="1" applyAlignment="1" applyProtection="1">
      <alignment horizontal="right" vertical="center"/>
      <protection locked="0"/>
    </xf>
    <xf numFmtId="0" fontId="14" fillId="20" borderId="35" xfId="2" applyFont="1" applyFill="1" applyBorder="1" applyProtection="1">
      <alignment vertical="center"/>
    </xf>
    <xf numFmtId="0" fontId="22" fillId="20" borderId="10" xfId="2" applyFont="1" applyFill="1" applyBorder="1" applyAlignment="1">
      <alignment vertical="center"/>
    </xf>
    <xf numFmtId="0" fontId="22" fillId="20" borderId="11" xfId="2" applyFont="1" applyFill="1" applyBorder="1" applyAlignment="1">
      <alignment vertical="center"/>
    </xf>
    <xf numFmtId="0" fontId="14" fillId="20" borderId="10" xfId="2" applyFont="1" applyFill="1" applyBorder="1" applyAlignment="1">
      <alignment vertical="center" wrapText="1"/>
    </xf>
    <xf numFmtId="0" fontId="17" fillId="32" borderId="16" xfId="2" applyFont="1" applyFill="1" applyBorder="1" applyProtection="1">
      <alignment vertical="center"/>
      <protection locked="0"/>
    </xf>
    <xf numFmtId="0" fontId="17" fillId="23" borderId="17" xfId="2" applyFont="1" applyFill="1" applyBorder="1">
      <alignment vertical="center"/>
    </xf>
    <xf numFmtId="0" fontId="14" fillId="20" borderId="69" xfId="2" applyFont="1" applyFill="1" applyBorder="1" applyAlignment="1" applyProtection="1">
      <alignment vertical="center"/>
    </xf>
    <xf numFmtId="0" fontId="35" fillId="20" borderId="13" xfId="2" applyFont="1" applyFill="1" applyBorder="1" applyAlignment="1">
      <alignment horizontal="center" vertical="center" wrapText="1"/>
    </xf>
    <xf numFmtId="0" fontId="16" fillId="20" borderId="22" xfId="2" applyFont="1" applyFill="1" applyBorder="1" applyAlignment="1" applyProtection="1">
      <alignment vertical="center" wrapText="1"/>
    </xf>
    <xf numFmtId="0" fontId="6" fillId="0" borderId="0" xfId="2" applyFont="1">
      <alignment vertical="center"/>
    </xf>
    <xf numFmtId="14" fontId="6" fillId="0" borderId="0" xfId="2" applyNumberFormat="1" applyFont="1">
      <alignment vertical="center"/>
    </xf>
    <xf numFmtId="49" fontId="6" fillId="0" borderId="0" xfId="2" applyNumberFormat="1" applyFont="1">
      <alignment vertical="center"/>
    </xf>
    <xf numFmtId="0" fontId="54" fillId="40" borderId="2" xfId="2" applyFont="1" applyFill="1" applyBorder="1" applyAlignment="1">
      <alignment horizontal="center" vertical="center"/>
    </xf>
    <xf numFmtId="0" fontId="54" fillId="35" borderId="43" xfId="2" quotePrefix="1" applyNumberFormat="1" applyFont="1" applyFill="1" applyBorder="1">
      <alignment vertical="center"/>
    </xf>
    <xf numFmtId="0" fontId="54" fillId="35" borderId="76" xfId="2" quotePrefix="1" applyNumberFormat="1" applyFont="1" applyFill="1" applyBorder="1">
      <alignment vertical="center"/>
    </xf>
    <xf numFmtId="0" fontId="54" fillId="35" borderId="77" xfId="2" quotePrefix="1" applyNumberFormat="1" applyFont="1" applyFill="1" applyBorder="1">
      <alignment vertical="center"/>
    </xf>
    <xf numFmtId="0" fontId="0" fillId="5" borderId="1" xfId="0" applyFill="1" applyBorder="1" applyProtection="1">
      <protection locked="0"/>
    </xf>
    <xf numFmtId="0" fontId="0" fillId="5" borderId="3" xfId="0" applyFill="1" applyBorder="1" applyProtection="1">
      <protection locked="0"/>
    </xf>
    <xf numFmtId="0" fontId="0" fillId="5" borderId="75" xfId="0" applyFill="1" applyBorder="1" applyProtection="1">
      <protection locked="0"/>
    </xf>
    <xf numFmtId="0" fontId="45" fillId="0" borderId="25" xfId="0" applyFont="1" applyFill="1" applyBorder="1" applyAlignment="1" applyProtection="1">
      <alignment horizontal="left"/>
      <protection locked="0"/>
    </xf>
    <xf numFmtId="0" fontId="45" fillId="0" borderId="26" xfId="0" applyFont="1" applyFill="1" applyBorder="1" applyAlignment="1" applyProtection="1">
      <alignment horizontal="left"/>
      <protection locked="0"/>
    </xf>
    <xf numFmtId="0" fontId="45" fillId="0" borderId="26" xfId="0" applyFont="1" applyFill="1" applyBorder="1" applyProtection="1">
      <protection locked="0"/>
    </xf>
    <xf numFmtId="0" fontId="6" fillId="5" borderId="30" xfId="2" applyNumberFormat="1" applyFont="1" applyFill="1" applyBorder="1">
      <alignment vertical="center"/>
    </xf>
    <xf numFmtId="0" fontId="14" fillId="20" borderId="10" xfId="2" applyFont="1" applyFill="1" applyBorder="1" applyAlignment="1">
      <alignment horizontal="center" vertical="center" wrapText="1"/>
    </xf>
    <xf numFmtId="0" fontId="14" fillId="20" borderId="11" xfId="2" applyFont="1" applyFill="1" applyBorder="1" applyAlignment="1">
      <alignment horizontal="center" vertical="center" wrapText="1"/>
    </xf>
    <xf numFmtId="0" fontId="6" fillId="0" borderId="0" xfId="2" applyFont="1">
      <alignment vertical="center"/>
    </xf>
    <xf numFmtId="14" fontId="6" fillId="0" borderId="0" xfId="2" applyNumberFormat="1" applyFont="1">
      <alignment vertical="center"/>
    </xf>
    <xf numFmtId="49" fontId="6" fillId="0" borderId="0" xfId="2" applyNumberFormat="1" applyFont="1">
      <alignment vertical="center"/>
    </xf>
    <xf numFmtId="0" fontId="63" fillId="33" borderId="47" xfId="2" applyFont="1" applyFill="1" applyBorder="1" applyAlignment="1" applyProtection="1">
      <alignment horizontal="center" vertical="center"/>
    </xf>
    <xf numFmtId="0" fontId="6" fillId="5" borderId="21" xfId="2" applyFont="1" applyFill="1" applyBorder="1" applyAlignment="1">
      <alignment horizontal="center" vertical="center"/>
    </xf>
    <xf numFmtId="0" fontId="6" fillId="24" borderId="13" xfId="2" applyFont="1" applyFill="1" applyBorder="1" applyAlignment="1">
      <alignment horizontal="center" vertical="center"/>
    </xf>
    <xf numFmtId="0" fontId="6" fillId="0" borderId="0" xfId="2" applyFont="1">
      <alignment vertical="center"/>
    </xf>
    <xf numFmtId="14" fontId="6" fillId="0" borderId="0" xfId="2" applyNumberFormat="1" applyFont="1">
      <alignment vertical="center"/>
    </xf>
    <xf numFmtId="0" fontId="6" fillId="5" borderId="18" xfId="2" applyNumberFormat="1" applyFont="1" applyFill="1" applyBorder="1" applyAlignment="1">
      <alignment horizontal="center" vertical="center"/>
    </xf>
    <xf numFmtId="0" fontId="6" fillId="5" borderId="21" xfId="2" applyNumberFormat="1" applyFont="1" applyFill="1" applyBorder="1" applyAlignment="1">
      <alignment horizontal="center" vertical="center"/>
    </xf>
    <xf numFmtId="0" fontId="6" fillId="5" borderId="20" xfId="2" applyNumberFormat="1" applyFont="1" applyFill="1" applyBorder="1" applyAlignment="1">
      <alignment horizontal="center" vertical="center"/>
    </xf>
    <xf numFmtId="0" fontId="6" fillId="5" borderId="30" xfId="2" applyNumberFormat="1" applyFont="1" applyFill="1" applyBorder="1" applyAlignment="1">
      <alignment horizontal="center" vertical="center"/>
    </xf>
    <xf numFmtId="0" fontId="6" fillId="5" borderId="13" xfId="2" applyNumberFormat="1" applyFont="1" applyFill="1" applyBorder="1" applyAlignment="1">
      <alignment horizontal="center" vertical="center"/>
    </xf>
    <xf numFmtId="0" fontId="6" fillId="0" borderId="0" xfId="2" applyFont="1">
      <alignment vertical="center"/>
    </xf>
    <xf numFmtId="14" fontId="6" fillId="0" borderId="0" xfId="2" applyNumberFormat="1" applyFont="1">
      <alignment vertical="center"/>
    </xf>
    <xf numFmtId="49" fontId="6" fillId="0" borderId="0" xfId="2" applyNumberFormat="1" applyFont="1">
      <alignment vertical="center"/>
    </xf>
    <xf numFmtId="0" fontId="26" fillId="20" borderId="9" xfId="2" applyFont="1" applyFill="1" applyBorder="1" applyAlignment="1" applyProtection="1">
      <alignment horizontal="left" vertical="center"/>
    </xf>
    <xf numFmtId="0" fontId="26" fillId="20" borderId="10" xfId="2" applyFont="1" applyFill="1" applyBorder="1" applyAlignment="1" applyProtection="1">
      <alignment horizontal="left" vertical="center"/>
    </xf>
    <xf numFmtId="0" fontId="26" fillId="20" borderId="11" xfId="2" applyFont="1" applyFill="1" applyBorder="1" applyAlignment="1" applyProtection="1">
      <alignment horizontal="left" vertical="center"/>
    </xf>
    <xf numFmtId="0" fontId="16" fillId="5" borderId="17" xfId="2" applyFont="1" applyFill="1" applyBorder="1" applyAlignment="1" applyProtection="1">
      <alignment horizontal="center" vertical="center"/>
      <protection locked="0"/>
    </xf>
    <xf numFmtId="0" fontId="6" fillId="3" borderId="4" xfId="2" applyFont="1" applyFill="1" applyBorder="1">
      <alignment vertical="center"/>
    </xf>
    <xf numFmtId="0" fontId="24" fillId="20" borderId="13" xfId="2" applyFont="1" applyFill="1" applyBorder="1" applyAlignment="1" applyProtection="1">
      <alignment horizontal="center" vertical="center"/>
    </xf>
    <xf numFmtId="0" fontId="16" fillId="20" borderId="35" xfId="2" applyFont="1" applyFill="1" applyBorder="1" applyProtection="1">
      <alignment vertical="center"/>
    </xf>
    <xf numFmtId="0" fontId="16" fillId="5" borderId="16" xfId="2" applyFont="1" applyFill="1" applyBorder="1" applyAlignment="1" applyProtection="1">
      <alignment horizontal="center" vertical="center"/>
      <protection locked="0"/>
    </xf>
    <xf numFmtId="0" fontId="0" fillId="8" borderId="16" xfId="0" applyFill="1" applyBorder="1"/>
    <xf numFmtId="0" fontId="0" fillId="8" borderId="17" xfId="0" applyFill="1" applyBorder="1"/>
    <xf numFmtId="0" fontId="45" fillId="8" borderId="10" xfId="0" applyFont="1" applyFill="1" applyBorder="1" applyAlignment="1" applyProtection="1">
      <alignment horizontal="center"/>
      <protection locked="0"/>
    </xf>
    <xf numFmtId="0" fontId="45" fillId="8" borderId="10" xfId="0" applyFont="1" applyFill="1" applyBorder="1" applyProtection="1">
      <protection locked="0"/>
    </xf>
    <xf numFmtId="0" fontId="45" fillId="8" borderId="13" xfId="0" applyFont="1" applyFill="1" applyBorder="1" applyAlignment="1" applyProtection="1">
      <alignment horizontal="center"/>
      <protection locked="0"/>
    </xf>
    <xf numFmtId="0" fontId="45" fillId="8" borderId="13" xfId="0" applyFont="1" applyFill="1" applyBorder="1" applyProtection="1">
      <protection locked="0"/>
    </xf>
    <xf numFmtId="0" fontId="45" fillId="8" borderId="16" xfId="0" applyFont="1" applyFill="1" applyBorder="1" applyAlignment="1" applyProtection="1">
      <alignment horizontal="center"/>
      <protection locked="0"/>
    </xf>
    <xf numFmtId="0" fontId="45" fillId="8" borderId="16" xfId="0" applyFont="1" applyFill="1" applyBorder="1" applyProtection="1">
      <protection locked="0"/>
    </xf>
    <xf numFmtId="194" fontId="6" fillId="5" borderId="75" xfId="2" applyNumberFormat="1" applyFont="1" applyFill="1" applyBorder="1">
      <alignment vertical="center"/>
    </xf>
    <xf numFmtId="194" fontId="6" fillId="5" borderId="33" xfId="2" applyNumberFormat="1" applyFont="1" applyFill="1" applyBorder="1">
      <alignment vertical="center"/>
    </xf>
    <xf numFmtId="0" fontId="45" fillId="35" borderId="11" xfId="0" applyFont="1" applyFill="1" applyBorder="1" applyProtection="1">
      <protection locked="0"/>
    </xf>
    <xf numFmtId="0" fontId="45" fillId="35" borderId="14" xfId="0" applyFont="1" applyFill="1" applyBorder="1" applyProtection="1">
      <protection locked="0"/>
    </xf>
    <xf numFmtId="0" fontId="45" fillId="35" borderId="17" xfId="0" applyFont="1" applyFill="1" applyBorder="1" applyProtection="1">
      <protection locked="0"/>
    </xf>
    <xf numFmtId="14" fontId="6" fillId="0" borderId="0" xfId="2" applyNumberFormat="1" applyFont="1">
      <alignment vertical="center"/>
    </xf>
    <xf numFmtId="0" fontId="6" fillId="24" borderId="23" xfId="2" applyFont="1" applyFill="1" applyBorder="1" applyAlignment="1">
      <alignment horizontal="center" vertical="center"/>
    </xf>
    <xf numFmtId="0" fontId="16" fillId="3" borderId="83" xfId="2" applyFont="1" applyFill="1" applyBorder="1">
      <alignment vertical="center"/>
    </xf>
    <xf numFmtId="0" fontId="54" fillId="40" borderId="9" xfId="2" applyFont="1" applyFill="1" applyBorder="1">
      <alignment vertical="center"/>
    </xf>
    <xf numFmtId="0" fontId="54" fillId="40" borderId="11" xfId="2" applyFont="1" applyFill="1" applyBorder="1">
      <alignment vertical="center"/>
    </xf>
    <xf numFmtId="0" fontId="54" fillId="35" borderId="12" xfId="2" quotePrefix="1" applyNumberFormat="1" applyFont="1" applyFill="1" applyBorder="1">
      <alignment vertical="center"/>
    </xf>
    <xf numFmtId="0" fontId="54" fillId="34" borderId="14" xfId="2" quotePrefix="1" applyNumberFormat="1" applyFont="1" applyFill="1" applyBorder="1">
      <alignment vertical="center"/>
    </xf>
    <xf numFmtId="0" fontId="54" fillId="35" borderId="15" xfId="2" quotePrefix="1" applyNumberFormat="1" applyFont="1" applyFill="1" applyBorder="1">
      <alignment vertical="center"/>
    </xf>
    <xf numFmtId="0" fontId="54" fillId="34" borderId="17" xfId="2" quotePrefix="1" applyNumberFormat="1" applyFont="1" applyFill="1" applyBorder="1">
      <alignment vertical="center"/>
    </xf>
    <xf numFmtId="14" fontId="6" fillId="0" borderId="0" xfId="2" applyNumberFormat="1" applyFont="1">
      <alignment vertical="center"/>
    </xf>
    <xf numFmtId="0" fontId="6" fillId="0" borderId="0" xfId="2" applyFont="1">
      <alignment vertical="center"/>
    </xf>
    <xf numFmtId="49" fontId="6" fillId="0" borderId="0" xfId="2" applyNumberFormat="1" applyFont="1">
      <alignment vertical="center"/>
    </xf>
    <xf numFmtId="0" fontId="6" fillId="0" borderId="0" xfId="2" applyFont="1">
      <alignment vertical="center"/>
    </xf>
    <xf numFmtId="14" fontId="6" fillId="0" borderId="0" xfId="2" applyNumberFormat="1" applyFont="1">
      <alignment vertical="center"/>
    </xf>
    <xf numFmtId="49" fontId="6" fillId="0" borderId="0" xfId="2" applyNumberFormat="1" applyFont="1">
      <alignment vertical="center"/>
    </xf>
    <xf numFmtId="0" fontId="6" fillId="0" borderId="51" xfId="2" applyFont="1" applyBorder="1">
      <alignment vertical="center"/>
    </xf>
    <xf numFmtId="0" fontId="6" fillId="0" borderId="52" xfId="2" applyFont="1" applyBorder="1">
      <alignment vertical="center"/>
    </xf>
    <xf numFmtId="0" fontId="6" fillId="3" borderId="5" xfId="2" applyFont="1" applyFill="1" applyBorder="1">
      <alignment vertical="center"/>
    </xf>
    <xf numFmtId="0" fontId="12" fillId="5" borderId="66" xfId="2" applyNumberFormat="1" applyFont="1" applyFill="1" applyBorder="1" applyAlignment="1" applyProtection="1">
      <alignment horizontal="right" vertical="center"/>
      <protection locked="0"/>
    </xf>
    <xf numFmtId="0" fontId="6" fillId="3" borderId="8" xfId="2" applyFont="1" applyFill="1" applyBorder="1">
      <alignment vertical="center"/>
    </xf>
    <xf numFmtId="0" fontId="31" fillId="35" borderId="17" xfId="2" applyFont="1" applyFill="1" applyBorder="1" applyAlignment="1" applyProtection="1">
      <alignment horizontal="center" vertical="center"/>
      <protection locked="0"/>
    </xf>
    <xf numFmtId="195" fontId="31" fillId="35" borderId="11" xfId="2" applyNumberFormat="1" applyFont="1" applyFill="1" applyBorder="1" applyAlignment="1" applyProtection="1">
      <alignment horizontal="center" vertical="center"/>
      <protection locked="0"/>
    </xf>
    <xf numFmtId="195" fontId="31" fillId="35" borderId="17" xfId="2" applyNumberFormat="1" applyFont="1" applyFill="1" applyBorder="1" applyAlignment="1" applyProtection="1">
      <alignment horizontal="center" vertical="center"/>
      <protection locked="0"/>
    </xf>
    <xf numFmtId="0" fontId="6" fillId="5" borderId="18" xfId="2" applyFont="1" applyFill="1" applyBorder="1">
      <alignment vertical="center"/>
    </xf>
    <xf numFmtId="0" fontId="6" fillId="10" borderId="1" xfId="2" applyFont="1" applyFill="1" applyBorder="1">
      <alignment vertical="center"/>
    </xf>
    <xf numFmtId="14" fontId="6" fillId="0" borderId="0" xfId="2" applyNumberFormat="1" applyFont="1">
      <alignment vertical="center"/>
    </xf>
    <xf numFmtId="0" fontId="6" fillId="0" borderId="0" xfId="2" applyFont="1">
      <alignment vertical="center"/>
    </xf>
    <xf numFmtId="0" fontId="16" fillId="8" borderId="16" xfId="2" applyFont="1" applyFill="1" applyBorder="1" applyAlignment="1" applyProtection="1">
      <alignment horizontal="center" vertical="center"/>
      <protection locked="0"/>
    </xf>
    <xf numFmtId="0" fontId="17" fillId="15" borderId="13" xfId="2" applyNumberFormat="1" applyFont="1" applyFill="1" applyBorder="1" applyAlignment="1" applyProtection="1">
      <alignment horizontal="center" vertical="center"/>
      <protection locked="0"/>
    </xf>
    <xf numFmtId="0" fontId="17" fillId="15" borderId="14" xfId="2" applyNumberFormat="1" applyFont="1" applyFill="1" applyBorder="1" applyAlignment="1" applyProtection="1">
      <alignment horizontal="center" vertical="center"/>
      <protection locked="0"/>
    </xf>
    <xf numFmtId="0" fontId="16" fillId="15" borderId="10" xfId="2" applyFont="1" applyFill="1" applyBorder="1" applyAlignment="1" applyProtection="1">
      <alignment horizontal="center" vertical="center" wrapText="1"/>
      <protection locked="0"/>
    </xf>
    <xf numFmtId="0" fontId="16" fillId="15" borderId="13" xfId="2" applyFont="1" applyFill="1" applyBorder="1" applyAlignment="1" applyProtection="1">
      <alignment horizontal="center" vertical="center" wrapText="1"/>
      <protection locked="0"/>
    </xf>
    <xf numFmtId="0" fontId="16" fillId="15" borderId="37" xfId="2" applyFont="1" applyFill="1" applyBorder="1" applyAlignment="1" applyProtection="1">
      <alignment horizontal="center" vertical="center" wrapText="1"/>
      <protection locked="0"/>
    </xf>
    <xf numFmtId="0" fontId="16" fillId="15" borderId="38" xfId="2" applyFont="1" applyFill="1" applyBorder="1" applyAlignment="1" applyProtection="1">
      <alignment horizontal="center" vertical="center"/>
      <protection locked="0"/>
    </xf>
    <xf numFmtId="0" fontId="16" fillId="15" borderId="17" xfId="2" applyFont="1" applyFill="1" applyBorder="1" applyAlignment="1" applyProtection="1">
      <alignment horizontal="center" vertical="center"/>
      <protection locked="0"/>
    </xf>
    <xf numFmtId="0" fontId="16" fillId="15" borderId="13" xfId="2" applyNumberFormat="1" applyFont="1" applyFill="1" applyBorder="1" applyAlignment="1" applyProtection="1">
      <alignment horizontal="center" vertical="center"/>
      <protection locked="0"/>
    </xf>
    <xf numFmtId="0" fontId="24" fillId="15" borderId="13" xfId="2" applyFont="1" applyFill="1" applyBorder="1" applyAlignment="1" applyProtection="1">
      <alignment horizontal="center" vertical="center" wrapText="1"/>
      <protection locked="0"/>
    </xf>
    <xf numFmtId="0" fontId="24" fillId="15" borderId="16" xfId="2" applyFont="1" applyFill="1" applyBorder="1" applyAlignment="1" applyProtection="1">
      <alignment horizontal="center" vertical="center" wrapText="1"/>
      <protection locked="0"/>
    </xf>
    <xf numFmtId="0" fontId="17" fillId="15" borderId="13" xfId="2" applyFont="1" applyFill="1" applyBorder="1" applyAlignment="1" applyProtection="1">
      <alignment horizontal="center" vertical="center"/>
      <protection locked="0"/>
    </xf>
    <xf numFmtId="0" fontId="0" fillId="15" borderId="74" xfId="0" applyFill="1" applyBorder="1" applyProtection="1">
      <protection locked="0"/>
    </xf>
    <xf numFmtId="0" fontId="0" fillId="15" borderId="1" xfId="0" applyFill="1" applyBorder="1" applyProtection="1">
      <protection locked="0"/>
    </xf>
    <xf numFmtId="0" fontId="0" fillId="15" borderId="4" xfId="0" applyFill="1" applyBorder="1" applyProtection="1">
      <protection locked="0"/>
    </xf>
    <xf numFmtId="0" fontId="0" fillId="15" borderId="2" xfId="0" applyFill="1" applyBorder="1" applyProtection="1">
      <protection locked="0"/>
    </xf>
    <xf numFmtId="0" fontId="0" fillId="15" borderId="0" xfId="0" applyFill="1" applyBorder="1" applyProtection="1">
      <protection locked="0"/>
    </xf>
    <xf numFmtId="0" fontId="45" fillId="44" borderId="13" xfId="0" applyFont="1" applyFill="1" applyBorder="1" applyAlignment="1" applyProtection="1">
      <alignment horizontal="center"/>
      <protection locked="0"/>
    </xf>
    <xf numFmtId="0" fontId="16" fillId="21" borderId="12" xfId="2" applyFont="1" applyFill="1" applyBorder="1" applyAlignment="1" applyProtection="1">
      <alignment horizontal="center" vertical="center" wrapText="1"/>
    </xf>
    <xf numFmtId="0" fontId="16" fillId="21" borderId="13" xfId="2" applyFont="1" applyFill="1" applyBorder="1" applyAlignment="1" applyProtection="1">
      <alignment horizontal="center" vertical="center" wrapText="1"/>
    </xf>
    <xf numFmtId="0" fontId="16" fillId="8" borderId="14" xfId="2" applyFont="1" applyFill="1" applyBorder="1" applyAlignment="1" applyProtection="1">
      <alignment horizontal="center" vertical="center"/>
      <protection locked="0"/>
    </xf>
    <xf numFmtId="0" fontId="16" fillId="21" borderId="36" xfId="2" applyFont="1" applyFill="1" applyBorder="1" applyAlignment="1" applyProtection="1">
      <alignment horizontal="center" vertical="center" wrapText="1"/>
    </xf>
    <xf numFmtId="0" fontId="16" fillId="8" borderId="37" xfId="2" applyFont="1" applyFill="1" applyBorder="1" applyAlignment="1" applyProtection="1">
      <alignment horizontal="center" vertical="center" wrapText="1"/>
      <protection locked="0"/>
    </xf>
    <xf numFmtId="0" fontId="16" fillId="21" borderId="37" xfId="2" applyFont="1" applyFill="1" applyBorder="1" applyAlignment="1" applyProtection="1">
      <alignment horizontal="center" vertical="center" wrapText="1"/>
    </xf>
    <xf numFmtId="0" fontId="16" fillId="21" borderId="15" xfId="2" applyFont="1" applyFill="1" applyBorder="1" applyAlignment="1" applyProtection="1">
      <alignment horizontal="center" vertical="center" wrapText="1"/>
    </xf>
    <xf numFmtId="0" fontId="16" fillId="21" borderId="16" xfId="2" applyFont="1" applyFill="1" applyBorder="1" applyAlignment="1" applyProtection="1">
      <alignment horizontal="center" vertical="center" wrapText="1"/>
    </xf>
    <xf numFmtId="0" fontId="16" fillId="8" borderId="17" xfId="2" applyFont="1" applyFill="1" applyBorder="1" applyAlignment="1" applyProtection="1">
      <alignment horizontal="center" vertical="center"/>
      <protection locked="0"/>
    </xf>
    <xf numFmtId="0" fontId="16" fillId="8" borderId="14" xfId="2" applyNumberFormat="1" applyFont="1" applyFill="1" applyBorder="1" applyAlignment="1" applyProtection="1">
      <alignment horizontal="center" vertical="center"/>
      <protection locked="0"/>
    </xf>
    <xf numFmtId="0" fontId="16" fillId="8" borderId="30" xfId="2" applyNumberFormat="1" applyFont="1" applyFill="1" applyBorder="1" applyAlignment="1" applyProtection="1">
      <alignment horizontal="center" vertical="center"/>
      <protection locked="0"/>
    </xf>
    <xf numFmtId="0" fontId="16" fillId="8" borderId="35" xfId="2" applyNumberFormat="1" applyFont="1" applyFill="1" applyBorder="1" applyAlignment="1" applyProtection="1">
      <alignment horizontal="center" vertical="center"/>
      <protection locked="0"/>
    </xf>
    <xf numFmtId="0" fontId="16" fillId="8" borderId="16" xfId="2" applyNumberFormat="1" applyFont="1" applyFill="1" applyBorder="1" applyAlignment="1" applyProtection="1">
      <alignment horizontal="center" vertical="center"/>
      <protection locked="0"/>
    </xf>
    <xf numFmtId="0" fontId="16" fillId="8" borderId="17" xfId="2" applyNumberFormat="1" applyFont="1" applyFill="1" applyBorder="1" applyAlignment="1" applyProtection="1">
      <alignment horizontal="center" vertical="center"/>
      <protection locked="0"/>
    </xf>
    <xf numFmtId="0" fontId="16" fillId="8" borderId="13" xfId="2" applyNumberFormat="1" applyFont="1" applyFill="1" applyBorder="1" applyAlignment="1" applyProtection="1">
      <alignment horizontal="center" vertical="center"/>
      <protection locked="0"/>
    </xf>
    <xf numFmtId="0" fontId="17" fillId="8" borderId="16" xfId="2" applyFont="1" applyFill="1" applyBorder="1" applyAlignment="1" applyProtection="1">
      <alignment horizontal="center" vertical="center" wrapText="1"/>
      <protection locked="0"/>
    </xf>
    <xf numFmtId="0" fontId="17" fillId="8" borderId="17" xfId="2" applyFont="1" applyFill="1" applyBorder="1" applyAlignment="1" applyProtection="1">
      <alignment horizontal="center" vertical="center"/>
      <protection locked="0"/>
    </xf>
    <xf numFmtId="0" fontId="0" fillId="20" borderId="10" xfId="0" applyFill="1" applyBorder="1"/>
    <xf numFmtId="0" fontId="6" fillId="5" borderId="13" xfId="2" applyFont="1" applyFill="1" applyBorder="1" applyAlignment="1" applyProtection="1">
      <alignment vertical="center"/>
      <protection locked="0"/>
    </xf>
    <xf numFmtId="0" fontId="6" fillId="5" borderId="37" xfId="2" applyFont="1" applyFill="1" applyBorder="1" applyAlignment="1" applyProtection="1">
      <alignment vertical="center"/>
      <protection locked="0"/>
    </xf>
    <xf numFmtId="0" fontId="0" fillId="20" borderId="16" xfId="0" applyFill="1" applyBorder="1"/>
    <xf numFmtId="0" fontId="45" fillId="5" borderId="13" xfId="0" applyFont="1" applyFill="1" applyBorder="1" applyAlignment="1" applyProtection="1">
      <alignment horizontal="center"/>
      <protection locked="0"/>
    </xf>
    <xf numFmtId="0" fontId="45" fillId="5" borderId="13" xfId="0" applyFont="1" applyFill="1" applyBorder="1" applyProtection="1">
      <protection locked="0"/>
    </xf>
    <xf numFmtId="0" fontId="17" fillId="8" borderId="24" xfId="2" applyFont="1" applyFill="1" applyBorder="1" applyAlignment="1" applyProtection="1">
      <alignment horizontal="center" vertical="center"/>
      <protection locked="0"/>
    </xf>
    <xf numFmtId="0" fontId="17" fillId="8" borderId="30" xfId="2" applyFont="1" applyFill="1" applyBorder="1" applyAlignment="1" applyProtection="1">
      <alignment horizontal="center" vertical="center"/>
      <protection locked="0"/>
    </xf>
    <xf numFmtId="0" fontId="24" fillId="5" borderId="13" xfId="2" applyFont="1" applyFill="1" applyBorder="1" applyAlignment="1" applyProtection="1">
      <alignment horizontal="right" vertical="center"/>
      <protection locked="0"/>
    </xf>
    <xf numFmtId="0" fontId="16" fillId="5" borderId="16" xfId="2" applyFont="1" applyFill="1" applyBorder="1" applyAlignment="1" applyProtection="1">
      <alignment horizontal="center" vertical="center"/>
      <protection locked="0"/>
    </xf>
    <xf numFmtId="0" fontId="17" fillId="45" borderId="13" xfId="2" applyFont="1" applyFill="1" applyBorder="1" applyAlignment="1" applyProtection="1">
      <alignment horizontal="center" vertical="center"/>
      <protection locked="0"/>
    </xf>
    <xf numFmtId="0" fontId="16" fillId="45" borderId="10" xfId="2" applyFont="1" applyFill="1" applyBorder="1" applyAlignment="1" applyProtection="1">
      <alignment horizontal="center" vertical="center" wrapText="1"/>
      <protection locked="0"/>
    </xf>
    <xf numFmtId="0" fontId="16" fillId="45" borderId="13" xfId="2" applyFont="1" applyFill="1" applyBorder="1" applyAlignment="1" applyProtection="1">
      <alignment horizontal="center" vertical="center" wrapText="1"/>
      <protection locked="0"/>
    </xf>
    <xf numFmtId="0" fontId="16" fillId="45" borderId="38" xfId="2" applyFont="1" applyFill="1" applyBorder="1" applyAlignment="1" applyProtection="1">
      <alignment horizontal="center" vertical="center"/>
      <protection locked="0"/>
    </xf>
    <xf numFmtId="193" fontId="16" fillId="5" borderId="26" xfId="2" applyNumberFormat="1" applyFont="1" applyFill="1" applyBorder="1" applyAlignment="1" applyProtection="1">
      <alignment horizontal="right" vertical="center"/>
      <protection locked="0"/>
    </xf>
    <xf numFmtId="0" fontId="16" fillId="5" borderId="11" xfId="2" applyFont="1" applyFill="1" applyBorder="1" applyAlignment="1" applyProtection="1">
      <alignment horizontal="center" vertical="center"/>
      <protection locked="0"/>
    </xf>
    <xf numFmtId="0" fontId="16" fillId="15" borderId="17" xfId="2" applyNumberFormat="1" applyFont="1" applyFill="1" applyBorder="1" applyAlignment="1" applyProtection="1">
      <alignment horizontal="center" vertical="center"/>
      <protection locked="0"/>
    </xf>
    <xf numFmtId="0" fontId="17" fillId="5" borderId="38" xfId="2" applyFont="1" applyFill="1" applyBorder="1" applyAlignment="1" applyProtection="1">
      <alignment horizontal="center" vertical="center" wrapText="1"/>
      <protection locked="0"/>
    </xf>
    <xf numFmtId="0" fontId="0" fillId="5" borderId="74" xfId="0" applyFill="1" applyBorder="1" applyProtection="1">
      <protection locked="0"/>
    </xf>
    <xf numFmtId="0" fontId="0" fillId="15" borderId="75" xfId="0" applyFill="1" applyBorder="1" applyProtection="1">
      <protection locked="0"/>
    </xf>
    <xf numFmtId="193" fontId="16" fillId="5" borderId="17" xfId="2" applyNumberFormat="1" applyFont="1" applyFill="1" applyBorder="1" applyProtection="1">
      <alignment vertical="center"/>
      <protection locked="0"/>
    </xf>
    <xf numFmtId="0" fontId="17" fillId="15" borderId="26" xfId="2" applyFont="1" applyFill="1" applyBorder="1" applyAlignment="1" applyProtection="1">
      <alignment horizontal="center" vertical="center"/>
      <protection locked="0"/>
    </xf>
    <xf numFmtId="0" fontId="17" fillId="15" borderId="16" xfId="2" applyFont="1" applyFill="1" applyBorder="1" applyAlignment="1" applyProtection="1">
      <alignment horizontal="center" vertical="center"/>
      <protection locked="0"/>
    </xf>
    <xf numFmtId="0" fontId="17" fillId="8" borderId="9" xfId="2" applyFont="1" applyFill="1" applyBorder="1" applyAlignment="1" applyProtection="1">
      <alignment horizontal="center" vertical="center"/>
      <protection locked="0"/>
    </xf>
    <xf numFmtId="0" fontId="17" fillId="8" borderId="12" xfId="2" applyFont="1" applyFill="1" applyBorder="1" applyAlignment="1" applyProtection="1">
      <alignment horizontal="center" vertical="center"/>
      <protection locked="0"/>
    </xf>
    <xf numFmtId="0" fontId="17" fillId="45" borderId="9" xfId="2" applyFont="1" applyFill="1" applyBorder="1" applyAlignment="1" applyProtection="1">
      <alignment horizontal="center" vertical="center"/>
      <protection locked="0"/>
    </xf>
    <xf numFmtId="0" fontId="17" fillId="45" borderId="12" xfId="2" applyFont="1" applyFill="1" applyBorder="1" applyAlignment="1" applyProtection="1">
      <alignment horizontal="center" vertical="center"/>
      <protection locked="0"/>
    </xf>
    <xf numFmtId="0" fontId="16" fillId="5" borderId="12" xfId="2" applyNumberFormat="1" applyFont="1" applyFill="1" applyBorder="1" applyAlignment="1" applyProtection="1">
      <alignment horizontal="center" vertical="center"/>
      <protection locked="0"/>
    </xf>
    <xf numFmtId="0" fontId="16" fillId="5" borderId="15" xfId="2" applyNumberFormat="1" applyFont="1" applyFill="1" applyBorder="1" applyAlignment="1" applyProtection="1">
      <alignment horizontal="center" vertical="center"/>
      <protection locked="0"/>
    </xf>
    <xf numFmtId="0" fontId="16" fillId="5" borderId="22" xfId="2" applyNumberFormat="1" applyFont="1" applyFill="1" applyBorder="1" applyProtection="1">
      <alignment vertical="center"/>
      <protection locked="0"/>
    </xf>
    <xf numFmtId="0" fontId="17" fillId="8" borderId="13" xfId="2" applyFont="1" applyFill="1" applyBorder="1" applyAlignment="1" applyProtection="1">
      <alignment vertical="center" wrapText="1"/>
      <protection locked="0"/>
    </xf>
    <xf numFmtId="0" fontId="17" fillId="8" borderId="16" xfId="2" applyFont="1" applyFill="1" applyBorder="1" applyAlignment="1" applyProtection="1">
      <alignment vertical="center" wrapText="1"/>
      <protection locked="0"/>
    </xf>
    <xf numFmtId="0" fontId="17" fillId="5" borderId="9" xfId="2" applyFont="1" applyFill="1" applyBorder="1" applyAlignment="1" applyProtection="1">
      <alignment horizontal="center" vertical="center"/>
      <protection locked="0"/>
    </xf>
    <xf numFmtId="0" fontId="17" fillId="5" borderId="12" xfId="2" applyFont="1" applyFill="1" applyBorder="1" applyAlignment="1" applyProtection="1">
      <alignment horizontal="center" vertical="center"/>
      <protection locked="0"/>
    </xf>
    <xf numFmtId="0" fontId="17" fillId="45" borderId="26" xfId="2" applyFont="1" applyFill="1" applyBorder="1" applyAlignment="1" applyProtection="1">
      <alignment horizontal="center" vertical="center"/>
      <protection locked="0"/>
    </xf>
    <xf numFmtId="0" fontId="17" fillId="45" borderId="16" xfId="2" applyFont="1" applyFill="1" applyBorder="1" applyAlignment="1" applyProtection="1">
      <alignment horizontal="center" vertical="center"/>
      <protection locked="0"/>
    </xf>
    <xf numFmtId="0" fontId="17" fillId="5" borderId="14" xfId="2" applyNumberFormat="1" applyFont="1" applyFill="1" applyBorder="1" applyAlignment="1" applyProtection="1">
      <alignment horizontal="center" vertical="center"/>
      <protection locked="0"/>
    </xf>
    <xf numFmtId="0" fontId="6" fillId="0" borderId="0" xfId="2" applyFont="1">
      <alignment vertical="center"/>
    </xf>
    <xf numFmtId="14" fontId="6" fillId="0" borderId="0" xfId="2" applyNumberFormat="1" applyFont="1">
      <alignment vertical="center"/>
    </xf>
    <xf numFmtId="49" fontId="6" fillId="0" borderId="0" xfId="2" applyNumberFormat="1" applyFont="1">
      <alignment vertical="center"/>
    </xf>
    <xf numFmtId="14" fontId="6" fillId="0" borderId="0" xfId="2" applyNumberFormat="1" applyFont="1" applyAlignment="1">
      <alignment horizontal="center" vertical="center"/>
    </xf>
    <xf numFmtId="0" fontId="6" fillId="0" borderId="0" xfId="2" applyFont="1" applyAlignment="1">
      <alignment horizontal="center" vertical="center" wrapText="1"/>
    </xf>
    <xf numFmtId="49" fontId="6" fillId="0" borderId="0" xfId="2" applyNumberFormat="1" applyFont="1" applyAlignment="1">
      <alignment horizontal="center" vertical="center"/>
    </xf>
    <xf numFmtId="0" fontId="6" fillId="0" borderId="0" xfId="2" applyFont="1" applyAlignment="1">
      <alignment horizontal="center" vertical="center"/>
    </xf>
    <xf numFmtId="0" fontId="6" fillId="0" borderId="0" xfId="2" applyFont="1" applyAlignment="1">
      <alignment vertical="top" wrapText="1"/>
    </xf>
    <xf numFmtId="0" fontId="6" fillId="20" borderId="12" xfId="2" applyFont="1" applyFill="1" applyBorder="1" applyAlignment="1">
      <alignment horizontal="left" vertical="center"/>
    </xf>
    <xf numFmtId="0" fontId="6" fillId="20" borderId="13" xfId="2" applyFont="1" applyFill="1" applyBorder="1" applyAlignment="1">
      <alignment horizontal="left" vertical="center"/>
    </xf>
    <xf numFmtId="0" fontId="6" fillId="20" borderId="15" xfId="2" applyFont="1" applyFill="1" applyBorder="1" applyAlignment="1">
      <alignment horizontal="left" vertical="center"/>
    </xf>
    <xf numFmtId="0" fontId="6" fillId="20" borderId="16" xfId="2" applyFont="1" applyFill="1" applyBorder="1" applyAlignment="1">
      <alignment horizontal="left" vertical="center"/>
    </xf>
    <xf numFmtId="0" fontId="6" fillId="0" borderId="1" xfId="2" applyFont="1" applyBorder="1" applyAlignment="1">
      <alignment horizontal="center" vertical="center"/>
    </xf>
    <xf numFmtId="0" fontId="6" fillId="0" borderId="4" xfId="2" applyFont="1" applyBorder="1" applyAlignment="1">
      <alignment horizontal="center" vertical="center"/>
    </xf>
    <xf numFmtId="0" fontId="6" fillId="0" borderId="6" xfId="2" applyFont="1" applyBorder="1" applyAlignment="1">
      <alignment horizontal="center" vertical="center"/>
    </xf>
    <xf numFmtId="0" fontId="32" fillId="20" borderId="18" xfId="2" applyFont="1" applyFill="1" applyBorder="1" applyAlignment="1">
      <alignment horizontal="left" vertical="center"/>
    </xf>
    <xf numFmtId="0" fontId="32" fillId="20" borderId="19" xfId="2" applyFont="1" applyFill="1" applyBorder="1" applyAlignment="1">
      <alignment horizontal="left" vertical="center"/>
    </xf>
    <xf numFmtId="0" fontId="32" fillId="20" borderId="20" xfId="2" applyFont="1" applyFill="1" applyBorder="1" applyAlignment="1">
      <alignment horizontal="left" vertical="center"/>
    </xf>
    <xf numFmtId="0" fontId="12" fillId="6" borderId="23" xfId="2" applyFont="1" applyFill="1" applyBorder="1" applyAlignment="1" applyProtection="1">
      <alignment horizontal="left" vertical="center" wrapText="1"/>
    </xf>
    <xf numFmtId="0" fontId="12" fillId="6" borderId="24" xfId="2" applyFont="1" applyFill="1" applyBorder="1" applyAlignment="1" applyProtection="1">
      <alignment horizontal="left" vertical="center" wrapText="1"/>
    </xf>
    <xf numFmtId="0" fontId="12" fillId="6" borderId="23" xfId="2" applyFont="1" applyFill="1" applyBorder="1" applyAlignment="1" applyProtection="1">
      <alignment horizontal="left" vertical="center"/>
    </xf>
    <xf numFmtId="0" fontId="0" fillId="6" borderId="24" xfId="0" applyFill="1" applyBorder="1" applyAlignment="1" applyProtection="1">
      <alignment horizontal="left" vertical="center"/>
    </xf>
    <xf numFmtId="49" fontId="12" fillId="5" borderId="29" xfId="2" applyNumberFormat="1" applyFont="1" applyFill="1" applyBorder="1" applyAlignment="1" applyProtection="1">
      <alignment horizontal="left" vertical="center"/>
      <protection locked="0"/>
    </xf>
    <xf numFmtId="49" fontId="12" fillId="5" borderId="30" xfId="2" applyNumberFormat="1" applyFont="1" applyFill="1" applyBorder="1" applyAlignment="1" applyProtection="1">
      <alignment horizontal="left" vertical="center"/>
      <protection locked="0"/>
    </xf>
    <xf numFmtId="0" fontId="11" fillId="20" borderId="15" xfId="2" applyFont="1" applyFill="1" applyBorder="1" applyAlignment="1" applyProtection="1">
      <alignment vertical="center"/>
    </xf>
    <xf numFmtId="0" fontId="11" fillId="20" borderId="16" xfId="2" applyFont="1" applyFill="1" applyBorder="1" applyAlignment="1" applyProtection="1">
      <alignment vertical="center"/>
    </xf>
    <xf numFmtId="0" fontId="10" fillId="20" borderId="18" xfId="2" applyFont="1" applyFill="1" applyBorder="1" applyAlignment="1">
      <alignment horizontal="left" vertical="center"/>
    </xf>
    <xf numFmtId="0" fontId="10" fillId="20" borderId="19" xfId="2" applyFont="1" applyFill="1" applyBorder="1" applyAlignment="1">
      <alignment horizontal="left" vertical="center"/>
    </xf>
    <xf numFmtId="0" fontId="10" fillId="20" borderId="20" xfId="2" applyFont="1" applyFill="1" applyBorder="1" applyAlignment="1">
      <alignment horizontal="left" vertical="center"/>
    </xf>
    <xf numFmtId="0" fontId="54" fillId="34" borderId="15" xfId="2" applyFont="1" applyFill="1" applyBorder="1">
      <alignment vertical="center"/>
    </xf>
    <xf numFmtId="0" fontId="54" fillId="34" borderId="16" xfId="2" applyFont="1" applyFill="1" applyBorder="1">
      <alignment vertical="center"/>
    </xf>
    <xf numFmtId="0" fontId="43" fillId="34" borderId="18" xfId="2" applyFont="1" applyFill="1" applyBorder="1" applyAlignment="1">
      <alignment horizontal="left" vertical="center"/>
    </xf>
    <xf numFmtId="0" fontId="43" fillId="34" borderId="19" xfId="2" applyFont="1" applyFill="1" applyBorder="1" applyAlignment="1">
      <alignment horizontal="left" vertical="center"/>
    </xf>
    <xf numFmtId="0" fontId="43" fillId="34" borderId="20" xfId="2" applyFont="1" applyFill="1" applyBorder="1" applyAlignment="1">
      <alignment horizontal="left" vertical="center"/>
    </xf>
    <xf numFmtId="0" fontId="9" fillId="0" borderId="0" xfId="2" applyFont="1" applyBorder="1" applyAlignment="1">
      <alignment horizontal="center" vertical="center"/>
    </xf>
    <xf numFmtId="0" fontId="9" fillId="0" borderId="5" xfId="2" applyFont="1" applyBorder="1" applyAlignment="1">
      <alignment horizontal="center" vertical="center"/>
    </xf>
    <xf numFmtId="0" fontId="11" fillId="20" borderId="9" xfId="2" applyFont="1" applyFill="1" applyBorder="1">
      <alignment vertical="center"/>
    </xf>
    <xf numFmtId="0" fontId="11" fillId="20" borderId="10" xfId="2" applyFont="1" applyFill="1" applyBorder="1">
      <alignment vertical="center"/>
    </xf>
    <xf numFmtId="0" fontId="6" fillId="20" borderId="21" xfId="2" applyFont="1" applyFill="1" applyBorder="1">
      <alignment vertical="center"/>
    </xf>
    <xf numFmtId="0" fontId="6" fillId="20" borderId="22" xfId="2" applyFont="1" applyFill="1" applyBorder="1">
      <alignment vertical="center"/>
    </xf>
    <xf numFmtId="0" fontId="54" fillId="34" borderId="81" xfId="2" applyFont="1" applyFill="1" applyBorder="1">
      <alignment vertical="center"/>
    </xf>
    <xf numFmtId="0" fontId="54" fillId="34" borderId="35" xfId="2" applyFont="1" applyFill="1" applyBorder="1">
      <alignment vertical="center"/>
    </xf>
    <xf numFmtId="0" fontId="54" fillId="34" borderId="9" xfId="2" applyFont="1" applyFill="1" applyBorder="1">
      <alignment vertical="center"/>
    </xf>
    <xf numFmtId="0" fontId="54" fillId="34" borderId="10" xfId="2" applyFont="1" applyFill="1" applyBorder="1">
      <alignment vertical="center"/>
    </xf>
    <xf numFmtId="0" fontId="6" fillId="20" borderId="81" xfId="2" applyFont="1" applyFill="1" applyBorder="1">
      <alignment vertical="center"/>
    </xf>
    <xf numFmtId="0" fontId="6" fillId="20" borderId="35" xfId="2" applyFont="1" applyFill="1" applyBorder="1">
      <alignment vertical="center"/>
    </xf>
    <xf numFmtId="0" fontId="6" fillId="20" borderId="28" xfId="2" applyFont="1" applyFill="1" applyBorder="1" applyAlignment="1">
      <alignment horizontal="center" vertical="center"/>
    </xf>
    <xf numFmtId="0" fontId="6" fillId="20" borderId="4" xfId="2" applyFont="1" applyFill="1" applyBorder="1" applyAlignment="1">
      <alignment horizontal="center" vertical="center"/>
    </xf>
    <xf numFmtId="0" fontId="13" fillId="20" borderId="9" xfId="2" applyFont="1" applyFill="1" applyBorder="1" applyAlignment="1">
      <alignment horizontal="left" vertical="center"/>
    </xf>
    <xf numFmtId="0" fontId="13" fillId="20" borderId="10" xfId="2" applyFont="1" applyFill="1" applyBorder="1" applyAlignment="1">
      <alignment horizontal="left" vertical="center"/>
    </xf>
    <xf numFmtId="0" fontId="13" fillId="20" borderId="11" xfId="2" applyFont="1" applyFill="1" applyBorder="1" applyAlignment="1">
      <alignment horizontal="left" vertical="center"/>
    </xf>
    <xf numFmtId="14" fontId="12" fillId="20" borderId="13" xfId="2" applyNumberFormat="1" applyFont="1" applyFill="1" applyBorder="1" applyAlignment="1">
      <alignment horizontal="left" vertical="center"/>
    </xf>
    <xf numFmtId="14" fontId="12" fillId="20" borderId="14" xfId="2" applyNumberFormat="1" applyFont="1" applyFill="1" applyBorder="1" applyAlignment="1">
      <alignment horizontal="left" vertical="center"/>
    </xf>
    <xf numFmtId="0" fontId="12" fillId="20" borderId="13" xfId="2" applyFont="1" applyFill="1" applyBorder="1" applyAlignment="1">
      <alignment horizontal="left" vertical="center"/>
    </xf>
    <xf numFmtId="0" fontId="12" fillId="20" borderId="14" xfId="2" applyFont="1" applyFill="1" applyBorder="1" applyAlignment="1">
      <alignment horizontal="left" vertical="center"/>
    </xf>
    <xf numFmtId="0" fontId="12" fillId="5" borderId="23" xfId="2" applyFont="1" applyFill="1" applyBorder="1" applyAlignment="1" applyProtection="1">
      <alignment horizontal="left" vertical="center"/>
      <protection locked="0"/>
    </xf>
    <xf numFmtId="0" fontId="12" fillId="5" borderId="24" xfId="2" applyFont="1" applyFill="1" applyBorder="1" applyAlignment="1" applyProtection="1">
      <alignment horizontal="left" vertical="center"/>
      <protection locked="0"/>
    </xf>
    <xf numFmtId="0" fontId="6" fillId="20" borderId="81" xfId="2" applyFont="1" applyFill="1" applyBorder="1" applyAlignment="1">
      <alignment horizontal="left" vertical="center"/>
    </xf>
    <xf numFmtId="0" fontId="6" fillId="20" borderId="35" xfId="2" applyFont="1" applyFill="1" applyBorder="1" applyAlignment="1">
      <alignment horizontal="left" vertical="center"/>
    </xf>
    <xf numFmtId="0" fontId="12" fillId="20" borderId="12" xfId="2" applyFont="1" applyFill="1" applyBorder="1" applyAlignment="1">
      <alignment horizontal="left" vertical="center"/>
    </xf>
    <xf numFmtId="0" fontId="6" fillId="20" borderId="64" xfId="2" applyFont="1" applyFill="1" applyBorder="1" applyAlignment="1">
      <alignment horizontal="left" vertical="center"/>
    </xf>
    <xf numFmtId="0" fontId="6" fillId="20" borderId="65" xfId="2" applyFont="1" applyFill="1" applyBorder="1" applyAlignment="1">
      <alignment horizontal="left" vertical="center"/>
    </xf>
    <xf numFmtId="0" fontId="12" fillId="20" borderId="12" xfId="2" applyFont="1" applyFill="1" applyBorder="1">
      <alignment vertical="center"/>
    </xf>
    <xf numFmtId="0" fontId="12" fillId="20" borderId="13" xfId="2" applyFont="1" applyFill="1" applyBorder="1">
      <alignment vertical="center"/>
    </xf>
    <xf numFmtId="49" fontId="12" fillId="15" borderId="13" xfId="2" applyNumberFormat="1" applyFont="1" applyFill="1" applyBorder="1" applyAlignment="1" applyProtection="1">
      <alignment horizontal="left" vertical="center"/>
      <protection locked="0"/>
    </xf>
    <xf numFmtId="49" fontId="12" fillId="5" borderId="14" xfId="2" applyNumberFormat="1" applyFont="1" applyFill="1" applyBorder="1" applyAlignment="1" applyProtection="1">
      <alignment horizontal="left" vertical="center"/>
      <protection locked="0"/>
    </xf>
    <xf numFmtId="49" fontId="12" fillId="5" borderId="13" xfId="2" applyNumberFormat="1" applyFont="1" applyFill="1" applyBorder="1" applyAlignment="1" applyProtection="1">
      <alignment horizontal="left" vertical="center" wrapText="1"/>
      <protection locked="0"/>
    </xf>
    <xf numFmtId="49" fontId="12" fillId="5" borderId="14" xfId="2" applyNumberFormat="1" applyFont="1" applyFill="1" applyBorder="1" applyAlignment="1" applyProtection="1">
      <alignment horizontal="left" vertical="center" wrapText="1"/>
      <protection locked="0"/>
    </xf>
    <xf numFmtId="49" fontId="12" fillId="5" borderId="23" xfId="2" applyNumberFormat="1" applyFont="1" applyFill="1" applyBorder="1" applyAlignment="1" applyProtection="1">
      <alignment horizontal="left" vertical="center"/>
      <protection locked="0"/>
    </xf>
    <xf numFmtId="49" fontId="12" fillId="5" borderId="24" xfId="2" applyNumberFormat="1" applyFont="1" applyFill="1" applyBorder="1" applyAlignment="1" applyProtection="1">
      <alignment horizontal="left" vertical="center"/>
      <protection locked="0"/>
    </xf>
    <xf numFmtId="0" fontId="6" fillId="20" borderId="64" xfId="2" applyFont="1" applyFill="1" applyBorder="1" applyAlignment="1" applyProtection="1">
      <alignment horizontal="left" vertical="center"/>
    </xf>
    <xf numFmtId="0" fontId="6" fillId="20" borderId="65" xfId="2" applyFont="1" applyFill="1" applyBorder="1" applyAlignment="1" applyProtection="1">
      <alignment horizontal="left" vertical="center"/>
    </xf>
    <xf numFmtId="184" fontId="6" fillId="5" borderId="68" xfId="2" applyNumberFormat="1" applyFont="1" applyFill="1" applyBorder="1" applyAlignment="1" applyProtection="1">
      <alignment horizontal="left" vertical="center"/>
      <protection locked="0"/>
    </xf>
    <xf numFmtId="184" fontId="6" fillId="5" borderId="52" xfId="2" applyNumberFormat="1" applyFont="1" applyFill="1" applyBorder="1" applyAlignment="1" applyProtection="1">
      <alignment horizontal="left" vertical="center"/>
      <protection locked="0"/>
    </xf>
    <xf numFmtId="0" fontId="6" fillId="20" borderId="71" xfId="2" applyFont="1" applyFill="1" applyBorder="1" applyAlignment="1">
      <alignment horizontal="left" vertical="center"/>
    </xf>
    <xf numFmtId="0" fontId="6" fillId="20" borderId="62" xfId="2" applyFont="1" applyFill="1" applyBorder="1" applyAlignment="1">
      <alignment horizontal="left" vertical="center"/>
    </xf>
    <xf numFmtId="0" fontId="23" fillId="20" borderId="3" xfId="2" applyFont="1" applyFill="1" applyBorder="1" applyAlignment="1">
      <alignment horizontal="center" vertical="center"/>
    </xf>
    <xf numFmtId="0" fontId="23" fillId="20" borderId="5" xfId="2" applyFont="1" applyFill="1" applyBorder="1" applyAlignment="1">
      <alignment horizontal="center" vertical="center"/>
    </xf>
    <xf numFmtId="0" fontId="23" fillId="20" borderId="61" xfId="2" applyFont="1" applyFill="1" applyBorder="1" applyAlignment="1">
      <alignment horizontal="center" vertical="center"/>
    </xf>
    <xf numFmtId="0" fontId="14" fillId="13" borderId="54" xfId="2" applyFont="1" applyFill="1" applyBorder="1" applyAlignment="1">
      <alignment horizontal="center" vertical="center" textRotation="90"/>
    </xf>
    <xf numFmtId="0" fontId="14" fillId="13" borderId="58" xfId="2" applyFont="1" applyFill="1" applyBorder="1" applyAlignment="1">
      <alignment horizontal="center" vertical="center" textRotation="90"/>
    </xf>
    <xf numFmtId="0" fontId="14" fillId="13" borderId="62" xfId="2" applyFont="1" applyFill="1" applyBorder="1" applyAlignment="1">
      <alignment horizontal="center" vertical="center" textRotation="90"/>
    </xf>
    <xf numFmtId="0" fontId="14" fillId="10" borderId="54" xfId="2" applyFont="1" applyFill="1" applyBorder="1" applyAlignment="1">
      <alignment horizontal="center" vertical="center" textRotation="90"/>
    </xf>
    <xf numFmtId="0" fontId="14" fillId="10" borderId="58" xfId="2" applyFont="1" applyFill="1" applyBorder="1" applyAlignment="1">
      <alignment horizontal="center" vertical="center" textRotation="90"/>
    </xf>
    <xf numFmtId="0" fontId="14" fillId="10" borderId="62" xfId="2" applyFont="1" applyFill="1" applyBorder="1" applyAlignment="1">
      <alignment horizontal="center" vertical="center" textRotation="90"/>
    </xf>
    <xf numFmtId="0" fontId="23" fillId="5" borderId="47" xfId="2" applyFont="1" applyFill="1" applyBorder="1" applyAlignment="1" applyProtection="1">
      <alignment horizontal="center" vertical="center"/>
      <protection locked="0"/>
    </xf>
    <xf numFmtId="0" fontId="23" fillId="5" borderId="61" xfId="2" applyFont="1" applyFill="1" applyBorder="1" applyAlignment="1" applyProtection="1">
      <alignment horizontal="center" vertical="center"/>
      <protection locked="0"/>
    </xf>
    <xf numFmtId="0" fontId="14" fillId="14" borderId="54" xfId="2" applyFont="1" applyFill="1" applyBorder="1" applyAlignment="1">
      <alignment horizontal="center" vertical="center" textRotation="90"/>
    </xf>
    <xf numFmtId="0" fontId="14" fillId="14" borderId="58" xfId="2" applyFont="1" applyFill="1" applyBorder="1" applyAlignment="1">
      <alignment horizontal="center" vertical="center" textRotation="90"/>
    </xf>
    <xf numFmtId="0" fontId="14" fillId="14" borderId="62" xfId="2" applyFont="1" applyFill="1" applyBorder="1" applyAlignment="1">
      <alignment horizontal="center" vertical="center" textRotation="90"/>
    </xf>
    <xf numFmtId="0" fontId="14" fillId="12" borderId="54" xfId="2" applyFont="1" applyFill="1" applyBorder="1" applyAlignment="1">
      <alignment horizontal="center" vertical="center" textRotation="90"/>
    </xf>
    <xf numFmtId="0" fontId="14" fillId="12" borderId="58" xfId="2" applyFont="1" applyFill="1" applyBorder="1" applyAlignment="1">
      <alignment horizontal="center" vertical="center" textRotation="90"/>
    </xf>
    <xf numFmtId="0" fontId="14" fillId="12" borderId="62" xfId="2" applyFont="1" applyFill="1" applyBorder="1" applyAlignment="1">
      <alignment horizontal="center" vertical="center" textRotation="90"/>
    </xf>
    <xf numFmtId="0" fontId="14" fillId="28" borderId="41" xfId="2" applyFont="1" applyFill="1" applyBorder="1" applyAlignment="1">
      <alignment horizontal="center" vertical="center" textRotation="90"/>
    </xf>
    <xf numFmtId="0" fontId="14" fillId="28" borderId="57" xfId="2" applyFont="1" applyFill="1" applyBorder="1" applyAlignment="1">
      <alignment horizontal="center" vertical="center" textRotation="90"/>
    </xf>
    <xf numFmtId="0" fontId="14" fillId="28" borderId="48" xfId="2" applyFont="1" applyFill="1" applyBorder="1" applyAlignment="1">
      <alignment horizontal="center" vertical="center" textRotation="90"/>
    </xf>
    <xf numFmtId="0" fontId="14" fillId="28" borderId="54" xfId="2" applyFont="1" applyFill="1" applyBorder="1" applyAlignment="1">
      <alignment horizontal="center" vertical="center" textRotation="90"/>
    </xf>
    <xf numFmtId="0" fontId="14" fillId="28" borderId="58" xfId="2" applyFont="1" applyFill="1" applyBorder="1" applyAlignment="1">
      <alignment horizontal="center" vertical="center" textRotation="90"/>
    </xf>
    <xf numFmtId="0" fontId="14" fillId="28" borderId="62" xfId="2" applyFont="1" applyFill="1" applyBorder="1" applyAlignment="1">
      <alignment horizontal="center" vertical="center" textRotation="90"/>
    </xf>
    <xf numFmtId="0" fontId="14" fillId="15" borderId="54" xfId="2" applyFont="1" applyFill="1" applyBorder="1" applyAlignment="1">
      <alignment horizontal="center" vertical="center" textRotation="90"/>
    </xf>
    <xf numFmtId="0" fontId="14" fillId="15" borderId="58" xfId="2" applyFont="1" applyFill="1" applyBorder="1" applyAlignment="1">
      <alignment horizontal="center" vertical="center" textRotation="90"/>
    </xf>
    <xf numFmtId="0" fontId="14" fillId="15" borderId="62" xfId="2" applyFont="1" applyFill="1" applyBorder="1" applyAlignment="1">
      <alignment horizontal="center" vertical="center" textRotation="90"/>
    </xf>
    <xf numFmtId="0" fontId="15" fillId="20" borderId="6" xfId="2" applyFont="1" applyFill="1" applyBorder="1" applyAlignment="1">
      <alignment horizontal="center" vertical="center"/>
    </xf>
    <xf numFmtId="0" fontId="15" fillId="20" borderId="7" xfId="2" applyFont="1" applyFill="1" applyBorder="1" applyAlignment="1">
      <alignment horizontal="center" vertical="center"/>
    </xf>
    <xf numFmtId="0" fontId="15" fillId="20" borderId="8" xfId="2" applyFont="1" applyFill="1" applyBorder="1" applyAlignment="1">
      <alignment horizontal="center" vertical="center"/>
    </xf>
    <xf numFmtId="0" fontId="15" fillId="20" borderId="50" xfId="2" applyFont="1" applyFill="1" applyBorder="1" applyAlignment="1">
      <alignment horizontal="center" vertical="center"/>
    </xf>
    <xf numFmtId="0" fontId="15" fillId="20" borderId="51" xfId="2" applyFont="1" applyFill="1" applyBorder="1" applyAlignment="1">
      <alignment horizontal="center" vertical="center"/>
    </xf>
    <xf numFmtId="0" fontId="15" fillId="20" borderId="52" xfId="2" applyFont="1" applyFill="1" applyBorder="1" applyAlignment="1">
      <alignment horizontal="center" vertical="center"/>
    </xf>
    <xf numFmtId="0" fontId="14" fillId="11" borderId="60" xfId="2" applyFont="1" applyFill="1" applyBorder="1" applyAlignment="1">
      <alignment horizontal="center" vertical="center" textRotation="90"/>
    </xf>
    <xf numFmtId="0" fontId="14" fillId="11" borderId="79" xfId="2" applyFont="1" applyFill="1" applyBorder="1" applyAlignment="1">
      <alignment horizontal="center" vertical="center" textRotation="90"/>
    </xf>
    <xf numFmtId="0" fontId="14" fillId="11" borderId="71" xfId="2" applyFont="1" applyFill="1" applyBorder="1" applyAlignment="1">
      <alignment horizontal="center" vertical="center" textRotation="90"/>
    </xf>
    <xf numFmtId="0" fontId="15" fillId="20" borderId="1" xfId="2" applyFont="1" applyFill="1" applyBorder="1" applyAlignment="1">
      <alignment horizontal="center" vertical="center"/>
    </xf>
    <xf numFmtId="0" fontId="15" fillId="20" borderId="2" xfId="2" applyFont="1" applyFill="1" applyBorder="1" applyAlignment="1">
      <alignment horizontal="center" vertical="center"/>
    </xf>
    <xf numFmtId="0" fontId="15" fillId="20" borderId="3" xfId="2" applyFont="1" applyFill="1" applyBorder="1" applyAlignment="1">
      <alignment horizontal="center" vertical="center"/>
    </xf>
    <xf numFmtId="0" fontId="14" fillId="6" borderId="58" xfId="2" applyFont="1" applyFill="1" applyBorder="1" applyAlignment="1">
      <alignment horizontal="center" vertical="center" textRotation="90"/>
    </xf>
    <xf numFmtId="0" fontId="14" fillId="6" borderId="62" xfId="2" applyFont="1" applyFill="1" applyBorder="1" applyAlignment="1">
      <alignment horizontal="center" vertical="center" textRotation="90"/>
    </xf>
    <xf numFmtId="0" fontId="14" fillId="16" borderId="54" xfId="2" applyFont="1" applyFill="1" applyBorder="1" applyAlignment="1">
      <alignment horizontal="center" vertical="center" textRotation="90"/>
    </xf>
    <xf numFmtId="0" fontId="14" fillId="16" borderId="58" xfId="2" applyFont="1" applyFill="1" applyBorder="1" applyAlignment="1">
      <alignment horizontal="center" vertical="center" textRotation="90"/>
    </xf>
    <xf numFmtId="0" fontId="14" fillId="16" borderId="62" xfId="2" applyFont="1" applyFill="1" applyBorder="1" applyAlignment="1">
      <alignment horizontal="center" vertical="center" textRotation="90"/>
    </xf>
    <xf numFmtId="0" fontId="14" fillId="6" borderId="54" xfId="2" applyFont="1" applyFill="1" applyBorder="1" applyAlignment="1">
      <alignment horizontal="center" vertical="center" textRotation="90"/>
    </xf>
    <xf numFmtId="179" fontId="11" fillId="20" borderId="21" xfId="2" applyNumberFormat="1" applyFont="1" applyFill="1" applyBorder="1" applyAlignment="1">
      <alignment horizontal="center" vertical="center"/>
    </xf>
    <xf numFmtId="179" fontId="11" fillId="20" borderId="39" xfId="2" applyNumberFormat="1" applyFont="1" applyFill="1" applyBorder="1" applyAlignment="1">
      <alignment horizontal="center" vertical="center"/>
    </xf>
    <xf numFmtId="179" fontId="11" fillId="20" borderId="24" xfId="2" applyNumberFormat="1" applyFont="1" applyFill="1" applyBorder="1" applyAlignment="1">
      <alignment horizontal="center" vertical="center"/>
    </xf>
    <xf numFmtId="0" fontId="15" fillId="20" borderId="28" xfId="2" applyFont="1" applyFill="1" applyBorder="1" applyAlignment="1">
      <alignment horizontal="center" vertical="center" wrapText="1"/>
    </xf>
    <xf numFmtId="0" fontId="15" fillId="20" borderId="46" xfId="2" applyFont="1" applyFill="1" applyBorder="1" applyAlignment="1">
      <alignment horizontal="center" vertical="center" wrapText="1"/>
    </xf>
    <xf numFmtId="0" fontId="15" fillId="20" borderId="4" xfId="2" applyFont="1" applyFill="1" applyBorder="1" applyAlignment="1">
      <alignment horizontal="center" vertical="center" wrapText="1"/>
    </xf>
    <xf numFmtId="0" fontId="15" fillId="20" borderId="57" xfId="2" applyFont="1" applyFill="1" applyBorder="1" applyAlignment="1">
      <alignment horizontal="center" vertical="center" wrapText="1"/>
    </xf>
    <xf numFmtId="0" fontId="15" fillId="20" borderId="6" xfId="2" applyFont="1" applyFill="1" applyBorder="1" applyAlignment="1">
      <alignment horizontal="center" vertical="center" wrapText="1"/>
    </xf>
    <xf numFmtId="0" fontId="15" fillId="20" borderId="48" xfId="2" applyFont="1" applyFill="1" applyBorder="1" applyAlignment="1">
      <alignment horizontal="center" vertical="center" wrapText="1"/>
    </xf>
    <xf numFmtId="0" fontId="22" fillId="5" borderId="14" xfId="2" applyFont="1" applyFill="1" applyBorder="1" applyAlignment="1" applyProtection="1">
      <alignment horizontal="center" vertical="center"/>
      <protection locked="0"/>
    </xf>
    <xf numFmtId="0" fontId="22" fillId="5" borderId="17" xfId="2" applyFont="1" applyFill="1" applyBorder="1" applyAlignment="1" applyProtection="1">
      <alignment horizontal="center" vertical="center"/>
      <protection locked="0"/>
    </xf>
    <xf numFmtId="0" fontId="15" fillId="20" borderId="53" xfId="2" applyFont="1" applyFill="1" applyBorder="1" applyAlignment="1">
      <alignment horizontal="center" vertical="center" textRotation="90" wrapText="1"/>
    </xf>
    <xf numFmtId="0" fontId="15" fillId="20" borderId="41" xfId="2" applyFont="1" applyFill="1" applyBorder="1" applyAlignment="1">
      <alignment horizontal="center" vertical="center" textRotation="90"/>
    </xf>
    <xf numFmtId="0" fontId="15" fillId="20" borderId="56" xfId="2" applyFont="1" applyFill="1" applyBorder="1" applyAlignment="1">
      <alignment horizontal="center" vertical="center" textRotation="90"/>
    </xf>
    <xf numFmtId="0" fontId="15" fillId="20" borderId="57" xfId="2" applyFont="1" applyFill="1" applyBorder="1" applyAlignment="1">
      <alignment horizontal="center" vertical="center" textRotation="90"/>
    </xf>
    <xf numFmtId="0" fontId="22" fillId="20" borderId="37" xfId="2" applyFont="1" applyFill="1" applyBorder="1" applyAlignment="1">
      <alignment horizontal="center" vertical="center" wrapText="1"/>
    </xf>
    <xf numFmtId="0" fontId="22" fillId="20" borderId="58" xfId="2" applyFont="1" applyFill="1" applyBorder="1" applyAlignment="1">
      <alignment horizontal="center" vertical="center"/>
    </xf>
    <xf numFmtId="0" fontId="34" fillId="20" borderId="54" xfId="2" applyFont="1" applyFill="1" applyBorder="1" applyAlignment="1">
      <alignment horizontal="center" vertical="center" textRotation="90"/>
    </xf>
    <xf numFmtId="0" fontId="34" fillId="20" borderId="58" xfId="2" applyFont="1" applyFill="1" applyBorder="1" applyAlignment="1">
      <alignment horizontal="center" vertical="center" textRotation="90"/>
    </xf>
    <xf numFmtId="0" fontId="34" fillId="20" borderId="62" xfId="2" applyFont="1" applyFill="1" applyBorder="1" applyAlignment="1">
      <alignment horizontal="center" vertical="center" textRotation="90"/>
    </xf>
    <xf numFmtId="179" fontId="11" fillId="20" borderId="18" xfId="2" applyNumberFormat="1" applyFont="1" applyFill="1" applyBorder="1" applyAlignment="1">
      <alignment horizontal="center" vertical="center"/>
    </xf>
    <xf numFmtId="179" fontId="11" fillId="20" borderId="19" xfId="2" applyNumberFormat="1" applyFont="1" applyFill="1" applyBorder="1" applyAlignment="1">
      <alignment horizontal="center" vertical="center"/>
    </xf>
    <xf numFmtId="179" fontId="11" fillId="20" borderId="20" xfId="2" applyNumberFormat="1" applyFont="1" applyFill="1" applyBorder="1" applyAlignment="1">
      <alignment horizontal="center" vertical="center"/>
    </xf>
    <xf numFmtId="0" fontId="14" fillId="4" borderId="54" xfId="2" applyFont="1" applyFill="1" applyBorder="1" applyAlignment="1">
      <alignment horizontal="center" vertical="center" textRotation="90"/>
    </xf>
    <xf numFmtId="0" fontId="14" fillId="4" borderId="58" xfId="2" applyFont="1" applyFill="1" applyBorder="1" applyAlignment="1">
      <alignment horizontal="center" vertical="center" textRotation="90"/>
    </xf>
    <xf numFmtId="0" fontId="14" fillId="20" borderId="50" xfId="2" applyFont="1" applyFill="1" applyBorder="1" applyAlignment="1">
      <alignment horizontal="center" vertical="center" wrapText="1"/>
    </xf>
    <xf numFmtId="0" fontId="14" fillId="20" borderId="51" xfId="2" applyFont="1" applyFill="1" applyBorder="1" applyAlignment="1">
      <alignment horizontal="center" vertical="center" wrapText="1"/>
    </xf>
    <xf numFmtId="0" fontId="34" fillId="20" borderId="53" xfId="2" applyFont="1" applyFill="1" applyBorder="1" applyAlignment="1">
      <alignment horizontal="center" vertical="center" textRotation="90"/>
    </xf>
    <xf numFmtId="0" fontId="34" fillId="20" borderId="59" xfId="2" applyFont="1" applyFill="1" applyBorder="1" applyAlignment="1">
      <alignment horizontal="center" vertical="center" textRotation="90"/>
    </xf>
    <xf numFmtId="0" fontId="34" fillId="20" borderId="63" xfId="2" applyFont="1" applyFill="1" applyBorder="1" applyAlignment="1">
      <alignment horizontal="center" vertical="center" textRotation="90"/>
    </xf>
    <xf numFmtId="0" fontId="23" fillId="4" borderId="54" xfId="2" applyFont="1" applyFill="1" applyBorder="1" applyAlignment="1">
      <alignment horizontal="center" vertical="center" textRotation="90"/>
    </xf>
    <xf numFmtId="0" fontId="23" fillId="4" borderId="58" xfId="2" applyFont="1" applyFill="1" applyBorder="1" applyAlignment="1">
      <alignment horizontal="center" vertical="center" textRotation="90"/>
    </xf>
    <xf numFmtId="0" fontId="15" fillId="20" borderId="9" xfId="2" applyFont="1" applyFill="1" applyBorder="1" applyAlignment="1">
      <alignment horizontal="center" vertical="center" textRotation="90"/>
    </xf>
    <xf numFmtId="0" fontId="15" fillId="20" borderId="10" xfId="2" applyFont="1" applyFill="1" applyBorder="1" applyAlignment="1">
      <alignment horizontal="center" vertical="center" textRotation="90"/>
    </xf>
    <xf numFmtId="0" fontId="15" fillId="20" borderId="11" xfId="2" applyFont="1" applyFill="1" applyBorder="1" applyAlignment="1">
      <alignment horizontal="center" vertical="center" textRotation="90"/>
    </xf>
    <xf numFmtId="0" fontId="15" fillId="20" borderId="12" xfId="2" applyFont="1" applyFill="1" applyBorder="1" applyAlignment="1">
      <alignment horizontal="center" vertical="center" textRotation="90"/>
    </xf>
    <xf numFmtId="0" fontId="15" fillId="20" borderId="13" xfId="2" applyFont="1" applyFill="1" applyBorder="1" applyAlignment="1">
      <alignment horizontal="center" vertical="center" textRotation="90"/>
    </xf>
    <xf numFmtId="0" fontId="15" fillId="20" borderId="14" xfId="2" applyFont="1" applyFill="1" applyBorder="1" applyAlignment="1">
      <alignment horizontal="center" vertical="center" textRotation="90"/>
    </xf>
    <xf numFmtId="49" fontId="11" fillId="20" borderId="13" xfId="2" applyNumberFormat="1" applyFont="1" applyFill="1" applyBorder="1" applyAlignment="1">
      <alignment horizontal="center" vertical="center" wrapText="1"/>
    </xf>
    <xf numFmtId="49" fontId="11" fillId="20" borderId="49" xfId="2" applyNumberFormat="1" applyFont="1" applyFill="1" applyBorder="1" applyAlignment="1">
      <alignment horizontal="center" vertical="center" wrapText="1"/>
    </xf>
    <xf numFmtId="49" fontId="11" fillId="20" borderId="56" xfId="2" applyNumberFormat="1" applyFont="1" applyFill="1" applyBorder="1" applyAlignment="1">
      <alignment horizontal="center" vertical="center" wrapText="1"/>
    </xf>
    <xf numFmtId="49" fontId="11" fillId="20" borderId="70" xfId="2" applyNumberFormat="1" applyFont="1" applyFill="1" applyBorder="1" applyAlignment="1">
      <alignment horizontal="center" vertical="center" wrapText="1"/>
    </xf>
    <xf numFmtId="179" fontId="11" fillId="20" borderId="28" xfId="2" applyNumberFormat="1" applyFont="1" applyFill="1" applyBorder="1" applyAlignment="1">
      <alignment horizontal="center" vertical="center"/>
    </xf>
    <xf numFmtId="179" fontId="11" fillId="20" borderId="45" xfId="2" applyNumberFormat="1" applyFont="1" applyFill="1" applyBorder="1" applyAlignment="1">
      <alignment horizontal="center" vertical="center"/>
    </xf>
    <xf numFmtId="179" fontId="11" fillId="20" borderId="47" xfId="2" applyNumberFormat="1" applyFont="1" applyFill="1" applyBorder="1" applyAlignment="1">
      <alignment horizontal="center" vertical="center"/>
    </xf>
    <xf numFmtId="49" fontId="11" fillId="20" borderId="16" xfId="2" applyNumberFormat="1" applyFont="1" applyFill="1" applyBorder="1" applyAlignment="1">
      <alignment horizontal="center" vertical="center" wrapText="1"/>
    </xf>
    <xf numFmtId="0" fontId="17" fillId="0" borderId="0" xfId="2" applyFont="1" applyBorder="1" applyAlignment="1">
      <alignment horizontal="left" vertical="center" wrapText="1"/>
    </xf>
    <xf numFmtId="0" fontId="14" fillId="3" borderId="3" xfId="2" applyFont="1" applyFill="1" applyBorder="1" applyAlignment="1">
      <alignment horizontal="center" vertical="center" textRotation="90"/>
    </xf>
    <xf numFmtId="0" fontId="14" fillId="3" borderId="5" xfId="2" applyFont="1" applyFill="1" applyBorder="1" applyAlignment="1">
      <alignment horizontal="center" vertical="center" textRotation="90"/>
    </xf>
    <xf numFmtId="0" fontId="14" fillId="3" borderId="8" xfId="2" applyFont="1" applyFill="1" applyBorder="1" applyAlignment="1">
      <alignment horizontal="center" vertical="center" textRotation="90"/>
    </xf>
    <xf numFmtId="0" fontId="14" fillId="3" borderId="55" xfId="2" applyFont="1" applyFill="1" applyBorder="1" applyAlignment="1">
      <alignment horizontal="center" vertical="center" textRotation="90"/>
    </xf>
    <xf numFmtId="0" fontId="14" fillId="3" borderId="59" xfId="2" applyFont="1" applyFill="1" applyBorder="1" applyAlignment="1">
      <alignment horizontal="center" vertical="center" textRotation="90"/>
    </xf>
    <xf numFmtId="0" fontId="14" fillId="3" borderId="63" xfId="2" applyFont="1" applyFill="1" applyBorder="1" applyAlignment="1">
      <alignment horizontal="center" vertical="center" textRotation="90"/>
    </xf>
    <xf numFmtId="0" fontId="22" fillId="0" borderId="0" xfId="2" applyFont="1" applyAlignment="1">
      <alignment horizontal="center" vertical="center"/>
    </xf>
    <xf numFmtId="0" fontId="14" fillId="15" borderId="56" xfId="2" applyFont="1" applyFill="1" applyBorder="1" applyAlignment="1">
      <alignment horizontal="center" vertical="center" textRotation="90"/>
    </xf>
    <xf numFmtId="0" fontId="14" fillId="15" borderId="80" xfId="2" applyFont="1" applyFill="1" applyBorder="1" applyAlignment="1">
      <alignment horizontal="center" vertical="center" textRotation="90"/>
    </xf>
    <xf numFmtId="0" fontId="14" fillId="16" borderId="32" xfId="2" applyFont="1" applyFill="1" applyBorder="1" applyAlignment="1">
      <alignment horizontal="center" vertical="center" textRotation="90"/>
    </xf>
    <xf numFmtId="0" fontId="14" fillId="16" borderId="82" xfId="2" applyFont="1" applyFill="1" applyBorder="1" applyAlignment="1">
      <alignment horizontal="center" vertical="center" textRotation="90"/>
    </xf>
    <xf numFmtId="0" fontId="14" fillId="16" borderId="33" xfId="2" applyFont="1" applyFill="1" applyBorder="1" applyAlignment="1">
      <alignment horizontal="center" vertical="center" textRotation="90"/>
    </xf>
    <xf numFmtId="0" fontId="30" fillId="20" borderId="9" xfId="2" applyFont="1" applyFill="1" applyBorder="1" applyAlignment="1">
      <alignment horizontal="left" vertical="center"/>
    </xf>
    <xf numFmtId="0" fontId="30" fillId="20" borderId="10" xfId="2" applyFont="1" applyFill="1" applyBorder="1" applyAlignment="1">
      <alignment horizontal="left" vertical="center"/>
    </xf>
    <xf numFmtId="0" fontId="30" fillId="20" borderId="9" xfId="2" applyFont="1" applyFill="1" applyBorder="1" applyAlignment="1">
      <alignment horizontal="center" vertical="center" wrapText="1"/>
    </xf>
    <xf numFmtId="0" fontId="30" fillId="20" borderId="15" xfId="2" applyFont="1" applyFill="1" applyBorder="1" applyAlignment="1">
      <alignment horizontal="center" vertical="center" wrapText="1"/>
    </xf>
    <xf numFmtId="0" fontId="15" fillId="20" borderId="32" xfId="2" applyFont="1" applyFill="1" applyBorder="1" applyAlignment="1" applyProtection="1">
      <alignment horizontal="center" vertical="center" wrapText="1"/>
    </xf>
    <xf numFmtId="0" fontId="15" fillId="20" borderId="33" xfId="2" applyFont="1" applyFill="1" applyBorder="1" applyAlignment="1" applyProtection="1">
      <alignment horizontal="center" vertical="center" wrapText="1"/>
    </xf>
    <xf numFmtId="0" fontId="15" fillId="15" borderId="50" xfId="2" applyFont="1" applyFill="1" applyBorder="1" applyAlignment="1" applyProtection="1">
      <alignment horizontal="center" vertical="center"/>
      <protection locked="0"/>
    </xf>
    <xf numFmtId="0" fontId="15" fillId="5" borderId="52" xfId="2" applyFont="1" applyFill="1" applyBorder="1" applyAlignment="1" applyProtection="1">
      <alignment horizontal="center" vertical="center"/>
      <protection locked="0"/>
    </xf>
    <xf numFmtId="0" fontId="15" fillId="20" borderId="50" xfId="2" applyFont="1" applyFill="1" applyBorder="1" applyAlignment="1" applyProtection="1">
      <alignment horizontal="center" vertical="center"/>
    </xf>
    <xf numFmtId="0" fontId="15" fillId="20" borderId="52" xfId="2" applyFont="1" applyFill="1" applyBorder="1" applyAlignment="1" applyProtection="1">
      <alignment horizontal="center" vertical="center"/>
    </xf>
    <xf numFmtId="0" fontId="36" fillId="20" borderId="1" xfId="2" applyFont="1" applyFill="1" applyBorder="1" applyAlignment="1" applyProtection="1">
      <alignment horizontal="center" vertical="center"/>
    </xf>
    <xf numFmtId="0" fontId="36" fillId="20" borderId="3" xfId="2" applyFont="1" applyFill="1" applyBorder="1" applyAlignment="1" applyProtection="1">
      <alignment horizontal="center" vertical="center"/>
    </xf>
    <xf numFmtId="0" fontId="36" fillId="20" borderId="6" xfId="2" applyFont="1" applyFill="1" applyBorder="1" applyAlignment="1" applyProtection="1">
      <alignment horizontal="center" vertical="center"/>
    </xf>
    <xf numFmtId="0" fontId="36" fillId="20" borderId="8" xfId="2" applyFont="1" applyFill="1" applyBorder="1" applyAlignment="1" applyProtection="1">
      <alignment horizontal="center" vertical="center"/>
    </xf>
    <xf numFmtId="0" fontId="36" fillId="23" borderId="1" xfId="2" applyFont="1" applyFill="1" applyBorder="1" applyAlignment="1" applyProtection="1">
      <alignment horizontal="center" vertical="center"/>
    </xf>
    <xf numFmtId="0" fontId="36" fillId="23" borderId="3" xfId="2" applyFont="1" applyFill="1" applyBorder="1" applyAlignment="1" applyProtection="1">
      <alignment horizontal="center" vertical="center"/>
    </xf>
    <xf numFmtId="0" fontId="36" fillId="23" borderId="6" xfId="2" applyFont="1" applyFill="1" applyBorder="1" applyAlignment="1" applyProtection="1">
      <alignment horizontal="center" vertical="center"/>
    </xf>
    <xf numFmtId="0" fontId="36" fillId="23" borderId="8" xfId="2" applyFont="1" applyFill="1" applyBorder="1" applyAlignment="1" applyProtection="1">
      <alignment horizontal="center" vertical="center"/>
    </xf>
    <xf numFmtId="0" fontId="24" fillId="5" borderId="10" xfId="2" applyFont="1" applyFill="1" applyBorder="1" applyAlignment="1" applyProtection="1">
      <alignment horizontal="center" vertical="center"/>
      <protection locked="0"/>
    </xf>
    <xf numFmtId="0" fontId="24" fillId="5" borderId="11" xfId="2" applyFont="1" applyFill="1" applyBorder="1" applyAlignment="1" applyProtection="1">
      <alignment horizontal="center" vertical="center"/>
      <protection locked="0"/>
    </xf>
    <xf numFmtId="0" fontId="24" fillId="5" borderId="13" xfId="2" applyFont="1" applyFill="1" applyBorder="1" applyAlignment="1" applyProtection="1">
      <alignment horizontal="right" vertical="center"/>
      <protection locked="0"/>
    </xf>
    <xf numFmtId="0" fontId="24" fillId="5" borderId="14" xfId="2" applyFont="1" applyFill="1" applyBorder="1" applyAlignment="1" applyProtection="1">
      <alignment horizontal="right" vertical="center"/>
      <protection locked="0"/>
    </xf>
    <xf numFmtId="0" fontId="24" fillId="5" borderId="42" xfId="2" applyFont="1" applyFill="1" applyBorder="1" applyAlignment="1" applyProtection="1">
      <alignment horizontal="right" vertical="center"/>
      <protection locked="0"/>
    </xf>
    <xf numFmtId="0" fontId="24" fillId="5" borderId="20" xfId="2" applyFont="1" applyFill="1" applyBorder="1" applyAlignment="1" applyProtection="1">
      <alignment horizontal="right" vertical="center"/>
      <protection locked="0"/>
    </xf>
    <xf numFmtId="0" fontId="14" fillId="20" borderId="12" xfId="2" applyFont="1" applyFill="1" applyBorder="1" applyProtection="1">
      <alignment vertical="center"/>
    </xf>
    <xf numFmtId="0" fontId="14" fillId="20" borderId="13" xfId="2" applyFont="1" applyFill="1" applyBorder="1" applyProtection="1">
      <alignment vertical="center"/>
    </xf>
    <xf numFmtId="0" fontId="14" fillId="20" borderId="15" xfId="2" applyFont="1" applyFill="1" applyBorder="1" applyProtection="1">
      <alignment vertical="center"/>
    </xf>
    <xf numFmtId="0" fontId="14" fillId="20" borderId="16" xfId="2" applyFont="1" applyFill="1" applyBorder="1" applyProtection="1">
      <alignment vertical="center"/>
    </xf>
    <xf numFmtId="0" fontId="19" fillId="20" borderId="9" xfId="2" applyFont="1" applyFill="1" applyBorder="1" applyAlignment="1" applyProtection="1">
      <alignment horizontal="left" vertical="center"/>
    </xf>
    <xf numFmtId="0" fontId="19" fillId="20" borderId="10" xfId="2" applyFont="1" applyFill="1" applyBorder="1" applyAlignment="1" applyProtection="1">
      <alignment horizontal="left" vertical="center"/>
    </xf>
    <xf numFmtId="0" fontId="19" fillId="20" borderId="12" xfId="2" applyFont="1" applyFill="1" applyBorder="1" applyAlignment="1" applyProtection="1">
      <alignment horizontal="left" vertical="center"/>
    </xf>
    <xf numFmtId="0" fontId="19" fillId="20" borderId="13" xfId="2" applyFont="1" applyFill="1" applyBorder="1" applyAlignment="1" applyProtection="1">
      <alignment horizontal="left" vertical="center"/>
    </xf>
    <xf numFmtId="0" fontId="20" fillId="5" borderId="13" xfId="2" applyFont="1" applyFill="1" applyBorder="1" applyAlignment="1" applyProtection="1">
      <alignment horizontal="center" vertical="center"/>
      <protection locked="0"/>
    </xf>
    <xf numFmtId="0" fontId="20" fillId="5" borderId="14" xfId="2" applyFont="1" applyFill="1" applyBorder="1" applyAlignment="1" applyProtection="1">
      <alignment horizontal="center" vertical="center"/>
      <protection locked="0"/>
    </xf>
    <xf numFmtId="0" fontId="20" fillId="8" borderId="13" xfId="2" applyFont="1" applyFill="1" applyBorder="1" applyAlignment="1" applyProtection="1">
      <alignment horizontal="center" vertical="center"/>
      <protection locked="0"/>
    </xf>
    <xf numFmtId="0" fontId="19" fillId="20" borderId="36" xfId="2" applyFont="1" applyFill="1" applyBorder="1" applyAlignment="1" applyProtection="1">
      <alignment horizontal="left" vertical="center"/>
    </xf>
    <xf numFmtId="0" fontId="19" fillId="20" borderId="37" xfId="2" applyFont="1" applyFill="1" applyBorder="1" applyAlignment="1" applyProtection="1">
      <alignment horizontal="left" vertical="center"/>
    </xf>
    <xf numFmtId="0" fontId="20" fillId="8" borderId="37" xfId="2" applyFont="1" applyFill="1" applyBorder="1" applyAlignment="1" applyProtection="1">
      <alignment horizontal="center" vertical="center"/>
      <protection locked="0"/>
    </xf>
    <xf numFmtId="0" fontId="20" fillId="5" borderId="38" xfId="2" applyFont="1" applyFill="1" applyBorder="1" applyAlignment="1" applyProtection="1">
      <alignment horizontal="center" vertical="center"/>
      <protection locked="0"/>
    </xf>
    <xf numFmtId="0" fontId="14" fillId="20" borderId="25" xfId="2" applyFont="1" applyFill="1" applyBorder="1" applyAlignment="1" applyProtection="1">
      <alignment horizontal="center" vertical="center" wrapText="1"/>
    </xf>
    <xf numFmtId="0" fontId="14" fillId="20" borderId="15" xfId="2" applyFont="1" applyFill="1" applyBorder="1" applyAlignment="1" applyProtection="1">
      <alignment horizontal="center" vertical="center" wrapText="1"/>
    </xf>
    <xf numFmtId="0" fontId="24" fillId="5" borderId="29" xfId="2" applyFont="1" applyFill="1" applyBorder="1" applyAlignment="1" applyProtection="1">
      <alignment horizontal="right" vertical="center"/>
      <protection locked="0"/>
    </xf>
    <xf numFmtId="0" fontId="24" fillId="5" borderId="30" xfId="2" applyFont="1" applyFill="1" applyBorder="1" applyAlignment="1" applyProtection="1">
      <alignment horizontal="right" vertical="center"/>
      <protection locked="0"/>
    </xf>
    <xf numFmtId="0" fontId="24" fillId="20" borderId="80" xfId="2" applyFont="1" applyFill="1" applyBorder="1" applyAlignment="1" applyProtection="1">
      <alignment horizontal="right" vertical="center"/>
    </xf>
    <xf numFmtId="0" fontId="24" fillId="20" borderId="8" xfId="2" applyFont="1" applyFill="1" applyBorder="1" applyAlignment="1" applyProtection="1">
      <alignment horizontal="right" vertical="center"/>
    </xf>
    <xf numFmtId="0" fontId="14" fillId="20" borderId="12" xfId="2" applyFont="1" applyFill="1" applyBorder="1" applyAlignment="1" applyProtection="1">
      <alignment horizontal="left" vertical="center"/>
    </xf>
    <xf numFmtId="0" fontId="14" fillId="20" borderId="13" xfId="2" applyFont="1" applyFill="1" applyBorder="1" applyAlignment="1" applyProtection="1">
      <alignment horizontal="left" vertical="center"/>
    </xf>
    <xf numFmtId="0" fontId="15" fillId="20" borderId="54" xfId="2" applyFont="1" applyFill="1" applyBorder="1" applyAlignment="1" applyProtection="1">
      <alignment horizontal="center" vertical="center" wrapText="1"/>
    </xf>
    <xf numFmtId="0" fontId="15" fillId="20" borderId="62" xfId="2" applyFont="1" applyFill="1" applyBorder="1" applyAlignment="1" applyProtection="1">
      <alignment horizontal="center" vertical="center" wrapText="1"/>
    </xf>
    <xf numFmtId="0" fontId="14" fillId="20" borderId="9" xfId="2" applyFont="1" applyFill="1" applyBorder="1" applyAlignment="1" applyProtection="1">
      <alignment horizontal="left" vertical="center"/>
    </xf>
    <xf numFmtId="0" fontId="14" fillId="20" borderId="10" xfId="2" applyFont="1" applyFill="1" applyBorder="1" applyAlignment="1" applyProtection="1">
      <alignment horizontal="left" vertical="center"/>
    </xf>
    <xf numFmtId="0" fontId="14" fillId="20" borderId="6" xfId="2" applyFont="1" applyFill="1" applyBorder="1" applyProtection="1">
      <alignment vertical="center"/>
    </xf>
    <xf numFmtId="0" fontId="14" fillId="20" borderId="48" xfId="2" applyFont="1" applyFill="1" applyBorder="1" applyProtection="1">
      <alignment vertical="center"/>
    </xf>
    <xf numFmtId="0" fontId="36" fillId="20" borderId="1" xfId="2" applyFont="1" applyFill="1" applyBorder="1" applyAlignment="1" applyProtection="1">
      <alignment horizontal="center" vertical="center" wrapText="1"/>
    </xf>
    <xf numFmtId="0" fontId="36" fillId="20" borderId="3" xfId="2" applyFont="1" applyFill="1" applyBorder="1" applyAlignment="1" applyProtection="1">
      <alignment horizontal="center" vertical="center" wrapText="1"/>
    </xf>
    <xf numFmtId="0" fontId="36" fillId="20" borderId="6" xfId="2" applyFont="1" applyFill="1" applyBorder="1" applyAlignment="1" applyProtection="1">
      <alignment horizontal="center" vertical="center" wrapText="1"/>
    </xf>
    <xf numFmtId="0" fontId="36" fillId="20" borderId="8" xfId="2" applyFont="1" applyFill="1" applyBorder="1" applyAlignment="1" applyProtection="1">
      <alignment horizontal="center" vertical="center" wrapText="1"/>
    </xf>
    <xf numFmtId="0" fontId="29" fillId="0" borderId="33" xfId="2" applyFont="1" applyBorder="1" applyAlignment="1" applyProtection="1">
      <alignment horizontal="right" vertical="center"/>
    </xf>
    <xf numFmtId="0" fontId="19" fillId="20" borderId="10" xfId="2" applyFont="1" applyFill="1" applyBorder="1" applyAlignment="1" applyProtection="1">
      <alignment horizontal="center" vertical="center"/>
    </xf>
    <xf numFmtId="0" fontId="19" fillId="20" borderId="11" xfId="2" applyFont="1" applyFill="1" applyBorder="1" applyAlignment="1" applyProtection="1">
      <alignment horizontal="center" vertical="center"/>
    </xf>
    <xf numFmtId="0" fontId="15" fillId="20" borderId="33" xfId="2" applyFont="1" applyFill="1" applyBorder="1" applyAlignment="1" applyProtection="1">
      <alignment horizontal="center" vertical="center"/>
    </xf>
    <xf numFmtId="0" fontId="15" fillId="5" borderId="42" xfId="2" applyFont="1" applyFill="1" applyBorder="1" applyAlignment="1" applyProtection="1">
      <alignment horizontal="center" vertical="center" wrapText="1"/>
      <protection locked="0"/>
    </xf>
    <xf numFmtId="0" fontId="15" fillId="5" borderId="34" xfId="2" applyFont="1" applyFill="1" applyBorder="1" applyAlignment="1" applyProtection="1">
      <alignment horizontal="center" vertical="center" wrapText="1"/>
      <protection locked="0"/>
    </xf>
    <xf numFmtId="0" fontId="15" fillId="15" borderId="42" xfId="2" applyFont="1" applyFill="1" applyBorder="1" applyAlignment="1" applyProtection="1">
      <alignment horizontal="center" vertical="center" wrapText="1"/>
      <protection locked="0"/>
    </xf>
    <xf numFmtId="0" fontId="15" fillId="20" borderId="42" xfId="2" applyFont="1" applyFill="1" applyBorder="1" applyAlignment="1" applyProtection="1">
      <alignment horizontal="center" vertical="center" wrapText="1"/>
    </xf>
    <xf numFmtId="0" fontId="15" fillId="20" borderId="34" xfId="2" applyFont="1" applyFill="1" applyBorder="1" applyAlignment="1" applyProtection="1">
      <alignment horizontal="center" vertical="center" wrapText="1"/>
    </xf>
    <xf numFmtId="0" fontId="15" fillId="0" borderId="50" xfId="2" applyFont="1" applyBorder="1" applyAlignment="1" applyProtection="1">
      <alignment horizontal="center" vertical="center"/>
    </xf>
    <xf numFmtId="0" fontId="15" fillId="20" borderId="20" xfId="2" applyFont="1" applyFill="1" applyBorder="1" applyAlignment="1" applyProtection="1">
      <alignment horizontal="center" vertical="center" wrapText="1"/>
    </xf>
    <xf numFmtId="0" fontId="15" fillId="20" borderId="42" xfId="2" applyFont="1" applyFill="1" applyBorder="1" applyAlignment="1" applyProtection="1">
      <alignment horizontal="center" vertical="center"/>
    </xf>
    <xf numFmtId="0" fontId="15" fillId="20" borderId="34" xfId="2" applyFont="1" applyFill="1" applyBorder="1" applyAlignment="1" applyProtection="1">
      <alignment horizontal="center" vertical="center"/>
    </xf>
    <xf numFmtId="0" fontId="26" fillId="20" borderId="34" xfId="2" applyFont="1" applyFill="1" applyBorder="1" applyAlignment="1" applyProtection="1">
      <alignment horizontal="left" vertical="center"/>
    </xf>
    <xf numFmtId="0" fontId="26" fillId="20" borderId="10" xfId="2" applyFont="1" applyFill="1" applyBorder="1" applyAlignment="1" applyProtection="1">
      <alignment horizontal="left" vertical="center"/>
    </xf>
    <xf numFmtId="0" fontId="26" fillId="20" borderId="11" xfId="2" applyFont="1" applyFill="1" applyBorder="1" applyAlignment="1" applyProtection="1">
      <alignment horizontal="left" vertical="center"/>
    </xf>
    <xf numFmtId="0" fontId="30" fillId="20" borderId="50" xfId="2" applyNumberFormat="1" applyFont="1" applyFill="1" applyBorder="1" applyAlignment="1" applyProtection="1">
      <alignment horizontal="left" vertical="center"/>
    </xf>
    <xf numFmtId="0" fontId="30" fillId="20" borderId="51" xfId="2" applyNumberFormat="1" applyFont="1" applyFill="1" applyBorder="1" applyAlignment="1" applyProtection="1">
      <alignment horizontal="left" vertical="center"/>
    </xf>
    <xf numFmtId="0" fontId="30" fillId="20" borderId="52" xfId="2" applyNumberFormat="1" applyFont="1" applyFill="1" applyBorder="1" applyAlignment="1" applyProtection="1">
      <alignment horizontal="left" vertical="center"/>
    </xf>
    <xf numFmtId="0" fontId="16" fillId="5" borderId="16" xfId="2" applyFont="1" applyFill="1" applyBorder="1" applyAlignment="1" applyProtection="1">
      <alignment horizontal="center" vertical="center"/>
      <protection locked="0"/>
    </xf>
    <xf numFmtId="0" fontId="26" fillId="20" borderId="18" xfId="2" applyFont="1" applyFill="1" applyBorder="1" applyAlignment="1" applyProtection="1">
      <alignment horizontal="left" vertical="center"/>
    </xf>
    <xf numFmtId="0" fontId="26" fillId="20" borderId="19" xfId="2" applyFont="1" applyFill="1" applyBorder="1" applyAlignment="1" applyProtection="1">
      <alignment horizontal="left" vertical="center"/>
    </xf>
    <xf numFmtId="0" fontId="26" fillId="20" borderId="20" xfId="2" applyFont="1" applyFill="1" applyBorder="1" applyAlignment="1" applyProtection="1">
      <alignment horizontal="left" vertical="center"/>
    </xf>
    <xf numFmtId="0" fontId="19" fillId="20" borderId="4" xfId="2" applyNumberFormat="1" applyFont="1" applyFill="1" applyBorder="1" applyAlignment="1" applyProtection="1">
      <alignment horizontal="center" vertical="top" wrapText="1"/>
    </xf>
    <xf numFmtId="0" fontId="19" fillId="21" borderId="6" xfId="2" applyNumberFormat="1" applyFont="1" applyFill="1" applyBorder="1" applyAlignment="1" applyProtection="1">
      <alignment horizontal="center" vertical="top" wrapText="1"/>
    </xf>
    <xf numFmtId="0" fontId="19" fillId="21" borderId="82" xfId="2" applyNumberFormat="1" applyFont="1" applyFill="1" applyBorder="1" applyAlignment="1" applyProtection="1">
      <alignment horizontal="center" vertical="center" wrapText="1"/>
    </xf>
    <xf numFmtId="0" fontId="19" fillId="21" borderId="75" xfId="2" applyNumberFormat="1" applyFont="1" applyFill="1" applyBorder="1" applyAlignment="1" applyProtection="1">
      <alignment horizontal="center" vertical="center" wrapText="1"/>
    </xf>
    <xf numFmtId="0" fontId="19" fillId="21" borderId="78" xfId="2" applyNumberFormat="1" applyFont="1" applyFill="1" applyBorder="1" applyAlignment="1" applyProtection="1">
      <alignment horizontal="center" vertical="center" wrapText="1"/>
    </xf>
    <xf numFmtId="0" fontId="19" fillId="21" borderId="76" xfId="2" applyNumberFormat="1" applyFont="1" applyFill="1" applyBorder="1" applyAlignment="1" applyProtection="1">
      <alignment horizontal="center" vertical="center" wrapText="1"/>
    </xf>
    <xf numFmtId="0" fontId="19" fillId="20" borderId="78" xfId="2" applyNumberFormat="1" applyFont="1" applyFill="1" applyBorder="1" applyAlignment="1" applyProtection="1">
      <alignment horizontal="center" vertical="center" wrapText="1"/>
    </xf>
    <xf numFmtId="0" fontId="19" fillId="21" borderId="1" xfId="2" applyNumberFormat="1" applyFont="1" applyFill="1" applyBorder="1" applyAlignment="1" applyProtection="1">
      <alignment horizontal="center" vertical="center" wrapText="1"/>
    </xf>
    <xf numFmtId="0" fontId="19" fillId="21" borderId="4" xfId="2" applyNumberFormat="1" applyFont="1" applyFill="1" applyBorder="1" applyAlignment="1" applyProtection="1">
      <alignment horizontal="center" vertical="center" wrapText="1"/>
    </xf>
    <xf numFmtId="0" fontId="19" fillId="21" borderId="6" xfId="2" applyNumberFormat="1" applyFont="1" applyFill="1" applyBorder="1" applyAlignment="1" applyProtection="1">
      <alignment horizontal="center" vertical="center" wrapText="1"/>
    </xf>
    <xf numFmtId="0" fontId="19" fillId="20" borderId="1" xfId="2" applyNumberFormat="1" applyFont="1" applyFill="1" applyBorder="1" applyAlignment="1" applyProtection="1">
      <alignment horizontal="center" vertical="center" wrapText="1"/>
    </xf>
    <xf numFmtId="0" fontId="19" fillId="20" borderId="6" xfId="2" applyNumberFormat="1" applyFont="1" applyFill="1" applyBorder="1" applyAlignment="1" applyProtection="1">
      <alignment horizontal="center" vertical="center" wrapText="1"/>
    </xf>
    <xf numFmtId="0" fontId="16" fillId="20" borderId="53" xfId="2" applyFont="1" applyFill="1" applyBorder="1" applyAlignment="1" applyProtection="1">
      <alignment horizontal="center" vertical="center"/>
    </xf>
    <xf numFmtId="0" fontId="16" fillId="20" borderId="41" xfId="2" applyFont="1" applyFill="1" applyBorder="1" applyAlignment="1" applyProtection="1">
      <alignment horizontal="center" vertical="center"/>
    </xf>
    <xf numFmtId="0" fontId="16" fillId="20" borderId="70" xfId="2" applyFont="1" applyFill="1" applyBorder="1" applyAlignment="1" applyProtection="1">
      <alignment horizontal="center" vertical="center"/>
    </xf>
    <xf numFmtId="0" fontId="16" fillId="20" borderId="69" xfId="2" applyFont="1" applyFill="1" applyBorder="1" applyAlignment="1" applyProtection="1">
      <alignment horizontal="center" vertical="center"/>
    </xf>
    <xf numFmtId="0" fontId="41" fillId="0" borderId="1" xfId="0" applyFont="1" applyFill="1" applyBorder="1" applyAlignment="1" applyProtection="1">
      <alignment horizontal="center" vertical="center"/>
    </xf>
    <xf numFmtId="0" fontId="41" fillId="0" borderId="3" xfId="0" applyFont="1" applyFill="1" applyBorder="1" applyAlignment="1" applyProtection="1">
      <alignment horizontal="center" vertical="center"/>
    </xf>
    <xf numFmtId="0" fontId="41" fillId="0" borderId="6" xfId="0" applyFont="1" applyFill="1" applyBorder="1" applyAlignment="1" applyProtection="1">
      <alignment horizontal="center" vertical="center"/>
    </xf>
    <xf numFmtId="0" fontId="41" fillId="0" borderId="8" xfId="0" applyFont="1" applyFill="1" applyBorder="1" applyAlignment="1" applyProtection="1">
      <alignment horizontal="center" vertical="center"/>
    </xf>
    <xf numFmtId="0" fontId="45" fillId="0" borderId="58" xfId="0" applyFont="1" applyFill="1" applyBorder="1" applyAlignment="1" applyProtection="1">
      <alignment horizontal="center" vertical="center"/>
      <protection locked="0"/>
    </xf>
    <xf numFmtId="0" fontId="45" fillId="0" borderId="26" xfId="0" applyFont="1" applyFill="1" applyBorder="1" applyAlignment="1" applyProtection="1">
      <alignment horizontal="center" vertical="center"/>
      <protection locked="0"/>
    </xf>
    <xf numFmtId="0" fontId="45" fillId="0" borderId="37" xfId="0" applyFont="1" applyFill="1" applyBorder="1" applyAlignment="1" applyProtection="1">
      <alignment horizontal="center" vertical="center"/>
      <protection locked="0"/>
    </xf>
    <xf numFmtId="0" fontId="45" fillId="0" borderId="62" xfId="0" applyFont="1" applyFill="1" applyBorder="1" applyAlignment="1" applyProtection="1">
      <alignment horizontal="center" vertical="center"/>
      <protection locked="0"/>
    </xf>
    <xf numFmtId="0" fontId="45" fillId="0" borderId="54" xfId="0" applyFont="1" applyFill="1" applyBorder="1" applyAlignment="1" applyProtection="1">
      <alignment horizontal="center" vertical="center"/>
      <protection locked="0"/>
    </xf>
    <xf numFmtId="0" fontId="27" fillId="0" borderId="1" xfId="0" applyFont="1" applyBorder="1" applyAlignment="1" applyProtection="1">
      <alignment horizontal="center"/>
      <protection locked="0"/>
    </xf>
    <xf numFmtId="0" fontId="27" fillId="0" borderId="2" xfId="0" applyFont="1" applyBorder="1" applyAlignment="1" applyProtection="1">
      <alignment horizontal="center"/>
      <protection locked="0"/>
    </xf>
    <xf numFmtId="0" fontId="27" fillId="0" borderId="3" xfId="0" applyFont="1" applyBorder="1" applyAlignment="1" applyProtection="1">
      <alignment horizontal="center"/>
      <protection locked="0"/>
    </xf>
    <xf numFmtId="0" fontId="27" fillId="0" borderId="6" xfId="0" applyFont="1" applyBorder="1" applyAlignment="1" applyProtection="1">
      <alignment horizontal="center"/>
      <protection locked="0"/>
    </xf>
    <xf numFmtId="0" fontId="27" fillId="0" borderId="7" xfId="0" applyFont="1" applyBorder="1" applyAlignment="1" applyProtection="1">
      <alignment horizontal="center"/>
      <protection locked="0"/>
    </xf>
    <xf numFmtId="0" fontId="27" fillId="0" borderId="8" xfId="0" applyFont="1" applyBorder="1" applyAlignment="1" applyProtection="1">
      <alignment horizontal="center"/>
      <protection locked="0"/>
    </xf>
    <xf numFmtId="0" fontId="27" fillId="0" borderId="4" xfId="0" applyFont="1" applyBorder="1" applyAlignment="1" applyProtection="1">
      <alignment horizontal="center"/>
      <protection locked="0"/>
    </xf>
    <xf numFmtId="0" fontId="27" fillId="0" borderId="0" xfId="0" applyFont="1" applyBorder="1" applyAlignment="1" applyProtection="1">
      <alignment horizontal="center"/>
      <protection locked="0"/>
    </xf>
    <xf numFmtId="0" fontId="27" fillId="0" borderId="5" xfId="0" applyFont="1" applyBorder="1" applyAlignment="1" applyProtection="1">
      <alignment horizontal="center"/>
      <protection locked="0"/>
    </xf>
    <xf numFmtId="0" fontId="28" fillId="0" borderId="2" xfId="0" applyFont="1" applyBorder="1" applyAlignment="1" applyProtection="1">
      <alignment horizontal="center"/>
      <protection locked="0"/>
    </xf>
    <xf numFmtId="0" fontId="28" fillId="0" borderId="3" xfId="0" applyFont="1" applyBorder="1" applyAlignment="1" applyProtection="1">
      <alignment horizontal="center"/>
      <protection locked="0"/>
    </xf>
    <xf numFmtId="0" fontId="28" fillId="0" borderId="6" xfId="0" applyFont="1" applyBorder="1" applyAlignment="1" applyProtection="1">
      <alignment horizontal="center"/>
      <protection locked="0"/>
    </xf>
    <xf numFmtId="0" fontId="28" fillId="0" borderId="7" xfId="0" applyFont="1" applyBorder="1" applyAlignment="1" applyProtection="1">
      <alignment horizontal="center"/>
      <protection locked="0"/>
    </xf>
    <xf numFmtId="0" fontId="28" fillId="0" borderId="8" xfId="0" applyFont="1" applyBorder="1" applyAlignment="1" applyProtection="1">
      <alignment horizontal="center"/>
      <protection locked="0"/>
    </xf>
    <xf numFmtId="0" fontId="45" fillId="34" borderId="50" xfId="0" applyFont="1" applyFill="1" applyBorder="1" applyAlignment="1">
      <alignment horizontal="center"/>
    </xf>
    <xf numFmtId="0" fontId="45" fillId="34" borderId="51" xfId="0" applyFont="1" applyFill="1" applyBorder="1" applyAlignment="1">
      <alignment horizontal="center"/>
    </xf>
    <xf numFmtId="0" fontId="45" fillId="34" borderId="67" xfId="0" applyFont="1" applyFill="1" applyBorder="1" applyAlignment="1">
      <alignment horizontal="center"/>
    </xf>
    <xf numFmtId="0" fontId="30" fillId="20" borderId="50" xfId="2" applyFont="1" applyFill="1" applyBorder="1" applyAlignment="1" applyProtection="1">
      <alignment horizontal="left" vertical="center"/>
    </xf>
    <xf numFmtId="0" fontId="30" fillId="20" borderId="51" xfId="2" applyFont="1" applyFill="1" applyBorder="1" applyAlignment="1" applyProtection="1">
      <alignment horizontal="left" vertical="center"/>
    </xf>
    <xf numFmtId="0" fontId="30" fillId="20" borderId="52" xfId="2" applyFont="1" applyFill="1" applyBorder="1" applyAlignment="1" applyProtection="1">
      <alignment horizontal="left" vertical="center"/>
    </xf>
    <xf numFmtId="0" fontId="30" fillId="20" borderId="6" xfId="2" applyFont="1" applyFill="1" applyBorder="1" applyAlignment="1" applyProtection="1">
      <alignment horizontal="left" vertical="center"/>
    </xf>
    <xf numFmtId="0" fontId="30" fillId="20" borderId="7" xfId="2" applyFont="1" applyFill="1" applyBorder="1" applyAlignment="1" applyProtection="1">
      <alignment horizontal="left" vertical="center"/>
    </xf>
    <xf numFmtId="0" fontId="16" fillId="5" borderId="38" xfId="2" applyFont="1" applyFill="1" applyBorder="1" applyAlignment="1" applyProtection="1">
      <alignment horizontal="center" vertical="center" wrapText="1"/>
      <protection locked="0"/>
    </xf>
    <xf numFmtId="0" fontId="16" fillId="5" borderId="27" xfId="2" applyFont="1" applyFill="1" applyBorder="1" applyAlignment="1" applyProtection="1">
      <alignment horizontal="center" vertical="center" wrapText="1"/>
      <protection locked="0"/>
    </xf>
    <xf numFmtId="0" fontId="16" fillId="5" borderId="59" xfId="2" applyFont="1" applyFill="1" applyBorder="1" applyAlignment="1" applyProtection="1">
      <alignment horizontal="center" vertical="center" wrapText="1"/>
      <protection locked="0"/>
    </xf>
    <xf numFmtId="0" fontId="22" fillId="20" borderId="10" xfId="2" applyFont="1" applyFill="1" applyBorder="1" applyAlignment="1">
      <alignment horizontal="center" vertical="center"/>
    </xf>
    <xf numFmtId="0" fontId="14" fillId="20" borderId="13" xfId="2" applyFont="1" applyFill="1" applyBorder="1" applyAlignment="1">
      <alignment horizontal="center" vertical="center"/>
    </xf>
    <xf numFmtId="0" fontId="14" fillId="20" borderId="10" xfId="2" applyFont="1" applyFill="1" applyBorder="1" applyAlignment="1">
      <alignment horizontal="center" vertical="center"/>
    </xf>
    <xf numFmtId="0" fontId="14" fillId="20" borderId="11" xfId="2" applyFont="1" applyFill="1" applyBorder="1" applyAlignment="1">
      <alignment horizontal="center" vertical="center"/>
    </xf>
    <xf numFmtId="0" fontId="31" fillId="34" borderId="49" xfId="2" applyFont="1" applyFill="1" applyBorder="1" applyAlignment="1">
      <alignment horizontal="center" vertical="center"/>
    </xf>
    <xf numFmtId="0" fontId="31" fillId="34" borderId="47" xfId="2" applyFont="1" applyFill="1" applyBorder="1" applyAlignment="1">
      <alignment horizontal="center" vertical="center"/>
    </xf>
    <xf numFmtId="0" fontId="31" fillId="34" borderId="56" xfId="2" applyFont="1" applyFill="1" applyBorder="1" applyAlignment="1">
      <alignment horizontal="center" vertical="center"/>
    </xf>
    <xf numFmtId="0" fontId="31" fillId="34" borderId="5" xfId="2" applyFont="1" applyFill="1" applyBorder="1" applyAlignment="1">
      <alignment horizontal="center" vertical="center"/>
    </xf>
    <xf numFmtId="0" fontId="31" fillId="34" borderId="70" xfId="2" applyFont="1" applyFill="1" applyBorder="1" applyAlignment="1">
      <alignment horizontal="center" vertical="center"/>
    </xf>
    <xf numFmtId="0" fontId="31" fillId="34" borderId="61" xfId="2" applyFont="1" applyFill="1" applyBorder="1" applyAlignment="1">
      <alignment horizontal="center" vertical="center"/>
    </xf>
    <xf numFmtId="0" fontId="31" fillId="34" borderId="50" xfId="2" applyFont="1" applyFill="1" applyBorder="1" applyAlignment="1">
      <alignment horizontal="center" vertical="center"/>
    </xf>
    <xf numFmtId="0" fontId="31" fillId="34" borderId="51" xfId="2" applyFont="1" applyFill="1" applyBorder="1" applyAlignment="1">
      <alignment horizontal="center" vertical="center"/>
    </xf>
    <xf numFmtId="0" fontId="31" fillId="34" borderId="52" xfId="2" applyFont="1" applyFill="1" applyBorder="1" applyAlignment="1">
      <alignment horizontal="center" vertical="center"/>
    </xf>
    <xf numFmtId="188" fontId="31" fillId="35" borderId="68" xfId="2" applyNumberFormat="1" applyFont="1" applyFill="1" applyBorder="1" applyAlignment="1" applyProtection="1">
      <alignment horizontal="center" vertical="center"/>
      <protection locked="0"/>
    </xf>
    <xf numFmtId="188" fontId="31" fillId="35" borderId="52" xfId="2" applyNumberFormat="1" applyFont="1" applyFill="1" applyBorder="1" applyAlignment="1" applyProtection="1">
      <alignment horizontal="center" vertical="center"/>
      <protection locked="0"/>
    </xf>
    <xf numFmtId="188" fontId="31" fillId="35" borderId="13" xfId="2" applyNumberFormat="1" applyFont="1" applyFill="1" applyBorder="1" applyAlignment="1" applyProtection="1">
      <alignment horizontal="center" vertical="center"/>
      <protection locked="0"/>
    </xf>
    <xf numFmtId="188" fontId="31" fillId="35" borderId="14" xfId="2" applyNumberFormat="1" applyFont="1" applyFill="1" applyBorder="1" applyAlignment="1" applyProtection="1">
      <alignment horizontal="center" vertical="center"/>
      <protection locked="0"/>
    </xf>
    <xf numFmtId="0" fontId="31" fillId="34" borderId="12" xfId="2" applyFont="1" applyFill="1" applyBorder="1" applyAlignment="1" applyProtection="1">
      <alignment horizontal="left" vertical="center"/>
    </xf>
    <xf numFmtId="0" fontId="31" fillId="35" borderId="23" xfId="2" applyFont="1" applyFill="1" applyBorder="1" applyAlignment="1" applyProtection="1">
      <alignment horizontal="right" vertical="center"/>
      <protection locked="0"/>
    </xf>
    <xf numFmtId="0" fontId="31" fillId="35" borderId="24" xfId="2" applyFont="1" applyFill="1" applyBorder="1" applyAlignment="1" applyProtection="1">
      <alignment horizontal="right" vertical="center"/>
      <protection locked="0"/>
    </xf>
    <xf numFmtId="0" fontId="31" fillId="35" borderId="29" xfId="2" applyFont="1" applyFill="1" applyBorder="1" applyAlignment="1" applyProtection="1">
      <alignment horizontal="right" vertical="center"/>
      <protection locked="0"/>
    </xf>
    <xf numFmtId="0" fontId="31" fillId="35" borderId="30" xfId="2" applyFont="1" applyFill="1" applyBorder="1" applyAlignment="1" applyProtection="1">
      <alignment horizontal="right" vertical="center"/>
      <protection locked="0"/>
    </xf>
    <xf numFmtId="0" fontId="31" fillId="34" borderId="13" xfId="2" applyFont="1" applyFill="1" applyBorder="1" applyAlignment="1" applyProtection="1">
      <alignment horizontal="center" vertical="center"/>
    </xf>
    <xf numFmtId="0" fontId="31" fillId="34" borderId="14" xfId="2" applyFont="1" applyFill="1" applyBorder="1" applyAlignment="1" applyProtection="1">
      <alignment horizontal="center" vertical="center"/>
    </xf>
    <xf numFmtId="0" fontId="31" fillId="35" borderId="13" xfId="2" applyFont="1" applyFill="1" applyBorder="1" applyAlignment="1" applyProtection="1">
      <alignment horizontal="right" vertical="center"/>
      <protection locked="0"/>
    </xf>
    <xf numFmtId="0" fontId="31" fillId="35" borderId="14" xfId="2" applyFont="1" applyFill="1" applyBorder="1" applyAlignment="1" applyProtection="1">
      <alignment horizontal="right" vertical="center"/>
      <protection locked="0"/>
    </xf>
    <xf numFmtId="0" fontId="31" fillId="35" borderId="42" xfId="2" applyFont="1" applyFill="1" applyBorder="1" applyAlignment="1" applyProtection="1">
      <alignment horizontal="right" vertical="center"/>
      <protection locked="0"/>
    </xf>
    <xf numFmtId="0" fontId="31" fillId="35" borderId="20" xfId="2" applyFont="1" applyFill="1" applyBorder="1" applyAlignment="1" applyProtection="1">
      <alignment horizontal="right" vertical="center"/>
      <protection locked="0"/>
    </xf>
    <xf numFmtId="0" fontId="54" fillId="35" borderId="16" xfId="2" applyNumberFormat="1" applyFont="1" applyFill="1" applyBorder="1" applyAlignment="1" applyProtection="1">
      <alignment horizontal="right" vertical="center"/>
      <protection locked="0"/>
    </xf>
    <xf numFmtId="0" fontId="54" fillId="35" borderId="17" xfId="2" applyNumberFormat="1" applyFont="1" applyFill="1" applyBorder="1" applyAlignment="1" applyProtection="1">
      <alignment horizontal="right" vertical="center"/>
      <protection locked="0"/>
    </xf>
    <xf numFmtId="0" fontId="43" fillId="34" borderId="9" xfId="2" applyFont="1" applyFill="1" applyBorder="1" applyProtection="1">
      <alignment vertical="center"/>
    </xf>
    <xf numFmtId="0" fontId="43" fillId="34" borderId="10" xfId="2" applyFont="1" applyFill="1" applyBorder="1" applyProtection="1">
      <alignment vertical="center"/>
    </xf>
    <xf numFmtId="0" fontId="43" fillId="34" borderId="11" xfId="2" applyFont="1" applyFill="1" applyBorder="1" applyProtection="1">
      <alignment vertical="center"/>
    </xf>
    <xf numFmtId="178" fontId="54" fillId="35" borderId="13" xfId="2" applyNumberFormat="1" applyFont="1" applyFill="1" applyBorder="1" applyAlignment="1" applyProtection="1">
      <alignment horizontal="right" vertical="center"/>
      <protection locked="0"/>
    </xf>
    <xf numFmtId="178" fontId="54" fillId="35" borderId="14" xfId="2" applyNumberFormat="1" applyFont="1" applyFill="1" applyBorder="1" applyAlignment="1" applyProtection="1">
      <alignment horizontal="right" vertical="center"/>
      <protection locked="0"/>
    </xf>
    <xf numFmtId="0" fontId="31" fillId="34" borderId="13" xfId="2" applyNumberFormat="1" applyFont="1" applyFill="1" applyBorder="1" applyAlignment="1" applyProtection="1">
      <alignment horizontal="right" vertical="center"/>
    </xf>
    <xf numFmtId="0" fontId="31" fillId="34" borderId="14" xfId="2" applyNumberFormat="1" applyFont="1" applyFill="1" applyBorder="1" applyAlignment="1" applyProtection="1">
      <alignment horizontal="right" vertical="center"/>
    </xf>
    <xf numFmtId="178" fontId="31" fillId="35" borderId="13" xfId="2" applyNumberFormat="1" applyFont="1" applyFill="1" applyBorder="1" applyAlignment="1" applyProtection="1">
      <alignment horizontal="right" vertical="center"/>
      <protection locked="0"/>
    </xf>
    <xf numFmtId="178" fontId="31" fillId="35" borderId="14" xfId="2" applyNumberFormat="1" applyFont="1" applyFill="1" applyBorder="1" applyAlignment="1" applyProtection="1">
      <alignment horizontal="right" vertical="center"/>
      <protection locked="0"/>
    </xf>
    <xf numFmtId="0" fontId="26" fillId="20" borderId="1" xfId="2" applyFont="1" applyFill="1" applyBorder="1" applyAlignment="1">
      <alignment horizontal="left" vertical="center"/>
    </xf>
    <xf numFmtId="0" fontId="26" fillId="20" borderId="3" xfId="2" applyFont="1" applyFill="1" applyBorder="1" applyAlignment="1">
      <alignment horizontal="left" vertical="center"/>
    </xf>
    <xf numFmtId="0" fontId="14" fillId="20" borderId="9" xfId="2" applyFont="1" applyFill="1" applyBorder="1" applyAlignment="1">
      <alignment horizontal="center" vertical="center"/>
    </xf>
    <xf numFmtId="0" fontId="14" fillId="20" borderId="12" xfId="2" applyFont="1" applyFill="1" applyBorder="1" applyAlignment="1">
      <alignment horizontal="center" vertical="center"/>
    </xf>
    <xf numFmtId="0" fontId="14" fillId="20" borderId="15" xfId="2" applyFont="1" applyFill="1" applyBorder="1" applyAlignment="1">
      <alignment horizontal="center" vertical="center"/>
    </xf>
    <xf numFmtId="0" fontId="14" fillId="20" borderId="16" xfId="2" applyFont="1" applyFill="1" applyBorder="1" applyAlignment="1">
      <alignment horizontal="center" vertical="center"/>
    </xf>
    <xf numFmtId="0" fontId="14" fillId="20" borderId="1" xfId="2" applyFont="1" applyFill="1" applyBorder="1" applyAlignment="1">
      <alignment horizontal="center" vertical="center" wrapText="1"/>
    </xf>
    <xf numFmtId="0" fontId="14" fillId="20" borderId="41" xfId="2" applyFont="1" applyFill="1" applyBorder="1" applyAlignment="1">
      <alignment horizontal="center" vertical="center" wrapText="1"/>
    </xf>
    <xf numFmtId="0" fontId="14" fillId="20" borderId="4" xfId="2" applyFont="1" applyFill="1" applyBorder="1" applyAlignment="1">
      <alignment horizontal="center" vertical="center" wrapText="1"/>
    </xf>
    <xf numFmtId="0" fontId="14" fillId="20" borderId="57" xfId="2" applyFont="1" applyFill="1" applyBorder="1" applyAlignment="1">
      <alignment horizontal="center" vertical="center" wrapText="1"/>
    </xf>
    <xf numFmtId="0" fontId="14" fillId="20" borderId="6" xfId="2" applyFont="1" applyFill="1" applyBorder="1" applyAlignment="1">
      <alignment horizontal="center" vertical="center" wrapText="1"/>
    </xf>
    <xf numFmtId="0" fontId="14" fillId="20" borderId="48" xfId="2" applyFont="1" applyFill="1" applyBorder="1" applyAlignment="1">
      <alignment horizontal="center" vertical="center" wrapText="1"/>
    </xf>
    <xf numFmtId="0" fontId="25" fillId="20" borderId="60" xfId="2" applyFont="1" applyFill="1" applyBorder="1" applyAlignment="1">
      <alignment horizontal="center" vertical="center"/>
    </xf>
    <xf numFmtId="0" fontId="25" fillId="20" borderId="54" xfId="2" applyFont="1" applyFill="1" applyBorder="1" applyAlignment="1">
      <alignment horizontal="center" vertical="center"/>
    </xf>
    <xf numFmtId="0" fontId="25" fillId="20" borderId="55" xfId="2" applyFont="1" applyFill="1" applyBorder="1" applyAlignment="1">
      <alignment horizontal="center" vertical="center"/>
    </xf>
    <xf numFmtId="0" fontId="14" fillId="20" borderId="25" xfId="2" applyFont="1" applyFill="1" applyBorder="1" applyAlignment="1">
      <alignment horizontal="center" vertical="center"/>
    </xf>
    <xf numFmtId="0" fontId="14" fillId="20" borderId="26" xfId="2" applyFont="1" applyFill="1" applyBorder="1" applyAlignment="1">
      <alignment horizontal="center" vertical="center"/>
    </xf>
    <xf numFmtId="0" fontId="14" fillId="20" borderId="64" xfId="2" applyFont="1" applyFill="1" applyBorder="1" applyAlignment="1">
      <alignment horizontal="center" vertical="center"/>
    </xf>
    <xf numFmtId="0" fontId="14" fillId="20" borderId="65" xfId="2" applyFont="1" applyFill="1" applyBorder="1" applyAlignment="1">
      <alignment horizontal="center" vertical="center"/>
    </xf>
    <xf numFmtId="0" fontId="17" fillId="20" borderId="48" xfId="2" applyFont="1" applyFill="1" applyBorder="1" applyAlignment="1">
      <alignment horizontal="center" vertical="center"/>
    </xf>
    <xf numFmtId="0" fontId="17" fillId="20" borderId="67" xfId="2" applyFont="1" applyFill="1" applyBorder="1" applyAlignment="1">
      <alignment horizontal="center" vertical="center"/>
    </xf>
    <xf numFmtId="0" fontId="17" fillId="20" borderId="34" xfId="2" applyFont="1" applyFill="1" applyBorder="1" applyAlignment="1">
      <alignment horizontal="center" vertical="center"/>
    </xf>
    <xf numFmtId="0" fontId="14" fillId="20" borderId="41" xfId="2" applyFont="1" applyFill="1" applyBorder="1" applyAlignment="1">
      <alignment horizontal="center" vertical="center"/>
    </xf>
    <xf numFmtId="0" fontId="14" fillId="20" borderId="54" xfId="2" applyFont="1" applyFill="1" applyBorder="1" applyAlignment="1">
      <alignment horizontal="center" vertical="center"/>
    </xf>
    <xf numFmtId="0" fontId="14" fillId="20" borderId="48" xfId="2" applyFont="1" applyFill="1" applyBorder="1" applyAlignment="1">
      <alignment horizontal="center" vertical="center"/>
    </xf>
    <xf numFmtId="0" fontId="14" fillId="20" borderId="62" xfId="2" applyFont="1" applyFill="1" applyBorder="1" applyAlignment="1">
      <alignment horizontal="center" vertical="center"/>
    </xf>
    <xf numFmtId="0" fontId="16" fillId="5" borderId="54" xfId="2" applyFont="1" applyFill="1" applyBorder="1" applyAlignment="1" applyProtection="1">
      <alignment horizontal="center" vertical="center"/>
      <protection locked="0"/>
    </xf>
    <xf numFmtId="0" fontId="16" fillId="5" borderId="62" xfId="2" applyFont="1" applyFill="1" applyBorder="1" applyAlignment="1" applyProtection="1">
      <alignment horizontal="center" vertical="center"/>
      <protection locked="0"/>
    </xf>
    <xf numFmtId="0" fontId="39" fillId="20" borderId="18" xfId="0" applyFont="1" applyFill="1" applyBorder="1" applyAlignment="1">
      <alignment horizontal="left"/>
    </xf>
    <xf numFmtId="0" fontId="39" fillId="20" borderId="34" xfId="0" applyFont="1" applyFill="1" applyBorder="1" applyAlignment="1">
      <alignment horizontal="left"/>
    </xf>
    <xf numFmtId="0" fontId="39" fillId="20" borderId="21" xfId="0" applyFont="1" applyFill="1" applyBorder="1" applyAlignment="1">
      <alignment horizontal="left"/>
    </xf>
    <xf numFmtId="0" fontId="39" fillId="20" borderId="22" xfId="0" applyFont="1" applyFill="1" applyBorder="1" applyAlignment="1">
      <alignment horizontal="left"/>
    </xf>
    <xf numFmtId="0" fontId="39" fillId="20" borderId="81" xfId="0" applyFont="1" applyFill="1" applyBorder="1" applyAlignment="1">
      <alignment horizontal="left"/>
    </xf>
    <xf numFmtId="0" fontId="39" fillId="20" borderId="35" xfId="0" applyFont="1" applyFill="1" applyBorder="1" applyAlignment="1">
      <alignment horizontal="left"/>
    </xf>
    <xf numFmtId="0" fontId="6" fillId="5" borderId="56" xfId="2" applyFont="1" applyFill="1" applyBorder="1" applyAlignment="1" applyProtection="1">
      <alignment horizontal="left" vertical="center"/>
      <protection locked="0"/>
    </xf>
    <xf numFmtId="0" fontId="6" fillId="5" borderId="2" xfId="2" applyFont="1" applyFill="1" applyBorder="1" applyAlignment="1" applyProtection="1">
      <alignment horizontal="left" vertical="center"/>
      <protection locked="0"/>
    </xf>
    <xf numFmtId="0" fontId="6" fillId="5" borderId="51" xfId="2" applyFont="1" applyFill="1" applyBorder="1" applyAlignment="1" applyProtection="1">
      <alignment horizontal="left" vertical="center"/>
      <protection locked="0"/>
    </xf>
    <xf numFmtId="0" fontId="6" fillId="5" borderId="52" xfId="2" applyFont="1" applyFill="1" applyBorder="1" applyAlignment="1" applyProtection="1">
      <alignment horizontal="left" vertical="center"/>
      <protection locked="0"/>
    </xf>
    <xf numFmtId="0" fontId="6" fillId="5" borderId="29" xfId="2" applyFont="1" applyFill="1" applyBorder="1" applyAlignment="1" applyProtection="1">
      <alignment horizontal="left" vertical="center"/>
      <protection locked="0"/>
    </xf>
    <xf numFmtId="0" fontId="6" fillId="5" borderId="30" xfId="2" applyFont="1" applyFill="1" applyBorder="1" applyAlignment="1" applyProtection="1">
      <alignment horizontal="left" vertical="center"/>
      <protection locked="0"/>
    </xf>
    <xf numFmtId="0" fontId="31" fillId="42" borderId="25" xfId="0" applyFont="1" applyFill="1" applyBorder="1" applyAlignment="1">
      <alignment horizontal="center" vertical="center"/>
    </xf>
    <xf numFmtId="0" fontId="31" fillId="42" borderId="26" xfId="0" applyFont="1" applyFill="1" applyBorder="1" applyAlignment="1">
      <alignment horizontal="center" vertical="center"/>
    </xf>
    <xf numFmtId="0" fontId="31" fillId="42" borderId="12" xfId="0" applyFont="1" applyFill="1" applyBorder="1" applyAlignment="1">
      <alignment horizontal="center" vertical="center"/>
    </xf>
    <xf numFmtId="0" fontId="31" fillId="42" borderId="13" xfId="0" applyFont="1" applyFill="1" applyBorder="1" applyAlignment="1">
      <alignment horizontal="center" vertical="center"/>
    </xf>
    <xf numFmtId="0" fontId="31" fillId="42" borderId="36" xfId="0" applyFont="1" applyFill="1" applyBorder="1" applyAlignment="1">
      <alignment horizontal="center" vertical="center"/>
    </xf>
    <xf numFmtId="0" fontId="31" fillId="42" borderId="37" xfId="0" applyFont="1" applyFill="1" applyBorder="1" applyAlignment="1">
      <alignment horizontal="center" vertical="center"/>
    </xf>
    <xf numFmtId="0" fontId="31" fillId="34" borderId="9" xfId="0" applyFont="1" applyFill="1" applyBorder="1" applyAlignment="1">
      <alignment horizontal="center" vertical="center"/>
    </xf>
    <xf numFmtId="0" fontId="31" fillId="34" borderId="10" xfId="0" applyFont="1" applyFill="1" applyBorder="1" applyAlignment="1">
      <alignment horizontal="center" vertical="center"/>
    </xf>
    <xf numFmtId="0" fontId="31" fillId="34" borderId="12" xfId="0" applyFont="1" applyFill="1" applyBorder="1" applyAlignment="1">
      <alignment horizontal="center" vertical="center"/>
    </xf>
    <xf numFmtId="0" fontId="31" fillId="34" borderId="13" xfId="0" applyFont="1" applyFill="1" applyBorder="1" applyAlignment="1">
      <alignment horizontal="center" vertical="center"/>
    </xf>
    <xf numFmtId="0" fontId="31" fillId="34" borderId="15" xfId="0" applyFont="1" applyFill="1" applyBorder="1" applyAlignment="1">
      <alignment horizontal="center" vertical="center"/>
    </xf>
    <xf numFmtId="0" fontId="31" fillId="34" borderId="16" xfId="0" applyFont="1" applyFill="1" applyBorder="1" applyAlignment="1">
      <alignment horizontal="center" vertical="center"/>
    </xf>
    <xf numFmtId="0" fontId="31" fillId="34" borderId="11" xfId="0" applyFont="1" applyFill="1" applyBorder="1" applyAlignment="1">
      <alignment horizontal="center" vertical="center"/>
    </xf>
    <xf numFmtId="0" fontId="50" fillId="0" borderId="21" xfId="0" applyFont="1" applyFill="1" applyBorder="1" applyAlignment="1" applyProtection="1">
      <alignment horizontal="left" vertical="center"/>
    </xf>
    <xf numFmtId="0" fontId="50" fillId="0" borderId="39" xfId="0" applyFont="1" applyFill="1" applyBorder="1" applyAlignment="1" applyProtection="1">
      <alignment horizontal="left" vertical="center"/>
    </xf>
    <xf numFmtId="0" fontId="50" fillId="0" borderId="24" xfId="0" applyFont="1" applyFill="1" applyBorder="1" applyAlignment="1" applyProtection="1">
      <alignment horizontal="left" vertical="center"/>
    </xf>
    <xf numFmtId="0" fontId="49" fillId="0" borderId="21" xfId="0" applyFont="1" applyFill="1" applyBorder="1" applyAlignment="1" applyProtection="1">
      <alignment horizontal="left" vertical="center"/>
    </xf>
    <xf numFmtId="0" fontId="49" fillId="0" borderId="22" xfId="0" applyFont="1" applyFill="1" applyBorder="1" applyAlignment="1" applyProtection="1">
      <alignment horizontal="left" vertical="center"/>
    </xf>
    <xf numFmtId="0" fontId="49" fillId="0" borderId="21" xfId="0" applyFont="1" applyFill="1" applyBorder="1" applyAlignment="1" applyProtection="1">
      <alignment horizontal="center" vertical="center"/>
    </xf>
    <xf numFmtId="0" fontId="49" fillId="0" borderId="39" xfId="0" applyFont="1" applyFill="1" applyBorder="1" applyAlignment="1" applyProtection="1">
      <alignment horizontal="center" vertical="center"/>
    </xf>
    <xf numFmtId="0" fontId="49" fillId="0" borderId="24" xfId="0" applyFont="1" applyFill="1" applyBorder="1" applyAlignment="1" applyProtection="1">
      <alignment horizontal="center" vertical="center"/>
    </xf>
    <xf numFmtId="0" fontId="50" fillId="0" borderId="21" xfId="0" applyFont="1" applyFill="1" applyBorder="1" applyAlignment="1" applyProtection="1">
      <alignment horizontal="center" vertical="center"/>
    </xf>
    <xf numFmtId="0" fontId="50" fillId="0" borderId="39" xfId="0" applyFont="1" applyFill="1" applyBorder="1" applyAlignment="1" applyProtection="1">
      <alignment horizontal="center" vertical="center"/>
    </xf>
    <xf numFmtId="0" fontId="50" fillId="0" borderId="24" xfId="0" applyFont="1" applyFill="1" applyBorder="1" applyAlignment="1" applyProtection="1">
      <alignment horizontal="center" vertical="center"/>
    </xf>
    <xf numFmtId="49" fontId="48" fillId="38" borderId="18" xfId="0" applyNumberFormat="1" applyFont="1" applyFill="1" applyBorder="1" applyAlignment="1" applyProtection="1">
      <alignment horizontal="center"/>
    </xf>
    <xf numFmtId="49" fontId="48" fillId="38" borderId="19" xfId="0" applyNumberFormat="1" applyFont="1" applyFill="1" applyBorder="1" applyAlignment="1" applyProtection="1">
      <alignment horizontal="center"/>
    </xf>
    <xf numFmtId="49" fontId="48" fillId="38" borderId="20" xfId="0" applyNumberFormat="1" applyFont="1" applyFill="1" applyBorder="1" applyAlignment="1" applyProtection="1">
      <alignment horizontal="center"/>
    </xf>
    <xf numFmtId="0" fontId="53" fillId="0" borderId="81" xfId="0" applyFont="1" applyFill="1" applyBorder="1" applyAlignment="1" applyProtection="1">
      <alignment horizontal="center" vertical="top" wrapText="1"/>
    </xf>
    <xf numFmtId="0" fontId="53" fillId="0" borderId="40" xfId="0" applyFont="1" applyFill="1" applyBorder="1" applyAlignment="1" applyProtection="1">
      <alignment horizontal="center" vertical="top" wrapText="1"/>
    </xf>
    <xf numFmtId="0" fontId="53" fillId="0" borderId="30" xfId="0" applyFont="1" applyFill="1" applyBorder="1" applyAlignment="1" applyProtection="1">
      <alignment horizontal="center" vertical="top" wrapText="1"/>
    </xf>
    <xf numFmtId="0" fontId="53" fillId="39" borderId="18" xfId="0" applyFont="1" applyFill="1" applyBorder="1" applyAlignment="1" applyProtection="1">
      <alignment horizontal="left"/>
    </xf>
    <xf numFmtId="0" fontId="53" fillId="39" borderId="19" xfId="0" applyFont="1" applyFill="1" applyBorder="1" applyAlignment="1" applyProtection="1">
      <alignment horizontal="left"/>
    </xf>
    <xf numFmtId="0" fontId="53" fillId="39" borderId="20" xfId="0" applyFont="1" applyFill="1" applyBorder="1" applyAlignment="1" applyProtection="1">
      <alignment horizontal="left"/>
    </xf>
    <xf numFmtId="0" fontId="53" fillId="0" borderId="81" xfId="0" applyFont="1" applyFill="1" applyBorder="1" applyAlignment="1" applyProtection="1">
      <alignment horizontal="left"/>
    </xf>
    <xf numFmtId="0" fontId="53" fillId="0" borderId="40" xfId="0" applyFont="1" applyFill="1" applyBorder="1" applyAlignment="1" applyProtection="1">
      <alignment horizontal="left"/>
    </xf>
    <xf numFmtId="0" fontId="53" fillId="0" borderId="30" xfId="0" applyFont="1" applyFill="1" applyBorder="1" applyAlignment="1" applyProtection="1">
      <alignment horizontal="left"/>
    </xf>
    <xf numFmtId="0" fontId="49" fillId="0" borderId="36" xfId="0" applyFont="1" applyFill="1" applyBorder="1" applyAlignment="1" applyProtection="1">
      <alignment horizontal="left"/>
    </xf>
    <xf numFmtId="0" fontId="49" fillId="0" borderId="37" xfId="0" applyFont="1" applyFill="1" applyBorder="1" applyAlignment="1" applyProtection="1">
      <alignment horizontal="left"/>
    </xf>
    <xf numFmtId="0" fontId="49" fillId="0" borderId="81" xfId="0" applyFont="1" applyFill="1" applyBorder="1" applyAlignment="1" applyProtection="1">
      <alignment horizontal="left" vertical="center"/>
    </xf>
    <xf numFmtId="0" fontId="49" fillId="0" borderId="35" xfId="0" applyFont="1" applyFill="1" applyBorder="1" applyAlignment="1" applyProtection="1">
      <alignment horizontal="left" vertical="center"/>
    </xf>
    <xf numFmtId="0" fontId="53" fillId="39" borderId="18" xfId="0" applyFont="1" applyFill="1" applyBorder="1" applyAlignment="1" applyProtection="1">
      <alignment horizontal="left" vertical="top"/>
    </xf>
    <xf numFmtId="0" fontId="53" fillId="39" borderId="19" xfId="0" applyFont="1" applyFill="1" applyBorder="1" applyAlignment="1" applyProtection="1">
      <alignment horizontal="left" vertical="top"/>
    </xf>
    <xf numFmtId="0" fontId="53" fillId="39" borderId="20" xfId="0" applyFont="1" applyFill="1" applyBorder="1" applyAlignment="1" applyProtection="1">
      <alignment horizontal="left" vertical="top"/>
    </xf>
    <xf numFmtId="0" fontId="53" fillId="0" borderId="21" xfId="0" applyFont="1" applyFill="1" applyBorder="1" applyAlignment="1" applyProtection="1">
      <alignment horizontal="left" vertical="top" wrapText="1"/>
    </xf>
    <xf numFmtId="0" fontId="53" fillId="0" borderId="39" xfId="0" applyFont="1" applyFill="1" applyBorder="1" applyAlignment="1" applyProtection="1">
      <alignment horizontal="left" vertical="top" wrapText="1"/>
    </xf>
    <xf numFmtId="0" fontId="53" fillId="0" borderId="24" xfId="0" applyFont="1" applyFill="1" applyBorder="1" applyAlignment="1" applyProtection="1">
      <alignment horizontal="left" vertical="top" wrapText="1"/>
    </xf>
    <xf numFmtId="0" fontId="29" fillId="0" borderId="32" xfId="2" applyFont="1" applyBorder="1" applyAlignment="1" applyProtection="1">
      <alignment horizontal="right" vertical="center"/>
    </xf>
  </cellXfs>
  <cellStyles count="4">
    <cellStyle name="常规" xfId="0" builtinId="0"/>
    <cellStyle name="常规 2" xfId="1"/>
    <cellStyle name="常规 3" xfId="2"/>
    <cellStyle name="超链接" xfId="3" builtinId="8"/>
  </cellStyles>
  <dxfs count="3">
    <dxf>
      <fill>
        <patternFill>
          <bgColor rgb="FFFFFF00"/>
        </patternFill>
      </fill>
    </dxf>
    <dxf>
      <fill>
        <patternFill>
          <bgColor rgb="FF92D050"/>
        </patternFill>
      </fill>
    </dxf>
    <dxf>
      <fill>
        <patternFill>
          <bgColor rgb="FFFF0000"/>
        </patternFill>
      </fill>
    </dxf>
  </dxfs>
  <tableStyles count="0" defaultTableStyle="TableStyleMedium2" defaultPivotStyle="PivotStyleMedium9"/>
  <colors>
    <mruColors>
      <color rgb="FF4DD38A"/>
      <color rgb="FFDDDDDD"/>
      <color rgb="FF4D0000"/>
      <color rgb="FFE7E6E6"/>
      <color rgb="FFFAFBFB"/>
      <color rgb="FFE6FA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r>
              <a:rPr lang="en-US" altLang="zh-CN"/>
              <a:t>NTC</a:t>
            </a:r>
          </a:p>
        </c:rich>
      </c:tx>
      <c:overlay val="0"/>
      <c:spPr>
        <a:solidFill>
          <a:sysClr val="window" lastClr="FFFFFF"/>
        </a:solidFill>
        <a:ln>
          <a:noFill/>
        </a:ln>
        <a:effectLst/>
      </c:spPr>
      <c:txPr>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scatterChart>
        <c:scatterStyle val="lineMarker"/>
        <c:varyColors val="0"/>
        <c:ser>
          <c:idx val="0"/>
          <c:order val="0"/>
          <c:tx>
            <c:strRef>
              <c:f>'NTC-AD'!$I$1</c:f>
              <c:strCache>
                <c:ptCount val="1"/>
                <c:pt idx="0">
                  <c:v>NTC1</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'NTC-AD'!$I$2:$I$7</c:f>
              <c:numCache>
                <c:formatCode>General</c:formatCode>
                <c:ptCount val="6"/>
                <c:pt idx="0">
                  <c:v>250</c:v>
                </c:pt>
                <c:pt idx="1">
                  <c:v>210</c:v>
                </c:pt>
                <c:pt idx="2">
                  <c:v>170</c:v>
                </c:pt>
                <c:pt idx="3">
                  <c:v>130</c:v>
                </c:pt>
                <c:pt idx="4">
                  <c:v>90</c:v>
                </c:pt>
                <c:pt idx="5">
                  <c:v>50</c:v>
                </c:pt>
              </c:numCache>
            </c:numRef>
          </c:xVal>
          <c:yVal>
            <c:numRef>
              <c:f>'NTC-AD'!$J$2:$J$7</c:f>
              <c:numCache>
                <c:formatCode>General</c:formatCode>
                <c:ptCount val="6"/>
                <c:pt idx="0">
                  <c:v>100</c:v>
                </c:pt>
                <c:pt idx="1">
                  <c:v>100</c:v>
                </c:pt>
                <c:pt idx="2">
                  <c:v>75</c:v>
                </c:pt>
                <c:pt idx="3">
                  <c:v>50</c:v>
                </c:pt>
                <c:pt idx="4">
                  <c:v>25</c:v>
                </c:pt>
                <c:pt idx="5">
                  <c:v>0</c:v>
                </c:pt>
              </c:numCache>
            </c:numRef>
          </c:yVal>
          <c:smooth val="0"/>
          <c:extLst>
            <c:ext xmlns:c16="http://schemas.microsoft.com/office/drawing/2014/chart" uri="{C3380CC4-5D6E-409C-BE32-E72D297353CC}">
              <c16:uniqueId val="{00000000-457F-4449-8AA7-9712588C4A0E}"/>
            </c:ext>
          </c:extLst>
        </c:ser>
        <c:dLbls>
          <c:dLblPos val="t"/>
          <c:showLegendKey val="0"/>
          <c:showVal val="1"/>
          <c:showCatName val="0"/>
          <c:showSerName val="0"/>
          <c:showPercent val="0"/>
          <c:showBubbleSize val="0"/>
        </c:dLbls>
        <c:axId val="815636736"/>
        <c:axId val="815647072"/>
      </c:scatterChart>
      <c:valAx>
        <c:axId val="81563673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AD value</a:t>
                </a:r>
              </a:p>
            </c:rich>
          </c:tx>
          <c:layout>
            <c:manualLayout>
              <c:xMode val="edge"/>
              <c:yMode val="edge"/>
              <c:x val="0.86819829635288026"/>
              <c:y val="0.8828451831381930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15647072"/>
        <c:crosses val="autoZero"/>
        <c:crossBetween val="midCat"/>
        <c:majorUnit val="10"/>
        <c:minorUnit val="5"/>
      </c:valAx>
      <c:valAx>
        <c:axId val="815647072"/>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Output Intensity</a:t>
                </a:r>
              </a:p>
            </c:rich>
          </c:tx>
          <c:layout>
            <c:manualLayout>
              <c:xMode val="edge"/>
              <c:yMode val="edge"/>
              <c:x val="0.12062024741591036"/>
              <c:y val="2.1045125514012917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15636736"/>
        <c:crosses val="autoZero"/>
        <c:crossBetween val="midCat"/>
      </c:valAx>
      <c:spPr>
        <a:noFill/>
        <a:ln>
          <a:noFill/>
        </a:ln>
        <a:effectLst>
          <a:outerShdw blurRad="50800" dist="25400" dir="5400000" algn="ctr" rotWithShape="0">
            <a:srgbClr val="000000">
              <a:alpha val="43137"/>
            </a:srgb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r>
              <a:rPr lang="en-US" altLang="zh-CN"/>
              <a:t>NTC</a:t>
            </a:r>
          </a:p>
        </c:rich>
      </c:tx>
      <c:overlay val="0"/>
      <c:spPr>
        <a:solidFill>
          <a:sysClr val="window" lastClr="FFFFFF"/>
        </a:solidFill>
        <a:ln>
          <a:noFill/>
        </a:ln>
        <a:effectLst/>
      </c:spPr>
      <c:txPr>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scatterChart>
        <c:scatterStyle val="lineMarker"/>
        <c:varyColors val="0"/>
        <c:ser>
          <c:idx val="0"/>
          <c:order val="0"/>
          <c:tx>
            <c:strRef>
              <c:f>'NTC-AD'!$I$8</c:f>
              <c:strCache>
                <c:ptCount val="1"/>
                <c:pt idx="0">
                  <c:v>NTC2</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'NTC-AD'!$I$9:$I$14</c:f>
              <c:numCache>
                <c:formatCode>General</c:formatCode>
                <c:ptCount val="6"/>
                <c:pt idx="0">
                  <c:v>250</c:v>
                </c:pt>
                <c:pt idx="1">
                  <c:v>210</c:v>
                </c:pt>
                <c:pt idx="2">
                  <c:v>170</c:v>
                </c:pt>
                <c:pt idx="3">
                  <c:v>130</c:v>
                </c:pt>
                <c:pt idx="4">
                  <c:v>90</c:v>
                </c:pt>
                <c:pt idx="5">
                  <c:v>50</c:v>
                </c:pt>
              </c:numCache>
            </c:numRef>
          </c:xVal>
          <c:yVal>
            <c:numRef>
              <c:f>'NTC-AD'!$J$9:$J$14</c:f>
              <c:numCache>
                <c:formatCode>General</c:formatCode>
                <c:ptCount val="6"/>
                <c:pt idx="0">
                  <c:v>100</c:v>
                </c:pt>
                <c:pt idx="1">
                  <c:v>100</c:v>
                </c:pt>
                <c:pt idx="2">
                  <c:v>75</c:v>
                </c:pt>
                <c:pt idx="3">
                  <c:v>50</c:v>
                </c:pt>
                <c:pt idx="4">
                  <c:v>25</c:v>
                </c:pt>
                <c:pt idx="5">
                  <c:v>0</c:v>
                </c:pt>
              </c:numCache>
            </c:numRef>
          </c:yVal>
          <c:smooth val="0"/>
          <c:extLst>
            <c:ext xmlns:c16="http://schemas.microsoft.com/office/drawing/2014/chart" uri="{C3380CC4-5D6E-409C-BE32-E72D297353CC}">
              <c16:uniqueId val="{00000000-4032-4267-9CBD-E77D1BEA131D}"/>
            </c:ext>
          </c:extLst>
        </c:ser>
        <c:dLbls>
          <c:dLblPos val="t"/>
          <c:showLegendKey val="0"/>
          <c:showVal val="1"/>
          <c:showCatName val="0"/>
          <c:showSerName val="0"/>
          <c:showPercent val="0"/>
          <c:showBubbleSize val="0"/>
        </c:dLbls>
        <c:axId val="815638368"/>
        <c:axId val="815639456"/>
      </c:scatterChart>
      <c:valAx>
        <c:axId val="8156383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AD value</a:t>
                </a:r>
              </a:p>
            </c:rich>
          </c:tx>
          <c:layout>
            <c:manualLayout>
              <c:xMode val="edge"/>
              <c:yMode val="edge"/>
              <c:x val="0.87351423836373465"/>
              <c:y val="0.8323792447171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15639456"/>
        <c:crosses val="autoZero"/>
        <c:crossBetween val="midCat"/>
        <c:majorUnit val="10"/>
        <c:minorUnit val="5"/>
      </c:valAx>
      <c:valAx>
        <c:axId val="815639456"/>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Output Intensity</a:t>
                </a:r>
              </a:p>
            </c:rich>
          </c:tx>
          <c:layout>
            <c:manualLayout>
              <c:xMode val="edge"/>
              <c:yMode val="edge"/>
              <c:x val="0.11355094320119452"/>
              <c:y val="1.826771653543306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15638368"/>
        <c:crosses val="autoZero"/>
        <c:crossBetween val="midCat"/>
      </c:valAx>
      <c:spPr>
        <a:noFill/>
        <a:ln>
          <a:noFill/>
        </a:ln>
        <a:effectLst>
          <a:outerShdw blurRad="50800" dist="25400" dir="5400000" algn="ctr" rotWithShape="0">
            <a:srgbClr val="000000">
              <a:alpha val="43137"/>
            </a:srgb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r>
              <a:rPr lang="en-US" altLang="zh-CN"/>
              <a:t>NTC</a:t>
            </a:r>
          </a:p>
        </c:rich>
      </c:tx>
      <c:overlay val="0"/>
      <c:spPr>
        <a:solidFill>
          <a:sysClr val="window" lastClr="FFFFFF"/>
        </a:solidFill>
        <a:ln>
          <a:noFill/>
        </a:ln>
        <a:effectLst/>
      </c:spPr>
      <c:txPr>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manualLayout>
          <c:layoutTarget val="inner"/>
          <c:xMode val="edge"/>
          <c:yMode val="edge"/>
          <c:x val="0.18292216553563784"/>
          <c:y val="0.16046304749505477"/>
          <c:w val="0.63640583838437492"/>
          <c:h val="0.66613490884525017"/>
        </c:manualLayout>
      </c:layout>
      <c:scatterChart>
        <c:scatterStyle val="lineMarker"/>
        <c:varyColors val="0"/>
        <c:ser>
          <c:idx val="0"/>
          <c:order val="0"/>
          <c:tx>
            <c:strRef>
              <c:f>'NTC-AD'!$I$15</c:f>
              <c:strCache>
                <c:ptCount val="1"/>
                <c:pt idx="0">
                  <c:v>NTC3</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'NTC-AD'!$I$16:$I$21</c:f>
              <c:numCache>
                <c:formatCode>General</c:formatCode>
                <c:ptCount val="6"/>
                <c:pt idx="0">
                  <c:v>250</c:v>
                </c:pt>
                <c:pt idx="1">
                  <c:v>210</c:v>
                </c:pt>
                <c:pt idx="2">
                  <c:v>170</c:v>
                </c:pt>
                <c:pt idx="3">
                  <c:v>130</c:v>
                </c:pt>
                <c:pt idx="4">
                  <c:v>90</c:v>
                </c:pt>
                <c:pt idx="5">
                  <c:v>50</c:v>
                </c:pt>
              </c:numCache>
            </c:numRef>
          </c:xVal>
          <c:yVal>
            <c:numRef>
              <c:f>'NTC-AD'!$J$16:$J$21</c:f>
              <c:numCache>
                <c:formatCode>General</c:formatCode>
                <c:ptCount val="6"/>
                <c:pt idx="0">
                  <c:v>100</c:v>
                </c:pt>
                <c:pt idx="1">
                  <c:v>100</c:v>
                </c:pt>
                <c:pt idx="2">
                  <c:v>75</c:v>
                </c:pt>
                <c:pt idx="3">
                  <c:v>50</c:v>
                </c:pt>
                <c:pt idx="4">
                  <c:v>25</c:v>
                </c:pt>
                <c:pt idx="5">
                  <c:v>0</c:v>
                </c:pt>
              </c:numCache>
            </c:numRef>
          </c:yVal>
          <c:smooth val="0"/>
          <c:extLst>
            <c:ext xmlns:c16="http://schemas.microsoft.com/office/drawing/2014/chart" uri="{C3380CC4-5D6E-409C-BE32-E72D297353CC}">
              <c16:uniqueId val="{00000000-7CB3-41A6-9B1C-515E6FE71EA8}"/>
            </c:ext>
          </c:extLst>
        </c:ser>
        <c:dLbls>
          <c:dLblPos val="t"/>
          <c:showLegendKey val="0"/>
          <c:showVal val="1"/>
          <c:showCatName val="0"/>
          <c:showSerName val="0"/>
          <c:showPercent val="0"/>
          <c:showBubbleSize val="0"/>
        </c:dLbls>
        <c:axId val="815641088"/>
        <c:axId val="815642176"/>
      </c:scatterChart>
      <c:valAx>
        <c:axId val="8156410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AD value</a:t>
                </a:r>
              </a:p>
            </c:rich>
          </c:tx>
          <c:layout>
            <c:manualLayout>
              <c:xMode val="edge"/>
              <c:yMode val="edge"/>
              <c:x val="0.87351423836373465"/>
              <c:y val="0.8323792447171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15642176"/>
        <c:crosses val="autoZero"/>
        <c:crossBetween val="midCat"/>
        <c:majorUnit val="10"/>
        <c:minorUnit val="5"/>
      </c:valAx>
      <c:valAx>
        <c:axId val="815642176"/>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Output Intensity</a:t>
                </a:r>
              </a:p>
            </c:rich>
          </c:tx>
          <c:layout>
            <c:manualLayout>
              <c:xMode val="edge"/>
              <c:yMode val="edge"/>
              <c:x val="0.11355094320119452"/>
              <c:y val="1.826771653543306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815641088"/>
        <c:crosses val="autoZero"/>
        <c:crossBetween val="midCat"/>
      </c:valAx>
      <c:spPr>
        <a:noFill/>
        <a:ln>
          <a:noFill/>
        </a:ln>
        <a:effectLst>
          <a:outerShdw blurRad="50800" dist="25400" dir="5400000" algn="ctr" rotWithShape="0">
            <a:srgbClr val="000000">
              <a:alpha val="43137"/>
            </a:srgb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r>
              <a:rPr lang="en-US" altLang="zh-CN"/>
              <a:t>NTC</a:t>
            </a:r>
          </a:p>
        </c:rich>
      </c:tx>
      <c:overlay val="0"/>
      <c:spPr>
        <a:solidFill>
          <a:sysClr val="window" lastClr="FFFFFF"/>
        </a:solidFill>
        <a:ln>
          <a:noFill/>
        </a:ln>
        <a:effectLst/>
      </c:spPr>
      <c:txPr>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scatterChart>
        <c:scatterStyle val="lineMarker"/>
        <c:varyColors val="0"/>
        <c:ser>
          <c:idx val="0"/>
          <c:order val="0"/>
          <c:tx>
            <c:strRef>
              <c:f>'NTC-AD'!$I$22</c:f>
              <c:strCache>
                <c:ptCount val="1"/>
                <c:pt idx="0">
                  <c:v>NTC4</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'NTC-AD'!$I$23:$I$28</c:f>
              <c:numCache>
                <c:formatCode>General</c:formatCode>
                <c:ptCount val="6"/>
                <c:pt idx="0">
                  <c:v>250</c:v>
                </c:pt>
                <c:pt idx="1">
                  <c:v>210</c:v>
                </c:pt>
                <c:pt idx="2">
                  <c:v>170</c:v>
                </c:pt>
                <c:pt idx="3">
                  <c:v>130</c:v>
                </c:pt>
                <c:pt idx="4">
                  <c:v>90</c:v>
                </c:pt>
                <c:pt idx="5">
                  <c:v>50</c:v>
                </c:pt>
              </c:numCache>
            </c:numRef>
          </c:xVal>
          <c:yVal>
            <c:numRef>
              <c:f>'NTC-AD'!$J$23:$J$28</c:f>
              <c:numCache>
                <c:formatCode>General</c:formatCode>
                <c:ptCount val="6"/>
                <c:pt idx="0">
                  <c:v>100</c:v>
                </c:pt>
                <c:pt idx="1">
                  <c:v>100</c:v>
                </c:pt>
                <c:pt idx="2">
                  <c:v>75</c:v>
                </c:pt>
                <c:pt idx="3">
                  <c:v>50</c:v>
                </c:pt>
                <c:pt idx="4">
                  <c:v>25</c:v>
                </c:pt>
                <c:pt idx="5">
                  <c:v>0</c:v>
                </c:pt>
              </c:numCache>
            </c:numRef>
          </c:yVal>
          <c:smooth val="0"/>
          <c:extLst>
            <c:ext xmlns:c16="http://schemas.microsoft.com/office/drawing/2014/chart" uri="{C3380CC4-5D6E-409C-BE32-E72D297353CC}">
              <c16:uniqueId val="{00000000-03BB-4EAD-A234-873B2FCF3D05}"/>
            </c:ext>
          </c:extLst>
        </c:ser>
        <c:dLbls>
          <c:dLblPos val="t"/>
          <c:showLegendKey val="0"/>
          <c:showVal val="1"/>
          <c:showCatName val="0"/>
          <c:showSerName val="0"/>
          <c:showPercent val="0"/>
          <c:showBubbleSize val="0"/>
        </c:dLbls>
        <c:axId val="760732464"/>
        <c:axId val="760731376"/>
      </c:scatterChart>
      <c:valAx>
        <c:axId val="7607324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AD value</a:t>
                </a:r>
              </a:p>
            </c:rich>
          </c:tx>
          <c:layout>
            <c:manualLayout>
              <c:xMode val="edge"/>
              <c:yMode val="edge"/>
              <c:x val="0.87351423836373465"/>
              <c:y val="0.8323792447171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31376"/>
        <c:crosses val="autoZero"/>
        <c:crossBetween val="midCat"/>
        <c:majorUnit val="10"/>
        <c:minorUnit val="5"/>
      </c:valAx>
      <c:valAx>
        <c:axId val="760731376"/>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Output Intensity</a:t>
                </a:r>
              </a:p>
            </c:rich>
          </c:tx>
          <c:layout>
            <c:manualLayout>
              <c:xMode val="edge"/>
              <c:yMode val="edge"/>
              <c:x val="0.11355094320119452"/>
              <c:y val="1.826771653543306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32464"/>
        <c:crosses val="autoZero"/>
        <c:crossBetween val="midCat"/>
      </c:valAx>
      <c:spPr>
        <a:noFill/>
        <a:ln>
          <a:noFill/>
        </a:ln>
        <a:effectLst>
          <a:outerShdw blurRad="50800" dist="25400" dir="5400000" algn="ctr" rotWithShape="0">
            <a:srgbClr val="000000">
              <a:alpha val="43137"/>
            </a:srgb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r>
              <a:rPr lang="en-US" altLang="zh-CN"/>
              <a:t>NTC</a:t>
            </a:r>
          </a:p>
        </c:rich>
      </c:tx>
      <c:overlay val="0"/>
      <c:spPr>
        <a:solidFill>
          <a:sysClr val="window" lastClr="FFFFFF"/>
        </a:solidFill>
        <a:ln>
          <a:noFill/>
        </a:ln>
        <a:effectLst/>
      </c:spPr>
      <c:txPr>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scatterChart>
        <c:scatterStyle val="lineMarker"/>
        <c:varyColors val="0"/>
        <c:ser>
          <c:idx val="0"/>
          <c:order val="0"/>
          <c:tx>
            <c:strRef>
              <c:f>'NTC-AD'!$I$29</c:f>
              <c:strCache>
                <c:ptCount val="1"/>
                <c:pt idx="0">
                  <c:v>NTC5</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'NTC-AD'!$I$30:$I$35</c:f>
              <c:numCache>
                <c:formatCode>General</c:formatCode>
                <c:ptCount val="6"/>
                <c:pt idx="0">
                  <c:v>250</c:v>
                </c:pt>
                <c:pt idx="1">
                  <c:v>210</c:v>
                </c:pt>
                <c:pt idx="2">
                  <c:v>170</c:v>
                </c:pt>
                <c:pt idx="3">
                  <c:v>130</c:v>
                </c:pt>
                <c:pt idx="4">
                  <c:v>90</c:v>
                </c:pt>
                <c:pt idx="5">
                  <c:v>50</c:v>
                </c:pt>
              </c:numCache>
            </c:numRef>
          </c:xVal>
          <c:yVal>
            <c:numRef>
              <c:f>'NTC-AD'!$J$30:$J$35</c:f>
              <c:numCache>
                <c:formatCode>General</c:formatCode>
                <c:ptCount val="6"/>
                <c:pt idx="0">
                  <c:v>100</c:v>
                </c:pt>
                <c:pt idx="1">
                  <c:v>100</c:v>
                </c:pt>
                <c:pt idx="2">
                  <c:v>75</c:v>
                </c:pt>
                <c:pt idx="3">
                  <c:v>50</c:v>
                </c:pt>
                <c:pt idx="4">
                  <c:v>25</c:v>
                </c:pt>
                <c:pt idx="5">
                  <c:v>0</c:v>
                </c:pt>
              </c:numCache>
            </c:numRef>
          </c:yVal>
          <c:smooth val="0"/>
          <c:extLst>
            <c:ext xmlns:c16="http://schemas.microsoft.com/office/drawing/2014/chart" uri="{C3380CC4-5D6E-409C-BE32-E72D297353CC}">
              <c16:uniqueId val="{00000000-3B60-408D-9D7A-DF3C4965971E}"/>
            </c:ext>
          </c:extLst>
        </c:ser>
        <c:dLbls>
          <c:dLblPos val="t"/>
          <c:showLegendKey val="0"/>
          <c:showVal val="1"/>
          <c:showCatName val="0"/>
          <c:showSerName val="0"/>
          <c:showPercent val="0"/>
          <c:showBubbleSize val="0"/>
        </c:dLbls>
        <c:axId val="760730288"/>
        <c:axId val="760730832"/>
      </c:scatterChart>
      <c:valAx>
        <c:axId val="760730288"/>
        <c:scaling>
          <c:orientation val="minMax"/>
          <c:max val="140"/>
          <c:min val="5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AD value</a:t>
                </a:r>
              </a:p>
            </c:rich>
          </c:tx>
          <c:layout>
            <c:manualLayout>
              <c:xMode val="edge"/>
              <c:yMode val="edge"/>
              <c:x val="0.87351423836373465"/>
              <c:y val="0.8323792447171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30832"/>
        <c:crosses val="autoZero"/>
        <c:crossBetween val="midCat"/>
        <c:majorUnit val="10"/>
        <c:minorUnit val="5"/>
      </c:valAx>
      <c:valAx>
        <c:axId val="760730832"/>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Output Intensity</a:t>
                </a:r>
              </a:p>
            </c:rich>
          </c:tx>
          <c:layout>
            <c:manualLayout>
              <c:xMode val="edge"/>
              <c:yMode val="edge"/>
              <c:x val="0.11355094320119452"/>
              <c:y val="1.826771653543306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30288"/>
        <c:crosses val="autoZero"/>
        <c:crossBetween val="midCat"/>
      </c:valAx>
      <c:spPr>
        <a:noFill/>
        <a:ln>
          <a:noFill/>
        </a:ln>
        <a:effectLst>
          <a:outerShdw blurRad="50800" dist="25400" dir="5400000" algn="ctr" rotWithShape="0">
            <a:srgbClr val="000000">
              <a:alpha val="43137"/>
            </a:srgb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r>
              <a:rPr lang="en-US" altLang="zh-CN"/>
              <a:t>NTC</a:t>
            </a:r>
          </a:p>
        </c:rich>
      </c:tx>
      <c:overlay val="0"/>
      <c:spPr>
        <a:solidFill>
          <a:sysClr val="window" lastClr="FFFFFF"/>
        </a:solidFill>
        <a:ln>
          <a:noFill/>
        </a:ln>
        <a:effectLst/>
      </c:spPr>
      <c:txPr>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scatterChart>
        <c:scatterStyle val="lineMarker"/>
        <c:varyColors val="0"/>
        <c:ser>
          <c:idx val="0"/>
          <c:order val="0"/>
          <c:tx>
            <c:strRef>
              <c:f>'NTC-AD'!$I$36</c:f>
              <c:strCache>
                <c:ptCount val="1"/>
                <c:pt idx="0">
                  <c:v>NTC6</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'NTC-AD'!$I$37:$I$42</c:f>
              <c:numCache>
                <c:formatCode>General</c:formatCode>
                <c:ptCount val="6"/>
                <c:pt idx="0">
                  <c:v>250</c:v>
                </c:pt>
                <c:pt idx="1">
                  <c:v>210</c:v>
                </c:pt>
                <c:pt idx="2">
                  <c:v>170</c:v>
                </c:pt>
                <c:pt idx="3">
                  <c:v>130</c:v>
                </c:pt>
                <c:pt idx="4">
                  <c:v>90</c:v>
                </c:pt>
                <c:pt idx="5">
                  <c:v>50</c:v>
                </c:pt>
              </c:numCache>
            </c:numRef>
          </c:xVal>
          <c:yVal>
            <c:numRef>
              <c:f>'NTC-AD'!$J$37:$J$42</c:f>
              <c:numCache>
                <c:formatCode>General</c:formatCode>
                <c:ptCount val="6"/>
                <c:pt idx="0">
                  <c:v>100</c:v>
                </c:pt>
                <c:pt idx="1">
                  <c:v>100</c:v>
                </c:pt>
                <c:pt idx="2">
                  <c:v>75</c:v>
                </c:pt>
                <c:pt idx="3">
                  <c:v>50</c:v>
                </c:pt>
                <c:pt idx="4">
                  <c:v>25</c:v>
                </c:pt>
                <c:pt idx="5">
                  <c:v>0</c:v>
                </c:pt>
              </c:numCache>
            </c:numRef>
          </c:yVal>
          <c:smooth val="0"/>
          <c:extLst>
            <c:ext xmlns:c16="http://schemas.microsoft.com/office/drawing/2014/chart" uri="{C3380CC4-5D6E-409C-BE32-E72D297353CC}">
              <c16:uniqueId val="{00000000-7E8D-49A8-8DA5-55FCE753915F}"/>
            </c:ext>
          </c:extLst>
        </c:ser>
        <c:dLbls>
          <c:dLblPos val="t"/>
          <c:showLegendKey val="0"/>
          <c:showVal val="1"/>
          <c:showCatName val="0"/>
          <c:showSerName val="0"/>
          <c:showPercent val="0"/>
          <c:showBubbleSize val="0"/>
        </c:dLbls>
        <c:axId val="760727024"/>
        <c:axId val="760726480"/>
      </c:scatterChart>
      <c:valAx>
        <c:axId val="760727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AD value</a:t>
                </a:r>
              </a:p>
            </c:rich>
          </c:tx>
          <c:layout>
            <c:manualLayout>
              <c:xMode val="edge"/>
              <c:yMode val="edge"/>
              <c:x val="0.87351423836373465"/>
              <c:y val="0.8323792447171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26480"/>
        <c:crosses val="autoZero"/>
        <c:crossBetween val="midCat"/>
        <c:majorUnit val="10"/>
        <c:minorUnit val="5"/>
      </c:valAx>
      <c:valAx>
        <c:axId val="760726480"/>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Output Intensity</a:t>
                </a:r>
              </a:p>
            </c:rich>
          </c:tx>
          <c:layout>
            <c:manualLayout>
              <c:xMode val="edge"/>
              <c:yMode val="edge"/>
              <c:x val="0.11355094320119452"/>
              <c:y val="1.826771653543306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27024"/>
        <c:crosses val="autoZero"/>
        <c:crossBetween val="midCat"/>
      </c:valAx>
      <c:spPr>
        <a:noFill/>
        <a:ln>
          <a:noFill/>
        </a:ln>
        <a:effectLst>
          <a:outerShdw blurRad="50800" dist="25400" dir="5400000" algn="ctr" rotWithShape="0">
            <a:srgbClr val="000000">
              <a:alpha val="43137"/>
            </a:srgb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r>
              <a:rPr lang="en-US" altLang="zh-CN"/>
              <a:t>NTC</a:t>
            </a:r>
          </a:p>
        </c:rich>
      </c:tx>
      <c:overlay val="0"/>
      <c:spPr>
        <a:solidFill>
          <a:sysClr val="window" lastClr="FFFFFF"/>
        </a:solidFill>
        <a:ln>
          <a:noFill/>
        </a:ln>
        <a:effectLst/>
      </c:spPr>
      <c:txPr>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scatterChart>
        <c:scatterStyle val="lineMarker"/>
        <c:varyColors val="0"/>
        <c:ser>
          <c:idx val="0"/>
          <c:order val="0"/>
          <c:tx>
            <c:strRef>
              <c:f>'NTC-AD'!$I$43</c:f>
              <c:strCache>
                <c:ptCount val="1"/>
                <c:pt idx="0">
                  <c:v>NTC7</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'NTC-AD'!$I$44:$I$49</c:f>
              <c:numCache>
                <c:formatCode>General</c:formatCode>
                <c:ptCount val="6"/>
                <c:pt idx="0">
                  <c:v>250</c:v>
                </c:pt>
                <c:pt idx="1">
                  <c:v>210</c:v>
                </c:pt>
                <c:pt idx="2">
                  <c:v>170</c:v>
                </c:pt>
                <c:pt idx="3">
                  <c:v>130</c:v>
                </c:pt>
                <c:pt idx="4">
                  <c:v>90</c:v>
                </c:pt>
                <c:pt idx="5">
                  <c:v>50</c:v>
                </c:pt>
              </c:numCache>
            </c:numRef>
          </c:xVal>
          <c:yVal>
            <c:numRef>
              <c:f>'NTC-AD'!$J$44:$J$49</c:f>
              <c:numCache>
                <c:formatCode>General</c:formatCode>
                <c:ptCount val="6"/>
                <c:pt idx="0">
                  <c:v>100</c:v>
                </c:pt>
                <c:pt idx="1">
                  <c:v>100</c:v>
                </c:pt>
                <c:pt idx="2">
                  <c:v>75</c:v>
                </c:pt>
                <c:pt idx="3">
                  <c:v>50</c:v>
                </c:pt>
                <c:pt idx="4">
                  <c:v>25</c:v>
                </c:pt>
                <c:pt idx="5">
                  <c:v>0</c:v>
                </c:pt>
              </c:numCache>
            </c:numRef>
          </c:yVal>
          <c:smooth val="0"/>
          <c:extLst>
            <c:ext xmlns:c16="http://schemas.microsoft.com/office/drawing/2014/chart" uri="{C3380CC4-5D6E-409C-BE32-E72D297353CC}">
              <c16:uniqueId val="{00000000-EF65-4C82-8779-28288D5066A3}"/>
            </c:ext>
          </c:extLst>
        </c:ser>
        <c:dLbls>
          <c:dLblPos val="t"/>
          <c:showLegendKey val="0"/>
          <c:showVal val="1"/>
          <c:showCatName val="0"/>
          <c:showSerName val="0"/>
          <c:showPercent val="0"/>
          <c:showBubbleSize val="0"/>
        </c:dLbls>
        <c:axId val="760717232"/>
        <c:axId val="760718320"/>
      </c:scatterChart>
      <c:valAx>
        <c:axId val="7607172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AD value</a:t>
                </a:r>
              </a:p>
            </c:rich>
          </c:tx>
          <c:layout>
            <c:manualLayout>
              <c:xMode val="edge"/>
              <c:yMode val="edge"/>
              <c:x val="0.87351423836373465"/>
              <c:y val="0.8323792447171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18320"/>
        <c:crosses val="autoZero"/>
        <c:crossBetween val="midCat"/>
        <c:majorUnit val="10"/>
        <c:minorUnit val="5"/>
      </c:valAx>
      <c:valAx>
        <c:axId val="760718320"/>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Output Intensity</a:t>
                </a:r>
              </a:p>
            </c:rich>
          </c:tx>
          <c:layout>
            <c:manualLayout>
              <c:xMode val="edge"/>
              <c:yMode val="edge"/>
              <c:x val="0.11355094320119452"/>
              <c:y val="1.826771653543306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17232"/>
        <c:crosses val="autoZero"/>
        <c:crossBetween val="midCat"/>
      </c:valAx>
      <c:spPr>
        <a:noFill/>
        <a:ln>
          <a:noFill/>
        </a:ln>
        <a:effectLst>
          <a:outerShdw blurRad="50800" dist="25400" dir="5400000" algn="ctr" rotWithShape="0">
            <a:srgbClr val="000000">
              <a:alpha val="43137"/>
            </a:srgb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r>
              <a:rPr lang="en-US" altLang="zh-CN"/>
              <a:t>NTC</a:t>
            </a:r>
          </a:p>
        </c:rich>
      </c:tx>
      <c:overlay val="0"/>
      <c:spPr>
        <a:solidFill>
          <a:sysClr val="window" lastClr="FFFFFF"/>
        </a:solidFill>
        <a:ln>
          <a:noFill/>
        </a:ln>
        <a:effectLst/>
      </c:spPr>
      <c:txPr>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scatterChart>
        <c:scatterStyle val="lineMarker"/>
        <c:varyColors val="0"/>
        <c:ser>
          <c:idx val="0"/>
          <c:order val="0"/>
          <c:tx>
            <c:strRef>
              <c:f>'NTC-AD'!$I$50</c:f>
              <c:strCache>
                <c:ptCount val="1"/>
                <c:pt idx="0">
                  <c:v>NTC8</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'NTC-AD'!$I$51:$I$56</c:f>
              <c:numCache>
                <c:formatCode>General</c:formatCode>
                <c:ptCount val="6"/>
                <c:pt idx="0">
                  <c:v>250</c:v>
                </c:pt>
                <c:pt idx="1">
                  <c:v>210</c:v>
                </c:pt>
                <c:pt idx="2">
                  <c:v>170</c:v>
                </c:pt>
                <c:pt idx="3">
                  <c:v>130</c:v>
                </c:pt>
                <c:pt idx="4">
                  <c:v>90</c:v>
                </c:pt>
                <c:pt idx="5">
                  <c:v>50</c:v>
                </c:pt>
              </c:numCache>
            </c:numRef>
          </c:xVal>
          <c:yVal>
            <c:numRef>
              <c:f>'NTC-AD'!$J$51:$J$56</c:f>
              <c:numCache>
                <c:formatCode>General</c:formatCode>
                <c:ptCount val="6"/>
                <c:pt idx="0">
                  <c:v>100</c:v>
                </c:pt>
                <c:pt idx="1">
                  <c:v>100</c:v>
                </c:pt>
                <c:pt idx="2">
                  <c:v>75</c:v>
                </c:pt>
                <c:pt idx="3">
                  <c:v>50</c:v>
                </c:pt>
                <c:pt idx="4">
                  <c:v>25</c:v>
                </c:pt>
                <c:pt idx="5">
                  <c:v>0</c:v>
                </c:pt>
              </c:numCache>
            </c:numRef>
          </c:yVal>
          <c:smooth val="0"/>
          <c:extLst>
            <c:ext xmlns:c16="http://schemas.microsoft.com/office/drawing/2014/chart" uri="{C3380CC4-5D6E-409C-BE32-E72D297353CC}">
              <c16:uniqueId val="{00000000-287B-41B8-8D35-80C2A042F0DA}"/>
            </c:ext>
          </c:extLst>
        </c:ser>
        <c:dLbls>
          <c:dLblPos val="t"/>
          <c:showLegendKey val="0"/>
          <c:showVal val="1"/>
          <c:showCatName val="0"/>
          <c:showSerName val="0"/>
          <c:showPercent val="0"/>
          <c:showBubbleSize val="0"/>
        </c:dLbls>
        <c:axId val="760719408"/>
        <c:axId val="760725936"/>
      </c:scatterChart>
      <c:valAx>
        <c:axId val="760719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AD value</a:t>
                </a:r>
              </a:p>
            </c:rich>
          </c:tx>
          <c:layout>
            <c:manualLayout>
              <c:xMode val="edge"/>
              <c:yMode val="edge"/>
              <c:x val="0.87351423836373465"/>
              <c:y val="0.8323792447171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25936"/>
        <c:crosses val="autoZero"/>
        <c:crossBetween val="midCat"/>
        <c:majorUnit val="10"/>
        <c:minorUnit val="5"/>
      </c:valAx>
      <c:valAx>
        <c:axId val="760725936"/>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Output Intensity</a:t>
                </a:r>
              </a:p>
            </c:rich>
          </c:tx>
          <c:layout>
            <c:manualLayout>
              <c:xMode val="edge"/>
              <c:yMode val="edge"/>
              <c:x val="0.11355094320119452"/>
              <c:y val="1.826771653543306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19408"/>
        <c:crosses val="autoZero"/>
        <c:crossBetween val="midCat"/>
      </c:valAx>
      <c:spPr>
        <a:noFill/>
        <a:ln>
          <a:noFill/>
        </a:ln>
        <a:effectLst>
          <a:outerShdw blurRad="50800" dist="25400" dir="5400000" algn="ctr" rotWithShape="0">
            <a:srgbClr val="000000">
              <a:alpha val="43137"/>
            </a:srgb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r>
              <a:rPr lang="en-US" altLang="zh-CN"/>
              <a:t>NTC</a:t>
            </a:r>
          </a:p>
        </c:rich>
      </c:tx>
      <c:overlay val="0"/>
      <c:spPr>
        <a:solidFill>
          <a:sysClr val="window" lastClr="FFFFFF"/>
        </a:solidFill>
        <a:ln>
          <a:noFill/>
        </a:ln>
        <a:effectLst/>
      </c:spPr>
      <c:txPr>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scatterChart>
        <c:scatterStyle val="lineMarker"/>
        <c:varyColors val="0"/>
        <c:ser>
          <c:idx val="0"/>
          <c:order val="0"/>
          <c:tx>
            <c:strRef>
              <c:f>'NTC-AD'!$I$57</c:f>
              <c:strCache>
                <c:ptCount val="1"/>
                <c:pt idx="0">
                  <c:v>NTC9</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'NTC-AD'!$I$58:$I$63</c:f>
              <c:numCache>
                <c:formatCode>General</c:formatCode>
                <c:ptCount val="6"/>
                <c:pt idx="0">
                  <c:v>250</c:v>
                </c:pt>
                <c:pt idx="1">
                  <c:v>210</c:v>
                </c:pt>
                <c:pt idx="2">
                  <c:v>170</c:v>
                </c:pt>
                <c:pt idx="3">
                  <c:v>130</c:v>
                </c:pt>
                <c:pt idx="4">
                  <c:v>90</c:v>
                </c:pt>
                <c:pt idx="5">
                  <c:v>50</c:v>
                </c:pt>
              </c:numCache>
            </c:numRef>
          </c:xVal>
          <c:yVal>
            <c:numRef>
              <c:f>'NTC-AD'!$J$58:$J$63</c:f>
              <c:numCache>
                <c:formatCode>General</c:formatCode>
                <c:ptCount val="6"/>
                <c:pt idx="0">
                  <c:v>100</c:v>
                </c:pt>
                <c:pt idx="1">
                  <c:v>100</c:v>
                </c:pt>
                <c:pt idx="2">
                  <c:v>75</c:v>
                </c:pt>
                <c:pt idx="3">
                  <c:v>50</c:v>
                </c:pt>
                <c:pt idx="4">
                  <c:v>25</c:v>
                </c:pt>
                <c:pt idx="5">
                  <c:v>0</c:v>
                </c:pt>
              </c:numCache>
            </c:numRef>
          </c:yVal>
          <c:smooth val="0"/>
          <c:extLst>
            <c:ext xmlns:c16="http://schemas.microsoft.com/office/drawing/2014/chart" uri="{C3380CC4-5D6E-409C-BE32-E72D297353CC}">
              <c16:uniqueId val="{00000000-9F1C-4EBE-B017-FD4AA068D363}"/>
            </c:ext>
          </c:extLst>
        </c:ser>
        <c:dLbls>
          <c:dLblPos val="t"/>
          <c:showLegendKey val="0"/>
          <c:showVal val="1"/>
          <c:showCatName val="0"/>
          <c:showSerName val="0"/>
          <c:showPercent val="0"/>
          <c:showBubbleSize val="0"/>
        </c:dLbls>
        <c:axId val="760719952"/>
        <c:axId val="760723216"/>
      </c:scatterChart>
      <c:valAx>
        <c:axId val="7607199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AD value</a:t>
                </a:r>
              </a:p>
            </c:rich>
          </c:tx>
          <c:layout>
            <c:manualLayout>
              <c:xMode val="edge"/>
              <c:yMode val="edge"/>
              <c:x val="0.87351423836373465"/>
              <c:y val="0.8323792447171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23216"/>
        <c:crosses val="autoZero"/>
        <c:crossBetween val="midCat"/>
        <c:majorUnit val="10"/>
        <c:minorUnit val="5"/>
      </c:valAx>
      <c:valAx>
        <c:axId val="760723216"/>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Output Intensity</a:t>
                </a:r>
              </a:p>
            </c:rich>
          </c:tx>
          <c:layout>
            <c:manualLayout>
              <c:xMode val="edge"/>
              <c:yMode val="edge"/>
              <c:x val="0.11355094320119452"/>
              <c:y val="1.826771653543306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19952"/>
        <c:crosses val="autoZero"/>
        <c:crossBetween val="midCat"/>
      </c:valAx>
      <c:spPr>
        <a:noFill/>
        <a:ln>
          <a:noFill/>
        </a:ln>
        <a:effectLst>
          <a:outerShdw blurRad="50800" dist="25400" dir="5400000" algn="ctr" rotWithShape="0">
            <a:srgbClr val="000000">
              <a:alpha val="43137"/>
            </a:srgb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r>
              <a:rPr lang="en-US" altLang="zh-CN"/>
              <a:t>NTC</a:t>
            </a:r>
          </a:p>
        </c:rich>
      </c:tx>
      <c:overlay val="0"/>
      <c:spPr>
        <a:solidFill>
          <a:sysClr val="window" lastClr="FFFFFF"/>
        </a:solidFill>
        <a:ln>
          <a:noFill/>
        </a:ln>
        <a:effectLst/>
      </c:spPr>
      <c:txPr>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scatterChart>
        <c:scatterStyle val="lineMarker"/>
        <c:varyColors val="0"/>
        <c:ser>
          <c:idx val="0"/>
          <c:order val="0"/>
          <c:tx>
            <c:strRef>
              <c:f>'NTC-AD'!$I$64</c:f>
              <c:strCache>
                <c:ptCount val="1"/>
                <c:pt idx="0">
                  <c:v>NTC10</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'NTC-AD'!$I$65:$I$70</c:f>
              <c:numCache>
                <c:formatCode>General</c:formatCode>
                <c:ptCount val="6"/>
                <c:pt idx="0">
                  <c:v>250</c:v>
                </c:pt>
                <c:pt idx="1">
                  <c:v>210</c:v>
                </c:pt>
                <c:pt idx="2">
                  <c:v>170</c:v>
                </c:pt>
                <c:pt idx="3">
                  <c:v>130</c:v>
                </c:pt>
                <c:pt idx="4">
                  <c:v>90</c:v>
                </c:pt>
                <c:pt idx="5">
                  <c:v>50</c:v>
                </c:pt>
              </c:numCache>
            </c:numRef>
          </c:xVal>
          <c:yVal>
            <c:numRef>
              <c:f>'NTC-AD'!$J$65:$J$70</c:f>
              <c:numCache>
                <c:formatCode>General</c:formatCode>
                <c:ptCount val="6"/>
                <c:pt idx="0">
                  <c:v>100</c:v>
                </c:pt>
                <c:pt idx="1">
                  <c:v>100</c:v>
                </c:pt>
                <c:pt idx="2">
                  <c:v>75</c:v>
                </c:pt>
                <c:pt idx="3">
                  <c:v>50</c:v>
                </c:pt>
                <c:pt idx="4">
                  <c:v>25</c:v>
                </c:pt>
                <c:pt idx="5">
                  <c:v>0</c:v>
                </c:pt>
              </c:numCache>
            </c:numRef>
          </c:yVal>
          <c:smooth val="0"/>
          <c:extLst>
            <c:ext xmlns:c16="http://schemas.microsoft.com/office/drawing/2014/chart" uri="{C3380CC4-5D6E-409C-BE32-E72D297353CC}">
              <c16:uniqueId val="{00000000-9D14-40B6-9C41-F47FAEB6C340}"/>
            </c:ext>
          </c:extLst>
        </c:ser>
        <c:dLbls>
          <c:dLblPos val="t"/>
          <c:showLegendKey val="0"/>
          <c:showVal val="1"/>
          <c:showCatName val="0"/>
          <c:showSerName val="0"/>
          <c:showPercent val="0"/>
          <c:showBubbleSize val="0"/>
        </c:dLbls>
        <c:axId val="760721584"/>
        <c:axId val="760723760"/>
      </c:scatterChart>
      <c:valAx>
        <c:axId val="7607215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AD value</a:t>
                </a:r>
              </a:p>
            </c:rich>
          </c:tx>
          <c:layout>
            <c:manualLayout>
              <c:xMode val="edge"/>
              <c:yMode val="edge"/>
              <c:x val="0.87351423836373465"/>
              <c:y val="0.8323792447171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23760"/>
        <c:crosses val="autoZero"/>
        <c:crossBetween val="midCat"/>
        <c:majorUnit val="10"/>
        <c:minorUnit val="5"/>
      </c:valAx>
      <c:valAx>
        <c:axId val="760723760"/>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Output Intensity</a:t>
                </a:r>
              </a:p>
            </c:rich>
          </c:tx>
          <c:layout>
            <c:manualLayout>
              <c:xMode val="edge"/>
              <c:yMode val="edge"/>
              <c:x val="0.11355094320119452"/>
              <c:y val="1.826771653543306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21584"/>
        <c:crosses val="autoZero"/>
        <c:crossBetween val="midCat"/>
      </c:valAx>
      <c:spPr>
        <a:noFill/>
        <a:ln>
          <a:noFill/>
        </a:ln>
        <a:effectLst>
          <a:outerShdw blurRad="50800" dist="25400" dir="5400000" algn="ctr" rotWithShape="0">
            <a:srgbClr val="000000">
              <a:alpha val="43137"/>
            </a:srgb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r>
              <a:rPr lang="en-US" altLang="zh-CN"/>
              <a:t>NTC</a:t>
            </a:r>
          </a:p>
        </c:rich>
      </c:tx>
      <c:overlay val="0"/>
      <c:spPr>
        <a:solidFill>
          <a:sysClr val="window" lastClr="FFFFFF"/>
        </a:solidFill>
        <a:ln>
          <a:noFill/>
        </a:ln>
        <a:effectLst/>
      </c:spPr>
      <c:txPr>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scatterChart>
        <c:scatterStyle val="lineMarker"/>
        <c:varyColors val="0"/>
        <c:ser>
          <c:idx val="0"/>
          <c:order val="0"/>
          <c:tx>
            <c:strRef>
              <c:f>'NTC-AD'!$I$71</c:f>
              <c:strCache>
                <c:ptCount val="1"/>
                <c:pt idx="0">
                  <c:v>NTC11</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'NTC-AD'!$I$72:$I$77</c:f>
              <c:numCache>
                <c:formatCode>General</c:formatCode>
                <c:ptCount val="6"/>
                <c:pt idx="0">
                  <c:v>250</c:v>
                </c:pt>
                <c:pt idx="1">
                  <c:v>210</c:v>
                </c:pt>
                <c:pt idx="2">
                  <c:v>170</c:v>
                </c:pt>
                <c:pt idx="3">
                  <c:v>130</c:v>
                </c:pt>
                <c:pt idx="4">
                  <c:v>90</c:v>
                </c:pt>
                <c:pt idx="5">
                  <c:v>50</c:v>
                </c:pt>
              </c:numCache>
            </c:numRef>
          </c:xVal>
          <c:yVal>
            <c:numRef>
              <c:f>'NTC-AD'!$J$72:$J$77</c:f>
              <c:numCache>
                <c:formatCode>General</c:formatCode>
                <c:ptCount val="6"/>
                <c:pt idx="0">
                  <c:v>100</c:v>
                </c:pt>
                <c:pt idx="1">
                  <c:v>100</c:v>
                </c:pt>
                <c:pt idx="2">
                  <c:v>75</c:v>
                </c:pt>
                <c:pt idx="3">
                  <c:v>50</c:v>
                </c:pt>
                <c:pt idx="4">
                  <c:v>25</c:v>
                </c:pt>
                <c:pt idx="5">
                  <c:v>0</c:v>
                </c:pt>
              </c:numCache>
            </c:numRef>
          </c:yVal>
          <c:smooth val="0"/>
          <c:extLst>
            <c:ext xmlns:c16="http://schemas.microsoft.com/office/drawing/2014/chart" uri="{C3380CC4-5D6E-409C-BE32-E72D297353CC}">
              <c16:uniqueId val="{00000000-A52E-4168-AB85-0ACA30D4AF15}"/>
            </c:ext>
          </c:extLst>
        </c:ser>
        <c:dLbls>
          <c:dLblPos val="t"/>
          <c:showLegendKey val="0"/>
          <c:showVal val="1"/>
          <c:showCatName val="0"/>
          <c:showSerName val="0"/>
          <c:showPercent val="0"/>
          <c:showBubbleSize val="0"/>
        </c:dLbls>
        <c:axId val="760725392"/>
        <c:axId val="761319552"/>
      </c:scatterChart>
      <c:valAx>
        <c:axId val="760725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AD value</a:t>
                </a:r>
              </a:p>
            </c:rich>
          </c:tx>
          <c:layout>
            <c:manualLayout>
              <c:xMode val="edge"/>
              <c:yMode val="edge"/>
              <c:x val="0.87351423836373465"/>
              <c:y val="0.8323792447171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19552"/>
        <c:crosses val="autoZero"/>
        <c:crossBetween val="midCat"/>
        <c:majorUnit val="10"/>
        <c:minorUnit val="5"/>
      </c:valAx>
      <c:valAx>
        <c:axId val="761319552"/>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Output Intensity</a:t>
                </a:r>
              </a:p>
            </c:rich>
          </c:tx>
          <c:layout>
            <c:manualLayout>
              <c:xMode val="edge"/>
              <c:yMode val="edge"/>
              <c:x val="0.11355094320119452"/>
              <c:y val="1.826771653543306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0725392"/>
        <c:crosses val="autoZero"/>
        <c:crossBetween val="midCat"/>
      </c:valAx>
      <c:spPr>
        <a:noFill/>
        <a:ln>
          <a:noFill/>
        </a:ln>
        <a:effectLst>
          <a:outerShdw blurRad="50800" dist="25400" dir="5400000" algn="ctr" rotWithShape="0">
            <a:srgbClr val="000000">
              <a:alpha val="43137"/>
            </a:srgb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r>
              <a:rPr lang="en-US" altLang="zh-CN"/>
              <a:t>NTC</a:t>
            </a:r>
          </a:p>
        </c:rich>
      </c:tx>
      <c:overlay val="0"/>
      <c:spPr>
        <a:solidFill>
          <a:sysClr val="window" lastClr="FFFFFF"/>
        </a:solidFill>
        <a:ln>
          <a:noFill/>
        </a:ln>
        <a:effectLst/>
      </c:spPr>
      <c:txPr>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scatterChart>
        <c:scatterStyle val="lineMarker"/>
        <c:varyColors val="0"/>
        <c:ser>
          <c:idx val="0"/>
          <c:order val="0"/>
          <c:tx>
            <c:strRef>
              <c:f>'NTC-AD'!$I$78</c:f>
              <c:strCache>
                <c:ptCount val="1"/>
                <c:pt idx="0">
                  <c:v>NTC12</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'NTC-AD'!$I$79:$I$84</c:f>
              <c:numCache>
                <c:formatCode>General</c:formatCode>
                <c:ptCount val="6"/>
                <c:pt idx="0">
                  <c:v>250</c:v>
                </c:pt>
                <c:pt idx="1">
                  <c:v>210</c:v>
                </c:pt>
                <c:pt idx="2">
                  <c:v>170</c:v>
                </c:pt>
                <c:pt idx="3">
                  <c:v>130</c:v>
                </c:pt>
                <c:pt idx="4">
                  <c:v>90</c:v>
                </c:pt>
                <c:pt idx="5">
                  <c:v>50</c:v>
                </c:pt>
              </c:numCache>
            </c:numRef>
          </c:xVal>
          <c:yVal>
            <c:numRef>
              <c:f>'NTC-AD'!$J$79:$J$84</c:f>
              <c:numCache>
                <c:formatCode>General</c:formatCode>
                <c:ptCount val="6"/>
                <c:pt idx="0">
                  <c:v>100</c:v>
                </c:pt>
                <c:pt idx="1">
                  <c:v>100</c:v>
                </c:pt>
                <c:pt idx="2">
                  <c:v>75</c:v>
                </c:pt>
                <c:pt idx="3">
                  <c:v>50</c:v>
                </c:pt>
                <c:pt idx="4">
                  <c:v>25</c:v>
                </c:pt>
                <c:pt idx="5">
                  <c:v>0</c:v>
                </c:pt>
              </c:numCache>
            </c:numRef>
          </c:yVal>
          <c:smooth val="0"/>
          <c:extLst>
            <c:ext xmlns:c16="http://schemas.microsoft.com/office/drawing/2014/chart" uri="{C3380CC4-5D6E-409C-BE32-E72D297353CC}">
              <c16:uniqueId val="{00000000-1CDC-4CDA-8DE4-7DD070861A2A}"/>
            </c:ext>
          </c:extLst>
        </c:ser>
        <c:dLbls>
          <c:dLblPos val="t"/>
          <c:showLegendKey val="0"/>
          <c:showVal val="1"/>
          <c:showCatName val="0"/>
          <c:showSerName val="0"/>
          <c:showPercent val="0"/>
          <c:showBubbleSize val="0"/>
        </c:dLbls>
        <c:axId val="761307040"/>
        <c:axId val="761309760"/>
      </c:scatterChart>
      <c:valAx>
        <c:axId val="7613070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AD value</a:t>
                </a:r>
              </a:p>
            </c:rich>
          </c:tx>
          <c:layout>
            <c:manualLayout>
              <c:xMode val="edge"/>
              <c:yMode val="edge"/>
              <c:x val="0.87351423836373465"/>
              <c:y val="0.8323792447171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09760"/>
        <c:crosses val="autoZero"/>
        <c:crossBetween val="midCat"/>
        <c:majorUnit val="10"/>
        <c:minorUnit val="5"/>
      </c:valAx>
      <c:valAx>
        <c:axId val="761309760"/>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Output Intensity</a:t>
                </a:r>
              </a:p>
            </c:rich>
          </c:tx>
          <c:layout>
            <c:manualLayout>
              <c:xMode val="edge"/>
              <c:yMode val="edge"/>
              <c:x val="0.11355094320119452"/>
              <c:y val="1.826771653543306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07040"/>
        <c:crosses val="autoZero"/>
        <c:crossBetween val="midCat"/>
      </c:valAx>
      <c:spPr>
        <a:noFill/>
        <a:ln>
          <a:noFill/>
        </a:ln>
        <a:effectLst>
          <a:outerShdw blurRad="50800" dist="25400" dir="5400000" algn="ctr" rotWithShape="0">
            <a:srgbClr val="000000">
              <a:alpha val="43137"/>
            </a:srgb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r>
              <a:rPr lang="en-US" altLang="zh-CN"/>
              <a:t>NTC</a:t>
            </a:r>
          </a:p>
        </c:rich>
      </c:tx>
      <c:overlay val="0"/>
      <c:spPr>
        <a:solidFill>
          <a:sysClr val="window" lastClr="FFFFFF"/>
        </a:solidFill>
        <a:ln>
          <a:noFill/>
        </a:ln>
        <a:effectLst/>
      </c:spPr>
      <c:txPr>
        <a:bodyPr rot="0" spcFirstLastPara="1" vertOverflow="ellipsis" vert="horz" wrap="square" anchor="ctr" anchorCtr="1"/>
        <a:lstStyle/>
        <a:p>
          <a:pPr lvl="0" algn="ctr" rtl="0">
            <a:defRPr sz="1400" b="0" i="0" u="none" strike="noStrike" kern="1200" spc="0" baseline="0">
              <a:solidFill>
                <a:sysClr val="windowText" lastClr="000000">
                  <a:lumMod val="65000"/>
                  <a:lumOff val="35000"/>
                </a:sysClr>
              </a:solidFill>
              <a:latin typeface="+mn-lt"/>
              <a:ea typeface="+mn-ea"/>
              <a:cs typeface="+mn-cs"/>
            </a:defRPr>
          </a:pPr>
          <a:endParaRPr lang="zh-CN"/>
        </a:p>
      </c:txPr>
    </c:title>
    <c:autoTitleDeleted val="0"/>
    <c:plotArea>
      <c:layout/>
      <c:scatterChart>
        <c:scatterStyle val="lineMarker"/>
        <c:varyColors val="0"/>
        <c:ser>
          <c:idx val="0"/>
          <c:order val="0"/>
          <c:tx>
            <c:strRef>
              <c:f>'NTC-AD'!$I$85</c:f>
              <c:strCache>
                <c:ptCount val="1"/>
                <c:pt idx="0">
                  <c:v>NTC6LS</c:v>
                </c:pt>
              </c:strCache>
            </c:strRef>
          </c:tx>
          <c:spPr>
            <a:ln w="19050"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'NTC-AD'!$I$86:$I$91</c:f>
              <c:numCache>
                <c:formatCode>General</c:formatCode>
                <c:ptCount val="6"/>
                <c:pt idx="0">
                  <c:v>0</c:v>
                </c:pt>
                <c:pt idx="1">
                  <c:v>0</c:v>
                </c:pt>
                <c:pt idx="2">
                  <c:v>0</c:v>
                </c:pt>
                <c:pt idx="3">
                  <c:v>0</c:v>
                </c:pt>
                <c:pt idx="4">
                  <c:v>0</c:v>
                </c:pt>
                <c:pt idx="5">
                  <c:v>0</c:v>
                </c:pt>
              </c:numCache>
            </c:numRef>
          </c:xVal>
          <c:yVal>
            <c:numRef>
              <c:f>'NTC-AD'!$J$86:$J$91</c:f>
              <c:numCache>
                <c:formatCode>General</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9221-4C0B-B72F-8CA0A43B8824}"/>
            </c:ext>
          </c:extLst>
        </c:ser>
        <c:dLbls>
          <c:dLblPos val="t"/>
          <c:showLegendKey val="0"/>
          <c:showVal val="1"/>
          <c:showCatName val="0"/>
          <c:showSerName val="0"/>
          <c:showPercent val="0"/>
          <c:showBubbleSize val="0"/>
        </c:dLbls>
        <c:axId val="761320640"/>
        <c:axId val="761317376"/>
      </c:scatterChart>
      <c:valAx>
        <c:axId val="76132064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AD value</a:t>
                </a:r>
              </a:p>
            </c:rich>
          </c:tx>
          <c:layout>
            <c:manualLayout>
              <c:xMode val="edge"/>
              <c:yMode val="edge"/>
              <c:x val="0.87351423836373465"/>
              <c:y val="0.83237924471715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17376"/>
        <c:crosses val="autoZero"/>
        <c:crossBetween val="midCat"/>
        <c:majorUnit val="10"/>
        <c:minorUnit val="5"/>
      </c:valAx>
      <c:valAx>
        <c:axId val="761317376"/>
        <c:scaling>
          <c:orientation val="minMax"/>
        </c:scaling>
        <c:delete val="0"/>
        <c:axPos val="l"/>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Output Intensity</a:t>
                </a:r>
              </a:p>
            </c:rich>
          </c:tx>
          <c:layout>
            <c:manualLayout>
              <c:xMode val="edge"/>
              <c:yMode val="edge"/>
              <c:x val="0.11355094320119452"/>
              <c:y val="1.8267716535433069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20640"/>
        <c:crosses val="autoZero"/>
        <c:crossBetween val="midCat"/>
      </c:valAx>
      <c:spPr>
        <a:noFill/>
        <a:ln>
          <a:noFill/>
        </a:ln>
        <a:effectLst>
          <a:outerShdw blurRad="50800" dist="25400" dir="5400000" algn="ctr" rotWithShape="0">
            <a:srgbClr val="000000">
              <a:alpha val="43137"/>
            </a:srgbClr>
          </a:outerShdw>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BaseFadingSpeed(%/s)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1"/>
          <c:order val="0"/>
          <c:tx>
            <c:v>Fading(%/s)</c:v>
          </c:tx>
          <c:spPr>
            <a:ln w="28575" cap="rnd">
              <a:solidFill>
                <a:schemeClr val="accent2"/>
              </a:solidFill>
              <a:round/>
            </a:ln>
            <a:effectLst/>
          </c:spPr>
          <c:marker>
            <c:symbol val="none"/>
          </c:marker>
          <c:cat>
            <c:numRef>
              <c:f>DBL!$CW$3:$CW$39</c:f>
              <c:numCache>
                <c:formatCode>General</c:formatCode>
                <c:ptCount val="37"/>
                <c:pt idx="0">
                  <c:v>0.2</c:v>
                </c:pt>
                <c:pt idx="1">
                  <c:v>0.4</c:v>
                </c:pt>
                <c:pt idx="2">
                  <c:v>0.6</c:v>
                </c:pt>
                <c:pt idx="3">
                  <c:v>0.8</c:v>
                </c:pt>
                <c:pt idx="4">
                  <c:v>1</c:v>
                </c:pt>
                <c:pt idx="5">
                  <c:v>1.2</c:v>
                </c:pt>
                <c:pt idx="6">
                  <c:v>1.4</c:v>
                </c:pt>
                <c:pt idx="7">
                  <c:v>1.6</c:v>
                </c:pt>
                <c:pt idx="8">
                  <c:v>1.8</c:v>
                </c:pt>
                <c:pt idx="9">
                  <c:v>2</c:v>
                </c:pt>
                <c:pt idx="10">
                  <c:v>2.2000000000000002</c:v>
                </c:pt>
                <c:pt idx="11">
                  <c:v>2.4</c:v>
                </c:pt>
                <c:pt idx="12">
                  <c:v>2.6</c:v>
                </c:pt>
                <c:pt idx="13">
                  <c:v>2.8</c:v>
                </c:pt>
                <c:pt idx="14">
                  <c:v>3</c:v>
                </c:pt>
                <c:pt idx="15">
                  <c:v>3.2</c:v>
                </c:pt>
                <c:pt idx="16">
                  <c:v>3.4</c:v>
                </c:pt>
                <c:pt idx="17">
                  <c:v>3.6</c:v>
                </c:pt>
                <c:pt idx="18">
                  <c:v>3.8</c:v>
                </c:pt>
                <c:pt idx="19">
                  <c:v>4</c:v>
                </c:pt>
                <c:pt idx="20">
                  <c:v>4.2</c:v>
                </c:pt>
                <c:pt idx="21">
                  <c:v>4.4000000000000004</c:v>
                </c:pt>
                <c:pt idx="22">
                  <c:v>4.5999999999999996</c:v>
                </c:pt>
                <c:pt idx="23">
                  <c:v>4.8</c:v>
                </c:pt>
                <c:pt idx="24">
                  <c:v>5</c:v>
                </c:pt>
                <c:pt idx="25">
                  <c:v>5.2</c:v>
                </c:pt>
                <c:pt idx="26">
                  <c:v>5.4</c:v>
                </c:pt>
                <c:pt idx="27">
                  <c:v>5.6</c:v>
                </c:pt>
                <c:pt idx="28">
                  <c:v>5.8</c:v>
                </c:pt>
                <c:pt idx="29">
                  <c:v>6</c:v>
                </c:pt>
                <c:pt idx="30">
                  <c:v>6.2</c:v>
                </c:pt>
                <c:pt idx="31">
                  <c:v>6.4</c:v>
                </c:pt>
                <c:pt idx="32">
                  <c:v>6.6</c:v>
                </c:pt>
                <c:pt idx="33">
                  <c:v>6.8</c:v>
                </c:pt>
                <c:pt idx="34">
                  <c:v>7</c:v>
                </c:pt>
                <c:pt idx="35">
                  <c:v>7.2</c:v>
                </c:pt>
                <c:pt idx="36">
                  <c:v>7.4</c:v>
                </c:pt>
              </c:numCache>
            </c:numRef>
          </c:cat>
          <c:val>
            <c:numRef>
              <c:f>DBL!$CX$3:$CX$39</c:f>
              <c:numCache>
                <c:formatCode>0.00_ </c:formatCode>
                <c:ptCount val="37"/>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21.46</c:v>
                </c:pt>
                <c:pt idx="18">
                  <c:v>26.34</c:v>
                </c:pt>
                <c:pt idx="19">
                  <c:v>32</c:v>
                </c:pt>
                <c:pt idx="20">
                  <c:v>38.53</c:v>
                </c:pt>
                <c:pt idx="21">
                  <c:v>46</c:v>
                </c:pt>
                <c:pt idx="22">
                  <c:v>54.51</c:v>
                </c:pt>
                <c:pt idx="23">
                  <c:v>64.14</c:v>
                </c:pt>
                <c:pt idx="24">
                  <c:v>75</c:v>
                </c:pt>
                <c:pt idx="25">
                  <c:v>87.18</c:v>
                </c:pt>
                <c:pt idx="26">
                  <c:v>100.78</c:v>
                </c:pt>
                <c:pt idx="27">
                  <c:v>115.91</c:v>
                </c:pt>
                <c:pt idx="28">
                  <c:v>132.68</c:v>
                </c:pt>
                <c:pt idx="29">
                  <c:v>151.20000000000002</c:v>
                </c:pt>
                <c:pt idx="30">
                  <c:v>171.6</c:v>
                </c:pt>
                <c:pt idx="31">
                  <c:v>193.99</c:v>
                </c:pt>
                <c:pt idx="32">
                  <c:v>200</c:v>
                </c:pt>
                <c:pt idx="33">
                  <c:v>200</c:v>
                </c:pt>
                <c:pt idx="34">
                  <c:v>200</c:v>
                </c:pt>
                <c:pt idx="35">
                  <c:v>200</c:v>
                </c:pt>
                <c:pt idx="36">
                  <c:v>200</c:v>
                </c:pt>
              </c:numCache>
            </c:numRef>
          </c:val>
          <c:smooth val="0"/>
          <c:extLst>
            <c:ext xmlns:c16="http://schemas.microsoft.com/office/drawing/2014/chart" uri="{C3380CC4-5D6E-409C-BE32-E72D297353CC}">
              <c16:uniqueId val="{00000000-BDBA-4FA7-9DF5-0D101AC7F44C}"/>
            </c:ext>
          </c:extLst>
        </c:ser>
        <c:dLbls>
          <c:showLegendKey val="0"/>
          <c:showVal val="0"/>
          <c:showCatName val="0"/>
          <c:showSerName val="0"/>
          <c:showPercent val="0"/>
          <c:showBubbleSize val="0"/>
        </c:dLbls>
        <c:smooth val="0"/>
        <c:axId val="761314112"/>
        <c:axId val="761310304"/>
      </c:lineChart>
      <c:catAx>
        <c:axId val="7613141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Angle  Change(Deg/s)</a:t>
                </a:r>
                <a:endParaRPr lang="zh-CN"/>
              </a:p>
            </c:rich>
          </c:tx>
          <c:layout>
            <c:manualLayout>
              <c:xMode val="edge"/>
              <c:yMode val="edge"/>
              <c:x val="0.8358930587943918"/>
              <c:y val="0.9515835432084629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10304"/>
        <c:crosses val="autoZero"/>
        <c:auto val="1"/>
        <c:lblAlgn val="ctr"/>
        <c:lblOffset val="100"/>
        <c:noMultiLvlLbl val="0"/>
      </c:catAx>
      <c:valAx>
        <c:axId val="7613103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0"/>
              <a:lstStyle/>
              <a:p>
                <a:pPr>
                  <a:defRPr sz="1000" b="0" i="0" u="none" strike="noStrike" kern="1200" baseline="0">
                    <a:solidFill>
                      <a:schemeClr val="tx1">
                        <a:lumMod val="65000"/>
                        <a:lumOff val="35000"/>
                      </a:schemeClr>
                    </a:solidFill>
                    <a:latin typeface="+mn-lt"/>
                    <a:ea typeface="+mn-ea"/>
                    <a:cs typeface="+mn-cs"/>
                  </a:defRPr>
                </a:pPr>
                <a:r>
                  <a:rPr lang="en-US" altLang="zh-CN"/>
                  <a:t>Fading(%/s)</a:t>
                </a:r>
                <a:endParaRPr lang="zh-CN" altLang="en-US"/>
              </a:p>
            </c:rich>
          </c:tx>
          <c:layout>
            <c:manualLayout>
              <c:xMode val="edge"/>
              <c:yMode val="edge"/>
              <c:x val="3.8215666881253656E-2"/>
              <c:y val="1.7355290524604911E-2"/>
            </c:manualLayout>
          </c:layout>
          <c:overlay val="0"/>
          <c:spPr>
            <a:noFill/>
            <a:ln>
              <a:noFill/>
            </a:ln>
            <a:effectLst/>
          </c:spPr>
          <c:txPr>
            <a:bodyPr rot="0" spcFirstLastPara="1" vertOverflow="ellipsis" wrap="square" anchor="ctr" anchorCtr="0"/>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14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BaseFadingSpeed(%/s)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1"/>
          <c:order val="0"/>
          <c:tx>
            <c:v>Fading(%/s)</c:v>
          </c:tx>
          <c:spPr>
            <a:ln w="28575" cap="rnd">
              <a:solidFill>
                <a:schemeClr val="accent2"/>
              </a:solidFill>
              <a:round/>
            </a:ln>
            <a:effectLst/>
          </c:spPr>
          <c:marker>
            <c:symbol val="none"/>
          </c:marker>
          <c:cat>
            <c:numRef>
              <c:f>DBL!$CW$3:$CW$39</c:f>
              <c:numCache>
                <c:formatCode>General</c:formatCode>
                <c:ptCount val="37"/>
                <c:pt idx="0">
                  <c:v>0.2</c:v>
                </c:pt>
                <c:pt idx="1">
                  <c:v>0.4</c:v>
                </c:pt>
                <c:pt idx="2">
                  <c:v>0.6</c:v>
                </c:pt>
                <c:pt idx="3">
                  <c:v>0.8</c:v>
                </c:pt>
                <c:pt idx="4">
                  <c:v>1</c:v>
                </c:pt>
                <c:pt idx="5">
                  <c:v>1.2</c:v>
                </c:pt>
                <c:pt idx="6">
                  <c:v>1.4</c:v>
                </c:pt>
                <c:pt idx="7">
                  <c:v>1.6</c:v>
                </c:pt>
                <c:pt idx="8">
                  <c:v>1.8</c:v>
                </c:pt>
                <c:pt idx="9">
                  <c:v>2</c:v>
                </c:pt>
                <c:pt idx="10">
                  <c:v>2.2000000000000002</c:v>
                </c:pt>
                <c:pt idx="11">
                  <c:v>2.4</c:v>
                </c:pt>
                <c:pt idx="12">
                  <c:v>2.6</c:v>
                </c:pt>
                <c:pt idx="13">
                  <c:v>2.8</c:v>
                </c:pt>
                <c:pt idx="14">
                  <c:v>3</c:v>
                </c:pt>
                <c:pt idx="15">
                  <c:v>3.2</c:v>
                </c:pt>
                <c:pt idx="16">
                  <c:v>3.4</c:v>
                </c:pt>
                <c:pt idx="17">
                  <c:v>3.6</c:v>
                </c:pt>
                <c:pt idx="18">
                  <c:v>3.8</c:v>
                </c:pt>
                <c:pt idx="19">
                  <c:v>4</c:v>
                </c:pt>
                <c:pt idx="20">
                  <c:v>4.2</c:v>
                </c:pt>
                <c:pt idx="21">
                  <c:v>4.4000000000000004</c:v>
                </c:pt>
                <c:pt idx="22">
                  <c:v>4.5999999999999996</c:v>
                </c:pt>
                <c:pt idx="23">
                  <c:v>4.8</c:v>
                </c:pt>
                <c:pt idx="24">
                  <c:v>5</c:v>
                </c:pt>
                <c:pt idx="25">
                  <c:v>5.2</c:v>
                </c:pt>
                <c:pt idx="26">
                  <c:v>5.4</c:v>
                </c:pt>
                <c:pt idx="27">
                  <c:v>5.6</c:v>
                </c:pt>
                <c:pt idx="28">
                  <c:v>5.8</c:v>
                </c:pt>
                <c:pt idx="29">
                  <c:v>6</c:v>
                </c:pt>
                <c:pt idx="30">
                  <c:v>6.2</c:v>
                </c:pt>
                <c:pt idx="31">
                  <c:v>6.4</c:v>
                </c:pt>
                <c:pt idx="32">
                  <c:v>6.6</c:v>
                </c:pt>
                <c:pt idx="33">
                  <c:v>6.8</c:v>
                </c:pt>
                <c:pt idx="34">
                  <c:v>7</c:v>
                </c:pt>
                <c:pt idx="35">
                  <c:v>7.2</c:v>
                </c:pt>
                <c:pt idx="36">
                  <c:v>7.4</c:v>
                </c:pt>
              </c:numCache>
            </c:numRef>
          </c:cat>
          <c:val>
            <c:numRef>
              <c:f>DBL!$CX$3:$CX$39</c:f>
              <c:numCache>
                <c:formatCode>0.00_ </c:formatCode>
                <c:ptCount val="37"/>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21.46</c:v>
                </c:pt>
                <c:pt idx="18">
                  <c:v>26.34</c:v>
                </c:pt>
                <c:pt idx="19">
                  <c:v>32</c:v>
                </c:pt>
                <c:pt idx="20">
                  <c:v>38.53</c:v>
                </c:pt>
                <c:pt idx="21">
                  <c:v>46</c:v>
                </c:pt>
                <c:pt idx="22">
                  <c:v>54.51</c:v>
                </c:pt>
                <c:pt idx="23">
                  <c:v>64.14</c:v>
                </c:pt>
                <c:pt idx="24">
                  <c:v>75</c:v>
                </c:pt>
                <c:pt idx="25">
                  <c:v>87.18</c:v>
                </c:pt>
                <c:pt idx="26">
                  <c:v>100.78</c:v>
                </c:pt>
                <c:pt idx="27">
                  <c:v>115.91</c:v>
                </c:pt>
                <c:pt idx="28">
                  <c:v>132.68</c:v>
                </c:pt>
                <c:pt idx="29">
                  <c:v>151.20000000000002</c:v>
                </c:pt>
                <c:pt idx="30">
                  <c:v>171.6</c:v>
                </c:pt>
                <c:pt idx="31">
                  <c:v>193.99</c:v>
                </c:pt>
                <c:pt idx="32">
                  <c:v>200</c:v>
                </c:pt>
                <c:pt idx="33">
                  <c:v>200</c:v>
                </c:pt>
                <c:pt idx="34">
                  <c:v>200</c:v>
                </c:pt>
                <c:pt idx="35">
                  <c:v>200</c:v>
                </c:pt>
                <c:pt idx="36">
                  <c:v>200</c:v>
                </c:pt>
              </c:numCache>
            </c:numRef>
          </c:val>
          <c:smooth val="0"/>
          <c:extLst>
            <c:ext xmlns:c16="http://schemas.microsoft.com/office/drawing/2014/chart" uri="{C3380CC4-5D6E-409C-BE32-E72D297353CC}">
              <c16:uniqueId val="{00000000-D445-4684-BDC4-890684693056}"/>
            </c:ext>
          </c:extLst>
        </c:ser>
        <c:dLbls>
          <c:showLegendKey val="0"/>
          <c:showVal val="0"/>
          <c:showCatName val="0"/>
          <c:showSerName val="0"/>
          <c:showPercent val="0"/>
          <c:showBubbleSize val="0"/>
        </c:dLbls>
        <c:smooth val="0"/>
        <c:axId val="761316288"/>
        <c:axId val="761308128"/>
      </c:lineChart>
      <c:catAx>
        <c:axId val="7613162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Angle  Change(Deg/s)</a:t>
                </a:r>
                <a:endParaRPr lang="zh-CN" altLang="en-US"/>
              </a:p>
            </c:rich>
          </c:tx>
          <c:layout>
            <c:manualLayout>
              <c:xMode val="edge"/>
              <c:yMode val="edge"/>
              <c:x val="0.86145993250947728"/>
              <c:y val="0.955425350878798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08128"/>
        <c:crosses val="autoZero"/>
        <c:auto val="1"/>
        <c:lblAlgn val="ctr"/>
        <c:lblOffset val="100"/>
        <c:noMultiLvlLbl val="0"/>
      </c:catAx>
      <c:valAx>
        <c:axId val="7613081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0"/>
              <a:lstStyle/>
              <a:p>
                <a:pPr>
                  <a:defRPr sz="1000" b="0" i="0" u="none" strike="noStrike" kern="1200" baseline="0">
                    <a:solidFill>
                      <a:schemeClr val="tx1">
                        <a:lumMod val="65000"/>
                        <a:lumOff val="35000"/>
                      </a:schemeClr>
                    </a:solidFill>
                    <a:latin typeface="+mn-lt"/>
                    <a:ea typeface="+mn-ea"/>
                    <a:cs typeface="+mn-cs"/>
                  </a:defRPr>
                </a:pPr>
                <a:r>
                  <a:rPr lang="en-US" altLang="zh-CN"/>
                  <a:t>Fading(%/s)</a:t>
                </a:r>
                <a:endParaRPr lang="zh-CN" altLang="en-US"/>
              </a:p>
            </c:rich>
          </c:tx>
          <c:layout>
            <c:manualLayout>
              <c:xMode val="edge"/>
              <c:yMode val="edge"/>
              <c:x val="3.8215666881253656E-2"/>
              <c:y val="1.7355290524604911E-2"/>
            </c:manualLayout>
          </c:layout>
          <c:overlay val="0"/>
          <c:spPr>
            <a:noFill/>
            <a:ln>
              <a:noFill/>
            </a:ln>
            <a:effectLst/>
          </c:spPr>
          <c:txPr>
            <a:bodyPr rot="0" spcFirstLastPara="1" vertOverflow="ellipsis" wrap="square" anchor="ctr" anchorCtr="0"/>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16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BaseFadingSpeed(%/s)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1"/>
          <c:order val="0"/>
          <c:tx>
            <c:v>Fading(%/s)</c:v>
          </c:tx>
          <c:spPr>
            <a:ln w="28575" cap="rnd">
              <a:solidFill>
                <a:schemeClr val="accent2"/>
              </a:solidFill>
              <a:round/>
            </a:ln>
            <a:effectLst/>
          </c:spPr>
          <c:marker>
            <c:symbol val="none"/>
          </c:marker>
          <c:cat>
            <c:numRef>
              <c:f>DBL!$CW$3:$CW$39</c:f>
              <c:numCache>
                <c:formatCode>General</c:formatCode>
                <c:ptCount val="37"/>
                <c:pt idx="0">
                  <c:v>0.2</c:v>
                </c:pt>
                <c:pt idx="1">
                  <c:v>0.4</c:v>
                </c:pt>
                <c:pt idx="2">
                  <c:v>0.6</c:v>
                </c:pt>
                <c:pt idx="3">
                  <c:v>0.8</c:v>
                </c:pt>
                <c:pt idx="4">
                  <c:v>1</c:v>
                </c:pt>
                <c:pt idx="5">
                  <c:v>1.2</c:v>
                </c:pt>
                <c:pt idx="6">
                  <c:v>1.4</c:v>
                </c:pt>
                <c:pt idx="7">
                  <c:v>1.6</c:v>
                </c:pt>
                <c:pt idx="8">
                  <c:v>1.8</c:v>
                </c:pt>
                <c:pt idx="9">
                  <c:v>2</c:v>
                </c:pt>
                <c:pt idx="10">
                  <c:v>2.2000000000000002</c:v>
                </c:pt>
                <c:pt idx="11">
                  <c:v>2.4</c:v>
                </c:pt>
                <c:pt idx="12">
                  <c:v>2.6</c:v>
                </c:pt>
                <c:pt idx="13">
                  <c:v>2.8</c:v>
                </c:pt>
                <c:pt idx="14">
                  <c:v>3</c:v>
                </c:pt>
                <c:pt idx="15">
                  <c:v>3.2</c:v>
                </c:pt>
                <c:pt idx="16">
                  <c:v>3.4</c:v>
                </c:pt>
                <c:pt idx="17">
                  <c:v>3.6</c:v>
                </c:pt>
                <c:pt idx="18">
                  <c:v>3.8</c:v>
                </c:pt>
                <c:pt idx="19">
                  <c:v>4</c:v>
                </c:pt>
                <c:pt idx="20">
                  <c:v>4.2</c:v>
                </c:pt>
                <c:pt idx="21">
                  <c:v>4.4000000000000004</c:v>
                </c:pt>
                <c:pt idx="22">
                  <c:v>4.5999999999999996</c:v>
                </c:pt>
                <c:pt idx="23">
                  <c:v>4.8</c:v>
                </c:pt>
                <c:pt idx="24">
                  <c:v>5</c:v>
                </c:pt>
                <c:pt idx="25">
                  <c:v>5.2</c:v>
                </c:pt>
                <c:pt idx="26">
                  <c:v>5.4</c:v>
                </c:pt>
                <c:pt idx="27">
                  <c:v>5.6</c:v>
                </c:pt>
                <c:pt idx="28">
                  <c:v>5.8</c:v>
                </c:pt>
                <c:pt idx="29">
                  <c:v>6</c:v>
                </c:pt>
                <c:pt idx="30">
                  <c:v>6.2</c:v>
                </c:pt>
                <c:pt idx="31">
                  <c:v>6.4</c:v>
                </c:pt>
                <c:pt idx="32">
                  <c:v>6.6</c:v>
                </c:pt>
                <c:pt idx="33">
                  <c:v>6.8</c:v>
                </c:pt>
                <c:pt idx="34">
                  <c:v>7</c:v>
                </c:pt>
                <c:pt idx="35">
                  <c:v>7.2</c:v>
                </c:pt>
                <c:pt idx="36">
                  <c:v>7.4</c:v>
                </c:pt>
              </c:numCache>
            </c:numRef>
          </c:cat>
          <c:val>
            <c:numRef>
              <c:f>DBL!$CX$3:$CX$39</c:f>
              <c:numCache>
                <c:formatCode>0.00_ </c:formatCode>
                <c:ptCount val="37"/>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21.46</c:v>
                </c:pt>
                <c:pt idx="18">
                  <c:v>26.34</c:v>
                </c:pt>
                <c:pt idx="19">
                  <c:v>32</c:v>
                </c:pt>
                <c:pt idx="20">
                  <c:v>38.53</c:v>
                </c:pt>
                <c:pt idx="21">
                  <c:v>46</c:v>
                </c:pt>
                <c:pt idx="22">
                  <c:v>54.51</c:v>
                </c:pt>
                <c:pt idx="23">
                  <c:v>64.14</c:v>
                </c:pt>
                <c:pt idx="24">
                  <c:v>75</c:v>
                </c:pt>
                <c:pt idx="25">
                  <c:v>87.18</c:v>
                </c:pt>
                <c:pt idx="26">
                  <c:v>100.78</c:v>
                </c:pt>
                <c:pt idx="27">
                  <c:v>115.91</c:v>
                </c:pt>
                <c:pt idx="28">
                  <c:v>132.68</c:v>
                </c:pt>
                <c:pt idx="29">
                  <c:v>151.20000000000002</c:v>
                </c:pt>
                <c:pt idx="30">
                  <c:v>171.6</c:v>
                </c:pt>
                <c:pt idx="31">
                  <c:v>193.99</c:v>
                </c:pt>
                <c:pt idx="32">
                  <c:v>200</c:v>
                </c:pt>
                <c:pt idx="33">
                  <c:v>200</c:v>
                </c:pt>
                <c:pt idx="34">
                  <c:v>200</c:v>
                </c:pt>
                <c:pt idx="35">
                  <c:v>200</c:v>
                </c:pt>
                <c:pt idx="36">
                  <c:v>200</c:v>
                </c:pt>
              </c:numCache>
            </c:numRef>
          </c:val>
          <c:smooth val="0"/>
          <c:extLst>
            <c:ext xmlns:c16="http://schemas.microsoft.com/office/drawing/2014/chart" uri="{C3380CC4-5D6E-409C-BE32-E72D297353CC}">
              <c16:uniqueId val="{00000000-A52D-4199-8A35-ADA85C240461}"/>
            </c:ext>
          </c:extLst>
        </c:ser>
        <c:dLbls>
          <c:showLegendKey val="0"/>
          <c:showVal val="0"/>
          <c:showCatName val="0"/>
          <c:showSerName val="0"/>
          <c:showPercent val="0"/>
          <c:showBubbleSize val="0"/>
        </c:dLbls>
        <c:smooth val="0"/>
        <c:axId val="761316832"/>
        <c:axId val="761312480"/>
      </c:lineChart>
      <c:catAx>
        <c:axId val="7613168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Angle  Change(Deg/s)</a:t>
                </a:r>
                <a:endParaRPr lang="zh-CN" altLang="en-US"/>
              </a:p>
            </c:rich>
          </c:tx>
          <c:layout>
            <c:manualLayout>
              <c:xMode val="edge"/>
              <c:yMode val="edge"/>
              <c:x val="0.86145993250947728"/>
              <c:y val="0.955425350878798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12480"/>
        <c:crosses val="autoZero"/>
        <c:auto val="1"/>
        <c:lblAlgn val="ctr"/>
        <c:lblOffset val="100"/>
        <c:noMultiLvlLbl val="0"/>
      </c:catAx>
      <c:valAx>
        <c:axId val="761312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0"/>
              <a:lstStyle/>
              <a:p>
                <a:pPr>
                  <a:defRPr sz="1000" b="0" i="0" u="none" strike="noStrike" kern="1200" baseline="0">
                    <a:solidFill>
                      <a:schemeClr val="tx1">
                        <a:lumMod val="65000"/>
                        <a:lumOff val="35000"/>
                      </a:schemeClr>
                    </a:solidFill>
                    <a:latin typeface="+mn-lt"/>
                    <a:ea typeface="+mn-ea"/>
                    <a:cs typeface="+mn-cs"/>
                  </a:defRPr>
                </a:pPr>
                <a:r>
                  <a:rPr lang="en-US" altLang="zh-CN"/>
                  <a:t>Fading(%/s)</a:t>
                </a:r>
                <a:endParaRPr lang="zh-CN" altLang="en-US"/>
              </a:p>
            </c:rich>
          </c:tx>
          <c:layout>
            <c:manualLayout>
              <c:xMode val="edge"/>
              <c:yMode val="edge"/>
              <c:x val="3.8215666881253656E-2"/>
              <c:y val="1.7355290524604911E-2"/>
            </c:manualLayout>
          </c:layout>
          <c:overlay val="0"/>
          <c:spPr>
            <a:noFill/>
            <a:ln>
              <a:noFill/>
            </a:ln>
            <a:effectLst/>
          </c:spPr>
          <c:txPr>
            <a:bodyPr rot="0" spcFirstLastPara="1" vertOverflow="ellipsis" wrap="square" anchor="ctr" anchorCtr="0"/>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168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BaseFadingSpeed(%/s)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1"/>
          <c:order val="0"/>
          <c:tx>
            <c:v>Fading(%/s)</c:v>
          </c:tx>
          <c:spPr>
            <a:ln w="28575" cap="rnd">
              <a:solidFill>
                <a:schemeClr val="accent2"/>
              </a:solidFill>
              <a:round/>
            </a:ln>
            <a:effectLst/>
          </c:spPr>
          <c:marker>
            <c:symbol val="none"/>
          </c:marker>
          <c:cat>
            <c:numRef>
              <c:f>DBL!$CW$3:$CW$39</c:f>
              <c:numCache>
                <c:formatCode>General</c:formatCode>
                <c:ptCount val="37"/>
                <c:pt idx="0">
                  <c:v>0.2</c:v>
                </c:pt>
                <c:pt idx="1">
                  <c:v>0.4</c:v>
                </c:pt>
                <c:pt idx="2">
                  <c:v>0.6</c:v>
                </c:pt>
                <c:pt idx="3">
                  <c:v>0.8</c:v>
                </c:pt>
                <c:pt idx="4">
                  <c:v>1</c:v>
                </c:pt>
                <c:pt idx="5">
                  <c:v>1.2</c:v>
                </c:pt>
                <c:pt idx="6">
                  <c:v>1.4</c:v>
                </c:pt>
                <c:pt idx="7">
                  <c:v>1.6</c:v>
                </c:pt>
                <c:pt idx="8">
                  <c:v>1.8</c:v>
                </c:pt>
                <c:pt idx="9">
                  <c:v>2</c:v>
                </c:pt>
                <c:pt idx="10">
                  <c:v>2.2000000000000002</c:v>
                </c:pt>
                <c:pt idx="11">
                  <c:v>2.4</c:v>
                </c:pt>
                <c:pt idx="12">
                  <c:v>2.6</c:v>
                </c:pt>
                <c:pt idx="13">
                  <c:v>2.8</c:v>
                </c:pt>
                <c:pt idx="14">
                  <c:v>3</c:v>
                </c:pt>
                <c:pt idx="15">
                  <c:v>3.2</c:v>
                </c:pt>
                <c:pt idx="16">
                  <c:v>3.4</c:v>
                </c:pt>
                <c:pt idx="17">
                  <c:v>3.6</c:v>
                </c:pt>
                <c:pt idx="18">
                  <c:v>3.8</c:v>
                </c:pt>
                <c:pt idx="19">
                  <c:v>4</c:v>
                </c:pt>
                <c:pt idx="20">
                  <c:v>4.2</c:v>
                </c:pt>
                <c:pt idx="21">
                  <c:v>4.4000000000000004</c:v>
                </c:pt>
                <c:pt idx="22">
                  <c:v>4.5999999999999996</c:v>
                </c:pt>
                <c:pt idx="23">
                  <c:v>4.8</c:v>
                </c:pt>
                <c:pt idx="24">
                  <c:v>5</c:v>
                </c:pt>
                <c:pt idx="25">
                  <c:v>5.2</c:v>
                </c:pt>
                <c:pt idx="26">
                  <c:v>5.4</c:v>
                </c:pt>
                <c:pt idx="27">
                  <c:v>5.6</c:v>
                </c:pt>
                <c:pt idx="28">
                  <c:v>5.8</c:v>
                </c:pt>
                <c:pt idx="29">
                  <c:v>6</c:v>
                </c:pt>
                <c:pt idx="30">
                  <c:v>6.2</c:v>
                </c:pt>
                <c:pt idx="31">
                  <c:v>6.4</c:v>
                </c:pt>
                <c:pt idx="32">
                  <c:v>6.6</c:v>
                </c:pt>
                <c:pt idx="33">
                  <c:v>6.8</c:v>
                </c:pt>
                <c:pt idx="34">
                  <c:v>7</c:v>
                </c:pt>
                <c:pt idx="35">
                  <c:v>7.2</c:v>
                </c:pt>
                <c:pt idx="36">
                  <c:v>7.4</c:v>
                </c:pt>
              </c:numCache>
            </c:numRef>
          </c:cat>
          <c:val>
            <c:numRef>
              <c:f>DBL!$CX$3:$CX$39</c:f>
              <c:numCache>
                <c:formatCode>0.00_ </c:formatCode>
                <c:ptCount val="37"/>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21.46</c:v>
                </c:pt>
                <c:pt idx="18">
                  <c:v>26.34</c:v>
                </c:pt>
                <c:pt idx="19">
                  <c:v>32</c:v>
                </c:pt>
                <c:pt idx="20">
                  <c:v>38.53</c:v>
                </c:pt>
                <c:pt idx="21">
                  <c:v>46</c:v>
                </c:pt>
                <c:pt idx="22">
                  <c:v>54.51</c:v>
                </c:pt>
                <c:pt idx="23">
                  <c:v>64.14</c:v>
                </c:pt>
                <c:pt idx="24">
                  <c:v>75</c:v>
                </c:pt>
                <c:pt idx="25">
                  <c:v>87.18</c:v>
                </c:pt>
                <c:pt idx="26">
                  <c:v>100.78</c:v>
                </c:pt>
                <c:pt idx="27">
                  <c:v>115.91</c:v>
                </c:pt>
                <c:pt idx="28">
                  <c:v>132.68</c:v>
                </c:pt>
                <c:pt idx="29">
                  <c:v>151.20000000000002</c:v>
                </c:pt>
                <c:pt idx="30">
                  <c:v>171.6</c:v>
                </c:pt>
                <c:pt idx="31">
                  <c:v>193.99</c:v>
                </c:pt>
                <c:pt idx="32">
                  <c:v>200</c:v>
                </c:pt>
                <c:pt idx="33">
                  <c:v>200</c:v>
                </c:pt>
                <c:pt idx="34">
                  <c:v>200</c:v>
                </c:pt>
                <c:pt idx="35">
                  <c:v>200</c:v>
                </c:pt>
                <c:pt idx="36">
                  <c:v>200</c:v>
                </c:pt>
              </c:numCache>
            </c:numRef>
          </c:val>
          <c:smooth val="0"/>
          <c:extLst>
            <c:ext xmlns:c16="http://schemas.microsoft.com/office/drawing/2014/chart" uri="{C3380CC4-5D6E-409C-BE32-E72D297353CC}">
              <c16:uniqueId val="{00000000-002A-4148-B80C-4C646A693901}"/>
            </c:ext>
          </c:extLst>
        </c:ser>
        <c:dLbls>
          <c:showLegendKey val="0"/>
          <c:showVal val="0"/>
          <c:showCatName val="0"/>
          <c:showSerName val="0"/>
          <c:showPercent val="0"/>
          <c:showBubbleSize val="0"/>
        </c:dLbls>
        <c:smooth val="0"/>
        <c:axId val="761311392"/>
        <c:axId val="761317920"/>
      </c:lineChart>
      <c:catAx>
        <c:axId val="761311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Angle  Change(Deg/s)</a:t>
                </a:r>
                <a:endParaRPr lang="zh-CN" altLang="en-US"/>
              </a:p>
            </c:rich>
          </c:tx>
          <c:layout>
            <c:manualLayout>
              <c:xMode val="edge"/>
              <c:yMode val="edge"/>
              <c:x val="0.86145993250947728"/>
              <c:y val="0.955425350878798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17920"/>
        <c:crosses val="autoZero"/>
        <c:auto val="1"/>
        <c:lblAlgn val="ctr"/>
        <c:lblOffset val="100"/>
        <c:noMultiLvlLbl val="0"/>
      </c:catAx>
      <c:valAx>
        <c:axId val="7613179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0"/>
              <a:lstStyle/>
              <a:p>
                <a:pPr>
                  <a:defRPr sz="1000" b="0" i="0" u="none" strike="noStrike" kern="1200" baseline="0">
                    <a:solidFill>
                      <a:schemeClr val="tx1">
                        <a:lumMod val="65000"/>
                        <a:lumOff val="35000"/>
                      </a:schemeClr>
                    </a:solidFill>
                    <a:latin typeface="+mn-lt"/>
                    <a:ea typeface="+mn-ea"/>
                    <a:cs typeface="+mn-cs"/>
                  </a:defRPr>
                </a:pPr>
                <a:r>
                  <a:rPr lang="en-US" altLang="zh-CN"/>
                  <a:t>Fading(%/s)</a:t>
                </a:r>
                <a:endParaRPr lang="zh-CN" altLang="en-US"/>
              </a:p>
            </c:rich>
          </c:tx>
          <c:layout>
            <c:manualLayout>
              <c:xMode val="edge"/>
              <c:yMode val="edge"/>
              <c:x val="3.8215666881253656E-2"/>
              <c:y val="1.7355290524604911E-2"/>
            </c:manualLayout>
          </c:layout>
          <c:overlay val="0"/>
          <c:spPr>
            <a:noFill/>
            <a:ln>
              <a:noFill/>
            </a:ln>
            <a:effectLst/>
          </c:spPr>
          <c:txPr>
            <a:bodyPr rot="0" spcFirstLastPara="1" vertOverflow="ellipsis" wrap="square" anchor="ctr" anchorCtr="0"/>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11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BaseFadingSpeed(%/s)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1"/>
          <c:order val="0"/>
          <c:tx>
            <c:v>Fading(%/s)</c:v>
          </c:tx>
          <c:spPr>
            <a:ln w="28575" cap="rnd">
              <a:solidFill>
                <a:schemeClr val="accent2"/>
              </a:solidFill>
              <a:round/>
            </a:ln>
            <a:effectLst/>
          </c:spPr>
          <c:marker>
            <c:symbol val="none"/>
          </c:marker>
          <c:cat>
            <c:numRef>
              <c:f>DBL!$CW$3:$CW$39</c:f>
              <c:numCache>
                <c:formatCode>General</c:formatCode>
                <c:ptCount val="37"/>
                <c:pt idx="0">
                  <c:v>0.2</c:v>
                </c:pt>
                <c:pt idx="1">
                  <c:v>0.4</c:v>
                </c:pt>
                <c:pt idx="2">
                  <c:v>0.6</c:v>
                </c:pt>
                <c:pt idx="3">
                  <c:v>0.8</c:v>
                </c:pt>
                <c:pt idx="4">
                  <c:v>1</c:v>
                </c:pt>
                <c:pt idx="5">
                  <c:v>1.2</c:v>
                </c:pt>
                <c:pt idx="6">
                  <c:v>1.4</c:v>
                </c:pt>
                <c:pt idx="7">
                  <c:v>1.6</c:v>
                </c:pt>
                <c:pt idx="8">
                  <c:v>1.8</c:v>
                </c:pt>
                <c:pt idx="9">
                  <c:v>2</c:v>
                </c:pt>
                <c:pt idx="10">
                  <c:v>2.2000000000000002</c:v>
                </c:pt>
                <c:pt idx="11">
                  <c:v>2.4</c:v>
                </c:pt>
                <c:pt idx="12">
                  <c:v>2.6</c:v>
                </c:pt>
                <c:pt idx="13">
                  <c:v>2.8</c:v>
                </c:pt>
                <c:pt idx="14">
                  <c:v>3</c:v>
                </c:pt>
                <c:pt idx="15">
                  <c:v>3.2</c:v>
                </c:pt>
                <c:pt idx="16">
                  <c:v>3.4</c:v>
                </c:pt>
                <c:pt idx="17">
                  <c:v>3.6</c:v>
                </c:pt>
                <c:pt idx="18">
                  <c:v>3.8</c:v>
                </c:pt>
                <c:pt idx="19">
                  <c:v>4</c:v>
                </c:pt>
                <c:pt idx="20">
                  <c:v>4.2</c:v>
                </c:pt>
                <c:pt idx="21">
                  <c:v>4.4000000000000004</c:v>
                </c:pt>
                <c:pt idx="22">
                  <c:v>4.5999999999999996</c:v>
                </c:pt>
                <c:pt idx="23">
                  <c:v>4.8</c:v>
                </c:pt>
                <c:pt idx="24">
                  <c:v>5</c:v>
                </c:pt>
                <c:pt idx="25">
                  <c:v>5.2</c:v>
                </c:pt>
                <c:pt idx="26">
                  <c:v>5.4</c:v>
                </c:pt>
                <c:pt idx="27">
                  <c:v>5.6</c:v>
                </c:pt>
                <c:pt idx="28">
                  <c:v>5.8</c:v>
                </c:pt>
                <c:pt idx="29">
                  <c:v>6</c:v>
                </c:pt>
                <c:pt idx="30">
                  <c:v>6.2</c:v>
                </c:pt>
                <c:pt idx="31">
                  <c:v>6.4</c:v>
                </c:pt>
                <c:pt idx="32">
                  <c:v>6.6</c:v>
                </c:pt>
                <c:pt idx="33">
                  <c:v>6.8</c:v>
                </c:pt>
                <c:pt idx="34">
                  <c:v>7</c:v>
                </c:pt>
                <c:pt idx="35">
                  <c:v>7.2</c:v>
                </c:pt>
                <c:pt idx="36">
                  <c:v>7.4</c:v>
                </c:pt>
              </c:numCache>
            </c:numRef>
          </c:cat>
          <c:val>
            <c:numRef>
              <c:f>DBL!$CX$3:$CX$39</c:f>
              <c:numCache>
                <c:formatCode>0.00_ </c:formatCode>
                <c:ptCount val="37"/>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21.46</c:v>
                </c:pt>
                <c:pt idx="18">
                  <c:v>26.34</c:v>
                </c:pt>
                <c:pt idx="19">
                  <c:v>32</c:v>
                </c:pt>
                <c:pt idx="20">
                  <c:v>38.53</c:v>
                </c:pt>
                <c:pt idx="21">
                  <c:v>46</c:v>
                </c:pt>
                <c:pt idx="22">
                  <c:v>54.51</c:v>
                </c:pt>
                <c:pt idx="23">
                  <c:v>64.14</c:v>
                </c:pt>
                <c:pt idx="24">
                  <c:v>75</c:v>
                </c:pt>
                <c:pt idx="25">
                  <c:v>87.18</c:v>
                </c:pt>
                <c:pt idx="26">
                  <c:v>100.78</c:v>
                </c:pt>
                <c:pt idx="27">
                  <c:v>115.91</c:v>
                </c:pt>
                <c:pt idx="28">
                  <c:v>132.68</c:v>
                </c:pt>
                <c:pt idx="29">
                  <c:v>151.20000000000002</c:v>
                </c:pt>
                <c:pt idx="30">
                  <c:v>171.6</c:v>
                </c:pt>
                <c:pt idx="31">
                  <c:v>193.99</c:v>
                </c:pt>
                <c:pt idx="32">
                  <c:v>200</c:v>
                </c:pt>
                <c:pt idx="33">
                  <c:v>200</c:v>
                </c:pt>
                <c:pt idx="34">
                  <c:v>200</c:v>
                </c:pt>
                <c:pt idx="35">
                  <c:v>200</c:v>
                </c:pt>
                <c:pt idx="36">
                  <c:v>200</c:v>
                </c:pt>
              </c:numCache>
            </c:numRef>
          </c:val>
          <c:smooth val="0"/>
          <c:extLst>
            <c:ext xmlns:c16="http://schemas.microsoft.com/office/drawing/2014/chart" uri="{C3380CC4-5D6E-409C-BE32-E72D297353CC}">
              <c16:uniqueId val="{00000000-7F15-4326-8C42-26C2220FEA76}"/>
            </c:ext>
          </c:extLst>
        </c:ser>
        <c:dLbls>
          <c:showLegendKey val="0"/>
          <c:showVal val="0"/>
          <c:showCatName val="0"/>
          <c:showSerName val="0"/>
          <c:showPercent val="0"/>
          <c:showBubbleSize val="0"/>
        </c:dLbls>
        <c:smooth val="0"/>
        <c:axId val="761313568"/>
        <c:axId val="1002291360"/>
      </c:lineChart>
      <c:catAx>
        <c:axId val="76131356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Angle  Change(Deg/s)</a:t>
                </a:r>
                <a:endParaRPr lang="zh-CN" altLang="en-US"/>
              </a:p>
            </c:rich>
          </c:tx>
          <c:layout>
            <c:manualLayout>
              <c:xMode val="edge"/>
              <c:yMode val="edge"/>
              <c:x val="0.86145993250947728"/>
              <c:y val="0.955425350878798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2291360"/>
        <c:crosses val="autoZero"/>
        <c:auto val="1"/>
        <c:lblAlgn val="ctr"/>
        <c:lblOffset val="100"/>
        <c:noMultiLvlLbl val="0"/>
      </c:catAx>
      <c:valAx>
        <c:axId val="1002291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0"/>
              <a:lstStyle/>
              <a:p>
                <a:pPr>
                  <a:defRPr sz="1000" b="0" i="0" u="none" strike="noStrike" kern="1200" baseline="0">
                    <a:solidFill>
                      <a:schemeClr val="tx1">
                        <a:lumMod val="65000"/>
                        <a:lumOff val="35000"/>
                      </a:schemeClr>
                    </a:solidFill>
                    <a:latin typeface="+mn-lt"/>
                    <a:ea typeface="+mn-ea"/>
                    <a:cs typeface="+mn-cs"/>
                  </a:defRPr>
                </a:pPr>
                <a:r>
                  <a:rPr lang="en-US" altLang="zh-CN"/>
                  <a:t>Fading(%/s)</a:t>
                </a:r>
                <a:endParaRPr lang="zh-CN" altLang="en-US"/>
              </a:p>
            </c:rich>
          </c:tx>
          <c:layout>
            <c:manualLayout>
              <c:xMode val="edge"/>
              <c:yMode val="edge"/>
              <c:x val="3.8215666881253656E-2"/>
              <c:y val="1.7355290524604911E-2"/>
            </c:manualLayout>
          </c:layout>
          <c:overlay val="0"/>
          <c:spPr>
            <a:noFill/>
            <a:ln>
              <a:noFill/>
            </a:ln>
            <a:effectLst/>
          </c:spPr>
          <c:txPr>
            <a:bodyPr rot="0" spcFirstLastPara="1" vertOverflow="ellipsis" wrap="square" anchor="ctr" anchorCtr="0"/>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61313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GFHB!$D$2:$D$12</c:f>
              <c:numCache>
                <c:formatCode>General</c:formatCode>
                <c:ptCount val="11"/>
                <c:pt idx="0">
                  <c:v>0</c:v>
                </c:pt>
                <c:pt idx="1">
                  <c:v>0.3</c:v>
                </c:pt>
                <c:pt idx="2">
                  <c:v>0.6</c:v>
                </c:pt>
                <c:pt idx="3">
                  <c:v>0.9</c:v>
                </c:pt>
                <c:pt idx="4">
                  <c:v>1.2</c:v>
                </c:pt>
                <c:pt idx="5">
                  <c:v>1.5</c:v>
                </c:pt>
                <c:pt idx="6">
                  <c:v>1.8</c:v>
                </c:pt>
                <c:pt idx="7">
                  <c:v>2.1</c:v>
                </c:pt>
                <c:pt idx="8">
                  <c:v>2.4</c:v>
                </c:pt>
                <c:pt idx="9">
                  <c:v>2.7</c:v>
                </c:pt>
                <c:pt idx="10">
                  <c:v>3</c:v>
                </c:pt>
              </c:numCache>
            </c:numRef>
          </c:xVal>
          <c:yVal>
            <c:numRef>
              <c:f>GFHB!$E$2:$E$12</c:f>
              <c:numCache>
                <c:formatCode>General</c:formatCode>
                <c:ptCount val="11"/>
                <c:pt idx="0">
                  <c:v>0</c:v>
                </c:pt>
                <c:pt idx="1">
                  <c:v>2</c:v>
                </c:pt>
                <c:pt idx="2">
                  <c:v>4</c:v>
                </c:pt>
                <c:pt idx="3">
                  <c:v>9</c:v>
                </c:pt>
                <c:pt idx="4">
                  <c:v>16</c:v>
                </c:pt>
                <c:pt idx="5">
                  <c:v>25</c:v>
                </c:pt>
                <c:pt idx="6">
                  <c:v>36</c:v>
                </c:pt>
                <c:pt idx="7">
                  <c:v>49</c:v>
                </c:pt>
                <c:pt idx="8">
                  <c:v>64</c:v>
                </c:pt>
                <c:pt idx="9">
                  <c:v>81</c:v>
                </c:pt>
                <c:pt idx="10">
                  <c:v>100</c:v>
                </c:pt>
              </c:numCache>
            </c:numRef>
          </c:yVal>
          <c:smooth val="0"/>
          <c:extLst>
            <c:ext xmlns:c16="http://schemas.microsoft.com/office/drawing/2014/chart" uri="{C3380CC4-5D6E-409C-BE32-E72D297353CC}">
              <c16:uniqueId val="{00000000-0BEC-4AF5-9E8B-E43D081AE9B3}"/>
            </c:ext>
          </c:extLst>
        </c:ser>
        <c:dLbls>
          <c:showLegendKey val="0"/>
          <c:showVal val="0"/>
          <c:showCatName val="0"/>
          <c:showSerName val="0"/>
          <c:showPercent val="0"/>
          <c:showBubbleSize val="0"/>
        </c:dLbls>
        <c:axId val="1002291904"/>
        <c:axId val="1002301152"/>
      </c:scatterChart>
      <c:valAx>
        <c:axId val="10022919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HLT_AnDistLutBrkPnts (Deg)</a:t>
                </a:r>
                <a:endParaRPr lang="zh-CN" alt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2301152"/>
        <c:crosses val="autoZero"/>
        <c:crossBetween val="midCat"/>
      </c:valAx>
      <c:valAx>
        <c:axId val="10023011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HLT_AnDistLutIntensity (%)</a:t>
                </a:r>
                <a:endParaRPr lang="zh-CN" alt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22919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GFHB!$G$2:$G$8</c:f>
              <c:numCache>
                <c:formatCode>General</c:formatCode>
                <c:ptCount val="7"/>
                <c:pt idx="0">
                  <c:v>-25</c:v>
                </c:pt>
                <c:pt idx="1">
                  <c:v>-10</c:v>
                </c:pt>
                <c:pt idx="2">
                  <c:v>-5</c:v>
                </c:pt>
                <c:pt idx="3">
                  <c:v>0</c:v>
                </c:pt>
                <c:pt idx="4">
                  <c:v>5</c:v>
                </c:pt>
                <c:pt idx="5">
                  <c:v>10</c:v>
                </c:pt>
                <c:pt idx="6">
                  <c:v>25</c:v>
                </c:pt>
              </c:numCache>
            </c:numRef>
          </c:xVal>
          <c:yVal>
            <c:numRef>
              <c:f>GFHB!$H$2:$H$8</c:f>
              <c:numCache>
                <c:formatCode>General</c:formatCode>
                <c:ptCount val="7"/>
                <c:pt idx="0">
                  <c:v>0</c:v>
                </c:pt>
                <c:pt idx="1">
                  <c:v>0</c:v>
                </c:pt>
                <c:pt idx="2">
                  <c:v>0</c:v>
                </c:pt>
                <c:pt idx="3">
                  <c:v>0</c:v>
                </c:pt>
                <c:pt idx="4">
                  <c:v>0</c:v>
                </c:pt>
                <c:pt idx="5">
                  <c:v>0</c:v>
                </c:pt>
                <c:pt idx="6">
                  <c:v>0</c:v>
                </c:pt>
              </c:numCache>
            </c:numRef>
          </c:yVal>
          <c:smooth val="0"/>
          <c:extLst>
            <c:ext xmlns:c16="http://schemas.microsoft.com/office/drawing/2014/chart" uri="{C3380CC4-5D6E-409C-BE32-E72D297353CC}">
              <c16:uniqueId val="{00000000-B6F5-4D56-8B09-A0AF44D4E453}"/>
            </c:ext>
          </c:extLst>
        </c:ser>
        <c:dLbls>
          <c:showLegendKey val="0"/>
          <c:showVal val="0"/>
          <c:showCatName val="0"/>
          <c:showSerName val="0"/>
          <c:showPercent val="0"/>
          <c:showBubbleSize val="0"/>
        </c:dLbls>
        <c:axId val="1002300608"/>
        <c:axId val="1002305504"/>
      </c:scatterChart>
      <c:valAx>
        <c:axId val="10023006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HLT_LeftAnLutBrkPnts (Deg)</a:t>
                </a:r>
                <a:endParaRPr lang="zh-CN" alt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2305504"/>
        <c:crosses val="autoZero"/>
        <c:crossBetween val="midCat"/>
      </c:valAx>
      <c:valAx>
        <c:axId val="1002305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HLT_LeftAnLutOffsets (Deg)</a:t>
                </a:r>
                <a:endParaRPr lang="zh-CN" alt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23006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GFHB!$I$2:$I$8</c:f>
              <c:numCache>
                <c:formatCode>General</c:formatCode>
                <c:ptCount val="7"/>
                <c:pt idx="0">
                  <c:v>-25</c:v>
                </c:pt>
                <c:pt idx="1">
                  <c:v>-10</c:v>
                </c:pt>
                <c:pt idx="2">
                  <c:v>-5</c:v>
                </c:pt>
                <c:pt idx="3">
                  <c:v>0</c:v>
                </c:pt>
                <c:pt idx="4">
                  <c:v>5</c:v>
                </c:pt>
                <c:pt idx="5">
                  <c:v>10</c:v>
                </c:pt>
                <c:pt idx="6">
                  <c:v>25</c:v>
                </c:pt>
              </c:numCache>
            </c:numRef>
          </c:xVal>
          <c:yVal>
            <c:numRef>
              <c:f>GFHB!$J$2:$J$8</c:f>
              <c:numCache>
                <c:formatCode>General</c:formatCode>
                <c:ptCount val="7"/>
                <c:pt idx="0">
                  <c:v>0</c:v>
                </c:pt>
                <c:pt idx="1">
                  <c:v>0</c:v>
                </c:pt>
                <c:pt idx="2">
                  <c:v>0</c:v>
                </c:pt>
                <c:pt idx="3">
                  <c:v>0</c:v>
                </c:pt>
                <c:pt idx="4">
                  <c:v>0</c:v>
                </c:pt>
                <c:pt idx="5">
                  <c:v>0</c:v>
                </c:pt>
                <c:pt idx="6">
                  <c:v>0</c:v>
                </c:pt>
              </c:numCache>
            </c:numRef>
          </c:yVal>
          <c:smooth val="0"/>
          <c:extLst>
            <c:ext xmlns:c16="http://schemas.microsoft.com/office/drawing/2014/chart" uri="{C3380CC4-5D6E-409C-BE32-E72D297353CC}">
              <c16:uniqueId val="{00000000-1103-46F9-8158-27F7D3D4006D}"/>
            </c:ext>
          </c:extLst>
        </c:ser>
        <c:dLbls>
          <c:showLegendKey val="0"/>
          <c:showVal val="0"/>
          <c:showCatName val="0"/>
          <c:showSerName val="0"/>
          <c:showPercent val="0"/>
          <c:showBubbleSize val="0"/>
        </c:dLbls>
        <c:axId val="1002301696"/>
        <c:axId val="1002297344"/>
      </c:scatterChart>
      <c:valAx>
        <c:axId val="10023016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HLT_RightAnLutBrkPnts (Deg)</a:t>
                </a:r>
                <a:endParaRPr lang="zh-CN" alt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2297344"/>
        <c:crosses val="autoZero"/>
        <c:crossBetween val="midCat"/>
      </c:valAx>
      <c:valAx>
        <c:axId val="10022973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HLT_RightAnLutOffsets (Deg)</a:t>
                </a:r>
                <a:endParaRPr lang="zh-CN" alt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23016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GFHB!$K$2:$K$8</c:f>
              <c:numCache>
                <c:formatCode>General</c:formatCode>
                <c:ptCount val="7"/>
                <c:pt idx="0">
                  <c:v>-5</c:v>
                </c:pt>
                <c:pt idx="1">
                  <c:v>-4</c:v>
                </c:pt>
                <c:pt idx="2">
                  <c:v>-3</c:v>
                </c:pt>
                <c:pt idx="3">
                  <c:v>-2</c:v>
                </c:pt>
                <c:pt idx="4">
                  <c:v>-1</c:v>
                </c:pt>
                <c:pt idx="5">
                  <c:v>0</c:v>
                </c:pt>
                <c:pt idx="6">
                  <c:v>1</c:v>
                </c:pt>
              </c:numCache>
            </c:numRef>
          </c:xVal>
          <c:yVal>
            <c:numRef>
              <c:f>GFHB!$L$2:$L$8</c:f>
              <c:numCache>
                <c:formatCode>General</c:formatCode>
                <c:ptCount val="7"/>
                <c:pt idx="0">
                  <c:v>0</c:v>
                </c:pt>
                <c:pt idx="1">
                  <c:v>0</c:v>
                </c:pt>
                <c:pt idx="2">
                  <c:v>0</c:v>
                </c:pt>
                <c:pt idx="3">
                  <c:v>0</c:v>
                </c:pt>
                <c:pt idx="4">
                  <c:v>0</c:v>
                </c:pt>
                <c:pt idx="5">
                  <c:v>0</c:v>
                </c:pt>
                <c:pt idx="6">
                  <c:v>0</c:v>
                </c:pt>
              </c:numCache>
            </c:numRef>
          </c:yVal>
          <c:smooth val="0"/>
          <c:extLst>
            <c:ext xmlns:c16="http://schemas.microsoft.com/office/drawing/2014/chart" uri="{C3380CC4-5D6E-409C-BE32-E72D297353CC}">
              <c16:uniqueId val="{00000000-CABD-407A-B45C-A6161EBB134C}"/>
            </c:ext>
          </c:extLst>
        </c:ser>
        <c:dLbls>
          <c:showLegendKey val="0"/>
          <c:showVal val="0"/>
          <c:showCatName val="0"/>
          <c:showSerName val="0"/>
          <c:showPercent val="0"/>
          <c:showBubbleSize val="0"/>
        </c:dLbls>
        <c:axId val="1002295168"/>
        <c:axId val="1002306048"/>
      </c:scatterChart>
      <c:valAx>
        <c:axId val="100229516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HLT_TopAnLutBrkPnts (Deg)</a:t>
                </a:r>
                <a:endParaRPr lang="zh-CN" alt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2306048"/>
        <c:crosses val="autoZero"/>
        <c:crossBetween val="midCat"/>
      </c:valAx>
      <c:valAx>
        <c:axId val="10023060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HLT_TopAnLutOffsets  (Deg)</a:t>
                </a:r>
                <a:endParaRPr lang="zh-CN" alt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22951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GFHB!$M$2:$M$8</c:f>
              <c:numCache>
                <c:formatCode>General</c:formatCode>
                <c:ptCount val="7"/>
                <c:pt idx="0">
                  <c:v>-5</c:v>
                </c:pt>
                <c:pt idx="1">
                  <c:v>-4</c:v>
                </c:pt>
                <c:pt idx="2">
                  <c:v>-3</c:v>
                </c:pt>
                <c:pt idx="3">
                  <c:v>-2</c:v>
                </c:pt>
                <c:pt idx="4">
                  <c:v>-1</c:v>
                </c:pt>
                <c:pt idx="5">
                  <c:v>0</c:v>
                </c:pt>
                <c:pt idx="6">
                  <c:v>1</c:v>
                </c:pt>
              </c:numCache>
            </c:numRef>
          </c:xVal>
          <c:yVal>
            <c:numRef>
              <c:f>GFHB!$N$2:$N$8</c:f>
              <c:numCache>
                <c:formatCode>General</c:formatCode>
                <c:ptCount val="7"/>
                <c:pt idx="0">
                  <c:v>0</c:v>
                </c:pt>
                <c:pt idx="1">
                  <c:v>0</c:v>
                </c:pt>
                <c:pt idx="2">
                  <c:v>0</c:v>
                </c:pt>
                <c:pt idx="3">
                  <c:v>0</c:v>
                </c:pt>
                <c:pt idx="4">
                  <c:v>0</c:v>
                </c:pt>
                <c:pt idx="5">
                  <c:v>0</c:v>
                </c:pt>
                <c:pt idx="6">
                  <c:v>0</c:v>
                </c:pt>
              </c:numCache>
            </c:numRef>
          </c:yVal>
          <c:smooth val="0"/>
          <c:extLst>
            <c:ext xmlns:c16="http://schemas.microsoft.com/office/drawing/2014/chart" uri="{C3380CC4-5D6E-409C-BE32-E72D297353CC}">
              <c16:uniqueId val="{00000000-E6FC-42D8-B9EA-3A9FBF0A6796}"/>
            </c:ext>
          </c:extLst>
        </c:ser>
        <c:dLbls>
          <c:showLegendKey val="0"/>
          <c:showVal val="0"/>
          <c:showCatName val="0"/>
          <c:showSerName val="0"/>
          <c:showPercent val="0"/>
          <c:showBubbleSize val="0"/>
        </c:dLbls>
        <c:axId val="1002294624"/>
        <c:axId val="1002303328"/>
      </c:scatterChart>
      <c:valAx>
        <c:axId val="100229462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HLT_BotAnLutBrkPnts  (Deg)</a:t>
                </a:r>
                <a:endParaRPr lang="zh-CN" alt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2303328"/>
        <c:crosses val="autoZero"/>
        <c:crossBetween val="midCat"/>
      </c:valAx>
      <c:valAx>
        <c:axId val="10023033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CN"/>
                  <a:t>HLT_BotAnLutOffsets  (Deg)</a:t>
                </a:r>
                <a:endParaRPr lang="zh-CN" alt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CN"/>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22946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Acceleration Curve</a:t>
            </a:r>
            <a:endParaRPr lang="zh-CN" alt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'Leveling-Motor'!$I$2:$I$52</c:f>
              <c:numCache>
                <c:formatCode>0.00_ </c:formatCode>
                <c:ptCount val="51"/>
                <c:pt idx="0">
                  <c:v>23</c:v>
                </c:pt>
                <c:pt idx="1">
                  <c:v>60.448325038829651</c:v>
                </c:pt>
                <c:pt idx="2">
                  <c:v>82.334682849938758</c:v>
                </c:pt>
                <c:pt idx="3">
                  <c:v>99.518842436997829</c:v>
                </c:pt>
                <c:pt idx="4">
                  <c:v>114.14464507807627</c:v>
                </c:pt>
                <c:pt idx="5">
                  <c:v>127.09838708654017</c:v>
                </c:pt>
                <c:pt idx="6">
                  <c:v>138.84883866997231</c:v>
                </c:pt>
                <c:pt idx="7">
                  <c:v>149.67965793654125</c:v>
                </c:pt>
                <c:pt idx="8">
                  <c:v>159.77797094718656</c:v>
                </c:pt>
                <c:pt idx="9">
                  <c:v>169.27492430953851</c:v>
                </c:pt>
                <c:pt idx="10">
                  <c:v>178.26665420094693</c:v>
                </c:pt>
                <c:pt idx="11">
                  <c:v>186.82612237050787</c:v>
                </c:pt>
                <c:pt idx="12">
                  <c:v>195.01025614054248</c:v>
                </c:pt>
                <c:pt idx="13">
                  <c:v>202.86448678859489</c:v>
                </c:pt>
                <c:pt idx="14">
                  <c:v>210.42575887946796</c:v>
                </c:pt>
                <c:pt idx="15">
                  <c:v>217.72459668122019</c:v>
                </c:pt>
                <c:pt idx="16">
                  <c:v>224.78656543485869</c:v>
                </c:pt>
                <c:pt idx="17">
                  <c:v>231.6333309349067</c:v>
                </c:pt>
                <c:pt idx="18">
                  <c:v>238.28344466202429</c:v>
                </c:pt>
                <c:pt idx="19">
                  <c:v>244.75293665245366</c:v>
                </c:pt>
                <c:pt idx="20">
                  <c:v>251.05577069647293</c:v>
                </c:pt>
                <c:pt idx="21">
                  <c:v>257.20419903259744</c:v>
                </c:pt>
                <c:pt idx="22">
                  <c:v>263.2090423978629</c:v>
                </c:pt>
                <c:pt idx="23">
                  <c:v>269.07991378027452</c:v>
                </c:pt>
                <c:pt idx="24">
                  <c:v>274.82539911733045</c:v>
                </c:pt>
                <c:pt idx="25">
                  <c:v>280.45320465275483</c:v>
                </c:pt>
                <c:pt idx="26">
                  <c:v>285.97027817589714</c:v>
                </c:pt>
                <c:pt idx="27">
                  <c:v>291.38290958805391</c:v>
                </c:pt>
                <c:pt idx="28">
                  <c:v>296.69681494751507</c:v>
                </c:pt>
                <c:pt idx="29">
                  <c:v>301.91720719429026</c:v>
                </c:pt>
                <c:pt idx="30">
                  <c:v>307.04885604737234</c:v>
                </c:pt>
                <c:pt idx="31">
                  <c:v>312.09613903411235</c:v>
                </c:pt>
                <c:pt idx="32">
                  <c:v>317.06308520545241</c:v>
                </c:pt>
                <c:pt idx="33">
                  <c:v>321.95341277892982</c:v>
                </c:pt>
                <c:pt idx="34">
                  <c:v>326.77056170958849</c:v>
                </c:pt>
                <c:pt idx="35">
                  <c:v>331.51772199989546</c:v>
                </c:pt>
                <c:pt idx="36">
                  <c:v>336.1978584107876</c:v>
                </c:pt>
                <c:pt idx="37">
                  <c:v>340.81373211770676</c:v>
                </c:pt>
                <c:pt idx="38">
                  <c:v>345.36791976094128</c:v>
                </c:pt>
                <c:pt idx="39">
                  <c:v>349.86283026351907</c:v>
                </c:pt>
                <c:pt idx="40">
                  <c:v>354.30071972831212</c:v>
                </c:pt>
                <c:pt idx="41">
                  <c:v>358.68370467586061</c:v>
                </c:pt>
                <c:pt idx="42">
                  <c:v>363.01377384336257</c:v>
                </c:pt>
                <c:pt idx="43">
                  <c:v>367.29279873147527</c:v>
                </c:pt>
                <c:pt idx="44">
                  <c:v>371.52254305761852</c:v>
                </c:pt>
                <c:pt idx="45">
                  <c:v>375.7046712512369</c:v>
                </c:pt>
                <c:pt idx="46">
                  <c:v>379.84075610708231</c:v>
                </c:pt>
                <c:pt idx="47">
                  <c:v>383.93228569631913</c:v>
                </c:pt>
                <c:pt idx="48">
                  <c:v>387.98066962156764</c:v>
                </c:pt>
                <c:pt idx="49">
                  <c:v>391.98724469043634</c:v>
                </c:pt>
                <c:pt idx="50">
                  <c:v>395.95328007228329</c:v>
                </c:pt>
              </c:numCache>
            </c:numRef>
          </c:val>
          <c:smooth val="0"/>
          <c:extLst>
            <c:ext xmlns:c16="http://schemas.microsoft.com/office/drawing/2014/chart" uri="{C3380CC4-5D6E-409C-BE32-E72D297353CC}">
              <c16:uniqueId val="{00000000-5022-46BF-A384-A656E53A5590}"/>
            </c:ext>
          </c:extLst>
        </c:ser>
        <c:dLbls>
          <c:showLegendKey val="0"/>
          <c:showVal val="0"/>
          <c:showCatName val="0"/>
          <c:showSerName val="0"/>
          <c:showPercent val="0"/>
          <c:showBubbleSize val="0"/>
        </c:dLbls>
        <c:marker val="1"/>
        <c:smooth val="0"/>
        <c:axId val="1002296256"/>
        <c:axId val="1002296800"/>
      </c:lineChart>
      <c:catAx>
        <c:axId val="1002296256"/>
        <c:scaling>
          <c:orientation val="minMax"/>
        </c:scaling>
        <c:delete val="0"/>
        <c:axPos val="b"/>
        <c:numFmt formatCode="0_ "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2296800"/>
        <c:crosses val="autoZero"/>
        <c:auto val="1"/>
        <c:lblAlgn val="ctr"/>
        <c:lblOffset val="100"/>
        <c:tickMarkSkip val="10"/>
        <c:noMultiLvlLbl val="0"/>
      </c:catAx>
      <c:valAx>
        <c:axId val="1002296800"/>
        <c:scaling>
          <c:orientation val="minMax"/>
        </c:scaling>
        <c:delete val="0"/>
        <c:axPos val="l"/>
        <c:majorGridlines>
          <c:spPr>
            <a:ln w="9525" cap="flat" cmpd="sng" algn="ctr">
              <a:solidFill>
                <a:schemeClr val="tx1">
                  <a:lumMod val="15000"/>
                  <a:lumOff val="85000"/>
                </a:schemeClr>
              </a:solidFill>
              <a:round/>
            </a:ln>
            <a:effectLst/>
          </c:spPr>
        </c:majorGridlines>
        <c:numFmt formatCode="0.0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2296256"/>
        <c:crosses val="autoZero"/>
        <c:crossBetween val="between"/>
      </c:valAx>
      <c:spPr>
        <a:noFill/>
        <a:ln>
          <a:solidFill>
            <a:schemeClr val="bg2"/>
          </a:solidFill>
        </a:ln>
        <a:effectLst>
          <a:glow>
            <a:schemeClr val="accent1">
              <a:alpha val="40000"/>
            </a:schemeClr>
          </a:glow>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H$41" lockText="1" noThreeD="1"/>
</file>

<file path=xl/ctrlProps/ctrlProp12.xml><?xml version="1.0" encoding="utf-8"?>
<formControlPr xmlns="http://schemas.microsoft.com/office/spreadsheetml/2009/9/main" objectType="CheckBox" fmlaLink="$G$41" lockText="1" noThreeD="1"/>
</file>

<file path=xl/ctrlProps/ctrlProp13.xml><?xml version="1.0" encoding="utf-8"?>
<formControlPr xmlns="http://schemas.microsoft.com/office/spreadsheetml/2009/9/main" objectType="CheckBox" fmlaLink="$J$41" lockText="1" noThreeD="1"/>
</file>

<file path=xl/ctrlProps/ctrlProp14.xml><?xml version="1.0" encoding="utf-8"?>
<formControlPr xmlns="http://schemas.microsoft.com/office/spreadsheetml/2009/9/main" objectType="CheckBox" fmlaLink="$I$41" lockText="1" noThreeD="1"/>
</file>

<file path=xl/ctrlProps/ctrlProp15.xml><?xml version="1.0" encoding="utf-8"?>
<formControlPr xmlns="http://schemas.microsoft.com/office/spreadsheetml/2009/9/main" objectType="CheckBox" fmlaLink="$N$41" lockText="1" noThreeD="1"/>
</file>

<file path=xl/ctrlProps/ctrlProp16.xml><?xml version="1.0" encoding="utf-8"?>
<formControlPr xmlns="http://schemas.microsoft.com/office/spreadsheetml/2009/9/main" objectType="CheckBox" fmlaLink="$M$41" lockText="1" noThreeD="1"/>
</file>

<file path=xl/ctrlProps/ctrlProp17.xml><?xml version="1.0" encoding="utf-8"?>
<formControlPr xmlns="http://schemas.microsoft.com/office/spreadsheetml/2009/9/main" objectType="CheckBox" fmlaLink="$O$41" lockText="1" noThreeD="1"/>
</file>

<file path=xl/ctrlProps/ctrlProp18.xml><?xml version="1.0" encoding="utf-8"?>
<formControlPr xmlns="http://schemas.microsoft.com/office/spreadsheetml/2009/9/main" objectType="CheckBox" fmlaLink="$E$43" lockText="1" noThreeD="1"/>
</file>

<file path=xl/ctrlProps/ctrlProp19.xml><?xml version="1.0" encoding="utf-8"?>
<formControlPr xmlns="http://schemas.microsoft.com/office/spreadsheetml/2009/9/main" objectType="CheckBox" fmlaLink="$D$43" lockText="1" noThreeD="1"/>
</file>

<file path=xl/ctrlProps/ctrlProp20.xml><?xml version="1.0" encoding="utf-8"?>
<formControlPr xmlns="http://schemas.microsoft.com/office/spreadsheetml/2009/9/main" objectType="CheckBox" fmlaLink="$G$43" lockText="1" noThreeD="1"/>
</file>

<file path=xl/ctrlProps/ctrlProp21.xml><?xml version="1.0" encoding="utf-8"?>
<formControlPr xmlns="http://schemas.microsoft.com/office/spreadsheetml/2009/9/main" objectType="CheckBox" fmlaLink="$F$43" lockText="1" noThreeD="1"/>
</file>

<file path=xl/ctrlProps/ctrlProp22.xml><?xml version="1.0" encoding="utf-8"?>
<formControlPr xmlns="http://schemas.microsoft.com/office/spreadsheetml/2009/9/main" objectType="CheckBox" fmlaLink="$I$43" lockText="1" noThreeD="1"/>
</file>

<file path=xl/ctrlProps/ctrlProp23.xml><?xml version="1.0" encoding="utf-8"?>
<formControlPr xmlns="http://schemas.microsoft.com/office/spreadsheetml/2009/9/main" objectType="CheckBox" fmlaLink="$H$43" lockText="1" noThreeD="1"/>
</file>

<file path=xl/ctrlProps/ctrlProp24.xml><?xml version="1.0" encoding="utf-8"?>
<formControlPr xmlns="http://schemas.microsoft.com/office/spreadsheetml/2009/9/main" objectType="CheckBox" fmlaLink="$K$43" lockText="1" noThreeD="1"/>
</file>

<file path=xl/ctrlProps/ctrlProp25.xml><?xml version="1.0" encoding="utf-8"?>
<formControlPr xmlns="http://schemas.microsoft.com/office/spreadsheetml/2009/9/main" objectType="CheckBox" fmlaLink="$J$43" lockText="1" noThreeD="1"/>
</file>

<file path=xl/ctrlProps/ctrlProp26.xml><?xml version="1.0" encoding="utf-8"?>
<formControlPr xmlns="http://schemas.microsoft.com/office/spreadsheetml/2009/9/main" objectType="CheckBox" fmlaLink="$N$43" lockText="1" noThreeD="1"/>
</file>

<file path=xl/ctrlProps/ctrlProp27.xml><?xml version="1.0" encoding="utf-8"?>
<formControlPr xmlns="http://schemas.microsoft.com/office/spreadsheetml/2009/9/main" objectType="CheckBox" fmlaLink="$O$43" lockText="1" noThreeD="1"/>
</file>

<file path=xl/ctrlProps/ctrlProp28.xml><?xml version="1.0" encoding="utf-8"?>
<formControlPr xmlns="http://schemas.microsoft.com/office/spreadsheetml/2009/9/main" objectType="CheckBox" fmlaLink="$K$41" lockText="1" noThreeD="1"/>
</file>

<file path=xl/ctrlProps/ctrlProp29.xml><?xml version="1.0" encoding="utf-8"?>
<formControlPr xmlns="http://schemas.microsoft.com/office/spreadsheetml/2009/9/main" objectType="CheckBox" fmlaLink="$L$43" lockText="1" noThreeD="1"/>
</file>

<file path=xl/ctrlProps/ctrlProp30.xml><?xml version="1.0" encoding="utf-8"?>
<formControlPr xmlns="http://schemas.microsoft.com/office/spreadsheetml/2009/9/main" objectType="CheckBox" fmlaLink="$L$41" lockText="1" noThreeD="1"/>
</file>

<file path=xl/ctrlProps/ctrlProp31.xml><?xml version="1.0" encoding="utf-8"?>
<formControlPr xmlns="http://schemas.microsoft.com/office/spreadsheetml/2009/9/main" objectType="CheckBox" fmlaLink="$M$43" lockText="1" noThreeD="1"/>
</file>

<file path=xl/ctrlProps/ctrlProp32.xml><?xml version="1.0" encoding="utf-8"?>
<formControlPr xmlns="http://schemas.microsoft.com/office/spreadsheetml/2009/9/main" objectType="CheckBox" fmlaLink="$E$41" lockText="1" noThreeD="1"/>
</file>

<file path=xl/ctrlProps/ctrlProp33.xml><?xml version="1.0" encoding="utf-8"?>
<formControlPr xmlns="http://schemas.microsoft.com/office/spreadsheetml/2009/9/main" objectType="CheckBox" fmlaLink="$F$41" lockText="1" noThreeD="1"/>
</file>

<file path=xl/ctrlProps/ctrlProp34.xml><?xml version="1.0" encoding="utf-8"?>
<formControlPr xmlns="http://schemas.microsoft.com/office/spreadsheetml/2009/9/main" objectType="CheckBox" fmlaLink="$E$45" lockText="1" noThreeD="1"/>
</file>

<file path=xl/ctrlProps/ctrlProp35.xml><?xml version="1.0" encoding="utf-8"?>
<formControlPr xmlns="http://schemas.microsoft.com/office/spreadsheetml/2009/9/main" objectType="CheckBox" fmlaLink="$D$45" lockText="1" noThreeD="1"/>
</file>

<file path=xl/ctrlProps/ctrlProp36.xml><?xml version="1.0" encoding="utf-8"?>
<formControlPr xmlns="http://schemas.microsoft.com/office/spreadsheetml/2009/9/main" objectType="CheckBox" fmlaLink="$G$45" lockText="1" noThreeD="1"/>
</file>

<file path=xl/ctrlProps/ctrlProp37.xml><?xml version="1.0" encoding="utf-8"?>
<formControlPr xmlns="http://schemas.microsoft.com/office/spreadsheetml/2009/9/main" objectType="CheckBox" checked="Checked" fmlaLink="$F$45" lockText="1" noThreeD="1"/>
</file>

<file path=xl/ctrlProps/ctrlProp38.xml><?xml version="1.0" encoding="utf-8"?>
<formControlPr xmlns="http://schemas.microsoft.com/office/spreadsheetml/2009/9/main" objectType="CheckBox" fmlaLink="$I$45" lockText="1" noThreeD="1"/>
</file>

<file path=xl/ctrlProps/ctrlProp39.xml><?xml version="1.0" encoding="utf-8"?>
<formControlPr xmlns="http://schemas.microsoft.com/office/spreadsheetml/2009/9/main" objectType="CheckBox" fmlaLink="$H$45" lockText="1" noThreeD="1"/>
</file>

<file path=xl/ctrlProps/ctrlProp40.xml><?xml version="1.0" encoding="utf-8"?>
<formControlPr xmlns="http://schemas.microsoft.com/office/spreadsheetml/2009/9/main" objectType="CheckBox" fmlaLink="$K$45" lockText="1" noThreeD="1"/>
</file>

<file path=xl/ctrlProps/ctrlProp41.xml><?xml version="1.0" encoding="utf-8"?>
<formControlPr xmlns="http://schemas.microsoft.com/office/spreadsheetml/2009/9/main" objectType="CheckBox" fmlaLink="$J$45" lockText="1" noThreeD="1"/>
</file>

<file path=xl/ctrlProps/ctrlProp42.xml><?xml version="1.0" encoding="utf-8"?>
<formControlPr xmlns="http://schemas.microsoft.com/office/spreadsheetml/2009/9/main" objectType="CheckBox" fmlaLink="$N$45" lockText="1" noThreeD="1"/>
</file>

<file path=xl/ctrlProps/ctrlProp43.xml><?xml version="1.0" encoding="utf-8"?>
<formControlPr xmlns="http://schemas.microsoft.com/office/spreadsheetml/2009/9/main" objectType="CheckBox" fmlaLink="$O$45" lockText="1" noThreeD="1"/>
</file>

<file path=xl/ctrlProps/ctrlProp44.xml><?xml version="1.0" encoding="utf-8"?>
<formControlPr xmlns="http://schemas.microsoft.com/office/spreadsheetml/2009/9/main" objectType="CheckBox" fmlaLink="$L$45" lockText="1" noThreeD="1"/>
</file>

<file path=xl/ctrlProps/ctrlProp45.xml><?xml version="1.0" encoding="utf-8"?>
<formControlPr xmlns="http://schemas.microsoft.com/office/spreadsheetml/2009/9/main" objectType="CheckBox" fmlaLink="$M$45"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fif"/><Relationship Id="rId1" Type="http://schemas.openxmlformats.org/officeDocument/2006/relationships/image" Target="../media/image1.jfif"/></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5" Type="http://schemas.openxmlformats.org/officeDocument/2006/relationships/chart" Target="../charts/chart18.xml"/><Relationship Id="rId4" Type="http://schemas.openxmlformats.org/officeDocument/2006/relationships/chart" Target="../charts/chart1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image" Target="../media/image3.tmp"/><Relationship Id="rId5" Type="http://schemas.openxmlformats.org/officeDocument/2006/relationships/chart" Target="../charts/chart23.xml"/><Relationship Id="rId4" Type="http://schemas.openxmlformats.org/officeDocument/2006/relationships/chart" Target="../charts/chart22.xml"/></Relationships>
</file>

<file path=xl/drawings/_rels/drawing7.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chart" Target="../charts/chart24.xml"/></Relationships>
</file>

<file path=xl/drawings/_rels/drawing9.xml.rels><?xml version="1.0" encoding="UTF-8" standalone="yes"?>
<Relationships xmlns="http://schemas.openxmlformats.org/package/2006/relationships"><Relationship Id="rId8" Type="http://schemas.openxmlformats.org/officeDocument/2006/relationships/image" Target="../media/image12.tmp"/><Relationship Id="rId3" Type="http://schemas.openxmlformats.org/officeDocument/2006/relationships/image" Target="../media/image7.tmp"/><Relationship Id="rId7" Type="http://schemas.openxmlformats.org/officeDocument/2006/relationships/image" Target="../media/image11.tmp"/><Relationship Id="rId12" Type="http://schemas.openxmlformats.org/officeDocument/2006/relationships/image" Target="../media/image16.tmp"/><Relationship Id="rId2" Type="http://schemas.openxmlformats.org/officeDocument/2006/relationships/image" Target="../media/image6.tmp"/><Relationship Id="rId1" Type="http://schemas.openxmlformats.org/officeDocument/2006/relationships/image" Target="../media/image5.tmp"/><Relationship Id="rId6" Type="http://schemas.openxmlformats.org/officeDocument/2006/relationships/image" Target="../media/image10.tmp"/><Relationship Id="rId11" Type="http://schemas.openxmlformats.org/officeDocument/2006/relationships/image" Target="../media/image15.tmp"/><Relationship Id="rId5" Type="http://schemas.openxmlformats.org/officeDocument/2006/relationships/image" Target="../media/image9.tmp"/><Relationship Id="rId10" Type="http://schemas.openxmlformats.org/officeDocument/2006/relationships/image" Target="../media/image14.tmp"/><Relationship Id="rId4" Type="http://schemas.openxmlformats.org/officeDocument/2006/relationships/image" Target="../media/image8.tmp"/><Relationship Id="rId9" Type="http://schemas.openxmlformats.org/officeDocument/2006/relationships/image" Target="../media/image13.tmp"/></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885825</xdr:colOff>
          <xdr:row>5</xdr:row>
          <xdr:rowOff>28575</xdr:rowOff>
        </xdr:from>
        <xdr:to>
          <xdr:col>3</xdr:col>
          <xdr:colOff>1171575</xdr:colOff>
          <xdr:row>5</xdr:row>
          <xdr:rowOff>228600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a:t>
              </a:r>
            </a:p>
          </xdr:txBody>
        </xdr:sp>
        <xdr:clientData fPrintsWithSheet="0"/>
      </xdr:twoCellAnchor>
    </mc:Choice>
    <mc:Fallback/>
  </mc:AlternateContent>
  <xdr:oneCellAnchor>
    <xdr:from>
      <xdr:col>0</xdr:col>
      <xdr:colOff>0</xdr:colOff>
      <xdr:row>0</xdr:row>
      <xdr:rowOff>0</xdr:rowOff>
    </xdr:from>
    <xdr:ext cx="1983828" cy="802820"/>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983828" cy="802820"/>
        </a:xfrm>
        <a:prstGeom prst="rect">
          <a:avLst/>
        </a:prstGeom>
      </xdr:spPr>
    </xdr:pic>
    <xdr:clientData/>
  </xdr:oneCellAnchor>
  <xdr:oneCellAnchor>
    <xdr:from>
      <xdr:col>2</xdr:col>
      <xdr:colOff>0</xdr:colOff>
      <xdr:row>1</xdr:row>
      <xdr:rowOff>0</xdr:rowOff>
    </xdr:from>
    <xdr:ext cx="2095500" cy="457200"/>
    <xdr:pic>
      <xdr:nvPicPr>
        <xdr:cNvPr id="4" name="图片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71600" y="171450"/>
          <a:ext cx="2095500" cy="45720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895350</xdr:colOff>
          <xdr:row>6</xdr:row>
          <xdr:rowOff>19050</xdr:rowOff>
        </xdr:from>
        <xdr:to>
          <xdr:col>3</xdr:col>
          <xdr:colOff>1181100</xdr:colOff>
          <xdr:row>6</xdr:row>
          <xdr:rowOff>219075</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161925</xdr:colOff>
          <xdr:row>1</xdr:row>
          <xdr:rowOff>0</xdr:rowOff>
        </xdr:from>
        <xdr:to>
          <xdr:col>6</xdr:col>
          <xdr:colOff>133350</xdr:colOff>
          <xdr:row>2</xdr:row>
          <xdr:rowOff>142875</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Gen Production VBF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419100</xdr:colOff>
          <xdr:row>1</xdr:row>
          <xdr:rowOff>19050</xdr:rowOff>
        </xdr:from>
        <xdr:to>
          <xdr:col>7</xdr:col>
          <xdr:colOff>1647825</xdr:colOff>
          <xdr:row>2</xdr:row>
          <xdr:rowOff>133350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Import BIN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1771650</xdr:colOff>
          <xdr:row>1</xdr:row>
          <xdr:rowOff>9525</xdr:rowOff>
        </xdr:from>
        <xdr:to>
          <xdr:col>7</xdr:col>
          <xdr:colOff>3009900</xdr:colOff>
          <xdr:row>2</xdr:row>
          <xdr:rowOff>123825</xdr:rowOff>
        </xdr:to>
        <xdr:sp macro="" textlink="">
          <xdr:nvSpPr>
            <xdr:cNvPr id="6158" name="Button 14" hidden="1">
              <a:extLst>
                <a:ext uri="{63B3BB69-23CF-44E3-9099-C40C66FF867C}">
                  <a14:compatExt spid="_x0000_s61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Recover Color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xdr:row>
          <xdr:rowOff>19050</xdr:rowOff>
        </xdr:from>
        <xdr:to>
          <xdr:col>7</xdr:col>
          <xdr:colOff>323850</xdr:colOff>
          <xdr:row>2</xdr:row>
          <xdr:rowOff>152400</xdr:rowOff>
        </xdr:to>
        <xdr:sp macro="" textlink="">
          <xdr:nvSpPr>
            <xdr:cNvPr id="6159" name="Button 15" hidden="1">
              <a:extLst>
                <a:ext uri="{63B3BB69-23CF-44E3-9099-C40C66FF867C}">
                  <a14:compatExt spid="_x0000_s615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Gen Develop VBF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28575</xdr:colOff>
          <xdr:row>2</xdr:row>
          <xdr:rowOff>371475</xdr:rowOff>
        </xdr:from>
        <xdr:to>
          <xdr:col>63</xdr:col>
          <xdr:colOff>161925</xdr:colOff>
          <xdr:row>3</xdr:row>
          <xdr:rowOff>314325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400" b="0" i="0" u="none" strike="noStrike" baseline="0">
                  <a:solidFill>
                    <a:srgbClr val="000000"/>
                  </a:solidFill>
                  <a:latin typeface="Times New Roman"/>
                  <a:cs typeface="Times New Roman"/>
                </a:rPr>
                <a:t>Class Data to the Test</a:t>
              </a:r>
            </a:p>
            <a:p>
              <a:pPr algn="ctr" rtl="0">
                <a:defRPr sz="1000"/>
              </a:pPr>
              <a:endParaRPr lang="zh-CN" altLang="en-US" sz="14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64</xdr:col>
          <xdr:colOff>9525</xdr:colOff>
          <xdr:row>2</xdr:row>
          <xdr:rowOff>381000</xdr:rowOff>
        </xdr:from>
        <xdr:to>
          <xdr:col>66</xdr:col>
          <xdr:colOff>133350</xdr:colOff>
          <xdr:row>3</xdr:row>
          <xdr:rowOff>333375</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400" b="0" i="0" u="none" strike="noStrike" baseline="0">
                  <a:solidFill>
                    <a:srgbClr val="000000"/>
                  </a:solidFill>
                  <a:latin typeface="Times New Roman"/>
                  <a:cs typeface="Times New Roman"/>
                </a:rPr>
                <a:t>Test Data to the Class</a:t>
              </a:r>
            </a:p>
            <a:p>
              <a:pPr algn="ctr" rtl="0">
                <a:defRPr sz="1000"/>
              </a:pPr>
              <a:endParaRPr lang="zh-CN" altLang="en-US" sz="14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371475</xdr:colOff>
          <xdr:row>5</xdr:row>
          <xdr:rowOff>85725</xdr:rowOff>
        </xdr:from>
        <xdr:to>
          <xdr:col>10</xdr:col>
          <xdr:colOff>342900</xdr:colOff>
          <xdr:row>7</xdr:row>
          <xdr:rowOff>95250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Angle Check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16</xdr:col>
      <xdr:colOff>79583</xdr:colOff>
      <xdr:row>2</xdr:row>
      <xdr:rowOff>95250</xdr:rowOff>
    </xdr:from>
    <xdr:to>
      <xdr:col>17</xdr:col>
      <xdr:colOff>1156607</xdr:colOff>
      <xdr:row>10</xdr:row>
      <xdr:rowOff>299357</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16</xdr:col>
          <xdr:colOff>28575</xdr:colOff>
          <xdr:row>0</xdr:row>
          <xdr:rowOff>0</xdr:rowOff>
        </xdr:from>
        <xdr:to>
          <xdr:col>16</xdr:col>
          <xdr:colOff>714375</xdr:colOff>
          <xdr:row>1</xdr:row>
          <xdr:rowOff>323850</xdr:rowOff>
        </xdr:to>
        <xdr:sp macro="" textlink="">
          <xdr:nvSpPr>
            <xdr:cNvPr id="7176" name="Button 8" hidden="1">
              <a:extLst>
                <a:ext uri="{63B3BB69-23CF-44E3-9099-C40C66FF867C}">
                  <a14:compatExt spid="_x0000_s71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宋体"/>
                  <a:ea typeface="宋体"/>
                </a:rPr>
                <a:t>Check NTC</a:t>
              </a:r>
            </a:p>
          </xdr:txBody>
        </xdr:sp>
        <xdr:clientData fPrintsWithSheet="0"/>
      </xdr:twoCellAnchor>
    </mc:Choice>
    <mc:Fallback/>
  </mc:AlternateContent>
  <xdr:twoCellAnchor>
    <xdr:from>
      <xdr:col>16</xdr:col>
      <xdr:colOff>79583</xdr:colOff>
      <xdr:row>11</xdr:row>
      <xdr:rowOff>108857</xdr:rowOff>
    </xdr:from>
    <xdr:to>
      <xdr:col>17</xdr:col>
      <xdr:colOff>1156607</xdr:colOff>
      <xdr:row>19</xdr:row>
      <xdr:rowOff>312964</xdr:rowOff>
    </xdr:to>
    <xdr:graphicFrame macro="">
      <xdr:nvGraphicFramePr>
        <xdr:cNvPr id="9" name="图表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106797</xdr:colOff>
      <xdr:row>22</xdr:row>
      <xdr:rowOff>231321</xdr:rowOff>
    </xdr:from>
    <xdr:to>
      <xdr:col>17</xdr:col>
      <xdr:colOff>1183821</xdr:colOff>
      <xdr:row>31</xdr:row>
      <xdr:rowOff>54428</xdr:rowOff>
    </xdr:to>
    <xdr:graphicFrame macro="">
      <xdr:nvGraphicFramePr>
        <xdr:cNvPr id="10" name="图表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229262</xdr:colOff>
      <xdr:row>33</xdr:row>
      <xdr:rowOff>217714</xdr:rowOff>
    </xdr:from>
    <xdr:to>
      <xdr:col>17</xdr:col>
      <xdr:colOff>1306286</xdr:colOff>
      <xdr:row>42</xdr:row>
      <xdr:rowOff>40821</xdr:rowOff>
    </xdr:to>
    <xdr:graphicFrame macro="">
      <xdr:nvGraphicFramePr>
        <xdr:cNvPr id="11" name="图表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174833</xdr:colOff>
      <xdr:row>44</xdr:row>
      <xdr:rowOff>244928</xdr:rowOff>
    </xdr:from>
    <xdr:to>
      <xdr:col>17</xdr:col>
      <xdr:colOff>1251857</xdr:colOff>
      <xdr:row>53</xdr:row>
      <xdr:rowOff>68035</xdr:rowOff>
    </xdr:to>
    <xdr:graphicFrame macro="">
      <xdr:nvGraphicFramePr>
        <xdr:cNvPr id="12" name="图表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202047</xdr:colOff>
      <xdr:row>55</xdr:row>
      <xdr:rowOff>190500</xdr:rowOff>
    </xdr:from>
    <xdr:to>
      <xdr:col>17</xdr:col>
      <xdr:colOff>1279071</xdr:colOff>
      <xdr:row>64</xdr:row>
      <xdr:rowOff>13607</xdr:rowOff>
    </xdr:to>
    <xdr:graphicFrame macro="">
      <xdr:nvGraphicFramePr>
        <xdr:cNvPr id="13" name="图表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174833</xdr:colOff>
      <xdr:row>66</xdr:row>
      <xdr:rowOff>95250</xdr:rowOff>
    </xdr:from>
    <xdr:to>
      <xdr:col>17</xdr:col>
      <xdr:colOff>1251857</xdr:colOff>
      <xdr:row>74</xdr:row>
      <xdr:rowOff>299357</xdr:rowOff>
    </xdr:to>
    <xdr:graphicFrame macro="">
      <xdr:nvGraphicFramePr>
        <xdr:cNvPr id="14" name="图表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147619</xdr:colOff>
      <xdr:row>77</xdr:row>
      <xdr:rowOff>190500</xdr:rowOff>
    </xdr:from>
    <xdr:to>
      <xdr:col>17</xdr:col>
      <xdr:colOff>1224643</xdr:colOff>
      <xdr:row>86</xdr:row>
      <xdr:rowOff>13607</xdr:rowOff>
    </xdr:to>
    <xdr:graphicFrame macro="">
      <xdr:nvGraphicFramePr>
        <xdr:cNvPr id="15" name="图表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161226</xdr:colOff>
      <xdr:row>88</xdr:row>
      <xdr:rowOff>163286</xdr:rowOff>
    </xdr:from>
    <xdr:to>
      <xdr:col>17</xdr:col>
      <xdr:colOff>1238250</xdr:colOff>
      <xdr:row>96</xdr:row>
      <xdr:rowOff>367393</xdr:rowOff>
    </xdr:to>
    <xdr:graphicFrame macro="">
      <xdr:nvGraphicFramePr>
        <xdr:cNvPr id="16" name="图表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147619</xdr:colOff>
      <xdr:row>99</xdr:row>
      <xdr:rowOff>149679</xdr:rowOff>
    </xdr:from>
    <xdr:to>
      <xdr:col>17</xdr:col>
      <xdr:colOff>1224643</xdr:colOff>
      <xdr:row>107</xdr:row>
      <xdr:rowOff>353786</xdr:rowOff>
    </xdr:to>
    <xdr:graphicFrame macro="">
      <xdr:nvGraphicFramePr>
        <xdr:cNvPr id="17" name="图表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134012</xdr:colOff>
      <xdr:row>110</xdr:row>
      <xdr:rowOff>163286</xdr:rowOff>
    </xdr:from>
    <xdr:to>
      <xdr:col>17</xdr:col>
      <xdr:colOff>1211036</xdr:colOff>
      <xdr:row>118</xdr:row>
      <xdr:rowOff>367393</xdr:rowOff>
    </xdr:to>
    <xdr:graphicFrame macro="">
      <xdr:nvGraphicFramePr>
        <xdr:cNvPr id="18" name="图表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161227</xdr:colOff>
      <xdr:row>121</xdr:row>
      <xdr:rowOff>163286</xdr:rowOff>
    </xdr:from>
    <xdr:to>
      <xdr:col>17</xdr:col>
      <xdr:colOff>1238251</xdr:colOff>
      <xdr:row>129</xdr:row>
      <xdr:rowOff>367393</xdr:rowOff>
    </xdr:to>
    <xdr:graphicFrame macro="">
      <xdr:nvGraphicFramePr>
        <xdr:cNvPr id="19" name="图表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16</xdr:col>
      <xdr:colOff>174835</xdr:colOff>
      <xdr:row>132</xdr:row>
      <xdr:rowOff>149679</xdr:rowOff>
    </xdr:from>
    <xdr:to>
      <xdr:col>17</xdr:col>
      <xdr:colOff>1251859</xdr:colOff>
      <xdr:row>140</xdr:row>
      <xdr:rowOff>353786</xdr:rowOff>
    </xdr:to>
    <xdr:graphicFrame macro="">
      <xdr:nvGraphicFramePr>
        <xdr:cNvPr id="20" name="图表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19050</xdr:colOff>
          <xdr:row>28</xdr:row>
          <xdr:rowOff>9525</xdr:rowOff>
        </xdr:from>
        <xdr:to>
          <xdr:col>7</xdr:col>
          <xdr:colOff>866775</xdr:colOff>
          <xdr:row>29</xdr:row>
          <xdr:rowOff>9525</xdr:rowOff>
        </xdr:to>
        <xdr:sp macro="" textlink="">
          <xdr:nvSpPr>
            <xdr:cNvPr id="36874" name="Check Box 10" hidden="1">
              <a:extLst>
                <a:ext uri="{63B3BB69-23CF-44E3-9099-C40C66FF867C}">
                  <a14:compatExt spid="_x0000_s368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28</xdr:row>
          <xdr:rowOff>9525</xdr:rowOff>
        </xdr:from>
        <xdr:to>
          <xdr:col>6</xdr:col>
          <xdr:colOff>866775</xdr:colOff>
          <xdr:row>29</xdr:row>
          <xdr:rowOff>28575</xdr:rowOff>
        </xdr:to>
        <xdr:sp macro="" textlink="">
          <xdr:nvSpPr>
            <xdr:cNvPr id="36875" name="Check Box 11" descr="connected" hidden="1">
              <a:extLst>
                <a:ext uri="{63B3BB69-23CF-44E3-9099-C40C66FF867C}">
                  <a14:compatExt spid="_x0000_s368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9525</xdr:rowOff>
        </xdr:from>
        <xdr:to>
          <xdr:col>9</xdr:col>
          <xdr:colOff>847725</xdr:colOff>
          <xdr:row>29</xdr:row>
          <xdr:rowOff>9525</xdr:rowOff>
        </xdr:to>
        <xdr:sp macro="" textlink="">
          <xdr:nvSpPr>
            <xdr:cNvPr id="36876" name="Check Box 12" hidden="1">
              <a:extLst>
                <a:ext uri="{63B3BB69-23CF-44E3-9099-C40C66FF867C}">
                  <a14:compatExt spid="_x0000_s368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28</xdr:row>
          <xdr:rowOff>9525</xdr:rowOff>
        </xdr:from>
        <xdr:to>
          <xdr:col>8</xdr:col>
          <xdr:colOff>866775</xdr:colOff>
          <xdr:row>29</xdr:row>
          <xdr:rowOff>28575</xdr:rowOff>
        </xdr:to>
        <xdr:sp macro="" textlink="">
          <xdr:nvSpPr>
            <xdr:cNvPr id="36877" name="Check Box 13" hidden="1">
              <a:extLst>
                <a:ext uri="{63B3BB69-23CF-44E3-9099-C40C66FF867C}">
                  <a14:compatExt spid="_x0000_s368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28</xdr:row>
          <xdr:rowOff>9525</xdr:rowOff>
        </xdr:from>
        <xdr:to>
          <xdr:col>13</xdr:col>
          <xdr:colOff>847725</xdr:colOff>
          <xdr:row>29</xdr:row>
          <xdr:rowOff>9525</xdr:rowOff>
        </xdr:to>
        <xdr:sp macro="" textlink="">
          <xdr:nvSpPr>
            <xdr:cNvPr id="36878" name="Check Box 14" hidden="1">
              <a:extLst>
                <a:ext uri="{63B3BB69-23CF-44E3-9099-C40C66FF867C}">
                  <a14:compatExt spid="_x0000_s368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28</xdr:row>
          <xdr:rowOff>9525</xdr:rowOff>
        </xdr:from>
        <xdr:to>
          <xdr:col>12</xdr:col>
          <xdr:colOff>866775</xdr:colOff>
          <xdr:row>29</xdr:row>
          <xdr:rowOff>28575</xdr:rowOff>
        </xdr:to>
        <xdr:sp macro="" textlink="">
          <xdr:nvSpPr>
            <xdr:cNvPr id="36879" name="Check Box 15" hidden="1">
              <a:extLst>
                <a:ext uri="{63B3BB69-23CF-44E3-9099-C40C66FF867C}">
                  <a14:compatExt spid="_x0000_s368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28</xdr:row>
          <xdr:rowOff>9525</xdr:rowOff>
        </xdr:from>
        <xdr:to>
          <xdr:col>14</xdr:col>
          <xdr:colOff>866775</xdr:colOff>
          <xdr:row>29</xdr:row>
          <xdr:rowOff>9525</xdr:rowOff>
        </xdr:to>
        <xdr:sp macro="" textlink="">
          <xdr:nvSpPr>
            <xdr:cNvPr id="36880" name="Check Box 16" hidden="1">
              <a:extLst>
                <a:ext uri="{63B3BB69-23CF-44E3-9099-C40C66FF867C}">
                  <a14:compatExt spid="_x0000_s368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31</xdr:row>
          <xdr:rowOff>0</xdr:rowOff>
        </xdr:from>
        <xdr:to>
          <xdr:col>4</xdr:col>
          <xdr:colOff>857250</xdr:colOff>
          <xdr:row>32</xdr:row>
          <xdr:rowOff>9525</xdr:rowOff>
        </xdr:to>
        <xdr:sp macro="" textlink="">
          <xdr:nvSpPr>
            <xdr:cNvPr id="36881" name="Check Box 17" hidden="1">
              <a:extLst>
                <a:ext uri="{63B3BB69-23CF-44E3-9099-C40C66FF867C}">
                  <a14:compatExt spid="_x0000_s368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31</xdr:row>
          <xdr:rowOff>9525</xdr:rowOff>
        </xdr:from>
        <xdr:to>
          <xdr:col>3</xdr:col>
          <xdr:colOff>857250</xdr:colOff>
          <xdr:row>32</xdr:row>
          <xdr:rowOff>9525</xdr:rowOff>
        </xdr:to>
        <xdr:sp macro="" textlink="">
          <xdr:nvSpPr>
            <xdr:cNvPr id="36882" name="Check Box 18" hidden="1">
              <a:extLst>
                <a:ext uri="{63B3BB69-23CF-44E3-9099-C40C66FF867C}">
                  <a14:compatExt spid="_x0000_s368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31</xdr:row>
          <xdr:rowOff>0</xdr:rowOff>
        </xdr:from>
        <xdr:to>
          <xdr:col>6</xdr:col>
          <xdr:colOff>857250</xdr:colOff>
          <xdr:row>32</xdr:row>
          <xdr:rowOff>9525</xdr:rowOff>
        </xdr:to>
        <xdr:sp macro="" textlink="">
          <xdr:nvSpPr>
            <xdr:cNvPr id="36883" name="Check Box 19" hidden="1">
              <a:extLst>
                <a:ext uri="{63B3BB69-23CF-44E3-9099-C40C66FF867C}">
                  <a14:compatExt spid="_x0000_s368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31</xdr:row>
          <xdr:rowOff>9525</xdr:rowOff>
        </xdr:from>
        <xdr:to>
          <xdr:col>5</xdr:col>
          <xdr:colOff>857250</xdr:colOff>
          <xdr:row>32</xdr:row>
          <xdr:rowOff>9525</xdr:rowOff>
        </xdr:to>
        <xdr:sp macro="" textlink="">
          <xdr:nvSpPr>
            <xdr:cNvPr id="36884" name="Check Box 20" hidden="1">
              <a:extLst>
                <a:ext uri="{63B3BB69-23CF-44E3-9099-C40C66FF867C}">
                  <a14:compatExt spid="_x0000_s368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0</xdr:rowOff>
        </xdr:from>
        <xdr:to>
          <xdr:col>8</xdr:col>
          <xdr:colOff>866775</xdr:colOff>
          <xdr:row>32</xdr:row>
          <xdr:rowOff>9525</xdr:rowOff>
        </xdr:to>
        <xdr:sp macro="" textlink="">
          <xdr:nvSpPr>
            <xdr:cNvPr id="36885" name="Check Box 21" hidden="1">
              <a:extLst>
                <a:ext uri="{63B3BB69-23CF-44E3-9099-C40C66FF867C}">
                  <a14:compatExt spid="_x0000_s368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31</xdr:row>
          <xdr:rowOff>9525</xdr:rowOff>
        </xdr:from>
        <xdr:to>
          <xdr:col>7</xdr:col>
          <xdr:colOff>866775</xdr:colOff>
          <xdr:row>32</xdr:row>
          <xdr:rowOff>9525</xdr:rowOff>
        </xdr:to>
        <xdr:sp macro="" textlink="">
          <xdr:nvSpPr>
            <xdr:cNvPr id="36886" name="Check Box 22" hidden="1">
              <a:extLst>
                <a:ext uri="{63B3BB69-23CF-44E3-9099-C40C66FF867C}">
                  <a14:compatExt spid="_x0000_s368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31</xdr:row>
          <xdr:rowOff>0</xdr:rowOff>
        </xdr:from>
        <xdr:to>
          <xdr:col>10</xdr:col>
          <xdr:colOff>885825</xdr:colOff>
          <xdr:row>32</xdr:row>
          <xdr:rowOff>9525</xdr:rowOff>
        </xdr:to>
        <xdr:sp macro="" textlink="">
          <xdr:nvSpPr>
            <xdr:cNvPr id="36887" name="Check Box 23" hidden="1">
              <a:extLst>
                <a:ext uri="{63B3BB69-23CF-44E3-9099-C40C66FF867C}">
                  <a14:compatExt spid="_x0000_s368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9525</xdr:rowOff>
        </xdr:from>
        <xdr:to>
          <xdr:col>9</xdr:col>
          <xdr:colOff>866775</xdr:colOff>
          <xdr:row>32</xdr:row>
          <xdr:rowOff>9525</xdr:rowOff>
        </xdr:to>
        <xdr:sp macro="" textlink="">
          <xdr:nvSpPr>
            <xdr:cNvPr id="36888" name="Check Box 24" hidden="1">
              <a:extLst>
                <a:ext uri="{63B3BB69-23CF-44E3-9099-C40C66FF867C}">
                  <a14:compatExt spid="_x0000_s368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30</xdr:row>
          <xdr:rowOff>247650</xdr:rowOff>
        </xdr:from>
        <xdr:to>
          <xdr:col>13</xdr:col>
          <xdr:colOff>857250</xdr:colOff>
          <xdr:row>32</xdr:row>
          <xdr:rowOff>9525</xdr:rowOff>
        </xdr:to>
        <xdr:sp macro="" textlink="">
          <xdr:nvSpPr>
            <xdr:cNvPr id="36889" name="Check Box 25" hidden="1">
              <a:extLst>
                <a:ext uri="{63B3BB69-23CF-44E3-9099-C40C66FF867C}">
                  <a14:compatExt spid="_x0000_s368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31</xdr:row>
          <xdr:rowOff>9525</xdr:rowOff>
        </xdr:from>
        <xdr:to>
          <xdr:col>14</xdr:col>
          <xdr:colOff>857250</xdr:colOff>
          <xdr:row>32</xdr:row>
          <xdr:rowOff>9525</xdr:rowOff>
        </xdr:to>
        <xdr:sp macro="" textlink="">
          <xdr:nvSpPr>
            <xdr:cNvPr id="36890" name="Check Box 26" hidden="1">
              <a:extLst>
                <a:ext uri="{63B3BB69-23CF-44E3-9099-C40C66FF867C}">
                  <a14:compatExt spid="_x0000_s368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28</xdr:row>
          <xdr:rowOff>9525</xdr:rowOff>
        </xdr:from>
        <xdr:to>
          <xdr:col>10</xdr:col>
          <xdr:colOff>847725</xdr:colOff>
          <xdr:row>29</xdr:row>
          <xdr:rowOff>9525</xdr:rowOff>
        </xdr:to>
        <xdr:sp macro="" textlink="">
          <xdr:nvSpPr>
            <xdr:cNvPr id="36894" name="Check Box 30" hidden="1">
              <a:extLst>
                <a:ext uri="{63B3BB69-23CF-44E3-9099-C40C66FF867C}">
                  <a14:compatExt spid="_x0000_s368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0</xdr:rowOff>
        </xdr:from>
        <xdr:to>
          <xdr:col>11</xdr:col>
          <xdr:colOff>857250</xdr:colOff>
          <xdr:row>32</xdr:row>
          <xdr:rowOff>9525</xdr:rowOff>
        </xdr:to>
        <xdr:sp macro="" textlink="">
          <xdr:nvSpPr>
            <xdr:cNvPr id="36895" name="Check Box 31" hidden="1">
              <a:extLst>
                <a:ext uri="{63B3BB69-23CF-44E3-9099-C40C66FF867C}">
                  <a14:compatExt spid="_x0000_s368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28</xdr:row>
          <xdr:rowOff>9525</xdr:rowOff>
        </xdr:from>
        <xdr:to>
          <xdr:col>11</xdr:col>
          <xdr:colOff>847725</xdr:colOff>
          <xdr:row>29</xdr:row>
          <xdr:rowOff>9525</xdr:rowOff>
        </xdr:to>
        <xdr:sp macro="" textlink="">
          <xdr:nvSpPr>
            <xdr:cNvPr id="36900" name="Check Box 36" hidden="1">
              <a:extLst>
                <a:ext uri="{63B3BB69-23CF-44E3-9099-C40C66FF867C}">
                  <a14:compatExt spid="_x0000_s369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31</xdr:row>
          <xdr:rowOff>0</xdr:rowOff>
        </xdr:from>
        <xdr:to>
          <xdr:col>12</xdr:col>
          <xdr:colOff>885825</xdr:colOff>
          <xdr:row>32</xdr:row>
          <xdr:rowOff>9525</xdr:rowOff>
        </xdr:to>
        <xdr:sp macro="" textlink="">
          <xdr:nvSpPr>
            <xdr:cNvPr id="36901" name="Check Box 37" hidden="1">
              <a:extLst>
                <a:ext uri="{63B3BB69-23CF-44E3-9099-C40C66FF867C}">
                  <a14:compatExt spid="_x0000_s369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28</xdr:row>
          <xdr:rowOff>19050</xdr:rowOff>
        </xdr:from>
        <xdr:to>
          <xdr:col>4</xdr:col>
          <xdr:colOff>866775</xdr:colOff>
          <xdr:row>29</xdr:row>
          <xdr:rowOff>38100</xdr:rowOff>
        </xdr:to>
        <xdr:sp macro="" textlink="">
          <xdr:nvSpPr>
            <xdr:cNvPr id="36871" name="Check Box 7" descr="connected" hidden="1">
              <a:extLst>
                <a:ext uri="{63B3BB69-23CF-44E3-9099-C40C66FF867C}">
                  <a14:compatExt spid="_x0000_s368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28</xdr:row>
          <xdr:rowOff>9525</xdr:rowOff>
        </xdr:from>
        <xdr:to>
          <xdr:col>5</xdr:col>
          <xdr:colOff>866775</xdr:colOff>
          <xdr:row>29</xdr:row>
          <xdr:rowOff>9525</xdr:rowOff>
        </xdr:to>
        <xdr:sp macro="" textlink="">
          <xdr:nvSpPr>
            <xdr:cNvPr id="36870" name="Check Box 6" descr="connected" hidden="1">
              <a:extLst>
                <a:ext uri="{63B3BB69-23CF-44E3-9099-C40C66FF867C}">
                  <a14:compatExt spid="_x0000_s368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34</xdr:row>
          <xdr:rowOff>0</xdr:rowOff>
        </xdr:from>
        <xdr:to>
          <xdr:col>4</xdr:col>
          <xdr:colOff>857250</xdr:colOff>
          <xdr:row>35</xdr:row>
          <xdr:rowOff>57150</xdr:rowOff>
        </xdr:to>
        <xdr:sp macro="" textlink="">
          <xdr:nvSpPr>
            <xdr:cNvPr id="36902" name="Check Box 38" hidden="1">
              <a:extLst>
                <a:ext uri="{63B3BB69-23CF-44E3-9099-C40C66FF867C}">
                  <a14:compatExt spid="_x0000_s369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34</xdr:row>
          <xdr:rowOff>9525</xdr:rowOff>
        </xdr:from>
        <xdr:to>
          <xdr:col>3</xdr:col>
          <xdr:colOff>857250</xdr:colOff>
          <xdr:row>35</xdr:row>
          <xdr:rowOff>57150</xdr:rowOff>
        </xdr:to>
        <xdr:sp macro="" textlink="">
          <xdr:nvSpPr>
            <xdr:cNvPr id="36903" name="Check Box 39" hidden="1">
              <a:extLst>
                <a:ext uri="{63B3BB69-23CF-44E3-9099-C40C66FF867C}">
                  <a14:compatExt spid="_x0000_s369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34</xdr:row>
          <xdr:rowOff>0</xdr:rowOff>
        </xdr:from>
        <xdr:to>
          <xdr:col>6</xdr:col>
          <xdr:colOff>857250</xdr:colOff>
          <xdr:row>35</xdr:row>
          <xdr:rowOff>57150</xdr:rowOff>
        </xdr:to>
        <xdr:sp macro="" textlink="">
          <xdr:nvSpPr>
            <xdr:cNvPr id="36904" name="Check Box 40" hidden="1">
              <a:extLst>
                <a:ext uri="{63B3BB69-23CF-44E3-9099-C40C66FF867C}">
                  <a14:compatExt spid="_x0000_s369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34</xdr:row>
          <xdr:rowOff>9525</xdr:rowOff>
        </xdr:from>
        <xdr:to>
          <xdr:col>5</xdr:col>
          <xdr:colOff>857250</xdr:colOff>
          <xdr:row>35</xdr:row>
          <xdr:rowOff>57150</xdr:rowOff>
        </xdr:to>
        <xdr:sp macro="" textlink="">
          <xdr:nvSpPr>
            <xdr:cNvPr id="36905" name="Check Box 41" hidden="1">
              <a:extLst>
                <a:ext uri="{63B3BB69-23CF-44E3-9099-C40C66FF867C}">
                  <a14:compatExt spid="_x0000_s369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34</xdr:row>
          <xdr:rowOff>0</xdr:rowOff>
        </xdr:from>
        <xdr:to>
          <xdr:col>8</xdr:col>
          <xdr:colOff>866775</xdr:colOff>
          <xdr:row>35</xdr:row>
          <xdr:rowOff>57150</xdr:rowOff>
        </xdr:to>
        <xdr:sp macro="" textlink="">
          <xdr:nvSpPr>
            <xdr:cNvPr id="36906" name="Check Box 42" hidden="1">
              <a:extLst>
                <a:ext uri="{63B3BB69-23CF-44E3-9099-C40C66FF867C}">
                  <a14:compatExt spid="_x0000_s369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34</xdr:row>
          <xdr:rowOff>9525</xdr:rowOff>
        </xdr:from>
        <xdr:to>
          <xdr:col>7</xdr:col>
          <xdr:colOff>866775</xdr:colOff>
          <xdr:row>35</xdr:row>
          <xdr:rowOff>57150</xdr:rowOff>
        </xdr:to>
        <xdr:sp macro="" textlink="">
          <xdr:nvSpPr>
            <xdr:cNvPr id="36907" name="Check Box 43" hidden="1">
              <a:extLst>
                <a:ext uri="{63B3BB69-23CF-44E3-9099-C40C66FF867C}">
                  <a14:compatExt spid="_x0000_s369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34</xdr:row>
          <xdr:rowOff>0</xdr:rowOff>
        </xdr:from>
        <xdr:to>
          <xdr:col>10</xdr:col>
          <xdr:colOff>885825</xdr:colOff>
          <xdr:row>35</xdr:row>
          <xdr:rowOff>57150</xdr:rowOff>
        </xdr:to>
        <xdr:sp macro="" textlink="">
          <xdr:nvSpPr>
            <xdr:cNvPr id="36908" name="Check Box 44" hidden="1">
              <a:extLst>
                <a:ext uri="{63B3BB69-23CF-44E3-9099-C40C66FF867C}">
                  <a14:compatExt spid="_x0000_s369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34</xdr:row>
          <xdr:rowOff>9525</xdr:rowOff>
        </xdr:from>
        <xdr:to>
          <xdr:col>9</xdr:col>
          <xdr:colOff>866775</xdr:colOff>
          <xdr:row>35</xdr:row>
          <xdr:rowOff>57150</xdr:rowOff>
        </xdr:to>
        <xdr:sp macro="" textlink="">
          <xdr:nvSpPr>
            <xdr:cNvPr id="36909" name="Check Box 45" hidden="1">
              <a:extLst>
                <a:ext uri="{63B3BB69-23CF-44E3-9099-C40C66FF867C}">
                  <a14:compatExt spid="_x0000_s369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33</xdr:row>
          <xdr:rowOff>247650</xdr:rowOff>
        </xdr:from>
        <xdr:to>
          <xdr:col>13</xdr:col>
          <xdr:colOff>857250</xdr:colOff>
          <xdr:row>35</xdr:row>
          <xdr:rowOff>57150</xdr:rowOff>
        </xdr:to>
        <xdr:sp macro="" textlink="">
          <xdr:nvSpPr>
            <xdr:cNvPr id="36910" name="Check Box 46" hidden="1">
              <a:extLst>
                <a:ext uri="{63B3BB69-23CF-44E3-9099-C40C66FF867C}">
                  <a14:compatExt spid="_x0000_s369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34</xdr:row>
          <xdr:rowOff>9525</xdr:rowOff>
        </xdr:from>
        <xdr:to>
          <xdr:col>14</xdr:col>
          <xdr:colOff>857250</xdr:colOff>
          <xdr:row>35</xdr:row>
          <xdr:rowOff>57150</xdr:rowOff>
        </xdr:to>
        <xdr:sp macro="" textlink="">
          <xdr:nvSpPr>
            <xdr:cNvPr id="36911" name="Check Box 47" hidden="1">
              <a:extLst>
                <a:ext uri="{63B3BB69-23CF-44E3-9099-C40C66FF867C}">
                  <a14:compatExt spid="_x0000_s369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0</xdr:rowOff>
        </xdr:from>
        <xdr:to>
          <xdr:col>11</xdr:col>
          <xdr:colOff>857250</xdr:colOff>
          <xdr:row>35</xdr:row>
          <xdr:rowOff>57150</xdr:rowOff>
        </xdr:to>
        <xdr:sp macro="" textlink="">
          <xdr:nvSpPr>
            <xdr:cNvPr id="36912" name="Check Box 48" hidden="1">
              <a:extLst>
                <a:ext uri="{63B3BB69-23CF-44E3-9099-C40C66FF867C}">
                  <a14:compatExt spid="_x0000_s369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34</xdr:row>
          <xdr:rowOff>0</xdr:rowOff>
        </xdr:from>
        <xdr:to>
          <xdr:col>12</xdr:col>
          <xdr:colOff>885825</xdr:colOff>
          <xdr:row>35</xdr:row>
          <xdr:rowOff>57150</xdr:rowOff>
        </xdr:to>
        <xdr:sp macro="" textlink="">
          <xdr:nvSpPr>
            <xdr:cNvPr id="36913" name="Check Box 49" hidden="1">
              <a:extLst>
                <a:ext uri="{63B3BB69-23CF-44E3-9099-C40C66FF867C}">
                  <a14:compatExt spid="_x0000_s369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connected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5</xdr:col>
      <xdr:colOff>100854</xdr:colOff>
      <xdr:row>1</xdr:row>
      <xdr:rowOff>44823</xdr:rowOff>
    </xdr:from>
    <xdr:to>
      <xdr:col>16</xdr:col>
      <xdr:colOff>212912</xdr:colOff>
      <xdr:row>18</xdr:row>
      <xdr:rowOff>179294</xdr:rowOff>
    </xdr:to>
    <xdr:graphicFrame macro="">
      <xdr:nvGraphicFramePr>
        <xdr:cNvPr id="3" name="图表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78441</xdr:colOff>
      <xdr:row>0</xdr:row>
      <xdr:rowOff>369794</xdr:rowOff>
    </xdr:from>
    <xdr:to>
      <xdr:col>35</xdr:col>
      <xdr:colOff>190499</xdr:colOff>
      <xdr:row>18</xdr:row>
      <xdr:rowOff>123265</xdr:rowOff>
    </xdr:to>
    <xdr:graphicFrame macro="">
      <xdr:nvGraphicFramePr>
        <xdr:cNvPr id="4" name="图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43</xdr:col>
      <xdr:colOff>100853</xdr:colOff>
      <xdr:row>0</xdr:row>
      <xdr:rowOff>369794</xdr:rowOff>
    </xdr:from>
    <xdr:to>
      <xdr:col>54</xdr:col>
      <xdr:colOff>212910</xdr:colOff>
      <xdr:row>18</xdr:row>
      <xdr:rowOff>123265</xdr:rowOff>
    </xdr:to>
    <xdr:graphicFrame macro="">
      <xdr:nvGraphicFramePr>
        <xdr:cNvPr id="5" name="图表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62</xdr:col>
      <xdr:colOff>67235</xdr:colOff>
      <xdr:row>0</xdr:row>
      <xdr:rowOff>358588</xdr:rowOff>
    </xdr:from>
    <xdr:to>
      <xdr:col>73</xdr:col>
      <xdr:colOff>179292</xdr:colOff>
      <xdr:row>18</xdr:row>
      <xdr:rowOff>112059</xdr:rowOff>
    </xdr:to>
    <xdr:graphicFrame macro="">
      <xdr:nvGraphicFramePr>
        <xdr:cNvPr id="6" name="图表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81</xdr:col>
      <xdr:colOff>145676</xdr:colOff>
      <xdr:row>0</xdr:row>
      <xdr:rowOff>324971</xdr:rowOff>
    </xdr:from>
    <xdr:to>
      <xdr:col>92</xdr:col>
      <xdr:colOff>257733</xdr:colOff>
      <xdr:row>18</xdr:row>
      <xdr:rowOff>78442</xdr:rowOff>
    </xdr:to>
    <xdr:graphicFrame macro="">
      <xdr:nvGraphicFramePr>
        <xdr:cNvPr id="7" name="图表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1035744</xdr:colOff>
      <xdr:row>13</xdr:row>
      <xdr:rowOff>81963</xdr:rowOff>
    </xdr:from>
    <xdr:to>
      <xdr:col>4</xdr:col>
      <xdr:colOff>1800946</xdr:colOff>
      <xdr:row>22</xdr:row>
      <xdr:rowOff>2080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67236</xdr:colOff>
      <xdr:row>13</xdr:row>
      <xdr:rowOff>79561</xdr:rowOff>
    </xdr:from>
    <xdr:to>
      <xdr:col>7</xdr:col>
      <xdr:colOff>1941820</xdr:colOff>
      <xdr:row>21</xdr:row>
      <xdr:rowOff>312643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185115</xdr:colOff>
      <xdr:row>13</xdr:row>
      <xdr:rowOff>73813</xdr:rowOff>
    </xdr:from>
    <xdr:to>
      <xdr:col>10</xdr:col>
      <xdr:colOff>648631</xdr:colOff>
      <xdr:row>22</xdr:row>
      <xdr:rowOff>12267</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816429</xdr:colOff>
      <xdr:row>13</xdr:row>
      <xdr:rowOff>50346</xdr:rowOff>
    </xdr:from>
    <xdr:to>
      <xdr:col>12</xdr:col>
      <xdr:colOff>1374322</xdr:colOff>
      <xdr:row>21</xdr:row>
      <xdr:rowOff>289832</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1530187</xdr:colOff>
      <xdr:row>13</xdr:row>
      <xdr:rowOff>46634</xdr:rowOff>
    </xdr:from>
    <xdr:to>
      <xdr:col>17</xdr:col>
      <xdr:colOff>60615</xdr:colOff>
      <xdr:row>21</xdr:row>
      <xdr:rowOff>286120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17318</xdr:colOff>
      <xdr:row>28</xdr:row>
      <xdr:rowOff>73602</xdr:rowOff>
    </xdr:from>
    <xdr:to>
      <xdr:col>11</xdr:col>
      <xdr:colOff>496809</xdr:colOff>
      <xdr:row>38</xdr:row>
      <xdr:rowOff>150250</xdr:rowOff>
    </xdr:to>
    <xdr:pic>
      <xdr:nvPicPr>
        <xdr:cNvPr id="11" name="图片 10" descr="屏幕剪辑"/>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342409" y="9217602"/>
          <a:ext cx="16146261" cy="319392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87339</xdr:colOff>
      <xdr:row>40</xdr:row>
      <xdr:rowOff>232586</xdr:rowOff>
    </xdr:from>
    <xdr:to>
      <xdr:col>6</xdr:col>
      <xdr:colOff>121832</xdr:colOff>
      <xdr:row>64</xdr:row>
      <xdr:rowOff>177209</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553779</xdr:colOff>
      <xdr:row>2</xdr:row>
      <xdr:rowOff>110756</xdr:rowOff>
    </xdr:from>
    <xdr:to>
      <xdr:col>27</xdr:col>
      <xdr:colOff>476821</xdr:colOff>
      <xdr:row>18</xdr:row>
      <xdr:rowOff>184631</xdr:rowOff>
    </xdr:to>
    <xdr:pic>
      <xdr:nvPicPr>
        <xdr:cNvPr id="3" name="图片 2" descr="屏幕剪辑"/>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6380785" y="863896"/>
          <a:ext cx="8849960" cy="397247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438150</xdr:colOff>
          <xdr:row>7</xdr:row>
          <xdr:rowOff>38100</xdr:rowOff>
        </xdr:from>
        <xdr:to>
          <xdr:col>1</xdr:col>
          <xdr:colOff>323850</xdr:colOff>
          <xdr:row>7</xdr:row>
          <xdr:rowOff>295275</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7</xdr:row>
          <xdr:rowOff>38100</xdr:rowOff>
        </xdr:from>
        <xdr:to>
          <xdr:col>1</xdr:col>
          <xdr:colOff>323850</xdr:colOff>
          <xdr:row>7</xdr:row>
          <xdr:rowOff>295275</xdr:rowOff>
        </xdr:to>
        <xdr:sp macro="" textlink="">
          <xdr:nvSpPr>
            <xdr:cNvPr id="33794" name="Button 2" hidden="1">
              <a:extLst>
                <a:ext uri="{63B3BB69-23CF-44E3-9099-C40C66FF867C}">
                  <a14:compatExt spid="_x0000_s337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7</xdr:row>
          <xdr:rowOff>38100</xdr:rowOff>
        </xdr:from>
        <xdr:to>
          <xdr:col>1</xdr:col>
          <xdr:colOff>323850</xdr:colOff>
          <xdr:row>7</xdr:row>
          <xdr:rowOff>295275</xdr:rowOff>
        </xdr:to>
        <xdr:sp macro="" textlink="">
          <xdr:nvSpPr>
            <xdr:cNvPr id="33795" name="Button 3" hidden="1">
              <a:extLst>
                <a:ext uri="{63B3BB69-23CF-44E3-9099-C40C66FF867C}">
                  <a14:compatExt spid="_x0000_s337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31</xdr:row>
          <xdr:rowOff>38100</xdr:rowOff>
        </xdr:from>
        <xdr:to>
          <xdr:col>1</xdr:col>
          <xdr:colOff>323850</xdr:colOff>
          <xdr:row>31</xdr:row>
          <xdr:rowOff>295275</xdr:rowOff>
        </xdr:to>
        <xdr:sp macro="" textlink="">
          <xdr:nvSpPr>
            <xdr:cNvPr id="33796" name="Button 4" hidden="1">
              <a:extLst>
                <a:ext uri="{63B3BB69-23CF-44E3-9099-C40C66FF867C}">
                  <a14:compatExt spid="_x0000_s337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55</xdr:row>
          <xdr:rowOff>38100</xdr:rowOff>
        </xdr:from>
        <xdr:to>
          <xdr:col>1</xdr:col>
          <xdr:colOff>323850</xdr:colOff>
          <xdr:row>55</xdr:row>
          <xdr:rowOff>295275</xdr:rowOff>
        </xdr:to>
        <xdr:sp macro="" textlink="">
          <xdr:nvSpPr>
            <xdr:cNvPr id="33797" name="Button 5" hidden="1">
              <a:extLst>
                <a:ext uri="{63B3BB69-23CF-44E3-9099-C40C66FF867C}">
                  <a14:compatExt spid="_x0000_s337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79</xdr:row>
          <xdr:rowOff>38100</xdr:rowOff>
        </xdr:from>
        <xdr:to>
          <xdr:col>1</xdr:col>
          <xdr:colOff>323850</xdr:colOff>
          <xdr:row>79</xdr:row>
          <xdr:rowOff>295275</xdr:rowOff>
        </xdr:to>
        <xdr:sp macro="" textlink="">
          <xdr:nvSpPr>
            <xdr:cNvPr id="33798" name="Button 6" hidden="1">
              <a:extLst>
                <a:ext uri="{63B3BB69-23CF-44E3-9099-C40C66FF867C}">
                  <a14:compatExt spid="_x0000_s337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103</xdr:row>
          <xdr:rowOff>38100</xdr:rowOff>
        </xdr:from>
        <xdr:to>
          <xdr:col>1</xdr:col>
          <xdr:colOff>323850</xdr:colOff>
          <xdr:row>103</xdr:row>
          <xdr:rowOff>295275</xdr:rowOff>
        </xdr:to>
        <xdr:sp macro="" textlink="">
          <xdr:nvSpPr>
            <xdr:cNvPr id="33799" name="Button 7" hidden="1">
              <a:extLst>
                <a:ext uri="{63B3BB69-23CF-44E3-9099-C40C66FF867C}">
                  <a14:compatExt spid="_x0000_s337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127</xdr:row>
          <xdr:rowOff>38100</xdr:rowOff>
        </xdr:from>
        <xdr:to>
          <xdr:col>1</xdr:col>
          <xdr:colOff>323850</xdr:colOff>
          <xdr:row>127</xdr:row>
          <xdr:rowOff>295275</xdr:rowOff>
        </xdr:to>
        <xdr:sp macro="" textlink="">
          <xdr:nvSpPr>
            <xdr:cNvPr id="33800" name="Button 8" hidden="1">
              <a:extLst>
                <a:ext uri="{63B3BB69-23CF-44E3-9099-C40C66FF867C}">
                  <a14:compatExt spid="_x0000_s33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151</xdr:row>
          <xdr:rowOff>38100</xdr:rowOff>
        </xdr:from>
        <xdr:to>
          <xdr:col>1</xdr:col>
          <xdr:colOff>323850</xdr:colOff>
          <xdr:row>151</xdr:row>
          <xdr:rowOff>295275</xdr:rowOff>
        </xdr:to>
        <xdr:sp macro="" textlink="">
          <xdr:nvSpPr>
            <xdr:cNvPr id="33801" name="Button 9" hidden="1">
              <a:extLst>
                <a:ext uri="{63B3BB69-23CF-44E3-9099-C40C66FF867C}">
                  <a14:compatExt spid="_x0000_s3380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175</xdr:row>
          <xdr:rowOff>38100</xdr:rowOff>
        </xdr:from>
        <xdr:to>
          <xdr:col>1</xdr:col>
          <xdr:colOff>323850</xdr:colOff>
          <xdr:row>175</xdr:row>
          <xdr:rowOff>295275</xdr:rowOff>
        </xdr:to>
        <xdr:sp macro="" textlink="">
          <xdr:nvSpPr>
            <xdr:cNvPr id="33802" name="Button 10" hidden="1">
              <a:extLst>
                <a:ext uri="{63B3BB69-23CF-44E3-9099-C40C66FF867C}">
                  <a14:compatExt spid="_x0000_s3380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199</xdr:row>
          <xdr:rowOff>38100</xdr:rowOff>
        </xdr:from>
        <xdr:to>
          <xdr:col>1</xdr:col>
          <xdr:colOff>323850</xdr:colOff>
          <xdr:row>199</xdr:row>
          <xdr:rowOff>295275</xdr:rowOff>
        </xdr:to>
        <xdr:sp macro="" textlink="">
          <xdr:nvSpPr>
            <xdr:cNvPr id="33803" name="Button 11" hidden="1">
              <a:extLst>
                <a:ext uri="{63B3BB69-23CF-44E3-9099-C40C66FF867C}">
                  <a14:compatExt spid="_x0000_s338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223</xdr:row>
          <xdr:rowOff>38100</xdr:rowOff>
        </xdr:from>
        <xdr:to>
          <xdr:col>1</xdr:col>
          <xdr:colOff>323850</xdr:colOff>
          <xdr:row>223</xdr:row>
          <xdr:rowOff>295275</xdr:rowOff>
        </xdr:to>
        <xdr:sp macro="" textlink="">
          <xdr:nvSpPr>
            <xdr:cNvPr id="33804" name="Button 12" hidden="1">
              <a:extLst>
                <a:ext uri="{63B3BB69-23CF-44E3-9099-C40C66FF867C}">
                  <a14:compatExt spid="_x0000_s3380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247</xdr:row>
          <xdr:rowOff>38100</xdr:rowOff>
        </xdr:from>
        <xdr:to>
          <xdr:col>1</xdr:col>
          <xdr:colOff>323850</xdr:colOff>
          <xdr:row>247</xdr:row>
          <xdr:rowOff>295275</xdr:rowOff>
        </xdr:to>
        <xdr:sp macro="" textlink="">
          <xdr:nvSpPr>
            <xdr:cNvPr id="33805" name="Button 13" hidden="1">
              <a:extLst>
                <a:ext uri="{63B3BB69-23CF-44E3-9099-C40C66FF867C}">
                  <a14:compatExt spid="_x0000_s3380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271</xdr:row>
          <xdr:rowOff>38100</xdr:rowOff>
        </xdr:from>
        <xdr:to>
          <xdr:col>1</xdr:col>
          <xdr:colOff>323850</xdr:colOff>
          <xdr:row>271</xdr:row>
          <xdr:rowOff>295275</xdr:rowOff>
        </xdr:to>
        <xdr:sp macro="" textlink="">
          <xdr:nvSpPr>
            <xdr:cNvPr id="33806" name="Button 14" hidden="1">
              <a:extLst>
                <a:ext uri="{63B3BB69-23CF-44E3-9099-C40C66FF867C}">
                  <a14:compatExt spid="_x0000_s3380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295</xdr:row>
          <xdr:rowOff>38100</xdr:rowOff>
        </xdr:from>
        <xdr:to>
          <xdr:col>1</xdr:col>
          <xdr:colOff>323850</xdr:colOff>
          <xdr:row>295</xdr:row>
          <xdr:rowOff>295275</xdr:rowOff>
        </xdr:to>
        <xdr:sp macro="" textlink="">
          <xdr:nvSpPr>
            <xdr:cNvPr id="33807" name="Button 15" hidden="1">
              <a:extLst>
                <a:ext uri="{63B3BB69-23CF-44E3-9099-C40C66FF867C}">
                  <a14:compatExt spid="_x0000_s338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319</xdr:row>
          <xdr:rowOff>38100</xdr:rowOff>
        </xdr:from>
        <xdr:to>
          <xdr:col>1</xdr:col>
          <xdr:colOff>323850</xdr:colOff>
          <xdr:row>319</xdr:row>
          <xdr:rowOff>295275</xdr:rowOff>
        </xdr:to>
        <xdr:sp macro="" textlink="">
          <xdr:nvSpPr>
            <xdr:cNvPr id="33808" name="Button 16" hidden="1">
              <a:extLst>
                <a:ext uri="{63B3BB69-23CF-44E3-9099-C40C66FF867C}">
                  <a14:compatExt spid="_x0000_s3380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343</xdr:row>
          <xdr:rowOff>38100</xdr:rowOff>
        </xdr:from>
        <xdr:to>
          <xdr:col>1</xdr:col>
          <xdr:colOff>323850</xdr:colOff>
          <xdr:row>343</xdr:row>
          <xdr:rowOff>295275</xdr:rowOff>
        </xdr:to>
        <xdr:sp macro="" textlink="">
          <xdr:nvSpPr>
            <xdr:cNvPr id="33809" name="Button 17" hidden="1">
              <a:extLst>
                <a:ext uri="{63B3BB69-23CF-44E3-9099-C40C66FF867C}">
                  <a14:compatExt spid="_x0000_s338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438150</xdr:colOff>
          <xdr:row>367</xdr:row>
          <xdr:rowOff>38100</xdr:rowOff>
        </xdr:from>
        <xdr:to>
          <xdr:col>1</xdr:col>
          <xdr:colOff>323850</xdr:colOff>
          <xdr:row>367</xdr:row>
          <xdr:rowOff>295275</xdr:rowOff>
        </xdr:to>
        <xdr:sp macro="" textlink="">
          <xdr:nvSpPr>
            <xdr:cNvPr id="33810" name="Button 18" hidden="1">
              <a:extLst>
                <a:ext uri="{63B3BB69-23CF-44E3-9099-C40C66FF867C}">
                  <a14:compatExt spid="_x0000_s338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Default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204108</xdr:colOff>
      <xdr:row>31</xdr:row>
      <xdr:rowOff>59387</xdr:rowOff>
    </xdr:from>
    <xdr:to>
      <xdr:col>6</xdr:col>
      <xdr:colOff>663749</xdr:colOff>
      <xdr:row>63</xdr:row>
      <xdr:rowOff>3286</xdr:rowOff>
    </xdr:to>
    <xdr:pic>
      <xdr:nvPicPr>
        <xdr:cNvPr id="5" name="图片 4" descr="屏幕剪辑"/>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4108" y="8264494"/>
          <a:ext cx="7725855" cy="5595666"/>
        </a:xfrm>
        <a:prstGeom prst="rect">
          <a:avLst/>
        </a:prstGeom>
      </xdr:spPr>
    </xdr:pic>
    <xdr:clientData/>
  </xdr:twoCellAnchor>
  <xdr:twoCellAnchor editAs="oneCell">
    <xdr:from>
      <xdr:col>7</xdr:col>
      <xdr:colOff>467592</xdr:colOff>
      <xdr:row>30</xdr:row>
      <xdr:rowOff>160512</xdr:rowOff>
    </xdr:from>
    <xdr:to>
      <xdr:col>18</xdr:col>
      <xdr:colOff>87313</xdr:colOff>
      <xdr:row>63</xdr:row>
      <xdr:rowOff>160821</xdr:rowOff>
    </xdr:to>
    <xdr:pic>
      <xdr:nvPicPr>
        <xdr:cNvPr id="6" name="图片 5" descr="屏幕剪辑"/>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414163" y="8188726"/>
          <a:ext cx="7239721" cy="5837774"/>
        </a:xfrm>
        <a:prstGeom prst="rect">
          <a:avLst/>
        </a:prstGeom>
      </xdr:spPr>
    </xdr:pic>
    <xdr:clientData/>
  </xdr:twoCellAnchor>
  <xdr:twoCellAnchor editAs="oneCell">
    <xdr:from>
      <xdr:col>0</xdr:col>
      <xdr:colOff>247404</xdr:colOff>
      <xdr:row>65</xdr:row>
      <xdr:rowOff>157112</xdr:rowOff>
    </xdr:from>
    <xdr:to>
      <xdr:col>6</xdr:col>
      <xdr:colOff>640774</xdr:colOff>
      <xdr:row>97</xdr:row>
      <xdr:rowOff>30707</xdr:rowOff>
    </xdr:to>
    <xdr:pic>
      <xdr:nvPicPr>
        <xdr:cNvPr id="7" name="图片 6" descr="屏幕剪辑"/>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7404" y="14376576"/>
          <a:ext cx="7659584" cy="5534167"/>
        </a:xfrm>
        <a:prstGeom prst="rect">
          <a:avLst/>
        </a:prstGeom>
      </xdr:spPr>
    </xdr:pic>
    <xdr:clientData/>
  </xdr:twoCellAnchor>
  <xdr:twoCellAnchor editAs="oneCell">
    <xdr:from>
      <xdr:col>18</xdr:col>
      <xdr:colOff>283275</xdr:colOff>
      <xdr:row>66</xdr:row>
      <xdr:rowOff>75467</xdr:rowOff>
    </xdr:from>
    <xdr:to>
      <xdr:col>29</xdr:col>
      <xdr:colOff>444086</xdr:colOff>
      <xdr:row>97</xdr:row>
      <xdr:rowOff>26337</xdr:rowOff>
    </xdr:to>
    <xdr:pic>
      <xdr:nvPicPr>
        <xdr:cNvPr id="10" name="图片 9" descr="屏幕剪辑"/>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5849846" y="14471824"/>
          <a:ext cx="7644740" cy="5434549"/>
        </a:xfrm>
        <a:prstGeom prst="rect">
          <a:avLst/>
        </a:prstGeom>
      </xdr:spPr>
    </xdr:pic>
    <xdr:clientData/>
  </xdr:twoCellAnchor>
  <xdr:twoCellAnchor editAs="oneCell">
    <xdr:from>
      <xdr:col>30</xdr:col>
      <xdr:colOff>65561</xdr:colOff>
      <xdr:row>66</xdr:row>
      <xdr:rowOff>50730</xdr:rowOff>
    </xdr:from>
    <xdr:to>
      <xdr:col>41</xdr:col>
      <xdr:colOff>270906</xdr:colOff>
      <xdr:row>98</xdr:row>
      <xdr:rowOff>61103</xdr:rowOff>
    </xdr:to>
    <xdr:pic>
      <xdr:nvPicPr>
        <xdr:cNvPr id="12" name="图片 11" descr="屏幕剪辑"/>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3796418" y="14447087"/>
          <a:ext cx="7689274" cy="5670945"/>
        </a:xfrm>
        <a:prstGeom prst="rect">
          <a:avLst/>
        </a:prstGeom>
      </xdr:spPr>
    </xdr:pic>
    <xdr:clientData/>
  </xdr:twoCellAnchor>
  <xdr:twoCellAnchor editAs="oneCell">
    <xdr:from>
      <xdr:col>7</xdr:col>
      <xdr:colOff>310491</xdr:colOff>
      <xdr:row>66</xdr:row>
      <xdr:rowOff>58148</xdr:rowOff>
    </xdr:from>
    <xdr:to>
      <xdr:col>17</xdr:col>
      <xdr:colOff>643215</xdr:colOff>
      <xdr:row>96</xdr:row>
      <xdr:rowOff>87837</xdr:rowOff>
    </xdr:to>
    <xdr:pic>
      <xdr:nvPicPr>
        <xdr:cNvPr id="13" name="图片 12" descr="屏幕剪辑"/>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257062" y="14454505"/>
          <a:ext cx="7272367" cy="5336475"/>
        </a:xfrm>
        <a:prstGeom prst="rect">
          <a:avLst/>
        </a:prstGeom>
      </xdr:spPr>
    </xdr:pic>
    <xdr:clientData/>
  </xdr:twoCellAnchor>
  <xdr:twoCellAnchor editAs="oneCell">
    <xdr:from>
      <xdr:col>0</xdr:col>
      <xdr:colOff>149679</xdr:colOff>
      <xdr:row>102</xdr:row>
      <xdr:rowOff>3411</xdr:rowOff>
    </xdr:from>
    <xdr:to>
      <xdr:col>6</xdr:col>
      <xdr:colOff>652891</xdr:colOff>
      <xdr:row>136</xdr:row>
      <xdr:rowOff>17699</xdr:rowOff>
    </xdr:to>
    <xdr:pic>
      <xdr:nvPicPr>
        <xdr:cNvPr id="15" name="图片 14" descr="屏幕剪辑"/>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49679" y="20767911"/>
          <a:ext cx="7769426" cy="6028645"/>
        </a:xfrm>
        <a:prstGeom prst="rect">
          <a:avLst/>
        </a:prstGeom>
      </xdr:spPr>
    </xdr:pic>
    <xdr:clientData/>
  </xdr:twoCellAnchor>
  <xdr:twoCellAnchor editAs="oneCell">
    <xdr:from>
      <xdr:col>7</xdr:col>
      <xdr:colOff>340179</xdr:colOff>
      <xdr:row>102</xdr:row>
      <xdr:rowOff>3412</xdr:rowOff>
    </xdr:from>
    <xdr:to>
      <xdr:col>18</xdr:col>
      <xdr:colOff>123893</xdr:colOff>
      <xdr:row>135</xdr:row>
      <xdr:rowOff>132680</xdr:rowOff>
    </xdr:to>
    <xdr:pic>
      <xdr:nvPicPr>
        <xdr:cNvPr id="17" name="图片 16" descr="屏幕剪辑"/>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286750" y="20767912"/>
          <a:ext cx="7403714" cy="5966732"/>
        </a:xfrm>
        <a:prstGeom prst="rect">
          <a:avLst/>
        </a:prstGeom>
      </xdr:spPr>
    </xdr:pic>
    <xdr:clientData/>
  </xdr:twoCellAnchor>
  <xdr:twoCellAnchor editAs="oneCell">
    <xdr:from>
      <xdr:col>0</xdr:col>
      <xdr:colOff>80405</xdr:colOff>
      <xdr:row>137</xdr:row>
      <xdr:rowOff>143504</xdr:rowOff>
    </xdr:from>
    <xdr:to>
      <xdr:col>31</xdr:col>
      <xdr:colOff>131537</xdr:colOff>
      <xdr:row>171</xdr:row>
      <xdr:rowOff>160822</xdr:rowOff>
    </xdr:to>
    <xdr:pic>
      <xdr:nvPicPr>
        <xdr:cNvPr id="19" name="图片 18" descr="屏幕剪辑"/>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405" y="27099254"/>
          <a:ext cx="24462346" cy="6031675"/>
        </a:xfrm>
        <a:prstGeom prst="rect">
          <a:avLst/>
        </a:prstGeom>
      </xdr:spPr>
    </xdr:pic>
    <xdr:clientData/>
  </xdr:twoCellAnchor>
  <xdr:twoCellAnchor editAs="oneCell">
    <xdr:from>
      <xdr:col>0</xdr:col>
      <xdr:colOff>97724</xdr:colOff>
      <xdr:row>174</xdr:row>
      <xdr:rowOff>1246</xdr:rowOff>
    </xdr:from>
    <xdr:to>
      <xdr:col>30</xdr:col>
      <xdr:colOff>656854</xdr:colOff>
      <xdr:row>209</xdr:row>
      <xdr:rowOff>96893</xdr:rowOff>
    </xdr:to>
    <xdr:pic>
      <xdr:nvPicPr>
        <xdr:cNvPr id="20" name="图片 19" descr="屏幕剪辑"/>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97724" y="33502032"/>
          <a:ext cx="24289987" cy="6286897"/>
        </a:xfrm>
        <a:prstGeom prst="rect">
          <a:avLst/>
        </a:prstGeom>
      </xdr:spPr>
    </xdr:pic>
    <xdr:clientData/>
  </xdr:twoCellAnchor>
  <xdr:twoCellAnchor editAs="oneCell">
    <xdr:from>
      <xdr:col>0</xdr:col>
      <xdr:colOff>97722</xdr:colOff>
      <xdr:row>211</xdr:row>
      <xdr:rowOff>18566</xdr:rowOff>
    </xdr:from>
    <xdr:to>
      <xdr:col>36</xdr:col>
      <xdr:colOff>120985</xdr:colOff>
      <xdr:row>240</xdr:row>
      <xdr:rowOff>99343</xdr:rowOff>
    </xdr:to>
    <xdr:pic>
      <xdr:nvPicPr>
        <xdr:cNvPr id="22" name="图片 21" descr="屏幕剪辑"/>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97722" y="40064387"/>
          <a:ext cx="27836263" cy="5210670"/>
        </a:xfrm>
        <a:prstGeom prst="rect">
          <a:avLst/>
        </a:prstGeom>
      </xdr:spPr>
    </xdr:pic>
    <xdr:clientData/>
  </xdr:twoCellAnchor>
  <xdr:twoCellAnchor editAs="oneCell">
    <xdr:from>
      <xdr:col>0</xdr:col>
      <xdr:colOff>45770</xdr:colOff>
      <xdr:row>242</xdr:row>
      <xdr:rowOff>126184</xdr:rowOff>
    </xdr:from>
    <xdr:to>
      <xdr:col>35</xdr:col>
      <xdr:colOff>674172</xdr:colOff>
      <xdr:row>275</xdr:row>
      <xdr:rowOff>92975</xdr:rowOff>
    </xdr:to>
    <xdr:pic>
      <xdr:nvPicPr>
        <xdr:cNvPr id="23" name="图片 22" descr="屏幕剪辑"/>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45770" y="45655684"/>
          <a:ext cx="27761045" cy="5804255"/>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0.xml"/><Relationship Id="rId18" Type="http://schemas.openxmlformats.org/officeDocument/2006/relationships/ctrlProp" Target="../ctrlProps/ctrlProp25.xml"/><Relationship Id="rId26" Type="http://schemas.openxmlformats.org/officeDocument/2006/relationships/ctrlProp" Target="../ctrlProps/ctrlProp33.xml"/><Relationship Id="rId21" Type="http://schemas.openxmlformats.org/officeDocument/2006/relationships/ctrlProp" Target="../ctrlProps/ctrlProp28.xml"/><Relationship Id="rId34" Type="http://schemas.openxmlformats.org/officeDocument/2006/relationships/ctrlProp" Target="../ctrlProps/ctrlProp41.x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trlProp" Target="../ctrlProps/ctrlProp24.xml"/><Relationship Id="rId25" Type="http://schemas.openxmlformats.org/officeDocument/2006/relationships/ctrlProp" Target="../ctrlProps/ctrlProp32.xml"/><Relationship Id="rId33" Type="http://schemas.openxmlformats.org/officeDocument/2006/relationships/ctrlProp" Target="../ctrlProps/ctrlProp40.xml"/><Relationship Id="rId38" Type="http://schemas.openxmlformats.org/officeDocument/2006/relationships/ctrlProp" Target="../ctrlProps/ctrlProp45.xml"/><Relationship Id="rId2" Type="http://schemas.openxmlformats.org/officeDocument/2006/relationships/drawing" Target="../drawings/drawing4.xml"/><Relationship Id="rId16" Type="http://schemas.openxmlformats.org/officeDocument/2006/relationships/ctrlProp" Target="../ctrlProps/ctrlProp23.xml"/><Relationship Id="rId20" Type="http://schemas.openxmlformats.org/officeDocument/2006/relationships/ctrlProp" Target="../ctrlProps/ctrlProp27.xml"/><Relationship Id="rId29" Type="http://schemas.openxmlformats.org/officeDocument/2006/relationships/ctrlProp" Target="../ctrlProps/ctrlProp36.xml"/><Relationship Id="rId1" Type="http://schemas.openxmlformats.org/officeDocument/2006/relationships/printerSettings" Target="../printerSettings/printerSettings5.bin"/><Relationship Id="rId6" Type="http://schemas.openxmlformats.org/officeDocument/2006/relationships/ctrlProp" Target="../ctrlProps/ctrlProp13.xml"/><Relationship Id="rId11" Type="http://schemas.openxmlformats.org/officeDocument/2006/relationships/ctrlProp" Target="../ctrlProps/ctrlProp18.xml"/><Relationship Id="rId24" Type="http://schemas.openxmlformats.org/officeDocument/2006/relationships/ctrlProp" Target="../ctrlProps/ctrlProp31.xml"/><Relationship Id="rId32" Type="http://schemas.openxmlformats.org/officeDocument/2006/relationships/ctrlProp" Target="../ctrlProps/ctrlProp39.xml"/><Relationship Id="rId37" Type="http://schemas.openxmlformats.org/officeDocument/2006/relationships/ctrlProp" Target="../ctrlProps/ctrlProp44.xml"/><Relationship Id="rId5" Type="http://schemas.openxmlformats.org/officeDocument/2006/relationships/ctrlProp" Target="../ctrlProps/ctrlProp12.xml"/><Relationship Id="rId15" Type="http://schemas.openxmlformats.org/officeDocument/2006/relationships/ctrlProp" Target="../ctrlProps/ctrlProp22.xml"/><Relationship Id="rId23" Type="http://schemas.openxmlformats.org/officeDocument/2006/relationships/ctrlProp" Target="../ctrlProps/ctrlProp30.xml"/><Relationship Id="rId28" Type="http://schemas.openxmlformats.org/officeDocument/2006/relationships/ctrlProp" Target="../ctrlProps/ctrlProp35.xml"/><Relationship Id="rId36" Type="http://schemas.openxmlformats.org/officeDocument/2006/relationships/ctrlProp" Target="../ctrlProps/ctrlProp43.xml"/><Relationship Id="rId10" Type="http://schemas.openxmlformats.org/officeDocument/2006/relationships/ctrlProp" Target="../ctrlProps/ctrlProp17.xml"/><Relationship Id="rId19" Type="http://schemas.openxmlformats.org/officeDocument/2006/relationships/ctrlProp" Target="../ctrlProps/ctrlProp26.xml"/><Relationship Id="rId31" Type="http://schemas.openxmlformats.org/officeDocument/2006/relationships/ctrlProp" Target="../ctrlProps/ctrlProp38.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 Id="rId22" Type="http://schemas.openxmlformats.org/officeDocument/2006/relationships/ctrlProp" Target="../ctrlProps/ctrlProp29.xml"/><Relationship Id="rId27" Type="http://schemas.openxmlformats.org/officeDocument/2006/relationships/ctrlProp" Target="../ctrlProps/ctrlProp34.xml"/><Relationship Id="rId30" Type="http://schemas.openxmlformats.org/officeDocument/2006/relationships/ctrlProp" Target="../ctrlProps/ctrlProp37.xml"/><Relationship Id="rId35" Type="http://schemas.openxmlformats.org/officeDocument/2006/relationships/ctrlProp" Target="../ctrlProps/ctrlProp42.xml"/><Relationship Id="rId8" Type="http://schemas.openxmlformats.org/officeDocument/2006/relationships/ctrlProp" Target="../ctrlProps/ctrlProp15.xml"/><Relationship Id="rId3"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0.xml"/><Relationship Id="rId13" Type="http://schemas.openxmlformats.org/officeDocument/2006/relationships/ctrlProp" Target="../ctrlProps/ctrlProp55.xml"/><Relationship Id="rId18" Type="http://schemas.openxmlformats.org/officeDocument/2006/relationships/ctrlProp" Target="../ctrlProps/ctrlProp60.xml"/><Relationship Id="rId3" Type="http://schemas.openxmlformats.org/officeDocument/2006/relationships/vmlDrawing" Target="../drawings/vmlDrawing5.vml"/><Relationship Id="rId21" Type="http://schemas.openxmlformats.org/officeDocument/2006/relationships/ctrlProp" Target="../ctrlProps/ctrlProp63.xml"/><Relationship Id="rId7" Type="http://schemas.openxmlformats.org/officeDocument/2006/relationships/ctrlProp" Target="../ctrlProps/ctrlProp49.xml"/><Relationship Id="rId12" Type="http://schemas.openxmlformats.org/officeDocument/2006/relationships/ctrlProp" Target="../ctrlProps/ctrlProp54.xml"/><Relationship Id="rId17" Type="http://schemas.openxmlformats.org/officeDocument/2006/relationships/ctrlProp" Target="../ctrlProps/ctrlProp59.xml"/><Relationship Id="rId2" Type="http://schemas.openxmlformats.org/officeDocument/2006/relationships/drawing" Target="../drawings/drawing8.xml"/><Relationship Id="rId16" Type="http://schemas.openxmlformats.org/officeDocument/2006/relationships/ctrlProp" Target="../ctrlProps/ctrlProp58.xml"/><Relationship Id="rId20" Type="http://schemas.openxmlformats.org/officeDocument/2006/relationships/ctrlProp" Target="../ctrlProps/ctrlProp62.xml"/><Relationship Id="rId1" Type="http://schemas.openxmlformats.org/officeDocument/2006/relationships/printerSettings" Target="../printerSettings/printerSettings12.bin"/><Relationship Id="rId6" Type="http://schemas.openxmlformats.org/officeDocument/2006/relationships/ctrlProp" Target="../ctrlProps/ctrlProp48.xml"/><Relationship Id="rId11" Type="http://schemas.openxmlformats.org/officeDocument/2006/relationships/ctrlProp" Target="../ctrlProps/ctrlProp53.xml"/><Relationship Id="rId5" Type="http://schemas.openxmlformats.org/officeDocument/2006/relationships/ctrlProp" Target="../ctrlProps/ctrlProp47.xml"/><Relationship Id="rId15" Type="http://schemas.openxmlformats.org/officeDocument/2006/relationships/ctrlProp" Target="../ctrlProps/ctrlProp57.xml"/><Relationship Id="rId10" Type="http://schemas.openxmlformats.org/officeDocument/2006/relationships/ctrlProp" Target="../ctrlProps/ctrlProp52.xml"/><Relationship Id="rId19" Type="http://schemas.openxmlformats.org/officeDocument/2006/relationships/ctrlProp" Target="../ctrlProps/ctrlProp61.xml"/><Relationship Id="rId4" Type="http://schemas.openxmlformats.org/officeDocument/2006/relationships/ctrlProp" Target="../ctrlProps/ctrlProp46.xml"/><Relationship Id="rId9" Type="http://schemas.openxmlformats.org/officeDocument/2006/relationships/ctrlProp" Target="../ctrlProps/ctrlProp51.xml"/><Relationship Id="rId14" Type="http://schemas.openxmlformats.org/officeDocument/2006/relationships/ctrlProp" Target="../ctrlProps/ctrlProp5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32"/>
  <sheetViews>
    <sheetView topLeftCell="A28" zoomScale="115" zoomScaleNormal="115" workbookViewId="0">
      <selection activeCell="C32" sqref="C32"/>
    </sheetView>
  </sheetViews>
  <sheetFormatPr defaultColWidth="9" defaultRowHeight="12.75" x14ac:dyDescent="0.15"/>
  <cols>
    <col min="1" max="1" width="11.375" style="2" customWidth="1"/>
    <col min="2" max="2" width="9.125" style="2" bestFit="1" customWidth="1"/>
    <col min="3" max="3" width="75.875" style="2" customWidth="1"/>
    <col min="4" max="4" width="10.125" style="2" customWidth="1"/>
    <col min="5" max="5" width="9" style="378"/>
    <col min="6" max="16384" width="9" style="2"/>
  </cols>
  <sheetData>
    <row r="1" spans="1:5" x14ac:dyDescent="0.15">
      <c r="A1" s="3" t="s">
        <v>69</v>
      </c>
      <c r="B1" s="2" t="s">
        <v>68</v>
      </c>
      <c r="C1" s="2" t="s">
        <v>196</v>
      </c>
      <c r="D1" s="2" t="s">
        <v>67</v>
      </c>
      <c r="E1" s="378" t="s">
        <v>6976</v>
      </c>
    </row>
    <row r="2" spans="1:5" ht="51" x14ac:dyDescent="0.15">
      <c r="A2" s="2" t="s">
        <v>10199</v>
      </c>
      <c r="B2" s="84">
        <v>44391</v>
      </c>
      <c r="C2" s="85" t="s">
        <v>10206</v>
      </c>
      <c r="D2" s="2" t="s">
        <v>10200</v>
      </c>
      <c r="E2" s="378" t="s">
        <v>10201</v>
      </c>
    </row>
    <row r="3" spans="1:5" x14ac:dyDescent="0.15">
      <c r="A3" s="2" t="s">
        <v>10211</v>
      </c>
      <c r="B3" s="84">
        <v>44412</v>
      </c>
      <c r="C3" s="2" t="s">
        <v>10208</v>
      </c>
      <c r="D3" s="2" t="s">
        <v>10200</v>
      </c>
      <c r="E3" s="378" t="s">
        <v>10210</v>
      </c>
    </row>
    <row r="4" spans="1:5" ht="25.5" x14ac:dyDescent="0.15">
      <c r="A4" s="2" t="s">
        <v>10212</v>
      </c>
      <c r="B4" s="84">
        <v>44412</v>
      </c>
      <c r="C4" s="85" t="s">
        <v>10209</v>
      </c>
      <c r="D4" s="2" t="s">
        <v>10200</v>
      </c>
      <c r="E4" s="378" t="s">
        <v>10214</v>
      </c>
    </row>
    <row r="5" spans="1:5" ht="63.75" x14ac:dyDescent="0.15">
      <c r="A5" s="2" t="s">
        <v>10213</v>
      </c>
      <c r="B5" s="84">
        <v>44413</v>
      </c>
      <c r="C5" s="85" t="s">
        <v>10216</v>
      </c>
      <c r="D5" s="2" t="s">
        <v>10200</v>
      </c>
      <c r="E5" s="378" t="s">
        <v>10215</v>
      </c>
    </row>
    <row r="6" spans="1:5" ht="51" x14ac:dyDescent="0.15">
      <c r="A6" s="2" t="s">
        <v>10217</v>
      </c>
      <c r="B6" s="84">
        <v>44414</v>
      </c>
      <c r="C6" s="85" t="s">
        <v>10219</v>
      </c>
      <c r="D6" s="2" t="s">
        <v>10200</v>
      </c>
      <c r="E6" s="378" t="s">
        <v>10218</v>
      </c>
    </row>
    <row r="7" spans="1:5" ht="127.5" x14ac:dyDescent="0.15">
      <c r="A7" s="2" t="s">
        <v>10213</v>
      </c>
      <c r="B7" s="84">
        <v>44426</v>
      </c>
      <c r="C7" s="85" t="s">
        <v>10221</v>
      </c>
      <c r="D7" s="2" t="s">
        <v>10200</v>
      </c>
      <c r="E7" s="378" t="s">
        <v>10220</v>
      </c>
    </row>
    <row r="8" spans="1:5" ht="293.25" x14ac:dyDescent="0.15">
      <c r="A8" s="2" t="s">
        <v>10224</v>
      </c>
      <c r="B8" s="84">
        <v>44436</v>
      </c>
      <c r="C8" s="85" t="s">
        <v>10483</v>
      </c>
      <c r="D8" s="2" t="s">
        <v>10200</v>
      </c>
      <c r="E8" s="378" t="s">
        <v>10225</v>
      </c>
    </row>
    <row r="9" spans="1:5" ht="32.25" customHeight="1" x14ac:dyDescent="0.15">
      <c r="A9" s="2" t="s">
        <v>10543</v>
      </c>
      <c r="B9" s="84">
        <v>44438</v>
      </c>
      <c r="C9" s="85" t="s">
        <v>10406</v>
      </c>
      <c r="D9" s="2" t="s">
        <v>10200</v>
      </c>
      <c r="E9" s="378" t="s">
        <v>10413</v>
      </c>
    </row>
    <row r="10" spans="1:5" ht="357" x14ac:dyDescent="0.15">
      <c r="A10" s="966" t="s">
        <v>10411</v>
      </c>
      <c r="B10" s="967">
        <v>44484</v>
      </c>
      <c r="C10" s="85" t="s">
        <v>10778</v>
      </c>
      <c r="D10" s="966" t="s">
        <v>10412</v>
      </c>
      <c r="E10" s="968" t="s">
        <v>10416</v>
      </c>
    </row>
    <row r="11" spans="1:5" ht="382.5" x14ac:dyDescent="0.15">
      <c r="A11" s="966"/>
      <c r="B11" s="966"/>
      <c r="C11" s="85" t="s">
        <v>10515</v>
      </c>
      <c r="D11" s="966"/>
      <c r="E11" s="968"/>
    </row>
    <row r="12" spans="1:5" ht="344.25" x14ac:dyDescent="0.15">
      <c r="A12" s="2" t="s">
        <v>10415</v>
      </c>
      <c r="B12" s="715">
        <v>44497</v>
      </c>
      <c r="C12" s="85" t="s">
        <v>10418</v>
      </c>
      <c r="D12" s="2" t="s">
        <v>10412</v>
      </c>
      <c r="E12" s="378" t="s">
        <v>10545</v>
      </c>
    </row>
    <row r="13" spans="1:5" ht="102" x14ac:dyDescent="0.15">
      <c r="A13" s="2" t="s">
        <v>10422</v>
      </c>
      <c r="B13" s="718">
        <v>44515</v>
      </c>
      <c r="C13" s="85" t="s">
        <v>10445</v>
      </c>
      <c r="D13" s="717" t="s">
        <v>10412</v>
      </c>
      <c r="E13" s="719" t="s">
        <v>10524</v>
      </c>
    </row>
    <row r="14" spans="1:5" ht="382.5" x14ac:dyDescent="0.15">
      <c r="A14" s="970" t="s">
        <v>10514</v>
      </c>
      <c r="B14" s="969">
        <v>44581</v>
      </c>
      <c r="C14" s="85" t="s">
        <v>10516</v>
      </c>
      <c r="D14" s="972" t="s">
        <v>10546</v>
      </c>
      <c r="E14" s="971" t="s">
        <v>10525</v>
      </c>
    </row>
    <row r="15" spans="1:5" ht="318.75" x14ac:dyDescent="0.15">
      <c r="A15" s="970"/>
      <c r="B15" s="969"/>
      <c r="C15" s="85" t="s">
        <v>10531</v>
      </c>
      <c r="D15" s="972"/>
      <c r="E15" s="971"/>
    </row>
    <row r="16" spans="1:5" ht="409.5" x14ac:dyDescent="0.15">
      <c r="A16" s="970"/>
      <c r="B16" s="969"/>
      <c r="C16" s="85" t="s">
        <v>10533</v>
      </c>
      <c r="D16" s="972"/>
      <c r="E16" s="971"/>
    </row>
    <row r="17" spans="1:5" ht="385.5" customHeight="1" x14ac:dyDescent="0.15">
      <c r="A17" s="970"/>
      <c r="B17" s="969"/>
      <c r="C17" s="85" t="s">
        <v>10541</v>
      </c>
      <c r="D17" s="972"/>
      <c r="E17" s="971"/>
    </row>
    <row r="18" spans="1:5" ht="38.25" x14ac:dyDescent="0.15">
      <c r="A18" s="970"/>
      <c r="B18" s="969"/>
      <c r="C18" s="85" t="s">
        <v>10542</v>
      </c>
      <c r="D18" s="972"/>
      <c r="E18" s="971"/>
    </row>
    <row r="19" spans="1:5" ht="25.5" x14ac:dyDescent="0.15">
      <c r="A19" s="2" t="s">
        <v>10544</v>
      </c>
      <c r="B19" s="797">
        <v>44585</v>
      </c>
      <c r="C19" s="85" t="s">
        <v>10549</v>
      </c>
      <c r="D19" s="2" t="s">
        <v>10547</v>
      </c>
      <c r="E19" s="378" t="s">
        <v>10548</v>
      </c>
    </row>
    <row r="20" spans="1:5" ht="38.25" x14ac:dyDescent="0.15">
      <c r="A20" s="2" t="s">
        <v>10550</v>
      </c>
      <c r="B20" s="799">
        <v>44587</v>
      </c>
      <c r="C20" s="85" t="s">
        <v>10554</v>
      </c>
      <c r="D20" s="798" t="s">
        <v>10412</v>
      </c>
      <c r="E20" s="800" t="s">
        <v>10551</v>
      </c>
    </row>
    <row r="21" spans="1:5" ht="25.5" x14ac:dyDescent="0.15">
      <c r="A21" s="801" t="s">
        <v>10553</v>
      </c>
      <c r="B21" s="802">
        <v>44606</v>
      </c>
      <c r="C21" s="85" t="s">
        <v>10555</v>
      </c>
      <c r="D21" s="801" t="s">
        <v>10412</v>
      </c>
      <c r="E21" s="803" t="s">
        <v>10552</v>
      </c>
    </row>
    <row r="22" spans="1:5" ht="306" x14ac:dyDescent="0.15">
      <c r="A22" s="814" t="s">
        <v>10720</v>
      </c>
      <c r="B22" s="815">
        <v>44634</v>
      </c>
      <c r="C22" s="85" t="s">
        <v>10796</v>
      </c>
      <c r="D22" s="814" t="s">
        <v>10412</v>
      </c>
      <c r="E22" s="816" t="s">
        <v>10707</v>
      </c>
    </row>
    <row r="23" spans="1:5" ht="51" x14ac:dyDescent="0.15">
      <c r="A23" s="830" t="s">
        <v>10721</v>
      </c>
      <c r="B23" s="831">
        <v>44645</v>
      </c>
      <c r="C23" s="85" t="s">
        <v>10726</v>
      </c>
      <c r="D23" s="830" t="s">
        <v>10723</v>
      </c>
      <c r="E23" s="832" t="s">
        <v>10722</v>
      </c>
    </row>
    <row r="24" spans="1:5" x14ac:dyDescent="0.15">
      <c r="A24" s="843" t="s">
        <v>10721</v>
      </c>
      <c r="B24" s="844">
        <v>44665</v>
      </c>
      <c r="C24" s="843" t="s">
        <v>10743</v>
      </c>
      <c r="D24" s="843" t="s">
        <v>10723</v>
      </c>
      <c r="E24" s="845" t="s">
        <v>10744</v>
      </c>
    </row>
    <row r="25" spans="1:5" x14ac:dyDescent="0.15">
      <c r="A25" s="843" t="s">
        <v>10721</v>
      </c>
      <c r="B25" s="844">
        <v>44676</v>
      </c>
      <c r="C25" s="843" t="s">
        <v>10745</v>
      </c>
      <c r="D25" s="843" t="s">
        <v>10723</v>
      </c>
      <c r="E25" s="845" t="s">
        <v>10746</v>
      </c>
    </row>
    <row r="26" spans="1:5" ht="204" x14ac:dyDescent="0.15">
      <c r="A26" s="836" t="s">
        <v>10749</v>
      </c>
      <c r="B26" s="837">
        <v>44721</v>
      </c>
      <c r="C26" s="85" t="s">
        <v>10756</v>
      </c>
      <c r="D26" s="836" t="s">
        <v>10723</v>
      </c>
      <c r="E26" s="378" t="s">
        <v>10747</v>
      </c>
    </row>
    <row r="27" spans="1:5" ht="409.5" customHeight="1" x14ac:dyDescent="0.15">
      <c r="A27" s="966" t="s">
        <v>10757</v>
      </c>
      <c r="B27" s="967">
        <v>44759</v>
      </c>
      <c r="C27" s="973" t="s">
        <v>10775</v>
      </c>
      <c r="D27" s="966" t="s">
        <v>10769</v>
      </c>
      <c r="E27" s="968" t="s">
        <v>10771</v>
      </c>
    </row>
    <row r="28" spans="1:5" x14ac:dyDescent="0.15">
      <c r="A28" s="966"/>
      <c r="B28" s="967"/>
      <c r="C28" s="973"/>
      <c r="D28" s="966"/>
      <c r="E28" s="968"/>
    </row>
    <row r="29" spans="1:5" ht="216.75" x14ac:dyDescent="0.15">
      <c r="A29" s="2" t="s">
        <v>10782</v>
      </c>
      <c r="B29" s="867">
        <v>44773</v>
      </c>
      <c r="C29" s="85" t="s">
        <v>10781</v>
      </c>
      <c r="D29" s="2" t="s">
        <v>10770</v>
      </c>
      <c r="E29" s="378" t="s">
        <v>10772</v>
      </c>
    </row>
    <row r="30" spans="1:5" x14ac:dyDescent="0.15">
      <c r="A30" s="2" t="s">
        <v>10783</v>
      </c>
      <c r="B30" s="876">
        <v>44782</v>
      </c>
      <c r="C30" s="85" t="s">
        <v>10785</v>
      </c>
      <c r="D30" s="877" t="s">
        <v>10412</v>
      </c>
      <c r="E30" s="878" t="s">
        <v>10784</v>
      </c>
    </row>
    <row r="31" spans="1:5" ht="203.25" customHeight="1" x14ac:dyDescent="0.15">
      <c r="A31" s="879" t="s">
        <v>10794</v>
      </c>
      <c r="B31" s="880">
        <v>44834</v>
      </c>
      <c r="C31" s="85" t="s">
        <v>10798</v>
      </c>
      <c r="D31" s="85" t="s">
        <v>10806</v>
      </c>
      <c r="E31" s="881" t="s">
        <v>10808</v>
      </c>
    </row>
    <row r="32" spans="1:5" ht="25.5" x14ac:dyDescent="0.15">
      <c r="A32" s="893" t="s">
        <v>10810</v>
      </c>
      <c r="B32" s="892">
        <v>44908</v>
      </c>
      <c r="C32" s="85" t="s">
        <v>10805</v>
      </c>
      <c r="D32" s="2" t="s">
        <v>10807</v>
      </c>
      <c r="E32" s="378" t="s">
        <v>10809</v>
      </c>
    </row>
  </sheetData>
  <sheetProtection algorithmName="SHA-512" hashValue="K8zdPNHWYjHzSvDwdqIeaVwCy7VDjH4MLye5kvyvJAit9jqJcxYcqpwBOmXv8e3OeF5ephkrwxX9NFml739j1Q==" saltValue="Cw+LlXX9Sd5EgiILF1cViA==" spinCount="100000" sheet="1" objects="1" scenarios="1"/>
  <mergeCells count="13">
    <mergeCell ref="C27:C28"/>
    <mergeCell ref="B27:B28"/>
    <mergeCell ref="A27:A28"/>
    <mergeCell ref="D27:D28"/>
    <mergeCell ref="E27:E28"/>
    <mergeCell ref="A10:A11"/>
    <mergeCell ref="B10:B11"/>
    <mergeCell ref="D10:D11"/>
    <mergeCell ref="E10:E11"/>
    <mergeCell ref="B14:B18"/>
    <mergeCell ref="A14:A18"/>
    <mergeCell ref="E14:E18"/>
    <mergeCell ref="D14:D18"/>
  </mergeCells>
  <phoneticPr fontId="7"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
  <dimension ref="A1:H27"/>
  <sheetViews>
    <sheetView showGridLines="0" tabSelected="1" zoomScale="115" zoomScaleNormal="115" workbookViewId="0">
      <selection activeCell="D10" sqref="D10"/>
    </sheetView>
  </sheetViews>
  <sheetFormatPr defaultColWidth="9" defaultRowHeight="12.75" x14ac:dyDescent="0.15"/>
  <cols>
    <col min="1" max="1" width="15.625" style="2" customWidth="1"/>
    <col min="2" max="2" width="15" style="2" customWidth="1"/>
    <col min="3" max="3" width="16.125" style="2" customWidth="1"/>
    <col min="4" max="4" width="15.625" style="2" customWidth="1"/>
    <col min="5" max="5" width="2.75" style="4" customWidth="1"/>
    <col min="6" max="7" width="15.625" style="2" customWidth="1"/>
    <col min="8" max="8" width="41.125" style="2" customWidth="1"/>
    <col min="9" max="16384" width="9" style="2"/>
  </cols>
  <sheetData>
    <row r="1" spans="1:8" x14ac:dyDescent="0.15">
      <c r="A1" s="978"/>
      <c r="B1" s="16"/>
      <c r="C1" s="16"/>
      <c r="D1" s="16"/>
      <c r="E1" s="16"/>
      <c r="F1" s="16"/>
      <c r="G1" s="16"/>
      <c r="H1" s="15"/>
    </row>
    <row r="2" spans="1:8" ht="13.5" customHeight="1" x14ac:dyDescent="0.15">
      <c r="A2" s="979"/>
      <c r="B2" s="14"/>
      <c r="C2" s="14"/>
      <c r="D2" s="14"/>
      <c r="E2" s="14"/>
      <c r="F2" s="14"/>
      <c r="G2" s="14"/>
      <c r="H2" s="13"/>
    </row>
    <row r="3" spans="1:8" ht="13.5" customHeight="1" x14ac:dyDescent="0.15">
      <c r="A3" s="979"/>
      <c r="B3" s="14"/>
      <c r="C3" s="14"/>
      <c r="D3" s="14"/>
      <c r="E3" s="14"/>
      <c r="F3" s="14"/>
      <c r="G3" s="14"/>
      <c r="H3" s="13"/>
    </row>
    <row r="4" spans="1:8" ht="26.25" customHeight="1" thickBot="1" x14ac:dyDescent="0.2">
      <c r="A4" s="980"/>
      <c r="B4" s="6"/>
      <c r="C4" s="6"/>
      <c r="D4" s="6"/>
      <c r="E4" s="5"/>
      <c r="F4" s="1000" t="s">
        <v>0</v>
      </c>
      <c r="G4" s="1000"/>
      <c r="H4" s="1001"/>
    </row>
    <row r="5" spans="1:8" ht="20.100000000000001" customHeight="1" x14ac:dyDescent="0.15">
      <c r="A5" s="981" t="s">
        <v>75</v>
      </c>
      <c r="B5" s="982"/>
      <c r="C5" s="982"/>
      <c r="D5" s="983"/>
      <c r="E5" s="12"/>
      <c r="F5" s="1002" t="s">
        <v>290</v>
      </c>
      <c r="G5" s="1003"/>
      <c r="H5" s="481" t="s">
        <v>10520</v>
      </c>
    </row>
    <row r="6" spans="1:8" ht="20.100000000000001" customHeight="1" thickBot="1" x14ac:dyDescent="0.2">
      <c r="A6" s="974" t="s">
        <v>10587</v>
      </c>
      <c r="B6" s="975"/>
      <c r="C6" s="984" t="s">
        <v>10818</v>
      </c>
      <c r="D6" s="985"/>
      <c r="E6" s="5"/>
      <c r="F6" s="990" t="s">
        <v>10594</v>
      </c>
      <c r="G6" s="991"/>
      <c r="H6" s="482">
        <v>500</v>
      </c>
    </row>
    <row r="7" spans="1:8" ht="20.100000000000001" customHeight="1" thickBot="1" x14ac:dyDescent="0.2">
      <c r="A7" s="974" t="s">
        <v>10588</v>
      </c>
      <c r="B7" s="975"/>
      <c r="C7" s="986" t="s">
        <v>10819</v>
      </c>
      <c r="D7" s="987"/>
      <c r="E7" s="5"/>
      <c r="F7" s="6"/>
      <c r="G7" s="6"/>
      <c r="H7" s="11"/>
    </row>
    <row r="8" spans="1:8" ht="20.100000000000001" hidden="1" customHeight="1" thickBot="1" x14ac:dyDescent="0.2">
      <c r="A8" s="974" t="s">
        <v>6476</v>
      </c>
      <c r="B8" s="975"/>
      <c r="C8" s="1021"/>
      <c r="D8" s="1022"/>
      <c r="E8" s="5"/>
      <c r="F8" s="707"/>
      <c r="G8" s="707"/>
      <c r="H8" s="708"/>
    </row>
    <row r="9" spans="1:8" ht="20.100000000000001" customHeight="1" thickBot="1" x14ac:dyDescent="0.2">
      <c r="A9" s="976" t="s">
        <v>10590</v>
      </c>
      <c r="B9" s="977"/>
      <c r="C9" s="988" t="s">
        <v>10741</v>
      </c>
      <c r="D9" s="989"/>
      <c r="E9" s="5"/>
      <c r="F9" s="992" t="s">
        <v>72</v>
      </c>
      <c r="G9" s="993"/>
      <c r="H9" s="994"/>
    </row>
    <row r="10" spans="1:8" ht="20.100000000000001" customHeight="1" thickBot="1" x14ac:dyDescent="0.2">
      <c r="A10" s="709"/>
      <c r="B10" s="6"/>
      <c r="C10" s="6"/>
      <c r="D10" s="6"/>
      <c r="E10" s="5"/>
      <c r="F10" s="1004" t="s">
        <v>10750</v>
      </c>
      <c r="G10" s="1005"/>
      <c r="H10" s="199" t="s">
        <v>10727</v>
      </c>
    </row>
    <row r="11" spans="1:8" ht="20.100000000000001" customHeight="1" x14ac:dyDescent="0.15">
      <c r="A11" s="1014" t="s">
        <v>74</v>
      </c>
      <c r="B11" s="1015"/>
      <c r="C11" s="1015"/>
      <c r="D11" s="1016"/>
      <c r="E11" s="8"/>
      <c r="F11" s="1012" t="s">
        <v>10592</v>
      </c>
      <c r="G11" s="252" t="s">
        <v>71</v>
      </c>
      <c r="H11" s="605">
        <v>1</v>
      </c>
    </row>
    <row r="12" spans="1:8" ht="20.100000000000001" customHeight="1" x14ac:dyDescent="0.15">
      <c r="A12" s="1028" t="s">
        <v>73</v>
      </c>
      <c r="B12" s="1029"/>
      <c r="C12" s="1017">
        <f ca="1">TODAY()</f>
        <v>44998</v>
      </c>
      <c r="D12" s="1018"/>
      <c r="E12" s="5"/>
      <c r="F12" s="1013"/>
      <c r="G12" s="349" t="s">
        <v>10738</v>
      </c>
      <c r="H12" s="604" t="str">
        <f>VLOOKUP(H11,Data_Validity_Table!C2:D3,2,FALSE)</f>
        <v>0 to 15</v>
      </c>
    </row>
    <row r="13" spans="1:8" ht="20.100000000000001" customHeight="1" x14ac:dyDescent="0.15">
      <c r="A13" s="1028" t="s">
        <v>10591</v>
      </c>
      <c r="B13" s="1029"/>
      <c r="C13" s="1019" t="s">
        <v>10795</v>
      </c>
      <c r="D13" s="1020"/>
      <c r="E13" s="5"/>
      <c r="F13" s="1013"/>
      <c r="G13" s="349" t="s">
        <v>10739</v>
      </c>
      <c r="H13" s="604" t="str">
        <f>IF(H11=1,"0 to 7","0 to 3")</f>
        <v>0 to 7</v>
      </c>
    </row>
    <row r="14" spans="1:8" ht="20.100000000000001" customHeight="1" x14ac:dyDescent="0.15">
      <c r="A14" s="1025" t="s">
        <v>10589</v>
      </c>
      <c r="B14" s="1019"/>
      <c r="C14" s="1030" t="s">
        <v>10822</v>
      </c>
      <c r="D14" s="1031"/>
      <c r="E14" s="5"/>
      <c r="F14" s="1013"/>
      <c r="G14" s="375" t="s">
        <v>10593</v>
      </c>
      <c r="H14" s="603" t="s">
        <v>10222</v>
      </c>
    </row>
    <row r="15" spans="1:8" ht="20.100000000000001" hidden="1" customHeight="1" x14ac:dyDescent="0.15">
      <c r="A15" s="1025" t="s">
        <v>6477</v>
      </c>
      <c r="B15" s="1019"/>
      <c r="C15" s="1032" t="s">
        <v>7303</v>
      </c>
      <c r="D15" s="1033"/>
      <c r="E15" s="5"/>
      <c r="F15" s="709"/>
      <c r="G15" s="6"/>
      <c r="H15" s="11"/>
    </row>
    <row r="16" spans="1:8" ht="20.100000000000001" customHeight="1" thickBot="1" x14ac:dyDescent="0.2">
      <c r="A16" s="1025" t="s">
        <v>10714</v>
      </c>
      <c r="B16" s="1019"/>
      <c r="C16" s="1034" t="s">
        <v>10713</v>
      </c>
      <c r="D16" s="1035"/>
      <c r="E16" s="5"/>
      <c r="F16" s="1023" t="s">
        <v>6960</v>
      </c>
      <c r="G16" s="1024"/>
      <c r="H16" s="477" t="s">
        <v>10397</v>
      </c>
    </row>
    <row r="17" spans="1:8" ht="20.100000000000001" customHeight="1" thickBot="1" x14ac:dyDescent="0.2">
      <c r="A17" s="974" t="s">
        <v>10028</v>
      </c>
      <c r="B17" s="975"/>
      <c r="C17" s="1034" t="s">
        <v>10534</v>
      </c>
      <c r="D17" s="1035"/>
      <c r="E17" s="5"/>
      <c r="F17" s="6"/>
      <c r="G17" s="6"/>
      <c r="H17" s="9"/>
    </row>
    <row r="18" spans="1:8" ht="17.25" customHeight="1" thickBot="1" x14ac:dyDescent="0.2">
      <c r="A18" s="1040" t="s">
        <v>10407</v>
      </c>
      <c r="B18" s="1041"/>
      <c r="C18" s="988" t="s">
        <v>10535</v>
      </c>
      <c r="D18" s="989"/>
      <c r="E18" s="850"/>
      <c r="F18" s="992" t="s">
        <v>10484</v>
      </c>
      <c r="G18" s="993"/>
      <c r="H18" s="994"/>
    </row>
    <row r="19" spans="1:8" ht="21" customHeight="1" thickBot="1" x14ac:dyDescent="0.2">
      <c r="A19" s="709"/>
      <c r="B19" s="6"/>
      <c r="C19" s="6"/>
      <c r="D19" s="6"/>
      <c r="E19" s="5"/>
      <c r="F19" s="1004" t="s">
        <v>10779</v>
      </c>
      <c r="G19" s="1005"/>
      <c r="H19" s="199">
        <v>200</v>
      </c>
    </row>
    <row r="20" spans="1:8" ht="20.45" customHeight="1" thickBot="1" x14ac:dyDescent="0.2">
      <c r="A20" s="1036" t="s">
        <v>10797</v>
      </c>
      <c r="B20" s="1037"/>
      <c r="C20" s="1038" t="s">
        <v>10791</v>
      </c>
      <c r="D20" s="1039"/>
      <c r="E20" s="884"/>
      <c r="F20" s="1010" t="s">
        <v>10780</v>
      </c>
      <c r="G20" s="1011"/>
      <c r="H20" s="198" t="s">
        <v>10485</v>
      </c>
    </row>
    <row r="21" spans="1:8" ht="21.6" customHeight="1" thickBot="1" x14ac:dyDescent="0.2">
      <c r="F21" s="882"/>
      <c r="G21" s="882"/>
      <c r="H21" s="883"/>
    </row>
    <row r="22" spans="1:8" ht="19.5" customHeight="1" x14ac:dyDescent="0.15">
      <c r="F22" s="997" t="s">
        <v>10790</v>
      </c>
      <c r="G22" s="998"/>
      <c r="H22" s="999"/>
    </row>
    <row r="23" spans="1:8" ht="19.5" customHeight="1" thickBot="1" x14ac:dyDescent="0.2">
      <c r="F23" s="1006" t="s">
        <v>10786</v>
      </c>
      <c r="G23" s="1007"/>
      <c r="H23" s="887">
        <v>405</v>
      </c>
    </row>
    <row r="24" spans="1:8" ht="19.5" customHeight="1" thickBot="1" x14ac:dyDescent="0.2">
      <c r="F24" s="882"/>
      <c r="G24" s="882"/>
      <c r="H24" s="883"/>
    </row>
    <row r="25" spans="1:8" ht="19.5" customHeight="1" thickBot="1" x14ac:dyDescent="0.2">
      <c r="F25" s="997" t="s">
        <v>10789</v>
      </c>
      <c r="G25" s="998"/>
      <c r="H25" s="999"/>
    </row>
    <row r="26" spans="1:8" ht="19.5" customHeight="1" thickBot="1" x14ac:dyDescent="0.2">
      <c r="A26" s="6"/>
      <c r="B26" s="6"/>
      <c r="C26" s="6"/>
      <c r="D26" s="6"/>
      <c r="E26" s="884"/>
      <c r="F26" s="1008" t="s">
        <v>10788</v>
      </c>
      <c r="G26" s="1009"/>
      <c r="H26" s="888">
        <v>1</v>
      </c>
    </row>
    <row r="27" spans="1:8" ht="19.5" customHeight="1" thickBot="1" x14ac:dyDescent="0.2">
      <c r="A27" s="1026" t="s">
        <v>241</v>
      </c>
      <c r="B27" s="1027"/>
      <c r="C27" s="885"/>
      <c r="D27" s="10"/>
      <c r="E27" s="886"/>
      <c r="F27" s="995" t="s">
        <v>10787</v>
      </c>
      <c r="G27" s="996"/>
      <c r="H27" s="889">
        <v>1</v>
      </c>
    </row>
  </sheetData>
  <sheetProtection algorithmName="SHA-512" hashValue="PNJlcTUZf7/l0PZvJKHj79AKCl2mdx1cnhKXEyjt8bZYaNPpkztfviCR/+d9t8TXKX8NmdlmlRLbMjrrntZqEA==" saltValue="w181JpcUEhjop+16rHdKCw==" spinCount="100000" sheet="1" objects="1" scenarios="1"/>
  <mergeCells count="43">
    <mergeCell ref="A27:B27"/>
    <mergeCell ref="A12:B12"/>
    <mergeCell ref="A13:B13"/>
    <mergeCell ref="C14:D14"/>
    <mergeCell ref="C15:D15"/>
    <mergeCell ref="C16:D16"/>
    <mergeCell ref="A17:B17"/>
    <mergeCell ref="A20:B20"/>
    <mergeCell ref="C20:D20"/>
    <mergeCell ref="C17:D17"/>
    <mergeCell ref="A18:B18"/>
    <mergeCell ref="C18:D18"/>
    <mergeCell ref="A16:B16"/>
    <mergeCell ref="A15:B15"/>
    <mergeCell ref="A11:D11"/>
    <mergeCell ref="C12:D12"/>
    <mergeCell ref="C13:D13"/>
    <mergeCell ref="C8:D8"/>
    <mergeCell ref="F16:G16"/>
    <mergeCell ref="A14:B14"/>
    <mergeCell ref="F6:G6"/>
    <mergeCell ref="F18:H18"/>
    <mergeCell ref="F27:G27"/>
    <mergeCell ref="F25:H25"/>
    <mergeCell ref="F4:H4"/>
    <mergeCell ref="F5:G5"/>
    <mergeCell ref="F10:G10"/>
    <mergeCell ref="F9:H9"/>
    <mergeCell ref="F22:H22"/>
    <mergeCell ref="F23:G23"/>
    <mergeCell ref="F26:G26"/>
    <mergeCell ref="F19:G19"/>
    <mergeCell ref="F20:G20"/>
    <mergeCell ref="F11:F14"/>
    <mergeCell ref="A6:B6"/>
    <mergeCell ref="A7:B7"/>
    <mergeCell ref="A8:B8"/>
    <mergeCell ref="A9:B9"/>
    <mergeCell ref="A1:A4"/>
    <mergeCell ref="A5:D5"/>
    <mergeCell ref="C6:D6"/>
    <mergeCell ref="C7:D7"/>
    <mergeCell ref="C9:D9"/>
  </mergeCells>
  <phoneticPr fontId="7" type="noConversion"/>
  <dataValidations count="18">
    <dataValidation type="list" showInputMessage="1" showErrorMessage="1" sqref="H5">
      <formula1>Pixel_System_Assignment</formula1>
    </dataValidation>
    <dataValidation type="list" operator="equal" showInputMessage="1" showErrorMessage="1" errorTitle="Error!" error="You Must Enter 12 characters!" sqref="C16">
      <formula1>LDM_Variant</formula1>
    </dataValidation>
    <dataValidation type="list" showInputMessage="1" showErrorMessage="1" sqref="H10">
      <formula1>LMC</formula1>
    </dataValidation>
    <dataValidation showInputMessage="1" showErrorMessage="1" sqref="H14 F9 F22 F25"/>
    <dataValidation type="textLength" operator="lessThanOrEqual" showInputMessage="1" showErrorMessage="1" errorTitle="Error!" error="You Must Enter 12 characters!" sqref="C14:D14">
      <formula1>24</formula1>
    </dataValidation>
    <dataValidation type="list" allowBlank="1" showInputMessage="1" showErrorMessage="1" sqref="H11">
      <formula1>MXB_Address_Setting</formula1>
    </dataValidation>
    <dataValidation type="list" showInputMessage="1" showErrorMessage="1" sqref="C9">
      <formula1>Need_Warnings</formula1>
    </dataValidation>
    <dataValidation type="custom" showInputMessage="1" showErrorMessage="1" errorTitle="Error!" error="The Valid Data is From 100mA To 1200mA._x000a_Only Multiples of 5 or &quot;NU&quot; is Acceptable." sqref="H6">
      <formula1>OR(H6="NU",AND(100&lt;=H6,H6&lt;=1200,IF(ISTEXT(H6),TRUE,(H6/5)=INT(H6/5))))</formula1>
    </dataValidation>
    <dataValidation type="textLength" operator="lessThanOrEqual" showInputMessage="1" showErrorMessage="1" errorTitle="Error!" error="The length of this cell shall not over 24 characters." sqref="C8:D8">
      <formula1>24</formula1>
    </dataValidation>
    <dataValidation type="textLength" operator="lessThanOrEqual" showInputMessage="1" showErrorMessage="1" errorTitle="Error!" error="Four characters are needed" sqref="C15:D15">
      <formula1>24</formula1>
    </dataValidation>
    <dataValidation type="list" showInputMessage="1" showErrorMessage="1" sqref="H16">
      <formula1>XTALO</formula1>
    </dataValidation>
    <dataValidation type="list" showInputMessage="1" showErrorMessage="1" sqref="C17">
      <formula1>E2E_Monitor_Enable</formula1>
    </dataValidation>
    <dataValidation type="list" showInputMessage="1" showErrorMessage="1" sqref="C18">
      <formula1>TPS_Pixel_LB_MatrixCANLost_Failsafe</formula1>
    </dataValidation>
    <dataValidation type="whole" showInputMessage="1" showErrorMessage="1" errorTitle="Error!" error="The valid range is from 200Hz to 2000Hz._x000a_Only integer is acceptable." sqref="H19">
      <formula1>200</formula1>
      <formula2>2000</formula2>
    </dataValidation>
    <dataValidation type="list" showInputMessage="1" showErrorMessage="1" sqref="H20">
      <formula1>TI_PWMFreq</formula1>
    </dataValidation>
    <dataValidation type="custom" showInputMessage="1" showErrorMessage="1" errorTitle="Error!" error="The Valid Data is From 405ms To 1050 ms._x000a_Only Multiples of 15 is Acceptable." sqref="H23">
      <formula1>AND(405&lt;=H23,H23&lt;=1050, (H23/15)=INT(H23/15))</formula1>
    </dataValidation>
    <dataValidation type="custom" showInputMessage="1" showErrorMessage="1" errorTitle="Error!" error="The Valid Data is From 0.5V To 2V._x000a_Only Multiples of 0.1V is Acceptable." sqref="H26:H27">
      <formula1>AND(0.5&lt;=H26,H26&lt;=2,(H26/0.1)=INT(H26/0.1))</formula1>
    </dataValidation>
    <dataValidation type="list" showInputMessage="1" showErrorMessage="1" sqref="C20">
      <formula1>Virtual_Bending_Reference_Cfg</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heet01.SelectOutputFolder">
                <anchor moveWithCells="1" sizeWithCells="1">
                  <from>
                    <xdr:col>3</xdr:col>
                    <xdr:colOff>885825</xdr:colOff>
                    <xdr:row>5</xdr:row>
                    <xdr:rowOff>28575</xdr:rowOff>
                  </from>
                  <to>
                    <xdr:col>3</xdr:col>
                    <xdr:colOff>1171575</xdr:colOff>
                    <xdr:row>5</xdr:row>
                    <xdr:rowOff>228600</xdr:rowOff>
                  </to>
                </anchor>
              </controlPr>
            </control>
          </mc:Choice>
        </mc:AlternateContent>
        <mc:AlternateContent xmlns:mc="http://schemas.openxmlformats.org/markup-compatibility/2006">
          <mc:Choice Requires="x14">
            <control shapeId="6152" r:id="rId5" name="Button 8">
              <controlPr defaultSize="0" print="0" autoFill="0" autoPict="0" macro="[0]!Sheet01.SelectToolFolder">
                <anchor moveWithCells="1" sizeWithCells="1">
                  <from>
                    <xdr:col>3</xdr:col>
                    <xdr:colOff>895350</xdr:colOff>
                    <xdr:row>6</xdr:row>
                    <xdr:rowOff>19050</xdr:rowOff>
                  </from>
                  <to>
                    <xdr:col>3</xdr:col>
                    <xdr:colOff>1181100</xdr:colOff>
                    <xdr:row>6</xdr:row>
                    <xdr:rowOff>219075</xdr:rowOff>
                  </to>
                </anchor>
              </controlPr>
            </control>
          </mc:Choice>
        </mc:AlternateContent>
        <mc:AlternateContent xmlns:mc="http://schemas.openxmlformats.org/markup-compatibility/2006">
          <mc:Choice Requires="x14">
            <control shapeId="6153" r:id="rId6" name="Button 9">
              <controlPr defaultSize="0" print="0" autoFill="0" autoPict="0" macro="[0]!Sheet01.OutputCFile_BTN_Produce">
                <anchor moveWithCells="1" sizeWithCells="1">
                  <from>
                    <xdr:col>4</xdr:col>
                    <xdr:colOff>161925</xdr:colOff>
                    <xdr:row>1</xdr:row>
                    <xdr:rowOff>0</xdr:rowOff>
                  </from>
                  <to>
                    <xdr:col>6</xdr:col>
                    <xdr:colOff>133350</xdr:colOff>
                    <xdr:row>2</xdr:row>
                    <xdr:rowOff>142875</xdr:rowOff>
                  </to>
                </anchor>
              </controlPr>
            </control>
          </mc:Choice>
        </mc:AlternateContent>
        <mc:AlternateContent xmlns:mc="http://schemas.openxmlformats.org/markup-compatibility/2006">
          <mc:Choice Requires="x14">
            <control shapeId="6155" r:id="rId7" name="Button 11">
              <controlPr defaultSize="0" print="0" autoFill="0" autoPict="0" macro="[0]!Sheet01.ImportBINFile_BTN">
                <anchor moveWithCells="1" sizeWithCells="1">
                  <from>
                    <xdr:col>7</xdr:col>
                    <xdr:colOff>419100</xdr:colOff>
                    <xdr:row>1</xdr:row>
                    <xdr:rowOff>19050</xdr:rowOff>
                  </from>
                  <to>
                    <xdr:col>7</xdr:col>
                    <xdr:colOff>1647825</xdr:colOff>
                    <xdr:row>2</xdr:row>
                    <xdr:rowOff>133350</xdr:rowOff>
                  </to>
                </anchor>
              </controlPr>
            </control>
          </mc:Choice>
        </mc:AlternateContent>
        <mc:AlternateContent xmlns:mc="http://schemas.openxmlformats.org/markup-compatibility/2006">
          <mc:Choice Requires="x14">
            <control shapeId="6158" r:id="rId8" name="Button 14">
              <controlPr defaultSize="0" print="0" autoFill="0" autoPict="0" macro="[0]!Sheet01.RecoverColor_BTN">
                <anchor moveWithCells="1" sizeWithCells="1">
                  <from>
                    <xdr:col>7</xdr:col>
                    <xdr:colOff>1771650</xdr:colOff>
                    <xdr:row>1</xdr:row>
                    <xdr:rowOff>9525</xdr:rowOff>
                  </from>
                  <to>
                    <xdr:col>7</xdr:col>
                    <xdr:colOff>3009900</xdr:colOff>
                    <xdr:row>2</xdr:row>
                    <xdr:rowOff>123825</xdr:rowOff>
                  </to>
                </anchor>
              </controlPr>
            </control>
          </mc:Choice>
        </mc:AlternateContent>
        <mc:AlternateContent xmlns:mc="http://schemas.openxmlformats.org/markup-compatibility/2006">
          <mc:Choice Requires="x14">
            <control shapeId="6159" r:id="rId9" name="Button 15">
              <controlPr defaultSize="0" print="0" autoFill="0" autoPict="0" macro="[0]!Sheet01.OutputCFile_BTN_Develope">
                <anchor moveWithCells="1" sizeWithCells="1">
                  <from>
                    <xdr:col>6</xdr:col>
                    <xdr:colOff>238125</xdr:colOff>
                    <xdr:row>1</xdr:row>
                    <xdr:rowOff>19050</xdr:rowOff>
                  </from>
                  <to>
                    <xdr:col>7</xdr:col>
                    <xdr:colOff>323850</xdr:colOff>
                    <xdr:row>2</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5"/>
  <dimension ref="A1:CP106"/>
  <sheetViews>
    <sheetView showGridLines="0" zoomScale="70" zoomScaleNormal="70" workbookViewId="0">
      <pane xSplit="11" ySplit="9" topLeftCell="L49" activePane="bottomRight" state="frozen"/>
      <selection pane="topRight" activeCell="L1" sqref="L1"/>
      <selection pane="bottomLeft" activeCell="A10" sqref="A10"/>
      <selection pane="bottomRight" activeCell="N84" sqref="N84"/>
    </sheetView>
  </sheetViews>
  <sheetFormatPr defaultColWidth="10.625" defaultRowHeight="12.75" x14ac:dyDescent="0.15"/>
  <cols>
    <col min="1" max="1" width="7.375" style="2" customWidth="1"/>
    <col min="2" max="3" width="8.625" style="2" customWidth="1"/>
    <col min="4" max="4" width="10" style="2" customWidth="1"/>
    <col min="5" max="5" width="9.5" style="2" customWidth="1"/>
    <col min="6" max="7" width="8.625" style="2" hidden="1" customWidth="1"/>
    <col min="8" max="19" width="8.625" style="2" customWidth="1"/>
    <col min="20" max="20" width="8.625" style="5" hidden="1" customWidth="1"/>
    <col min="21" max="21" width="8.625" style="5" customWidth="1"/>
    <col min="22" max="29" width="8.625" style="2" customWidth="1"/>
    <col min="30" max="30" width="8.625" style="5" hidden="1" customWidth="1"/>
    <col min="31" max="31" width="8.625" style="5" customWidth="1"/>
    <col min="32" max="39" width="8.625" style="2" hidden="1" customWidth="1"/>
    <col min="40" max="41" width="8.625" style="5" hidden="1" customWidth="1"/>
    <col min="42" max="49" width="8.625" style="2" hidden="1" customWidth="1"/>
    <col min="50" max="59" width="8.625" style="5" hidden="1" customWidth="1"/>
    <col min="60" max="60" width="19.375" style="2" customWidth="1"/>
    <col min="61" max="61" width="5.875" style="2" customWidth="1"/>
    <col min="62" max="93" width="5.375" style="2" customWidth="1"/>
    <col min="94" max="94" width="5.875" style="2" customWidth="1"/>
    <col min="95" max="16384" width="10.625" style="2"/>
  </cols>
  <sheetData>
    <row r="1" spans="1:94" ht="51" customHeight="1" thickBot="1" x14ac:dyDescent="0.2">
      <c r="A1" s="1118" t="s">
        <v>106</v>
      </c>
      <c r="B1" s="1119"/>
      <c r="C1" s="1120"/>
      <c r="D1" s="1097" t="s">
        <v>447</v>
      </c>
      <c r="E1" s="1098"/>
      <c r="F1" s="1109" t="s">
        <v>105</v>
      </c>
      <c r="G1" s="1116" t="s">
        <v>104</v>
      </c>
      <c r="H1" s="1103" t="s">
        <v>305</v>
      </c>
      <c r="I1" s="1103" t="s">
        <v>103</v>
      </c>
      <c r="J1" s="1103" t="s">
        <v>102</v>
      </c>
      <c r="K1" s="1113" t="s">
        <v>101</v>
      </c>
      <c r="L1" s="1077" t="s">
        <v>452</v>
      </c>
      <c r="M1" s="1078"/>
      <c r="N1" s="1078"/>
      <c r="O1" s="1078"/>
      <c r="P1" s="1078"/>
      <c r="Q1" s="1078"/>
      <c r="R1" s="1078"/>
      <c r="S1" s="1078"/>
      <c r="T1" s="1078"/>
      <c r="U1" s="1078"/>
      <c r="V1" s="1078"/>
      <c r="W1" s="1078"/>
      <c r="X1" s="1078"/>
      <c r="Y1" s="1078"/>
      <c r="Z1" s="1078"/>
      <c r="AA1" s="1078"/>
      <c r="AB1" s="1078"/>
      <c r="AC1" s="1078"/>
      <c r="AD1" s="1078"/>
      <c r="AE1" s="1079"/>
      <c r="AF1" s="568"/>
      <c r="AG1" s="568"/>
      <c r="AH1" s="568"/>
      <c r="AI1" s="568"/>
      <c r="AJ1" s="568"/>
      <c r="AK1" s="568"/>
      <c r="AL1" s="568"/>
      <c r="AM1" s="568"/>
      <c r="AN1" s="568"/>
      <c r="AO1" s="568"/>
      <c r="AP1" s="568"/>
      <c r="AQ1" s="568"/>
      <c r="AR1" s="568"/>
      <c r="AS1" s="568"/>
      <c r="AT1" s="568"/>
      <c r="AU1" s="568"/>
      <c r="AV1" s="568"/>
      <c r="AW1" s="568"/>
      <c r="AX1" s="568"/>
      <c r="AY1" s="569"/>
      <c r="AZ1" s="112"/>
      <c r="BA1" s="112"/>
      <c r="BB1" s="112"/>
      <c r="BC1" s="112"/>
      <c r="BD1" s="112"/>
      <c r="BE1" s="112"/>
      <c r="BF1" s="112"/>
      <c r="BG1" s="112"/>
      <c r="BH1" s="1042" t="s">
        <v>100</v>
      </c>
    </row>
    <row r="2" spans="1:94" ht="50.25" customHeight="1" thickBot="1" x14ac:dyDescent="0.2">
      <c r="A2" s="1121"/>
      <c r="B2" s="1122"/>
      <c r="C2" s="1123"/>
      <c r="D2" s="1099"/>
      <c r="E2" s="1100"/>
      <c r="F2" s="1110"/>
      <c r="G2" s="1117"/>
      <c r="H2" s="1104"/>
      <c r="I2" s="1104"/>
      <c r="J2" s="1104"/>
      <c r="K2" s="1114"/>
      <c r="L2" s="1068"/>
      <c r="M2" s="1069"/>
      <c r="N2" s="1069"/>
      <c r="O2" s="1069"/>
      <c r="P2" s="1069"/>
      <c r="Q2" s="1069"/>
      <c r="R2" s="1069"/>
      <c r="S2" s="1069"/>
      <c r="T2" s="1069"/>
      <c r="U2" s="1069"/>
      <c r="V2" s="1069"/>
      <c r="W2" s="1069"/>
      <c r="X2" s="1069"/>
      <c r="Y2" s="1069"/>
      <c r="Z2" s="1069"/>
      <c r="AA2" s="1069"/>
      <c r="AB2" s="1069"/>
      <c r="AC2" s="1069"/>
      <c r="AD2" s="1069"/>
      <c r="AE2" s="1070"/>
      <c r="AF2" s="1068" t="s">
        <v>451</v>
      </c>
      <c r="AG2" s="1069"/>
      <c r="AH2" s="1069"/>
      <c r="AI2" s="1069"/>
      <c r="AJ2" s="1069"/>
      <c r="AK2" s="1069"/>
      <c r="AL2" s="1069"/>
      <c r="AM2" s="1069"/>
      <c r="AN2" s="1069"/>
      <c r="AO2" s="1069"/>
      <c r="AP2" s="1069"/>
      <c r="AQ2" s="1069"/>
      <c r="AR2" s="1069"/>
      <c r="AS2" s="1069"/>
      <c r="AT2" s="1069"/>
      <c r="AU2" s="1069"/>
      <c r="AV2" s="1069"/>
      <c r="AW2" s="1069"/>
      <c r="AX2" s="1069"/>
      <c r="AY2" s="1070"/>
      <c r="AZ2" s="113"/>
      <c r="BA2" s="113"/>
      <c r="BB2" s="113"/>
      <c r="BC2" s="113"/>
      <c r="BD2" s="113"/>
      <c r="BE2" s="113"/>
      <c r="BF2" s="113"/>
      <c r="BG2" s="113"/>
      <c r="BH2" s="1043"/>
      <c r="BJ2" s="1132" t="s">
        <v>99</v>
      </c>
      <c r="BK2" s="1132"/>
      <c r="BL2" s="1132"/>
      <c r="BM2" s="1132"/>
      <c r="BN2" s="1132"/>
      <c r="BO2" s="1132"/>
      <c r="BP2" s="1132"/>
      <c r="BQ2" s="1132"/>
      <c r="BR2" s="1132"/>
      <c r="BS2" s="1132"/>
      <c r="BT2" s="1132"/>
      <c r="BU2" s="1132"/>
      <c r="BV2" s="1132"/>
      <c r="BW2" s="1132"/>
      <c r="BX2" s="1132"/>
    </row>
    <row r="3" spans="1:94" ht="54" customHeight="1" thickBot="1" x14ac:dyDescent="0.2">
      <c r="A3" s="1121"/>
      <c r="B3" s="1122"/>
      <c r="C3" s="1123"/>
      <c r="D3" s="1099"/>
      <c r="E3" s="1100"/>
      <c r="F3" s="1110"/>
      <c r="G3" s="1117"/>
      <c r="H3" s="1104"/>
      <c r="I3" s="1104"/>
      <c r="J3" s="1104"/>
      <c r="K3" s="1114"/>
      <c r="L3" s="1071" t="s">
        <v>10724</v>
      </c>
      <c r="M3" s="1072"/>
      <c r="N3" s="1072"/>
      <c r="O3" s="1072"/>
      <c r="P3" s="1072"/>
      <c r="Q3" s="1072"/>
      <c r="R3" s="1072"/>
      <c r="S3" s="1072"/>
      <c r="T3" s="1072"/>
      <c r="U3" s="1073"/>
      <c r="V3" s="1071" t="s">
        <v>10725</v>
      </c>
      <c r="W3" s="1072"/>
      <c r="X3" s="1072"/>
      <c r="Y3" s="1072"/>
      <c r="Z3" s="1072"/>
      <c r="AA3" s="1072"/>
      <c r="AB3" s="1072"/>
      <c r="AC3" s="1072"/>
      <c r="AD3" s="1072"/>
      <c r="AE3" s="1073"/>
      <c r="AF3" s="1071" t="s">
        <v>98</v>
      </c>
      <c r="AG3" s="1072"/>
      <c r="AH3" s="1072"/>
      <c r="AI3" s="1072"/>
      <c r="AJ3" s="1072"/>
      <c r="AK3" s="1072"/>
      <c r="AL3" s="1072"/>
      <c r="AM3" s="1072"/>
      <c r="AN3" s="1072"/>
      <c r="AO3" s="1073"/>
      <c r="AP3" s="1071" t="s">
        <v>97</v>
      </c>
      <c r="AQ3" s="1072"/>
      <c r="AR3" s="1072"/>
      <c r="AS3" s="1072"/>
      <c r="AT3" s="1072"/>
      <c r="AU3" s="1072"/>
      <c r="AV3" s="1072"/>
      <c r="AW3" s="1072"/>
      <c r="AX3" s="1072"/>
      <c r="AY3" s="1073"/>
      <c r="AZ3" s="114"/>
      <c r="BA3" s="114"/>
      <c r="BB3" s="114"/>
      <c r="BC3" s="114"/>
      <c r="BD3" s="114"/>
      <c r="BE3" s="114"/>
      <c r="BF3" s="114"/>
      <c r="BG3" s="114"/>
      <c r="BH3" s="1044"/>
      <c r="BI3" s="96"/>
      <c r="BJ3" s="97"/>
      <c r="BK3" s="97"/>
      <c r="BL3" s="97"/>
      <c r="BM3" s="97"/>
      <c r="BN3" s="97"/>
      <c r="BO3" s="97"/>
      <c r="BP3" s="97"/>
      <c r="BQ3" s="97"/>
      <c r="BR3" s="97"/>
      <c r="BS3" s="97"/>
      <c r="BT3" s="97"/>
      <c r="BU3" s="97"/>
      <c r="BV3" s="97"/>
      <c r="BW3" s="97"/>
      <c r="BX3" s="1139" t="s">
        <v>10681</v>
      </c>
      <c r="BY3" s="1139"/>
      <c r="BZ3" s="1139"/>
      <c r="CA3" s="1139"/>
    </row>
    <row r="4" spans="1:94" ht="30" customHeight="1" x14ac:dyDescent="0.15">
      <c r="A4" s="1121"/>
      <c r="B4" s="1122"/>
      <c r="C4" s="1123"/>
      <c r="D4" s="1099"/>
      <c r="E4" s="1100"/>
      <c r="F4" s="1110"/>
      <c r="G4" s="1117"/>
      <c r="H4" s="1104"/>
      <c r="I4" s="1104"/>
      <c r="J4" s="1104"/>
      <c r="K4" s="1114"/>
      <c r="L4" s="1075" t="s">
        <v>94</v>
      </c>
      <c r="M4" s="1057" t="s">
        <v>93</v>
      </c>
      <c r="N4" s="1080" t="s">
        <v>92</v>
      </c>
      <c r="O4" s="1046" t="s">
        <v>18</v>
      </c>
      <c r="P4" s="1049" t="s">
        <v>90</v>
      </c>
      <c r="Q4" s="1054" t="s">
        <v>19</v>
      </c>
      <c r="R4" s="1140" t="s">
        <v>249</v>
      </c>
      <c r="S4" s="1142" t="s">
        <v>88</v>
      </c>
      <c r="T4" s="1059" t="s">
        <v>251</v>
      </c>
      <c r="U4" s="1133" t="s">
        <v>201</v>
      </c>
      <c r="V4" s="1074" t="s">
        <v>94</v>
      </c>
      <c r="W4" s="1056" t="s">
        <v>93</v>
      </c>
      <c r="X4" s="1085" t="s">
        <v>92</v>
      </c>
      <c r="Y4" s="1045" t="s">
        <v>91</v>
      </c>
      <c r="Z4" s="1048" t="s">
        <v>90</v>
      </c>
      <c r="AA4" s="1053" t="s">
        <v>89</v>
      </c>
      <c r="AB4" s="1065" t="s">
        <v>250</v>
      </c>
      <c r="AC4" s="1082" t="s">
        <v>88</v>
      </c>
      <c r="AD4" s="1062" t="s">
        <v>251</v>
      </c>
      <c r="AE4" s="1136" t="s">
        <v>202</v>
      </c>
      <c r="AF4" s="1074" t="s">
        <v>96</v>
      </c>
      <c r="AG4" s="1056" t="s">
        <v>93</v>
      </c>
      <c r="AH4" s="1085" t="s">
        <v>92</v>
      </c>
      <c r="AI4" s="1045" t="s">
        <v>91</v>
      </c>
      <c r="AJ4" s="1048" t="s">
        <v>90</v>
      </c>
      <c r="AK4" s="1053" t="s">
        <v>95</v>
      </c>
      <c r="AL4" s="1065" t="s">
        <v>250</v>
      </c>
      <c r="AM4" s="1082" t="s">
        <v>88</v>
      </c>
      <c r="AN4" s="1062" t="s">
        <v>251</v>
      </c>
      <c r="AO4" s="1136" t="s">
        <v>203</v>
      </c>
      <c r="AP4" s="1074" t="s">
        <v>94</v>
      </c>
      <c r="AQ4" s="1056" t="s">
        <v>93</v>
      </c>
      <c r="AR4" s="1085" t="s">
        <v>92</v>
      </c>
      <c r="AS4" s="1045" t="s">
        <v>91</v>
      </c>
      <c r="AT4" s="1048" t="s">
        <v>90</v>
      </c>
      <c r="AU4" s="1053" t="s">
        <v>89</v>
      </c>
      <c r="AV4" s="1065" t="s">
        <v>250</v>
      </c>
      <c r="AW4" s="1082" t="s">
        <v>88</v>
      </c>
      <c r="AX4" s="1062" t="s">
        <v>251</v>
      </c>
      <c r="AY4" s="1136" t="s">
        <v>201</v>
      </c>
      <c r="AZ4" s="115"/>
      <c r="BA4" s="115"/>
      <c r="BB4" s="115"/>
      <c r="BC4" s="115"/>
      <c r="BD4" s="115"/>
      <c r="BE4" s="115"/>
      <c r="BF4" s="115"/>
      <c r="BG4" s="115"/>
      <c r="BH4" s="833" t="s">
        <v>10243</v>
      </c>
      <c r="BI4" s="98"/>
      <c r="BJ4" s="99"/>
      <c r="BK4" s="99"/>
      <c r="BL4" s="99"/>
      <c r="BM4" s="99"/>
      <c r="BN4" s="99"/>
      <c r="BO4" s="99"/>
      <c r="BP4" s="99"/>
      <c r="BQ4" s="99"/>
      <c r="BR4" s="99"/>
      <c r="BS4" s="99"/>
      <c r="BT4" s="99"/>
      <c r="BU4" s="99"/>
      <c r="BV4" s="99"/>
      <c r="BW4" s="99"/>
    </row>
    <row r="5" spans="1:94" s="24" customFormat="1" ht="15" customHeight="1" x14ac:dyDescent="0.15">
      <c r="A5" s="1089" t="s">
        <v>6576</v>
      </c>
      <c r="B5" s="1090"/>
      <c r="C5" s="1095" t="s">
        <v>228</v>
      </c>
      <c r="D5" s="1099"/>
      <c r="E5" s="1100"/>
      <c r="F5" s="1110"/>
      <c r="G5" s="1117"/>
      <c r="H5" s="1104"/>
      <c r="I5" s="1104"/>
      <c r="J5" s="1104"/>
      <c r="K5" s="1114"/>
      <c r="L5" s="1075"/>
      <c r="M5" s="1057"/>
      <c r="N5" s="1080"/>
      <c r="O5" s="1046"/>
      <c r="P5" s="1049"/>
      <c r="Q5" s="1054"/>
      <c r="R5" s="1140"/>
      <c r="S5" s="1143"/>
      <c r="T5" s="1060"/>
      <c r="U5" s="1134"/>
      <c r="V5" s="1075"/>
      <c r="W5" s="1057"/>
      <c r="X5" s="1080"/>
      <c r="Y5" s="1046"/>
      <c r="Z5" s="1049"/>
      <c r="AA5" s="1054"/>
      <c r="AB5" s="1066"/>
      <c r="AC5" s="1083"/>
      <c r="AD5" s="1063"/>
      <c r="AE5" s="1137"/>
      <c r="AF5" s="1075"/>
      <c r="AG5" s="1057"/>
      <c r="AH5" s="1080"/>
      <c r="AI5" s="1046"/>
      <c r="AJ5" s="1049"/>
      <c r="AK5" s="1054"/>
      <c r="AL5" s="1066"/>
      <c r="AM5" s="1083"/>
      <c r="AN5" s="1063"/>
      <c r="AO5" s="1137"/>
      <c r="AP5" s="1075"/>
      <c r="AQ5" s="1057"/>
      <c r="AR5" s="1080"/>
      <c r="AS5" s="1046"/>
      <c r="AT5" s="1049"/>
      <c r="AU5" s="1054"/>
      <c r="AV5" s="1066"/>
      <c r="AW5" s="1083"/>
      <c r="AX5" s="1063"/>
      <c r="AY5" s="1137"/>
      <c r="AZ5" s="115"/>
      <c r="BA5" s="115"/>
      <c r="BB5" s="115"/>
      <c r="BC5" s="115"/>
      <c r="BD5" s="115"/>
      <c r="BE5" s="115"/>
      <c r="BF5" s="115"/>
      <c r="BG5" s="115"/>
      <c r="BH5" s="1051" t="s">
        <v>10724</v>
      </c>
      <c r="BI5" s="26"/>
      <c r="BJ5" s="25">
        <v>16</v>
      </c>
      <c r="BK5" s="25">
        <v>15</v>
      </c>
      <c r="BL5" s="25">
        <v>14</v>
      </c>
      <c r="BM5" s="25">
        <v>13</v>
      </c>
      <c r="BN5" s="25">
        <v>12</v>
      </c>
      <c r="BO5" s="25">
        <v>11</v>
      </c>
      <c r="BP5" s="25">
        <v>10</v>
      </c>
      <c r="BQ5" s="25">
        <v>9</v>
      </c>
      <c r="BR5" s="25">
        <v>8</v>
      </c>
      <c r="BS5" s="25">
        <v>7</v>
      </c>
      <c r="BT5" s="25">
        <v>6</v>
      </c>
      <c r="BU5" s="25">
        <v>5</v>
      </c>
      <c r="BV5" s="25">
        <v>4</v>
      </c>
      <c r="BW5" s="25">
        <v>3</v>
      </c>
      <c r="BX5" s="25">
        <v>2</v>
      </c>
      <c r="BY5" s="25">
        <v>1</v>
      </c>
      <c r="BZ5" s="25">
        <v>1</v>
      </c>
      <c r="CA5" s="25">
        <v>2</v>
      </c>
      <c r="CB5" s="25">
        <v>3</v>
      </c>
      <c r="CC5" s="25">
        <v>4</v>
      </c>
      <c r="CD5" s="25">
        <v>5</v>
      </c>
      <c r="CE5" s="25">
        <v>6</v>
      </c>
      <c r="CF5" s="25">
        <v>7</v>
      </c>
      <c r="CG5" s="25">
        <v>8</v>
      </c>
      <c r="CH5" s="25">
        <v>9</v>
      </c>
      <c r="CI5" s="25">
        <v>10</v>
      </c>
      <c r="CJ5" s="25">
        <v>11</v>
      </c>
      <c r="CK5" s="25">
        <v>12</v>
      </c>
      <c r="CL5" s="25">
        <v>13</v>
      </c>
      <c r="CM5" s="25">
        <v>14</v>
      </c>
      <c r="CN5" s="25">
        <v>15</v>
      </c>
      <c r="CO5" s="25">
        <v>16</v>
      </c>
      <c r="CP5" s="25"/>
    </row>
    <row r="6" spans="1:94" s="24" customFormat="1" ht="15" customHeight="1" x14ac:dyDescent="0.15">
      <c r="A6" s="1091"/>
      <c r="B6" s="1092"/>
      <c r="C6" s="1095"/>
      <c r="D6" s="1099"/>
      <c r="E6" s="1100"/>
      <c r="F6" s="1110"/>
      <c r="G6" s="1117"/>
      <c r="H6" s="1104"/>
      <c r="I6" s="1104"/>
      <c r="J6" s="1104"/>
      <c r="K6" s="1114"/>
      <c r="L6" s="1075"/>
      <c r="M6" s="1057"/>
      <c r="N6" s="1080"/>
      <c r="O6" s="1046"/>
      <c r="P6" s="1049"/>
      <c r="Q6" s="1054"/>
      <c r="R6" s="1140"/>
      <c r="S6" s="1143"/>
      <c r="T6" s="1060"/>
      <c r="U6" s="1134"/>
      <c r="V6" s="1075"/>
      <c r="W6" s="1057"/>
      <c r="X6" s="1080"/>
      <c r="Y6" s="1046"/>
      <c r="Z6" s="1049"/>
      <c r="AA6" s="1054"/>
      <c r="AB6" s="1066"/>
      <c r="AC6" s="1083"/>
      <c r="AD6" s="1063"/>
      <c r="AE6" s="1137"/>
      <c r="AF6" s="1075"/>
      <c r="AG6" s="1057"/>
      <c r="AH6" s="1080"/>
      <c r="AI6" s="1046"/>
      <c r="AJ6" s="1049"/>
      <c r="AK6" s="1054"/>
      <c r="AL6" s="1066"/>
      <c r="AM6" s="1083"/>
      <c r="AN6" s="1063"/>
      <c r="AO6" s="1137"/>
      <c r="AP6" s="1075"/>
      <c r="AQ6" s="1057"/>
      <c r="AR6" s="1080"/>
      <c r="AS6" s="1046"/>
      <c r="AT6" s="1049"/>
      <c r="AU6" s="1054"/>
      <c r="AV6" s="1066"/>
      <c r="AW6" s="1083"/>
      <c r="AX6" s="1063"/>
      <c r="AY6" s="1137"/>
      <c r="AZ6" s="115"/>
      <c r="BA6" s="115"/>
      <c r="BB6" s="115"/>
      <c r="BC6" s="115"/>
      <c r="BD6" s="115"/>
      <c r="BE6" s="115"/>
      <c r="BF6" s="115"/>
      <c r="BG6" s="115"/>
      <c r="BH6" s="1052"/>
      <c r="BI6" s="26">
        <v>4</v>
      </c>
      <c r="BJ6" s="102">
        <v>0</v>
      </c>
      <c r="BK6" s="102">
        <v>0</v>
      </c>
      <c r="BL6" s="102">
        <v>50</v>
      </c>
      <c r="BM6" s="102">
        <v>50</v>
      </c>
      <c r="BN6" s="397">
        <v>50</v>
      </c>
      <c r="BO6" s="397">
        <v>50</v>
      </c>
      <c r="BP6" s="397">
        <v>50</v>
      </c>
      <c r="BQ6" s="397">
        <v>50</v>
      </c>
      <c r="BR6" s="397">
        <v>50</v>
      </c>
      <c r="BS6" s="397">
        <v>50</v>
      </c>
      <c r="BT6" s="397">
        <v>50</v>
      </c>
      <c r="BU6" s="397">
        <v>50</v>
      </c>
      <c r="BV6" s="397">
        <v>50</v>
      </c>
      <c r="BW6" s="397">
        <v>50</v>
      </c>
      <c r="BX6" s="397">
        <v>50</v>
      </c>
      <c r="BY6" s="397">
        <v>50</v>
      </c>
      <c r="BZ6" s="397">
        <v>50</v>
      </c>
      <c r="CA6" s="397">
        <v>50</v>
      </c>
      <c r="CB6" s="397">
        <v>50</v>
      </c>
      <c r="CC6" s="397">
        <v>50</v>
      </c>
      <c r="CD6" s="397">
        <v>50</v>
      </c>
      <c r="CE6" s="397">
        <v>50</v>
      </c>
      <c r="CF6" s="397">
        <v>50</v>
      </c>
      <c r="CG6" s="397">
        <v>50</v>
      </c>
      <c r="CH6" s="397">
        <v>50</v>
      </c>
      <c r="CI6" s="397">
        <v>50</v>
      </c>
      <c r="CJ6" s="397">
        <v>50</v>
      </c>
      <c r="CK6" s="397">
        <v>50</v>
      </c>
      <c r="CL6" s="102">
        <v>50</v>
      </c>
      <c r="CM6" s="102">
        <v>50</v>
      </c>
      <c r="CN6" s="102"/>
      <c r="CO6" s="102"/>
      <c r="CP6" s="25">
        <v>5</v>
      </c>
    </row>
    <row r="7" spans="1:94" s="24" customFormat="1" ht="15" customHeight="1" x14ac:dyDescent="0.15">
      <c r="A7" s="1091"/>
      <c r="B7" s="1092"/>
      <c r="C7" s="1095"/>
      <c r="D7" s="1101" t="s">
        <v>448</v>
      </c>
      <c r="E7" s="1101" t="s">
        <v>449</v>
      </c>
      <c r="F7" s="1110"/>
      <c r="G7" s="1117"/>
      <c r="H7" s="1104"/>
      <c r="I7" s="1104"/>
      <c r="J7" s="1104"/>
      <c r="K7" s="1114"/>
      <c r="L7" s="1075"/>
      <c r="M7" s="1057"/>
      <c r="N7" s="1080"/>
      <c r="O7" s="1046"/>
      <c r="P7" s="1049"/>
      <c r="Q7" s="1054"/>
      <c r="R7" s="1140"/>
      <c r="S7" s="1143"/>
      <c r="T7" s="1060"/>
      <c r="U7" s="1134"/>
      <c r="V7" s="1075"/>
      <c r="W7" s="1057"/>
      <c r="X7" s="1080"/>
      <c r="Y7" s="1046"/>
      <c r="Z7" s="1049"/>
      <c r="AA7" s="1054"/>
      <c r="AB7" s="1066"/>
      <c r="AC7" s="1083"/>
      <c r="AD7" s="1063"/>
      <c r="AE7" s="1137"/>
      <c r="AF7" s="1075"/>
      <c r="AG7" s="1057"/>
      <c r="AH7" s="1080"/>
      <c r="AI7" s="1046"/>
      <c r="AJ7" s="1049"/>
      <c r="AK7" s="1054"/>
      <c r="AL7" s="1066"/>
      <c r="AM7" s="1083"/>
      <c r="AN7" s="1063"/>
      <c r="AO7" s="1137"/>
      <c r="AP7" s="1075"/>
      <c r="AQ7" s="1057"/>
      <c r="AR7" s="1080"/>
      <c r="AS7" s="1046"/>
      <c r="AT7" s="1049"/>
      <c r="AU7" s="1054"/>
      <c r="AV7" s="1066"/>
      <c r="AW7" s="1083"/>
      <c r="AX7" s="1063"/>
      <c r="AY7" s="1137"/>
      <c r="AZ7" s="115"/>
      <c r="BA7" s="115"/>
      <c r="BB7" s="115"/>
      <c r="BC7" s="115"/>
      <c r="BD7" s="115"/>
      <c r="BE7" s="115"/>
      <c r="BF7" s="115"/>
      <c r="BG7" s="115"/>
      <c r="BH7" s="1051" t="s">
        <v>6997</v>
      </c>
      <c r="BI7" s="26">
        <v>2</v>
      </c>
      <c r="BJ7" s="103">
        <v>0</v>
      </c>
      <c r="BK7" s="103">
        <v>0</v>
      </c>
      <c r="BL7" s="103">
        <v>30</v>
      </c>
      <c r="BM7" s="103">
        <v>30</v>
      </c>
      <c r="BN7" s="562">
        <v>50</v>
      </c>
      <c r="BO7" s="562">
        <v>50</v>
      </c>
      <c r="BP7" s="562">
        <v>50</v>
      </c>
      <c r="BQ7" s="562">
        <v>50</v>
      </c>
      <c r="BR7" s="562">
        <v>50</v>
      </c>
      <c r="BS7" s="562">
        <v>50</v>
      </c>
      <c r="BT7" s="562">
        <v>50</v>
      </c>
      <c r="BU7" s="562">
        <v>50</v>
      </c>
      <c r="BV7" s="562">
        <v>50</v>
      </c>
      <c r="BW7" s="562">
        <v>50</v>
      </c>
      <c r="BX7" s="562">
        <v>50</v>
      </c>
      <c r="BY7" s="562">
        <v>50</v>
      </c>
      <c r="BZ7" s="562">
        <v>80</v>
      </c>
      <c r="CA7" s="562">
        <v>80</v>
      </c>
      <c r="CB7" s="562">
        <v>75</v>
      </c>
      <c r="CC7" s="562">
        <v>74</v>
      </c>
      <c r="CD7" s="562">
        <v>69</v>
      </c>
      <c r="CE7" s="562">
        <v>62</v>
      </c>
      <c r="CF7" s="562">
        <v>60</v>
      </c>
      <c r="CG7" s="562">
        <v>58</v>
      </c>
      <c r="CH7" s="562">
        <v>54</v>
      </c>
      <c r="CI7" s="562">
        <v>51</v>
      </c>
      <c r="CJ7" s="562">
        <v>50</v>
      </c>
      <c r="CK7" s="562">
        <v>43</v>
      </c>
      <c r="CL7" s="103">
        <v>50</v>
      </c>
      <c r="CM7" s="103">
        <v>50</v>
      </c>
      <c r="CN7" s="103">
        <v>0</v>
      </c>
      <c r="CO7" s="103">
        <v>0</v>
      </c>
      <c r="CP7" s="25">
        <v>3</v>
      </c>
    </row>
    <row r="8" spans="1:94" s="24" customFormat="1" ht="29.25" customHeight="1" thickBot="1" x14ac:dyDescent="0.2">
      <c r="A8" s="1093"/>
      <c r="B8" s="1094"/>
      <c r="C8" s="1096"/>
      <c r="D8" s="1102"/>
      <c r="E8" s="1102"/>
      <c r="F8" s="1110"/>
      <c r="G8" s="1117"/>
      <c r="H8" s="1105"/>
      <c r="I8" s="1105"/>
      <c r="J8" s="1105"/>
      <c r="K8" s="1115"/>
      <c r="L8" s="1076"/>
      <c r="M8" s="1058"/>
      <c r="N8" s="1081"/>
      <c r="O8" s="1047"/>
      <c r="P8" s="1050"/>
      <c r="Q8" s="1055"/>
      <c r="R8" s="1141"/>
      <c r="S8" s="1144"/>
      <c r="T8" s="1061"/>
      <c r="U8" s="1135"/>
      <c r="V8" s="1076"/>
      <c r="W8" s="1058"/>
      <c r="X8" s="1081"/>
      <c r="Y8" s="1047"/>
      <c r="Z8" s="1050"/>
      <c r="AA8" s="1055"/>
      <c r="AB8" s="1067"/>
      <c r="AC8" s="1084"/>
      <c r="AD8" s="1064"/>
      <c r="AE8" s="1138"/>
      <c r="AF8" s="1076"/>
      <c r="AG8" s="1058"/>
      <c r="AH8" s="1081"/>
      <c r="AI8" s="1047"/>
      <c r="AJ8" s="1050"/>
      <c r="AK8" s="1055"/>
      <c r="AL8" s="1067"/>
      <c r="AM8" s="1084"/>
      <c r="AN8" s="1064"/>
      <c r="AO8" s="1138"/>
      <c r="AP8" s="1076"/>
      <c r="AQ8" s="1058"/>
      <c r="AR8" s="1081"/>
      <c r="AS8" s="1047"/>
      <c r="AT8" s="1050"/>
      <c r="AU8" s="1055"/>
      <c r="AV8" s="1067"/>
      <c r="AW8" s="1084"/>
      <c r="AX8" s="1064"/>
      <c r="AY8" s="1138"/>
      <c r="AZ8" s="115"/>
      <c r="BA8" s="115"/>
      <c r="BB8" s="115"/>
      <c r="BC8" s="115"/>
      <c r="BD8" s="115"/>
      <c r="BE8" s="115"/>
      <c r="BF8" s="115"/>
      <c r="BG8" s="115"/>
      <c r="BH8" s="1052"/>
      <c r="BI8" s="26">
        <v>0</v>
      </c>
      <c r="BJ8" s="103">
        <v>0</v>
      </c>
      <c r="BK8" s="103">
        <v>0</v>
      </c>
      <c r="BL8" s="103">
        <v>38</v>
      </c>
      <c r="BM8" s="103">
        <v>46</v>
      </c>
      <c r="BN8" s="562">
        <v>56</v>
      </c>
      <c r="BO8" s="562">
        <v>61</v>
      </c>
      <c r="BP8" s="562">
        <v>64</v>
      </c>
      <c r="BQ8" s="562">
        <v>67</v>
      </c>
      <c r="BR8" s="562">
        <v>67</v>
      </c>
      <c r="BS8" s="562">
        <v>69</v>
      </c>
      <c r="BT8" s="562">
        <v>70</v>
      </c>
      <c r="BU8" s="562">
        <v>70</v>
      </c>
      <c r="BV8" s="562">
        <v>70</v>
      </c>
      <c r="BW8" s="562">
        <v>70</v>
      </c>
      <c r="BX8" s="562">
        <v>74</v>
      </c>
      <c r="BY8" s="562">
        <v>78</v>
      </c>
      <c r="BZ8" s="562">
        <v>50</v>
      </c>
      <c r="CA8" s="562">
        <v>50</v>
      </c>
      <c r="CB8" s="562">
        <v>50</v>
      </c>
      <c r="CC8" s="562">
        <v>50</v>
      </c>
      <c r="CD8" s="562">
        <v>50</v>
      </c>
      <c r="CE8" s="562">
        <v>50</v>
      </c>
      <c r="CF8" s="562">
        <v>50</v>
      </c>
      <c r="CG8" s="562">
        <v>50</v>
      </c>
      <c r="CH8" s="562">
        <v>50</v>
      </c>
      <c r="CI8" s="562">
        <v>50</v>
      </c>
      <c r="CJ8" s="103">
        <v>50</v>
      </c>
      <c r="CK8" s="103">
        <v>56</v>
      </c>
      <c r="CL8" s="103">
        <v>46</v>
      </c>
      <c r="CM8" s="103">
        <v>38</v>
      </c>
      <c r="CN8" s="103">
        <v>0</v>
      </c>
      <c r="CO8" s="103">
        <v>0</v>
      </c>
      <c r="CP8" s="25">
        <v>1</v>
      </c>
    </row>
    <row r="9" spans="1:94" s="23" customFormat="1" ht="32.25" customHeight="1" thickBot="1" x14ac:dyDescent="0.2">
      <c r="A9" s="1111" t="s">
        <v>10595</v>
      </c>
      <c r="B9" s="1112"/>
      <c r="C9" s="107">
        <v>2</v>
      </c>
      <c r="D9" s="1071" t="s">
        <v>450</v>
      </c>
      <c r="E9" s="1072"/>
      <c r="F9" s="1072"/>
      <c r="G9" s="1072"/>
      <c r="H9" s="1072"/>
      <c r="I9" s="1072"/>
      <c r="J9" s="1072"/>
      <c r="K9" s="1073"/>
      <c r="L9" s="712">
        <v>100</v>
      </c>
      <c r="M9" s="713">
        <v>100</v>
      </c>
      <c r="N9" s="713">
        <v>100</v>
      </c>
      <c r="O9" s="713">
        <v>100</v>
      </c>
      <c r="P9" s="713">
        <v>100</v>
      </c>
      <c r="Q9" s="713">
        <v>100</v>
      </c>
      <c r="R9" s="713">
        <v>100</v>
      </c>
      <c r="S9" s="713">
        <v>100</v>
      </c>
      <c r="T9" s="564">
        <v>100</v>
      </c>
      <c r="U9" s="132">
        <v>100</v>
      </c>
      <c r="V9" s="712">
        <v>100</v>
      </c>
      <c r="W9" s="713">
        <v>100</v>
      </c>
      <c r="X9" s="713">
        <v>100</v>
      </c>
      <c r="Y9" s="713">
        <v>100</v>
      </c>
      <c r="Z9" s="713">
        <v>100</v>
      </c>
      <c r="AA9" s="713">
        <v>100</v>
      </c>
      <c r="AB9" s="713">
        <v>100</v>
      </c>
      <c r="AC9" s="713">
        <v>100</v>
      </c>
      <c r="AD9" s="564">
        <v>100</v>
      </c>
      <c r="AE9" s="132">
        <v>100</v>
      </c>
      <c r="AF9" s="565">
        <v>100</v>
      </c>
      <c r="AG9" s="564">
        <v>100</v>
      </c>
      <c r="AH9" s="564">
        <v>100</v>
      </c>
      <c r="AI9" s="564">
        <v>100</v>
      </c>
      <c r="AJ9" s="564">
        <v>100</v>
      </c>
      <c r="AK9" s="564">
        <v>100</v>
      </c>
      <c r="AL9" s="564">
        <v>100</v>
      </c>
      <c r="AM9" s="564">
        <v>100</v>
      </c>
      <c r="AN9" s="564">
        <v>100</v>
      </c>
      <c r="AO9" s="132">
        <v>100</v>
      </c>
      <c r="AP9" s="563">
        <v>100</v>
      </c>
      <c r="AQ9" s="564">
        <v>100</v>
      </c>
      <c r="AR9" s="564">
        <v>100</v>
      </c>
      <c r="AS9" s="564">
        <v>100</v>
      </c>
      <c r="AT9" s="564">
        <v>100</v>
      </c>
      <c r="AU9" s="564">
        <v>60</v>
      </c>
      <c r="AV9" s="564">
        <v>100</v>
      </c>
      <c r="AW9" s="564">
        <v>100</v>
      </c>
      <c r="AX9" s="476">
        <v>100</v>
      </c>
      <c r="AY9" s="132">
        <v>100</v>
      </c>
      <c r="AZ9" s="116"/>
      <c r="BA9" s="116"/>
      <c r="BB9" s="116"/>
      <c r="BC9" s="116"/>
      <c r="BD9" s="116"/>
      <c r="BE9" s="116"/>
      <c r="BF9" s="116"/>
      <c r="BG9" s="116"/>
      <c r="BH9" s="87"/>
      <c r="BJ9" s="2"/>
      <c r="BK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row>
    <row r="10" spans="1:94" ht="15" customHeight="1" thickBot="1" x14ac:dyDescent="0.2">
      <c r="A10" s="1106">
        <v>1</v>
      </c>
      <c r="B10" s="1107"/>
      <c r="C10" s="1108"/>
      <c r="D10" s="373">
        <v>6</v>
      </c>
      <c r="E10" s="373">
        <v>12</v>
      </c>
      <c r="F10" s="108"/>
      <c r="G10" s="109"/>
      <c r="H10" s="133">
        <v>1</v>
      </c>
      <c r="I10" s="133">
        <v>0</v>
      </c>
      <c r="J10" s="133">
        <v>-2</v>
      </c>
      <c r="K10" s="372">
        <v>2</v>
      </c>
      <c r="L10" s="400">
        <v>91</v>
      </c>
      <c r="M10" s="401">
        <v>90</v>
      </c>
      <c r="N10" s="401">
        <v>100</v>
      </c>
      <c r="O10" s="401">
        <v>49</v>
      </c>
      <c r="P10" s="401">
        <v>76</v>
      </c>
      <c r="Q10" s="401">
        <v>24</v>
      </c>
      <c r="R10" s="401">
        <v>24</v>
      </c>
      <c r="S10" s="401">
        <v>0</v>
      </c>
      <c r="T10" s="161">
        <v>0</v>
      </c>
      <c r="U10" s="469">
        <v>100</v>
      </c>
      <c r="V10" s="400">
        <v>99</v>
      </c>
      <c r="W10" s="401">
        <v>99</v>
      </c>
      <c r="X10" s="401">
        <v>100</v>
      </c>
      <c r="Y10" s="401">
        <v>80</v>
      </c>
      <c r="Z10" s="401">
        <v>0</v>
      </c>
      <c r="AA10" s="401">
        <v>24</v>
      </c>
      <c r="AB10" s="401">
        <v>24</v>
      </c>
      <c r="AC10" s="401">
        <v>100</v>
      </c>
      <c r="AD10" s="161">
        <v>0</v>
      </c>
      <c r="AE10" s="100">
        <v>100</v>
      </c>
      <c r="AF10" s="400">
        <v>26</v>
      </c>
      <c r="AG10" s="401">
        <v>24</v>
      </c>
      <c r="AH10" s="401">
        <v>25</v>
      </c>
      <c r="AI10" s="401">
        <v>27</v>
      </c>
      <c r="AJ10" s="401">
        <v>0</v>
      </c>
      <c r="AK10" s="401">
        <v>24</v>
      </c>
      <c r="AL10" s="401">
        <v>24</v>
      </c>
      <c r="AM10" s="401">
        <v>35</v>
      </c>
      <c r="AN10" s="161">
        <v>0</v>
      </c>
      <c r="AO10" s="161">
        <v>100</v>
      </c>
      <c r="AP10" s="400">
        <v>26</v>
      </c>
      <c r="AQ10" s="401">
        <v>24</v>
      </c>
      <c r="AR10" s="401">
        <v>25</v>
      </c>
      <c r="AS10" s="401">
        <v>27</v>
      </c>
      <c r="AT10" s="401">
        <v>0</v>
      </c>
      <c r="AU10" s="401">
        <v>24</v>
      </c>
      <c r="AV10" s="401">
        <v>24</v>
      </c>
      <c r="AW10" s="401">
        <v>35</v>
      </c>
      <c r="AX10" s="161">
        <v>0</v>
      </c>
      <c r="AY10" s="161">
        <v>100</v>
      </c>
      <c r="AZ10" s="164"/>
      <c r="BA10" s="117"/>
      <c r="BB10" s="117"/>
      <c r="BC10" s="117"/>
      <c r="BD10" s="117"/>
      <c r="BE10" s="117"/>
      <c r="BF10" s="117"/>
      <c r="BG10" s="117"/>
      <c r="BH10" s="86">
        <v>78</v>
      </c>
    </row>
    <row r="11" spans="1:94" ht="15" customHeight="1" thickBot="1" x14ac:dyDescent="0.2">
      <c r="A11" s="1086">
        <v>2</v>
      </c>
      <c r="B11" s="1087"/>
      <c r="C11" s="1088"/>
      <c r="D11" s="373">
        <v>6</v>
      </c>
      <c r="E11" s="134">
        <v>11</v>
      </c>
      <c r="F11" s="108"/>
      <c r="G11" s="108"/>
      <c r="H11" s="135">
        <v>2</v>
      </c>
      <c r="I11" s="135">
        <v>1</v>
      </c>
      <c r="J11" s="135">
        <v>-2</v>
      </c>
      <c r="K11" s="140">
        <v>2</v>
      </c>
      <c r="L11" s="402">
        <v>92</v>
      </c>
      <c r="M11" s="403">
        <v>87</v>
      </c>
      <c r="N11" s="401">
        <v>100</v>
      </c>
      <c r="O11" s="403">
        <v>46</v>
      </c>
      <c r="P11" s="403">
        <v>72</v>
      </c>
      <c r="Q11" s="403">
        <v>18</v>
      </c>
      <c r="R11" s="403">
        <v>18</v>
      </c>
      <c r="S11" s="403">
        <v>0</v>
      </c>
      <c r="T11" s="141">
        <v>0</v>
      </c>
      <c r="U11" s="470">
        <v>100</v>
      </c>
      <c r="V11" s="402">
        <v>27</v>
      </c>
      <c r="W11" s="403">
        <v>98</v>
      </c>
      <c r="X11" s="403">
        <v>100</v>
      </c>
      <c r="Y11" s="403">
        <v>78</v>
      </c>
      <c r="Z11" s="403">
        <v>0</v>
      </c>
      <c r="AA11" s="403">
        <v>18</v>
      </c>
      <c r="AB11" s="403">
        <v>18</v>
      </c>
      <c r="AC11" s="403">
        <v>100</v>
      </c>
      <c r="AD11" s="141">
        <v>0</v>
      </c>
      <c r="AE11" s="141">
        <v>100</v>
      </c>
      <c r="AF11" s="402">
        <v>27</v>
      </c>
      <c r="AG11" s="403">
        <v>18</v>
      </c>
      <c r="AH11" s="403">
        <v>23</v>
      </c>
      <c r="AI11" s="403">
        <v>27</v>
      </c>
      <c r="AJ11" s="403">
        <v>0</v>
      </c>
      <c r="AK11" s="403">
        <v>18</v>
      </c>
      <c r="AL11" s="403">
        <v>18</v>
      </c>
      <c r="AM11" s="403">
        <v>34</v>
      </c>
      <c r="AN11" s="141">
        <v>0</v>
      </c>
      <c r="AO11" s="141">
        <v>100</v>
      </c>
      <c r="AP11" s="402">
        <v>27</v>
      </c>
      <c r="AQ11" s="403">
        <v>18</v>
      </c>
      <c r="AR11" s="403">
        <v>23</v>
      </c>
      <c r="AS11" s="403">
        <v>27</v>
      </c>
      <c r="AT11" s="403">
        <v>0</v>
      </c>
      <c r="AU11" s="403">
        <v>18</v>
      </c>
      <c r="AV11" s="403">
        <v>18</v>
      </c>
      <c r="AW11" s="403">
        <v>34</v>
      </c>
      <c r="AX11" s="141">
        <v>0</v>
      </c>
      <c r="AY11" s="141">
        <v>100</v>
      </c>
      <c r="AZ11" s="120"/>
      <c r="BA11" s="118"/>
      <c r="BB11" s="118"/>
      <c r="BC11" s="118"/>
      <c r="BD11" s="118"/>
      <c r="BE11" s="118"/>
      <c r="BF11" s="118"/>
      <c r="BG11" s="118"/>
      <c r="BH11" s="86">
        <v>74</v>
      </c>
    </row>
    <row r="12" spans="1:94" ht="15" customHeight="1" thickBot="1" x14ac:dyDescent="0.2">
      <c r="A12" s="1086">
        <v>3</v>
      </c>
      <c r="B12" s="1087"/>
      <c r="C12" s="1088"/>
      <c r="D12" s="373">
        <v>6</v>
      </c>
      <c r="E12" s="134">
        <v>3</v>
      </c>
      <c r="F12" s="108"/>
      <c r="G12" s="108"/>
      <c r="H12" s="135">
        <v>3</v>
      </c>
      <c r="I12" s="135">
        <v>2</v>
      </c>
      <c r="J12" s="135">
        <v>-2</v>
      </c>
      <c r="K12" s="140">
        <v>2</v>
      </c>
      <c r="L12" s="405">
        <v>93</v>
      </c>
      <c r="M12" s="403">
        <v>84</v>
      </c>
      <c r="N12" s="401">
        <v>100</v>
      </c>
      <c r="O12" s="403">
        <v>43</v>
      </c>
      <c r="P12" s="403">
        <v>68</v>
      </c>
      <c r="Q12" s="403">
        <v>17</v>
      </c>
      <c r="R12" s="403">
        <v>17</v>
      </c>
      <c r="S12" s="403">
        <v>0</v>
      </c>
      <c r="T12" s="141">
        <v>0</v>
      </c>
      <c r="U12" s="470">
        <v>100</v>
      </c>
      <c r="V12" s="405">
        <v>26</v>
      </c>
      <c r="W12" s="403">
        <v>97</v>
      </c>
      <c r="X12" s="403">
        <v>100</v>
      </c>
      <c r="Y12" s="403">
        <v>76</v>
      </c>
      <c r="Z12" s="403">
        <v>0</v>
      </c>
      <c r="AA12" s="403">
        <v>12</v>
      </c>
      <c r="AB12" s="403">
        <v>17</v>
      </c>
      <c r="AC12" s="403">
        <v>100</v>
      </c>
      <c r="AD12" s="141">
        <v>0</v>
      </c>
      <c r="AE12" s="141">
        <v>100</v>
      </c>
      <c r="AF12" s="405">
        <v>26</v>
      </c>
      <c r="AG12" s="403">
        <v>17</v>
      </c>
      <c r="AH12" s="403">
        <v>22</v>
      </c>
      <c r="AI12" s="403">
        <v>26</v>
      </c>
      <c r="AJ12" s="403">
        <v>0</v>
      </c>
      <c r="AK12" s="403">
        <v>17</v>
      </c>
      <c r="AL12" s="403">
        <v>17</v>
      </c>
      <c r="AM12" s="403">
        <v>32</v>
      </c>
      <c r="AN12" s="141">
        <v>0</v>
      </c>
      <c r="AO12" s="141">
        <v>100</v>
      </c>
      <c r="AP12" s="405">
        <v>26</v>
      </c>
      <c r="AQ12" s="403">
        <v>17</v>
      </c>
      <c r="AR12" s="403">
        <v>22</v>
      </c>
      <c r="AS12" s="403">
        <v>26</v>
      </c>
      <c r="AT12" s="403">
        <v>0</v>
      </c>
      <c r="AU12" s="403">
        <v>17</v>
      </c>
      <c r="AV12" s="403">
        <v>17</v>
      </c>
      <c r="AW12" s="403">
        <v>32</v>
      </c>
      <c r="AX12" s="141">
        <v>0</v>
      </c>
      <c r="AY12" s="141">
        <v>100</v>
      </c>
      <c r="AZ12" s="120"/>
      <c r="BA12" s="118"/>
      <c r="BB12" s="118"/>
      <c r="BC12" s="118"/>
      <c r="BD12" s="118"/>
      <c r="BE12" s="118"/>
      <c r="BF12" s="118"/>
      <c r="BG12" s="118"/>
      <c r="BH12" s="86">
        <v>70</v>
      </c>
      <c r="BO12" s="21"/>
      <c r="BP12" s="21"/>
      <c r="BQ12" s="21"/>
      <c r="BR12" s="21"/>
      <c r="BS12" s="21"/>
      <c r="BT12" s="21"/>
      <c r="BU12" s="21"/>
      <c r="BV12" s="21"/>
      <c r="BW12" s="21"/>
      <c r="BX12" s="21"/>
      <c r="BY12" s="21"/>
      <c r="BZ12" s="21"/>
    </row>
    <row r="13" spans="1:94" ht="15" customHeight="1" x14ac:dyDescent="0.15">
      <c r="A13" s="1086">
        <v>4</v>
      </c>
      <c r="B13" s="1087"/>
      <c r="C13" s="1088"/>
      <c r="D13" s="373">
        <v>6</v>
      </c>
      <c r="E13" s="134">
        <v>4</v>
      </c>
      <c r="F13" s="108"/>
      <c r="G13" s="108"/>
      <c r="H13" s="135">
        <v>4</v>
      </c>
      <c r="I13" s="135">
        <v>3</v>
      </c>
      <c r="J13" s="135">
        <v>-2</v>
      </c>
      <c r="K13" s="140">
        <v>2</v>
      </c>
      <c r="L13" s="402">
        <v>94</v>
      </c>
      <c r="M13" s="403">
        <v>81</v>
      </c>
      <c r="N13" s="401">
        <v>100</v>
      </c>
      <c r="O13" s="403">
        <v>40</v>
      </c>
      <c r="P13" s="403">
        <v>64</v>
      </c>
      <c r="Q13" s="403">
        <v>15</v>
      </c>
      <c r="R13" s="403">
        <v>15</v>
      </c>
      <c r="S13" s="403">
        <v>0</v>
      </c>
      <c r="T13" s="141">
        <v>0</v>
      </c>
      <c r="U13" s="470">
        <v>100</v>
      </c>
      <c r="V13" s="402">
        <v>26</v>
      </c>
      <c r="W13" s="403">
        <v>96</v>
      </c>
      <c r="X13" s="403">
        <v>0</v>
      </c>
      <c r="Y13" s="403">
        <v>74</v>
      </c>
      <c r="Z13" s="403">
        <v>0</v>
      </c>
      <c r="AA13" s="403">
        <v>6</v>
      </c>
      <c r="AB13" s="403">
        <v>15</v>
      </c>
      <c r="AC13" s="403">
        <v>100</v>
      </c>
      <c r="AD13" s="141">
        <v>0</v>
      </c>
      <c r="AE13" s="141">
        <v>100</v>
      </c>
      <c r="AF13" s="402">
        <v>26</v>
      </c>
      <c r="AG13" s="403">
        <v>15</v>
      </c>
      <c r="AH13" s="403">
        <v>21</v>
      </c>
      <c r="AI13" s="403">
        <v>26</v>
      </c>
      <c r="AJ13" s="403">
        <v>0</v>
      </c>
      <c r="AK13" s="403">
        <v>15</v>
      </c>
      <c r="AL13" s="403">
        <v>15</v>
      </c>
      <c r="AM13" s="403">
        <v>31</v>
      </c>
      <c r="AN13" s="141">
        <v>0</v>
      </c>
      <c r="AO13" s="141">
        <v>100</v>
      </c>
      <c r="AP13" s="402">
        <v>26</v>
      </c>
      <c r="AQ13" s="403">
        <v>15</v>
      </c>
      <c r="AR13" s="403">
        <v>21</v>
      </c>
      <c r="AS13" s="403">
        <v>26</v>
      </c>
      <c r="AT13" s="403">
        <v>0</v>
      </c>
      <c r="AU13" s="403">
        <v>15</v>
      </c>
      <c r="AV13" s="403">
        <v>15</v>
      </c>
      <c r="AW13" s="403">
        <v>31</v>
      </c>
      <c r="AX13" s="141">
        <v>0</v>
      </c>
      <c r="AY13" s="141">
        <v>100</v>
      </c>
      <c r="AZ13" s="120"/>
      <c r="BA13" s="118"/>
      <c r="BB13" s="118"/>
      <c r="BC13" s="118"/>
      <c r="BD13" s="118"/>
      <c r="BE13" s="118"/>
      <c r="BF13" s="118"/>
      <c r="BG13" s="118"/>
      <c r="BH13" s="86">
        <v>70</v>
      </c>
      <c r="BO13" s="21"/>
      <c r="BP13" s="21"/>
      <c r="BU13" s="21"/>
      <c r="BV13" s="21"/>
      <c r="BW13" s="21"/>
      <c r="BX13" s="21"/>
      <c r="BY13" s="21"/>
      <c r="BZ13" s="21"/>
    </row>
    <row r="14" spans="1:94" ht="15" customHeight="1" x14ac:dyDescent="0.15">
      <c r="A14" s="1086">
        <v>5</v>
      </c>
      <c r="B14" s="1087"/>
      <c r="C14" s="1088"/>
      <c r="D14" s="373">
        <v>6</v>
      </c>
      <c r="E14" s="134">
        <v>5</v>
      </c>
      <c r="F14" s="108"/>
      <c r="G14" s="108"/>
      <c r="H14" s="135">
        <v>5</v>
      </c>
      <c r="I14" s="135">
        <v>4</v>
      </c>
      <c r="J14" s="135">
        <v>-2</v>
      </c>
      <c r="K14" s="140">
        <v>2</v>
      </c>
      <c r="L14" s="405">
        <v>95</v>
      </c>
      <c r="M14" s="403">
        <v>78</v>
      </c>
      <c r="N14" s="403">
        <v>0</v>
      </c>
      <c r="O14" s="403">
        <v>37</v>
      </c>
      <c r="P14" s="403">
        <v>60</v>
      </c>
      <c r="Q14" s="403">
        <v>13</v>
      </c>
      <c r="R14" s="403">
        <v>13</v>
      </c>
      <c r="S14" s="403">
        <v>0</v>
      </c>
      <c r="T14" s="141">
        <v>0</v>
      </c>
      <c r="U14" s="470">
        <v>100</v>
      </c>
      <c r="V14" s="405">
        <v>23</v>
      </c>
      <c r="W14" s="403">
        <v>95</v>
      </c>
      <c r="X14" s="403">
        <v>0</v>
      </c>
      <c r="Y14" s="403">
        <v>72</v>
      </c>
      <c r="Z14" s="403">
        <v>0</v>
      </c>
      <c r="AA14" s="403">
        <v>0</v>
      </c>
      <c r="AB14" s="403">
        <v>13</v>
      </c>
      <c r="AC14" s="403">
        <v>100</v>
      </c>
      <c r="AD14" s="141">
        <v>0</v>
      </c>
      <c r="AE14" s="141">
        <v>100</v>
      </c>
      <c r="AF14" s="405">
        <v>23</v>
      </c>
      <c r="AG14" s="403">
        <v>13</v>
      </c>
      <c r="AH14" s="403">
        <v>20</v>
      </c>
      <c r="AI14" s="403">
        <v>26</v>
      </c>
      <c r="AJ14" s="403">
        <v>0</v>
      </c>
      <c r="AK14" s="403">
        <v>13</v>
      </c>
      <c r="AL14" s="403">
        <v>13</v>
      </c>
      <c r="AM14" s="403">
        <v>29</v>
      </c>
      <c r="AN14" s="141">
        <v>0</v>
      </c>
      <c r="AO14" s="141">
        <v>100</v>
      </c>
      <c r="AP14" s="405">
        <v>23</v>
      </c>
      <c r="AQ14" s="403">
        <v>13</v>
      </c>
      <c r="AR14" s="403">
        <v>20</v>
      </c>
      <c r="AS14" s="403">
        <v>26</v>
      </c>
      <c r="AT14" s="403">
        <v>0</v>
      </c>
      <c r="AU14" s="403">
        <v>13</v>
      </c>
      <c r="AV14" s="403">
        <v>13</v>
      </c>
      <c r="AW14" s="403">
        <v>29</v>
      </c>
      <c r="AX14" s="141">
        <v>0</v>
      </c>
      <c r="AY14" s="141">
        <v>100</v>
      </c>
      <c r="AZ14" s="120"/>
      <c r="BA14" s="118"/>
      <c r="BB14" s="118"/>
      <c r="BC14" s="118"/>
      <c r="BD14" s="118"/>
      <c r="BE14" s="118"/>
      <c r="BF14" s="118"/>
      <c r="BG14" s="118"/>
      <c r="BH14" s="86">
        <v>70</v>
      </c>
      <c r="BO14" s="21"/>
      <c r="BP14" s="21"/>
      <c r="BU14" s="21"/>
      <c r="BV14" s="21"/>
      <c r="BW14" s="21"/>
      <c r="BX14" s="21"/>
      <c r="BY14" s="21"/>
      <c r="BZ14" s="21"/>
    </row>
    <row r="15" spans="1:94" ht="15" customHeight="1" x14ac:dyDescent="0.15">
      <c r="A15" s="1086">
        <v>6</v>
      </c>
      <c r="B15" s="1087"/>
      <c r="C15" s="1088"/>
      <c r="D15" s="373">
        <v>6</v>
      </c>
      <c r="E15" s="134">
        <v>6</v>
      </c>
      <c r="F15" s="108"/>
      <c r="G15" s="108"/>
      <c r="H15" s="135">
        <v>6</v>
      </c>
      <c r="I15" s="135">
        <v>5</v>
      </c>
      <c r="J15" s="135">
        <v>-2</v>
      </c>
      <c r="K15" s="140">
        <v>2</v>
      </c>
      <c r="L15" s="405">
        <v>96</v>
      </c>
      <c r="M15" s="403">
        <v>75</v>
      </c>
      <c r="N15" s="403">
        <v>0</v>
      </c>
      <c r="O15" s="403">
        <v>34</v>
      </c>
      <c r="P15" s="403">
        <v>56</v>
      </c>
      <c r="Q15" s="403">
        <v>13</v>
      </c>
      <c r="R15" s="403">
        <v>13</v>
      </c>
      <c r="S15" s="403">
        <v>0</v>
      </c>
      <c r="T15" s="141">
        <v>0</v>
      </c>
      <c r="U15" s="470">
        <v>100</v>
      </c>
      <c r="V15" s="405">
        <v>22</v>
      </c>
      <c r="W15" s="403">
        <v>94</v>
      </c>
      <c r="X15" s="403">
        <v>0</v>
      </c>
      <c r="Y15" s="403">
        <v>70</v>
      </c>
      <c r="Z15" s="403">
        <v>0</v>
      </c>
      <c r="AA15" s="403">
        <v>0</v>
      </c>
      <c r="AB15" s="403">
        <v>13</v>
      </c>
      <c r="AC15" s="403">
        <v>100</v>
      </c>
      <c r="AD15" s="141">
        <v>0</v>
      </c>
      <c r="AE15" s="141">
        <v>100</v>
      </c>
      <c r="AF15" s="405">
        <v>22</v>
      </c>
      <c r="AG15" s="403">
        <v>13</v>
      </c>
      <c r="AH15" s="403">
        <v>20</v>
      </c>
      <c r="AI15" s="403">
        <v>26</v>
      </c>
      <c r="AJ15" s="403">
        <v>0</v>
      </c>
      <c r="AK15" s="403">
        <v>13</v>
      </c>
      <c r="AL15" s="403">
        <v>13</v>
      </c>
      <c r="AM15" s="403">
        <v>28</v>
      </c>
      <c r="AN15" s="141">
        <v>0</v>
      </c>
      <c r="AO15" s="141">
        <v>100</v>
      </c>
      <c r="AP15" s="405">
        <v>22</v>
      </c>
      <c r="AQ15" s="403">
        <v>13</v>
      </c>
      <c r="AR15" s="403">
        <v>20</v>
      </c>
      <c r="AS15" s="403">
        <v>26</v>
      </c>
      <c r="AT15" s="403">
        <v>0</v>
      </c>
      <c r="AU15" s="403">
        <v>13</v>
      </c>
      <c r="AV15" s="403">
        <v>13</v>
      </c>
      <c r="AW15" s="403">
        <v>28</v>
      </c>
      <c r="AX15" s="141">
        <v>0</v>
      </c>
      <c r="AY15" s="141">
        <v>100</v>
      </c>
      <c r="AZ15" s="120"/>
      <c r="BA15" s="118"/>
      <c r="BB15" s="118"/>
      <c r="BC15" s="118"/>
      <c r="BD15" s="118"/>
      <c r="BE15" s="118"/>
      <c r="BF15" s="118"/>
      <c r="BG15" s="118"/>
      <c r="BH15" s="86">
        <v>70</v>
      </c>
      <c r="BO15" s="21"/>
      <c r="BP15" s="21"/>
      <c r="BU15" s="21"/>
      <c r="BV15" s="21"/>
      <c r="BW15" s="21"/>
      <c r="BX15" s="21"/>
      <c r="BY15" s="21"/>
      <c r="BZ15" s="21"/>
    </row>
    <row r="16" spans="1:94" ht="15" customHeight="1" x14ac:dyDescent="0.15">
      <c r="A16" s="1086">
        <v>7</v>
      </c>
      <c r="B16" s="1087"/>
      <c r="C16" s="1088"/>
      <c r="D16" s="373">
        <v>6</v>
      </c>
      <c r="E16" s="134">
        <v>7</v>
      </c>
      <c r="F16" s="108"/>
      <c r="G16" s="108"/>
      <c r="H16" s="135">
        <v>7</v>
      </c>
      <c r="I16" s="135">
        <v>6</v>
      </c>
      <c r="J16" s="135">
        <v>-2</v>
      </c>
      <c r="K16" s="140">
        <v>2</v>
      </c>
      <c r="L16" s="402">
        <v>97</v>
      </c>
      <c r="M16" s="403">
        <v>72</v>
      </c>
      <c r="N16" s="403">
        <v>0</v>
      </c>
      <c r="O16" s="403">
        <v>31</v>
      </c>
      <c r="P16" s="403">
        <v>52</v>
      </c>
      <c r="Q16" s="403">
        <v>12</v>
      </c>
      <c r="R16" s="403">
        <v>12</v>
      </c>
      <c r="S16" s="403">
        <v>0</v>
      </c>
      <c r="T16" s="141">
        <v>0</v>
      </c>
      <c r="U16" s="470">
        <v>100</v>
      </c>
      <c r="V16" s="402">
        <v>22</v>
      </c>
      <c r="W16" s="403">
        <v>93</v>
      </c>
      <c r="X16" s="403">
        <v>0</v>
      </c>
      <c r="Y16" s="403">
        <v>68</v>
      </c>
      <c r="Z16" s="403">
        <v>0</v>
      </c>
      <c r="AA16" s="403">
        <v>0</v>
      </c>
      <c r="AB16" s="403">
        <v>12</v>
      </c>
      <c r="AC16" s="403">
        <v>100</v>
      </c>
      <c r="AD16" s="141">
        <v>0</v>
      </c>
      <c r="AE16" s="141">
        <v>100</v>
      </c>
      <c r="AF16" s="402">
        <v>22</v>
      </c>
      <c r="AG16" s="403">
        <v>12</v>
      </c>
      <c r="AH16" s="403">
        <v>20</v>
      </c>
      <c r="AI16" s="403">
        <v>26</v>
      </c>
      <c r="AJ16" s="403">
        <v>0</v>
      </c>
      <c r="AK16" s="403">
        <v>12</v>
      </c>
      <c r="AL16" s="403">
        <v>12</v>
      </c>
      <c r="AM16" s="403">
        <v>23</v>
      </c>
      <c r="AN16" s="141">
        <v>0</v>
      </c>
      <c r="AO16" s="141">
        <v>100</v>
      </c>
      <c r="AP16" s="402">
        <v>22</v>
      </c>
      <c r="AQ16" s="403">
        <v>12</v>
      </c>
      <c r="AR16" s="403">
        <v>20</v>
      </c>
      <c r="AS16" s="403">
        <v>26</v>
      </c>
      <c r="AT16" s="403">
        <v>0</v>
      </c>
      <c r="AU16" s="403">
        <v>12</v>
      </c>
      <c r="AV16" s="403">
        <v>12</v>
      </c>
      <c r="AW16" s="403">
        <v>23</v>
      </c>
      <c r="AX16" s="141">
        <v>0</v>
      </c>
      <c r="AY16" s="141">
        <v>100</v>
      </c>
      <c r="AZ16" s="120"/>
      <c r="BA16" s="118"/>
      <c r="BB16" s="118"/>
      <c r="BC16" s="118"/>
      <c r="BD16" s="118"/>
      <c r="BE16" s="118"/>
      <c r="BF16" s="118"/>
      <c r="BG16" s="118"/>
      <c r="BH16" s="86">
        <v>69</v>
      </c>
      <c r="BO16" s="21"/>
      <c r="BP16" s="21"/>
      <c r="BU16" s="21"/>
      <c r="BV16" s="21"/>
      <c r="BW16" s="21"/>
      <c r="BX16" s="21"/>
      <c r="BY16" s="21"/>
      <c r="BZ16" s="21"/>
    </row>
    <row r="17" spans="1:78" ht="15" customHeight="1" x14ac:dyDescent="0.15">
      <c r="A17" s="1086">
        <v>8</v>
      </c>
      <c r="B17" s="1087"/>
      <c r="C17" s="1088"/>
      <c r="D17" s="373">
        <v>6</v>
      </c>
      <c r="E17" s="134">
        <v>8</v>
      </c>
      <c r="F17" s="108"/>
      <c r="G17" s="108"/>
      <c r="H17" s="135">
        <v>8</v>
      </c>
      <c r="I17" s="135">
        <v>7</v>
      </c>
      <c r="J17" s="135">
        <v>-2</v>
      </c>
      <c r="K17" s="140">
        <v>2</v>
      </c>
      <c r="L17" s="405">
        <v>98</v>
      </c>
      <c r="M17" s="403">
        <v>69</v>
      </c>
      <c r="N17" s="403">
        <v>0</v>
      </c>
      <c r="O17" s="403">
        <v>28</v>
      </c>
      <c r="P17" s="403">
        <v>48</v>
      </c>
      <c r="Q17" s="403">
        <v>11</v>
      </c>
      <c r="R17" s="403">
        <v>11</v>
      </c>
      <c r="S17" s="403">
        <v>0</v>
      </c>
      <c r="T17" s="141">
        <v>0</v>
      </c>
      <c r="U17" s="470">
        <v>100</v>
      </c>
      <c r="V17" s="405">
        <v>22</v>
      </c>
      <c r="W17" s="403">
        <v>92</v>
      </c>
      <c r="X17" s="403">
        <v>0</v>
      </c>
      <c r="Y17" s="403">
        <v>66</v>
      </c>
      <c r="Z17" s="403">
        <v>0</v>
      </c>
      <c r="AA17" s="403">
        <v>0</v>
      </c>
      <c r="AB17" s="403">
        <v>11</v>
      </c>
      <c r="AC17" s="403">
        <v>100</v>
      </c>
      <c r="AD17" s="141">
        <v>0</v>
      </c>
      <c r="AE17" s="141">
        <v>100</v>
      </c>
      <c r="AF17" s="405">
        <v>22</v>
      </c>
      <c r="AG17" s="403">
        <v>11</v>
      </c>
      <c r="AH17" s="403">
        <v>19</v>
      </c>
      <c r="AI17" s="403">
        <v>26</v>
      </c>
      <c r="AJ17" s="403">
        <v>0</v>
      </c>
      <c r="AK17" s="403">
        <v>11</v>
      </c>
      <c r="AL17" s="403">
        <v>11</v>
      </c>
      <c r="AM17" s="403">
        <v>18</v>
      </c>
      <c r="AN17" s="141">
        <v>0</v>
      </c>
      <c r="AO17" s="141">
        <v>100</v>
      </c>
      <c r="AP17" s="405">
        <v>22</v>
      </c>
      <c r="AQ17" s="403">
        <v>11</v>
      </c>
      <c r="AR17" s="403">
        <v>19</v>
      </c>
      <c r="AS17" s="403">
        <v>26</v>
      </c>
      <c r="AT17" s="403">
        <v>0</v>
      </c>
      <c r="AU17" s="403">
        <v>11</v>
      </c>
      <c r="AV17" s="403">
        <v>11</v>
      </c>
      <c r="AW17" s="403">
        <v>18</v>
      </c>
      <c r="AX17" s="141">
        <v>0</v>
      </c>
      <c r="AY17" s="141">
        <v>100</v>
      </c>
      <c r="AZ17" s="120"/>
      <c r="BA17" s="118"/>
      <c r="BB17" s="118"/>
      <c r="BC17" s="118"/>
      <c r="BD17" s="118"/>
      <c r="BE17" s="118"/>
      <c r="BF17" s="118"/>
      <c r="BG17" s="118"/>
      <c r="BH17" s="86">
        <v>67</v>
      </c>
      <c r="BO17" s="21"/>
      <c r="BP17" s="21"/>
      <c r="BU17" s="21"/>
      <c r="BV17" s="21"/>
      <c r="BW17" s="21"/>
      <c r="BX17" s="21"/>
      <c r="BY17" s="21"/>
      <c r="BZ17" s="21"/>
    </row>
    <row r="18" spans="1:78" ht="15" customHeight="1" x14ac:dyDescent="0.15">
      <c r="A18" s="1086">
        <v>9</v>
      </c>
      <c r="B18" s="1087"/>
      <c r="C18" s="1088"/>
      <c r="D18" s="373">
        <v>6</v>
      </c>
      <c r="E18" s="134">
        <v>9</v>
      </c>
      <c r="F18" s="108"/>
      <c r="G18" s="108"/>
      <c r="H18" s="135">
        <v>9</v>
      </c>
      <c r="I18" s="135">
        <v>8</v>
      </c>
      <c r="J18" s="135">
        <v>-2</v>
      </c>
      <c r="K18" s="140">
        <v>2</v>
      </c>
      <c r="L18" s="402">
        <v>99</v>
      </c>
      <c r="M18" s="403">
        <v>66</v>
      </c>
      <c r="N18" s="403">
        <v>0</v>
      </c>
      <c r="O18" s="403">
        <v>25</v>
      </c>
      <c r="P18" s="403">
        <v>44</v>
      </c>
      <c r="Q18" s="403">
        <v>11</v>
      </c>
      <c r="R18" s="403">
        <v>11</v>
      </c>
      <c r="S18" s="403">
        <v>0</v>
      </c>
      <c r="T18" s="141">
        <v>0</v>
      </c>
      <c r="U18" s="470">
        <v>100</v>
      </c>
      <c r="V18" s="402">
        <v>21</v>
      </c>
      <c r="W18" s="403">
        <v>91</v>
      </c>
      <c r="X18" s="403">
        <v>0</v>
      </c>
      <c r="Y18" s="403">
        <v>64</v>
      </c>
      <c r="Z18" s="403">
        <v>0</v>
      </c>
      <c r="AA18" s="403">
        <v>0</v>
      </c>
      <c r="AB18" s="403">
        <v>11</v>
      </c>
      <c r="AC18" s="403">
        <v>100</v>
      </c>
      <c r="AD18" s="141">
        <v>0</v>
      </c>
      <c r="AE18" s="141">
        <v>100</v>
      </c>
      <c r="AF18" s="402">
        <v>21</v>
      </c>
      <c r="AG18" s="403">
        <v>11</v>
      </c>
      <c r="AH18" s="403">
        <v>19</v>
      </c>
      <c r="AI18" s="403">
        <v>26</v>
      </c>
      <c r="AJ18" s="403">
        <v>0</v>
      </c>
      <c r="AK18" s="403">
        <v>11</v>
      </c>
      <c r="AL18" s="403">
        <v>11</v>
      </c>
      <c r="AM18" s="403">
        <v>14</v>
      </c>
      <c r="AN18" s="141">
        <v>0</v>
      </c>
      <c r="AO18" s="141">
        <v>100</v>
      </c>
      <c r="AP18" s="402">
        <v>21</v>
      </c>
      <c r="AQ18" s="403">
        <v>11</v>
      </c>
      <c r="AR18" s="403">
        <v>19</v>
      </c>
      <c r="AS18" s="403">
        <v>26</v>
      </c>
      <c r="AT18" s="403">
        <v>0</v>
      </c>
      <c r="AU18" s="403">
        <v>11</v>
      </c>
      <c r="AV18" s="403">
        <v>11</v>
      </c>
      <c r="AW18" s="403">
        <v>14</v>
      </c>
      <c r="AX18" s="141">
        <v>0</v>
      </c>
      <c r="AY18" s="141">
        <v>100</v>
      </c>
      <c r="AZ18" s="120"/>
      <c r="BA18" s="118"/>
      <c r="BB18" s="118"/>
      <c r="BC18" s="118"/>
      <c r="BD18" s="118"/>
      <c r="BE18" s="118"/>
      <c r="BF18" s="118"/>
      <c r="BG18" s="118"/>
      <c r="BH18" s="86">
        <v>67</v>
      </c>
      <c r="BO18" s="21"/>
      <c r="BP18" s="21"/>
      <c r="BU18" s="21"/>
      <c r="BV18" s="21"/>
      <c r="BW18" s="21"/>
      <c r="BX18" s="21"/>
      <c r="BY18" s="21"/>
      <c r="BZ18" s="21"/>
    </row>
    <row r="19" spans="1:78" ht="15" customHeight="1" x14ac:dyDescent="0.15">
      <c r="A19" s="1086">
        <v>10</v>
      </c>
      <c r="B19" s="1087"/>
      <c r="C19" s="1088"/>
      <c r="D19" s="373">
        <v>6</v>
      </c>
      <c r="E19" s="134">
        <v>10</v>
      </c>
      <c r="F19" s="108"/>
      <c r="G19" s="108"/>
      <c r="H19" s="135">
        <v>10</v>
      </c>
      <c r="I19" s="135">
        <v>9</v>
      </c>
      <c r="J19" s="135">
        <v>-2</v>
      </c>
      <c r="K19" s="140">
        <v>2</v>
      </c>
      <c r="L19" s="405">
        <v>100</v>
      </c>
      <c r="M19" s="403">
        <v>63</v>
      </c>
      <c r="N19" s="403">
        <v>0</v>
      </c>
      <c r="O19" s="403">
        <v>22</v>
      </c>
      <c r="P19" s="403">
        <v>40</v>
      </c>
      <c r="Q19" s="403">
        <v>10</v>
      </c>
      <c r="R19" s="403">
        <v>10</v>
      </c>
      <c r="S19" s="403">
        <v>0</v>
      </c>
      <c r="T19" s="141">
        <v>0</v>
      </c>
      <c r="U19" s="470">
        <v>100</v>
      </c>
      <c r="V19" s="405">
        <v>21</v>
      </c>
      <c r="W19" s="403">
        <v>90</v>
      </c>
      <c r="X19" s="403">
        <v>0</v>
      </c>
      <c r="Y19" s="403">
        <v>62</v>
      </c>
      <c r="Z19" s="403">
        <v>0</v>
      </c>
      <c r="AA19" s="403">
        <v>0</v>
      </c>
      <c r="AB19" s="403">
        <v>10</v>
      </c>
      <c r="AC19" s="403">
        <v>100</v>
      </c>
      <c r="AD19" s="141">
        <v>0</v>
      </c>
      <c r="AE19" s="141">
        <v>100</v>
      </c>
      <c r="AF19" s="405">
        <v>21</v>
      </c>
      <c r="AG19" s="403">
        <v>10</v>
      </c>
      <c r="AH19" s="403">
        <v>19</v>
      </c>
      <c r="AI19" s="403">
        <v>26</v>
      </c>
      <c r="AJ19" s="403">
        <v>0</v>
      </c>
      <c r="AK19" s="403">
        <v>10</v>
      </c>
      <c r="AL19" s="403">
        <v>10</v>
      </c>
      <c r="AM19" s="403">
        <v>12</v>
      </c>
      <c r="AN19" s="141">
        <v>0</v>
      </c>
      <c r="AO19" s="141">
        <v>100</v>
      </c>
      <c r="AP19" s="405">
        <v>21</v>
      </c>
      <c r="AQ19" s="403">
        <v>10</v>
      </c>
      <c r="AR19" s="403">
        <v>19</v>
      </c>
      <c r="AS19" s="403">
        <v>26</v>
      </c>
      <c r="AT19" s="403">
        <v>0</v>
      </c>
      <c r="AU19" s="403">
        <v>10</v>
      </c>
      <c r="AV19" s="403">
        <v>10</v>
      </c>
      <c r="AW19" s="403">
        <v>12</v>
      </c>
      <c r="AX19" s="141">
        <v>0</v>
      </c>
      <c r="AY19" s="141">
        <v>100</v>
      </c>
      <c r="AZ19" s="120"/>
      <c r="BA19" s="118"/>
      <c r="BB19" s="118"/>
      <c r="BC19" s="118"/>
      <c r="BD19" s="118"/>
      <c r="BE19" s="118"/>
      <c r="BF19" s="118"/>
      <c r="BG19" s="118"/>
      <c r="BH19" s="86">
        <v>64</v>
      </c>
    </row>
    <row r="20" spans="1:78" ht="15" customHeight="1" x14ac:dyDescent="0.15">
      <c r="A20" s="1124" t="s">
        <v>441</v>
      </c>
      <c r="B20" s="130" t="s">
        <v>292</v>
      </c>
      <c r="C20" s="199" t="s">
        <v>10521</v>
      </c>
      <c r="D20" s="958">
        <v>1</v>
      </c>
      <c r="E20" s="134">
        <v>1</v>
      </c>
      <c r="F20" s="108"/>
      <c r="G20" s="108"/>
      <c r="H20" s="135">
        <v>11</v>
      </c>
      <c r="I20" s="135">
        <v>10</v>
      </c>
      <c r="J20" s="135">
        <v>-2</v>
      </c>
      <c r="K20" s="140">
        <v>2</v>
      </c>
      <c r="L20" s="637">
        <v>100</v>
      </c>
      <c r="M20" s="407">
        <v>60</v>
      </c>
      <c r="N20" s="403">
        <v>0</v>
      </c>
      <c r="O20" s="407">
        <v>19</v>
      </c>
      <c r="P20" s="407">
        <v>36</v>
      </c>
      <c r="Q20" s="407">
        <v>9</v>
      </c>
      <c r="R20" s="407">
        <v>9</v>
      </c>
      <c r="S20" s="192">
        <v>0</v>
      </c>
      <c r="T20" s="141">
        <v>0</v>
      </c>
      <c r="U20" s="470">
        <v>100</v>
      </c>
      <c r="V20" s="637">
        <v>18</v>
      </c>
      <c r="W20" s="407">
        <v>89</v>
      </c>
      <c r="X20" s="407">
        <v>0</v>
      </c>
      <c r="Y20" s="407">
        <v>60</v>
      </c>
      <c r="Z20" s="407">
        <v>0</v>
      </c>
      <c r="AA20" s="407">
        <v>0</v>
      </c>
      <c r="AB20" s="407">
        <v>9</v>
      </c>
      <c r="AC20" s="192">
        <v>100</v>
      </c>
      <c r="AD20" s="141">
        <v>0</v>
      </c>
      <c r="AE20" s="141">
        <v>100</v>
      </c>
      <c r="AF20" s="637">
        <v>18</v>
      </c>
      <c r="AG20" s="407">
        <v>9</v>
      </c>
      <c r="AH20" s="407">
        <v>18</v>
      </c>
      <c r="AI20" s="407">
        <v>26</v>
      </c>
      <c r="AJ20" s="407">
        <v>0</v>
      </c>
      <c r="AK20" s="407">
        <v>9</v>
      </c>
      <c r="AL20" s="407">
        <v>9</v>
      </c>
      <c r="AM20" s="192">
        <v>11</v>
      </c>
      <c r="AN20" s="141">
        <v>0</v>
      </c>
      <c r="AO20" s="141">
        <v>100</v>
      </c>
      <c r="AP20" s="637">
        <v>18</v>
      </c>
      <c r="AQ20" s="407">
        <v>9</v>
      </c>
      <c r="AR20" s="407">
        <v>18</v>
      </c>
      <c r="AS20" s="407">
        <v>26</v>
      </c>
      <c r="AT20" s="407">
        <v>0</v>
      </c>
      <c r="AU20" s="407">
        <v>9</v>
      </c>
      <c r="AV20" s="407">
        <v>9</v>
      </c>
      <c r="AW20" s="192">
        <v>11</v>
      </c>
      <c r="AX20" s="141">
        <v>0</v>
      </c>
      <c r="AY20" s="141">
        <v>100</v>
      </c>
      <c r="AZ20" s="638"/>
      <c r="BA20" s="639"/>
      <c r="BB20" s="639"/>
      <c r="BC20" s="639"/>
      <c r="BD20" s="639"/>
      <c r="BE20" s="639"/>
      <c r="BF20" s="639"/>
      <c r="BG20" s="639"/>
      <c r="BH20" s="100">
        <v>61</v>
      </c>
    </row>
    <row r="21" spans="1:78" ht="15" customHeight="1" x14ac:dyDescent="0.15">
      <c r="A21" s="1124"/>
      <c r="B21" s="130" t="s">
        <v>293</v>
      </c>
      <c r="C21" s="199" t="s">
        <v>10521</v>
      </c>
      <c r="D21" s="958">
        <v>1</v>
      </c>
      <c r="E21" s="134">
        <v>2</v>
      </c>
      <c r="F21" s="108"/>
      <c r="G21" s="108"/>
      <c r="H21" s="135">
        <v>12</v>
      </c>
      <c r="I21" s="135">
        <v>11</v>
      </c>
      <c r="J21" s="135">
        <v>-2</v>
      </c>
      <c r="K21" s="140">
        <v>2</v>
      </c>
      <c r="L21" s="637">
        <v>100</v>
      </c>
      <c r="M21" s="407">
        <v>57</v>
      </c>
      <c r="N21" s="403">
        <v>0</v>
      </c>
      <c r="O21" s="407">
        <v>16</v>
      </c>
      <c r="P21" s="407">
        <v>32</v>
      </c>
      <c r="Q21" s="407">
        <v>10</v>
      </c>
      <c r="R21" s="407">
        <v>10</v>
      </c>
      <c r="S21" s="407">
        <v>0</v>
      </c>
      <c r="T21" s="141">
        <v>0</v>
      </c>
      <c r="U21" s="470">
        <v>100</v>
      </c>
      <c r="V21" s="637">
        <v>16</v>
      </c>
      <c r="W21" s="407">
        <v>88</v>
      </c>
      <c r="X21" s="407">
        <v>0</v>
      </c>
      <c r="Y21" s="407">
        <v>58</v>
      </c>
      <c r="Z21" s="407">
        <v>0</v>
      </c>
      <c r="AA21" s="407">
        <v>0</v>
      </c>
      <c r="AB21" s="407">
        <v>10</v>
      </c>
      <c r="AC21" s="407">
        <v>100</v>
      </c>
      <c r="AD21" s="141">
        <v>0</v>
      </c>
      <c r="AE21" s="141">
        <v>100</v>
      </c>
      <c r="AF21" s="637">
        <v>16</v>
      </c>
      <c r="AG21" s="407">
        <v>10</v>
      </c>
      <c r="AH21" s="407">
        <v>18</v>
      </c>
      <c r="AI21" s="407">
        <v>25</v>
      </c>
      <c r="AJ21" s="407">
        <v>0</v>
      </c>
      <c r="AK21" s="407">
        <v>10</v>
      </c>
      <c r="AL21" s="407">
        <v>10</v>
      </c>
      <c r="AM21" s="407">
        <v>10</v>
      </c>
      <c r="AN21" s="141">
        <v>0</v>
      </c>
      <c r="AO21" s="141">
        <v>100</v>
      </c>
      <c r="AP21" s="637">
        <v>16</v>
      </c>
      <c r="AQ21" s="407">
        <v>10</v>
      </c>
      <c r="AR21" s="407">
        <v>18</v>
      </c>
      <c r="AS21" s="407">
        <v>25</v>
      </c>
      <c r="AT21" s="407">
        <v>0</v>
      </c>
      <c r="AU21" s="407">
        <v>10</v>
      </c>
      <c r="AV21" s="407">
        <v>10</v>
      </c>
      <c r="AW21" s="407">
        <v>10</v>
      </c>
      <c r="AX21" s="141">
        <v>0</v>
      </c>
      <c r="AY21" s="141">
        <v>100</v>
      </c>
      <c r="AZ21" s="120"/>
      <c r="BA21" s="118"/>
      <c r="BB21" s="118"/>
      <c r="BC21" s="118"/>
      <c r="BD21" s="118"/>
      <c r="BE21" s="118"/>
      <c r="BF21" s="118"/>
      <c r="BG21" s="118"/>
      <c r="BH21" s="199">
        <v>56</v>
      </c>
    </row>
    <row r="22" spans="1:78" ht="15" customHeight="1" x14ac:dyDescent="0.15">
      <c r="A22" s="1124"/>
      <c r="B22" s="130" t="s">
        <v>299</v>
      </c>
      <c r="C22" s="199" t="s">
        <v>6354</v>
      </c>
      <c r="D22" s="136" t="s">
        <v>6354</v>
      </c>
      <c r="E22" s="137" t="s">
        <v>10876</v>
      </c>
      <c r="F22" s="110"/>
      <c r="G22" s="110"/>
      <c r="H22" s="138" t="s">
        <v>10876</v>
      </c>
      <c r="I22" s="138" t="s">
        <v>10876</v>
      </c>
      <c r="J22" s="138" t="s">
        <v>10876</v>
      </c>
      <c r="K22" s="139" t="s">
        <v>10876</v>
      </c>
      <c r="L22" s="404">
        <v>90</v>
      </c>
      <c r="M22" s="406">
        <v>35</v>
      </c>
      <c r="N22" s="406">
        <v>7</v>
      </c>
      <c r="O22" s="406">
        <v>50</v>
      </c>
      <c r="P22" s="406">
        <v>0</v>
      </c>
      <c r="Q22" s="406">
        <v>0</v>
      </c>
      <c r="R22" s="406">
        <v>20</v>
      </c>
      <c r="S22" s="406">
        <v>50</v>
      </c>
      <c r="T22" s="162">
        <v>40</v>
      </c>
      <c r="U22" s="471">
        <v>100</v>
      </c>
      <c r="V22" s="404">
        <v>90</v>
      </c>
      <c r="W22" s="406">
        <v>87</v>
      </c>
      <c r="X22" s="406">
        <v>0</v>
      </c>
      <c r="Y22" s="406">
        <v>50</v>
      </c>
      <c r="Z22" s="406">
        <v>7</v>
      </c>
      <c r="AA22" s="406">
        <v>7</v>
      </c>
      <c r="AB22" s="406">
        <v>20</v>
      </c>
      <c r="AC22" s="406">
        <v>46</v>
      </c>
      <c r="AD22" s="162">
        <v>40</v>
      </c>
      <c r="AE22" s="162">
        <v>100</v>
      </c>
      <c r="AF22" s="404">
        <v>90</v>
      </c>
      <c r="AG22" s="406">
        <v>35</v>
      </c>
      <c r="AH22" s="406">
        <v>0</v>
      </c>
      <c r="AI22" s="406">
        <v>50</v>
      </c>
      <c r="AJ22" s="406">
        <v>7</v>
      </c>
      <c r="AK22" s="406">
        <v>7</v>
      </c>
      <c r="AL22" s="406">
        <v>20</v>
      </c>
      <c r="AM22" s="406">
        <v>50</v>
      </c>
      <c r="AN22" s="162">
        <v>40</v>
      </c>
      <c r="AO22" s="162">
        <v>100</v>
      </c>
      <c r="AP22" s="404">
        <v>7</v>
      </c>
      <c r="AQ22" s="406">
        <v>80</v>
      </c>
      <c r="AR22" s="406">
        <v>0</v>
      </c>
      <c r="AS22" s="406">
        <v>50</v>
      </c>
      <c r="AT22" s="406">
        <v>0</v>
      </c>
      <c r="AU22" s="406">
        <v>35</v>
      </c>
      <c r="AV22" s="406">
        <v>0</v>
      </c>
      <c r="AW22" s="406">
        <v>35</v>
      </c>
      <c r="AX22" s="162">
        <v>0</v>
      </c>
      <c r="AY22" s="162">
        <v>100</v>
      </c>
      <c r="AZ22" s="121"/>
      <c r="BA22" s="119"/>
      <c r="BB22" s="119"/>
      <c r="BC22" s="119"/>
      <c r="BD22" s="119"/>
      <c r="BE22" s="119"/>
      <c r="BF22" s="119"/>
      <c r="BG22" s="119"/>
      <c r="BH22" s="193">
        <v>46</v>
      </c>
    </row>
    <row r="23" spans="1:78" ht="15" customHeight="1" x14ac:dyDescent="0.15">
      <c r="A23" s="1124"/>
      <c r="B23" s="130" t="s">
        <v>300</v>
      </c>
      <c r="C23" s="199" t="s">
        <v>10827</v>
      </c>
      <c r="D23" s="136" t="s">
        <v>6354</v>
      </c>
      <c r="E23" s="137" t="s">
        <v>10876</v>
      </c>
      <c r="F23" s="110"/>
      <c r="G23" s="110"/>
      <c r="H23" s="138" t="s">
        <v>6354</v>
      </c>
      <c r="I23" s="138" t="s">
        <v>10876</v>
      </c>
      <c r="J23" s="138" t="s">
        <v>6354</v>
      </c>
      <c r="K23" s="139" t="s">
        <v>10876</v>
      </c>
      <c r="L23" s="404">
        <v>90</v>
      </c>
      <c r="M23" s="406">
        <v>35</v>
      </c>
      <c r="N23" s="406">
        <v>5</v>
      </c>
      <c r="O23" s="406">
        <v>50</v>
      </c>
      <c r="P23" s="406">
        <v>0</v>
      </c>
      <c r="Q23" s="406">
        <v>0</v>
      </c>
      <c r="R23" s="406">
        <v>20</v>
      </c>
      <c r="S23" s="406">
        <v>50</v>
      </c>
      <c r="T23" s="162">
        <v>40</v>
      </c>
      <c r="U23" s="471">
        <v>100</v>
      </c>
      <c r="V23" s="404">
        <v>90</v>
      </c>
      <c r="W23" s="406">
        <v>86</v>
      </c>
      <c r="X23" s="406">
        <v>0</v>
      </c>
      <c r="Y23" s="406">
        <v>50</v>
      </c>
      <c r="Z23" s="406">
        <v>5</v>
      </c>
      <c r="AA23" s="406">
        <v>5</v>
      </c>
      <c r="AB23" s="406">
        <v>20</v>
      </c>
      <c r="AC23" s="406">
        <v>38</v>
      </c>
      <c r="AD23" s="162">
        <v>40</v>
      </c>
      <c r="AE23" s="162">
        <v>100</v>
      </c>
      <c r="AF23" s="404">
        <v>90</v>
      </c>
      <c r="AG23" s="406">
        <v>35</v>
      </c>
      <c r="AH23" s="406">
        <v>0</v>
      </c>
      <c r="AI23" s="406">
        <v>50</v>
      </c>
      <c r="AJ23" s="406">
        <v>5</v>
      </c>
      <c r="AK23" s="406">
        <v>5</v>
      </c>
      <c r="AL23" s="406">
        <v>20</v>
      </c>
      <c r="AM23" s="406">
        <v>50</v>
      </c>
      <c r="AN23" s="162">
        <v>40</v>
      </c>
      <c r="AO23" s="162">
        <v>100</v>
      </c>
      <c r="AP23" s="404">
        <v>5</v>
      </c>
      <c r="AQ23" s="406">
        <v>80</v>
      </c>
      <c r="AR23" s="406">
        <v>0</v>
      </c>
      <c r="AS23" s="406">
        <v>50</v>
      </c>
      <c r="AT23" s="406">
        <v>0</v>
      </c>
      <c r="AU23" s="406">
        <v>35</v>
      </c>
      <c r="AV23" s="406">
        <v>0</v>
      </c>
      <c r="AW23" s="406">
        <v>35</v>
      </c>
      <c r="AX23" s="162">
        <v>0</v>
      </c>
      <c r="AY23" s="162">
        <v>100</v>
      </c>
      <c r="AZ23" s="121"/>
      <c r="BA23" s="119"/>
      <c r="BB23" s="119"/>
      <c r="BC23" s="119"/>
      <c r="BD23" s="119"/>
      <c r="BE23" s="119"/>
      <c r="BF23" s="119"/>
      <c r="BG23" s="119"/>
      <c r="BH23" s="193">
        <v>38</v>
      </c>
    </row>
    <row r="24" spans="1:78" ht="15" customHeight="1" x14ac:dyDescent="0.15">
      <c r="A24" s="1124"/>
      <c r="B24" s="130">
        <v>15</v>
      </c>
      <c r="C24" s="199" t="s">
        <v>6354</v>
      </c>
      <c r="D24" s="136" t="s">
        <v>10876</v>
      </c>
      <c r="E24" s="137" t="s">
        <v>10876</v>
      </c>
      <c r="F24" s="110"/>
      <c r="G24" s="110"/>
      <c r="H24" s="138" t="s">
        <v>6354</v>
      </c>
      <c r="I24" s="138" t="s">
        <v>6354</v>
      </c>
      <c r="J24" s="138" t="s">
        <v>10876</v>
      </c>
      <c r="K24" s="139" t="s">
        <v>10876</v>
      </c>
      <c r="L24" s="404">
        <v>0</v>
      </c>
      <c r="M24" s="406">
        <v>0</v>
      </c>
      <c r="N24" s="406">
        <v>0</v>
      </c>
      <c r="O24" s="406">
        <v>0</v>
      </c>
      <c r="P24" s="406">
        <v>0</v>
      </c>
      <c r="Q24" s="406">
        <v>0</v>
      </c>
      <c r="R24" s="406">
        <v>0</v>
      </c>
      <c r="S24" s="406">
        <v>0</v>
      </c>
      <c r="T24" s="162">
        <v>40</v>
      </c>
      <c r="U24" s="471">
        <v>100</v>
      </c>
      <c r="V24" s="404">
        <v>0</v>
      </c>
      <c r="W24" s="406">
        <v>85</v>
      </c>
      <c r="X24" s="406">
        <v>0</v>
      </c>
      <c r="Y24" s="406">
        <v>0</v>
      </c>
      <c r="Z24" s="406">
        <v>0</v>
      </c>
      <c r="AA24" s="406">
        <v>0</v>
      </c>
      <c r="AB24" s="406">
        <v>0</v>
      </c>
      <c r="AC24" s="406">
        <v>0</v>
      </c>
      <c r="AD24" s="162">
        <v>20</v>
      </c>
      <c r="AE24" s="162">
        <v>100</v>
      </c>
      <c r="AF24" s="404">
        <v>0</v>
      </c>
      <c r="AG24" s="406">
        <v>0</v>
      </c>
      <c r="AH24" s="406">
        <v>0</v>
      </c>
      <c r="AI24" s="406">
        <v>0</v>
      </c>
      <c r="AJ24" s="406">
        <v>0</v>
      </c>
      <c r="AK24" s="406">
        <v>0</v>
      </c>
      <c r="AL24" s="406">
        <v>0</v>
      </c>
      <c r="AM24" s="406">
        <v>0</v>
      </c>
      <c r="AN24" s="162">
        <v>0</v>
      </c>
      <c r="AO24" s="162">
        <v>100</v>
      </c>
      <c r="AP24" s="404">
        <v>0</v>
      </c>
      <c r="AQ24" s="406">
        <v>0</v>
      </c>
      <c r="AR24" s="406">
        <v>0</v>
      </c>
      <c r="AS24" s="406">
        <v>0</v>
      </c>
      <c r="AT24" s="406">
        <v>0</v>
      </c>
      <c r="AU24" s="406">
        <v>0</v>
      </c>
      <c r="AV24" s="406">
        <v>0</v>
      </c>
      <c r="AW24" s="406">
        <v>0</v>
      </c>
      <c r="AX24" s="162">
        <v>0</v>
      </c>
      <c r="AY24" s="162">
        <v>100</v>
      </c>
      <c r="AZ24" s="121"/>
      <c r="BA24" s="119"/>
      <c r="BB24" s="119"/>
      <c r="BC24" s="119"/>
      <c r="BD24" s="119"/>
      <c r="BE24" s="119"/>
      <c r="BF24" s="119"/>
      <c r="BG24" s="119"/>
      <c r="BH24" s="92">
        <v>0</v>
      </c>
    </row>
    <row r="25" spans="1:78" ht="15" customHeight="1" x14ac:dyDescent="0.15">
      <c r="A25" s="1124"/>
      <c r="B25" s="130">
        <v>16</v>
      </c>
      <c r="C25" s="199" t="s">
        <v>6354</v>
      </c>
      <c r="D25" s="136" t="s">
        <v>6354</v>
      </c>
      <c r="E25" s="137" t="s">
        <v>10876</v>
      </c>
      <c r="F25" s="110"/>
      <c r="G25" s="110"/>
      <c r="H25" s="138" t="s">
        <v>10876</v>
      </c>
      <c r="I25" s="138" t="s">
        <v>10876</v>
      </c>
      <c r="J25" s="138" t="s">
        <v>10876</v>
      </c>
      <c r="K25" s="139" t="s">
        <v>10876</v>
      </c>
      <c r="L25" s="404">
        <v>0</v>
      </c>
      <c r="M25" s="406">
        <v>0</v>
      </c>
      <c r="N25" s="406">
        <v>0</v>
      </c>
      <c r="O25" s="406">
        <v>0</v>
      </c>
      <c r="P25" s="406">
        <v>0</v>
      </c>
      <c r="Q25" s="406">
        <v>0</v>
      </c>
      <c r="R25" s="406">
        <v>0</v>
      </c>
      <c r="S25" s="406">
        <v>0</v>
      </c>
      <c r="T25" s="162">
        <v>40</v>
      </c>
      <c r="U25" s="471">
        <v>100</v>
      </c>
      <c r="V25" s="404">
        <v>0</v>
      </c>
      <c r="W25" s="406">
        <v>84</v>
      </c>
      <c r="X25" s="406">
        <v>0</v>
      </c>
      <c r="Y25" s="406">
        <v>0</v>
      </c>
      <c r="Z25" s="406">
        <v>0</v>
      </c>
      <c r="AA25" s="406">
        <v>0</v>
      </c>
      <c r="AB25" s="406">
        <v>0</v>
      </c>
      <c r="AC25" s="406">
        <v>0</v>
      </c>
      <c r="AD25" s="162">
        <v>20</v>
      </c>
      <c r="AE25" s="162">
        <v>100</v>
      </c>
      <c r="AF25" s="404">
        <v>0</v>
      </c>
      <c r="AG25" s="406">
        <v>0</v>
      </c>
      <c r="AH25" s="406">
        <v>0</v>
      </c>
      <c r="AI25" s="406">
        <v>0</v>
      </c>
      <c r="AJ25" s="406">
        <v>0</v>
      </c>
      <c r="AK25" s="406">
        <v>0</v>
      </c>
      <c r="AL25" s="406">
        <v>0</v>
      </c>
      <c r="AM25" s="406">
        <v>0</v>
      </c>
      <c r="AN25" s="162">
        <v>0</v>
      </c>
      <c r="AO25" s="162">
        <v>100</v>
      </c>
      <c r="AP25" s="404">
        <v>0</v>
      </c>
      <c r="AQ25" s="406">
        <v>0</v>
      </c>
      <c r="AR25" s="406">
        <v>0</v>
      </c>
      <c r="AS25" s="406">
        <v>0</v>
      </c>
      <c r="AT25" s="406">
        <v>0</v>
      </c>
      <c r="AU25" s="406">
        <v>0</v>
      </c>
      <c r="AV25" s="406">
        <v>0</v>
      </c>
      <c r="AW25" s="406">
        <v>0</v>
      </c>
      <c r="AX25" s="162">
        <v>0</v>
      </c>
      <c r="AY25" s="162">
        <v>100</v>
      </c>
      <c r="AZ25" s="121"/>
      <c r="BA25" s="119"/>
      <c r="BB25" s="119"/>
      <c r="BC25" s="119"/>
      <c r="BD25" s="119"/>
      <c r="BE25" s="119"/>
      <c r="BF25" s="119"/>
      <c r="BG25" s="119"/>
      <c r="BH25" s="92">
        <v>0</v>
      </c>
    </row>
    <row r="26" spans="1:78" ht="15" customHeight="1" x14ac:dyDescent="0.15">
      <c r="A26" s="1086">
        <v>101</v>
      </c>
      <c r="B26" s="1087"/>
      <c r="C26" s="1088"/>
      <c r="D26" s="134" t="s">
        <v>418</v>
      </c>
      <c r="E26" s="134" t="s">
        <v>418</v>
      </c>
      <c r="F26" s="108"/>
      <c r="G26" s="108"/>
      <c r="H26" s="135" t="s">
        <v>418</v>
      </c>
      <c r="I26" s="135" t="s">
        <v>418</v>
      </c>
      <c r="J26" s="135" t="s">
        <v>418</v>
      </c>
      <c r="K26" s="140" t="s">
        <v>418</v>
      </c>
      <c r="L26" s="405">
        <v>100</v>
      </c>
      <c r="M26" s="403">
        <v>3</v>
      </c>
      <c r="N26" s="403">
        <v>100</v>
      </c>
      <c r="O26" s="403">
        <v>28</v>
      </c>
      <c r="P26" s="403">
        <v>23</v>
      </c>
      <c r="Q26" s="403">
        <v>28</v>
      </c>
      <c r="R26" s="403">
        <v>28</v>
      </c>
      <c r="S26" s="403">
        <v>0</v>
      </c>
      <c r="T26" s="141">
        <v>0</v>
      </c>
      <c r="U26" s="470">
        <v>100</v>
      </c>
      <c r="V26" s="405">
        <v>24</v>
      </c>
      <c r="W26" s="403">
        <v>83</v>
      </c>
      <c r="X26" s="403">
        <v>100</v>
      </c>
      <c r="Y26" s="403">
        <v>58</v>
      </c>
      <c r="Z26" s="403">
        <v>0</v>
      </c>
      <c r="AA26" s="403">
        <v>28</v>
      </c>
      <c r="AB26" s="403">
        <v>28</v>
      </c>
      <c r="AC26" s="403">
        <v>100</v>
      </c>
      <c r="AD26" s="141">
        <v>0</v>
      </c>
      <c r="AE26" s="141">
        <v>100</v>
      </c>
      <c r="AF26" s="405">
        <v>24</v>
      </c>
      <c r="AG26" s="403">
        <v>28</v>
      </c>
      <c r="AH26" s="403">
        <v>25</v>
      </c>
      <c r="AI26" s="403">
        <v>27</v>
      </c>
      <c r="AJ26" s="403">
        <v>0</v>
      </c>
      <c r="AK26" s="403">
        <v>28</v>
      </c>
      <c r="AL26" s="403">
        <v>28</v>
      </c>
      <c r="AM26" s="403">
        <v>35</v>
      </c>
      <c r="AN26" s="141">
        <v>0</v>
      </c>
      <c r="AO26" s="141">
        <v>100</v>
      </c>
      <c r="AP26" s="405">
        <v>24</v>
      </c>
      <c r="AQ26" s="403">
        <v>28</v>
      </c>
      <c r="AR26" s="403">
        <v>25</v>
      </c>
      <c r="AS26" s="403">
        <v>27</v>
      </c>
      <c r="AT26" s="403">
        <v>0</v>
      </c>
      <c r="AU26" s="403">
        <v>28</v>
      </c>
      <c r="AV26" s="403">
        <v>28</v>
      </c>
      <c r="AW26" s="403">
        <v>35</v>
      </c>
      <c r="AX26" s="141">
        <v>0</v>
      </c>
      <c r="AY26" s="141">
        <v>100</v>
      </c>
      <c r="AZ26" s="120"/>
      <c r="BA26" s="118"/>
      <c r="BB26" s="118"/>
      <c r="BC26" s="118"/>
      <c r="BD26" s="118"/>
      <c r="BE26" s="118"/>
      <c r="BF26" s="118"/>
      <c r="BG26" s="118"/>
      <c r="BH26" s="86">
        <v>50</v>
      </c>
    </row>
    <row r="27" spans="1:78" ht="15" customHeight="1" x14ac:dyDescent="0.15">
      <c r="A27" s="1086">
        <v>102</v>
      </c>
      <c r="B27" s="1087"/>
      <c r="C27" s="1088"/>
      <c r="D27" s="134" t="s">
        <v>418</v>
      </c>
      <c r="E27" s="134" t="s">
        <v>418</v>
      </c>
      <c r="F27" s="108"/>
      <c r="G27" s="108"/>
      <c r="H27" s="135" t="s">
        <v>418</v>
      </c>
      <c r="I27" s="135" t="s">
        <v>418</v>
      </c>
      <c r="J27" s="135" t="s">
        <v>418</v>
      </c>
      <c r="K27" s="140" t="s">
        <v>418</v>
      </c>
      <c r="L27" s="402">
        <v>100</v>
      </c>
      <c r="M27" s="192">
        <v>6</v>
      </c>
      <c r="N27" s="192">
        <v>100</v>
      </c>
      <c r="O27" s="192">
        <v>33</v>
      </c>
      <c r="P27" s="192">
        <v>29</v>
      </c>
      <c r="Q27" s="192">
        <v>35</v>
      </c>
      <c r="R27" s="192">
        <v>35</v>
      </c>
      <c r="S27" s="192">
        <v>0</v>
      </c>
      <c r="T27" s="141">
        <v>0</v>
      </c>
      <c r="U27" s="470">
        <v>100</v>
      </c>
      <c r="V27" s="402">
        <v>23</v>
      </c>
      <c r="W27" s="192">
        <v>82</v>
      </c>
      <c r="X27" s="192">
        <v>100</v>
      </c>
      <c r="Y27" s="192">
        <v>56</v>
      </c>
      <c r="Z27" s="192">
        <v>0</v>
      </c>
      <c r="AA27" s="192">
        <v>35</v>
      </c>
      <c r="AB27" s="192">
        <v>35</v>
      </c>
      <c r="AC27" s="192">
        <v>100</v>
      </c>
      <c r="AD27" s="141">
        <v>0</v>
      </c>
      <c r="AE27" s="141">
        <v>100</v>
      </c>
      <c r="AF27" s="402">
        <v>23</v>
      </c>
      <c r="AG27" s="192">
        <v>35</v>
      </c>
      <c r="AH27" s="192">
        <v>25</v>
      </c>
      <c r="AI27" s="192">
        <v>27</v>
      </c>
      <c r="AJ27" s="192">
        <v>0</v>
      </c>
      <c r="AK27" s="192">
        <v>35</v>
      </c>
      <c r="AL27" s="192">
        <v>35</v>
      </c>
      <c r="AM27" s="192">
        <v>34</v>
      </c>
      <c r="AN27" s="141">
        <v>0</v>
      </c>
      <c r="AO27" s="141">
        <v>100</v>
      </c>
      <c r="AP27" s="402">
        <v>23</v>
      </c>
      <c r="AQ27" s="192">
        <v>35</v>
      </c>
      <c r="AR27" s="192">
        <v>25</v>
      </c>
      <c r="AS27" s="192">
        <v>27</v>
      </c>
      <c r="AT27" s="192">
        <v>0</v>
      </c>
      <c r="AU27" s="192">
        <v>35</v>
      </c>
      <c r="AV27" s="192">
        <v>35</v>
      </c>
      <c r="AW27" s="192">
        <v>34</v>
      </c>
      <c r="AX27" s="141">
        <v>0</v>
      </c>
      <c r="AY27" s="141">
        <v>100</v>
      </c>
      <c r="AZ27" s="120"/>
      <c r="BA27" s="118"/>
      <c r="BB27" s="118"/>
      <c r="BC27" s="118"/>
      <c r="BD27" s="118"/>
      <c r="BE27" s="118"/>
      <c r="BF27" s="118"/>
      <c r="BG27" s="118"/>
      <c r="BH27" s="86">
        <v>50</v>
      </c>
    </row>
    <row r="28" spans="1:78" ht="15" customHeight="1" x14ac:dyDescent="0.15">
      <c r="A28" s="1086">
        <v>103</v>
      </c>
      <c r="B28" s="1087"/>
      <c r="C28" s="1088"/>
      <c r="D28" s="134" t="s">
        <v>418</v>
      </c>
      <c r="E28" s="134" t="s">
        <v>418</v>
      </c>
      <c r="F28" s="108"/>
      <c r="G28" s="108"/>
      <c r="H28" s="135" t="s">
        <v>418</v>
      </c>
      <c r="I28" s="135" t="s">
        <v>418</v>
      </c>
      <c r="J28" s="135" t="s">
        <v>418</v>
      </c>
      <c r="K28" s="140" t="s">
        <v>418</v>
      </c>
      <c r="L28" s="405">
        <v>100</v>
      </c>
      <c r="M28" s="192">
        <v>9</v>
      </c>
      <c r="N28" s="192">
        <v>100</v>
      </c>
      <c r="O28" s="192">
        <v>38</v>
      </c>
      <c r="P28" s="192">
        <v>35</v>
      </c>
      <c r="Q28" s="192">
        <v>35</v>
      </c>
      <c r="R28" s="192">
        <v>35</v>
      </c>
      <c r="S28" s="192">
        <v>0</v>
      </c>
      <c r="T28" s="141">
        <v>0</v>
      </c>
      <c r="U28" s="470">
        <v>100</v>
      </c>
      <c r="V28" s="405">
        <v>22</v>
      </c>
      <c r="W28" s="192">
        <v>81</v>
      </c>
      <c r="X28" s="192">
        <v>100</v>
      </c>
      <c r="Y28" s="192">
        <v>54</v>
      </c>
      <c r="Z28" s="192">
        <v>0</v>
      </c>
      <c r="AA28" s="192">
        <v>42</v>
      </c>
      <c r="AB28" s="192">
        <v>35</v>
      </c>
      <c r="AC28" s="192">
        <v>100</v>
      </c>
      <c r="AD28" s="141">
        <v>0</v>
      </c>
      <c r="AE28" s="141">
        <v>100</v>
      </c>
      <c r="AF28" s="405">
        <v>22</v>
      </c>
      <c r="AG28" s="192">
        <v>35</v>
      </c>
      <c r="AH28" s="192">
        <v>25</v>
      </c>
      <c r="AI28" s="192">
        <v>26</v>
      </c>
      <c r="AJ28" s="192">
        <v>0</v>
      </c>
      <c r="AK28" s="192">
        <v>35</v>
      </c>
      <c r="AL28" s="192">
        <v>35</v>
      </c>
      <c r="AM28" s="192">
        <v>32</v>
      </c>
      <c r="AN28" s="141">
        <v>0</v>
      </c>
      <c r="AO28" s="141">
        <v>100</v>
      </c>
      <c r="AP28" s="405">
        <v>22</v>
      </c>
      <c r="AQ28" s="192">
        <v>35</v>
      </c>
      <c r="AR28" s="192">
        <v>25</v>
      </c>
      <c r="AS28" s="192">
        <v>26</v>
      </c>
      <c r="AT28" s="192">
        <v>0</v>
      </c>
      <c r="AU28" s="192">
        <v>35</v>
      </c>
      <c r="AV28" s="192">
        <v>35</v>
      </c>
      <c r="AW28" s="192">
        <v>32</v>
      </c>
      <c r="AX28" s="141">
        <v>0</v>
      </c>
      <c r="AY28" s="141">
        <v>100</v>
      </c>
      <c r="AZ28" s="120"/>
      <c r="BA28" s="118"/>
      <c r="BB28" s="118"/>
      <c r="BC28" s="118"/>
      <c r="BD28" s="118"/>
      <c r="BE28" s="118"/>
      <c r="BF28" s="118"/>
      <c r="BG28" s="118"/>
      <c r="BH28" s="86">
        <v>50</v>
      </c>
    </row>
    <row r="29" spans="1:78" ht="15" customHeight="1" x14ac:dyDescent="0.15">
      <c r="A29" s="1086">
        <v>104</v>
      </c>
      <c r="B29" s="1087"/>
      <c r="C29" s="1088"/>
      <c r="D29" s="134" t="s">
        <v>418</v>
      </c>
      <c r="E29" s="134" t="s">
        <v>418</v>
      </c>
      <c r="F29" s="108"/>
      <c r="G29" s="108"/>
      <c r="H29" s="135" t="s">
        <v>418</v>
      </c>
      <c r="I29" s="135" t="s">
        <v>418</v>
      </c>
      <c r="J29" s="135" t="s">
        <v>418</v>
      </c>
      <c r="K29" s="140" t="s">
        <v>418</v>
      </c>
      <c r="L29" s="405">
        <v>100</v>
      </c>
      <c r="M29" s="192">
        <v>12</v>
      </c>
      <c r="N29" s="192">
        <v>100</v>
      </c>
      <c r="O29" s="192">
        <v>43</v>
      </c>
      <c r="P29" s="192">
        <v>41</v>
      </c>
      <c r="Q29" s="192">
        <v>35</v>
      </c>
      <c r="R29" s="192">
        <v>35</v>
      </c>
      <c r="S29" s="192">
        <v>0</v>
      </c>
      <c r="T29" s="141">
        <v>0</v>
      </c>
      <c r="U29" s="470">
        <v>100</v>
      </c>
      <c r="V29" s="405">
        <v>22</v>
      </c>
      <c r="W29" s="192">
        <v>80</v>
      </c>
      <c r="X29" s="192">
        <v>0</v>
      </c>
      <c r="Y29" s="192">
        <v>52</v>
      </c>
      <c r="Z29" s="192">
        <v>0</v>
      </c>
      <c r="AA29" s="192">
        <v>49</v>
      </c>
      <c r="AB29" s="192">
        <v>35</v>
      </c>
      <c r="AC29" s="192">
        <v>100</v>
      </c>
      <c r="AD29" s="141">
        <v>0</v>
      </c>
      <c r="AE29" s="141">
        <v>100</v>
      </c>
      <c r="AF29" s="405">
        <v>22</v>
      </c>
      <c r="AG29" s="192">
        <v>35</v>
      </c>
      <c r="AH29" s="192">
        <v>25</v>
      </c>
      <c r="AI29" s="192">
        <v>26</v>
      </c>
      <c r="AJ29" s="192">
        <v>0</v>
      </c>
      <c r="AK29" s="192">
        <v>35</v>
      </c>
      <c r="AL29" s="192">
        <v>35</v>
      </c>
      <c r="AM29" s="192">
        <v>31</v>
      </c>
      <c r="AN29" s="141">
        <v>0</v>
      </c>
      <c r="AO29" s="141">
        <v>100</v>
      </c>
      <c r="AP29" s="405">
        <v>22</v>
      </c>
      <c r="AQ29" s="192">
        <v>35</v>
      </c>
      <c r="AR29" s="192">
        <v>25</v>
      </c>
      <c r="AS29" s="192">
        <v>26</v>
      </c>
      <c r="AT29" s="192">
        <v>0</v>
      </c>
      <c r="AU29" s="192">
        <v>35</v>
      </c>
      <c r="AV29" s="192">
        <v>35</v>
      </c>
      <c r="AW29" s="192">
        <v>31</v>
      </c>
      <c r="AX29" s="141">
        <v>0</v>
      </c>
      <c r="AY29" s="141">
        <v>100</v>
      </c>
      <c r="AZ29" s="120"/>
      <c r="BA29" s="118"/>
      <c r="BB29" s="118"/>
      <c r="BC29" s="118"/>
      <c r="BD29" s="118"/>
      <c r="BE29" s="118"/>
      <c r="BF29" s="118"/>
      <c r="BG29" s="118"/>
      <c r="BH29" s="86">
        <v>50</v>
      </c>
    </row>
    <row r="30" spans="1:78" ht="15" customHeight="1" x14ac:dyDescent="0.15">
      <c r="A30" s="1086">
        <v>105</v>
      </c>
      <c r="B30" s="1087"/>
      <c r="C30" s="1088"/>
      <c r="D30" s="134" t="s">
        <v>418</v>
      </c>
      <c r="E30" s="134" t="s">
        <v>418</v>
      </c>
      <c r="F30" s="108"/>
      <c r="G30" s="108"/>
      <c r="H30" s="135" t="s">
        <v>418</v>
      </c>
      <c r="I30" s="135" t="s">
        <v>418</v>
      </c>
      <c r="J30" s="135" t="s">
        <v>418</v>
      </c>
      <c r="K30" s="140" t="s">
        <v>418</v>
      </c>
      <c r="L30" s="402">
        <v>100</v>
      </c>
      <c r="M30" s="192">
        <v>15</v>
      </c>
      <c r="N30" s="192">
        <v>0</v>
      </c>
      <c r="O30" s="192">
        <v>48</v>
      </c>
      <c r="P30" s="192">
        <v>47</v>
      </c>
      <c r="Q30" s="192">
        <v>35</v>
      </c>
      <c r="R30" s="192">
        <v>35</v>
      </c>
      <c r="S30" s="192">
        <v>0</v>
      </c>
      <c r="T30" s="141">
        <v>0</v>
      </c>
      <c r="U30" s="470">
        <v>100</v>
      </c>
      <c r="V30" s="402">
        <v>22</v>
      </c>
      <c r="W30" s="192">
        <v>79</v>
      </c>
      <c r="X30" s="192">
        <v>0</v>
      </c>
      <c r="Y30" s="192">
        <v>50</v>
      </c>
      <c r="Z30" s="192">
        <v>0</v>
      </c>
      <c r="AA30" s="192">
        <v>0</v>
      </c>
      <c r="AB30" s="192">
        <v>35</v>
      </c>
      <c r="AC30" s="192">
        <v>100</v>
      </c>
      <c r="AD30" s="141">
        <v>0</v>
      </c>
      <c r="AE30" s="141">
        <v>100</v>
      </c>
      <c r="AF30" s="402">
        <v>22</v>
      </c>
      <c r="AG30" s="192">
        <v>35</v>
      </c>
      <c r="AH30" s="192">
        <v>25</v>
      </c>
      <c r="AI30" s="192">
        <v>26</v>
      </c>
      <c r="AJ30" s="192">
        <v>0</v>
      </c>
      <c r="AK30" s="192">
        <v>35</v>
      </c>
      <c r="AL30" s="192">
        <v>35</v>
      </c>
      <c r="AM30" s="192">
        <v>29</v>
      </c>
      <c r="AN30" s="141">
        <v>0</v>
      </c>
      <c r="AO30" s="141">
        <v>100</v>
      </c>
      <c r="AP30" s="402">
        <v>22</v>
      </c>
      <c r="AQ30" s="192">
        <v>35</v>
      </c>
      <c r="AR30" s="192">
        <v>25</v>
      </c>
      <c r="AS30" s="192">
        <v>26</v>
      </c>
      <c r="AT30" s="192">
        <v>0</v>
      </c>
      <c r="AU30" s="192">
        <v>35</v>
      </c>
      <c r="AV30" s="192">
        <v>35</v>
      </c>
      <c r="AW30" s="192">
        <v>29</v>
      </c>
      <c r="AX30" s="141">
        <v>0</v>
      </c>
      <c r="AY30" s="141">
        <v>100</v>
      </c>
      <c r="AZ30" s="120"/>
      <c r="BA30" s="118"/>
      <c r="BB30" s="118"/>
      <c r="BC30" s="118"/>
      <c r="BD30" s="118"/>
      <c r="BE30" s="118"/>
      <c r="BF30" s="118"/>
      <c r="BG30" s="118"/>
      <c r="BH30" s="86">
        <v>50</v>
      </c>
    </row>
    <row r="31" spans="1:78" ht="15" customHeight="1" x14ac:dyDescent="0.15">
      <c r="A31" s="1086">
        <v>106</v>
      </c>
      <c r="B31" s="1087"/>
      <c r="C31" s="1088"/>
      <c r="D31" s="134" t="s">
        <v>418</v>
      </c>
      <c r="E31" s="134" t="s">
        <v>418</v>
      </c>
      <c r="F31" s="108"/>
      <c r="G31" s="108"/>
      <c r="H31" s="135" t="s">
        <v>418</v>
      </c>
      <c r="I31" s="135" t="s">
        <v>418</v>
      </c>
      <c r="J31" s="135" t="s">
        <v>418</v>
      </c>
      <c r="K31" s="140" t="s">
        <v>418</v>
      </c>
      <c r="L31" s="405">
        <v>100</v>
      </c>
      <c r="M31" s="192">
        <v>18</v>
      </c>
      <c r="N31" s="192">
        <v>0</v>
      </c>
      <c r="O31" s="192">
        <v>53</v>
      </c>
      <c r="P31" s="192">
        <v>53</v>
      </c>
      <c r="Q31" s="192">
        <v>34</v>
      </c>
      <c r="R31" s="192">
        <v>34</v>
      </c>
      <c r="S31" s="192">
        <v>0</v>
      </c>
      <c r="T31" s="141">
        <v>0</v>
      </c>
      <c r="U31" s="470">
        <v>100</v>
      </c>
      <c r="V31" s="405">
        <v>21</v>
      </c>
      <c r="W31" s="192">
        <v>78</v>
      </c>
      <c r="X31" s="192">
        <v>0</v>
      </c>
      <c r="Y31" s="192">
        <v>48</v>
      </c>
      <c r="Z31" s="192">
        <v>0</v>
      </c>
      <c r="AA31" s="192">
        <v>0</v>
      </c>
      <c r="AB31" s="192">
        <v>34</v>
      </c>
      <c r="AC31" s="192">
        <v>100</v>
      </c>
      <c r="AD31" s="141">
        <v>0</v>
      </c>
      <c r="AE31" s="141">
        <v>100</v>
      </c>
      <c r="AF31" s="405">
        <v>21</v>
      </c>
      <c r="AG31" s="192">
        <v>34</v>
      </c>
      <c r="AH31" s="192">
        <v>25</v>
      </c>
      <c r="AI31" s="192">
        <v>26</v>
      </c>
      <c r="AJ31" s="192">
        <v>0</v>
      </c>
      <c r="AK31" s="192">
        <v>34</v>
      </c>
      <c r="AL31" s="192">
        <v>34</v>
      </c>
      <c r="AM31" s="192">
        <v>28</v>
      </c>
      <c r="AN31" s="141">
        <v>0</v>
      </c>
      <c r="AO31" s="141">
        <v>100</v>
      </c>
      <c r="AP31" s="405">
        <v>21</v>
      </c>
      <c r="AQ31" s="192">
        <v>34</v>
      </c>
      <c r="AR31" s="192">
        <v>25</v>
      </c>
      <c r="AS31" s="192">
        <v>26</v>
      </c>
      <c r="AT31" s="192">
        <v>0</v>
      </c>
      <c r="AU31" s="192">
        <v>34</v>
      </c>
      <c r="AV31" s="192">
        <v>34</v>
      </c>
      <c r="AW31" s="192">
        <v>28</v>
      </c>
      <c r="AX31" s="141">
        <v>0</v>
      </c>
      <c r="AY31" s="141">
        <v>100</v>
      </c>
      <c r="AZ31" s="120"/>
      <c r="BA31" s="118"/>
      <c r="BB31" s="118"/>
      <c r="BC31" s="118"/>
      <c r="BD31" s="118"/>
      <c r="BE31" s="118"/>
      <c r="BF31" s="118"/>
      <c r="BG31" s="118"/>
      <c r="BH31" s="86">
        <v>50</v>
      </c>
    </row>
    <row r="32" spans="1:78" ht="15" customHeight="1" x14ac:dyDescent="0.15">
      <c r="A32" s="1086">
        <v>107</v>
      </c>
      <c r="B32" s="1087"/>
      <c r="C32" s="1088"/>
      <c r="D32" s="134" t="s">
        <v>418</v>
      </c>
      <c r="E32" s="134" t="s">
        <v>418</v>
      </c>
      <c r="F32" s="108"/>
      <c r="G32" s="108"/>
      <c r="H32" s="135" t="s">
        <v>418</v>
      </c>
      <c r="I32" s="135" t="s">
        <v>418</v>
      </c>
      <c r="J32" s="135" t="s">
        <v>418</v>
      </c>
      <c r="K32" s="140" t="s">
        <v>418</v>
      </c>
      <c r="L32" s="402">
        <v>100</v>
      </c>
      <c r="M32" s="192">
        <v>21</v>
      </c>
      <c r="N32" s="192">
        <v>0</v>
      </c>
      <c r="O32" s="192">
        <v>58</v>
      </c>
      <c r="P32" s="192">
        <v>59</v>
      </c>
      <c r="Q32" s="192">
        <v>32</v>
      </c>
      <c r="R32" s="192">
        <v>32</v>
      </c>
      <c r="S32" s="192">
        <v>0</v>
      </c>
      <c r="T32" s="141">
        <v>0</v>
      </c>
      <c r="U32" s="470">
        <v>100</v>
      </c>
      <c r="V32" s="402">
        <v>18</v>
      </c>
      <c r="W32" s="192">
        <v>77</v>
      </c>
      <c r="X32" s="192">
        <v>0</v>
      </c>
      <c r="Y32" s="192">
        <v>46</v>
      </c>
      <c r="Z32" s="192">
        <v>0</v>
      </c>
      <c r="AA32" s="192">
        <v>0</v>
      </c>
      <c r="AB32" s="192">
        <v>32</v>
      </c>
      <c r="AC32" s="192">
        <v>100</v>
      </c>
      <c r="AD32" s="141">
        <v>0</v>
      </c>
      <c r="AE32" s="141">
        <v>100</v>
      </c>
      <c r="AF32" s="402">
        <v>18</v>
      </c>
      <c r="AG32" s="192">
        <v>32</v>
      </c>
      <c r="AH32" s="192">
        <v>26</v>
      </c>
      <c r="AI32" s="192">
        <v>26</v>
      </c>
      <c r="AJ32" s="192">
        <v>0</v>
      </c>
      <c r="AK32" s="192">
        <v>32</v>
      </c>
      <c r="AL32" s="192">
        <v>32</v>
      </c>
      <c r="AM32" s="192">
        <v>23</v>
      </c>
      <c r="AN32" s="141">
        <v>0</v>
      </c>
      <c r="AO32" s="141">
        <v>100</v>
      </c>
      <c r="AP32" s="402">
        <v>18</v>
      </c>
      <c r="AQ32" s="192">
        <v>32</v>
      </c>
      <c r="AR32" s="192">
        <v>26</v>
      </c>
      <c r="AS32" s="192">
        <v>26</v>
      </c>
      <c r="AT32" s="192">
        <v>0</v>
      </c>
      <c r="AU32" s="192">
        <v>32</v>
      </c>
      <c r="AV32" s="192">
        <v>32</v>
      </c>
      <c r="AW32" s="192">
        <v>23</v>
      </c>
      <c r="AX32" s="141">
        <v>0</v>
      </c>
      <c r="AY32" s="141">
        <v>100</v>
      </c>
      <c r="AZ32" s="120"/>
      <c r="BA32" s="118"/>
      <c r="BB32" s="118"/>
      <c r="BC32" s="118"/>
      <c r="BD32" s="118"/>
      <c r="BE32" s="118"/>
      <c r="BF32" s="118"/>
      <c r="BG32" s="118"/>
      <c r="BH32" s="86">
        <v>50</v>
      </c>
    </row>
    <row r="33" spans="1:93" ht="15" customHeight="1" x14ac:dyDescent="0.15">
      <c r="A33" s="1086">
        <v>108</v>
      </c>
      <c r="B33" s="1087"/>
      <c r="C33" s="1088"/>
      <c r="D33" s="134" t="s">
        <v>418</v>
      </c>
      <c r="E33" s="134" t="s">
        <v>418</v>
      </c>
      <c r="F33" s="108"/>
      <c r="G33" s="108"/>
      <c r="H33" s="135" t="s">
        <v>418</v>
      </c>
      <c r="I33" s="135" t="s">
        <v>418</v>
      </c>
      <c r="J33" s="135" t="s">
        <v>418</v>
      </c>
      <c r="K33" s="140" t="s">
        <v>418</v>
      </c>
      <c r="L33" s="405">
        <v>100</v>
      </c>
      <c r="M33" s="192">
        <v>24</v>
      </c>
      <c r="N33" s="192">
        <v>0</v>
      </c>
      <c r="O33" s="192">
        <v>63</v>
      </c>
      <c r="P33" s="192">
        <v>65</v>
      </c>
      <c r="Q33" s="192">
        <v>29</v>
      </c>
      <c r="R33" s="192">
        <v>29</v>
      </c>
      <c r="S33" s="192">
        <v>0</v>
      </c>
      <c r="T33" s="141">
        <v>0</v>
      </c>
      <c r="U33" s="470">
        <v>100</v>
      </c>
      <c r="V33" s="405">
        <v>18</v>
      </c>
      <c r="W33" s="192">
        <v>76</v>
      </c>
      <c r="X33" s="192">
        <v>0</v>
      </c>
      <c r="Y33" s="192">
        <v>44</v>
      </c>
      <c r="Z33" s="192">
        <v>0</v>
      </c>
      <c r="AA33" s="192">
        <v>0</v>
      </c>
      <c r="AB33" s="192">
        <v>29</v>
      </c>
      <c r="AC33" s="192">
        <v>100</v>
      </c>
      <c r="AD33" s="141">
        <v>0</v>
      </c>
      <c r="AE33" s="141">
        <v>100</v>
      </c>
      <c r="AF33" s="405">
        <v>18</v>
      </c>
      <c r="AG33" s="192">
        <v>29</v>
      </c>
      <c r="AH33" s="192">
        <v>27</v>
      </c>
      <c r="AI33" s="192">
        <v>26</v>
      </c>
      <c r="AJ33" s="192">
        <v>0</v>
      </c>
      <c r="AK33" s="192">
        <v>29</v>
      </c>
      <c r="AL33" s="192">
        <v>29</v>
      </c>
      <c r="AM33" s="192">
        <v>18</v>
      </c>
      <c r="AN33" s="141">
        <v>0</v>
      </c>
      <c r="AO33" s="141">
        <v>100</v>
      </c>
      <c r="AP33" s="405">
        <v>18</v>
      </c>
      <c r="AQ33" s="192">
        <v>29</v>
      </c>
      <c r="AR33" s="192">
        <v>27</v>
      </c>
      <c r="AS33" s="192">
        <v>26</v>
      </c>
      <c r="AT33" s="192">
        <v>0</v>
      </c>
      <c r="AU33" s="192">
        <v>29</v>
      </c>
      <c r="AV33" s="192">
        <v>29</v>
      </c>
      <c r="AW33" s="192">
        <v>18</v>
      </c>
      <c r="AX33" s="141">
        <v>0</v>
      </c>
      <c r="AY33" s="141">
        <v>100</v>
      </c>
      <c r="AZ33" s="120"/>
      <c r="BA33" s="118"/>
      <c r="BB33" s="118"/>
      <c r="BC33" s="118"/>
      <c r="BD33" s="118"/>
      <c r="BE33" s="118"/>
      <c r="BF33" s="118"/>
      <c r="BG33" s="118"/>
      <c r="BH33" s="86">
        <v>50</v>
      </c>
    </row>
    <row r="34" spans="1:93" ht="15" customHeight="1" x14ac:dyDescent="0.15">
      <c r="A34" s="1086">
        <v>109</v>
      </c>
      <c r="B34" s="1087"/>
      <c r="C34" s="1088"/>
      <c r="D34" s="134" t="s">
        <v>418</v>
      </c>
      <c r="E34" s="134" t="s">
        <v>418</v>
      </c>
      <c r="F34" s="108"/>
      <c r="G34" s="108"/>
      <c r="H34" s="135" t="s">
        <v>418</v>
      </c>
      <c r="I34" s="135" t="s">
        <v>418</v>
      </c>
      <c r="J34" s="135" t="s">
        <v>418</v>
      </c>
      <c r="K34" s="140" t="s">
        <v>418</v>
      </c>
      <c r="L34" s="405">
        <v>100</v>
      </c>
      <c r="M34" s="192">
        <v>27</v>
      </c>
      <c r="N34" s="192">
        <v>0</v>
      </c>
      <c r="O34" s="192">
        <v>68</v>
      </c>
      <c r="P34" s="192">
        <v>71</v>
      </c>
      <c r="Q34" s="192">
        <v>26</v>
      </c>
      <c r="R34" s="192">
        <v>26</v>
      </c>
      <c r="S34" s="192">
        <v>0</v>
      </c>
      <c r="T34" s="141">
        <v>0</v>
      </c>
      <c r="U34" s="470">
        <v>100</v>
      </c>
      <c r="V34" s="405">
        <v>16</v>
      </c>
      <c r="W34" s="192">
        <v>75</v>
      </c>
      <c r="X34" s="192">
        <v>0</v>
      </c>
      <c r="Y34" s="192">
        <v>42</v>
      </c>
      <c r="Z34" s="192">
        <v>0</v>
      </c>
      <c r="AA34" s="192">
        <v>0</v>
      </c>
      <c r="AB34" s="192">
        <v>26</v>
      </c>
      <c r="AC34" s="192">
        <v>100</v>
      </c>
      <c r="AD34" s="141">
        <v>0</v>
      </c>
      <c r="AE34" s="141">
        <v>100</v>
      </c>
      <c r="AF34" s="405">
        <v>16</v>
      </c>
      <c r="AG34" s="192">
        <v>26</v>
      </c>
      <c r="AH34" s="192">
        <v>28</v>
      </c>
      <c r="AI34" s="192">
        <v>26</v>
      </c>
      <c r="AJ34" s="192">
        <v>0</v>
      </c>
      <c r="AK34" s="192">
        <v>26</v>
      </c>
      <c r="AL34" s="192">
        <v>26</v>
      </c>
      <c r="AM34" s="192">
        <v>14</v>
      </c>
      <c r="AN34" s="141">
        <v>0</v>
      </c>
      <c r="AO34" s="141">
        <v>100</v>
      </c>
      <c r="AP34" s="405">
        <v>16</v>
      </c>
      <c r="AQ34" s="192">
        <v>26</v>
      </c>
      <c r="AR34" s="192">
        <v>28</v>
      </c>
      <c r="AS34" s="192">
        <v>26</v>
      </c>
      <c r="AT34" s="192">
        <v>0</v>
      </c>
      <c r="AU34" s="192">
        <v>26</v>
      </c>
      <c r="AV34" s="192">
        <v>26</v>
      </c>
      <c r="AW34" s="192">
        <v>14</v>
      </c>
      <c r="AX34" s="141">
        <v>0</v>
      </c>
      <c r="AY34" s="141">
        <v>100</v>
      </c>
      <c r="AZ34" s="120"/>
      <c r="BA34" s="118"/>
      <c r="BB34" s="118"/>
      <c r="BC34" s="118"/>
      <c r="BD34" s="118"/>
      <c r="BE34" s="118"/>
      <c r="BF34" s="118"/>
      <c r="BG34" s="118"/>
      <c r="BH34" s="86">
        <v>50</v>
      </c>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row>
    <row r="35" spans="1:93" ht="15" customHeight="1" x14ac:dyDescent="0.15">
      <c r="A35" s="1086">
        <v>110</v>
      </c>
      <c r="B35" s="1087"/>
      <c r="C35" s="1088"/>
      <c r="D35" s="134" t="s">
        <v>418</v>
      </c>
      <c r="E35" s="134" t="s">
        <v>418</v>
      </c>
      <c r="F35" s="108"/>
      <c r="G35" s="108"/>
      <c r="H35" s="135" t="s">
        <v>418</v>
      </c>
      <c r="I35" s="135" t="s">
        <v>418</v>
      </c>
      <c r="J35" s="135" t="s">
        <v>418</v>
      </c>
      <c r="K35" s="140" t="s">
        <v>418</v>
      </c>
      <c r="L35" s="402">
        <v>100</v>
      </c>
      <c r="M35" s="192">
        <v>30</v>
      </c>
      <c r="N35" s="192">
        <v>0</v>
      </c>
      <c r="O35" s="192">
        <v>73</v>
      </c>
      <c r="P35" s="192">
        <v>77</v>
      </c>
      <c r="Q35" s="192">
        <v>23</v>
      </c>
      <c r="R35" s="192">
        <v>23</v>
      </c>
      <c r="S35" s="192">
        <v>0</v>
      </c>
      <c r="T35" s="141">
        <v>0</v>
      </c>
      <c r="U35" s="470">
        <v>100</v>
      </c>
      <c r="V35" s="402">
        <v>16</v>
      </c>
      <c r="W35" s="192">
        <v>74</v>
      </c>
      <c r="X35" s="192">
        <v>0</v>
      </c>
      <c r="Y35" s="192">
        <v>40</v>
      </c>
      <c r="Z35" s="192">
        <v>0</v>
      </c>
      <c r="AA35" s="192">
        <v>0</v>
      </c>
      <c r="AB35" s="192">
        <v>23</v>
      </c>
      <c r="AC35" s="192">
        <v>100</v>
      </c>
      <c r="AD35" s="141">
        <v>0</v>
      </c>
      <c r="AE35" s="141">
        <v>100</v>
      </c>
      <c r="AF35" s="402">
        <v>16</v>
      </c>
      <c r="AG35" s="192">
        <v>23</v>
      </c>
      <c r="AH35" s="192">
        <v>29</v>
      </c>
      <c r="AI35" s="192">
        <v>26</v>
      </c>
      <c r="AJ35" s="192">
        <v>0</v>
      </c>
      <c r="AK35" s="192">
        <v>23</v>
      </c>
      <c r="AL35" s="192">
        <v>23</v>
      </c>
      <c r="AM35" s="192">
        <v>12</v>
      </c>
      <c r="AN35" s="141">
        <v>0</v>
      </c>
      <c r="AO35" s="141">
        <v>100</v>
      </c>
      <c r="AP35" s="402">
        <v>16</v>
      </c>
      <c r="AQ35" s="192">
        <v>23</v>
      </c>
      <c r="AR35" s="192">
        <v>29</v>
      </c>
      <c r="AS35" s="192">
        <v>26</v>
      </c>
      <c r="AT35" s="192">
        <v>0</v>
      </c>
      <c r="AU35" s="192">
        <v>23</v>
      </c>
      <c r="AV35" s="192">
        <v>23</v>
      </c>
      <c r="AW35" s="192">
        <v>12</v>
      </c>
      <c r="AX35" s="141">
        <v>0</v>
      </c>
      <c r="AY35" s="141">
        <v>100</v>
      </c>
      <c r="AZ35" s="120"/>
      <c r="BA35" s="118"/>
      <c r="BB35" s="118"/>
      <c r="BC35" s="118"/>
      <c r="BD35" s="118"/>
      <c r="BE35" s="118"/>
      <c r="BF35" s="118"/>
      <c r="BG35" s="118"/>
      <c r="BH35" s="86">
        <v>50</v>
      </c>
      <c r="BJ35" s="20"/>
      <c r="CM35" s="20"/>
      <c r="CN35" s="20"/>
      <c r="CO35" s="20"/>
    </row>
    <row r="36" spans="1:93" ht="15" customHeight="1" x14ac:dyDescent="0.15">
      <c r="A36" s="1125" t="s">
        <v>442</v>
      </c>
      <c r="B36" s="128" t="s">
        <v>294</v>
      </c>
      <c r="C36" s="199" t="s">
        <v>6354</v>
      </c>
      <c r="D36" s="136" t="s">
        <v>6354</v>
      </c>
      <c r="E36" s="137" t="s">
        <v>10876</v>
      </c>
      <c r="F36" s="110"/>
      <c r="G36" s="110"/>
      <c r="H36" s="138" t="s">
        <v>6354</v>
      </c>
      <c r="I36" s="138" t="s">
        <v>10876</v>
      </c>
      <c r="J36" s="138" t="s">
        <v>10876</v>
      </c>
      <c r="K36" s="139" t="s">
        <v>10876</v>
      </c>
      <c r="L36" s="404">
        <v>100</v>
      </c>
      <c r="M36" s="406">
        <v>33</v>
      </c>
      <c r="N36" s="406">
        <v>0</v>
      </c>
      <c r="O36" s="406">
        <v>78</v>
      </c>
      <c r="P36" s="406">
        <v>83</v>
      </c>
      <c r="Q36" s="406">
        <v>20</v>
      </c>
      <c r="R36" s="406">
        <v>20</v>
      </c>
      <c r="S36" s="406">
        <v>0</v>
      </c>
      <c r="T36" s="162">
        <v>0</v>
      </c>
      <c r="U36" s="471">
        <v>100</v>
      </c>
      <c r="V36" s="404">
        <v>16</v>
      </c>
      <c r="W36" s="406">
        <v>73</v>
      </c>
      <c r="X36" s="406">
        <v>0</v>
      </c>
      <c r="Y36" s="406">
        <v>38</v>
      </c>
      <c r="Z36" s="406">
        <v>0</v>
      </c>
      <c r="AA36" s="406">
        <v>0</v>
      </c>
      <c r="AB36" s="406">
        <v>20</v>
      </c>
      <c r="AC36" s="406">
        <v>100</v>
      </c>
      <c r="AD36" s="162">
        <v>0</v>
      </c>
      <c r="AE36" s="162">
        <v>100</v>
      </c>
      <c r="AF36" s="404">
        <v>16</v>
      </c>
      <c r="AG36" s="406">
        <v>20</v>
      </c>
      <c r="AH36" s="406">
        <v>29</v>
      </c>
      <c r="AI36" s="406">
        <v>26</v>
      </c>
      <c r="AJ36" s="406">
        <v>0</v>
      </c>
      <c r="AK36" s="406">
        <v>20</v>
      </c>
      <c r="AL36" s="406">
        <v>20</v>
      </c>
      <c r="AM36" s="406">
        <v>11</v>
      </c>
      <c r="AN36" s="162">
        <v>0</v>
      </c>
      <c r="AO36" s="162">
        <v>100</v>
      </c>
      <c r="AP36" s="404">
        <v>16</v>
      </c>
      <c r="AQ36" s="406">
        <v>20</v>
      </c>
      <c r="AR36" s="406">
        <v>29</v>
      </c>
      <c r="AS36" s="406">
        <v>26</v>
      </c>
      <c r="AT36" s="406">
        <v>0</v>
      </c>
      <c r="AU36" s="406">
        <v>20</v>
      </c>
      <c r="AV36" s="406">
        <v>20</v>
      </c>
      <c r="AW36" s="406">
        <v>11</v>
      </c>
      <c r="AX36" s="162">
        <v>0</v>
      </c>
      <c r="AY36" s="162">
        <v>100</v>
      </c>
      <c r="AZ36" s="121"/>
      <c r="BA36" s="119"/>
      <c r="BB36" s="119"/>
      <c r="BC36" s="119"/>
      <c r="BD36" s="119"/>
      <c r="BE36" s="119"/>
      <c r="BF36" s="119"/>
      <c r="BG36" s="119"/>
      <c r="BH36" s="193">
        <v>50</v>
      </c>
    </row>
    <row r="37" spans="1:93" ht="15" customHeight="1" x14ac:dyDescent="0.15">
      <c r="A37" s="1126"/>
      <c r="B37" s="128" t="s">
        <v>295</v>
      </c>
      <c r="C37" s="199" t="s">
        <v>10828</v>
      </c>
      <c r="D37" s="136" t="s">
        <v>6354</v>
      </c>
      <c r="E37" s="137" t="s">
        <v>6354</v>
      </c>
      <c r="F37" s="110"/>
      <c r="G37" s="110"/>
      <c r="H37" s="138" t="s">
        <v>10876</v>
      </c>
      <c r="I37" s="138" t="s">
        <v>10876</v>
      </c>
      <c r="J37" s="138" t="s">
        <v>10877</v>
      </c>
      <c r="K37" s="139" t="s">
        <v>10876</v>
      </c>
      <c r="L37" s="404">
        <v>100</v>
      </c>
      <c r="M37" s="406">
        <v>36</v>
      </c>
      <c r="N37" s="406">
        <v>0</v>
      </c>
      <c r="O37" s="406">
        <v>83</v>
      </c>
      <c r="P37" s="406">
        <v>89</v>
      </c>
      <c r="Q37" s="406">
        <v>17</v>
      </c>
      <c r="R37" s="406">
        <v>17</v>
      </c>
      <c r="S37" s="406">
        <v>0</v>
      </c>
      <c r="T37" s="162">
        <v>0</v>
      </c>
      <c r="U37" s="471">
        <v>100</v>
      </c>
      <c r="V37" s="404">
        <v>16</v>
      </c>
      <c r="W37" s="406">
        <v>72</v>
      </c>
      <c r="X37" s="406">
        <v>0</v>
      </c>
      <c r="Y37" s="406">
        <v>36</v>
      </c>
      <c r="Z37" s="406">
        <v>0</v>
      </c>
      <c r="AA37" s="406">
        <v>0</v>
      </c>
      <c r="AB37" s="406">
        <v>17</v>
      </c>
      <c r="AC37" s="406">
        <v>100</v>
      </c>
      <c r="AD37" s="162">
        <v>0</v>
      </c>
      <c r="AE37" s="162">
        <v>100</v>
      </c>
      <c r="AF37" s="404">
        <v>16</v>
      </c>
      <c r="AG37" s="406">
        <v>17</v>
      </c>
      <c r="AH37" s="406">
        <v>29</v>
      </c>
      <c r="AI37" s="406">
        <v>25</v>
      </c>
      <c r="AJ37" s="406">
        <v>0</v>
      </c>
      <c r="AK37" s="406">
        <v>17</v>
      </c>
      <c r="AL37" s="406">
        <v>17</v>
      </c>
      <c r="AM37" s="406">
        <v>10</v>
      </c>
      <c r="AN37" s="162">
        <v>0</v>
      </c>
      <c r="AO37" s="162">
        <v>100</v>
      </c>
      <c r="AP37" s="404">
        <v>16</v>
      </c>
      <c r="AQ37" s="406">
        <v>17</v>
      </c>
      <c r="AR37" s="406">
        <v>29</v>
      </c>
      <c r="AS37" s="406">
        <v>25</v>
      </c>
      <c r="AT37" s="406">
        <v>0</v>
      </c>
      <c r="AU37" s="406">
        <v>17</v>
      </c>
      <c r="AV37" s="406">
        <v>17</v>
      </c>
      <c r="AW37" s="406">
        <v>10</v>
      </c>
      <c r="AX37" s="162">
        <v>0</v>
      </c>
      <c r="AY37" s="162">
        <v>100</v>
      </c>
      <c r="AZ37" s="121"/>
      <c r="BA37" s="119"/>
      <c r="BB37" s="119"/>
      <c r="BC37" s="119"/>
      <c r="BD37" s="119"/>
      <c r="BE37" s="119"/>
      <c r="BF37" s="119"/>
      <c r="BG37" s="119"/>
      <c r="BH37" s="193">
        <v>56</v>
      </c>
    </row>
    <row r="38" spans="1:93" s="20" customFormat="1" ht="15" customHeight="1" x14ac:dyDescent="0.15">
      <c r="A38" s="1126"/>
      <c r="B38" s="128" t="s">
        <v>301</v>
      </c>
      <c r="C38" s="199" t="s">
        <v>6354</v>
      </c>
      <c r="D38" s="136" t="s">
        <v>6354</v>
      </c>
      <c r="E38" s="137" t="s">
        <v>10876</v>
      </c>
      <c r="F38" s="110"/>
      <c r="G38" s="110"/>
      <c r="H38" s="138" t="s">
        <v>10878</v>
      </c>
      <c r="I38" s="138" t="s">
        <v>10876</v>
      </c>
      <c r="J38" s="138" t="s">
        <v>10876</v>
      </c>
      <c r="K38" s="139" t="s">
        <v>10876</v>
      </c>
      <c r="L38" s="404">
        <v>7</v>
      </c>
      <c r="M38" s="406">
        <v>7</v>
      </c>
      <c r="N38" s="406">
        <v>7</v>
      </c>
      <c r="O38" s="406">
        <v>7</v>
      </c>
      <c r="P38" s="406">
        <v>7</v>
      </c>
      <c r="Q38" s="406">
        <v>7</v>
      </c>
      <c r="R38" s="406">
        <v>7</v>
      </c>
      <c r="S38" s="406">
        <v>47</v>
      </c>
      <c r="T38" s="162">
        <v>40</v>
      </c>
      <c r="U38" s="471">
        <v>100</v>
      </c>
      <c r="V38" s="404">
        <v>7</v>
      </c>
      <c r="W38" s="406">
        <v>71</v>
      </c>
      <c r="X38" s="406">
        <v>1</v>
      </c>
      <c r="Y38" s="406">
        <v>35</v>
      </c>
      <c r="Z38" s="406">
        <v>50</v>
      </c>
      <c r="AA38" s="406">
        <v>0</v>
      </c>
      <c r="AB38" s="406">
        <v>20</v>
      </c>
      <c r="AC38" s="406">
        <v>47</v>
      </c>
      <c r="AD38" s="162">
        <v>20</v>
      </c>
      <c r="AE38" s="162">
        <v>100</v>
      </c>
      <c r="AF38" s="404">
        <v>7</v>
      </c>
      <c r="AG38" s="406">
        <v>7</v>
      </c>
      <c r="AH38" s="406">
        <v>7</v>
      </c>
      <c r="AI38" s="406">
        <v>7</v>
      </c>
      <c r="AJ38" s="406">
        <v>7</v>
      </c>
      <c r="AK38" s="406">
        <v>7</v>
      </c>
      <c r="AL38" s="406">
        <v>7</v>
      </c>
      <c r="AM38" s="406">
        <v>47</v>
      </c>
      <c r="AN38" s="162">
        <v>0</v>
      </c>
      <c r="AO38" s="162">
        <v>100</v>
      </c>
      <c r="AP38" s="404">
        <v>7</v>
      </c>
      <c r="AQ38" s="406">
        <v>7</v>
      </c>
      <c r="AR38" s="406">
        <v>7</v>
      </c>
      <c r="AS38" s="406">
        <v>7</v>
      </c>
      <c r="AT38" s="406">
        <v>7</v>
      </c>
      <c r="AU38" s="406">
        <v>7</v>
      </c>
      <c r="AV38" s="406">
        <v>0</v>
      </c>
      <c r="AW38" s="406">
        <v>7</v>
      </c>
      <c r="AX38" s="162">
        <v>0</v>
      </c>
      <c r="AY38" s="162">
        <v>100</v>
      </c>
      <c r="AZ38" s="121"/>
      <c r="BA38" s="119"/>
      <c r="BB38" s="119"/>
      <c r="BC38" s="119"/>
      <c r="BD38" s="119"/>
      <c r="BE38" s="119"/>
      <c r="BF38" s="119"/>
      <c r="BG38" s="119"/>
      <c r="BH38" s="193">
        <v>46</v>
      </c>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row>
    <row r="39" spans="1:93" ht="15" customHeight="1" x14ac:dyDescent="0.15">
      <c r="A39" s="1126"/>
      <c r="B39" s="128" t="s">
        <v>296</v>
      </c>
      <c r="C39" s="199" t="s">
        <v>6354</v>
      </c>
      <c r="D39" s="136" t="s">
        <v>10876</v>
      </c>
      <c r="E39" s="137" t="s">
        <v>10876</v>
      </c>
      <c r="F39" s="110"/>
      <c r="G39" s="110"/>
      <c r="H39" s="138" t="s">
        <v>10876</v>
      </c>
      <c r="I39" s="138" t="s">
        <v>10876</v>
      </c>
      <c r="J39" s="138" t="s">
        <v>10876</v>
      </c>
      <c r="K39" s="139" t="s">
        <v>10878</v>
      </c>
      <c r="L39" s="404">
        <v>5</v>
      </c>
      <c r="M39" s="406">
        <v>5</v>
      </c>
      <c r="N39" s="406">
        <v>5</v>
      </c>
      <c r="O39" s="406">
        <v>5</v>
      </c>
      <c r="P39" s="406">
        <v>5</v>
      </c>
      <c r="Q39" s="406">
        <v>5</v>
      </c>
      <c r="R39" s="406">
        <v>5</v>
      </c>
      <c r="S39" s="406">
        <v>38</v>
      </c>
      <c r="T39" s="162">
        <v>40</v>
      </c>
      <c r="U39" s="471">
        <v>100</v>
      </c>
      <c r="V39" s="404">
        <v>5</v>
      </c>
      <c r="W39" s="406">
        <v>70</v>
      </c>
      <c r="X39" s="406">
        <v>1</v>
      </c>
      <c r="Y39" s="406">
        <v>35</v>
      </c>
      <c r="Z39" s="406">
        <v>50</v>
      </c>
      <c r="AA39" s="406">
        <v>0</v>
      </c>
      <c r="AB39" s="406">
        <v>20</v>
      </c>
      <c r="AC39" s="406">
        <v>38</v>
      </c>
      <c r="AD39" s="162">
        <v>20</v>
      </c>
      <c r="AE39" s="162">
        <v>100</v>
      </c>
      <c r="AF39" s="404">
        <v>5</v>
      </c>
      <c r="AG39" s="406">
        <v>5</v>
      </c>
      <c r="AH39" s="406">
        <v>5</v>
      </c>
      <c r="AI39" s="406">
        <v>5</v>
      </c>
      <c r="AJ39" s="406">
        <v>5</v>
      </c>
      <c r="AK39" s="406">
        <v>5</v>
      </c>
      <c r="AL39" s="406">
        <v>5</v>
      </c>
      <c r="AM39" s="406">
        <v>38</v>
      </c>
      <c r="AN39" s="162">
        <v>0</v>
      </c>
      <c r="AO39" s="162">
        <v>100</v>
      </c>
      <c r="AP39" s="404">
        <v>5</v>
      </c>
      <c r="AQ39" s="406">
        <v>5</v>
      </c>
      <c r="AR39" s="406">
        <v>5</v>
      </c>
      <c r="AS39" s="406">
        <v>5</v>
      </c>
      <c r="AT39" s="406">
        <v>5</v>
      </c>
      <c r="AU39" s="406">
        <v>5</v>
      </c>
      <c r="AV39" s="406">
        <v>0</v>
      </c>
      <c r="AW39" s="406">
        <v>5</v>
      </c>
      <c r="AX39" s="162">
        <v>0</v>
      </c>
      <c r="AY39" s="162">
        <v>100</v>
      </c>
      <c r="AZ39" s="121"/>
      <c r="BA39" s="119"/>
      <c r="BB39" s="119"/>
      <c r="BC39" s="119"/>
      <c r="BD39" s="119"/>
      <c r="BE39" s="119"/>
      <c r="BF39" s="119"/>
      <c r="BG39" s="119"/>
      <c r="BH39" s="193">
        <v>38</v>
      </c>
    </row>
    <row r="40" spans="1:93" ht="15" customHeight="1" x14ac:dyDescent="0.15">
      <c r="A40" s="1126"/>
      <c r="B40" s="129">
        <v>115</v>
      </c>
      <c r="C40" s="199" t="s">
        <v>6354</v>
      </c>
      <c r="D40" s="136" t="s">
        <v>6354</v>
      </c>
      <c r="E40" s="137" t="s">
        <v>10876</v>
      </c>
      <c r="F40" s="110"/>
      <c r="G40" s="110"/>
      <c r="H40" s="138" t="s">
        <v>10876</v>
      </c>
      <c r="I40" s="138" t="s">
        <v>10876</v>
      </c>
      <c r="J40" s="138" t="s">
        <v>6354</v>
      </c>
      <c r="K40" s="139" t="s">
        <v>10876</v>
      </c>
      <c r="L40" s="404">
        <v>0</v>
      </c>
      <c r="M40" s="406">
        <v>0</v>
      </c>
      <c r="N40" s="406">
        <v>0</v>
      </c>
      <c r="O40" s="406">
        <v>0</v>
      </c>
      <c r="P40" s="406">
        <v>0</v>
      </c>
      <c r="Q40" s="406">
        <v>0</v>
      </c>
      <c r="R40" s="406">
        <v>0</v>
      </c>
      <c r="S40" s="406">
        <v>0</v>
      </c>
      <c r="T40" s="162">
        <v>40</v>
      </c>
      <c r="U40" s="471">
        <v>100</v>
      </c>
      <c r="V40" s="404">
        <v>0</v>
      </c>
      <c r="W40" s="406">
        <v>69</v>
      </c>
      <c r="X40" s="406">
        <v>1</v>
      </c>
      <c r="Y40" s="406">
        <v>0</v>
      </c>
      <c r="Z40" s="406">
        <v>0</v>
      </c>
      <c r="AA40" s="406">
        <v>0</v>
      </c>
      <c r="AB40" s="406">
        <v>0</v>
      </c>
      <c r="AC40" s="406">
        <v>0</v>
      </c>
      <c r="AD40" s="162">
        <v>20</v>
      </c>
      <c r="AE40" s="162">
        <v>100</v>
      </c>
      <c r="AF40" s="404">
        <v>0</v>
      </c>
      <c r="AG40" s="406">
        <v>0</v>
      </c>
      <c r="AH40" s="406">
        <v>0</v>
      </c>
      <c r="AI40" s="406">
        <v>0</v>
      </c>
      <c r="AJ40" s="406">
        <v>0</v>
      </c>
      <c r="AK40" s="406">
        <v>0</v>
      </c>
      <c r="AL40" s="406">
        <v>0</v>
      </c>
      <c r="AM40" s="406">
        <v>0</v>
      </c>
      <c r="AN40" s="162">
        <v>0</v>
      </c>
      <c r="AO40" s="162">
        <v>100</v>
      </c>
      <c r="AP40" s="404">
        <v>0</v>
      </c>
      <c r="AQ40" s="406">
        <v>0</v>
      </c>
      <c r="AR40" s="406">
        <v>0</v>
      </c>
      <c r="AS40" s="406">
        <v>0</v>
      </c>
      <c r="AT40" s="406">
        <v>0</v>
      </c>
      <c r="AU40" s="406">
        <v>0</v>
      </c>
      <c r="AV40" s="406">
        <v>0</v>
      </c>
      <c r="AW40" s="406">
        <v>0</v>
      </c>
      <c r="AX40" s="162">
        <v>0</v>
      </c>
      <c r="AY40" s="162">
        <v>100</v>
      </c>
      <c r="AZ40" s="121"/>
      <c r="BA40" s="119"/>
      <c r="BB40" s="119"/>
      <c r="BC40" s="119"/>
      <c r="BD40" s="119"/>
      <c r="BE40" s="119"/>
      <c r="BF40" s="119"/>
      <c r="BG40" s="119"/>
      <c r="BH40" s="92">
        <v>0</v>
      </c>
    </row>
    <row r="41" spans="1:93" ht="15" customHeight="1" x14ac:dyDescent="0.15">
      <c r="A41" s="1127"/>
      <c r="B41" s="128">
        <v>116</v>
      </c>
      <c r="C41" s="199" t="s">
        <v>6354</v>
      </c>
      <c r="D41" s="136" t="s">
        <v>10876</v>
      </c>
      <c r="E41" s="137" t="s">
        <v>10876</v>
      </c>
      <c r="F41" s="110"/>
      <c r="G41" s="110"/>
      <c r="H41" s="138" t="s">
        <v>6354</v>
      </c>
      <c r="I41" s="138" t="s">
        <v>10876</v>
      </c>
      <c r="J41" s="138" t="s">
        <v>6354</v>
      </c>
      <c r="K41" s="139" t="s">
        <v>10876</v>
      </c>
      <c r="L41" s="404">
        <v>0</v>
      </c>
      <c r="M41" s="406">
        <v>0</v>
      </c>
      <c r="N41" s="406">
        <v>0</v>
      </c>
      <c r="O41" s="406">
        <v>0</v>
      </c>
      <c r="P41" s="406">
        <v>0</v>
      </c>
      <c r="Q41" s="406">
        <v>0</v>
      </c>
      <c r="R41" s="406">
        <v>0</v>
      </c>
      <c r="S41" s="406">
        <v>0</v>
      </c>
      <c r="T41" s="162">
        <v>40</v>
      </c>
      <c r="U41" s="471">
        <v>100</v>
      </c>
      <c r="V41" s="404">
        <v>0</v>
      </c>
      <c r="W41" s="406">
        <v>68</v>
      </c>
      <c r="X41" s="406">
        <v>0</v>
      </c>
      <c r="Y41" s="406">
        <v>0</v>
      </c>
      <c r="Z41" s="406">
        <v>0</v>
      </c>
      <c r="AA41" s="406">
        <v>0</v>
      </c>
      <c r="AB41" s="406">
        <v>0</v>
      </c>
      <c r="AC41" s="406">
        <v>0</v>
      </c>
      <c r="AD41" s="162">
        <v>20</v>
      </c>
      <c r="AE41" s="162">
        <v>100</v>
      </c>
      <c r="AF41" s="404">
        <v>0</v>
      </c>
      <c r="AG41" s="406">
        <v>0</v>
      </c>
      <c r="AH41" s="406">
        <v>0</v>
      </c>
      <c r="AI41" s="406">
        <v>0</v>
      </c>
      <c r="AJ41" s="406">
        <v>0</v>
      </c>
      <c r="AK41" s="406">
        <v>0</v>
      </c>
      <c r="AL41" s="406">
        <v>0</v>
      </c>
      <c r="AM41" s="406">
        <v>0</v>
      </c>
      <c r="AN41" s="162">
        <v>0</v>
      </c>
      <c r="AO41" s="162">
        <v>100</v>
      </c>
      <c r="AP41" s="404">
        <v>0</v>
      </c>
      <c r="AQ41" s="406">
        <v>0</v>
      </c>
      <c r="AR41" s="406">
        <v>0</v>
      </c>
      <c r="AS41" s="406">
        <v>0</v>
      </c>
      <c r="AT41" s="406">
        <v>0</v>
      </c>
      <c r="AU41" s="406">
        <v>0</v>
      </c>
      <c r="AV41" s="406">
        <v>0</v>
      </c>
      <c r="AW41" s="406">
        <v>0</v>
      </c>
      <c r="AX41" s="162">
        <v>0</v>
      </c>
      <c r="AY41" s="162">
        <v>100</v>
      </c>
      <c r="AZ41" s="121"/>
      <c r="BA41" s="119"/>
      <c r="BB41" s="119"/>
      <c r="BC41" s="119"/>
      <c r="BD41" s="119"/>
      <c r="BE41" s="119"/>
      <c r="BF41" s="119"/>
      <c r="BG41" s="119"/>
      <c r="BH41" s="92">
        <v>0</v>
      </c>
    </row>
    <row r="42" spans="1:93" ht="15" customHeight="1" x14ac:dyDescent="0.15">
      <c r="A42" s="1086">
        <v>201</v>
      </c>
      <c r="B42" s="1087"/>
      <c r="C42" s="1088"/>
      <c r="D42" s="134">
        <v>6</v>
      </c>
      <c r="E42" s="134">
        <v>1</v>
      </c>
      <c r="F42" s="108"/>
      <c r="G42" s="108"/>
      <c r="H42" s="133">
        <v>1</v>
      </c>
      <c r="I42" s="135">
        <v>0</v>
      </c>
      <c r="J42" s="135">
        <v>-4</v>
      </c>
      <c r="K42" s="140">
        <v>-2</v>
      </c>
      <c r="L42" s="405">
        <v>91</v>
      </c>
      <c r="M42" s="192">
        <v>28</v>
      </c>
      <c r="N42" s="192">
        <v>100</v>
      </c>
      <c r="O42" s="192">
        <v>12</v>
      </c>
      <c r="P42" s="192">
        <v>65</v>
      </c>
      <c r="Q42" s="192">
        <v>22</v>
      </c>
      <c r="R42" s="192">
        <v>0</v>
      </c>
      <c r="S42" s="192">
        <v>0</v>
      </c>
      <c r="T42" s="141">
        <v>0</v>
      </c>
      <c r="U42" s="470">
        <v>100</v>
      </c>
      <c r="V42" s="405">
        <v>48</v>
      </c>
      <c r="W42" s="192">
        <v>67</v>
      </c>
      <c r="X42" s="192">
        <v>100</v>
      </c>
      <c r="Y42" s="192">
        <v>0</v>
      </c>
      <c r="Z42" s="192">
        <v>0</v>
      </c>
      <c r="AA42" s="192">
        <v>28</v>
      </c>
      <c r="AB42" s="192">
        <v>0</v>
      </c>
      <c r="AC42" s="192">
        <v>100</v>
      </c>
      <c r="AD42" s="141">
        <v>0</v>
      </c>
      <c r="AE42" s="141">
        <v>100</v>
      </c>
      <c r="AF42" s="405">
        <v>0</v>
      </c>
      <c r="AG42" s="192">
        <v>0</v>
      </c>
      <c r="AH42" s="192">
        <v>0</v>
      </c>
      <c r="AI42" s="192">
        <v>0</v>
      </c>
      <c r="AJ42" s="192">
        <v>0</v>
      </c>
      <c r="AK42" s="192">
        <v>0</v>
      </c>
      <c r="AL42" s="192">
        <v>0</v>
      </c>
      <c r="AM42" s="192">
        <v>0</v>
      </c>
      <c r="AN42" s="141">
        <v>0</v>
      </c>
      <c r="AO42" s="141">
        <v>100</v>
      </c>
      <c r="AP42" s="405">
        <v>0</v>
      </c>
      <c r="AQ42" s="192">
        <v>0</v>
      </c>
      <c r="AR42" s="192">
        <v>0</v>
      </c>
      <c r="AS42" s="192">
        <v>0</v>
      </c>
      <c r="AT42" s="192">
        <v>0</v>
      </c>
      <c r="AU42" s="192">
        <v>0</v>
      </c>
      <c r="AV42" s="192">
        <v>100</v>
      </c>
      <c r="AW42" s="192">
        <v>66</v>
      </c>
      <c r="AX42" s="141">
        <v>0</v>
      </c>
      <c r="AY42" s="141">
        <v>100</v>
      </c>
      <c r="AZ42" s="120"/>
      <c r="BA42" s="118"/>
      <c r="BB42" s="118"/>
      <c r="BC42" s="118"/>
      <c r="BD42" s="118"/>
      <c r="BE42" s="118"/>
      <c r="BF42" s="118"/>
      <c r="BG42" s="118"/>
      <c r="BH42" s="91">
        <v>50</v>
      </c>
    </row>
    <row r="43" spans="1:93" ht="15" customHeight="1" x14ac:dyDescent="0.15">
      <c r="A43" s="1086">
        <v>202</v>
      </c>
      <c r="B43" s="1087"/>
      <c r="C43" s="1088"/>
      <c r="D43" s="134">
        <v>6</v>
      </c>
      <c r="E43" s="134">
        <v>2</v>
      </c>
      <c r="F43" s="108"/>
      <c r="G43" s="108"/>
      <c r="H43" s="135">
        <v>2</v>
      </c>
      <c r="I43" s="135">
        <v>1</v>
      </c>
      <c r="J43" s="135">
        <v>-4</v>
      </c>
      <c r="K43" s="140">
        <v>-2</v>
      </c>
      <c r="L43" s="405">
        <v>92</v>
      </c>
      <c r="M43" s="192">
        <v>33</v>
      </c>
      <c r="N43" s="192">
        <v>100</v>
      </c>
      <c r="O43" s="192">
        <v>15</v>
      </c>
      <c r="P43" s="192">
        <v>61</v>
      </c>
      <c r="Q43" s="192">
        <v>33</v>
      </c>
      <c r="R43" s="192">
        <v>0</v>
      </c>
      <c r="S43" s="192">
        <v>0</v>
      </c>
      <c r="T43" s="141">
        <v>0</v>
      </c>
      <c r="U43" s="470">
        <v>100</v>
      </c>
      <c r="V43" s="405">
        <v>30</v>
      </c>
      <c r="W43" s="192">
        <v>66</v>
      </c>
      <c r="X43" s="192">
        <v>100</v>
      </c>
      <c r="Y43" s="192">
        <v>0</v>
      </c>
      <c r="Z43" s="192">
        <v>0</v>
      </c>
      <c r="AA43" s="192">
        <v>35</v>
      </c>
      <c r="AB43" s="192">
        <v>0</v>
      </c>
      <c r="AC43" s="192">
        <v>100</v>
      </c>
      <c r="AD43" s="141">
        <v>0</v>
      </c>
      <c r="AE43" s="141">
        <v>100</v>
      </c>
      <c r="AF43" s="405">
        <v>0</v>
      </c>
      <c r="AG43" s="192">
        <v>0</v>
      </c>
      <c r="AH43" s="192">
        <v>0</v>
      </c>
      <c r="AI43" s="192">
        <v>0</v>
      </c>
      <c r="AJ43" s="192">
        <v>0</v>
      </c>
      <c r="AK43" s="192">
        <v>0</v>
      </c>
      <c r="AL43" s="192">
        <v>0</v>
      </c>
      <c r="AM43" s="192">
        <v>0</v>
      </c>
      <c r="AN43" s="141">
        <v>0</v>
      </c>
      <c r="AO43" s="141">
        <v>100</v>
      </c>
      <c r="AP43" s="405">
        <v>0</v>
      </c>
      <c r="AQ43" s="192">
        <v>0</v>
      </c>
      <c r="AR43" s="192">
        <v>0</v>
      </c>
      <c r="AS43" s="192">
        <v>0</v>
      </c>
      <c r="AT43" s="192">
        <v>0</v>
      </c>
      <c r="AU43" s="192">
        <v>0</v>
      </c>
      <c r="AV43" s="192">
        <v>100</v>
      </c>
      <c r="AW43" s="192">
        <v>66</v>
      </c>
      <c r="AX43" s="141">
        <v>0</v>
      </c>
      <c r="AY43" s="141">
        <v>100</v>
      </c>
      <c r="AZ43" s="120"/>
      <c r="BA43" s="118"/>
      <c r="BB43" s="118"/>
      <c r="BC43" s="118"/>
      <c r="BD43" s="118"/>
      <c r="BE43" s="118"/>
      <c r="BF43" s="118"/>
      <c r="BG43" s="118"/>
      <c r="BH43" s="86">
        <v>50</v>
      </c>
    </row>
    <row r="44" spans="1:93" ht="15" customHeight="1" x14ac:dyDescent="0.15">
      <c r="A44" s="1086">
        <v>203</v>
      </c>
      <c r="B44" s="1087"/>
      <c r="C44" s="1088"/>
      <c r="D44" s="134">
        <v>1</v>
      </c>
      <c r="E44" s="134">
        <v>3</v>
      </c>
      <c r="F44" s="108"/>
      <c r="G44" s="108"/>
      <c r="H44" s="135">
        <v>3</v>
      </c>
      <c r="I44" s="135">
        <v>2</v>
      </c>
      <c r="J44" s="135">
        <v>-4</v>
      </c>
      <c r="K44" s="140">
        <v>-2</v>
      </c>
      <c r="L44" s="405">
        <v>93</v>
      </c>
      <c r="M44" s="192">
        <v>38</v>
      </c>
      <c r="N44" s="192">
        <v>100</v>
      </c>
      <c r="O44" s="192">
        <v>18</v>
      </c>
      <c r="P44" s="192">
        <v>57</v>
      </c>
      <c r="Q44" s="192">
        <v>44</v>
      </c>
      <c r="R44" s="192">
        <v>0</v>
      </c>
      <c r="S44" s="192">
        <v>0</v>
      </c>
      <c r="T44" s="141">
        <v>0</v>
      </c>
      <c r="U44" s="470">
        <v>100</v>
      </c>
      <c r="V44" s="405">
        <v>2</v>
      </c>
      <c r="W44" s="192">
        <v>65</v>
      </c>
      <c r="X44" s="192">
        <v>100</v>
      </c>
      <c r="Y44" s="192">
        <v>0</v>
      </c>
      <c r="Z44" s="192">
        <v>0</v>
      </c>
      <c r="AA44" s="192">
        <v>35</v>
      </c>
      <c r="AB44" s="192">
        <v>0</v>
      </c>
      <c r="AC44" s="192">
        <v>100</v>
      </c>
      <c r="AD44" s="141">
        <v>0</v>
      </c>
      <c r="AE44" s="141">
        <v>100</v>
      </c>
      <c r="AF44" s="405">
        <v>0</v>
      </c>
      <c r="AG44" s="192">
        <v>0</v>
      </c>
      <c r="AH44" s="192">
        <v>0</v>
      </c>
      <c r="AI44" s="192">
        <v>0</v>
      </c>
      <c r="AJ44" s="192">
        <v>0</v>
      </c>
      <c r="AK44" s="192">
        <v>0</v>
      </c>
      <c r="AL44" s="192">
        <v>0</v>
      </c>
      <c r="AM44" s="192">
        <v>0</v>
      </c>
      <c r="AN44" s="141">
        <v>0</v>
      </c>
      <c r="AO44" s="141">
        <v>100</v>
      </c>
      <c r="AP44" s="405">
        <v>0</v>
      </c>
      <c r="AQ44" s="192">
        <v>0</v>
      </c>
      <c r="AR44" s="192">
        <v>0</v>
      </c>
      <c r="AS44" s="192">
        <v>0</v>
      </c>
      <c r="AT44" s="192">
        <v>0</v>
      </c>
      <c r="AU44" s="192">
        <v>0</v>
      </c>
      <c r="AV44" s="192">
        <v>100</v>
      </c>
      <c r="AW44" s="192">
        <v>66</v>
      </c>
      <c r="AX44" s="141">
        <v>0</v>
      </c>
      <c r="AY44" s="141">
        <v>100</v>
      </c>
      <c r="AZ44" s="120"/>
      <c r="BA44" s="118"/>
      <c r="BB44" s="118"/>
      <c r="BC44" s="118"/>
      <c r="BD44" s="118"/>
      <c r="BE44" s="118"/>
      <c r="BF44" s="118"/>
      <c r="BG44" s="118"/>
      <c r="BH44" s="86">
        <v>50</v>
      </c>
    </row>
    <row r="45" spans="1:93" ht="15" customHeight="1" x14ac:dyDescent="0.15">
      <c r="A45" s="1086">
        <v>204</v>
      </c>
      <c r="B45" s="1087"/>
      <c r="C45" s="1088"/>
      <c r="D45" s="134">
        <v>1</v>
      </c>
      <c r="E45" s="134">
        <v>4</v>
      </c>
      <c r="F45" s="108"/>
      <c r="G45" s="108"/>
      <c r="H45" s="135">
        <v>4</v>
      </c>
      <c r="I45" s="135">
        <v>3</v>
      </c>
      <c r="J45" s="135">
        <v>-4</v>
      </c>
      <c r="K45" s="140">
        <v>-2</v>
      </c>
      <c r="L45" s="405">
        <v>94</v>
      </c>
      <c r="M45" s="192">
        <v>43</v>
      </c>
      <c r="N45" s="192">
        <v>100</v>
      </c>
      <c r="O45" s="192">
        <v>21</v>
      </c>
      <c r="P45" s="192">
        <v>53</v>
      </c>
      <c r="Q45" s="192">
        <v>55</v>
      </c>
      <c r="R45" s="192">
        <v>0</v>
      </c>
      <c r="S45" s="192">
        <v>0</v>
      </c>
      <c r="T45" s="141">
        <v>0</v>
      </c>
      <c r="U45" s="470">
        <v>100</v>
      </c>
      <c r="V45" s="405">
        <v>2</v>
      </c>
      <c r="W45" s="192">
        <v>64</v>
      </c>
      <c r="X45" s="192">
        <v>0</v>
      </c>
      <c r="Y45" s="192">
        <v>0</v>
      </c>
      <c r="Z45" s="192">
        <v>0</v>
      </c>
      <c r="AA45" s="192">
        <v>35</v>
      </c>
      <c r="AB45" s="192">
        <v>0</v>
      </c>
      <c r="AC45" s="192">
        <v>100</v>
      </c>
      <c r="AD45" s="141">
        <v>0</v>
      </c>
      <c r="AE45" s="141">
        <v>100</v>
      </c>
      <c r="AF45" s="405">
        <v>2</v>
      </c>
      <c r="AG45" s="192">
        <v>0</v>
      </c>
      <c r="AH45" s="192">
        <v>0</v>
      </c>
      <c r="AI45" s="192">
        <v>0</v>
      </c>
      <c r="AJ45" s="192">
        <v>0</v>
      </c>
      <c r="AK45" s="192">
        <v>0</v>
      </c>
      <c r="AL45" s="192">
        <v>0</v>
      </c>
      <c r="AM45" s="192">
        <v>35</v>
      </c>
      <c r="AN45" s="141">
        <v>0</v>
      </c>
      <c r="AO45" s="141">
        <v>100</v>
      </c>
      <c r="AP45" s="405">
        <v>2</v>
      </c>
      <c r="AQ45" s="192">
        <v>0</v>
      </c>
      <c r="AR45" s="192">
        <v>0</v>
      </c>
      <c r="AS45" s="192">
        <v>0</v>
      </c>
      <c r="AT45" s="192">
        <v>0</v>
      </c>
      <c r="AU45" s="192">
        <v>0</v>
      </c>
      <c r="AV45" s="192">
        <v>0</v>
      </c>
      <c r="AW45" s="192">
        <v>35</v>
      </c>
      <c r="AX45" s="141">
        <v>0</v>
      </c>
      <c r="AY45" s="141">
        <v>100</v>
      </c>
      <c r="AZ45" s="120"/>
      <c r="BA45" s="118"/>
      <c r="BB45" s="118"/>
      <c r="BC45" s="118"/>
      <c r="BD45" s="118"/>
      <c r="BE45" s="118"/>
      <c r="BF45" s="118"/>
      <c r="BG45" s="118"/>
      <c r="BH45" s="86">
        <v>50</v>
      </c>
    </row>
    <row r="46" spans="1:93" ht="15" customHeight="1" x14ac:dyDescent="0.15">
      <c r="A46" s="1086">
        <v>205</v>
      </c>
      <c r="B46" s="1087"/>
      <c r="C46" s="1088"/>
      <c r="D46" s="134">
        <v>1</v>
      </c>
      <c r="E46" s="134">
        <v>5</v>
      </c>
      <c r="F46" s="108"/>
      <c r="G46" s="108"/>
      <c r="H46" s="135">
        <v>5</v>
      </c>
      <c r="I46" s="135">
        <v>4</v>
      </c>
      <c r="J46" s="135">
        <v>-4</v>
      </c>
      <c r="K46" s="140">
        <v>-2</v>
      </c>
      <c r="L46" s="405">
        <v>95</v>
      </c>
      <c r="M46" s="192">
        <v>48</v>
      </c>
      <c r="N46" s="192">
        <v>0</v>
      </c>
      <c r="O46" s="192">
        <v>24</v>
      </c>
      <c r="P46" s="192">
        <v>49</v>
      </c>
      <c r="Q46" s="192">
        <v>66</v>
      </c>
      <c r="R46" s="192">
        <v>0</v>
      </c>
      <c r="S46" s="192">
        <v>0</v>
      </c>
      <c r="T46" s="141">
        <v>0</v>
      </c>
      <c r="U46" s="470">
        <v>100</v>
      </c>
      <c r="V46" s="405">
        <v>2</v>
      </c>
      <c r="W46" s="192">
        <v>63</v>
      </c>
      <c r="X46" s="192">
        <v>0</v>
      </c>
      <c r="Y46" s="192">
        <v>0</v>
      </c>
      <c r="Z46" s="192">
        <v>0</v>
      </c>
      <c r="AA46" s="192">
        <v>0</v>
      </c>
      <c r="AB46" s="192">
        <v>0</v>
      </c>
      <c r="AC46" s="192">
        <v>100</v>
      </c>
      <c r="AD46" s="141">
        <v>0</v>
      </c>
      <c r="AE46" s="141">
        <v>100</v>
      </c>
      <c r="AF46" s="405">
        <v>2</v>
      </c>
      <c r="AG46" s="192">
        <v>0</v>
      </c>
      <c r="AH46" s="192">
        <v>0</v>
      </c>
      <c r="AI46" s="192">
        <v>0</v>
      </c>
      <c r="AJ46" s="192">
        <v>0</v>
      </c>
      <c r="AK46" s="192">
        <v>0</v>
      </c>
      <c r="AL46" s="192">
        <v>0</v>
      </c>
      <c r="AM46" s="192">
        <v>31</v>
      </c>
      <c r="AN46" s="141">
        <v>0</v>
      </c>
      <c r="AO46" s="141">
        <v>100</v>
      </c>
      <c r="AP46" s="405">
        <v>2</v>
      </c>
      <c r="AQ46" s="192">
        <v>0</v>
      </c>
      <c r="AR46" s="192">
        <v>0</v>
      </c>
      <c r="AS46" s="192">
        <v>0</v>
      </c>
      <c r="AT46" s="192">
        <v>0</v>
      </c>
      <c r="AU46" s="192">
        <v>0</v>
      </c>
      <c r="AV46" s="192">
        <v>0</v>
      </c>
      <c r="AW46" s="192">
        <v>31</v>
      </c>
      <c r="AX46" s="141">
        <v>0</v>
      </c>
      <c r="AY46" s="141">
        <v>100</v>
      </c>
      <c r="AZ46" s="120"/>
      <c r="BA46" s="118"/>
      <c r="BB46" s="118"/>
      <c r="BC46" s="118"/>
      <c r="BD46" s="118"/>
      <c r="BE46" s="118"/>
      <c r="BF46" s="118"/>
      <c r="BG46" s="118"/>
      <c r="BH46" s="86">
        <v>50</v>
      </c>
    </row>
    <row r="47" spans="1:93" ht="15" customHeight="1" x14ac:dyDescent="0.15">
      <c r="A47" s="1086">
        <v>206</v>
      </c>
      <c r="B47" s="1087"/>
      <c r="C47" s="1088"/>
      <c r="D47" s="134">
        <v>1</v>
      </c>
      <c r="E47" s="134">
        <v>6</v>
      </c>
      <c r="F47" s="108"/>
      <c r="G47" s="108"/>
      <c r="H47" s="135">
        <v>6</v>
      </c>
      <c r="I47" s="135">
        <v>5</v>
      </c>
      <c r="J47" s="135">
        <v>-4</v>
      </c>
      <c r="K47" s="140">
        <v>-2</v>
      </c>
      <c r="L47" s="405">
        <v>96</v>
      </c>
      <c r="M47" s="192">
        <v>53</v>
      </c>
      <c r="N47" s="192">
        <v>0</v>
      </c>
      <c r="O47" s="192">
        <v>27</v>
      </c>
      <c r="P47" s="192">
        <v>45</v>
      </c>
      <c r="Q47" s="192">
        <v>77</v>
      </c>
      <c r="R47" s="192">
        <v>0</v>
      </c>
      <c r="S47" s="192">
        <v>0</v>
      </c>
      <c r="T47" s="141">
        <v>0</v>
      </c>
      <c r="U47" s="470">
        <v>100</v>
      </c>
      <c r="V47" s="405">
        <v>20</v>
      </c>
      <c r="W47" s="192">
        <v>62</v>
      </c>
      <c r="X47" s="192">
        <v>0</v>
      </c>
      <c r="Y47" s="192">
        <v>0</v>
      </c>
      <c r="Z47" s="192">
        <v>0</v>
      </c>
      <c r="AA47" s="192">
        <v>0</v>
      </c>
      <c r="AB47" s="192">
        <v>0</v>
      </c>
      <c r="AC47" s="192">
        <v>100</v>
      </c>
      <c r="AD47" s="141">
        <v>0</v>
      </c>
      <c r="AE47" s="141">
        <v>100</v>
      </c>
      <c r="AF47" s="405">
        <v>20</v>
      </c>
      <c r="AG47" s="192">
        <v>0</v>
      </c>
      <c r="AH47" s="192">
        <v>0</v>
      </c>
      <c r="AI47" s="192">
        <v>0</v>
      </c>
      <c r="AJ47" s="192">
        <v>0</v>
      </c>
      <c r="AK47" s="192">
        <v>0</v>
      </c>
      <c r="AL47" s="192">
        <v>0</v>
      </c>
      <c r="AM47" s="192">
        <v>25</v>
      </c>
      <c r="AN47" s="141">
        <v>0</v>
      </c>
      <c r="AO47" s="141">
        <v>100</v>
      </c>
      <c r="AP47" s="405">
        <v>20</v>
      </c>
      <c r="AQ47" s="192">
        <v>0</v>
      </c>
      <c r="AR47" s="192">
        <v>0</v>
      </c>
      <c r="AS47" s="192">
        <v>0</v>
      </c>
      <c r="AT47" s="192">
        <v>0</v>
      </c>
      <c r="AU47" s="192">
        <v>0</v>
      </c>
      <c r="AV47" s="192">
        <v>0</v>
      </c>
      <c r="AW47" s="192">
        <v>25</v>
      </c>
      <c r="AX47" s="141">
        <v>0</v>
      </c>
      <c r="AY47" s="141">
        <v>100</v>
      </c>
      <c r="AZ47" s="120"/>
      <c r="BA47" s="118"/>
      <c r="BB47" s="118"/>
      <c r="BC47" s="118"/>
      <c r="BD47" s="118"/>
      <c r="BE47" s="118"/>
      <c r="BF47" s="118"/>
      <c r="BG47" s="118"/>
      <c r="BH47" s="86">
        <v>50</v>
      </c>
    </row>
    <row r="48" spans="1:93" ht="15" customHeight="1" x14ac:dyDescent="0.15">
      <c r="A48" s="1086">
        <v>207</v>
      </c>
      <c r="B48" s="1087"/>
      <c r="C48" s="1088"/>
      <c r="D48" s="134">
        <v>1</v>
      </c>
      <c r="E48" s="134">
        <v>7</v>
      </c>
      <c r="F48" s="108"/>
      <c r="G48" s="108"/>
      <c r="H48" s="135">
        <v>7</v>
      </c>
      <c r="I48" s="135">
        <v>6</v>
      </c>
      <c r="J48" s="135">
        <v>-4</v>
      </c>
      <c r="K48" s="140">
        <v>-2</v>
      </c>
      <c r="L48" s="405">
        <v>97</v>
      </c>
      <c r="M48" s="192">
        <v>58</v>
      </c>
      <c r="N48" s="192">
        <v>0</v>
      </c>
      <c r="O48" s="192">
        <v>30</v>
      </c>
      <c r="P48" s="192">
        <v>41</v>
      </c>
      <c r="Q48" s="192">
        <v>88</v>
      </c>
      <c r="R48" s="192">
        <v>0</v>
      </c>
      <c r="S48" s="192">
        <v>0</v>
      </c>
      <c r="T48" s="141">
        <v>0</v>
      </c>
      <c r="U48" s="470">
        <v>100</v>
      </c>
      <c r="V48" s="405">
        <v>27</v>
      </c>
      <c r="W48" s="192">
        <v>61</v>
      </c>
      <c r="X48" s="192">
        <v>0</v>
      </c>
      <c r="Y48" s="192">
        <v>0</v>
      </c>
      <c r="Z48" s="192">
        <v>0</v>
      </c>
      <c r="AA48" s="192">
        <v>0</v>
      </c>
      <c r="AB48" s="192">
        <v>0</v>
      </c>
      <c r="AC48" s="192">
        <v>100</v>
      </c>
      <c r="AD48" s="141">
        <v>0</v>
      </c>
      <c r="AE48" s="141">
        <v>100</v>
      </c>
      <c r="AF48" s="405">
        <v>27</v>
      </c>
      <c r="AG48" s="192">
        <v>0</v>
      </c>
      <c r="AH48" s="192">
        <v>0</v>
      </c>
      <c r="AI48" s="192">
        <v>0</v>
      </c>
      <c r="AJ48" s="192">
        <v>0</v>
      </c>
      <c r="AK48" s="192">
        <v>0</v>
      </c>
      <c r="AL48" s="192">
        <v>0</v>
      </c>
      <c r="AM48" s="192">
        <v>21</v>
      </c>
      <c r="AN48" s="141">
        <v>0</v>
      </c>
      <c r="AO48" s="141">
        <v>100</v>
      </c>
      <c r="AP48" s="405">
        <v>27</v>
      </c>
      <c r="AQ48" s="192">
        <v>0</v>
      </c>
      <c r="AR48" s="192">
        <v>0</v>
      </c>
      <c r="AS48" s="192">
        <v>0</v>
      </c>
      <c r="AT48" s="192">
        <v>0</v>
      </c>
      <c r="AU48" s="192">
        <v>0</v>
      </c>
      <c r="AV48" s="192">
        <v>0</v>
      </c>
      <c r="AW48" s="192">
        <v>21</v>
      </c>
      <c r="AX48" s="141">
        <v>0</v>
      </c>
      <c r="AY48" s="141">
        <v>100</v>
      </c>
      <c r="AZ48" s="120"/>
      <c r="BA48" s="118"/>
      <c r="BB48" s="118"/>
      <c r="BC48" s="118"/>
      <c r="BD48" s="118"/>
      <c r="BE48" s="118"/>
      <c r="BF48" s="118"/>
      <c r="BG48" s="118"/>
      <c r="BH48" s="86">
        <v>50</v>
      </c>
    </row>
    <row r="49" spans="1:60" ht="15" customHeight="1" x14ac:dyDescent="0.15">
      <c r="A49" s="1086">
        <v>208</v>
      </c>
      <c r="B49" s="1087"/>
      <c r="C49" s="1088"/>
      <c r="D49" s="134">
        <v>1</v>
      </c>
      <c r="E49" s="134">
        <v>8</v>
      </c>
      <c r="F49" s="108"/>
      <c r="G49" s="108"/>
      <c r="H49" s="135">
        <v>8</v>
      </c>
      <c r="I49" s="135">
        <v>7</v>
      </c>
      <c r="J49" s="135">
        <v>-4</v>
      </c>
      <c r="K49" s="140">
        <v>-2</v>
      </c>
      <c r="L49" s="405">
        <v>98</v>
      </c>
      <c r="M49" s="192">
        <v>63</v>
      </c>
      <c r="N49" s="192">
        <v>0</v>
      </c>
      <c r="O49" s="192">
        <v>33</v>
      </c>
      <c r="P49" s="192">
        <v>37</v>
      </c>
      <c r="Q49" s="192">
        <v>99</v>
      </c>
      <c r="R49" s="192">
        <v>0</v>
      </c>
      <c r="S49" s="192">
        <v>0</v>
      </c>
      <c r="T49" s="141">
        <v>0</v>
      </c>
      <c r="U49" s="470">
        <v>100</v>
      </c>
      <c r="V49" s="405">
        <v>27</v>
      </c>
      <c r="W49" s="192">
        <v>60</v>
      </c>
      <c r="X49" s="192">
        <v>0</v>
      </c>
      <c r="Y49" s="192">
        <v>0</v>
      </c>
      <c r="Z49" s="192">
        <v>0</v>
      </c>
      <c r="AA49" s="192">
        <v>0</v>
      </c>
      <c r="AB49" s="192">
        <v>0</v>
      </c>
      <c r="AC49" s="192">
        <v>100</v>
      </c>
      <c r="AD49" s="141">
        <v>0</v>
      </c>
      <c r="AE49" s="141">
        <v>100</v>
      </c>
      <c r="AF49" s="405">
        <v>27</v>
      </c>
      <c r="AG49" s="192">
        <v>0</v>
      </c>
      <c r="AH49" s="192">
        <v>0</v>
      </c>
      <c r="AI49" s="192">
        <v>0</v>
      </c>
      <c r="AJ49" s="192">
        <v>0</v>
      </c>
      <c r="AK49" s="192">
        <v>0</v>
      </c>
      <c r="AL49" s="192">
        <v>0</v>
      </c>
      <c r="AM49" s="192">
        <v>17</v>
      </c>
      <c r="AN49" s="141">
        <v>0</v>
      </c>
      <c r="AO49" s="141">
        <v>100</v>
      </c>
      <c r="AP49" s="405">
        <v>27</v>
      </c>
      <c r="AQ49" s="192">
        <v>0</v>
      </c>
      <c r="AR49" s="192">
        <v>0</v>
      </c>
      <c r="AS49" s="192">
        <v>0</v>
      </c>
      <c r="AT49" s="192">
        <v>0</v>
      </c>
      <c r="AU49" s="192">
        <v>0</v>
      </c>
      <c r="AV49" s="192">
        <v>0</v>
      </c>
      <c r="AW49" s="192">
        <v>17</v>
      </c>
      <c r="AX49" s="141">
        <v>0</v>
      </c>
      <c r="AY49" s="141">
        <v>100</v>
      </c>
      <c r="AZ49" s="120"/>
      <c r="BA49" s="118"/>
      <c r="BB49" s="118"/>
      <c r="BC49" s="118"/>
      <c r="BD49" s="118"/>
      <c r="BE49" s="118"/>
      <c r="BF49" s="118"/>
      <c r="BG49" s="118"/>
      <c r="BH49" s="86">
        <v>50</v>
      </c>
    </row>
    <row r="50" spans="1:60" ht="15" customHeight="1" x14ac:dyDescent="0.15">
      <c r="A50" s="1086">
        <v>209</v>
      </c>
      <c r="B50" s="1087"/>
      <c r="C50" s="1088"/>
      <c r="D50" s="134">
        <v>1</v>
      </c>
      <c r="E50" s="134">
        <v>9</v>
      </c>
      <c r="F50" s="108"/>
      <c r="G50" s="108"/>
      <c r="H50" s="135">
        <v>9</v>
      </c>
      <c r="I50" s="135">
        <v>8</v>
      </c>
      <c r="J50" s="135">
        <v>-4</v>
      </c>
      <c r="K50" s="140">
        <v>-2</v>
      </c>
      <c r="L50" s="405">
        <v>99</v>
      </c>
      <c r="M50" s="192">
        <v>68</v>
      </c>
      <c r="N50" s="192">
        <v>0</v>
      </c>
      <c r="O50" s="192">
        <v>36</v>
      </c>
      <c r="P50" s="192">
        <v>33</v>
      </c>
      <c r="Q50" s="192">
        <v>0</v>
      </c>
      <c r="R50" s="192">
        <v>0</v>
      </c>
      <c r="S50" s="192">
        <v>0</v>
      </c>
      <c r="T50" s="141">
        <v>0</v>
      </c>
      <c r="U50" s="470">
        <v>100</v>
      </c>
      <c r="V50" s="405">
        <v>25</v>
      </c>
      <c r="W50" s="192">
        <v>59</v>
      </c>
      <c r="X50" s="192">
        <v>0</v>
      </c>
      <c r="Y50" s="192">
        <v>0</v>
      </c>
      <c r="Z50" s="192">
        <v>0</v>
      </c>
      <c r="AA50" s="192">
        <v>0</v>
      </c>
      <c r="AB50" s="192">
        <v>0</v>
      </c>
      <c r="AC50" s="192">
        <v>100</v>
      </c>
      <c r="AD50" s="141">
        <v>0</v>
      </c>
      <c r="AE50" s="141">
        <v>100</v>
      </c>
      <c r="AF50" s="405">
        <v>25</v>
      </c>
      <c r="AG50" s="192">
        <v>0</v>
      </c>
      <c r="AH50" s="192">
        <v>0</v>
      </c>
      <c r="AI50" s="192">
        <v>0</v>
      </c>
      <c r="AJ50" s="192">
        <v>0</v>
      </c>
      <c r="AK50" s="192">
        <v>0</v>
      </c>
      <c r="AL50" s="192">
        <v>0</v>
      </c>
      <c r="AM50" s="192">
        <v>13</v>
      </c>
      <c r="AN50" s="141">
        <v>0</v>
      </c>
      <c r="AO50" s="141">
        <v>100</v>
      </c>
      <c r="AP50" s="405">
        <v>25</v>
      </c>
      <c r="AQ50" s="192">
        <v>0</v>
      </c>
      <c r="AR50" s="192">
        <v>0</v>
      </c>
      <c r="AS50" s="192">
        <v>0</v>
      </c>
      <c r="AT50" s="192">
        <v>0</v>
      </c>
      <c r="AU50" s="192">
        <v>0</v>
      </c>
      <c r="AV50" s="192">
        <v>0</v>
      </c>
      <c r="AW50" s="192">
        <v>13</v>
      </c>
      <c r="AX50" s="141">
        <v>0</v>
      </c>
      <c r="AY50" s="141">
        <v>100</v>
      </c>
      <c r="AZ50" s="120"/>
      <c r="BA50" s="118"/>
      <c r="BB50" s="118"/>
      <c r="BC50" s="118"/>
      <c r="BD50" s="118"/>
      <c r="BE50" s="118"/>
      <c r="BF50" s="118"/>
      <c r="BG50" s="118"/>
      <c r="BH50" s="86">
        <v>50</v>
      </c>
    </row>
    <row r="51" spans="1:60" ht="15" customHeight="1" x14ac:dyDescent="0.15">
      <c r="A51" s="1086">
        <v>210</v>
      </c>
      <c r="B51" s="1087"/>
      <c r="C51" s="1088"/>
      <c r="D51" s="134">
        <v>1</v>
      </c>
      <c r="E51" s="134">
        <v>10</v>
      </c>
      <c r="F51" s="108"/>
      <c r="G51" s="108"/>
      <c r="H51" s="135">
        <v>10</v>
      </c>
      <c r="I51" s="135">
        <v>9</v>
      </c>
      <c r="J51" s="135">
        <v>-4</v>
      </c>
      <c r="K51" s="140">
        <v>-2</v>
      </c>
      <c r="L51" s="405">
        <v>100</v>
      </c>
      <c r="M51" s="192">
        <v>73</v>
      </c>
      <c r="N51" s="192">
        <v>0</v>
      </c>
      <c r="O51" s="192">
        <v>39</v>
      </c>
      <c r="P51" s="192">
        <v>29</v>
      </c>
      <c r="Q51" s="192">
        <v>0</v>
      </c>
      <c r="R51" s="192">
        <v>0</v>
      </c>
      <c r="S51" s="192">
        <v>0</v>
      </c>
      <c r="T51" s="141">
        <v>0</v>
      </c>
      <c r="U51" s="470">
        <v>100</v>
      </c>
      <c r="V51" s="405">
        <v>25</v>
      </c>
      <c r="W51" s="192">
        <v>58</v>
      </c>
      <c r="X51" s="192">
        <v>0</v>
      </c>
      <c r="Y51" s="192">
        <v>0</v>
      </c>
      <c r="Z51" s="192">
        <v>0</v>
      </c>
      <c r="AA51" s="192">
        <v>0</v>
      </c>
      <c r="AB51" s="192">
        <v>0</v>
      </c>
      <c r="AC51" s="192">
        <v>100</v>
      </c>
      <c r="AD51" s="141">
        <v>0</v>
      </c>
      <c r="AE51" s="141">
        <v>100</v>
      </c>
      <c r="AF51" s="405">
        <v>25</v>
      </c>
      <c r="AG51" s="192">
        <v>0</v>
      </c>
      <c r="AH51" s="192">
        <v>0</v>
      </c>
      <c r="AI51" s="192">
        <v>0</v>
      </c>
      <c r="AJ51" s="192">
        <v>0</v>
      </c>
      <c r="AK51" s="192">
        <v>0</v>
      </c>
      <c r="AL51" s="192">
        <v>0</v>
      </c>
      <c r="AM51" s="192">
        <v>11</v>
      </c>
      <c r="AN51" s="141">
        <v>0</v>
      </c>
      <c r="AO51" s="141">
        <v>100</v>
      </c>
      <c r="AP51" s="405">
        <v>25</v>
      </c>
      <c r="AQ51" s="192">
        <v>0</v>
      </c>
      <c r="AR51" s="192">
        <v>0</v>
      </c>
      <c r="AS51" s="192">
        <v>0</v>
      </c>
      <c r="AT51" s="192">
        <v>0</v>
      </c>
      <c r="AU51" s="192">
        <v>0</v>
      </c>
      <c r="AV51" s="192">
        <v>0</v>
      </c>
      <c r="AW51" s="192">
        <v>11</v>
      </c>
      <c r="AX51" s="141">
        <v>0</v>
      </c>
      <c r="AY51" s="141">
        <v>100</v>
      </c>
      <c r="AZ51" s="120"/>
      <c r="BA51" s="118"/>
      <c r="BB51" s="118"/>
      <c r="BC51" s="118"/>
      <c r="BD51" s="118"/>
      <c r="BE51" s="118"/>
      <c r="BF51" s="118"/>
      <c r="BG51" s="118"/>
      <c r="BH51" s="86">
        <v>50</v>
      </c>
    </row>
    <row r="52" spans="1:60" ht="15" customHeight="1" x14ac:dyDescent="0.15">
      <c r="A52" s="1086">
        <v>211</v>
      </c>
      <c r="B52" s="1087"/>
      <c r="C52" s="1088"/>
      <c r="D52" s="134">
        <v>1</v>
      </c>
      <c r="E52" s="134">
        <v>11</v>
      </c>
      <c r="F52" s="108"/>
      <c r="G52" s="108"/>
      <c r="H52" s="135">
        <v>11</v>
      </c>
      <c r="I52" s="135">
        <v>10</v>
      </c>
      <c r="J52" s="135">
        <v>-4</v>
      </c>
      <c r="K52" s="140">
        <v>-2</v>
      </c>
      <c r="L52" s="405">
        <v>100</v>
      </c>
      <c r="M52" s="192">
        <v>78</v>
      </c>
      <c r="N52" s="192">
        <v>0</v>
      </c>
      <c r="O52" s="192">
        <v>42</v>
      </c>
      <c r="P52" s="192">
        <v>25</v>
      </c>
      <c r="Q52" s="192">
        <v>0</v>
      </c>
      <c r="R52" s="192">
        <v>0</v>
      </c>
      <c r="S52" s="192">
        <v>0</v>
      </c>
      <c r="T52" s="141">
        <v>0</v>
      </c>
      <c r="U52" s="470">
        <v>100</v>
      </c>
      <c r="V52" s="405">
        <v>25</v>
      </c>
      <c r="W52" s="192">
        <v>57</v>
      </c>
      <c r="X52" s="192">
        <v>0</v>
      </c>
      <c r="Y52" s="192">
        <v>0</v>
      </c>
      <c r="Z52" s="192">
        <v>0</v>
      </c>
      <c r="AA52" s="192">
        <v>0</v>
      </c>
      <c r="AB52" s="192">
        <v>0</v>
      </c>
      <c r="AC52" s="192">
        <v>100</v>
      </c>
      <c r="AD52" s="141">
        <v>0</v>
      </c>
      <c r="AE52" s="141">
        <v>100</v>
      </c>
      <c r="AF52" s="405">
        <v>25</v>
      </c>
      <c r="AG52" s="192">
        <v>0</v>
      </c>
      <c r="AH52" s="192">
        <v>0</v>
      </c>
      <c r="AI52" s="192">
        <v>0</v>
      </c>
      <c r="AJ52" s="192">
        <v>0</v>
      </c>
      <c r="AK52" s="192">
        <v>0</v>
      </c>
      <c r="AL52" s="192">
        <v>0</v>
      </c>
      <c r="AM52" s="192">
        <v>9</v>
      </c>
      <c r="AN52" s="141">
        <v>0</v>
      </c>
      <c r="AO52" s="141">
        <v>100</v>
      </c>
      <c r="AP52" s="405">
        <v>25</v>
      </c>
      <c r="AQ52" s="192">
        <v>0</v>
      </c>
      <c r="AR52" s="192">
        <v>0</v>
      </c>
      <c r="AS52" s="192">
        <v>0</v>
      </c>
      <c r="AT52" s="192">
        <v>0</v>
      </c>
      <c r="AU52" s="192">
        <v>0</v>
      </c>
      <c r="AV52" s="192">
        <v>0</v>
      </c>
      <c r="AW52" s="192">
        <v>9</v>
      </c>
      <c r="AX52" s="141">
        <v>0</v>
      </c>
      <c r="AY52" s="141">
        <v>100</v>
      </c>
      <c r="AZ52" s="120"/>
      <c r="BA52" s="118"/>
      <c r="BB52" s="118"/>
      <c r="BC52" s="118"/>
      <c r="BD52" s="118"/>
      <c r="BE52" s="118"/>
      <c r="BF52" s="118"/>
      <c r="BG52" s="118"/>
      <c r="BH52" s="86">
        <v>50</v>
      </c>
    </row>
    <row r="53" spans="1:60" ht="15" customHeight="1" x14ac:dyDescent="0.15">
      <c r="A53" s="1086">
        <v>212</v>
      </c>
      <c r="B53" s="1087"/>
      <c r="C53" s="1088"/>
      <c r="D53" s="134">
        <v>1</v>
      </c>
      <c r="E53" s="134">
        <v>12</v>
      </c>
      <c r="F53" s="108"/>
      <c r="G53" s="108"/>
      <c r="H53" s="135">
        <v>12</v>
      </c>
      <c r="I53" s="135">
        <v>11</v>
      </c>
      <c r="J53" s="135">
        <v>-4</v>
      </c>
      <c r="K53" s="140">
        <v>-2</v>
      </c>
      <c r="L53" s="405">
        <v>100</v>
      </c>
      <c r="M53" s="192">
        <v>34</v>
      </c>
      <c r="N53" s="192">
        <v>0</v>
      </c>
      <c r="O53" s="192">
        <v>45</v>
      </c>
      <c r="P53" s="192">
        <v>21</v>
      </c>
      <c r="Q53" s="192">
        <v>0</v>
      </c>
      <c r="R53" s="192">
        <v>0</v>
      </c>
      <c r="S53" s="192">
        <v>0</v>
      </c>
      <c r="T53" s="141">
        <v>0</v>
      </c>
      <c r="U53" s="470">
        <v>100</v>
      </c>
      <c r="V53" s="405">
        <v>22</v>
      </c>
      <c r="W53" s="192">
        <v>56</v>
      </c>
      <c r="X53" s="192">
        <v>0</v>
      </c>
      <c r="Y53" s="192">
        <v>0</v>
      </c>
      <c r="Z53" s="192">
        <v>0</v>
      </c>
      <c r="AA53" s="192">
        <v>0</v>
      </c>
      <c r="AB53" s="192">
        <v>0</v>
      </c>
      <c r="AC53" s="192">
        <v>100</v>
      </c>
      <c r="AD53" s="141">
        <v>0</v>
      </c>
      <c r="AE53" s="141">
        <v>100</v>
      </c>
      <c r="AF53" s="405">
        <v>22</v>
      </c>
      <c r="AG53" s="192">
        <v>0</v>
      </c>
      <c r="AH53" s="192">
        <v>0</v>
      </c>
      <c r="AI53" s="192">
        <v>0</v>
      </c>
      <c r="AJ53" s="192">
        <v>0</v>
      </c>
      <c r="AK53" s="192">
        <v>0</v>
      </c>
      <c r="AL53" s="192">
        <v>0</v>
      </c>
      <c r="AM53" s="192">
        <v>8</v>
      </c>
      <c r="AN53" s="141">
        <v>0</v>
      </c>
      <c r="AO53" s="141">
        <v>100</v>
      </c>
      <c r="AP53" s="405">
        <v>22</v>
      </c>
      <c r="AQ53" s="192">
        <v>0</v>
      </c>
      <c r="AR53" s="192">
        <v>0</v>
      </c>
      <c r="AS53" s="192">
        <v>0</v>
      </c>
      <c r="AT53" s="192">
        <v>0</v>
      </c>
      <c r="AU53" s="192">
        <v>0</v>
      </c>
      <c r="AV53" s="192">
        <v>0</v>
      </c>
      <c r="AW53" s="192">
        <v>8</v>
      </c>
      <c r="AX53" s="141">
        <v>0</v>
      </c>
      <c r="AY53" s="141">
        <v>100</v>
      </c>
      <c r="AZ53" s="120"/>
      <c r="BA53" s="118"/>
      <c r="BB53" s="118"/>
      <c r="BC53" s="118"/>
      <c r="BD53" s="118"/>
      <c r="BE53" s="118"/>
      <c r="BF53" s="118"/>
      <c r="BG53" s="118"/>
      <c r="BH53" s="86">
        <v>50</v>
      </c>
    </row>
    <row r="54" spans="1:60" ht="15" customHeight="1" x14ac:dyDescent="0.15">
      <c r="A54" s="1124" t="s">
        <v>443</v>
      </c>
      <c r="B54" s="126" t="s">
        <v>302</v>
      </c>
      <c r="C54" s="199" t="s">
        <v>6354</v>
      </c>
      <c r="D54" s="136" t="s">
        <v>10876</v>
      </c>
      <c r="E54" s="137" t="s">
        <v>10876</v>
      </c>
      <c r="F54" s="110"/>
      <c r="G54" s="110"/>
      <c r="H54" s="138" t="s">
        <v>10876</v>
      </c>
      <c r="I54" s="138" t="s">
        <v>10876</v>
      </c>
      <c r="J54" s="138" t="s">
        <v>6354</v>
      </c>
      <c r="K54" s="139" t="s">
        <v>10876</v>
      </c>
      <c r="L54" s="404">
        <v>20</v>
      </c>
      <c r="M54" s="406">
        <v>0</v>
      </c>
      <c r="N54" s="406">
        <v>3</v>
      </c>
      <c r="O54" s="406">
        <v>0</v>
      </c>
      <c r="P54" s="406">
        <v>0</v>
      </c>
      <c r="Q54" s="406">
        <v>0</v>
      </c>
      <c r="R54" s="406">
        <v>0</v>
      </c>
      <c r="S54" s="406">
        <v>7</v>
      </c>
      <c r="T54" s="162">
        <v>0</v>
      </c>
      <c r="U54" s="471">
        <v>100</v>
      </c>
      <c r="V54" s="404">
        <v>20</v>
      </c>
      <c r="W54" s="406">
        <v>55</v>
      </c>
      <c r="X54" s="406">
        <v>0</v>
      </c>
      <c r="Y54" s="406">
        <v>0</v>
      </c>
      <c r="Z54" s="406">
        <v>0</v>
      </c>
      <c r="AA54" s="406">
        <v>0</v>
      </c>
      <c r="AB54" s="406">
        <v>0</v>
      </c>
      <c r="AC54" s="406">
        <v>30</v>
      </c>
      <c r="AD54" s="162">
        <v>0</v>
      </c>
      <c r="AE54" s="162">
        <v>100</v>
      </c>
      <c r="AF54" s="404">
        <v>20</v>
      </c>
      <c r="AG54" s="406">
        <v>0</v>
      </c>
      <c r="AH54" s="406">
        <v>0</v>
      </c>
      <c r="AI54" s="406">
        <v>0</v>
      </c>
      <c r="AJ54" s="406">
        <v>0</v>
      </c>
      <c r="AK54" s="406">
        <v>0</v>
      </c>
      <c r="AL54" s="406">
        <v>0</v>
      </c>
      <c r="AM54" s="406">
        <v>7</v>
      </c>
      <c r="AN54" s="162">
        <v>0</v>
      </c>
      <c r="AO54" s="162">
        <v>100</v>
      </c>
      <c r="AP54" s="404">
        <v>20</v>
      </c>
      <c r="AQ54" s="406">
        <v>0</v>
      </c>
      <c r="AR54" s="406">
        <v>0</v>
      </c>
      <c r="AS54" s="406">
        <v>0</v>
      </c>
      <c r="AT54" s="406">
        <v>0</v>
      </c>
      <c r="AU54" s="406">
        <v>0</v>
      </c>
      <c r="AV54" s="406">
        <v>0</v>
      </c>
      <c r="AW54" s="406">
        <v>7</v>
      </c>
      <c r="AX54" s="162">
        <v>0</v>
      </c>
      <c r="AY54" s="162">
        <v>100</v>
      </c>
      <c r="AZ54" s="121"/>
      <c r="BA54" s="119"/>
      <c r="BB54" s="119"/>
      <c r="BC54" s="119"/>
      <c r="BD54" s="119"/>
      <c r="BE54" s="119"/>
      <c r="BF54" s="119"/>
      <c r="BG54" s="119"/>
      <c r="BH54" s="193">
        <v>30</v>
      </c>
    </row>
    <row r="55" spans="1:60" ht="15" customHeight="1" x14ac:dyDescent="0.15">
      <c r="A55" s="1124"/>
      <c r="B55" s="126" t="s">
        <v>303</v>
      </c>
      <c r="C55" s="199" t="s">
        <v>10827</v>
      </c>
      <c r="D55" s="136" t="s">
        <v>6354</v>
      </c>
      <c r="E55" s="137" t="s">
        <v>6354</v>
      </c>
      <c r="F55" s="110"/>
      <c r="G55" s="110"/>
      <c r="H55" s="138" t="s">
        <v>10876</v>
      </c>
      <c r="I55" s="138" t="s">
        <v>6354</v>
      </c>
      <c r="J55" s="138" t="s">
        <v>10876</v>
      </c>
      <c r="K55" s="139" t="s">
        <v>6354</v>
      </c>
      <c r="L55" s="404">
        <v>17</v>
      </c>
      <c r="M55" s="406">
        <v>0</v>
      </c>
      <c r="N55" s="406">
        <v>3</v>
      </c>
      <c r="O55" s="406">
        <v>0</v>
      </c>
      <c r="P55" s="406">
        <v>0</v>
      </c>
      <c r="Q55" s="406">
        <v>0</v>
      </c>
      <c r="R55" s="406">
        <v>0</v>
      </c>
      <c r="S55" s="406">
        <v>5</v>
      </c>
      <c r="T55" s="162">
        <v>0</v>
      </c>
      <c r="U55" s="471">
        <v>100</v>
      </c>
      <c r="V55" s="404">
        <v>17</v>
      </c>
      <c r="W55" s="406">
        <v>54</v>
      </c>
      <c r="X55" s="406">
        <v>0</v>
      </c>
      <c r="Y55" s="406">
        <v>0</v>
      </c>
      <c r="Z55" s="406">
        <v>0</v>
      </c>
      <c r="AA55" s="406">
        <v>0</v>
      </c>
      <c r="AB55" s="406">
        <v>0</v>
      </c>
      <c r="AC55" s="406">
        <v>30</v>
      </c>
      <c r="AD55" s="162">
        <v>0</v>
      </c>
      <c r="AE55" s="162">
        <v>100</v>
      </c>
      <c r="AF55" s="404">
        <v>17</v>
      </c>
      <c r="AG55" s="406">
        <v>0</v>
      </c>
      <c r="AH55" s="406">
        <v>0</v>
      </c>
      <c r="AI55" s="406">
        <v>0</v>
      </c>
      <c r="AJ55" s="406">
        <v>0</v>
      </c>
      <c r="AK55" s="406">
        <v>0</v>
      </c>
      <c r="AL55" s="406">
        <v>0</v>
      </c>
      <c r="AM55" s="406">
        <v>5</v>
      </c>
      <c r="AN55" s="162">
        <v>0</v>
      </c>
      <c r="AO55" s="162">
        <v>100</v>
      </c>
      <c r="AP55" s="404">
        <v>17</v>
      </c>
      <c r="AQ55" s="406">
        <v>0</v>
      </c>
      <c r="AR55" s="406">
        <v>0</v>
      </c>
      <c r="AS55" s="406">
        <v>0</v>
      </c>
      <c r="AT55" s="406">
        <v>0</v>
      </c>
      <c r="AU55" s="406">
        <v>0</v>
      </c>
      <c r="AV55" s="406">
        <v>0</v>
      </c>
      <c r="AW55" s="406">
        <v>5</v>
      </c>
      <c r="AX55" s="162">
        <v>0</v>
      </c>
      <c r="AY55" s="162">
        <v>100</v>
      </c>
      <c r="AZ55" s="121"/>
      <c r="BA55" s="119"/>
      <c r="BB55" s="119"/>
      <c r="BC55" s="119"/>
      <c r="BD55" s="119"/>
      <c r="BE55" s="119"/>
      <c r="BF55" s="119"/>
      <c r="BG55" s="119"/>
      <c r="BH55" s="92">
        <v>30</v>
      </c>
    </row>
    <row r="56" spans="1:60" ht="15" customHeight="1" x14ac:dyDescent="0.15">
      <c r="A56" s="1124"/>
      <c r="B56" s="126">
        <v>215</v>
      </c>
      <c r="C56" s="199" t="s">
        <v>10827</v>
      </c>
      <c r="D56" s="136" t="s">
        <v>6354</v>
      </c>
      <c r="E56" s="137" t="s">
        <v>10876</v>
      </c>
      <c r="F56" s="110"/>
      <c r="G56" s="110"/>
      <c r="H56" s="138" t="s">
        <v>10876</v>
      </c>
      <c r="I56" s="138" t="s">
        <v>10876</v>
      </c>
      <c r="J56" s="138" t="s">
        <v>10876</v>
      </c>
      <c r="K56" s="139" t="s">
        <v>10876</v>
      </c>
      <c r="L56" s="404">
        <v>14</v>
      </c>
      <c r="M56" s="406">
        <v>0</v>
      </c>
      <c r="N56" s="406">
        <v>0</v>
      </c>
      <c r="O56" s="406">
        <v>0</v>
      </c>
      <c r="P56" s="406">
        <v>0</v>
      </c>
      <c r="Q56" s="406">
        <v>0</v>
      </c>
      <c r="R56" s="406">
        <v>0</v>
      </c>
      <c r="S56" s="406">
        <v>4</v>
      </c>
      <c r="T56" s="162">
        <v>0</v>
      </c>
      <c r="U56" s="471">
        <v>100</v>
      </c>
      <c r="V56" s="404">
        <v>14</v>
      </c>
      <c r="W56" s="406">
        <v>53</v>
      </c>
      <c r="X56" s="406">
        <v>0</v>
      </c>
      <c r="Y56" s="406">
        <v>0</v>
      </c>
      <c r="Z56" s="406">
        <v>0</v>
      </c>
      <c r="AA56" s="406">
        <v>0</v>
      </c>
      <c r="AB56" s="406">
        <v>0</v>
      </c>
      <c r="AC56" s="406">
        <v>0</v>
      </c>
      <c r="AD56" s="162">
        <v>0</v>
      </c>
      <c r="AE56" s="162">
        <v>100</v>
      </c>
      <c r="AF56" s="404">
        <v>14</v>
      </c>
      <c r="AG56" s="406">
        <v>0</v>
      </c>
      <c r="AH56" s="406">
        <v>0</v>
      </c>
      <c r="AI56" s="406">
        <v>0</v>
      </c>
      <c r="AJ56" s="406">
        <v>0</v>
      </c>
      <c r="AK56" s="406">
        <v>0</v>
      </c>
      <c r="AL56" s="406">
        <v>0</v>
      </c>
      <c r="AM56" s="406">
        <v>4</v>
      </c>
      <c r="AN56" s="162">
        <v>0</v>
      </c>
      <c r="AO56" s="162">
        <v>100</v>
      </c>
      <c r="AP56" s="404">
        <v>14</v>
      </c>
      <c r="AQ56" s="406">
        <v>0</v>
      </c>
      <c r="AR56" s="406">
        <v>0</v>
      </c>
      <c r="AS56" s="406">
        <v>0</v>
      </c>
      <c r="AT56" s="406">
        <v>0</v>
      </c>
      <c r="AU56" s="406">
        <v>0</v>
      </c>
      <c r="AV56" s="406">
        <v>0</v>
      </c>
      <c r="AW56" s="406">
        <v>4</v>
      </c>
      <c r="AX56" s="162">
        <v>0</v>
      </c>
      <c r="AY56" s="162">
        <v>100</v>
      </c>
      <c r="AZ56" s="121"/>
      <c r="BA56" s="119"/>
      <c r="BB56" s="119"/>
      <c r="BC56" s="119"/>
      <c r="BD56" s="119"/>
      <c r="BE56" s="119"/>
      <c r="BF56" s="119"/>
      <c r="BG56" s="119"/>
      <c r="BH56" s="92">
        <v>0</v>
      </c>
    </row>
    <row r="57" spans="1:60" ht="15" customHeight="1" x14ac:dyDescent="0.15">
      <c r="A57" s="1124"/>
      <c r="B57" s="126">
        <v>216</v>
      </c>
      <c r="C57" s="199" t="s">
        <v>6354</v>
      </c>
      <c r="D57" s="136" t="s">
        <v>6354</v>
      </c>
      <c r="E57" s="137" t="s">
        <v>10876</v>
      </c>
      <c r="F57" s="110"/>
      <c r="G57" s="110"/>
      <c r="H57" s="138" t="s">
        <v>10876</v>
      </c>
      <c r="I57" s="138" t="s">
        <v>10876</v>
      </c>
      <c r="J57" s="138" t="s">
        <v>10878</v>
      </c>
      <c r="K57" s="139" t="s">
        <v>6354</v>
      </c>
      <c r="L57" s="404">
        <v>0</v>
      </c>
      <c r="M57" s="406">
        <v>0</v>
      </c>
      <c r="N57" s="406">
        <v>0</v>
      </c>
      <c r="O57" s="406">
        <v>0</v>
      </c>
      <c r="P57" s="406">
        <v>0</v>
      </c>
      <c r="Q57" s="406">
        <v>0</v>
      </c>
      <c r="R57" s="406">
        <v>0</v>
      </c>
      <c r="S57" s="406">
        <v>0</v>
      </c>
      <c r="T57" s="162">
        <v>0</v>
      </c>
      <c r="U57" s="471">
        <v>100</v>
      </c>
      <c r="V57" s="404">
        <v>0</v>
      </c>
      <c r="W57" s="406">
        <v>52</v>
      </c>
      <c r="X57" s="406">
        <v>0</v>
      </c>
      <c r="Y57" s="406">
        <v>0</v>
      </c>
      <c r="Z57" s="406">
        <v>0</v>
      </c>
      <c r="AA57" s="406">
        <v>0</v>
      </c>
      <c r="AB57" s="406">
        <v>0</v>
      </c>
      <c r="AC57" s="406">
        <v>0</v>
      </c>
      <c r="AD57" s="162">
        <v>0</v>
      </c>
      <c r="AE57" s="162">
        <v>100</v>
      </c>
      <c r="AF57" s="404">
        <v>0</v>
      </c>
      <c r="AG57" s="406">
        <v>0</v>
      </c>
      <c r="AH57" s="406">
        <v>0</v>
      </c>
      <c r="AI57" s="406">
        <v>0</v>
      </c>
      <c r="AJ57" s="406">
        <v>0</v>
      </c>
      <c r="AK57" s="406">
        <v>0</v>
      </c>
      <c r="AL57" s="406">
        <v>0</v>
      </c>
      <c r="AM57" s="406">
        <v>0</v>
      </c>
      <c r="AN57" s="162">
        <v>0</v>
      </c>
      <c r="AO57" s="162">
        <v>100</v>
      </c>
      <c r="AP57" s="404">
        <v>0</v>
      </c>
      <c r="AQ57" s="406">
        <v>0</v>
      </c>
      <c r="AR57" s="406">
        <v>0</v>
      </c>
      <c r="AS57" s="406">
        <v>0</v>
      </c>
      <c r="AT57" s="406">
        <v>0</v>
      </c>
      <c r="AU57" s="406">
        <v>0</v>
      </c>
      <c r="AV57" s="406">
        <v>0</v>
      </c>
      <c r="AW57" s="406">
        <v>0</v>
      </c>
      <c r="AX57" s="162">
        <v>0</v>
      </c>
      <c r="AY57" s="162">
        <v>100</v>
      </c>
      <c r="AZ57" s="121"/>
      <c r="BA57" s="119"/>
      <c r="BB57" s="119"/>
      <c r="BC57" s="119"/>
      <c r="BD57" s="119"/>
      <c r="BE57" s="119"/>
      <c r="BF57" s="119"/>
      <c r="BG57" s="119"/>
      <c r="BH57" s="92">
        <v>0</v>
      </c>
    </row>
    <row r="58" spans="1:60" ht="15" customHeight="1" x14ac:dyDescent="0.15">
      <c r="A58" s="1086">
        <v>301</v>
      </c>
      <c r="B58" s="1087"/>
      <c r="C58" s="1088"/>
      <c r="D58" s="134" t="s">
        <v>418</v>
      </c>
      <c r="E58" s="134" t="s">
        <v>418</v>
      </c>
      <c r="F58" s="108"/>
      <c r="G58" s="108"/>
      <c r="H58" s="135" t="s">
        <v>418</v>
      </c>
      <c r="I58" s="135" t="s">
        <v>418</v>
      </c>
      <c r="J58" s="135" t="s">
        <v>418</v>
      </c>
      <c r="K58" s="140" t="s">
        <v>418</v>
      </c>
      <c r="L58" s="405">
        <v>100</v>
      </c>
      <c r="M58" s="192">
        <v>0</v>
      </c>
      <c r="N58" s="192">
        <v>100</v>
      </c>
      <c r="O58" s="192">
        <v>97</v>
      </c>
      <c r="P58" s="192">
        <v>23</v>
      </c>
      <c r="Q58" s="192">
        <v>0</v>
      </c>
      <c r="R58" s="192">
        <v>0</v>
      </c>
      <c r="S58" s="192">
        <v>100</v>
      </c>
      <c r="T58" s="141">
        <v>0</v>
      </c>
      <c r="U58" s="470">
        <v>100</v>
      </c>
      <c r="V58" s="405">
        <v>58</v>
      </c>
      <c r="W58" s="192">
        <v>51</v>
      </c>
      <c r="X58" s="192">
        <v>100</v>
      </c>
      <c r="Y58" s="192">
        <v>0</v>
      </c>
      <c r="Z58" s="192">
        <v>0</v>
      </c>
      <c r="AA58" s="192">
        <v>30</v>
      </c>
      <c r="AB58" s="192">
        <v>0</v>
      </c>
      <c r="AC58" s="192">
        <v>100</v>
      </c>
      <c r="AD58" s="141">
        <v>0</v>
      </c>
      <c r="AE58" s="141">
        <v>100</v>
      </c>
      <c r="AF58" s="405">
        <v>58</v>
      </c>
      <c r="AG58" s="192">
        <v>0</v>
      </c>
      <c r="AH58" s="192">
        <v>0</v>
      </c>
      <c r="AI58" s="192">
        <v>0</v>
      </c>
      <c r="AJ58" s="192">
        <v>0</v>
      </c>
      <c r="AK58" s="192">
        <v>0</v>
      </c>
      <c r="AL58" s="192">
        <v>0</v>
      </c>
      <c r="AM58" s="192">
        <v>40</v>
      </c>
      <c r="AN58" s="141">
        <v>0</v>
      </c>
      <c r="AO58" s="141">
        <v>100</v>
      </c>
      <c r="AP58" s="405">
        <v>58</v>
      </c>
      <c r="AQ58" s="192">
        <v>0</v>
      </c>
      <c r="AR58" s="192">
        <v>0</v>
      </c>
      <c r="AS58" s="192">
        <v>0</v>
      </c>
      <c r="AT58" s="192">
        <v>0</v>
      </c>
      <c r="AU58" s="192">
        <v>0</v>
      </c>
      <c r="AV58" s="192">
        <v>0</v>
      </c>
      <c r="AW58" s="192">
        <v>40</v>
      </c>
      <c r="AX58" s="141">
        <v>0</v>
      </c>
      <c r="AY58" s="141">
        <v>100</v>
      </c>
      <c r="AZ58" s="120"/>
      <c r="BA58" s="118"/>
      <c r="BB58" s="118"/>
      <c r="BC58" s="118"/>
      <c r="BD58" s="118"/>
      <c r="BE58" s="118"/>
      <c r="BF58" s="118"/>
      <c r="BG58" s="118"/>
      <c r="BH58" s="91">
        <v>80</v>
      </c>
    </row>
    <row r="59" spans="1:60" ht="15" customHeight="1" x14ac:dyDescent="0.15">
      <c r="A59" s="1086">
        <v>302</v>
      </c>
      <c r="B59" s="1087"/>
      <c r="C59" s="1088"/>
      <c r="D59" s="134" t="s">
        <v>418</v>
      </c>
      <c r="E59" s="134" t="s">
        <v>418</v>
      </c>
      <c r="F59" s="108"/>
      <c r="G59" s="108"/>
      <c r="H59" s="135" t="s">
        <v>418</v>
      </c>
      <c r="I59" s="135" t="s">
        <v>418</v>
      </c>
      <c r="J59" s="135" t="s">
        <v>418</v>
      </c>
      <c r="K59" s="140" t="s">
        <v>418</v>
      </c>
      <c r="L59" s="405">
        <v>100</v>
      </c>
      <c r="M59" s="192">
        <v>37</v>
      </c>
      <c r="N59" s="192">
        <v>100</v>
      </c>
      <c r="O59" s="192">
        <v>93</v>
      </c>
      <c r="P59" s="192">
        <v>24</v>
      </c>
      <c r="Q59" s="192">
        <v>37</v>
      </c>
      <c r="R59" s="192">
        <v>37</v>
      </c>
      <c r="S59" s="192">
        <v>100</v>
      </c>
      <c r="T59" s="141">
        <v>0</v>
      </c>
      <c r="U59" s="470">
        <v>100</v>
      </c>
      <c r="V59" s="405">
        <v>60</v>
      </c>
      <c r="W59" s="192">
        <v>50</v>
      </c>
      <c r="X59" s="192">
        <v>100</v>
      </c>
      <c r="Y59" s="192">
        <v>0</v>
      </c>
      <c r="Z59" s="192">
        <v>0</v>
      </c>
      <c r="AA59" s="192">
        <v>28</v>
      </c>
      <c r="AB59" s="192">
        <v>37</v>
      </c>
      <c r="AC59" s="192">
        <v>100</v>
      </c>
      <c r="AD59" s="141">
        <v>0</v>
      </c>
      <c r="AE59" s="141">
        <v>100</v>
      </c>
      <c r="AF59" s="405">
        <v>60</v>
      </c>
      <c r="AG59" s="192">
        <v>37</v>
      </c>
      <c r="AH59" s="192">
        <v>37</v>
      </c>
      <c r="AI59" s="192">
        <v>0</v>
      </c>
      <c r="AJ59" s="192">
        <v>0</v>
      </c>
      <c r="AK59" s="192">
        <v>37</v>
      </c>
      <c r="AL59" s="192">
        <v>37</v>
      </c>
      <c r="AM59" s="192">
        <v>39</v>
      </c>
      <c r="AN59" s="141">
        <v>0</v>
      </c>
      <c r="AO59" s="141">
        <v>100</v>
      </c>
      <c r="AP59" s="405">
        <v>60</v>
      </c>
      <c r="AQ59" s="192">
        <v>37</v>
      </c>
      <c r="AR59" s="192">
        <v>37</v>
      </c>
      <c r="AS59" s="192">
        <v>0</v>
      </c>
      <c r="AT59" s="192">
        <v>0</v>
      </c>
      <c r="AU59" s="192">
        <v>37</v>
      </c>
      <c r="AV59" s="192">
        <v>37</v>
      </c>
      <c r="AW59" s="192">
        <v>39</v>
      </c>
      <c r="AX59" s="141">
        <v>0</v>
      </c>
      <c r="AY59" s="141">
        <v>100</v>
      </c>
      <c r="AZ59" s="120"/>
      <c r="BA59" s="118"/>
      <c r="BB59" s="118"/>
      <c r="BC59" s="118"/>
      <c r="BD59" s="118"/>
      <c r="BE59" s="118"/>
      <c r="BF59" s="118"/>
      <c r="BG59" s="118"/>
      <c r="BH59" s="91">
        <v>80</v>
      </c>
    </row>
    <row r="60" spans="1:60" ht="15" customHeight="1" x14ac:dyDescent="0.15">
      <c r="A60" s="1086">
        <v>303</v>
      </c>
      <c r="B60" s="1087"/>
      <c r="C60" s="1088"/>
      <c r="D60" s="134" t="s">
        <v>418</v>
      </c>
      <c r="E60" s="134" t="s">
        <v>418</v>
      </c>
      <c r="F60" s="108"/>
      <c r="G60" s="108"/>
      <c r="H60" s="135" t="s">
        <v>418</v>
      </c>
      <c r="I60" s="135" t="s">
        <v>418</v>
      </c>
      <c r="J60" s="135" t="s">
        <v>418</v>
      </c>
      <c r="K60" s="140" t="s">
        <v>418</v>
      </c>
      <c r="L60" s="405">
        <v>100</v>
      </c>
      <c r="M60" s="192">
        <v>36</v>
      </c>
      <c r="N60" s="192">
        <v>100</v>
      </c>
      <c r="O60" s="192">
        <v>89</v>
      </c>
      <c r="P60" s="192">
        <v>25</v>
      </c>
      <c r="Q60" s="192">
        <v>36</v>
      </c>
      <c r="R60" s="192">
        <v>36</v>
      </c>
      <c r="S60" s="192">
        <v>100</v>
      </c>
      <c r="T60" s="141">
        <v>0</v>
      </c>
      <c r="U60" s="470">
        <v>100</v>
      </c>
      <c r="V60" s="405">
        <v>55</v>
      </c>
      <c r="W60" s="192">
        <v>49</v>
      </c>
      <c r="X60" s="192">
        <v>100</v>
      </c>
      <c r="Y60" s="192">
        <v>0</v>
      </c>
      <c r="Z60" s="192">
        <v>0</v>
      </c>
      <c r="AA60" s="192">
        <v>25</v>
      </c>
      <c r="AB60" s="192">
        <v>36</v>
      </c>
      <c r="AC60" s="192">
        <v>100</v>
      </c>
      <c r="AD60" s="141">
        <v>0</v>
      </c>
      <c r="AE60" s="141">
        <v>100</v>
      </c>
      <c r="AF60" s="405">
        <v>55</v>
      </c>
      <c r="AG60" s="192">
        <v>36</v>
      </c>
      <c r="AH60" s="192">
        <v>35</v>
      </c>
      <c r="AI60" s="192">
        <v>0</v>
      </c>
      <c r="AJ60" s="192">
        <v>0</v>
      </c>
      <c r="AK60" s="192">
        <v>36</v>
      </c>
      <c r="AL60" s="192">
        <v>36</v>
      </c>
      <c r="AM60" s="192">
        <v>37</v>
      </c>
      <c r="AN60" s="141">
        <v>0</v>
      </c>
      <c r="AO60" s="141">
        <v>100</v>
      </c>
      <c r="AP60" s="405">
        <v>55</v>
      </c>
      <c r="AQ60" s="192">
        <v>36</v>
      </c>
      <c r="AR60" s="192">
        <v>35</v>
      </c>
      <c r="AS60" s="192">
        <v>0</v>
      </c>
      <c r="AT60" s="192">
        <v>0</v>
      </c>
      <c r="AU60" s="192">
        <v>36</v>
      </c>
      <c r="AV60" s="192">
        <v>36</v>
      </c>
      <c r="AW60" s="192">
        <v>37</v>
      </c>
      <c r="AX60" s="141">
        <v>0</v>
      </c>
      <c r="AY60" s="141">
        <v>100</v>
      </c>
      <c r="AZ60" s="120"/>
      <c r="BA60" s="118"/>
      <c r="BB60" s="118"/>
      <c r="BC60" s="118"/>
      <c r="BD60" s="118"/>
      <c r="BE60" s="118"/>
      <c r="BF60" s="118"/>
      <c r="BG60" s="118"/>
      <c r="BH60" s="86">
        <v>75</v>
      </c>
    </row>
    <row r="61" spans="1:60" ht="15" customHeight="1" x14ac:dyDescent="0.15">
      <c r="A61" s="1086">
        <v>304</v>
      </c>
      <c r="B61" s="1087"/>
      <c r="C61" s="1088"/>
      <c r="D61" s="134" t="s">
        <v>418</v>
      </c>
      <c r="E61" s="134" t="s">
        <v>418</v>
      </c>
      <c r="F61" s="108"/>
      <c r="G61" s="108"/>
      <c r="H61" s="135" t="s">
        <v>418</v>
      </c>
      <c r="I61" s="135" t="s">
        <v>418</v>
      </c>
      <c r="J61" s="135" t="s">
        <v>418</v>
      </c>
      <c r="K61" s="140" t="s">
        <v>418</v>
      </c>
      <c r="L61" s="405">
        <v>100</v>
      </c>
      <c r="M61" s="192">
        <v>34</v>
      </c>
      <c r="N61" s="192">
        <v>100</v>
      </c>
      <c r="O61" s="192">
        <v>85</v>
      </c>
      <c r="P61" s="192">
        <v>26</v>
      </c>
      <c r="Q61" s="192">
        <v>34</v>
      </c>
      <c r="R61" s="192">
        <v>34</v>
      </c>
      <c r="S61" s="192">
        <v>100</v>
      </c>
      <c r="T61" s="141">
        <v>0</v>
      </c>
      <c r="U61" s="470">
        <v>100</v>
      </c>
      <c r="V61" s="405">
        <v>48</v>
      </c>
      <c r="W61" s="192">
        <v>48</v>
      </c>
      <c r="X61" s="192">
        <v>0</v>
      </c>
      <c r="Y61" s="192">
        <v>0</v>
      </c>
      <c r="Z61" s="192">
        <v>0</v>
      </c>
      <c r="AA61" s="192">
        <v>23</v>
      </c>
      <c r="AB61" s="192">
        <v>34</v>
      </c>
      <c r="AC61" s="192">
        <v>100</v>
      </c>
      <c r="AD61" s="141">
        <v>0</v>
      </c>
      <c r="AE61" s="141">
        <v>100</v>
      </c>
      <c r="AF61" s="405">
        <v>48</v>
      </c>
      <c r="AG61" s="192">
        <v>34</v>
      </c>
      <c r="AH61" s="192">
        <v>32</v>
      </c>
      <c r="AI61" s="192">
        <v>0</v>
      </c>
      <c r="AJ61" s="192">
        <v>0</v>
      </c>
      <c r="AK61" s="192">
        <v>34</v>
      </c>
      <c r="AL61" s="192">
        <v>34</v>
      </c>
      <c r="AM61" s="192">
        <v>35</v>
      </c>
      <c r="AN61" s="141">
        <v>0</v>
      </c>
      <c r="AO61" s="141">
        <v>100</v>
      </c>
      <c r="AP61" s="405">
        <v>48</v>
      </c>
      <c r="AQ61" s="192">
        <v>34</v>
      </c>
      <c r="AR61" s="192">
        <v>32</v>
      </c>
      <c r="AS61" s="192">
        <v>0</v>
      </c>
      <c r="AT61" s="192">
        <v>0</v>
      </c>
      <c r="AU61" s="192">
        <v>34</v>
      </c>
      <c r="AV61" s="192">
        <v>34</v>
      </c>
      <c r="AW61" s="192">
        <v>35</v>
      </c>
      <c r="AX61" s="141">
        <v>0</v>
      </c>
      <c r="AY61" s="141">
        <v>100</v>
      </c>
      <c r="AZ61" s="120"/>
      <c r="BA61" s="118"/>
      <c r="BB61" s="118"/>
      <c r="BC61" s="118"/>
      <c r="BD61" s="118"/>
      <c r="BE61" s="118"/>
      <c r="BF61" s="118"/>
      <c r="BG61" s="118"/>
      <c r="BH61" s="86">
        <v>74</v>
      </c>
    </row>
    <row r="62" spans="1:60" ht="15" customHeight="1" x14ac:dyDescent="0.15">
      <c r="A62" s="1086">
        <v>305</v>
      </c>
      <c r="B62" s="1087"/>
      <c r="C62" s="1088"/>
      <c r="D62" s="134" t="s">
        <v>418</v>
      </c>
      <c r="E62" s="134" t="s">
        <v>418</v>
      </c>
      <c r="F62" s="108"/>
      <c r="G62" s="108"/>
      <c r="H62" s="135" t="s">
        <v>418</v>
      </c>
      <c r="I62" s="135" t="s">
        <v>418</v>
      </c>
      <c r="J62" s="135" t="s">
        <v>418</v>
      </c>
      <c r="K62" s="140" t="s">
        <v>418</v>
      </c>
      <c r="L62" s="405">
        <v>100</v>
      </c>
      <c r="M62" s="192">
        <v>32</v>
      </c>
      <c r="N62" s="192">
        <v>0</v>
      </c>
      <c r="O62" s="192">
        <v>81</v>
      </c>
      <c r="P62" s="192">
        <v>27</v>
      </c>
      <c r="Q62" s="192">
        <v>32</v>
      </c>
      <c r="R62" s="192">
        <v>32</v>
      </c>
      <c r="S62" s="192">
        <v>0</v>
      </c>
      <c r="T62" s="141">
        <v>0</v>
      </c>
      <c r="U62" s="470">
        <v>100</v>
      </c>
      <c r="V62" s="405">
        <v>48</v>
      </c>
      <c r="W62" s="192">
        <v>47</v>
      </c>
      <c r="X62" s="192">
        <v>0</v>
      </c>
      <c r="Y62" s="192">
        <v>0</v>
      </c>
      <c r="Z62" s="192">
        <v>0</v>
      </c>
      <c r="AA62" s="192">
        <v>20</v>
      </c>
      <c r="AB62" s="192">
        <v>32</v>
      </c>
      <c r="AC62" s="192">
        <v>100</v>
      </c>
      <c r="AD62" s="141">
        <v>0</v>
      </c>
      <c r="AE62" s="141">
        <v>100</v>
      </c>
      <c r="AF62" s="405">
        <v>48</v>
      </c>
      <c r="AG62" s="192">
        <v>32</v>
      </c>
      <c r="AH62" s="192">
        <v>30</v>
      </c>
      <c r="AI62" s="192">
        <v>0</v>
      </c>
      <c r="AJ62" s="192">
        <v>0</v>
      </c>
      <c r="AK62" s="192">
        <v>32</v>
      </c>
      <c r="AL62" s="192">
        <v>32</v>
      </c>
      <c r="AM62" s="192">
        <v>31</v>
      </c>
      <c r="AN62" s="141">
        <v>0</v>
      </c>
      <c r="AO62" s="141">
        <v>100</v>
      </c>
      <c r="AP62" s="405">
        <v>48</v>
      </c>
      <c r="AQ62" s="192">
        <v>32</v>
      </c>
      <c r="AR62" s="192">
        <v>30</v>
      </c>
      <c r="AS62" s="192">
        <v>0</v>
      </c>
      <c r="AT62" s="192">
        <v>0</v>
      </c>
      <c r="AU62" s="192">
        <v>32</v>
      </c>
      <c r="AV62" s="192">
        <v>32</v>
      </c>
      <c r="AW62" s="192">
        <v>31</v>
      </c>
      <c r="AX62" s="141">
        <v>0</v>
      </c>
      <c r="AY62" s="141">
        <v>100</v>
      </c>
      <c r="AZ62" s="120"/>
      <c r="BA62" s="118"/>
      <c r="BB62" s="118"/>
      <c r="BC62" s="118"/>
      <c r="BD62" s="118"/>
      <c r="BE62" s="118"/>
      <c r="BF62" s="118"/>
      <c r="BG62" s="118"/>
      <c r="BH62" s="86">
        <v>69</v>
      </c>
    </row>
    <row r="63" spans="1:60" ht="15" customHeight="1" x14ac:dyDescent="0.15">
      <c r="A63" s="1086">
        <v>306</v>
      </c>
      <c r="B63" s="1087"/>
      <c r="C63" s="1088"/>
      <c r="D63" s="134" t="s">
        <v>418</v>
      </c>
      <c r="E63" s="134" t="s">
        <v>418</v>
      </c>
      <c r="F63" s="108"/>
      <c r="G63" s="108"/>
      <c r="H63" s="135" t="s">
        <v>418</v>
      </c>
      <c r="I63" s="135" t="s">
        <v>418</v>
      </c>
      <c r="J63" s="135" t="s">
        <v>418</v>
      </c>
      <c r="K63" s="140" t="s">
        <v>418</v>
      </c>
      <c r="L63" s="405">
        <v>100</v>
      </c>
      <c r="M63" s="192">
        <v>30</v>
      </c>
      <c r="N63" s="192">
        <v>0</v>
      </c>
      <c r="O63" s="192">
        <v>77</v>
      </c>
      <c r="P63" s="192">
        <v>28</v>
      </c>
      <c r="Q63" s="192">
        <v>30</v>
      </c>
      <c r="R63" s="192">
        <v>30</v>
      </c>
      <c r="S63" s="192">
        <v>0</v>
      </c>
      <c r="T63" s="141">
        <v>0</v>
      </c>
      <c r="U63" s="470">
        <v>100</v>
      </c>
      <c r="V63" s="405">
        <v>48</v>
      </c>
      <c r="W63" s="192">
        <v>46</v>
      </c>
      <c r="X63" s="192">
        <v>0</v>
      </c>
      <c r="Y63" s="192">
        <v>0</v>
      </c>
      <c r="Z63" s="192">
        <v>0</v>
      </c>
      <c r="AA63" s="192">
        <v>0</v>
      </c>
      <c r="AB63" s="192">
        <v>30</v>
      </c>
      <c r="AC63" s="192">
        <v>100</v>
      </c>
      <c r="AD63" s="141">
        <v>0</v>
      </c>
      <c r="AE63" s="141">
        <v>100</v>
      </c>
      <c r="AF63" s="405">
        <v>48</v>
      </c>
      <c r="AG63" s="192">
        <v>30</v>
      </c>
      <c r="AH63" s="192">
        <v>28</v>
      </c>
      <c r="AI63" s="192">
        <v>0</v>
      </c>
      <c r="AJ63" s="192">
        <v>0</v>
      </c>
      <c r="AK63" s="192">
        <v>30</v>
      </c>
      <c r="AL63" s="192">
        <v>30</v>
      </c>
      <c r="AM63" s="192">
        <v>25</v>
      </c>
      <c r="AN63" s="141">
        <v>0</v>
      </c>
      <c r="AO63" s="141">
        <v>100</v>
      </c>
      <c r="AP63" s="405">
        <v>48</v>
      </c>
      <c r="AQ63" s="192">
        <v>30</v>
      </c>
      <c r="AR63" s="192">
        <v>28</v>
      </c>
      <c r="AS63" s="192">
        <v>0</v>
      </c>
      <c r="AT63" s="192">
        <v>0</v>
      </c>
      <c r="AU63" s="192">
        <v>30</v>
      </c>
      <c r="AV63" s="192">
        <v>30</v>
      </c>
      <c r="AW63" s="192">
        <v>25</v>
      </c>
      <c r="AX63" s="141">
        <v>0</v>
      </c>
      <c r="AY63" s="141">
        <v>100</v>
      </c>
      <c r="AZ63" s="120"/>
      <c r="BA63" s="118"/>
      <c r="BB63" s="118"/>
      <c r="BC63" s="118"/>
      <c r="BD63" s="118"/>
      <c r="BE63" s="118"/>
      <c r="BF63" s="118"/>
      <c r="BG63" s="118"/>
      <c r="BH63" s="86">
        <v>62</v>
      </c>
    </row>
    <row r="64" spans="1:60" ht="15" customHeight="1" x14ac:dyDescent="0.15">
      <c r="A64" s="1086">
        <v>307</v>
      </c>
      <c r="B64" s="1087"/>
      <c r="C64" s="1088"/>
      <c r="D64" s="134" t="s">
        <v>418</v>
      </c>
      <c r="E64" s="134" t="s">
        <v>418</v>
      </c>
      <c r="F64" s="108"/>
      <c r="G64" s="108"/>
      <c r="H64" s="135" t="s">
        <v>418</v>
      </c>
      <c r="I64" s="135" t="s">
        <v>418</v>
      </c>
      <c r="J64" s="135" t="s">
        <v>418</v>
      </c>
      <c r="K64" s="140" t="s">
        <v>418</v>
      </c>
      <c r="L64" s="405">
        <v>100</v>
      </c>
      <c r="M64" s="192">
        <v>28</v>
      </c>
      <c r="N64" s="192">
        <v>0</v>
      </c>
      <c r="O64" s="192">
        <v>73</v>
      </c>
      <c r="P64" s="192">
        <v>29</v>
      </c>
      <c r="Q64" s="192">
        <v>28</v>
      </c>
      <c r="R64" s="192">
        <v>28</v>
      </c>
      <c r="S64" s="192">
        <v>0</v>
      </c>
      <c r="T64" s="141">
        <v>0</v>
      </c>
      <c r="U64" s="470">
        <v>100</v>
      </c>
      <c r="V64" s="405">
        <v>44</v>
      </c>
      <c r="W64" s="192">
        <v>45</v>
      </c>
      <c r="X64" s="192">
        <v>0</v>
      </c>
      <c r="Y64" s="192">
        <v>0</v>
      </c>
      <c r="Z64" s="192">
        <v>0</v>
      </c>
      <c r="AA64" s="192">
        <v>0</v>
      </c>
      <c r="AB64" s="192">
        <v>28</v>
      </c>
      <c r="AC64" s="192">
        <v>100</v>
      </c>
      <c r="AD64" s="141">
        <v>0</v>
      </c>
      <c r="AE64" s="141">
        <v>100</v>
      </c>
      <c r="AF64" s="405">
        <v>44</v>
      </c>
      <c r="AG64" s="192">
        <v>28</v>
      </c>
      <c r="AH64" s="192">
        <v>25</v>
      </c>
      <c r="AI64" s="192">
        <v>0</v>
      </c>
      <c r="AJ64" s="192">
        <v>0</v>
      </c>
      <c r="AK64" s="192">
        <v>28</v>
      </c>
      <c r="AL64" s="192">
        <v>28</v>
      </c>
      <c r="AM64" s="192">
        <v>21</v>
      </c>
      <c r="AN64" s="141">
        <v>0</v>
      </c>
      <c r="AO64" s="141">
        <v>100</v>
      </c>
      <c r="AP64" s="405">
        <v>44</v>
      </c>
      <c r="AQ64" s="192">
        <v>28</v>
      </c>
      <c r="AR64" s="192">
        <v>25</v>
      </c>
      <c r="AS64" s="192">
        <v>0</v>
      </c>
      <c r="AT64" s="192">
        <v>0</v>
      </c>
      <c r="AU64" s="192">
        <v>28</v>
      </c>
      <c r="AV64" s="192">
        <v>28</v>
      </c>
      <c r="AW64" s="192">
        <v>21</v>
      </c>
      <c r="AX64" s="141">
        <v>0</v>
      </c>
      <c r="AY64" s="141">
        <v>100</v>
      </c>
      <c r="AZ64" s="120"/>
      <c r="BA64" s="118"/>
      <c r="BB64" s="118"/>
      <c r="BC64" s="118"/>
      <c r="BD64" s="118"/>
      <c r="BE64" s="118"/>
      <c r="BF64" s="118"/>
      <c r="BG64" s="118"/>
      <c r="BH64" s="86">
        <v>60</v>
      </c>
    </row>
    <row r="65" spans="1:60" ht="15" customHeight="1" x14ac:dyDescent="0.15">
      <c r="A65" s="1086">
        <v>308</v>
      </c>
      <c r="B65" s="1087"/>
      <c r="C65" s="1088"/>
      <c r="D65" s="134" t="s">
        <v>418</v>
      </c>
      <c r="E65" s="134" t="s">
        <v>418</v>
      </c>
      <c r="F65" s="108"/>
      <c r="G65" s="108"/>
      <c r="H65" s="135" t="s">
        <v>418</v>
      </c>
      <c r="I65" s="135" t="s">
        <v>418</v>
      </c>
      <c r="J65" s="135" t="s">
        <v>418</v>
      </c>
      <c r="K65" s="140" t="s">
        <v>418</v>
      </c>
      <c r="L65" s="405">
        <v>100</v>
      </c>
      <c r="M65" s="192">
        <v>25</v>
      </c>
      <c r="N65" s="192">
        <v>0</v>
      </c>
      <c r="O65" s="192">
        <v>69</v>
      </c>
      <c r="P65" s="192">
        <v>30</v>
      </c>
      <c r="Q65" s="192">
        <v>25</v>
      </c>
      <c r="R65" s="192">
        <v>25</v>
      </c>
      <c r="S65" s="192">
        <v>0</v>
      </c>
      <c r="T65" s="141">
        <v>0</v>
      </c>
      <c r="U65" s="470">
        <v>100</v>
      </c>
      <c r="V65" s="405">
        <v>39</v>
      </c>
      <c r="W65" s="192">
        <v>44</v>
      </c>
      <c r="X65" s="192">
        <v>0</v>
      </c>
      <c r="Y65" s="192">
        <v>0</v>
      </c>
      <c r="Z65" s="192">
        <v>0</v>
      </c>
      <c r="AA65" s="192">
        <v>0</v>
      </c>
      <c r="AB65" s="192">
        <v>25</v>
      </c>
      <c r="AC65" s="192">
        <v>100</v>
      </c>
      <c r="AD65" s="141">
        <v>0</v>
      </c>
      <c r="AE65" s="141">
        <v>100</v>
      </c>
      <c r="AF65" s="405">
        <v>39</v>
      </c>
      <c r="AG65" s="192">
        <v>25</v>
      </c>
      <c r="AH65" s="192">
        <v>23</v>
      </c>
      <c r="AI65" s="192">
        <v>0</v>
      </c>
      <c r="AJ65" s="192">
        <v>0</v>
      </c>
      <c r="AK65" s="192">
        <v>25</v>
      </c>
      <c r="AL65" s="192">
        <v>25</v>
      </c>
      <c r="AM65" s="192">
        <v>17</v>
      </c>
      <c r="AN65" s="141">
        <v>0</v>
      </c>
      <c r="AO65" s="141">
        <v>100</v>
      </c>
      <c r="AP65" s="405">
        <v>39</v>
      </c>
      <c r="AQ65" s="192">
        <v>25</v>
      </c>
      <c r="AR65" s="192">
        <v>23</v>
      </c>
      <c r="AS65" s="192">
        <v>0</v>
      </c>
      <c r="AT65" s="192">
        <v>0</v>
      </c>
      <c r="AU65" s="192">
        <v>25</v>
      </c>
      <c r="AV65" s="192">
        <v>25</v>
      </c>
      <c r="AW65" s="192">
        <v>17</v>
      </c>
      <c r="AX65" s="141">
        <v>0</v>
      </c>
      <c r="AY65" s="141">
        <v>100</v>
      </c>
      <c r="AZ65" s="120"/>
      <c r="BA65" s="118"/>
      <c r="BB65" s="118"/>
      <c r="BC65" s="118"/>
      <c r="BD65" s="118"/>
      <c r="BE65" s="118"/>
      <c r="BF65" s="118"/>
      <c r="BG65" s="118"/>
      <c r="BH65" s="86">
        <v>58</v>
      </c>
    </row>
    <row r="66" spans="1:60" ht="15" customHeight="1" x14ac:dyDescent="0.15">
      <c r="A66" s="1086">
        <v>309</v>
      </c>
      <c r="B66" s="1087"/>
      <c r="C66" s="1088"/>
      <c r="D66" s="134" t="s">
        <v>418</v>
      </c>
      <c r="E66" s="134" t="s">
        <v>418</v>
      </c>
      <c r="F66" s="108"/>
      <c r="G66" s="108"/>
      <c r="H66" s="135" t="s">
        <v>418</v>
      </c>
      <c r="I66" s="135" t="s">
        <v>418</v>
      </c>
      <c r="J66" s="135" t="s">
        <v>418</v>
      </c>
      <c r="K66" s="140" t="s">
        <v>418</v>
      </c>
      <c r="L66" s="405">
        <v>100</v>
      </c>
      <c r="M66" s="192">
        <v>23</v>
      </c>
      <c r="N66" s="192">
        <v>0</v>
      </c>
      <c r="O66" s="192">
        <v>65</v>
      </c>
      <c r="P66" s="192">
        <v>31</v>
      </c>
      <c r="Q66" s="192">
        <v>23</v>
      </c>
      <c r="R66" s="192">
        <v>23</v>
      </c>
      <c r="S66" s="192">
        <v>0</v>
      </c>
      <c r="T66" s="141">
        <v>0</v>
      </c>
      <c r="U66" s="470">
        <v>100</v>
      </c>
      <c r="V66" s="405">
        <v>36</v>
      </c>
      <c r="W66" s="192">
        <v>43</v>
      </c>
      <c r="X66" s="192">
        <v>0</v>
      </c>
      <c r="Y66" s="192">
        <v>0</v>
      </c>
      <c r="Z66" s="192">
        <v>0</v>
      </c>
      <c r="AA66" s="192">
        <v>0</v>
      </c>
      <c r="AB66" s="192">
        <v>23</v>
      </c>
      <c r="AC66" s="192">
        <v>100</v>
      </c>
      <c r="AD66" s="141">
        <v>0</v>
      </c>
      <c r="AE66" s="141">
        <v>100</v>
      </c>
      <c r="AF66" s="405">
        <v>36</v>
      </c>
      <c r="AG66" s="192">
        <v>23</v>
      </c>
      <c r="AH66" s="192">
        <v>21</v>
      </c>
      <c r="AI66" s="192">
        <v>0</v>
      </c>
      <c r="AJ66" s="192">
        <v>0</v>
      </c>
      <c r="AK66" s="192">
        <v>23</v>
      </c>
      <c r="AL66" s="192">
        <v>23</v>
      </c>
      <c r="AM66" s="192">
        <v>13</v>
      </c>
      <c r="AN66" s="141">
        <v>0</v>
      </c>
      <c r="AO66" s="141">
        <v>100</v>
      </c>
      <c r="AP66" s="405">
        <v>36</v>
      </c>
      <c r="AQ66" s="192">
        <v>23</v>
      </c>
      <c r="AR66" s="192">
        <v>21</v>
      </c>
      <c r="AS66" s="192">
        <v>0</v>
      </c>
      <c r="AT66" s="192">
        <v>0</v>
      </c>
      <c r="AU66" s="192">
        <v>23</v>
      </c>
      <c r="AV66" s="192">
        <v>23</v>
      </c>
      <c r="AW66" s="192">
        <v>13</v>
      </c>
      <c r="AX66" s="141">
        <v>0</v>
      </c>
      <c r="AY66" s="141">
        <v>100</v>
      </c>
      <c r="AZ66" s="120"/>
      <c r="BA66" s="118"/>
      <c r="BB66" s="118"/>
      <c r="BC66" s="118"/>
      <c r="BD66" s="118"/>
      <c r="BE66" s="118"/>
      <c r="BF66" s="118"/>
      <c r="BG66" s="118"/>
      <c r="BH66" s="86">
        <v>54</v>
      </c>
    </row>
    <row r="67" spans="1:60" ht="15" customHeight="1" x14ac:dyDescent="0.15">
      <c r="A67" s="1086">
        <v>310</v>
      </c>
      <c r="B67" s="1087"/>
      <c r="C67" s="1088"/>
      <c r="D67" s="134" t="s">
        <v>418</v>
      </c>
      <c r="E67" s="134" t="s">
        <v>418</v>
      </c>
      <c r="F67" s="108"/>
      <c r="G67" s="108"/>
      <c r="H67" s="135" t="s">
        <v>418</v>
      </c>
      <c r="I67" s="135" t="s">
        <v>418</v>
      </c>
      <c r="J67" s="135" t="s">
        <v>418</v>
      </c>
      <c r="K67" s="140" t="s">
        <v>418</v>
      </c>
      <c r="L67" s="405">
        <v>100</v>
      </c>
      <c r="M67" s="192">
        <v>20</v>
      </c>
      <c r="N67" s="192">
        <v>0</v>
      </c>
      <c r="O67" s="192">
        <v>61</v>
      </c>
      <c r="P67" s="192">
        <v>32</v>
      </c>
      <c r="Q67" s="192">
        <v>20</v>
      </c>
      <c r="R67" s="192">
        <v>20</v>
      </c>
      <c r="S67" s="192">
        <v>0</v>
      </c>
      <c r="T67" s="141">
        <v>0</v>
      </c>
      <c r="U67" s="470">
        <v>100</v>
      </c>
      <c r="V67" s="405">
        <v>29</v>
      </c>
      <c r="W67" s="192">
        <v>42</v>
      </c>
      <c r="X67" s="192">
        <v>0</v>
      </c>
      <c r="Y67" s="192">
        <v>0</v>
      </c>
      <c r="Z67" s="192">
        <v>0</v>
      </c>
      <c r="AA67" s="192">
        <v>0</v>
      </c>
      <c r="AB67" s="192">
        <v>20</v>
      </c>
      <c r="AC67" s="192">
        <v>100</v>
      </c>
      <c r="AD67" s="141">
        <v>0</v>
      </c>
      <c r="AE67" s="141">
        <v>100</v>
      </c>
      <c r="AF67" s="405">
        <v>29</v>
      </c>
      <c r="AG67" s="192">
        <v>20</v>
      </c>
      <c r="AH67" s="192">
        <v>19</v>
      </c>
      <c r="AI67" s="192">
        <v>0</v>
      </c>
      <c r="AJ67" s="192">
        <v>0</v>
      </c>
      <c r="AK67" s="192">
        <v>20</v>
      </c>
      <c r="AL67" s="192">
        <v>20</v>
      </c>
      <c r="AM67" s="192">
        <v>11</v>
      </c>
      <c r="AN67" s="141">
        <v>0</v>
      </c>
      <c r="AO67" s="141">
        <v>100</v>
      </c>
      <c r="AP67" s="405">
        <v>29</v>
      </c>
      <c r="AQ67" s="192">
        <v>20</v>
      </c>
      <c r="AR67" s="192">
        <v>19</v>
      </c>
      <c r="AS67" s="192">
        <v>0</v>
      </c>
      <c r="AT67" s="192">
        <v>0</v>
      </c>
      <c r="AU67" s="192">
        <v>20</v>
      </c>
      <c r="AV67" s="192">
        <v>20</v>
      </c>
      <c r="AW67" s="192">
        <v>11</v>
      </c>
      <c r="AX67" s="141">
        <v>0</v>
      </c>
      <c r="AY67" s="141">
        <v>100</v>
      </c>
      <c r="AZ67" s="120"/>
      <c r="BA67" s="118"/>
      <c r="BB67" s="118"/>
      <c r="BC67" s="118"/>
      <c r="BD67" s="118"/>
      <c r="BE67" s="118"/>
      <c r="BF67" s="118"/>
      <c r="BG67" s="118"/>
      <c r="BH67" s="86">
        <v>51</v>
      </c>
    </row>
    <row r="68" spans="1:60" ht="15" customHeight="1" x14ac:dyDescent="0.15">
      <c r="A68" s="1086">
        <v>311</v>
      </c>
      <c r="B68" s="1087"/>
      <c r="C68" s="1088"/>
      <c r="D68" s="134" t="s">
        <v>418</v>
      </c>
      <c r="E68" s="134" t="s">
        <v>418</v>
      </c>
      <c r="F68" s="108"/>
      <c r="G68" s="108"/>
      <c r="H68" s="135" t="s">
        <v>418</v>
      </c>
      <c r="I68" s="135" t="s">
        <v>418</v>
      </c>
      <c r="J68" s="135" t="s">
        <v>418</v>
      </c>
      <c r="K68" s="140" t="s">
        <v>418</v>
      </c>
      <c r="L68" s="405">
        <v>100</v>
      </c>
      <c r="M68" s="192">
        <v>18</v>
      </c>
      <c r="N68" s="192">
        <v>0</v>
      </c>
      <c r="O68" s="192">
        <v>57</v>
      </c>
      <c r="P68" s="192">
        <v>33</v>
      </c>
      <c r="Q68" s="192">
        <v>18</v>
      </c>
      <c r="R68" s="192">
        <v>18</v>
      </c>
      <c r="S68" s="192">
        <v>0</v>
      </c>
      <c r="T68" s="141">
        <v>0</v>
      </c>
      <c r="U68" s="470">
        <v>100</v>
      </c>
      <c r="V68" s="405">
        <v>22</v>
      </c>
      <c r="W68" s="192">
        <v>41</v>
      </c>
      <c r="X68" s="192">
        <v>0</v>
      </c>
      <c r="Y68" s="192">
        <v>0</v>
      </c>
      <c r="Z68" s="192">
        <v>0</v>
      </c>
      <c r="AA68" s="192">
        <v>0</v>
      </c>
      <c r="AB68" s="192">
        <v>18</v>
      </c>
      <c r="AC68" s="192">
        <v>100</v>
      </c>
      <c r="AD68" s="141">
        <v>0</v>
      </c>
      <c r="AE68" s="141">
        <v>100</v>
      </c>
      <c r="AF68" s="405">
        <v>22</v>
      </c>
      <c r="AG68" s="192">
        <v>18</v>
      </c>
      <c r="AH68" s="192">
        <v>17</v>
      </c>
      <c r="AI68" s="192">
        <v>0</v>
      </c>
      <c r="AJ68" s="192">
        <v>0</v>
      </c>
      <c r="AK68" s="192">
        <v>18</v>
      </c>
      <c r="AL68" s="192">
        <v>18</v>
      </c>
      <c r="AM68" s="192">
        <v>9</v>
      </c>
      <c r="AN68" s="141">
        <v>0</v>
      </c>
      <c r="AO68" s="141">
        <v>100</v>
      </c>
      <c r="AP68" s="405">
        <v>22</v>
      </c>
      <c r="AQ68" s="192">
        <v>18</v>
      </c>
      <c r="AR68" s="192">
        <v>17</v>
      </c>
      <c r="AS68" s="192">
        <v>0</v>
      </c>
      <c r="AT68" s="192">
        <v>0</v>
      </c>
      <c r="AU68" s="192">
        <v>18</v>
      </c>
      <c r="AV68" s="192">
        <v>18</v>
      </c>
      <c r="AW68" s="192">
        <v>9</v>
      </c>
      <c r="AX68" s="141">
        <v>0</v>
      </c>
      <c r="AY68" s="141">
        <v>100</v>
      </c>
      <c r="AZ68" s="120"/>
      <c r="BA68" s="118"/>
      <c r="BB68" s="118"/>
      <c r="BC68" s="118"/>
      <c r="BD68" s="118"/>
      <c r="BE68" s="118"/>
      <c r="BF68" s="118"/>
      <c r="BG68" s="118"/>
      <c r="BH68" s="86">
        <v>50</v>
      </c>
    </row>
    <row r="69" spans="1:60" ht="15" customHeight="1" x14ac:dyDescent="0.15">
      <c r="A69" s="1086">
        <v>312</v>
      </c>
      <c r="B69" s="1087"/>
      <c r="C69" s="1088"/>
      <c r="D69" s="134" t="s">
        <v>418</v>
      </c>
      <c r="E69" s="134" t="s">
        <v>418</v>
      </c>
      <c r="F69" s="108"/>
      <c r="G69" s="108"/>
      <c r="H69" s="135" t="s">
        <v>418</v>
      </c>
      <c r="I69" s="135" t="s">
        <v>418</v>
      </c>
      <c r="J69" s="135" t="s">
        <v>418</v>
      </c>
      <c r="K69" s="140" t="s">
        <v>418</v>
      </c>
      <c r="L69" s="405">
        <v>100</v>
      </c>
      <c r="M69" s="192">
        <v>15</v>
      </c>
      <c r="N69" s="192">
        <v>0</v>
      </c>
      <c r="O69" s="192">
        <v>53</v>
      </c>
      <c r="P69" s="192">
        <v>34</v>
      </c>
      <c r="Q69" s="192">
        <v>15</v>
      </c>
      <c r="R69" s="192">
        <v>15</v>
      </c>
      <c r="S69" s="192">
        <v>0</v>
      </c>
      <c r="T69" s="141">
        <v>0</v>
      </c>
      <c r="U69" s="470">
        <v>100</v>
      </c>
      <c r="V69" s="405">
        <v>22</v>
      </c>
      <c r="W69" s="192">
        <v>40</v>
      </c>
      <c r="X69" s="192">
        <v>0</v>
      </c>
      <c r="Y69" s="192">
        <v>0</v>
      </c>
      <c r="Z69" s="192">
        <v>0</v>
      </c>
      <c r="AA69" s="192">
        <v>0</v>
      </c>
      <c r="AB69" s="192">
        <v>15</v>
      </c>
      <c r="AC69" s="192">
        <v>100</v>
      </c>
      <c r="AD69" s="141">
        <v>0</v>
      </c>
      <c r="AE69" s="141">
        <v>100</v>
      </c>
      <c r="AF69" s="405">
        <v>22</v>
      </c>
      <c r="AG69" s="192">
        <v>15</v>
      </c>
      <c r="AH69" s="192">
        <v>15</v>
      </c>
      <c r="AI69" s="192">
        <v>0</v>
      </c>
      <c r="AJ69" s="192">
        <v>0</v>
      </c>
      <c r="AK69" s="192">
        <v>15</v>
      </c>
      <c r="AL69" s="192">
        <v>15</v>
      </c>
      <c r="AM69" s="192">
        <v>8</v>
      </c>
      <c r="AN69" s="141">
        <v>0</v>
      </c>
      <c r="AO69" s="141">
        <v>100</v>
      </c>
      <c r="AP69" s="405">
        <v>22</v>
      </c>
      <c r="AQ69" s="192">
        <v>15</v>
      </c>
      <c r="AR69" s="192">
        <v>15</v>
      </c>
      <c r="AS69" s="192">
        <v>0</v>
      </c>
      <c r="AT69" s="192">
        <v>0</v>
      </c>
      <c r="AU69" s="192">
        <v>15</v>
      </c>
      <c r="AV69" s="192">
        <v>15</v>
      </c>
      <c r="AW69" s="192">
        <v>8</v>
      </c>
      <c r="AX69" s="141">
        <v>0</v>
      </c>
      <c r="AY69" s="141">
        <v>100</v>
      </c>
      <c r="AZ69" s="120"/>
      <c r="BA69" s="118"/>
      <c r="BB69" s="118"/>
      <c r="BC69" s="118"/>
      <c r="BD69" s="118"/>
      <c r="BE69" s="118"/>
      <c r="BF69" s="118"/>
      <c r="BG69" s="118"/>
      <c r="BH69" s="86">
        <v>43</v>
      </c>
    </row>
    <row r="70" spans="1:60" ht="15" customHeight="1" x14ac:dyDescent="0.15">
      <c r="A70" s="1124" t="s">
        <v>444</v>
      </c>
      <c r="B70" s="126" t="s">
        <v>304</v>
      </c>
      <c r="C70" s="199" t="s">
        <v>6354</v>
      </c>
      <c r="D70" s="136" t="s">
        <v>10876</v>
      </c>
      <c r="E70" s="137" t="s">
        <v>10876</v>
      </c>
      <c r="F70" s="110"/>
      <c r="G70" s="110"/>
      <c r="H70" s="138" t="s">
        <v>10876</v>
      </c>
      <c r="I70" s="138" t="s">
        <v>10876</v>
      </c>
      <c r="J70" s="138" t="s">
        <v>6354</v>
      </c>
      <c r="K70" s="139" t="s">
        <v>10876</v>
      </c>
      <c r="L70" s="404">
        <v>22</v>
      </c>
      <c r="M70" s="406">
        <v>13</v>
      </c>
      <c r="N70" s="406">
        <v>0</v>
      </c>
      <c r="O70" s="406">
        <v>0</v>
      </c>
      <c r="P70" s="406">
        <v>0</v>
      </c>
      <c r="Q70" s="406">
        <v>13</v>
      </c>
      <c r="R70" s="406">
        <v>13</v>
      </c>
      <c r="S70" s="406">
        <v>7</v>
      </c>
      <c r="T70" s="162">
        <v>0</v>
      </c>
      <c r="U70" s="471">
        <v>100</v>
      </c>
      <c r="V70" s="404">
        <v>22</v>
      </c>
      <c r="W70" s="406">
        <v>39</v>
      </c>
      <c r="X70" s="406">
        <v>13</v>
      </c>
      <c r="Y70" s="406">
        <v>0</v>
      </c>
      <c r="Z70" s="406">
        <v>0</v>
      </c>
      <c r="AA70" s="406">
        <v>13</v>
      </c>
      <c r="AB70" s="406">
        <v>13</v>
      </c>
      <c r="AC70" s="406">
        <v>50</v>
      </c>
      <c r="AD70" s="162">
        <v>0</v>
      </c>
      <c r="AE70" s="162">
        <v>100</v>
      </c>
      <c r="AF70" s="404">
        <v>22</v>
      </c>
      <c r="AG70" s="406">
        <v>13</v>
      </c>
      <c r="AH70" s="406">
        <v>13</v>
      </c>
      <c r="AI70" s="406">
        <v>0</v>
      </c>
      <c r="AJ70" s="406">
        <v>0</v>
      </c>
      <c r="AK70" s="406">
        <v>13</v>
      </c>
      <c r="AL70" s="406">
        <v>13</v>
      </c>
      <c r="AM70" s="406">
        <v>7</v>
      </c>
      <c r="AN70" s="162">
        <v>0</v>
      </c>
      <c r="AO70" s="162">
        <v>100</v>
      </c>
      <c r="AP70" s="404">
        <v>22</v>
      </c>
      <c r="AQ70" s="406">
        <v>13</v>
      </c>
      <c r="AR70" s="406">
        <v>13</v>
      </c>
      <c r="AS70" s="406">
        <v>0</v>
      </c>
      <c r="AT70" s="406">
        <v>0</v>
      </c>
      <c r="AU70" s="406">
        <v>13</v>
      </c>
      <c r="AV70" s="406">
        <v>13</v>
      </c>
      <c r="AW70" s="406">
        <v>7</v>
      </c>
      <c r="AX70" s="162">
        <v>0</v>
      </c>
      <c r="AY70" s="162">
        <v>100</v>
      </c>
      <c r="AZ70" s="121"/>
      <c r="BA70" s="119"/>
      <c r="BB70" s="119"/>
      <c r="BC70" s="119"/>
      <c r="BD70" s="119"/>
      <c r="BE70" s="119"/>
      <c r="BF70" s="119"/>
      <c r="BG70" s="119"/>
      <c r="BH70" s="193">
        <v>50</v>
      </c>
    </row>
    <row r="71" spans="1:60" ht="15" customHeight="1" x14ac:dyDescent="0.15">
      <c r="A71" s="1124"/>
      <c r="B71" s="126" t="s">
        <v>297</v>
      </c>
      <c r="C71" s="199" t="s">
        <v>10827</v>
      </c>
      <c r="D71" s="136" t="s">
        <v>6354</v>
      </c>
      <c r="E71" s="137" t="s">
        <v>6354</v>
      </c>
      <c r="F71" s="110"/>
      <c r="G71" s="110"/>
      <c r="H71" s="138" t="s">
        <v>10876</v>
      </c>
      <c r="I71" s="138" t="s">
        <v>10876</v>
      </c>
      <c r="J71" s="138" t="s">
        <v>10876</v>
      </c>
      <c r="K71" s="139" t="s">
        <v>10877</v>
      </c>
      <c r="L71" s="404">
        <v>22</v>
      </c>
      <c r="M71" s="406">
        <v>10</v>
      </c>
      <c r="N71" s="406">
        <v>0</v>
      </c>
      <c r="O71" s="406">
        <v>0</v>
      </c>
      <c r="P71" s="406">
        <v>0</v>
      </c>
      <c r="Q71" s="406">
        <v>10</v>
      </c>
      <c r="R71" s="406">
        <v>10</v>
      </c>
      <c r="S71" s="406">
        <v>5</v>
      </c>
      <c r="T71" s="162">
        <v>0</v>
      </c>
      <c r="U71" s="471">
        <v>100</v>
      </c>
      <c r="V71" s="404">
        <v>22</v>
      </c>
      <c r="W71" s="406">
        <v>38</v>
      </c>
      <c r="X71" s="406">
        <v>11</v>
      </c>
      <c r="Y71" s="406">
        <v>0</v>
      </c>
      <c r="Z71" s="406">
        <v>0</v>
      </c>
      <c r="AA71" s="406">
        <v>10</v>
      </c>
      <c r="AB71" s="406">
        <v>10</v>
      </c>
      <c r="AC71" s="406">
        <v>50</v>
      </c>
      <c r="AD71" s="162">
        <v>0</v>
      </c>
      <c r="AE71" s="162">
        <v>100</v>
      </c>
      <c r="AF71" s="404">
        <v>22</v>
      </c>
      <c r="AG71" s="406">
        <v>10</v>
      </c>
      <c r="AH71" s="406">
        <v>11</v>
      </c>
      <c r="AI71" s="406">
        <v>0</v>
      </c>
      <c r="AJ71" s="406">
        <v>0</v>
      </c>
      <c r="AK71" s="406">
        <v>10</v>
      </c>
      <c r="AL71" s="406">
        <v>10</v>
      </c>
      <c r="AM71" s="406">
        <v>5</v>
      </c>
      <c r="AN71" s="162">
        <v>0</v>
      </c>
      <c r="AO71" s="162">
        <v>100</v>
      </c>
      <c r="AP71" s="404">
        <v>22</v>
      </c>
      <c r="AQ71" s="406">
        <v>10</v>
      </c>
      <c r="AR71" s="406">
        <v>11</v>
      </c>
      <c r="AS71" s="406">
        <v>0</v>
      </c>
      <c r="AT71" s="406">
        <v>0</v>
      </c>
      <c r="AU71" s="406">
        <v>10</v>
      </c>
      <c r="AV71" s="406">
        <v>10</v>
      </c>
      <c r="AW71" s="406">
        <v>5</v>
      </c>
      <c r="AX71" s="162">
        <v>0</v>
      </c>
      <c r="AY71" s="162">
        <v>100</v>
      </c>
      <c r="AZ71" s="121"/>
      <c r="BA71" s="119"/>
      <c r="BB71" s="119"/>
      <c r="BC71" s="119"/>
      <c r="BD71" s="119"/>
      <c r="BE71" s="119"/>
      <c r="BF71" s="119"/>
      <c r="BG71" s="119"/>
      <c r="BH71" s="193">
        <v>50</v>
      </c>
    </row>
    <row r="72" spans="1:60" ht="15" customHeight="1" x14ac:dyDescent="0.15">
      <c r="A72" s="1124"/>
      <c r="B72" s="126">
        <v>315</v>
      </c>
      <c r="C72" s="199" t="s">
        <v>6354</v>
      </c>
      <c r="D72" s="136" t="s">
        <v>6354</v>
      </c>
      <c r="E72" s="137" t="s">
        <v>10876</v>
      </c>
      <c r="F72" s="110"/>
      <c r="G72" s="110"/>
      <c r="H72" s="138" t="s">
        <v>10876</v>
      </c>
      <c r="I72" s="138" t="s">
        <v>10876</v>
      </c>
      <c r="J72" s="138" t="s">
        <v>6354</v>
      </c>
      <c r="K72" s="139" t="s">
        <v>10876</v>
      </c>
      <c r="L72" s="404">
        <v>22</v>
      </c>
      <c r="M72" s="406">
        <v>8</v>
      </c>
      <c r="N72" s="406">
        <v>0</v>
      </c>
      <c r="O72" s="406">
        <v>0</v>
      </c>
      <c r="P72" s="406">
        <v>0</v>
      </c>
      <c r="Q72" s="406">
        <v>8</v>
      </c>
      <c r="R72" s="406">
        <v>8</v>
      </c>
      <c r="S72" s="406">
        <v>4</v>
      </c>
      <c r="T72" s="162">
        <v>0</v>
      </c>
      <c r="U72" s="471">
        <v>100</v>
      </c>
      <c r="V72" s="404">
        <v>22</v>
      </c>
      <c r="W72" s="406">
        <v>37</v>
      </c>
      <c r="X72" s="406">
        <v>9</v>
      </c>
      <c r="Y72" s="406">
        <v>0</v>
      </c>
      <c r="Z72" s="406">
        <v>0</v>
      </c>
      <c r="AA72" s="406">
        <v>8</v>
      </c>
      <c r="AB72" s="406">
        <v>8</v>
      </c>
      <c r="AC72" s="406">
        <v>0</v>
      </c>
      <c r="AD72" s="162">
        <v>0</v>
      </c>
      <c r="AE72" s="162">
        <v>100</v>
      </c>
      <c r="AF72" s="404">
        <v>22</v>
      </c>
      <c r="AG72" s="406">
        <v>8</v>
      </c>
      <c r="AH72" s="406">
        <v>9</v>
      </c>
      <c r="AI72" s="406">
        <v>0</v>
      </c>
      <c r="AJ72" s="406">
        <v>0</v>
      </c>
      <c r="AK72" s="406">
        <v>8</v>
      </c>
      <c r="AL72" s="406">
        <v>8</v>
      </c>
      <c r="AM72" s="406">
        <v>4</v>
      </c>
      <c r="AN72" s="162">
        <v>0</v>
      </c>
      <c r="AO72" s="162">
        <v>100</v>
      </c>
      <c r="AP72" s="404">
        <v>22</v>
      </c>
      <c r="AQ72" s="406">
        <v>8</v>
      </c>
      <c r="AR72" s="406">
        <v>9</v>
      </c>
      <c r="AS72" s="406">
        <v>0</v>
      </c>
      <c r="AT72" s="406">
        <v>0</v>
      </c>
      <c r="AU72" s="406">
        <v>8</v>
      </c>
      <c r="AV72" s="406">
        <v>8</v>
      </c>
      <c r="AW72" s="406">
        <v>4</v>
      </c>
      <c r="AX72" s="162">
        <v>0</v>
      </c>
      <c r="AY72" s="162">
        <v>100</v>
      </c>
      <c r="AZ72" s="121"/>
      <c r="BA72" s="119"/>
      <c r="BB72" s="119"/>
      <c r="BC72" s="119"/>
      <c r="BD72" s="119"/>
      <c r="BE72" s="119"/>
      <c r="BF72" s="119"/>
      <c r="BG72" s="119"/>
      <c r="BH72" s="92">
        <v>0</v>
      </c>
    </row>
    <row r="73" spans="1:60" ht="15" customHeight="1" x14ac:dyDescent="0.15">
      <c r="A73" s="1124"/>
      <c r="B73" s="126">
        <v>316</v>
      </c>
      <c r="C73" s="199" t="s">
        <v>10827</v>
      </c>
      <c r="D73" s="136" t="s">
        <v>6354</v>
      </c>
      <c r="E73" s="137" t="s">
        <v>10876</v>
      </c>
      <c r="F73" s="110"/>
      <c r="G73" s="110"/>
      <c r="H73" s="138" t="s">
        <v>10876</v>
      </c>
      <c r="I73" s="138" t="s">
        <v>10876</v>
      </c>
      <c r="J73" s="138" t="s">
        <v>6354</v>
      </c>
      <c r="K73" s="139" t="s">
        <v>6354</v>
      </c>
      <c r="L73" s="404">
        <v>0</v>
      </c>
      <c r="M73" s="406">
        <v>0</v>
      </c>
      <c r="N73" s="406">
        <v>0</v>
      </c>
      <c r="O73" s="406">
        <v>0</v>
      </c>
      <c r="P73" s="406">
        <v>0</v>
      </c>
      <c r="Q73" s="406">
        <v>0</v>
      </c>
      <c r="R73" s="406">
        <v>0</v>
      </c>
      <c r="S73" s="406">
        <v>0</v>
      </c>
      <c r="T73" s="162">
        <v>0</v>
      </c>
      <c r="U73" s="471">
        <v>100</v>
      </c>
      <c r="V73" s="404">
        <v>0</v>
      </c>
      <c r="W73" s="406">
        <v>36</v>
      </c>
      <c r="X73" s="406">
        <v>0</v>
      </c>
      <c r="Y73" s="406">
        <v>0</v>
      </c>
      <c r="Z73" s="406">
        <v>0</v>
      </c>
      <c r="AA73" s="406">
        <v>0</v>
      </c>
      <c r="AB73" s="406">
        <v>0</v>
      </c>
      <c r="AC73" s="406">
        <v>0</v>
      </c>
      <c r="AD73" s="162">
        <v>0</v>
      </c>
      <c r="AE73" s="163">
        <v>100</v>
      </c>
      <c r="AF73" s="404">
        <v>0</v>
      </c>
      <c r="AG73" s="406">
        <v>0</v>
      </c>
      <c r="AH73" s="406">
        <v>0</v>
      </c>
      <c r="AI73" s="406">
        <v>0</v>
      </c>
      <c r="AJ73" s="406">
        <v>0</v>
      </c>
      <c r="AK73" s="406">
        <v>0</v>
      </c>
      <c r="AL73" s="406">
        <v>0</v>
      </c>
      <c r="AM73" s="406">
        <v>0</v>
      </c>
      <c r="AN73" s="162">
        <v>0</v>
      </c>
      <c r="AO73" s="163">
        <v>100</v>
      </c>
      <c r="AP73" s="404">
        <v>0</v>
      </c>
      <c r="AQ73" s="406">
        <v>0</v>
      </c>
      <c r="AR73" s="406">
        <v>0</v>
      </c>
      <c r="AS73" s="406">
        <v>0</v>
      </c>
      <c r="AT73" s="406">
        <v>0</v>
      </c>
      <c r="AU73" s="406">
        <v>0</v>
      </c>
      <c r="AV73" s="406">
        <v>0</v>
      </c>
      <c r="AW73" s="406">
        <v>0</v>
      </c>
      <c r="AX73" s="162">
        <v>0</v>
      </c>
      <c r="AY73" s="162">
        <v>100</v>
      </c>
      <c r="AZ73" s="121"/>
      <c r="BA73" s="119"/>
      <c r="BB73" s="119"/>
      <c r="BC73" s="119"/>
      <c r="BD73" s="119"/>
      <c r="BE73" s="119"/>
      <c r="BF73" s="119"/>
      <c r="BG73" s="119"/>
      <c r="BH73" s="92">
        <v>0</v>
      </c>
    </row>
    <row r="74" spans="1:60" ht="15" customHeight="1" x14ac:dyDescent="0.15">
      <c r="A74" s="1086">
        <v>401</v>
      </c>
      <c r="B74" s="1087"/>
      <c r="C74" s="1088"/>
      <c r="D74" s="134">
        <v>13</v>
      </c>
      <c r="E74" s="134">
        <v>1</v>
      </c>
      <c r="F74" s="108"/>
      <c r="G74" s="108"/>
      <c r="H74" s="133">
        <v>1</v>
      </c>
      <c r="I74" s="135">
        <v>0</v>
      </c>
      <c r="J74" s="135">
        <v>-5</v>
      </c>
      <c r="K74" s="140">
        <v>-4</v>
      </c>
      <c r="L74" s="580"/>
      <c r="M74" s="581"/>
      <c r="N74" s="581"/>
      <c r="O74" s="581"/>
      <c r="P74" s="581"/>
      <c r="Q74" s="581"/>
      <c r="R74" s="581"/>
      <c r="S74" s="192">
        <v>100</v>
      </c>
      <c r="T74" s="141">
        <v>40</v>
      </c>
      <c r="U74" s="472">
        <v>100</v>
      </c>
      <c r="V74" s="580"/>
      <c r="W74" s="581"/>
      <c r="X74" s="581"/>
      <c r="Y74" s="581"/>
      <c r="Z74" s="581"/>
      <c r="AA74" s="581"/>
      <c r="AB74" s="581"/>
      <c r="AC74" s="192">
        <v>100</v>
      </c>
      <c r="AD74" s="141">
        <v>40</v>
      </c>
      <c r="AE74" s="199">
        <v>100</v>
      </c>
      <c r="AF74" s="465"/>
      <c r="AG74" s="467"/>
      <c r="AH74" s="467"/>
      <c r="AI74" s="467"/>
      <c r="AJ74" s="467"/>
      <c r="AK74" s="467"/>
      <c r="AL74" s="467"/>
      <c r="AM74" s="192">
        <v>50</v>
      </c>
      <c r="AN74" s="141">
        <v>40</v>
      </c>
      <c r="AO74" s="199">
        <v>100</v>
      </c>
      <c r="AP74" s="465"/>
      <c r="AQ74" s="467"/>
      <c r="AR74" s="467"/>
      <c r="AS74" s="467"/>
      <c r="AT74" s="467"/>
      <c r="AU74" s="467"/>
      <c r="AV74" s="467"/>
      <c r="AW74" s="192">
        <v>50</v>
      </c>
      <c r="AX74" s="141">
        <v>40</v>
      </c>
      <c r="AY74" s="141">
        <v>100</v>
      </c>
      <c r="AZ74" s="118"/>
      <c r="BA74" s="118"/>
      <c r="BB74" s="118"/>
      <c r="BC74" s="118"/>
      <c r="BD74" s="118"/>
      <c r="BE74" s="118"/>
      <c r="BF74" s="118"/>
      <c r="BG74" s="118"/>
      <c r="BH74" s="199">
        <v>50</v>
      </c>
    </row>
    <row r="75" spans="1:60" ht="15" customHeight="1" x14ac:dyDescent="0.15">
      <c r="A75" s="1086">
        <v>402</v>
      </c>
      <c r="B75" s="1087"/>
      <c r="C75" s="1088"/>
      <c r="D75" s="134">
        <v>13</v>
      </c>
      <c r="E75" s="134">
        <v>2</v>
      </c>
      <c r="F75" s="108"/>
      <c r="G75" s="108"/>
      <c r="H75" s="135">
        <v>2</v>
      </c>
      <c r="I75" s="135">
        <v>1</v>
      </c>
      <c r="J75" s="135">
        <v>-5</v>
      </c>
      <c r="K75" s="140">
        <v>-4</v>
      </c>
      <c r="L75" s="580"/>
      <c r="M75" s="581"/>
      <c r="N75" s="581"/>
      <c r="O75" s="581"/>
      <c r="P75" s="581"/>
      <c r="Q75" s="581"/>
      <c r="R75" s="581"/>
      <c r="S75" s="192">
        <v>100</v>
      </c>
      <c r="T75" s="141">
        <v>80</v>
      </c>
      <c r="U75" s="472">
        <v>100</v>
      </c>
      <c r="V75" s="580"/>
      <c r="W75" s="581"/>
      <c r="X75" s="581"/>
      <c r="Y75" s="581"/>
      <c r="Z75" s="581"/>
      <c r="AA75" s="581"/>
      <c r="AB75" s="581"/>
      <c r="AC75" s="192">
        <v>100</v>
      </c>
      <c r="AD75" s="141">
        <v>80</v>
      </c>
      <c r="AE75" s="199">
        <v>100</v>
      </c>
      <c r="AF75" s="465"/>
      <c r="AG75" s="467"/>
      <c r="AH75" s="467"/>
      <c r="AI75" s="467"/>
      <c r="AJ75" s="467"/>
      <c r="AK75" s="467"/>
      <c r="AL75" s="467"/>
      <c r="AM75" s="192">
        <v>80</v>
      </c>
      <c r="AN75" s="141">
        <v>80</v>
      </c>
      <c r="AO75" s="199">
        <v>100</v>
      </c>
      <c r="AP75" s="465"/>
      <c r="AQ75" s="467"/>
      <c r="AR75" s="467"/>
      <c r="AS75" s="467"/>
      <c r="AT75" s="467"/>
      <c r="AU75" s="467"/>
      <c r="AV75" s="467"/>
      <c r="AW75" s="192">
        <v>80</v>
      </c>
      <c r="AX75" s="141">
        <v>80</v>
      </c>
      <c r="AY75" s="141">
        <v>100</v>
      </c>
      <c r="AZ75" s="118"/>
      <c r="BA75" s="118"/>
      <c r="BB75" s="118"/>
      <c r="BC75" s="118"/>
      <c r="BD75" s="118"/>
      <c r="BE75" s="118"/>
      <c r="BF75" s="118"/>
      <c r="BG75" s="118"/>
      <c r="BH75" s="199">
        <v>50</v>
      </c>
    </row>
    <row r="76" spans="1:60" ht="15" customHeight="1" x14ac:dyDescent="0.15">
      <c r="A76" s="1086">
        <v>403</v>
      </c>
      <c r="B76" s="1087"/>
      <c r="C76" s="1088"/>
      <c r="D76" s="134">
        <v>13</v>
      </c>
      <c r="E76" s="134">
        <v>3</v>
      </c>
      <c r="F76" s="108"/>
      <c r="G76" s="108"/>
      <c r="H76" s="135">
        <v>3</v>
      </c>
      <c r="I76" s="135">
        <v>2</v>
      </c>
      <c r="J76" s="135">
        <v>-5</v>
      </c>
      <c r="K76" s="140">
        <v>-4</v>
      </c>
      <c r="L76" s="580"/>
      <c r="M76" s="581"/>
      <c r="N76" s="581"/>
      <c r="O76" s="581"/>
      <c r="P76" s="581"/>
      <c r="Q76" s="581"/>
      <c r="R76" s="581"/>
      <c r="S76" s="192">
        <v>100</v>
      </c>
      <c r="T76" s="141">
        <v>73</v>
      </c>
      <c r="U76" s="472">
        <v>100</v>
      </c>
      <c r="V76" s="580"/>
      <c r="W76" s="581"/>
      <c r="X76" s="581"/>
      <c r="Y76" s="581"/>
      <c r="Z76" s="581"/>
      <c r="AA76" s="581"/>
      <c r="AB76" s="581"/>
      <c r="AC76" s="192">
        <v>100</v>
      </c>
      <c r="AD76" s="141">
        <v>73</v>
      </c>
      <c r="AE76" s="199">
        <v>100</v>
      </c>
      <c r="AF76" s="465"/>
      <c r="AG76" s="467"/>
      <c r="AH76" s="467"/>
      <c r="AI76" s="467"/>
      <c r="AJ76" s="467"/>
      <c r="AK76" s="467"/>
      <c r="AL76" s="467"/>
      <c r="AM76" s="192">
        <v>73</v>
      </c>
      <c r="AN76" s="141">
        <v>73</v>
      </c>
      <c r="AO76" s="199">
        <v>100</v>
      </c>
      <c r="AP76" s="465"/>
      <c r="AQ76" s="467"/>
      <c r="AR76" s="467"/>
      <c r="AS76" s="467"/>
      <c r="AT76" s="467"/>
      <c r="AU76" s="467"/>
      <c r="AV76" s="467"/>
      <c r="AW76" s="192">
        <v>73</v>
      </c>
      <c r="AX76" s="141">
        <v>73</v>
      </c>
      <c r="AY76" s="141">
        <v>100</v>
      </c>
      <c r="AZ76" s="118"/>
      <c r="BA76" s="118"/>
      <c r="BB76" s="118"/>
      <c r="BC76" s="118"/>
      <c r="BD76" s="118"/>
      <c r="BE76" s="118"/>
      <c r="BF76" s="118"/>
      <c r="BG76" s="118"/>
      <c r="BH76" s="199">
        <v>50</v>
      </c>
    </row>
    <row r="77" spans="1:60" ht="15" customHeight="1" x14ac:dyDescent="0.15">
      <c r="A77" s="1086">
        <v>404</v>
      </c>
      <c r="B77" s="1087"/>
      <c r="C77" s="1088"/>
      <c r="D77" s="134">
        <v>13</v>
      </c>
      <c r="E77" s="134">
        <v>4</v>
      </c>
      <c r="F77" s="108"/>
      <c r="G77" s="108"/>
      <c r="H77" s="135">
        <v>4</v>
      </c>
      <c r="I77" s="135">
        <v>3</v>
      </c>
      <c r="J77" s="135">
        <v>-5</v>
      </c>
      <c r="K77" s="140">
        <v>-4</v>
      </c>
      <c r="L77" s="580"/>
      <c r="M77" s="581"/>
      <c r="N77" s="581"/>
      <c r="O77" s="581"/>
      <c r="P77" s="581"/>
      <c r="Q77" s="581"/>
      <c r="R77" s="581"/>
      <c r="S77" s="192">
        <v>100</v>
      </c>
      <c r="T77" s="141">
        <v>66</v>
      </c>
      <c r="U77" s="472">
        <v>100</v>
      </c>
      <c r="V77" s="580"/>
      <c r="W77" s="581"/>
      <c r="X77" s="581"/>
      <c r="Y77" s="581"/>
      <c r="Z77" s="581"/>
      <c r="AA77" s="581"/>
      <c r="AB77" s="581"/>
      <c r="AC77" s="192">
        <v>100</v>
      </c>
      <c r="AD77" s="141">
        <v>66</v>
      </c>
      <c r="AE77" s="199">
        <v>100</v>
      </c>
      <c r="AF77" s="465"/>
      <c r="AG77" s="467"/>
      <c r="AH77" s="467"/>
      <c r="AI77" s="467"/>
      <c r="AJ77" s="467"/>
      <c r="AK77" s="467"/>
      <c r="AL77" s="467"/>
      <c r="AM77" s="192">
        <v>66</v>
      </c>
      <c r="AN77" s="141">
        <v>66</v>
      </c>
      <c r="AO77" s="199">
        <v>100</v>
      </c>
      <c r="AP77" s="465"/>
      <c r="AQ77" s="467"/>
      <c r="AR77" s="467"/>
      <c r="AS77" s="467"/>
      <c r="AT77" s="467"/>
      <c r="AU77" s="467"/>
      <c r="AV77" s="467"/>
      <c r="AW77" s="192">
        <v>66</v>
      </c>
      <c r="AX77" s="141">
        <v>66</v>
      </c>
      <c r="AY77" s="141">
        <v>100</v>
      </c>
      <c r="AZ77" s="118"/>
      <c r="BA77" s="118"/>
      <c r="BB77" s="118"/>
      <c r="BC77" s="118"/>
      <c r="BD77" s="118"/>
      <c r="BE77" s="118"/>
      <c r="BF77" s="118"/>
      <c r="BG77" s="118"/>
      <c r="BH77" s="199">
        <v>50</v>
      </c>
    </row>
    <row r="78" spans="1:60" ht="15" customHeight="1" x14ac:dyDescent="0.15">
      <c r="A78" s="1086">
        <v>405</v>
      </c>
      <c r="B78" s="1087"/>
      <c r="C78" s="1088"/>
      <c r="D78" s="134">
        <v>13</v>
      </c>
      <c r="E78" s="134">
        <v>5</v>
      </c>
      <c r="F78" s="108"/>
      <c r="G78" s="108"/>
      <c r="H78" s="135">
        <v>5</v>
      </c>
      <c r="I78" s="135">
        <v>4</v>
      </c>
      <c r="J78" s="135">
        <v>-5</v>
      </c>
      <c r="K78" s="140">
        <v>-4</v>
      </c>
      <c r="L78" s="580"/>
      <c r="M78" s="581"/>
      <c r="N78" s="581"/>
      <c r="O78" s="581"/>
      <c r="P78" s="581"/>
      <c r="Q78" s="581"/>
      <c r="R78" s="581"/>
      <c r="S78" s="192">
        <v>100</v>
      </c>
      <c r="T78" s="141">
        <v>59</v>
      </c>
      <c r="U78" s="472">
        <v>100</v>
      </c>
      <c r="V78" s="580"/>
      <c r="W78" s="581"/>
      <c r="X78" s="581"/>
      <c r="Y78" s="581"/>
      <c r="Z78" s="581"/>
      <c r="AA78" s="581"/>
      <c r="AB78" s="581"/>
      <c r="AC78" s="192">
        <v>100</v>
      </c>
      <c r="AD78" s="141">
        <v>59</v>
      </c>
      <c r="AE78" s="199">
        <v>100</v>
      </c>
      <c r="AF78" s="465"/>
      <c r="AG78" s="467"/>
      <c r="AH78" s="467"/>
      <c r="AI78" s="467"/>
      <c r="AJ78" s="467"/>
      <c r="AK78" s="467"/>
      <c r="AL78" s="467"/>
      <c r="AM78" s="192">
        <v>59</v>
      </c>
      <c r="AN78" s="141">
        <v>59</v>
      </c>
      <c r="AO78" s="199">
        <v>100</v>
      </c>
      <c r="AP78" s="465"/>
      <c r="AQ78" s="467"/>
      <c r="AR78" s="467"/>
      <c r="AS78" s="467"/>
      <c r="AT78" s="467"/>
      <c r="AU78" s="467"/>
      <c r="AV78" s="467"/>
      <c r="AW78" s="192">
        <v>59</v>
      </c>
      <c r="AX78" s="141">
        <v>59</v>
      </c>
      <c r="AY78" s="141">
        <v>100</v>
      </c>
      <c r="AZ78" s="118"/>
      <c r="BA78" s="118"/>
      <c r="BB78" s="118"/>
      <c r="BC78" s="118"/>
      <c r="BD78" s="118"/>
      <c r="BE78" s="118"/>
      <c r="BF78" s="118"/>
      <c r="BG78" s="118"/>
      <c r="BH78" s="199">
        <v>50</v>
      </c>
    </row>
    <row r="79" spans="1:60" ht="15" customHeight="1" x14ac:dyDescent="0.15">
      <c r="A79" s="1086">
        <v>406</v>
      </c>
      <c r="B79" s="1087"/>
      <c r="C79" s="1088"/>
      <c r="D79" s="134">
        <v>13</v>
      </c>
      <c r="E79" s="134">
        <v>6</v>
      </c>
      <c r="F79" s="108"/>
      <c r="G79" s="108"/>
      <c r="H79" s="135">
        <v>6</v>
      </c>
      <c r="I79" s="135">
        <v>5</v>
      </c>
      <c r="J79" s="135">
        <v>-5</v>
      </c>
      <c r="K79" s="140">
        <v>-4</v>
      </c>
      <c r="L79" s="580"/>
      <c r="M79" s="581"/>
      <c r="N79" s="581"/>
      <c r="O79" s="581"/>
      <c r="P79" s="581"/>
      <c r="Q79" s="581"/>
      <c r="R79" s="581"/>
      <c r="S79" s="192">
        <v>100</v>
      </c>
      <c r="T79" s="141">
        <v>52</v>
      </c>
      <c r="U79" s="472">
        <v>100</v>
      </c>
      <c r="V79" s="580"/>
      <c r="W79" s="581"/>
      <c r="X79" s="581"/>
      <c r="Y79" s="581"/>
      <c r="Z79" s="581"/>
      <c r="AA79" s="581"/>
      <c r="AB79" s="581"/>
      <c r="AC79" s="192">
        <v>100</v>
      </c>
      <c r="AD79" s="141">
        <v>52</v>
      </c>
      <c r="AE79" s="199">
        <v>100</v>
      </c>
      <c r="AF79" s="465"/>
      <c r="AG79" s="467"/>
      <c r="AH79" s="467"/>
      <c r="AI79" s="467"/>
      <c r="AJ79" s="467"/>
      <c r="AK79" s="467"/>
      <c r="AL79" s="467"/>
      <c r="AM79" s="192">
        <v>52</v>
      </c>
      <c r="AN79" s="141">
        <v>52</v>
      </c>
      <c r="AO79" s="199">
        <v>100</v>
      </c>
      <c r="AP79" s="465"/>
      <c r="AQ79" s="467"/>
      <c r="AR79" s="467"/>
      <c r="AS79" s="467"/>
      <c r="AT79" s="467"/>
      <c r="AU79" s="467"/>
      <c r="AV79" s="467"/>
      <c r="AW79" s="192">
        <v>52</v>
      </c>
      <c r="AX79" s="141">
        <v>52</v>
      </c>
      <c r="AY79" s="141">
        <v>100</v>
      </c>
      <c r="AZ79" s="118"/>
      <c r="BA79" s="118"/>
      <c r="BB79" s="118"/>
      <c r="BC79" s="118"/>
      <c r="BD79" s="118"/>
      <c r="BE79" s="118"/>
      <c r="BF79" s="118"/>
      <c r="BG79" s="118"/>
      <c r="BH79" s="199">
        <v>50</v>
      </c>
    </row>
    <row r="80" spans="1:60" ht="15" customHeight="1" x14ac:dyDescent="0.15">
      <c r="A80" s="1086">
        <v>407</v>
      </c>
      <c r="B80" s="1087"/>
      <c r="C80" s="1088"/>
      <c r="D80" s="958">
        <v>13</v>
      </c>
      <c r="E80" s="134">
        <v>7</v>
      </c>
      <c r="F80" s="108"/>
      <c r="G80" s="108"/>
      <c r="H80" s="135">
        <v>7</v>
      </c>
      <c r="I80" s="135">
        <v>6</v>
      </c>
      <c r="J80" s="135">
        <v>-5</v>
      </c>
      <c r="K80" s="140">
        <v>-4</v>
      </c>
      <c r="L80" s="580"/>
      <c r="M80" s="581"/>
      <c r="N80" s="581"/>
      <c r="O80" s="581"/>
      <c r="P80" s="581"/>
      <c r="Q80" s="581"/>
      <c r="R80" s="581"/>
      <c r="S80" s="192">
        <v>100</v>
      </c>
      <c r="T80" s="141">
        <v>45</v>
      </c>
      <c r="U80" s="472">
        <v>100</v>
      </c>
      <c r="V80" s="580"/>
      <c r="W80" s="581"/>
      <c r="X80" s="581"/>
      <c r="Y80" s="581"/>
      <c r="Z80" s="581"/>
      <c r="AA80" s="581"/>
      <c r="AB80" s="581"/>
      <c r="AC80" s="192">
        <v>100</v>
      </c>
      <c r="AD80" s="141">
        <v>45</v>
      </c>
      <c r="AE80" s="199">
        <v>100</v>
      </c>
      <c r="AF80" s="465"/>
      <c r="AG80" s="467"/>
      <c r="AH80" s="467"/>
      <c r="AI80" s="467"/>
      <c r="AJ80" s="467"/>
      <c r="AK80" s="467"/>
      <c r="AL80" s="467"/>
      <c r="AM80" s="192">
        <v>45</v>
      </c>
      <c r="AN80" s="141">
        <v>45</v>
      </c>
      <c r="AO80" s="199">
        <v>100</v>
      </c>
      <c r="AP80" s="465"/>
      <c r="AQ80" s="467"/>
      <c r="AR80" s="467"/>
      <c r="AS80" s="467"/>
      <c r="AT80" s="467"/>
      <c r="AU80" s="467"/>
      <c r="AV80" s="467"/>
      <c r="AW80" s="192">
        <v>45</v>
      </c>
      <c r="AX80" s="141">
        <v>45</v>
      </c>
      <c r="AY80" s="141">
        <v>100</v>
      </c>
      <c r="AZ80" s="118"/>
      <c r="BA80" s="118"/>
      <c r="BB80" s="118"/>
      <c r="BC80" s="118"/>
      <c r="BD80" s="118"/>
      <c r="BE80" s="118"/>
      <c r="BF80" s="118"/>
      <c r="BG80" s="118"/>
      <c r="BH80" s="199">
        <v>50</v>
      </c>
    </row>
    <row r="81" spans="1:93" ht="15" customHeight="1" x14ac:dyDescent="0.15">
      <c r="A81" s="1086">
        <v>408</v>
      </c>
      <c r="B81" s="1087"/>
      <c r="C81" s="1088"/>
      <c r="D81" s="958">
        <v>13</v>
      </c>
      <c r="E81" s="134">
        <v>8</v>
      </c>
      <c r="F81" s="108"/>
      <c r="G81" s="108"/>
      <c r="H81" s="135">
        <v>8</v>
      </c>
      <c r="I81" s="135">
        <v>7</v>
      </c>
      <c r="J81" s="135">
        <v>-5</v>
      </c>
      <c r="K81" s="140">
        <v>-4</v>
      </c>
      <c r="L81" s="580"/>
      <c r="M81" s="581"/>
      <c r="N81" s="581"/>
      <c r="O81" s="581"/>
      <c r="P81" s="581"/>
      <c r="Q81" s="581"/>
      <c r="R81" s="581"/>
      <c r="S81" s="192">
        <v>100</v>
      </c>
      <c r="T81" s="141">
        <v>38</v>
      </c>
      <c r="U81" s="472">
        <v>100</v>
      </c>
      <c r="V81" s="580"/>
      <c r="W81" s="581"/>
      <c r="X81" s="581"/>
      <c r="Y81" s="581"/>
      <c r="Z81" s="581"/>
      <c r="AA81" s="581"/>
      <c r="AB81" s="581"/>
      <c r="AC81" s="192">
        <v>100</v>
      </c>
      <c r="AD81" s="141">
        <v>38</v>
      </c>
      <c r="AE81" s="199">
        <v>100</v>
      </c>
      <c r="AF81" s="465"/>
      <c r="AG81" s="467"/>
      <c r="AH81" s="467"/>
      <c r="AI81" s="467"/>
      <c r="AJ81" s="467"/>
      <c r="AK81" s="467"/>
      <c r="AL81" s="467"/>
      <c r="AM81" s="192">
        <v>38</v>
      </c>
      <c r="AN81" s="141">
        <v>38</v>
      </c>
      <c r="AO81" s="199">
        <v>100</v>
      </c>
      <c r="AP81" s="465"/>
      <c r="AQ81" s="467"/>
      <c r="AR81" s="467"/>
      <c r="AS81" s="467"/>
      <c r="AT81" s="467"/>
      <c r="AU81" s="467"/>
      <c r="AV81" s="467"/>
      <c r="AW81" s="192">
        <v>38</v>
      </c>
      <c r="AX81" s="141">
        <v>38</v>
      </c>
      <c r="AY81" s="141">
        <v>100</v>
      </c>
      <c r="AZ81" s="118"/>
      <c r="BA81" s="118"/>
      <c r="BB81" s="118"/>
      <c r="BC81" s="118"/>
      <c r="BD81" s="118"/>
      <c r="BE81" s="118"/>
      <c r="BF81" s="118"/>
      <c r="BG81" s="118"/>
      <c r="BH81" s="199">
        <v>50</v>
      </c>
    </row>
    <row r="82" spans="1:93" ht="15" customHeight="1" x14ac:dyDescent="0.15">
      <c r="A82" s="1086">
        <v>409</v>
      </c>
      <c r="B82" s="1087"/>
      <c r="C82" s="1088"/>
      <c r="D82" s="958">
        <v>13</v>
      </c>
      <c r="E82" s="134">
        <v>9</v>
      </c>
      <c r="F82" s="108"/>
      <c r="G82" s="108"/>
      <c r="H82" s="135">
        <v>9</v>
      </c>
      <c r="I82" s="135">
        <v>8</v>
      </c>
      <c r="J82" s="135">
        <v>-5</v>
      </c>
      <c r="K82" s="140">
        <v>-4</v>
      </c>
      <c r="L82" s="580"/>
      <c r="M82" s="581"/>
      <c r="N82" s="581"/>
      <c r="O82" s="581"/>
      <c r="P82" s="581"/>
      <c r="Q82" s="581"/>
      <c r="R82" s="581"/>
      <c r="S82" s="192">
        <v>100</v>
      </c>
      <c r="T82" s="141">
        <v>31</v>
      </c>
      <c r="U82" s="472">
        <v>100</v>
      </c>
      <c r="V82" s="580"/>
      <c r="W82" s="581"/>
      <c r="X82" s="581"/>
      <c r="Y82" s="581"/>
      <c r="Z82" s="581"/>
      <c r="AA82" s="581"/>
      <c r="AB82" s="581"/>
      <c r="AC82" s="192">
        <v>100</v>
      </c>
      <c r="AD82" s="141">
        <v>31</v>
      </c>
      <c r="AE82" s="199">
        <v>100</v>
      </c>
      <c r="AF82" s="465"/>
      <c r="AG82" s="467"/>
      <c r="AH82" s="467"/>
      <c r="AI82" s="467"/>
      <c r="AJ82" s="467"/>
      <c r="AK82" s="467"/>
      <c r="AL82" s="467"/>
      <c r="AM82" s="192">
        <v>31</v>
      </c>
      <c r="AN82" s="141">
        <v>31</v>
      </c>
      <c r="AO82" s="199">
        <v>100</v>
      </c>
      <c r="AP82" s="465"/>
      <c r="AQ82" s="467"/>
      <c r="AR82" s="467"/>
      <c r="AS82" s="467"/>
      <c r="AT82" s="467"/>
      <c r="AU82" s="467"/>
      <c r="AV82" s="467"/>
      <c r="AW82" s="192">
        <v>31</v>
      </c>
      <c r="AX82" s="141">
        <v>31</v>
      </c>
      <c r="AY82" s="141">
        <v>100</v>
      </c>
      <c r="AZ82" s="118"/>
      <c r="BA82" s="118"/>
      <c r="BB82" s="118"/>
      <c r="BC82" s="118"/>
      <c r="BD82" s="118"/>
      <c r="BE82" s="118"/>
      <c r="BF82" s="118"/>
      <c r="BG82" s="118"/>
      <c r="BH82" s="199">
        <v>50</v>
      </c>
    </row>
    <row r="83" spans="1:93" ht="15" customHeight="1" x14ac:dyDescent="0.15">
      <c r="A83" s="1086">
        <v>410</v>
      </c>
      <c r="B83" s="1087"/>
      <c r="C83" s="1088"/>
      <c r="D83" s="958">
        <v>13</v>
      </c>
      <c r="E83" s="134">
        <v>10</v>
      </c>
      <c r="F83" s="108"/>
      <c r="G83" s="108"/>
      <c r="H83" s="135">
        <v>10</v>
      </c>
      <c r="I83" s="135">
        <v>9</v>
      </c>
      <c r="J83" s="135">
        <v>-5</v>
      </c>
      <c r="K83" s="140">
        <v>-4</v>
      </c>
      <c r="L83" s="580"/>
      <c r="M83" s="581"/>
      <c r="N83" s="581"/>
      <c r="O83" s="581"/>
      <c r="P83" s="581"/>
      <c r="Q83" s="581"/>
      <c r="R83" s="581"/>
      <c r="S83" s="192">
        <v>100</v>
      </c>
      <c r="T83" s="141">
        <v>24</v>
      </c>
      <c r="U83" s="472">
        <v>100</v>
      </c>
      <c r="V83" s="580"/>
      <c r="W83" s="581"/>
      <c r="X83" s="581"/>
      <c r="Y83" s="581"/>
      <c r="Z83" s="581"/>
      <c r="AA83" s="581"/>
      <c r="AB83" s="581"/>
      <c r="AC83" s="192">
        <v>100</v>
      </c>
      <c r="AD83" s="141">
        <v>24</v>
      </c>
      <c r="AE83" s="199">
        <v>100</v>
      </c>
      <c r="AF83" s="465"/>
      <c r="AG83" s="467"/>
      <c r="AH83" s="467"/>
      <c r="AI83" s="467"/>
      <c r="AJ83" s="467"/>
      <c r="AK83" s="467"/>
      <c r="AL83" s="467"/>
      <c r="AM83" s="192">
        <v>24</v>
      </c>
      <c r="AN83" s="141">
        <v>24</v>
      </c>
      <c r="AO83" s="199">
        <v>100</v>
      </c>
      <c r="AP83" s="465"/>
      <c r="AQ83" s="467"/>
      <c r="AR83" s="467"/>
      <c r="AS83" s="467"/>
      <c r="AT83" s="467"/>
      <c r="AU83" s="467"/>
      <c r="AV83" s="467"/>
      <c r="AW83" s="192">
        <v>24</v>
      </c>
      <c r="AX83" s="141">
        <v>24</v>
      </c>
      <c r="AY83" s="141">
        <v>100</v>
      </c>
      <c r="AZ83" s="118"/>
      <c r="BA83" s="118"/>
      <c r="BB83" s="118"/>
      <c r="BC83" s="118"/>
      <c r="BD83" s="118"/>
      <c r="BE83" s="118"/>
      <c r="BF83" s="118"/>
      <c r="BG83" s="118"/>
      <c r="BH83" s="199">
        <v>50</v>
      </c>
    </row>
    <row r="84" spans="1:93" ht="15" customHeight="1" x14ac:dyDescent="0.15">
      <c r="A84" s="1086">
        <v>411</v>
      </c>
      <c r="B84" s="1087"/>
      <c r="C84" s="1088"/>
      <c r="D84" s="958">
        <v>13</v>
      </c>
      <c r="E84" s="134">
        <v>11</v>
      </c>
      <c r="F84" s="108"/>
      <c r="G84" s="108"/>
      <c r="H84" s="135">
        <v>11</v>
      </c>
      <c r="I84" s="135">
        <v>10</v>
      </c>
      <c r="J84" s="135">
        <v>-5</v>
      </c>
      <c r="K84" s="140">
        <v>-4</v>
      </c>
      <c r="L84" s="580"/>
      <c r="M84" s="581"/>
      <c r="N84" s="581"/>
      <c r="O84" s="581"/>
      <c r="P84" s="581"/>
      <c r="Q84" s="581"/>
      <c r="R84" s="581"/>
      <c r="S84" s="192">
        <v>100</v>
      </c>
      <c r="T84" s="141">
        <v>15</v>
      </c>
      <c r="U84" s="472">
        <v>100</v>
      </c>
      <c r="V84" s="580"/>
      <c r="W84" s="581"/>
      <c r="X84" s="581"/>
      <c r="Y84" s="581"/>
      <c r="Z84" s="581"/>
      <c r="AA84" s="581"/>
      <c r="AB84" s="581"/>
      <c r="AC84" s="192">
        <v>100</v>
      </c>
      <c r="AD84" s="141">
        <v>15</v>
      </c>
      <c r="AE84" s="199">
        <v>100</v>
      </c>
      <c r="AF84" s="465"/>
      <c r="AG84" s="467"/>
      <c r="AH84" s="467"/>
      <c r="AI84" s="467"/>
      <c r="AJ84" s="467"/>
      <c r="AK84" s="467"/>
      <c r="AL84" s="467"/>
      <c r="AM84" s="192">
        <v>15</v>
      </c>
      <c r="AN84" s="141">
        <v>15</v>
      </c>
      <c r="AO84" s="199">
        <v>100</v>
      </c>
      <c r="AP84" s="465"/>
      <c r="AQ84" s="467"/>
      <c r="AR84" s="467"/>
      <c r="AS84" s="467"/>
      <c r="AT84" s="467"/>
      <c r="AU84" s="467"/>
      <c r="AV84" s="467"/>
      <c r="AW84" s="192">
        <v>15</v>
      </c>
      <c r="AX84" s="141">
        <v>15</v>
      </c>
      <c r="AY84" s="141">
        <v>100</v>
      </c>
      <c r="AZ84" s="118"/>
      <c r="BA84" s="118"/>
      <c r="BB84" s="118"/>
      <c r="BC84" s="118"/>
      <c r="BD84" s="118"/>
      <c r="BE84" s="118"/>
      <c r="BF84" s="118"/>
      <c r="BG84" s="118"/>
      <c r="BH84" s="199">
        <v>50</v>
      </c>
    </row>
    <row r="85" spans="1:93" ht="15" customHeight="1" x14ac:dyDescent="0.15">
      <c r="A85" s="1086">
        <v>412</v>
      </c>
      <c r="B85" s="1087"/>
      <c r="C85" s="1088"/>
      <c r="D85" s="958">
        <v>13</v>
      </c>
      <c r="E85" s="134">
        <v>12</v>
      </c>
      <c r="F85" s="108"/>
      <c r="G85" s="108"/>
      <c r="H85" s="135">
        <v>12</v>
      </c>
      <c r="I85" s="135">
        <v>11</v>
      </c>
      <c r="J85" s="135">
        <v>-5</v>
      </c>
      <c r="K85" s="140">
        <v>-4</v>
      </c>
      <c r="L85" s="580"/>
      <c r="M85" s="581"/>
      <c r="N85" s="581"/>
      <c r="O85" s="581"/>
      <c r="P85" s="581"/>
      <c r="Q85" s="581"/>
      <c r="R85" s="581"/>
      <c r="S85" s="192">
        <v>100</v>
      </c>
      <c r="T85" s="141">
        <v>11</v>
      </c>
      <c r="U85" s="472">
        <v>100</v>
      </c>
      <c r="V85" s="580"/>
      <c r="W85" s="581"/>
      <c r="X85" s="581"/>
      <c r="Y85" s="581"/>
      <c r="Z85" s="581"/>
      <c r="AA85" s="581"/>
      <c r="AB85" s="581"/>
      <c r="AC85" s="192">
        <v>100</v>
      </c>
      <c r="AD85" s="141">
        <v>11</v>
      </c>
      <c r="AE85" s="199">
        <v>100</v>
      </c>
      <c r="AF85" s="465"/>
      <c r="AG85" s="467"/>
      <c r="AH85" s="467"/>
      <c r="AI85" s="467"/>
      <c r="AJ85" s="467"/>
      <c r="AK85" s="467"/>
      <c r="AL85" s="467"/>
      <c r="AM85" s="192">
        <v>11</v>
      </c>
      <c r="AN85" s="141">
        <v>11</v>
      </c>
      <c r="AO85" s="199">
        <v>100</v>
      </c>
      <c r="AP85" s="465"/>
      <c r="AQ85" s="467"/>
      <c r="AR85" s="467"/>
      <c r="AS85" s="467"/>
      <c r="AT85" s="467"/>
      <c r="AU85" s="467"/>
      <c r="AV85" s="467"/>
      <c r="AW85" s="192">
        <v>11</v>
      </c>
      <c r="AX85" s="141">
        <v>11</v>
      </c>
      <c r="AY85" s="141">
        <v>100</v>
      </c>
      <c r="AZ85" s="118"/>
      <c r="BA85" s="118"/>
      <c r="BB85" s="118"/>
      <c r="BC85" s="118"/>
      <c r="BD85" s="118"/>
      <c r="BE85" s="118"/>
      <c r="BF85" s="118"/>
      <c r="BG85" s="118"/>
      <c r="BH85" s="91">
        <v>50</v>
      </c>
    </row>
    <row r="86" spans="1:93" ht="15" customHeight="1" x14ac:dyDescent="0.15">
      <c r="A86" s="1124" t="s">
        <v>445</v>
      </c>
      <c r="B86" s="126" t="s">
        <v>306</v>
      </c>
      <c r="C86" s="199" t="s">
        <v>10827</v>
      </c>
      <c r="D86" s="136" t="s">
        <v>6354</v>
      </c>
      <c r="E86" s="137" t="s">
        <v>10876</v>
      </c>
      <c r="F86" s="110"/>
      <c r="G86" s="110"/>
      <c r="H86" s="138" t="s">
        <v>10876</v>
      </c>
      <c r="I86" s="138" t="s">
        <v>10876</v>
      </c>
      <c r="J86" s="138" t="s">
        <v>10876</v>
      </c>
      <c r="K86" s="139" t="s">
        <v>10876</v>
      </c>
      <c r="L86" s="580"/>
      <c r="M86" s="581"/>
      <c r="N86" s="581"/>
      <c r="O86" s="581"/>
      <c r="P86" s="581"/>
      <c r="Q86" s="581"/>
      <c r="R86" s="581"/>
      <c r="S86" s="406">
        <v>10</v>
      </c>
      <c r="T86" s="162">
        <v>10</v>
      </c>
      <c r="U86" s="473">
        <v>100</v>
      </c>
      <c r="V86" s="580"/>
      <c r="W86" s="581"/>
      <c r="X86" s="581"/>
      <c r="Y86" s="581"/>
      <c r="Z86" s="581"/>
      <c r="AA86" s="581"/>
      <c r="AB86" s="581"/>
      <c r="AC86" s="406">
        <v>0</v>
      </c>
      <c r="AD86" s="162">
        <v>10</v>
      </c>
      <c r="AE86" s="193">
        <v>100</v>
      </c>
      <c r="AF86" s="465"/>
      <c r="AG86" s="467"/>
      <c r="AH86" s="467"/>
      <c r="AI86" s="467"/>
      <c r="AJ86" s="467"/>
      <c r="AK86" s="467"/>
      <c r="AL86" s="467"/>
      <c r="AM86" s="406">
        <v>10</v>
      </c>
      <c r="AN86" s="162">
        <v>10</v>
      </c>
      <c r="AO86" s="193">
        <v>100</v>
      </c>
      <c r="AP86" s="465"/>
      <c r="AQ86" s="467"/>
      <c r="AR86" s="467"/>
      <c r="AS86" s="467"/>
      <c r="AT86" s="467"/>
      <c r="AU86" s="467"/>
      <c r="AV86" s="467"/>
      <c r="AW86" s="406">
        <v>10</v>
      </c>
      <c r="AX86" s="162">
        <v>10</v>
      </c>
      <c r="AY86" s="193">
        <v>100</v>
      </c>
      <c r="AZ86" s="119"/>
      <c r="BA86" s="119"/>
      <c r="BB86" s="119"/>
      <c r="BC86" s="119"/>
      <c r="BD86" s="119"/>
      <c r="BE86" s="119"/>
      <c r="BF86" s="119"/>
      <c r="BG86" s="119"/>
      <c r="BH86" s="92">
        <v>50</v>
      </c>
    </row>
    <row r="87" spans="1:93" ht="15" customHeight="1" x14ac:dyDescent="0.15">
      <c r="A87" s="1124"/>
      <c r="B87" s="126" t="s">
        <v>307</v>
      </c>
      <c r="C87" s="199" t="s">
        <v>6354</v>
      </c>
      <c r="D87" s="136" t="s">
        <v>6354</v>
      </c>
      <c r="E87" s="137" t="s">
        <v>10876</v>
      </c>
      <c r="F87" s="110"/>
      <c r="G87" s="110"/>
      <c r="H87" s="138" t="s">
        <v>10876</v>
      </c>
      <c r="I87" s="138" t="s">
        <v>10879</v>
      </c>
      <c r="J87" s="138" t="s">
        <v>10876</v>
      </c>
      <c r="K87" s="139" t="s">
        <v>10876</v>
      </c>
      <c r="L87" s="580"/>
      <c r="M87" s="581"/>
      <c r="N87" s="581"/>
      <c r="O87" s="581"/>
      <c r="P87" s="581"/>
      <c r="Q87" s="581"/>
      <c r="R87" s="581"/>
      <c r="S87" s="406">
        <v>9</v>
      </c>
      <c r="T87" s="162">
        <v>9</v>
      </c>
      <c r="U87" s="473">
        <v>100</v>
      </c>
      <c r="V87" s="580"/>
      <c r="W87" s="581"/>
      <c r="X87" s="581"/>
      <c r="Y87" s="581"/>
      <c r="Z87" s="581"/>
      <c r="AA87" s="581"/>
      <c r="AB87" s="581"/>
      <c r="AC87" s="406">
        <v>0</v>
      </c>
      <c r="AD87" s="162">
        <v>9</v>
      </c>
      <c r="AE87" s="193">
        <v>100</v>
      </c>
      <c r="AF87" s="465"/>
      <c r="AG87" s="467"/>
      <c r="AH87" s="467"/>
      <c r="AI87" s="467"/>
      <c r="AJ87" s="467"/>
      <c r="AK87" s="467"/>
      <c r="AL87" s="467"/>
      <c r="AM87" s="406">
        <v>9</v>
      </c>
      <c r="AN87" s="162">
        <v>9</v>
      </c>
      <c r="AO87" s="193">
        <v>100</v>
      </c>
      <c r="AP87" s="465"/>
      <c r="AQ87" s="467"/>
      <c r="AR87" s="467"/>
      <c r="AS87" s="467"/>
      <c r="AT87" s="467"/>
      <c r="AU87" s="467"/>
      <c r="AV87" s="467"/>
      <c r="AW87" s="406">
        <v>9</v>
      </c>
      <c r="AX87" s="162">
        <v>9</v>
      </c>
      <c r="AY87" s="193">
        <v>100</v>
      </c>
      <c r="AZ87" s="119"/>
      <c r="BA87" s="119"/>
      <c r="BB87" s="119"/>
      <c r="BC87" s="119"/>
      <c r="BD87" s="119"/>
      <c r="BE87" s="119"/>
      <c r="BF87" s="119"/>
      <c r="BG87" s="119"/>
      <c r="BH87" s="92">
        <v>50</v>
      </c>
    </row>
    <row r="88" spans="1:93" ht="15" customHeight="1" x14ac:dyDescent="0.15">
      <c r="A88" s="1124"/>
      <c r="B88" s="126">
        <v>415</v>
      </c>
      <c r="C88" s="199" t="s">
        <v>6354</v>
      </c>
      <c r="D88" s="136" t="s">
        <v>6354</v>
      </c>
      <c r="E88" s="137" t="s">
        <v>10876</v>
      </c>
      <c r="F88" s="110"/>
      <c r="G88" s="110"/>
      <c r="H88" s="138" t="s">
        <v>10876</v>
      </c>
      <c r="I88" s="138" t="s">
        <v>6354</v>
      </c>
      <c r="J88" s="138" t="s">
        <v>10876</v>
      </c>
      <c r="K88" s="139" t="s">
        <v>10876</v>
      </c>
      <c r="L88" s="580"/>
      <c r="M88" s="581"/>
      <c r="N88" s="581"/>
      <c r="O88" s="581"/>
      <c r="P88" s="581"/>
      <c r="Q88" s="581"/>
      <c r="R88" s="581"/>
      <c r="S88" s="406">
        <v>8</v>
      </c>
      <c r="T88" s="162">
        <v>8</v>
      </c>
      <c r="U88" s="473">
        <v>100</v>
      </c>
      <c r="V88" s="580"/>
      <c r="W88" s="581"/>
      <c r="X88" s="581"/>
      <c r="Y88" s="581"/>
      <c r="Z88" s="581"/>
      <c r="AA88" s="581"/>
      <c r="AB88" s="581"/>
      <c r="AC88" s="406">
        <v>0</v>
      </c>
      <c r="AD88" s="162">
        <v>8</v>
      </c>
      <c r="AE88" s="193">
        <v>100</v>
      </c>
      <c r="AF88" s="465"/>
      <c r="AG88" s="467"/>
      <c r="AH88" s="467"/>
      <c r="AI88" s="467"/>
      <c r="AJ88" s="467"/>
      <c r="AK88" s="467"/>
      <c r="AL88" s="467"/>
      <c r="AM88" s="406">
        <v>8</v>
      </c>
      <c r="AN88" s="162">
        <v>8</v>
      </c>
      <c r="AO88" s="193">
        <v>100</v>
      </c>
      <c r="AP88" s="465"/>
      <c r="AQ88" s="467"/>
      <c r="AR88" s="467"/>
      <c r="AS88" s="467"/>
      <c r="AT88" s="467"/>
      <c r="AU88" s="467"/>
      <c r="AV88" s="467"/>
      <c r="AW88" s="406">
        <v>8</v>
      </c>
      <c r="AX88" s="162">
        <v>8</v>
      </c>
      <c r="AY88" s="193">
        <v>100</v>
      </c>
      <c r="AZ88" s="119"/>
      <c r="BA88" s="119"/>
      <c r="BB88" s="119"/>
      <c r="BC88" s="119"/>
      <c r="BD88" s="119"/>
      <c r="BE88" s="119"/>
      <c r="BF88" s="119"/>
      <c r="BG88" s="119"/>
      <c r="BH88" s="92">
        <v>0</v>
      </c>
    </row>
    <row r="89" spans="1:93" ht="15" customHeight="1" x14ac:dyDescent="0.15">
      <c r="A89" s="1124"/>
      <c r="B89" s="126">
        <v>416</v>
      </c>
      <c r="C89" s="199" t="s">
        <v>6354</v>
      </c>
      <c r="D89" s="136" t="s">
        <v>6354</v>
      </c>
      <c r="E89" s="137" t="s">
        <v>10877</v>
      </c>
      <c r="F89" s="110"/>
      <c r="G89" s="110"/>
      <c r="H89" s="138" t="s">
        <v>10876</v>
      </c>
      <c r="I89" s="138" t="s">
        <v>10876</v>
      </c>
      <c r="J89" s="138" t="s">
        <v>10876</v>
      </c>
      <c r="K89" s="139" t="s">
        <v>6354</v>
      </c>
      <c r="L89" s="580"/>
      <c r="M89" s="581"/>
      <c r="N89" s="581"/>
      <c r="O89" s="581"/>
      <c r="P89" s="581"/>
      <c r="Q89" s="581"/>
      <c r="R89" s="581"/>
      <c r="S89" s="406">
        <v>0</v>
      </c>
      <c r="T89" s="162">
        <v>7</v>
      </c>
      <c r="U89" s="473">
        <v>100</v>
      </c>
      <c r="V89" s="580"/>
      <c r="W89" s="581"/>
      <c r="X89" s="581"/>
      <c r="Y89" s="581"/>
      <c r="Z89" s="581"/>
      <c r="AA89" s="581"/>
      <c r="AB89" s="581"/>
      <c r="AC89" s="406">
        <v>0</v>
      </c>
      <c r="AD89" s="162">
        <v>24</v>
      </c>
      <c r="AE89" s="193">
        <v>100</v>
      </c>
      <c r="AF89" s="465"/>
      <c r="AG89" s="467"/>
      <c r="AH89" s="467"/>
      <c r="AI89" s="467"/>
      <c r="AJ89" s="467"/>
      <c r="AK89" s="467"/>
      <c r="AL89" s="467"/>
      <c r="AM89" s="406">
        <v>0</v>
      </c>
      <c r="AN89" s="162">
        <v>0</v>
      </c>
      <c r="AO89" s="193">
        <v>100</v>
      </c>
      <c r="AP89" s="465"/>
      <c r="AQ89" s="467"/>
      <c r="AR89" s="467"/>
      <c r="AS89" s="467"/>
      <c r="AT89" s="467"/>
      <c r="AU89" s="467"/>
      <c r="AV89" s="467"/>
      <c r="AW89" s="406">
        <v>50</v>
      </c>
      <c r="AX89" s="162">
        <v>0</v>
      </c>
      <c r="AY89" s="193">
        <v>100</v>
      </c>
      <c r="AZ89" s="119"/>
      <c r="BA89" s="119"/>
      <c r="BB89" s="119"/>
      <c r="BC89" s="119"/>
      <c r="BD89" s="119"/>
      <c r="BE89" s="119"/>
      <c r="BF89" s="119"/>
      <c r="BG89" s="119"/>
      <c r="BH89" s="92">
        <v>0</v>
      </c>
    </row>
    <row r="90" spans="1:93" ht="15" customHeight="1" x14ac:dyDescent="0.15">
      <c r="A90" s="1086">
        <v>501</v>
      </c>
      <c r="B90" s="1087"/>
      <c r="C90" s="1088"/>
      <c r="D90" s="958" t="s">
        <v>418</v>
      </c>
      <c r="E90" s="134" t="s">
        <v>418</v>
      </c>
      <c r="F90" s="108"/>
      <c r="G90" s="108"/>
      <c r="H90" s="135" t="s">
        <v>418</v>
      </c>
      <c r="I90" s="135" t="s">
        <v>418</v>
      </c>
      <c r="J90" s="135" t="s">
        <v>418</v>
      </c>
      <c r="K90" s="140" t="s">
        <v>418</v>
      </c>
      <c r="L90" s="580"/>
      <c r="M90" s="581"/>
      <c r="N90" s="581"/>
      <c r="O90" s="581"/>
      <c r="P90" s="581"/>
      <c r="Q90" s="581"/>
      <c r="R90" s="581"/>
      <c r="S90" s="192">
        <v>100</v>
      </c>
      <c r="T90" s="141">
        <v>80</v>
      </c>
      <c r="U90" s="472">
        <v>100</v>
      </c>
      <c r="V90" s="580"/>
      <c r="W90" s="581"/>
      <c r="X90" s="581"/>
      <c r="Y90" s="581"/>
      <c r="Z90" s="581"/>
      <c r="AA90" s="581"/>
      <c r="AB90" s="581"/>
      <c r="AC90" s="192">
        <v>100</v>
      </c>
      <c r="AD90" s="141">
        <v>80</v>
      </c>
      <c r="AE90" s="199">
        <v>100</v>
      </c>
      <c r="AF90" s="465"/>
      <c r="AG90" s="467"/>
      <c r="AH90" s="467"/>
      <c r="AI90" s="467"/>
      <c r="AJ90" s="467"/>
      <c r="AK90" s="467"/>
      <c r="AL90" s="467"/>
      <c r="AM90" s="192">
        <v>80</v>
      </c>
      <c r="AN90" s="141">
        <v>80</v>
      </c>
      <c r="AO90" s="199">
        <v>100</v>
      </c>
      <c r="AP90" s="465"/>
      <c r="AQ90" s="467"/>
      <c r="AR90" s="467"/>
      <c r="AS90" s="467"/>
      <c r="AT90" s="467"/>
      <c r="AU90" s="467"/>
      <c r="AV90" s="467"/>
      <c r="AW90" s="192">
        <v>80</v>
      </c>
      <c r="AX90" s="141">
        <v>80</v>
      </c>
      <c r="AY90" s="199">
        <v>100</v>
      </c>
      <c r="AZ90" s="118"/>
      <c r="BA90" s="118"/>
      <c r="BB90" s="118"/>
      <c r="BC90" s="118"/>
      <c r="BD90" s="118"/>
      <c r="BE90" s="118"/>
      <c r="BF90" s="118"/>
      <c r="BG90" s="118"/>
      <c r="BH90" s="91">
        <v>50</v>
      </c>
    </row>
    <row r="91" spans="1:93" ht="15" customHeight="1" x14ac:dyDescent="0.15">
      <c r="A91" s="1086">
        <v>502</v>
      </c>
      <c r="B91" s="1087"/>
      <c r="C91" s="1088"/>
      <c r="D91" s="958" t="s">
        <v>418</v>
      </c>
      <c r="E91" s="134" t="s">
        <v>418</v>
      </c>
      <c r="F91" s="108"/>
      <c r="G91" s="108"/>
      <c r="H91" s="135" t="s">
        <v>418</v>
      </c>
      <c r="I91" s="135" t="s">
        <v>418</v>
      </c>
      <c r="J91" s="135" t="s">
        <v>418</v>
      </c>
      <c r="K91" s="140" t="s">
        <v>418</v>
      </c>
      <c r="L91" s="580"/>
      <c r="M91" s="581"/>
      <c r="N91" s="581"/>
      <c r="O91" s="581"/>
      <c r="P91" s="581"/>
      <c r="Q91" s="581"/>
      <c r="R91" s="581"/>
      <c r="S91" s="192">
        <v>100</v>
      </c>
      <c r="T91" s="141">
        <v>73</v>
      </c>
      <c r="U91" s="472">
        <v>100</v>
      </c>
      <c r="V91" s="580"/>
      <c r="W91" s="581"/>
      <c r="X91" s="581"/>
      <c r="Y91" s="581"/>
      <c r="Z91" s="581"/>
      <c r="AA91" s="581"/>
      <c r="AB91" s="581"/>
      <c r="AC91" s="192">
        <v>100</v>
      </c>
      <c r="AD91" s="141">
        <v>73</v>
      </c>
      <c r="AE91" s="199">
        <v>100</v>
      </c>
      <c r="AF91" s="465"/>
      <c r="AG91" s="467"/>
      <c r="AH91" s="467"/>
      <c r="AI91" s="467"/>
      <c r="AJ91" s="467"/>
      <c r="AK91" s="467"/>
      <c r="AL91" s="467"/>
      <c r="AM91" s="192">
        <v>73</v>
      </c>
      <c r="AN91" s="141">
        <v>73</v>
      </c>
      <c r="AO91" s="199">
        <v>100</v>
      </c>
      <c r="AP91" s="465"/>
      <c r="AQ91" s="467"/>
      <c r="AR91" s="467"/>
      <c r="AS91" s="467"/>
      <c r="AT91" s="467"/>
      <c r="AU91" s="467"/>
      <c r="AV91" s="467"/>
      <c r="AW91" s="192">
        <v>73</v>
      </c>
      <c r="AX91" s="141">
        <v>73</v>
      </c>
      <c r="AY91" s="199">
        <v>100</v>
      </c>
      <c r="AZ91" s="118"/>
      <c r="BA91" s="118"/>
      <c r="BB91" s="118"/>
      <c r="BC91" s="118"/>
      <c r="BD91" s="118"/>
      <c r="BE91" s="118"/>
      <c r="BF91" s="118"/>
      <c r="BG91" s="118"/>
      <c r="BH91" s="199">
        <v>50</v>
      </c>
    </row>
    <row r="92" spans="1:93" ht="15" customHeight="1" x14ac:dyDescent="0.15">
      <c r="A92" s="1086">
        <v>503</v>
      </c>
      <c r="B92" s="1087"/>
      <c r="C92" s="1088"/>
      <c r="D92" s="958" t="s">
        <v>418</v>
      </c>
      <c r="E92" s="134" t="s">
        <v>418</v>
      </c>
      <c r="F92" s="108"/>
      <c r="G92" s="108"/>
      <c r="H92" s="135" t="s">
        <v>418</v>
      </c>
      <c r="I92" s="135" t="s">
        <v>418</v>
      </c>
      <c r="J92" s="135" t="s">
        <v>418</v>
      </c>
      <c r="K92" s="140" t="s">
        <v>418</v>
      </c>
      <c r="L92" s="580"/>
      <c r="M92" s="581"/>
      <c r="N92" s="581"/>
      <c r="O92" s="581"/>
      <c r="P92" s="581"/>
      <c r="Q92" s="581"/>
      <c r="R92" s="581"/>
      <c r="S92" s="192">
        <v>100</v>
      </c>
      <c r="T92" s="141">
        <v>66</v>
      </c>
      <c r="U92" s="472">
        <v>100</v>
      </c>
      <c r="V92" s="580"/>
      <c r="W92" s="581"/>
      <c r="X92" s="581"/>
      <c r="Y92" s="581"/>
      <c r="Z92" s="581"/>
      <c r="AA92" s="581"/>
      <c r="AB92" s="581"/>
      <c r="AC92" s="192">
        <v>100</v>
      </c>
      <c r="AD92" s="141">
        <v>66</v>
      </c>
      <c r="AE92" s="199">
        <v>100</v>
      </c>
      <c r="AF92" s="465"/>
      <c r="AG92" s="467"/>
      <c r="AH92" s="467"/>
      <c r="AI92" s="467"/>
      <c r="AJ92" s="467"/>
      <c r="AK92" s="467"/>
      <c r="AL92" s="467"/>
      <c r="AM92" s="192">
        <v>66</v>
      </c>
      <c r="AN92" s="141">
        <v>66</v>
      </c>
      <c r="AO92" s="199">
        <v>100</v>
      </c>
      <c r="AP92" s="465"/>
      <c r="AQ92" s="467"/>
      <c r="AR92" s="467"/>
      <c r="AS92" s="467"/>
      <c r="AT92" s="467"/>
      <c r="AU92" s="467"/>
      <c r="AV92" s="467"/>
      <c r="AW92" s="192">
        <v>66</v>
      </c>
      <c r="AX92" s="141">
        <v>66</v>
      </c>
      <c r="AY92" s="199">
        <v>100</v>
      </c>
      <c r="AZ92" s="118"/>
      <c r="BA92" s="118"/>
      <c r="BB92" s="118"/>
      <c r="BC92" s="118"/>
      <c r="BD92" s="118"/>
      <c r="BE92" s="118"/>
      <c r="BF92" s="118"/>
      <c r="BG92" s="118"/>
      <c r="BH92" s="199">
        <v>50</v>
      </c>
    </row>
    <row r="93" spans="1:93" ht="15" customHeight="1" x14ac:dyDescent="0.15">
      <c r="A93" s="1086">
        <v>504</v>
      </c>
      <c r="B93" s="1087"/>
      <c r="C93" s="1088"/>
      <c r="D93" s="958" t="s">
        <v>418</v>
      </c>
      <c r="E93" s="134" t="s">
        <v>418</v>
      </c>
      <c r="F93" s="108"/>
      <c r="G93" s="108"/>
      <c r="H93" s="135" t="s">
        <v>418</v>
      </c>
      <c r="I93" s="135" t="s">
        <v>418</v>
      </c>
      <c r="J93" s="135" t="s">
        <v>418</v>
      </c>
      <c r="K93" s="140" t="s">
        <v>418</v>
      </c>
      <c r="L93" s="580"/>
      <c r="M93" s="581"/>
      <c r="N93" s="581"/>
      <c r="O93" s="581"/>
      <c r="P93" s="581"/>
      <c r="Q93" s="581"/>
      <c r="R93" s="581"/>
      <c r="S93" s="192">
        <v>100</v>
      </c>
      <c r="T93" s="141">
        <v>59</v>
      </c>
      <c r="U93" s="472">
        <v>100</v>
      </c>
      <c r="V93" s="580"/>
      <c r="W93" s="581"/>
      <c r="X93" s="581"/>
      <c r="Y93" s="581"/>
      <c r="Z93" s="581"/>
      <c r="AA93" s="581"/>
      <c r="AB93" s="581"/>
      <c r="AC93" s="192">
        <v>100</v>
      </c>
      <c r="AD93" s="141">
        <v>59</v>
      </c>
      <c r="AE93" s="199">
        <v>100</v>
      </c>
      <c r="AF93" s="465"/>
      <c r="AG93" s="467"/>
      <c r="AH93" s="467"/>
      <c r="AI93" s="467"/>
      <c r="AJ93" s="467"/>
      <c r="AK93" s="467"/>
      <c r="AL93" s="467"/>
      <c r="AM93" s="192">
        <v>59</v>
      </c>
      <c r="AN93" s="141">
        <v>59</v>
      </c>
      <c r="AO93" s="199">
        <v>100</v>
      </c>
      <c r="AP93" s="465"/>
      <c r="AQ93" s="467"/>
      <c r="AR93" s="467"/>
      <c r="AS93" s="467"/>
      <c r="AT93" s="467"/>
      <c r="AU93" s="467"/>
      <c r="AV93" s="467"/>
      <c r="AW93" s="192">
        <v>59</v>
      </c>
      <c r="AX93" s="141">
        <v>59</v>
      </c>
      <c r="AY93" s="199">
        <v>100</v>
      </c>
      <c r="AZ93" s="118"/>
      <c r="BA93" s="118"/>
      <c r="BB93" s="118"/>
      <c r="BC93" s="118"/>
      <c r="BD93" s="118"/>
      <c r="BE93" s="118"/>
      <c r="BF93" s="118"/>
      <c r="BG93" s="118"/>
      <c r="BH93" s="199">
        <v>50</v>
      </c>
    </row>
    <row r="94" spans="1:93" ht="15" customHeight="1" x14ac:dyDescent="0.15">
      <c r="A94" s="1086">
        <v>505</v>
      </c>
      <c r="B94" s="1087"/>
      <c r="C94" s="1088"/>
      <c r="D94" s="958" t="s">
        <v>418</v>
      </c>
      <c r="E94" s="134" t="s">
        <v>418</v>
      </c>
      <c r="F94" s="108"/>
      <c r="G94" s="108"/>
      <c r="H94" s="135" t="s">
        <v>418</v>
      </c>
      <c r="I94" s="135" t="s">
        <v>418</v>
      </c>
      <c r="J94" s="135" t="s">
        <v>418</v>
      </c>
      <c r="K94" s="140" t="s">
        <v>418</v>
      </c>
      <c r="L94" s="580"/>
      <c r="M94" s="581"/>
      <c r="N94" s="581"/>
      <c r="O94" s="581"/>
      <c r="P94" s="581"/>
      <c r="Q94" s="581"/>
      <c r="R94" s="581"/>
      <c r="S94" s="192">
        <v>100</v>
      </c>
      <c r="T94" s="141">
        <v>52</v>
      </c>
      <c r="U94" s="472">
        <v>100</v>
      </c>
      <c r="V94" s="580"/>
      <c r="W94" s="581"/>
      <c r="X94" s="581"/>
      <c r="Y94" s="581"/>
      <c r="Z94" s="581"/>
      <c r="AA94" s="581"/>
      <c r="AB94" s="581"/>
      <c r="AC94" s="192">
        <v>100</v>
      </c>
      <c r="AD94" s="141">
        <v>52</v>
      </c>
      <c r="AE94" s="199">
        <v>100</v>
      </c>
      <c r="AF94" s="465"/>
      <c r="AG94" s="467"/>
      <c r="AH94" s="467"/>
      <c r="AI94" s="467"/>
      <c r="AJ94" s="467"/>
      <c r="AK94" s="467"/>
      <c r="AL94" s="467"/>
      <c r="AM94" s="192">
        <v>52</v>
      </c>
      <c r="AN94" s="141">
        <v>52</v>
      </c>
      <c r="AO94" s="199">
        <v>100</v>
      </c>
      <c r="AP94" s="465"/>
      <c r="AQ94" s="467"/>
      <c r="AR94" s="467"/>
      <c r="AS94" s="467"/>
      <c r="AT94" s="467"/>
      <c r="AU94" s="467"/>
      <c r="AV94" s="467"/>
      <c r="AW94" s="192">
        <v>52</v>
      </c>
      <c r="AX94" s="141">
        <v>52</v>
      </c>
      <c r="AY94" s="199">
        <v>100</v>
      </c>
      <c r="AZ94" s="118"/>
      <c r="BA94" s="118"/>
      <c r="BB94" s="118"/>
      <c r="BC94" s="118"/>
      <c r="BD94" s="118"/>
      <c r="BE94" s="118"/>
      <c r="BF94" s="118"/>
      <c r="BG94" s="118"/>
      <c r="BH94" s="199">
        <v>50</v>
      </c>
    </row>
    <row r="95" spans="1:93" ht="15" customHeight="1" x14ac:dyDescent="0.15">
      <c r="A95" s="1086">
        <v>506</v>
      </c>
      <c r="B95" s="1087"/>
      <c r="C95" s="1088"/>
      <c r="D95" s="958" t="s">
        <v>418</v>
      </c>
      <c r="E95" s="134" t="s">
        <v>418</v>
      </c>
      <c r="F95" s="108"/>
      <c r="G95" s="108"/>
      <c r="H95" s="135" t="s">
        <v>418</v>
      </c>
      <c r="I95" s="135" t="s">
        <v>418</v>
      </c>
      <c r="J95" s="135" t="s">
        <v>418</v>
      </c>
      <c r="K95" s="140" t="s">
        <v>418</v>
      </c>
      <c r="L95" s="580"/>
      <c r="M95" s="581"/>
      <c r="N95" s="581"/>
      <c r="O95" s="581"/>
      <c r="P95" s="581"/>
      <c r="Q95" s="581"/>
      <c r="R95" s="581"/>
      <c r="S95" s="192">
        <v>100</v>
      </c>
      <c r="T95" s="141">
        <v>45</v>
      </c>
      <c r="U95" s="472">
        <v>100</v>
      </c>
      <c r="V95" s="580"/>
      <c r="W95" s="581"/>
      <c r="X95" s="581"/>
      <c r="Y95" s="581"/>
      <c r="Z95" s="581"/>
      <c r="AA95" s="581"/>
      <c r="AB95" s="581"/>
      <c r="AC95" s="192">
        <v>100</v>
      </c>
      <c r="AD95" s="141">
        <v>45</v>
      </c>
      <c r="AE95" s="199">
        <v>100</v>
      </c>
      <c r="AF95" s="465"/>
      <c r="AG95" s="467"/>
      <c r="AH95" s="467"/>
      <c r="AI95" s="467"/>
      <c r="AJ95" s="467"/>
      <c r="AK95" s="467"/>
      <c r="AL95" s="467"/>
      <c r="AM95" s="192">
        <v>45</v>
      </c>
      <c r="AN95" s="141">
        <v>45</v>
      </c>
      <c r="AO95" s="199">
        <v>100</v>
      </c>
      <c r="AP95" s="465"/>
      <c r="AQ95" s="467"/>
      <c r="AR95" s="467"/>
      <c r="AS95" s="467"/>
      <c r="AT95" s="467"/>
      <c r="AU95" s="467"/>
      <c r="AV95" s="467"/>
      <c r="AW95" s="192">
        <v>45</v>
      </c>
      <c r="AX95" s="141">
        <v>45</v>
      </c>
      <c r="AY95" s="199">
        <v>100</v>
      </c>
      <c r="AZ95" s="118"/>
      <c r="BA95" s="118"/>
      <c r="BB95" s="118"/>
      <c r="BC95" s="118"/>
      <c r="BD95" s="118"/>
      <c r="BE95" s="118"/>
      <c r="BF95" s="118"/>
      <c r="BG95" s="118"/>
      <c r="BH95" s="199">
        <v>50</v>
      </c>
      <c r="BJ95" s="7"/>
      <c r="BK95" s="7"/>
      <c r="BL95" s="7"/>
      <c r="BM95" s="7"/>
      <c r="BN95" s="7"/>
      <c r="BO95" s="7"/>
      <c r="BP95" s="7"/>
      <c r="BQ95" s="7"/>
      <c r="BR95" s="7"/>
      <c r="BS95" s="7"/>
      <c r="BT95" s="7"/>
      <c r="BU95" s="7"/>
      <c r="BV95" s="7"/>
      <c r="BW95" s="7"/>
      <c r="BX95" s="7"/>
      <c r="BY95" s="7"/>
      <c r="BZ95" s="7"/>
      <c r="CA95" s="7"/>
      <c r="CB95" s="7"/>
      <c r="CC95" s="7"/>
      <c r="CD95" s="7"/>
      <c r="CE95" s="7"/>
      <c r="CF95" s="7"/>
      <c r="CG95" s="7"/>
      <c r="CH95" s="7"/>
      <c r="CI95" s="7"/>
      <c r="CJ95" s="7"/>
      <c r="CK95" s="7"/>
      <c r="CL95" s="7"/>
      <c r="CM95" s="7"/>
      <c r="CN95" s="7"/>
      <c r="CO95" s="7"/>
    </row>
    <row r="96" spans="1:93" ht="15" customHeight="1" x14ac:dyDescent="0.15">
      <c r="A96" s="1086">
        <v>507</v>
      </c>
      <c r="B96" s="1087"/>
      <c r="C96" s="1088"/>
      <c r="D96" s="958" t="s">
        <v>418</v>
      </c>
      <c r="E96" s="134" t="s">
        <v>418</v>
      </c>
      <c r="F96" s="108"/>
      <c r="G96" s="108"/>
      <c r="H96" s="135" t="s">
        <v>418</v>
      </c>
      <c r="I96" s="135" t="s">
        <v>418</v>
      </c>
      <c r="J96" s="135" t="s">
        <v>418</v>
      </c>
      <c r="K96" s="140" t="s">
        <v>418</v>
      </c>
      <c r="L96" s="580"/>
      <c r="M96" s="581"/>
      <c r="N96" s="581"/>
      <c r="O96" s="581"/>
      <c r="P96" s="581"/>
      <c r="Q96" s="581"/>
      <c r="R96" s="581"/>
      <c r="S96" s="192">
        <v>100</v>
      </c>
      <c r="T96" s="141">
        <v>38</v>
      </c>
      <c r="U96" s="472">
        <v>100</v>
      </c>
      <c r="V96" s="580"/>
      <c r="W96" s="581"/>
      <c r="X96" s="581"/>
      <c r="Y96" s="581"/>
      <c r="Z96" s="581"/>
      <c r="AA96" s="581"/>
      <c r="AB96" s="581"/>
      <c r="AC96" s="192">
        <v>100</v>
      </c>
      <c r="AD96" s="141">
        <v>38</v>
      </c>
      <c r="AE96" s="199">
        <v>100</v>
      </c>
      <c r="AF96" s="465"/>
      <c r="AG96" s="467"/>
      <c r="AH96" s="467"/>
      <c r="AI96" s="467"/>
      <c r="AJ96" s="467"/>
      <c r="AK96" s="467"/>
      <c r="AL96" s="467"/>
      <c r="AM96" s="192">
        <v>38</v>
      </c>
      <c r="AN96" s="141">
        <v>38</v>
      </c>
      <c r="AO96" s="199">
        <v>100</v>
      </c>
      <c r="AP96" s="465"/>
      <c r="AQ96" s="467"/>
      <c r="AR96" s="467"/>
      <c r="AS96" s="467"/>
      <c r="AT96" s="467"/>
      <c r="AU96" s="467"/>
      <c r="AV96" s="467"/>
      <c r="AW96" s="192">
        <v>38</v>
      </c>
      <c r="AX96" s="141">
        <v>38</v>
      </c>
      <c r="AY96" s="199">
        <v>100</v>
      </c>
      <c r="AZ96" s="118"/>
      <c r="BA96" s="118"/>
      <c r="BB96" s="118"/>
      <c r="BC96" s="118"/>
      <c r="BD96" s="118"/>
      <c r="BE96" s="118"/>
      <c r="BF96" s="118"/>
      <c r="BG96" s="118"/>
      <c r="BH96" s="199">
        <v>50</v>
      </c>
    </row>
    <row r="97" spans="1:93" ht="15" customHeight="1" x14ac:dyDescent="0.15">
      <c r="A97" s="1086">
        <v>508</v>
      </c>
      <c r="B97" s="1087"/>
      <c r="C97" s="1088"/>
      <c r="D97" s="958" t="s">
        <v>418</v>
      </c>
      <c r="E97" s="134" t="s">
        <v>418</v>
      </c>
      <c r="F97" s="108"/>
      <c r="G97" s="108"/>
      <c r="H97" s="135" t="s">
        <v>418</v>
      </c>
      <c r="I97" s="135" t="s">
        <v>418</v>
      </c>
      <c r="J97" s="135" t="s">
        <v>418</v>
      </c>
      <c r="K97" s="140" t="s">
        <v>418</v>
      </c>
      <c r="L97" s="580"/>
      <c r="M97" s="581"/>
      <c r="N97" s="581"/>
      <c r="O97" s="581"/>
      <c r="P97" s="581"/>
      <c r="Q97" s="581"/>
      <c r="R97" s="581"/>
      <c r="S97" s="192">
        <v>100</v>
      </c>
      <c r="T97" s="141">
        <v>31</v>
      </c>
      <c r="U97" s="472">
        <v>100</v>
      </c>
      <c r="V97" s="580"/>
      <c r="W97" s="581"/>
      <c r="X97" s="581"/>
      <c r="Y97" s="581"/>
      <c r="Z97" s="581"/>
      <c r="AA97" s="581"/>
      <c r="AB97" s="581"/>
      <c r="AC97" s="192">
        <v>100</v>
      </c>
      <c r="AD97" s="141">
        <v>31</v>
      </c>
      <c r="AE97" s="199">
        <v>100</v>
      </c>
      <c r="AF97" s="465"/>
      <c r="AG97" s="467"/>
      <c r="AH97" s="467"/>
      <c r="AI97" s="467"/>
      <c r="AJ97" s="467"/>
      <c r="AK97" s="467"/>
      <c r="AL97" s="467"/>
      <c r="AM97" s="192">
        <v>31</v>
      </c>
      <c r="AN97" s="141">
        <v>31</v>
      </c>
      <c r="AO97" s="199">
        <v>100</v>
      </c>
      <c r="AP97" s="465"/>
      <c r="AQ97" s="467"/>
      <c r="AR97" s="467"/>
      <c r="AS97" s="467"/>
      <c r="AT97" s="467"/>
      <c r="AU97" s="467"/>
      <c r="AV97" s="467"/>
      <c r="AW97" s="192">
        <v>31</v>
      </c>
      <c r="AX97" s="141">
        <v>31</v>
      </c>
      <c r="AY97" s="199">
        <v>100</v>
      </c>
      <c r="AZ97" s="118"/>
      <c r="BA97" s="118"/>
      <c r="BB97" s="118"/>
      <c r="BC97" s="118"/>
      <c r="BD97" s="118"/>
      <c r="BE97" s="118"/>
      <c r="BF97" s="118"/>
      <c r="BG97" s="118"/>
      <c r="BH97" s="199">
        <v>50</v>
      </c>
    </row>
    <row r="98" spans="1:93" s="7" customFormat="1" ht="15" customHeight="1" x14ac:dyDescent="0.15">
      <c r="A98" s="1086">
        <v>509</v>
      </c>
      <c r="B98" s="1087"/>
      <c r="C98" s="1088"/>
      <c r="D98" s="958" t="s">
        <v>418</v>
      </c>
      <c r="E98" s="134" t="s">
        <v>418</v>
      </c>
      <c r="F98" s="108"/>
      <c r="G98" s="108"/>
      <c r="H98" s="135" t="s">
        <v>418</v>
      </c>
      <c r="I98" s="135" t="s">
        <v>418</v>
      </c>
      <c r="J98" s="135" t="s">
        <v>418</v>
      </c>
      <c r="K98" s="140" t="s">
        <v>418</v>
      </c>
      <c r="L98" s="580"/>
      <c r="M98" s="581"/>
      <c r="N98" s="581"/>
      <c r="O98" s="581"/>
      <c r="P98" s="581"/>
      <c r="Q98" s="581"/>
      <c r="R98" s="581"/>
      <c r="S98" s="192">
        <v>100</v>
      </c>
      <c r="T98" s="141">
        <v>24</v>
      </c>
      <c r="U98" s="472">
        <v>100</v>
      </c>
      <c r="V98" s="580"/>
      <c r="W98" s="581"/>
      <c r="X98" s="581"/>
      <c r="Y98" s="581"/>
      <c r="Z98" s="581"/>
      <c r="AA98" s="581"/>
      <c r="AB98" s="581"/>
      <c r="AC98" s="192">
        <v>100</v>
      </c>
      <c r="AD98" s="141">
        <v>24</v>
      </c>
      <c r="AE98" s="199">
        <v>100</v>
      </c>
      <c r="AF98" s="465"/>
      <c r="AG98" s="467"/>
      <c r="AH98" s="467"/>
      <c r="AI98" s="467"/>
      <c r="AJ98" s="467"/>
      <c r="AK98" s="467"/>
      <c r="AL98" s="467"/>
      <c r="AM98" s="192">
        <v>24</v>
      </c>
      <c r="AN98" s="141">
        <v>24</v>
      </c>
      <c r="AO98" s="199">
        <v>100</v>
      </c>
      <c r="AP98" s="465"/>
      <c r="AQ98" s="467"/>
      <c r="AR98" s="467"/>
      <c r="AS98" s="467"/>
      <c r="AT98" s="467"/>
      <c r="AU98" s="467"/>
      <c r="AV98" s="467"/>
      <c r="AW98" s="192">
        <v>24</v>
      </c>
      <c r="AX98" s="141">
        <v>24</v>
      </c>
      <c r="AY98" s="199">
        <v>100</v>
      </c>
      <c r="AZ98" s="118"/>
      <c r="BA98" s="118"/>
      <c r="BB98" s="118"/>
      <c r="BC98" s="118"/>
      <c r="BD98" s="118"/>
      <c r="BE98" s="118"/>
      <c r="BF98" s="118"/>
      <c r="BG98" s="118"/>
      <c r="BH98" s="199">
        <v>50</v>
      </c>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row>
    <row r="99" spans="1:93" ht="15" customHeight="1" x14ac:dyDescent="0.15">
      <c r="A99" s="1086">
        <v>510</v>
      </c>
      <c r="B99" s="1087"/>
      <c r="C99" s="1088"/>
      <c r="D99" s="958" t="s">
        <v>418</v>
      </c>
      <c r="E99" s="134" t="s">
        <v>418</v>
      </c>
      <c r="F99" s="108"/>
      <c r="G99" s="108"/>
      <c r="H99" s="135" t="s">
        <v>418</v>
      </c>
      <c r="I99" s="135" t="s">
        <v>418</v>
      </c>
      <c r="J99" s="135" t="s">
        <v>418</v>
      </c>
      <c r="K99" s="140" t="s">
        <v>418</v>
      </c>
      <c r="L99" s="580"/>
      <c r="M99" s="581"/>
      <c r="N99" s="581"/>
      <c r="O99" s="581"/>
      <c r="P99" s="581"/>
      <c r="Q99" s="581"/>
      <c r="R99" s="581"/>
      <c r="S99" s="192">
        <v>100</v>
      </c>
      <c r="T99" s="141">
        <v>15</v>
      </c>
      <c r="U99" s="472">
        <v>100</v>
      </c>
      <c r="V99" s="580"/>
      <c r="W99" s="581"/>
      <c r="X99" s="581"/>
      <c r="Y99" s="581"/>
      <c r="Z99" s="581"/>
      <c r="AA99" s="581"/>
      <c r="AB99" s="581"/>
      <c r="AC99" s="192">
        <v>100</v>
      </c>
      <c r="AD99" s="141">
        <v>15</v>
      </c>
      <c r="AE99" s="199">
        <v>100</v>
      </c>
      <c r="AF99" s="465"/>
      <c r="AG99" s="467"/>
      <c r="AH99" s="467"/>
      <c r="AI99" s="467"/>
      <c r="AJ99" s="467"/>
      <c r="AK99" s="467"/>
      <c r="AL99" s="467"/>
      <c r="AM99" s="192">
        <v>15</v>
      </c>
      <c r="AN99" s="141">
        <v>15</v>
      </c>
      <c r="AO99" s="199">
        <v>100</v>
      </c>
      <c r="AP99" s="465"/>
      <c r="AQ99" s="467"/>
      <c r="AR99" s="467"/>
      <c r="AS99" s="467"/>
      <c r="AT99" s="467"/>
      <c r="AU99" s="467"/>
      <c r="AV99" s="467"/>
      <c r="AW99" s="192">
        <v>15</v>
      </c>
      <c r="AX99" s="141">
        <v>15</v>
      </c>
      <c r="AY99" s="199">
        <v>100</v>
      </c>
      <c r="AZ99" s="118"/>
      <c r="BA99" s="118"/>
      <c r="BB99" s="118"/>
      <c r="BC99" s="118"/>
      <c r="BD99" s="118"/>
      <c r="BE99" s="118"/>
      <c r="BF99" s="118"/>
      <c r="BG99" s="118"/>
      <c r="BH99" s="199">
        <v>50</v>
      </c>
    </row>
    <row r="100" spans="1:93" ht="15" customHeight="1" x14ac:dyDescent="0.15">
      <c r="A100" s="1086">
        <v>511</v>
      </c>
      <c r="B100" s="1087"/>
      <c r="C100" s="1088"/>
      <c r="D100" s="958" t="s">
        <v>418</v>
      </c>
      <c r="E100" s="134" t="s">
        <v>418</v>
      </c>
      <c r="F100" s="108"/>
      <c r="G100" s="108"/>
      <c r="H100" s="135" t="s">
        <v>418</v>
      </c>
      <c r="I100" s="135" t="s">
        <v>418</v>
      </c>
      <c r="J100" s="135" t="s">
        <v>418</v>
      </c>
      <c r="K100" s="140" t="s">
        <v>418</v>
      </c>
      <c r="L100" s="580"/>
      <c r="M100" s="581"/>
      <c r="N100" s="581"/>
      <c r="O100" s="581"/>
      <c r="P100" s="581"/>
      <c r="Q100" s="581"/>
      <c r="R100" s="581"/>
      <c r="S100" s="192">
        <v>100</v>
      </c>
      <c r="T100" s="141">
        <v>11</v>
      </c>
      <c r="U100" s="472">
        <v>100</v>
      </c>
      <c r="V100" s="580"/>
      <c r="W100" s="581"/>
      <c r="X100" s="581"/>
      <c r="Y100" s="581"/>
      <c r="Z100" s="581"/>
      <c r="AA100" s="581"/>
      <c r="AB100" s="581"/>
      <c r="AC100" s="192">
        <v>100</v>
      </c>
      <c r="AD100" s="141">
        <v>11</v>
      </c>
      <c r="AE100" s="199">
        <v>100</v>
      </c>
      <c r="AF100" s="465"/>
      <c r="AG100" s="467"/>
      <c r="AH100" s="467"/>
      <c r="AI100" s="467"/>
      <c r="AJ100" s="467"/>
      <c r="AK100" s="467"/>
      <c r="AL100" s="467"/>
      <c r="AM100" s="192">
        <v>11</v>
      </c>
      <c r="AN100" s="141">
        <v>11</v>
      </c>
      <c r="AO100" s="199">
        <v>100</v>
      </c>
      <c r="AP100" s="465"/>
      <c r="AQ100" s="467"/>
      <c r="AR100" s="467"/>
      <c r="AS100" s="467"/>
      <c r="AT100" s="467"/>
      <c r="AU100" s="467"/>
      <c r="AV100" s="467"/>
      <c r="AW100" s="192">
        <v>11</v>
      </c>
      <c r="AX100" s="141">
        <v>11</v>
      </c>
      <c r="AY100" s="199">
        <v>100</v>
      </c>
      <c r="AZ100" s="118"/>
      <c r="BA100" s="118"/>
      <c r="BB100" s="118"/>
      <c r="BC100" s="118"/>
      <c r="BD100" s="118"/>
      <c r="BE100" s="118"/>
      <c r="BF100" s="118"/>
      <c r="BG100" s="118"/>
      <c r="BH100" s="199">
        <v>50</v>
      </c>
    </row>
    <row r="101" spans="1:93" ht="15" customHeight="1" x14ac:dyDescent="0.15">
      <c r="A101" s="1128">
        <v>512</v>
      </c>
      <c r="B101" s="1129"/>
      <c r="C101" s="1130"/>
      <c r="D101" s="958" t="s">
        <v>418</v>
      </c>
      <c r="E101" s="134" t="s">
        <v>418</v>
      </c>
      <c r="F101" s="108"/>
      <c r="G101" s="108"/>
      <c r="H101" s="135" t="s">
        <v>418</v>
      </c>
      <c r="I101" s="135" t="s">
        <v>418</v>
      </c>
      <c r="J101" s="135" t="s">
        <v>418</v>
      </c>
      <c r="K101" s="140" t="s">
        <v>418</v>
      </c>
      <c r="L101" s="580"/>
      <c r="M101" s="581"/>
      <c r="N101" s="581"/>
      <c r="O101" s="581"/>
      <c r="P101" s="581"/>
      <c r="Q101" s="581"/>
      <c r="R101" s="581"/>
      <c r="S101" s="192">
        <v>100</v>
      </c>
      <c r="T101" s="141">
        <v>10</v>
      </c>
      <c r="U101" s="472">
        <v>100</v>
      </c>
      <c r="V101" s="580"/>
      <c r="W101" s="581"/>
      <c r="X101" s="581"/>
      <c r="Y101" s="581"/>
      <c r="Z101" s="581"/>
      <c r="AA101" s="581"/>
      <c r="AB101" s="581"/>
      <c r="AC101" s="192">
        <v>100</v>
      </c>
      <c r="AD101" s="141">
        <v>10</v>
      </c>
      <c r="AE101" s="199">
        <v>100</v>
      </c>
      <c r="AF101" s="465"/>
      <c r="AG101" s="467"/>
      <c r="AH101" s="467"/>
      <c r="AI101" s="467"/>
      <c r="AJ101" s="467"/>
      <c r="AK101" s="467"/>
      <c r="AL101" s="467"/>
      <c r="AM101" s="192">
        <v>10</v>
      </c>
      <c r="AN101" s="141">
        <v>10</v>
      </c>
      <c r="AO101" s="199">
        <v>100</v>
      </c>
      <c r="AP101" s="465"/>
      <c r="AQ101" s="467"/>
      <c r="AR101" s="467"/>
      <c r="AS101" s="467"/>
      <c r="AT101" s="467"/>
      <c r="AU101" s="467"/>
      <c r="AV101" s="467"/>
      <c r="AW101" s="192">
        <v>10</v>
      </c>
      <c r="AX101" s="141">
        <v>10</v>
      </c>
      <c r="AY101" s="199">
        <v>100</v>
      </c>
      <c r="AZ101" s="118"/>
      <c r="BA101" s="118"/>
      <c r="BB101" s="118"/>
      <c r="BC101" s="118"/>
      <c r="BD101" s="118"/>
      <c r="BE101" s="118"/>
      <c r="BF101" s="118"/>
      <c r="BG101" s="118"/>
      <c r="BH101" s="199">
        <v>50</v>
      </c>
    </row>
    <row r="102" spans="1:93" ht="15" customHeight="1" x14ac:dyDescent="0.15">
      <c r="A102" s="1124" t="s">
        <v>446</v>
      </c>
      <c r="B102" s="126" t="s">
        <v>308</v>
      </c>
      <c r="C102" s="199" t="s">
        <v>10827</v>
      </c>
      <c r="D102" s="136" t="s">
        <v>6354</v>
      </c>
      <c r="E102" s="137" t="s">
        <v>10876</v>
      </c>
      <c r="F102" s="110"/>
      <c r="G102" s="110"/>
      <c r="H102" s="138" t="s">
        <v>10876</v>
      </c>
      <c r="I102" s="138" t="s">
        <v>6354</v>
      </c>
      <c r="J102" s="138" t="s">
        <v>10876</v>
      </c>
      <c r="K102" s="139" t="s">
        <v>10876</v>
      </c>
      <c r="L102" s="580"/>
      <c r="M102" s="581"/>
      <c r="N102" s="581"/>
      <c r="O102" s="581"/>
      <c r="P102" s="581"/>
      <c r="Q102" s="581"/>
      <c r="R102" s="581"/>
      <c r="S102" s="406">
        <v>9</v>
      </c>
      <c r="T102" s="162">
        <v>9</v>
      </c>
      <c r="U102" s="473">
        <v>100</v>
      </c>
      <c r="V102" s="580"/>
      <c r="W102" s="581"/>
      <c r="X102" s="581"/>
      <c r="Y102" s="581"/>
      <c r="Z102" s="581"/>
      <c r="AA102" s="581"/>
      <c r="AB102" s="581"/>
      <c r="AC102" s="406">
        <v>9</v>
      </c>
      <c r="AD102" s="162">
        <v>9</v>
      </c>
      <c r="AE102" s="193">
        <v>100</v>
      </c>
      <c r="AF102" s="465"/>
      <c r="AG102" s="467"/>
      <c r="AH102" s="467"/>
      <c r="AI102" s="467"/>
      <c r="AJ102" s="467"/>
      <c r="AK102" s="467"/>
      <c r="AL102" s="467"/>
      <c r="AM102" s="406">
        <v>9</v>
      </c>
      <c r="AN102" s="162">
        <v>9</v>
      </c>
      <c r="AO102" s="193">
        <v>100</v>
      </c>
      <c r="AP102" s="465"/>
      <c r="AQ102" s="467"/>
      <c r="AR102" s="467"/>
      <c r="AS102" s="467"/>
      <c r="AT102" s="467"/>
      <c r="AU102" s="467"/>
      <c r="AV102" s="467"/>
      <c r="AW102" s="406">
        <v>9</v>
      </c>
      <c r="AX102" s="162">
        <v>9</v>
      </c>
      <c r="AY102" s="193">
        <v>100</v>
      </c>
      <c r="AZ102" s="119"/>
      <c r="BA102" s="119"/>
      <c r="BB102" s="119"/>
      <c r="BC102" s="119"/>
      <c r="BD102" s="119"/>
      <c r="BE102" s="119"/>
      <c r="BF102" s="119"/>
      <c r="BG102" s="119"/>
      <c r="BH102" s="193">
        <v>50</v>
      </c>
    </row>
    <row r="103" spans="1:93" ht="15" customHeight="1" x14ac:dyDescent="0.15">
      <c r="A103" s="1124"/>
      <c r="B103" s="126" t="s">
        <v>298</v>
      </c>
      <c r="C103" s="199" t="s">
        <v>6354</v>
      </c>
      <c r="D103" s="379" t="s">
        <v>10877</v>
      </c>
      <c r="E103" s="380" t="s">
        <v>6354</v>
      </c>
      <c r="F103" s="381"/>
      <c r="G103" s="381"/>
      <c r="H103" s="138" t="s">
        <v>10876</v>
      </c>
      <c r="I103" s="382" t="s">
        <v>10876</v>
      </c>
      <c r="J103" s="382" t="s">
        <v>10876</v>
      </c>
      <c r="K103" s="383" t="s">
        <v>6354</v>
      </c>
      <c r="L103" s="580"/>
      <c r="M103" s="581"/>
      <c r="N103" s="581"/>
      <c r="O103" s="581"/>
      <c r="P103" s="581"/>
      <c r="Q103" s="581"/>
      <c r="R103" s="581"/>
      <c r="S103" s="406">
        <v>8</v>
      </c>
      <c r="T103" s="162">
        <v>8</v>
      </c>
      <c r="U103" s="473">
        <v>100</v>
      </c>
      <c r="V103" s="580"/>
      <c r="W103" s="581"/>
      <c r="X103" s="581"/>
      <c r="Y103" s="581"/>
      <c r="Z103" s="581"/>
      <c r="AA103" s="581"/>
      <c r="AB103" s="581"/>
      <c r="AC103" s="406">
        <v>8</v>
      </c>
      <c r="AD103" s="162">
        <v>8</v>
      </c>
      <c r="AE103" s="193">
        <v>100</v>
      </c>
      <c r="AF103" s="465"/>
      <c r="AG103" s="467"/>
      <c r="AH103" s="467"/>
      <c r="AI103" s="467"/>
      <c r="AJ103" s="467"/>
      <c r="AK103" s="467"/>
      <c r="AL103" s="467"/>
      <c r="AM103" s="406">
        <v>8</v>
      </c>
      <c r="AN103" s="162">
        <v>8</v>
      </c>
      <c r="AO103" s="193">
        <v>100</v>
      </c>
      <c r="AP103" s="465"/>
      <c r="AQ103" s="467"/>
      <c r="AR103" s="467"/>
      <c r="AS103" s="467"/>
      <c r="AT103" s="467"/>
      <c r="AU103" s="467"/>
      <c r="AV103" s="467"/>
      <c r="AW103" s="406">
        <v>8</v>
      </c>
      <c r="AX103" s="162">
        <v>8</v>
      </c>
      <c r="AY103" s="193">
        <v>100</v>
      </c>
      <c r="AZ103" s="384"/>
      <c r="BA103" s="384"/>
      <c r="BB103" s="384"/>
      <c r="BC103" s="384"/>
      <c r="BD103" s="384"/>
      <c r="BE103" s="384"/>
      <c r="BF103" s="384"/>
      <c r="BG103" s="384"/>
      <c r="BH103" s="385">
        <v>50</v>
      </c>
    </row>
    <row r="104" spans="1:93" ht="15" customHeight="1" x14ac:dyDescent="0.15">
      <c r="A104" s="1124"/>
      <c r="B104" s="126">
        <v>515</v>
      </c>
      <c r="C104" s="199" t="s">
        <v>6354</v>
      </c>
      <c r="D104" s="386" t="s">
        <v>6354</v>
      </c>
      <c r="E104" s="137" t="s">
        <v>10876</v>
      </c>
      <c r="F104" s="387"/>
      <c r="G104" s="387"/>
      <c r="H104" s="388" t="s">
        <v>10876</v>
      </c>
      <c r="I104" s="388" t="s">
        <v>10876</v>
      </c>
      <c r="J104" s="388" t="s">
        <v>10876</v>
      </c>
      <c r="K104" s="389" t="s">
        <v>10876</v>
      </c>
      <c r="L104" s="580"/>
      <c r="M104" s="581"/>
      <c r="N104" s="581"/>
      <c r="O104" s="581"/>
      <c r="P104" s="581"/>
      <c r="Q104" s="581"/>
      <c r="R104" s="581"/>
      <c r="S104" s="406">
        <v>7</v>
      </c>
      <c r="T104" s="162">
        <v>7</v>
      </c>
      <c r="U104" s="473">
        <v>100</v>
      </c>
      <c r="V104" s="580"/>
      <c r="W104" s="581"/>
      <c r="X104" s="581"/>
      <c r="Y104" s="581"/>
      <c r="Z104" s="581"/>
      <c r="AA104" s="581"/>
      <c r="AB104" s="581"/>
      <c r="AC104" s="406">
        <v>7</v>
      </c>
      <c r="AD104" s="162">
        <v>7</v>
      </c>
      <c r="AE104" s="193">
        <v>100</v>
      </c>
      <c r="AF104" s="465"/>
      <c r="AG104" s="467"/>
      <c r="AH104" s="467"/>
      <c r="AI104" s="467"/>
      <c r="AJ104" s="467"/>
      <c r="AK104" s="467"/>
      <c r="AL104" s="467"/>
      <c r="AM104" s="406">
        <v>7</v>
      </c>
      <c r="AN104" s="162">
        <v>7</v>
      </c>
      <c r="AO104" s="193">
        <v>100</v>
      </c>
      <c r="AP104" s="465"/>
      <c r="AQ104" s="467"/>
      <c r="AR104" s="467"/>
      <c r="AS104" s="467"/>
      <c r="AT104" s="467"/>
      <c r="AU104" s="467"/>
      <c r="AV104" s="467"/>
      <c r="AW104" s="406">
        <v>7</v>
      </c>
      <c r="AX104" s="162">
        <v>7</v>
      </c>
      <c r="AY104" s="193">
        <v>100</v>
      </c>
      <c r="AZ104" s="390"/>
      <c r="BA104" s="390"/>
      <c r="BB104" s="390"/>
      <c r="BC104" s="390"/>
      <c r="BD104" s="390"/>
      <c r="BE104" s="390"/>
      <c r="BF104" s="390"/>
      <c r="BG104" s="390"/>
      <c r="BH104" s="92"/>
    </row>
    <row r="105" spans="1:93" ht="15" customHeight="1" thickBot="1" x14ac:dyDescent="0.2">
      <c r="A105" s="1131"/>
      <c r="B105" s="127">
        <v>516</v>
      </c>
      <c r="C105" s="198" t="s">
        <v>6354</v>
      </c>
      <c r="D105" s="142" t="s">
        <v>6354</v>
      </c>
      <c r="E105" s="143" t="s">
        <v>6354</v>
      </c>
      <c r="F105" s="111"/>
      <c r="G105" s="111"/>
      <c r="H105" s="144" t="s">
        <v>10876</v>
      </c>
      <c r="I105" s="144" t="s">
        <v>10876</v>
      </c>
      <c r="J105" s="144" t="s">
        <v>10876</v>
      </c>
      <c r="K105" s="145" t="s">
        <v>10876</v>
      </c>
      <c r="L105" s="582"/>
      <c r="M105" s="583"/>
      <c r="N105" s="583"/>
      <c r="O105" s="583"/>
      <c r="P105" s="583"/>
      <c r="Q105" s="583"/>
      <c r="R105" s="583"/>
      <c r="S105" s="894">
        <v>0</v>
      </c>
      <c r="T105" s="475">
        <v>26</v>
      </c>
      <c r="U105" s="474">
        <v>100</v>
      </c>
      <c r="V105" s="582"/>
      <c r="W105" s="583"/>
      <c r="X105" s="583"/>
      <c r="Y105" s="583"/>
      <c r="Z105" s="583"/>
      <c r="AA105" s="583"/>
      <c r="AB105" s="583"/>
      <c r="AC105" s="894">
        <v>0</v>
      </c>
      <c r="AD105" s="475">
        <v>26</v>
      </c>
      <c r="AE105" s="146">
        <v>100</v>
      </c>
      <c r="AF105" s="466"/>
      <c r="AG105" s="468"/>
      <c r="AH105" s="468"/>
      <c r="AI105" s="468"/>
      <c r="AJ105" s="468"/>
      <c r="AK105" s="468"/>
      <c r="AL105" s="468"/>
      <c r="AM105" s="894">
        <v>0</v>
      </c>
      <c r="AN105" s="475">
        <v>0</v>
      </c>
      <c r="AO105" s="146">
        <v>100</v>
      </c>
      <c r="AP105" s="466"/>
      <c r="AQ105" s="468"/>
      <c r="AR105" s="468"/>
      <c r="AS105" s="468"/>
      <c r="AT105" s="468"/>
      <c r="AU105" s="468"/>
      <c r="AV105" s="468"/>
      <c r="AW105" s="894">
        <v>50</v>
      </c>
      <c r="AX105" s="475">
        <v>0</v>
      </c>
      <c r="AY105" s="146">
        <v>100</v>
      </c>
      <c r="AZ105" s="122"/>
      <c r="BA105" s="122"/>
      <c r="BB105" s="122"/>
      <c r="BC105" s="122"/>
      <c r="BD105" s="122"/>
      <c r="BE105" s="122"/>
      <c r="BF105" s="122"/>
      <c r="BG105" s="122"/>
      <c r="BH105" s="93"/>
    </row>
    <row r="106" spans="1:93" ht="15" customHeight="1" x14ac:dyDescent="0.15">
      <c r="D106" s="22"/>
      <c r="E106" s="22"/>
      <c r="F106" s="22"/>
      <c r="G106" s="22"/>
      <c r="H106" s="22"/>
      <c r="I106" s="22"/>
      <c r="J106" s="22"/>
      <c r="K106" s="22"/>
    </row>
  </sheetData>
  <sheetProtection algorithmName="SHA-512" hashValue="Uy9sNjTkfIuxCP7vCuLKZH+TA8tB8pDg2kk5lIg+v86IemAdGF5D04P6hANQK+XTMSe2wEeNEJ3JReszdhFS/A==" saltValue="3+JXoTbGavpHGPrqnbwV6g==" spinCount="100000" sheet="1" objects="1" scenarios="1"/>
  <dataConsolidate/>
  <mergeCells count="139">
    <mergeCell ref="BJ2:BX2"/>
    <mergeCell ref="AV4:AV8"/>
    <mergeCell ref="AU4:AU8"/>
    <mergeCell ref="AF4:AF8"/>
    <mergeCell ref="U4:U8"/>
    <mergeCell ref="AE4:AE8"/>
    <mergeCell ref="BX3:CA3"/>
    <mergeCell ref="R4:R8"/>
    <mergeCell ref="S4:S8"/>
    <mergeCell ref="AC4:AC8"/>
    <mergeCell ref="AS4:AS8"/>
    <mergeCell ref="AT4:AT8"/>
    <mergeCell ref="AW4:AW8"/>
    <mergeCell ref="L3:U3"/>
    <mergeCell ref="V3:AE3"/>
    <mergeCell ref="BH5:BH6"/>
    <mergeCell ref="Z4:Z8"/>
    <mergeCell ref="W4:W8"/>
    <mergeCell ref="X4:X8"/>
    <mergeCell ref="Y4:Y8"/>
    <mergeCell ref="AO4:AO8"/>
    <mergeCell ref="AY4:AY8"/>
    <mergeCell ref="L4:L8"/>
    <mergeCell ref="M4:M8"/>
    <mergeCell ref="A82:C82"/>
    <mergeCell ref="A66:C66"/>
    <mergeCell ref="A59:C59"/>
    <mergeCell ref="A60:C60"/>
    <mergeCell ref="A75:C75"/>
    <mergeCell ref="A83:C83"/>
    <mergeCell ref="A81:C81"/>
    <mergeCell ref="A52:C52"/>
    <mergeCell ref="A53:C53"/>
    <mergeCell ref="A58:C58"/>
    <mergeCell ref="A79:C79"/>
    <mergeCell ref="A80:C80"/>
    <mergeCell ref="A74:C74"/>
    <mergeCell ref="A68:C68"/>
    <mergeCell ref="A69:C69"/>
    <mergeCell ref="A54:A57"/>
    <mergeCell ref="A67:C67"/>
    <mergeCell ref="AA4:AA8"/>
    <mergeCell ref="Q4:Q8"/>
    <mergeCell ref="AP4:AP8"/>
    <mergeCell ref="A101:C101"/>
    <mergeCell ref="A98:C98"/>
    <mergeCell ref="A102:A105"/>
    <mergeCell ref="A84:C84"/>
    <mergeCell ref="A85:C85"/>
    <mergeCell ref="A90:C90"/>
    <mergeCell ref="A91:C91"/>
    <mergeCell ref="A94:C94"/>
    <mergeCell ref="A95:C95"/>
    <mergeCell ref="A96:C96"/>
    <mergeCell ref="A97:C97"/>
    <mergeCell ref="A92:C92"/>
    <mergeCell ref="A93:C93"/>
    <mergeCell ref="A99:C99"/>
    <mergeCell ref="A100:C100"/>
    <mergeCell ref="A70:A73"/>
    <mergeCell ref="A86:A89"/>
    <mergeCell ref="A76:C76"/>
    <mergeCell ref="A77:C77"/>
    <mergeCell ref="A78:C78"/>
    <mergeCell ref="A61:C61"/>
    <mergeCell ref="A36:A41"/>
    <mergeCell ref="A26:C26"/>
    <mergeCell ref="A62:C62"/>
    <mergeCell ref="A63:C63"/>
    <mergeCell ref="A64:C64"/>
    <mergeCell ref="A65:C65"/>
    <mergeCell ref="A49:C49"/>
    <mergeCell ref="A44:C44"/>
    <mergeCell ref="A45:C45"/>
    <mergeCell ref="A43:C43"/>
    <mergeCell ref="A50:C50"/>
    <mergeCell ref="A51:C51"/>
    <mergeCell ref="A27:C27"/>
    <mergeCell ref="A46:C46"/>
    <mergeCell ref="A47:C47"/>
    <mergeCell ref="A48:C48"/>
    <mergeCell ref="A35:C35"/>
    <mergeCell ref="A42:C42"/>
    <mergeCell ref="A34:C34"/>
    <mergeCell ref="A15:C15"/>
    <mergeCell ref="A16:C16"/>
    <mergeCell ref="A17:C17"/>
    <mergeCell ref="A18:C18"/>
    <mergeCell ref="A28:C28"/>
    <mergeCell ref="A29:C29"/>
    <mergeCell ref="A30:C30"/>
    <mergeCell ref="A32:C32"/>
    <mergeCell ref="A33:C33"/>
    <mergeCell ref="A31:C31"/>
    <mergeCell ref="A19:C19"/>
    <mergeCell ref="A20:A25"/>
    <mergeCell ref="A14:C14"/>
    <mergeCell ref="A5:B8"/>
    <mergeCell ref="C5:C8"/>
    <mergeCell ref="D1:E6"/>
    <mergeCell ref="E7:E8"/>
    <mergeCell ref="J1:J8"/>
    <mergeCell ref="A10:C10"/>
    <mergeCell ref="A11:C11"/>
    <mergeCell ref="A12:C12"/>
    <mergeCell ref="F1:F8"/>
    <mergeCell ref="D9:K9"/>
    <mergeCell ref="A9:B9"/>
    <mergeCell ref="K1:K8"/>
    <mergeCell ref="D7:D8"/>
    <mergeCell ref="G1:G8"/>
    <mergeCell ref="H1:H8"/>
    <mergeCell ref="I1:I8"/>
    <mergeCell ref="A1:C4"/>
    <mergeCell ref="A13:C13"/>
    <mergeCell ref="BH1:BH3"/>
    <mergeCell ref="AI4:AI8"/>
    <mergeCell ref="AJ4:AJ8"/>
    <mergeCell ref="BH7:BH8"/>
    <mergeCell ref="AK4:AK8"/>
    <mergeCell ref="AQ4:AQ8"/>
    <mergeCell ref="T4:T8"/>
    <mergeCell ref="AD4:AD8"/>
    <mergeCell ref="AN4:AN8"/>
    <mergeCell ref="AX4:AX8"/>
    <mergeCell ref="AB4:AB8"/>
    <mergeCell ref="AF2:AY2"/>
    <mergeCell ref="AF3:AO3"/>
    <mergeCell ref="AP3:AY3"/>
    <mergeCell ref="V4:V8"/>
    <mergeCell ref="L1:AE2"/>
    <mergeCell ref="N4:N8"/>
    <mergeCell ref="O4:O8"/>
    <mergeCell ref="P4:P8"/>
    <mergeCell ref="AM4:AM8"/>
    <mergeCell ref="AH4:AH8"/>
    <mergeCell ref="AG4:AG8"/>
    <mergeCell ref="AR4:AR8"/>
    <mergeCell ref="AL4:AL8"/>
  </mergeCells>
  <phoneticPr fontId="8" type="noConversion"/>
  <conditionalFormatting sqref="BH90:BH105 BH10:BH85">
    <cfRule type="colorScale" priority="7">
      <colorScale>
        <cfvo type="num" val="0"/>
        <cfvo type="num" val="100"/>
        <color rgb="FFFCFCFF"/>
        <color rgb="FFFF0000"/>
      </colorScale>
    </cfRule>
  </conditionalFormatting>
  <conditionalFormatting sqref="BH86:BH89">
    <cfRule type="colorScale" priority="5">
      <colorScale>
        <cfvo type="num" val="0"/>
        <cfvo type="num" val="100"/>
        <color rgb="FFFCFCFF"/>
        <color rgb="FFFF0000"/>
      </colorScale>
    </cfRule>
  </conditionalFormatting>
  <conditionalFormatting sqref="BJ6:CO8">
    <cfRule type="colorScale" priority="1">
      <colorScale>
        <cfvo type="num" val="0"/>
        <cfvo type="num" val="100"/>
        <color rgb="FFFCFCFF"/>
        <color rgb="FFF8696B"/>
      </colorScale>
    </cfRule>
  </conditionalFormatting>
  <dataValidations count="16">
    <dataValidation type="whole" showInputMessage="1" showErrorMessage="1" errorTitle="Error!" error="The Valid Data is From 0% To 100%._x000a_Only Integer is Acceptable." sqref="U74:U85 AE74:AE85 AO74:AO85 AE90:AE101 U90:U101 AO90:AO101 L10:S73 L86:S89 L102:S105 S90:S101 U10:AC73 U86:AC89 U102:AC105 AC74:AC85 AC90:AC101 AE10:AM73 AE86:AM89 AM74:AM85 AE102:AM105 AM90:AM101 AW74:AW85 AW90:AW101 AO10:AW73 AO86:AW89 AO102:AW105 AX10:AY105 AN10:AN105 AD10:AD105 T10:T105 S74:S85">
      <formula1>0</formula1>
      <formula2>100</formula2>
    </dataValidation>
    <dataValidation type="list" allowBlank="1" showDropDown="1" showInputMessage="1" showErrorMessage="1" sqref="BH4">
      <formula1>ECU_Direct</formula1>
    </dataValidation>
    <dataValidation type="list" allowBlank="1" showInputMessage="1" showErrorMessage="1" sqref="BH7:BH8">
      <formula1>BrightClass</formula1>
    </dataValidation>
    <dataValidation type="list" allowBlank="1" showInputMessage="1" showErrorMessage="1" sqref="BH5">
      <formula1>Hand_Direct</formula1>
    </dataValidation>
    <dataValidation type="whole" allowBlank="1" showInputMessage="1" showErrorMessage="1" errorTitle="Error!" error="The Valid Data is From 0% To 100%._x000a_Only Integer is Acceptable." sqref="BH10:BH105">
      <formula1>0</formula1>
      <formula2>100</formula2>
    </dataValidation>
    <dataValidation showInputMessage="1" showErrorMessage="1" errorTitle="Error!" error="The Valid Data is From 13 To 16." sqref="B20:B25 B36:B41"/>
    <dataValidation showInputMessage="1" showErrorMessage="1" errorTitle="Error!" error="The Valid Data is From 0 To 5." sqref="B86:B89 B70:B73 B54:B57 B102:B105"/>
    <dataValidation type="custom" showInputMessage="1" showErrorMessage="1" errorTitle="Error!" error="The Valid Data is From -5° To 5°._x000a_Only Multiples of 0.1 Or &quot;NU&quot; is Acceptable." sqref="J10:K105">
      <formula1>OR(J10="NU",AND(-5&lt;=J10, J10&lt;=5, IF(ISTEXT(J10),TRUE,(J10/0.1)=INT(J10/0.1))))</formula1>
    </dataValidation>
    <dataValidation type="custom" operator="equal" showInputMessage="1" showErrorMessage="1" errorTitle="Error!" error="The Valid Data is From 1 To 12._x000a_Only Integer Or &quot;NU&quot; is Acceptable." sqref="E10:E105">
      <formula1>OR(E10="NU", AND(1&lt;=E10, E10&lt;=12))</formula1>
    </dataValidation>
    <dataValidation type="list" showInputMessage="1" showErrorMessage="1" errorTitle="Error!" error="The Valid Data is &quot;USE&quot; Or &quot;NU&quot;." sqref="C36:C41 C70:C73 C86:C89 C102:C105 C54:C57">
      <formula1>FL_LED_Section</formula1>
    </dataValidation>
    <dataValidation type="list" allowBlank="1" showInputMessage="1" showErrorMessage="1" sqref="C20:C25">
      <formula1>FL_LED_Section</formula1>
    </dataValidation>
    <dataValidation type="list" allowBlank="1" showInputMessage="1" showErrorMessage="1" sqref="C5:C8">
      <formula1>Beam_Variant</formula1>
    </dataValidation>
    <dataValidation type="custom" showInputMessage="1" showErrorMessage="1" errorTitle="Error!" error="The Valid Data is From -40° To 40°._x000a_Only Multiples of 0.1 Or &quot;NU&quot;  is Acceptable." sqref="H10:I105">
      <formula1>OR(H10="NU",AND(-40&lt;=H10,H10&lt;=40,IF(ISTEXT(H10),TRUE,(H10/0.1)=INT(H10/0.1))))</formula1>
    </dataValidation>
    <dataValidation type="custom" showInputMessage="1" showErrorMessage="1" errorTitle="Error!" error="The Valid Data is From 0 To 100%._x000a_Only Mutiples of 5 is Acceptable." sqref="AD9:AY9 T9:U9">
      <formula1>AND(0&lt;=T9,T9&lt;=100,(T9/5)=INT(T9/5))</formula1>
    </dataValidation>
    <dataValidation type="custom" showInputMessage="1" showErrorMessage="1" errorTitle="Error!" error="The Valid Data is From 50 To 100%._x000a_Only Multiples of 5 is Acceptable._x000a_" sqref="L9:S9 V9:AC9">
      <formula1>AND(50&lt;=L9,L9&lt;=100,(L9/5)=INT(L9/5))</formula1>
    </dataValidation>
    <dataValidation type="custom" showInputMessage="1" showErrorMessage="1" errorTitle="Error!" error="The Valid Data is From 0 To 15._x000a_Only Integer Or &quot;NU&quot; is Acceptable." sqref="D10:D105">
      <formula1>OR(D10="NU",AND(0&lt;=D10,D10&lt;=15,IF(ISTEXT(D10),TRUE,(D10/1)=INT(D10/1))))</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ClassC_To_Test_Btn">
                <anchor moveWithCells="1" sizeWithCells="1">
                  <from>
                    <xdr:col>61</xdr:col>
                    <xdr:colOff>28575</xdr:colOff>
                    <xdr:row>2</xdr:row>
                    <xdr:rowOff>371475</xdr:rowOff>
                  </from>
                  <to>
                    <xdr:col>63</xdr:col>
                    <xdr:colOff>161925</xdr:colOff>
                    <xdr:row>3</xdr:row>
                    <xdr:rowOff>314325</xdr:rowOff>
                  </to>
                </anchor>
              </controlPr>
            </control>
          </mc:Choice>
        </mc:AlternateContent>
        <mc:AlternateContent xmlns:mc="http://schemas.openxmlformats.org/markup-compatibility/2006">
          <mc:Choice Requires="x14">
            <control shapeId="8194" r:id="rId5" name="Button 2">
              <controlPr defaultSize="0" print="0" autoFill="0" autoPict="0" macro="[0]!Test_To_ClassC_Btn">
                <anchor moveWithCells="1" sizeWithCells="1">
                  <from>
                    <xdr:col>64</xdr:col>
                    <xdr:colOff>9525</xdr:colOff>
                    <xdr:row>2</xdr:row>
                    <xdr:rowOff>381000</xdr:rowOff>
                  </from>
                  <to>
                    <xdr:col>66</xdr:col>
                    <xdr:colOff>133350</xdr:colOff>
                    <xdr:row>3</xdr:row>
                    <xdr:rowOff>333375</xdr:rowOff>
                  </to>
                </anchor>
              </controlPr>
            </control>
          </mc:Choice>
        </mc:AlternateContent>
        <mc:AlternateContent xmlns:mc="http://schemas.openxmlformats.org/markup-compatibility/2006">
          <mc:Choice Requires="x14">
            <control shapeId="8195" r:id="rId6" name="Button 3">
              <controlPr defaultSize="0" print="0" autoFill="0" autoPict="0" macro="[0]!Sheet05.Angle_Check_BTN">
                <anchor moveWithCells="1" sizeWithCells="1">
                  <from>
                    <xdr:col>7</xdr:col>
                    <xdr:colOff>371475</xdr:colOff>
                    <xdr:row>5</xdr:row>
                    <xdr:rowOff>85725</xdr:rowOff>
                  </from>
                  <to>
                    <xdr:col>10</xdr:col>
                    <xdr:colOff>342900</xdr:colOff>
                    <xdr:row>7</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6"/>
  <dimension ref="A1:AI22"/>
  <sheetViews>
    <sheetView showGridLines="0" zoomScale="70" zoomScaleNormal="70" workbookViewId="0">
      <pane ySplit="1" topLeftCell="A2" activePane="bottomLeft" state="frozen"/>
      <selection pane="bottomLeft" activeCell="B14" sqref="B14"/>
    </sheetView>
  </sheetViews>
  <sheetFormatPr defaultColWidth="9" defaultRowHeight="15.75" x14ac:dyDescent="0.15"/>
  <cols>
    <col min="1" max="1" width="23.25" style="27" customWidth="1"/>
    <col min="2" max="2" width="31.5" style="18" customWidth="1"/>
    <col min="3" max="10" width="22.625" style="17" customWidth="1"/>
    <col min="11" max="11" width="32.25" style="17" customWidth="1"/>
    <col min="12" max="16384" width="9" style="17"/>
  </cols>
  <sheetData>
    <row r="1" spans="1:35" ht="72.75" customHeight="1" thickBot="1" x14ac:dyDescent="0.2">
      <c r="A1" s="223" t="s">
        <v>109</v>
      </c>
      <c r="B1" s="221" t="s">
        <v>10596</v>
      </c>
      <c r="C1" s="222" t="s">
        <v>10045</v>
      </c>
      <c r="D1" s="222" t="s">
        <v>10042</v>
      </c>
      <c r="E1" s="222" t="s">
        <v>10753</v>
      </c>
      <c r="F1" s="249" t="s">
        <v>10043</v>
      </c>
      <c r="G1" s="249" t="s">
        <v>5842</v>
      </c>
      <c r="H1" s="249" t="s">
        <v>10044</v>
      </c>
      <c r="I1" s="812" t="s">
        <v>10091</v>
      </c>
      <c r="J1" s="250" t="s">
        <v>453</v>
      </c>
      <c r="K1" s="408" t="s">
        <v>10687</v>
      </c>
      <c r="L1" s="566" t="s">
        <v>10136</v>
      </c>
      <c r="M1" s="567" t="s">
        <v>10137</v>
      </c>
      <c r="N1" s="567" t="s">
        <v>10138</v>
      </c>
      <c r="O1" s="567" t="s">
        <v>10139</v>
      </c>
      <c r="P1" s="567" t="s">
        <v>10140</v>
      </c>
      <c r="Q1" s="67" t="s">
        <v>7002</v>
      </c>
      <c r="R1" s="67" t="s">
        <v>7003</v>
      </c>
      <c r="S1" s="67" t="s">
        <v>7004</v>
      </c>
      <c r="T1" s="67" t="s">
        <v>7005</v>
      </c>
      <c r="U1" s="67" t="s">
        <v>7006</v>
      </c>
      <c r="V1" s="67" t="s">
        <v>7007</v>
      </c>
      <c r="W1" s="409" t="s">
        <v>7008</v>
      </c>
      <c r="X1" s="65" t="s">
        <v>10030</v>
      </c>
      <c r="Y1" s="67" t="s">
        <v>10031</v>
      </c>
      <c r="Z1" s="67" t="s">
        <v>10032</v>
      </c>
      <c r="AA1" s="67" t="s">
        <v>10033</v>
      </c>
      <c r="AB1" s="67" t="s">
        <v>10034</v>
      </c>
      <c r="AC1" s="67" t="s">
        <v>10035</v>
      </c>
      <c r="AD1" s="67" t="s">
        <v>10036</v>
      </c>
      <c r="AE1" s="67" t="s">
        <v>10037</v>
      </c>
      <c r="AF1" s="67" t="s">
        <v>10038</v>
      </c>
      <c r="AG1" s="67" t="s">
        <v>10039</v>
      </c>
      <c r="AH1" s="67" t="s">
        <v>10040</v>
      </c>
      <c r="AI1" s="409" t="s">
        <v>10041</v>
      </c>
    </row>
    <row r="2" spans="1:35" ht="30" customHeight="1" x14ac:dyDescent="0.15">
      <c r="A2" s="688" t="s">
        <v>24</v>
      </c>
      <c r="B2" s="570" t="s">
        <v>10522</v>
      </c>
      <c r="C2" s="131">
        <v>6</v>
      </c>
      <c r="D2" s="632" t="s">
        <v>10518</v>
      </c>
      <c r="E2" s="131" t="s">
        <v>10730</v>
      </c>
      <c r="F2" s="572" t="str">
        <f>'Binning-NTC-Derating'!E1</f>
        <v>Analog input 1</v>
      </c>
      <c r="G2" s="572" t="str">
        <f>'Binning-NTC-Derating'!O1</f>
        <v>Matrix Controller 1</v>
      </c>
      <c r="H2" s="392">
        <v>12</v>
      </c>
      <c r="I2" s="283">
        <v>1</v>
      </c>
      <c r="J2" s="610" t="s">
        <v>10518</v>
      </c>
      <c r="K2" s="414"/>
      <c r="L2" s="411" t="s">
        <v>12</v>
      </c>
      <c r="M2" s="412" t="s">
        <v>10526</v>
      </c>
      <c r="N2" s="412" t="s">
        <v>10529</v>
      </c>
      <c r="O2" s="412" t="s">
        <v>10529</v>
      </c>
      <c r="P2" s="412" t="s">
        <v>10527</v>
      </c>
      <c r="Q2" s="412" t="s">
        <v>12</v>
      </c>
      <c r="R2" s="412" t="s">
        <v>12</v>
      </c>
      <c r="S2" s="412" t="s">
        <v>10527</v>
      </c>
      <c r="T2" s="412" t="s">
        <v>12</v>
      </c>
      <c r="U2" s="412" t="s">
        <v>10528</v>
      </c>
      <c r="V2" s="412" t="s">
        <v>10528</v>
      </c>
      <c r="W2" s="413" t="s">
        <v>10528</v>
      </c>
      <c r="X2" s="411" t="s">
        <v>6354</v>
      </c>
      <c r="Y2" s="412" t="s">
        <v>10876</v>
      </c>
      <c r="Z2" s="412" t="s">
        <v>10876</v>
      </c>
      <c r="AA2" s="412" t="s">
        <v>10877</v>
      </c>
      <c r="AB2" s="412" t="s">
        <v>10879</v>
      </c>
      <c r="AC2" s="412" t="s">
        <v>10876</v>
      </c>
      <c r="AD2" s="412" t="s">
        <v>10876</v>
      </c>
      <c r="AE2" s="412" t="s">
        <v>10876</v>
      </c>
      <c r="AF2" s="412" t="s">
        <v>10876</v>
      </c>
      <c r="AG2" s="412" t="s">
        <v>10876</v>
      </c>
      <c r="AH2" s="412" t="s">
        <v>10876</v>
      </c>
      <c r="AI2" s="413" t="s">
        <v>6354</v>
      </c>
    </row>
    <row r="3" spans="1:35" ht="30" customHeight="1" x14ac:dyDescent="0.15">
      <c r="A3" s="689" t="s">
        <v>25</v>
      </c>
      <c r="B3" s="147" t="s">
        <v>10523</v>
      </c>
      <c r="C3" s="131">
        <v>1</v>
      </c>
      <c r="D3" s="633" t="s">
        <v>10517</v>
      </c>
      <c r="E3" s="131" t="s">
        <v>10730</v>
      </c>
      <c r="F3" s="246" t="str">
        <f>'Binning-NTC-Derating'!E12</f>
        <v>Matrix Controller 6</v>
      </c>
      <c r="G3" s="246" t="str">
        <f>'Binning-NTC-Derating'!O12</f>
        <v>Matrix Controller 1</v>
      </c>
      <c r="H3" s="131">
        <v>12</v>
      </c>
      <c r="I3" s="283">
        <v>1</v>
      </c>
      <c r="J3" s="611" t="s">
        <v>10517</v>
      </c>
      <c r="K3" s="415"/>
      <c r="L3" s="411" t="s">
        <v>10530</v>
      </c>
      <c r="M3" s="412" t="s">
        <v>10528</v>
      </c>
      <c r="N3" s="412" t="s">
        <v>10528</v>
      </c>
      <c r="O3" s="412" t="s">
        <v>10528</v>
      </c>
      <c r="P3" s="412" t="s">
        <v>12</v>
      </c>
      <c r="Q3" s="412" t="s">
        <v>12</v>
      </c>
      <c r="R3" s="412" t="s">
        <v>10528</v>
      </c>
      <c r="S3" s="412" t="s">
        <v>10528</v>
      </c>
      <c r="T3" s="412" t="s">
        <v>12</v>
      </c>
      <c r="U3" s="412" t="s">
        <v>10528</v>
      </c>
      <c r="V3" s="412" t="s">
        <v>12</v>
      </c>
      <c r="W3" s="413" t="s">
        <v>10527</v>
      </c>
      <c r="X3" s="411" t="s">
        <v>6354</v>
      </c>
      <c r="Y3" s="412" t="s">
        <v>10876</v>
      </c>
      <c r="Z3" s="412" t="s">
        <v>10876</v>
      </c>
      <c r="AA3" s="412" t="s">
        <v>6354</v>
      </c>
      <c r="AB3" s="412" t="s">
        <v>10876</v>
      </c>
      <c r="AC3" s="412" t="s">
        <v>10876</v>
      </c>
      <c r="AD3" s="412" t="s">
        <v>6354</v>
      </c>
      <c r="AE3" s="412" t="s">
        <v>10876</v>
      </c>
      <c r="AF3" s="412" t="s">
        <v>10876</v>
      </c>
      <c r="AG3" s="412" t="s">
        <v>6354</v>
      </c>
      <c r="AH3" s="412" t="s">
        <v>10876</v>
      </c>
      <c r="AI3" s="413" t="s">
        <v>6354</v>
      </c>
    </row>
    <row r="4" spans="1:35" ht="30" customHeight="1" x14ac:dyDescent="0.15">
      <c r="A4" s="689" t="s">
        <v>26</v>
      </c>
      <c r="B4" s="147" t="s">
        <v>10523</v>
      </c>
      <c r="C4" s="131">
        <v>13</v>
      </c>
      <c r="D4" s="633" t="s">
        <v>10518</v>
      </c>
      <c r="E4" s="131" t="s">
        <v>10730</v>
      </c>
      <c r="F4" s="246" t="str">
        <f>'Binning-NTC-Derating'!E23</f>
        <v>Matrix Controller 6</v>
      </c>
      <c r="G4" s="246" t="str">
        <f>'Binning-NTC-Derating'!O23</f>
        <v>Matrix Controller 1</v>
      </c>
      <c r="H4" s="131">
        <v>12</v>
      </c>
      <c r="I4" s="283">
        <v>10</v>
      </c>
      <c r="J4" s="611" t="s">
        <v>10518</v>
      </c>
      <c r="K4" s="415"/>
      <c r="L4" s="411" t="s">
        <v>12</v>
      </c>
      <c r="M4" s="412" t="s">
        <v>10527</v>
      </c>
      <c r="N4" s="412" t="s">
        <v>10527</v>
      </c>
      <c r="O4" s="412" t="s">
        <v>10527</v>
      </c>
      <c r="P4" s="412" t="s">
        <v>10527</v>
      </c>
      <c r="Q4" s="412" t="s">
        <v>10527</v>
      </c>
      <c r="R4" s="412" t="s">
        <v>10527</v>
      </c>
      <c r="S4" s="412" t="s">
        <v>10527</v>
      </c>
      <c r="T4" s="412" t="s">
        <v>10527</v>
      </c>
      <c r="U4" s="412" t="s">
        <v>10527</v>
      </c>
      <c r="V4" s="412" t="s">
        <v>10527</v>
      </c>
      <c r="W4" s="413" t="s">
        <v>10527</v>
      </c>
      <c r="X4" s="411" t="s">
        <v>10876</v>
      </c>
      <c r="Y4" s="412" t="s">
        <v>10876</v>
      </c>
      <c r="Z4" s="412" t="s">
        <v>10879</v>
      </c>
      <c r="AA4" s="412" t="s">
        <v>6354</v>
      </c>
      <c r="AB4" s="412" t="s">
        <v>10876</v>
      </c>
      <c r="AC4" s="412" t="s">
        <v>10876</v>
      </c>
      <c r="AD4" s="412" t="s">
        <v>10876</v>
      </c>
      <c r="AE4" s="412" t="s">
        <v>10876</v>
      </c>
      <c r="AF4" s="412" t="s">
        <v>10876</v>
      </c>
      <c r="AG4" s="412" t="s">
        <v>10876</v>
      </c>
      <c r="AH4" s="412" t="s">
        <v>10879</v>
      </c>
      <c r="AI4" s="413" t="s">
        <v>10876</v>
      </c>
    </row>
    <row r="5" spans="1:35" ht="30" customHeight="1" x14ac:dyDescent="0.15">
      <c r="A5" s="689" t="s">
        <v>27</v>
      </c>
      <c r="B5" s="903" t="s">
        <v>10829</v>
      </c>
      <c r="C5" s="131">
        <v>8</v>
      </c>
      <c r="D5" s="633" t="s">
        <v>10518</v>
      </c>
      <c r="E5" s="131" t="s">
        <v>10730</v>
      </c>
      <c r="F5" s="246" t="str">
        <f>'Binning-NTC-Derating'!E34</f>
        <v>Matrix Controller 6</v>
      </c>
      <c r="G5" s="246" t="str">
        <f>'Binning-NTC-Derating'!O34</f>
        <v>Matrix Controller 1</v>
      </c>
      <c r="H5" s="131">
        <v>12</v>
      </c>
      <c r="I5" s="283">
        <v>11</v>
      </c>
      <c r="J5" s="611" t="s">
        <v>10518</v>
      </c>
      <c r="K5" s="415"/>
      <c r="L5" s="956">
        <v>1</v>
      </c>
      <c r="M5" s="410">
        <v>2</v>
      </c>
      <c r="N5" s="410">
        <v>3</v>
      </c>
      <c r="O5" s="410">
        <v>4</v>
      </c>
      <c r="P5" s="410">
        <v>5</v>
      </c>
      <c r="Q5" s="410">
        <v>6</v>
      </c>
      <c r="R5" s="410">
        <v>7</v>
      </c>
      <c r="S5" s="410">
        <v>8</v>
      </c>
      <c r="T5" s="410">
        <v>9</v>
      </c>
      <c r="U5" s="410">
        <v>10</v>
      </c>
      <c r="V5" s="410">
        <v>11</v>
      </c>
      <c r="W5" s="343">
        <v>12</v>
      </c>
      <c r="X5" s="956" t="s">
        <v>10876</v>
      </c>
      <c r="Y5" s="410" t="s">
        <v>10876</v>
      </c>
      <c r="Z5" s="410" t="s">
        <v>10876</v>
      </c>
      <c r="AA5" s="410" t="s">
        <v>6354</v>
      </c>
      <c r="AB5" s="410" t="s">
        <v>10879</v>
      </c>
      <c r="AC5" s="410" t="s">
        <v>6354</v>
      </c>
      <c r="AD5" s="410" t="s">
        <v>10876</v>
      </c>
      <c r="AE5" s="410" t="s">
        <v>10876</v>
      </c>
      <c r="AF5" s="410" t="s">
        <v>6354</v>
      </c>
      <c r="AG5" s="410" t="s">
        <v>10876</v>
      </c>
      <c r="AH5" s="410" t="s">
        <v>10876</v>
      </c>
      <c r="AI5" s="343" t="s">
        <v>6354</v>
      </c>
    </row>
    <row r="6" spans="1:35" ht="30" customHeight="1" x14ac:dyDescent="0.15">
      <c r="A6" s="689" t="s">
        <v>28</v>
      </c>
      <c r="B6" s="147" t="s">
        <v>10813</v>
      </c>
      <c r="C6" s="131">
        <v>7</v>
      </c>
      <c r="D6" s="633" t="s">
        <v>10518</v>
      </c>
      <c r="E6" s="131" t="s">
        <v>10730</v>
      </c>
      <c r="F6" s="246" t="str">
        <f>'Binning-NTC-Derating'!E45</f>
        <v>Matrix Controller 6</v>
      </c>
      <c r="G6" s="246" t="str">
        <f>'Binning-NTC-Derating'!O45</f>
        <v>Matrix Controller 1</v>
      </c>
      <c r="H6" s="131">
        <v>5</v>
      </c>
      <c r="I6" s="283">
        <v>4</v>
      </c>
      <c r="J6" s="611" t="s">
        <v>10518</v>
      </c>
      <c r="K6" s="415"/>
      <c r="L6" s="411">
        <v>4</v>
      </c>
      <c r="M6" s="412">
        <v>3</v>
      </c>
      <c r="N6" s="412">
        <v>2</v>
      </c>
      <c r="O6" s="412">
        <v>1</v>
      </c>
      <c r="P6" s="412">
        <v>12</v>
      </c>
      <c r="Q6" s="412" t="s">
        <v>10527</v>
      </c>
      <c r="R6" s="412" t="s">
        <v>10527</v>
      </c>
      <c r="S6" s="412" t="s">
        <v>10527</v>
      </c>
      <c r="T6" s="412" t="s">
        <v>10527</v>
      </c>
      <c r="U6" s="412" t="s">
        <v>10527</v>
      </c>
      <c r="V6" s="412" t="s">
        <v>12</v>
      </c>
      <c r="W6" s="413" t="s">
        <v>10527</v>
      </c>
      <c r="X6" s="411" t="s">
        <v>6354</v>
      </c>
      <c r="Y6" s="412" t="s">
        <v>10876</v>
      </c>
      <c r="Z6" s="412" t="s">
        <v>10876</v>
      </c>
      <c r="AA6" s="412" t="s">
        <v>10876</v>
      </c>
      <c r="AB6" s="412" t="s">
        <v>10876</v>
      </c>
      <c r="AC6" s="412" t="s">
        <v>10879</v>
      </c>
      <c r="AD6" s="412" t="s">
        <v>10876</v>
      </c>
      <c r="AE6" s="412" t="s">
        <v>6354</v>
      </c>
      <c r="AF6" s="412" t="s">
        <v>10876</v>
      </c>
      <c r="AG6" s="412" t="s">
        <v>10876</v>
      </c>
      <c r="AH6" s="412" t="s">
        <v>10876</v>
      </c>
      <c r="AI6" s="413" t="s">
        <v>10876</v>
      </c>
    </row>
    <row r="7" spans="1:35" ht="30" customHeight="1" x14ac:dyDescent="0.15">
      <c r="A7" s="689" t="s">
        <v>29</v>
      </c>
      <c r="B7" s="147" t="s">
        <v>343</v>
      </c>
      <c r="C7" s="642" t="s">
        <v>6354</v>
      </c>
      <c r="D7" s="641" t="s">
        <v>10876</v>
      </c>
      <c r="E7" s="710" t="s">
        <v>10734</v>
      </c>
      <c r="F7" s="246" t="str">
        <f>'Binning-NTC-Derating'!E56</f>
        <v>Matrix Controller 6</v>
      </c>
      <c r="G7" s="246" t="str">
        <f>'Binning-NTC-Derating'!O56</f>
        <v>Matrix Controller 1</v>
      </c>
      <c r="H7" s="131">
        <v>7</v>
      </c>
      <c r="I7" s="283">
        <v>5</v>
      </c>
      <c r="J7" s="251" t="s">
        <v>6354</v>
      </c>
      <c r="K7" s="415"/>
      <c r="L7" s="411" t="s">
        <v>10876</v>
      </c>
      <c r="M7" s="412" t="s">
        <v>10876</v>
      </c>
      <c r="N7" s="412" t="s">
        <v>10876</v>
      </c>
      <c r="O7" s="412" t="s">
        <v>10876</v>
      </c>
      <c r="P7" s="412" t="s">
        <v>10876</v>
      </c>
      <c r="Q7" s="412" t="s">
        <v>10879</v>
      </c>
      <c r="R7" s="412" t="s">
        <v>10876</v>
      </c>
      <c r="S7" s="412" t="s">
        <v>6354</v>
      </c>
      <c r="T7" s="412" t="s">
        <v>10876</v>
      </c>
      <c r="U7" s="412" t="s">
        <v>6354</v>
      </c>
      <c r="V7" s="412" t="s">
        <v>6354</v>
      </c>
      <c r="W7" s="413" t="s">
        <v>10876</v>
      </c>
      <c r="X7" s="411" t="s">
        <v>6354</v>
      </c>
      <c r="Y7" s="412" t="s">
        <v>10876</v>
      </c>
      <c r="Z7" s="412" t="s">
        <v>10876</v>
      </c>
      <c r="AA7" s="412" t="s">
        <v>10876</v>
      </c>
      <c r="AB7" s="412" t="s">
        <v>10876</v>
      </c>
      <c r="AC7" s="412" t="s">
        <v>6354</v>
      </c>
      <c r="AD7" s="412" t="s">
        <v>10879</v>
      </c>
      <c r="AE7" s="412" t="s">
        <v>6354</v>
      </c>
      <c r="AF7" s="412" t="s">
        <v>6354</v>
      </c>
      <c r="AG7" s="412" t="s">
        <v>10876</v>
      </c>
      <c r="AH7" s="412" t="s">
        <v>6354</v>
      </c>
      <c r="AI7" s="413" t="s">
        <v>10876</v>
      </c>
    </row>
    <row r="8" spans="1:35" ht="30" customHeight="1" x14ac:dyDescent="0.15">
      <c r="A8" s="689" t="s">
        <v>108</v>
      </c>
      <c r="B8" s="147" t="s">
        <v>10417</v>
      </c>
      <c r="C8" s="640" t="s">
        <v>6354</v>
      </c>
      <c r="D8" s="641" t="s">
        <v>10876</v>
      </c>
      <c r="E8" s="851" t="s">
        <v>10734</v>
      </c>
      <c r="F8" s="246" t="str">
        <f>F7</f>
        <v>Matrix Controller 6</v>
      </c>
      <c r="G8" s="246" t="str">
        <f>'Binning-NTC-Derating'!O133</f>
        <v>NU</v>
      </c>
      <c r="H8" s="131">
        <v>5</v>
      </c>
      <c r="I8" s="283">
        <v>7</v>
      </c>
      <c r="J8" s="251" t="s">
        <v>6354</v>
      </c>
      <c r="K8" s="416"/>
      <c r="L8" s="634"/>
      <c r="M8" s="635"/>
      <c r="N8" s="635"/>
      <c r="O8" s="635"/>
      <c r="P8" s="635"/>
      <c r="Q8" s="635"/>
      <c r="R8" s="635"/>
      <c r="S8" s="635"/>
      <c r="T8" s="635"/>
      <c r="U8" s="635"/>
      <c r="V8" s="635"/>
      <c r="W8" s="636"/>
      <c r="X8" s="634"/>
      <c r="Y8" s="635"/>
      <c r="Z8" s="635"/>
      <c r="AA8" s="635"/>
      <c r="AB8" s="635"/>
      <c r="AC8" s="635"/>
      <c r="AD8" s="635"/>
      <c r="AE8" s="635"/>
      <c r="AF8" s="635"/>
      <c r="AG8" s="635"/>
      <c r="AH8" s="635"/>
      <c r="AI8" s="636"/>
    </row>
    <row r="9" spans="1:35" ht="30" customHeight="1" x14ac:dyDescent="0.15">
      <c r="A9" s="689" t="s">
        <v>30</v>
      </c>
      <c r="B9" s="903" t="s">
        <v>10240</v>
      </c>
      <c r="C9" s="131">
        <v>9</v>
      </c>
      <c r="D9" s="633" t="s">
        <v>10519</v>
      </c>
      <c r="E9" s="131" t="s">
        <v>10730</v>
      </c>
      <c r="F9" s="246" t="str">
        <f>'Binning-NTC-Derating'!E67</f>
        <v>Matrix Controller 6</v>
      </c>
      <c r="G9" s="246" t="str">
        <f>'Binning-NTC-Derating'!O67</f>
        <v>Matrix Controller 1</v>
      </c>
      <c r="H9" s="131">
        <v>12</v>
      </c>
      <c r="I9" s="283">
        <v>7</v>
      </c>
      <c r="J9" s="611" t="s">
        <v>10519</v>
      </c>
      <c r="K9" s="415"/>
      <c r="L9" s="411">
        <v>1</v>
      </c>
      <c r="M9" s="412">
        <v>2</v>
      </c>
      <c r="N9" s="412">
        <v>3</v>
      </c>
      <c r="O9" s="412">
        <v>4</v>
      </c>
      <c r="P9" s="412">
        <v>5</v>
      </c>
      <c r="Q9" s="412">
        <v>6</v>
      </c>
      <c r="R9" s="412">
        <v>7</v>
      </c>
      <c r="S9" s="412">
        <v>8</v>
      </c>
      <c r="T9" s="412">
        <v>9</v>
      </c>
      <c r="U9" s="412">
        <v>10</v>
      </c>
      <c r="V9" s="412">
        <v>11</v>
      </c>
      <c r="W9" s="413">
        <v>12</v>
      </c>
      <c r="X9" s="411" t="s">
        <v>10876</v>
      </c>
      <c r="Y9" s="412" t="s">
        <v>10876</v>
      </c>
      <c r="Z9" s="412" t="s">
        <v>10876</v>
      </c>
      <c r="AA9" s="412" t="s">
        <v>10876</v>
      </c>
      <c r="AB9" s="412" t="s">
        <v>10876</v>
      </c>
      <c r="AC9" s="412" t="s">
        <v>10877</v>
      </c>
      <c r="AD9" s="412" t="s">
        <v>6354</v>
      </c>
      <c r="AE9" s="412" t="s">
        <v>10877</v>
      </c>
      <c r="AF9" s="412" t="s">
        <v>10876</v>
      </c>
      <c r="AG9" s="412" t="s">
        <v>6354</v>
      </c>
      <c r="AH9" s="412" t="s">
        <v>10876</v>
      </c>
      <c r="AI9" s="413" t="s">
        <v>10876</v>
      </c>
    </row>
    <row r="10" spans="1:35" ht="30" customHeight="1" x14ac:dyDescent="0.15">
      <c r="A10" s="689" t="s">
        <v>31</v>
      </c>
      <c r="B10" s="903" t="s">
        <v>10830</v>
      </c>
      <c r="C10" s="905" t="s">
        <v>418</v>
      </c>
      <c r="D10" s="633" t="s">
        <v>6354</v>
      </c>
      <c r="E10" s="131" t="s">
        <v>10730</v>
      </c>
      <c r="F10" s="246" t="str">
        <f>'Binning-NTC-Derating'!E78</f>
        <v>Matrix Controller 6</v>
      </c>
      <c r="G10" s="246" t="str">
        <f>'Binning-NTC-Derating'!O78</f>
        <v>Matrix Controller 1</v>
      </c>
      <c r="H10" s="131">
        <v>12</v>
      </c>
      <c r="I10" s="283">
        <v>7</v>
      </c>
      <c r="J10" s="935" t="s">
        <v>6354</v>
      </c>
      <c r="K10" s="415"/>
      <c r="L10" s="956" t="s">
        <v>6354</v>
      </c>
      <c r="M10" s="410" t="s">
        <v>10876</v>
      </c>
      <c r="N10" s="410" t="s">
        <v>6354</v>
      </c>
      <c r="O10" s="410" t="s">
        <v>10876</v>
      </c>
      <c r="P10" s="410" t="s">
        <v>10876</v>
      </c>
      <c r="Q10" s="410" t="s">
        <v>10876</v>
      </c>
      <c r="R10" s="410" t="s">
        <v>10876</v>
      </c>
      <c r="S10" s="410" t="s">
        <v>10876</v>
      </c>
      <c r="T10" s="410" t="s">
        <v>10877</v>
      </c>
      <c r="U10" s="410" t="s">
        <v>10876</v>
      </c>
      <c r="V10" s="410" t="s">
        <v>10876</v>
      </c>
      <c r="W10" s="343" t="s">
        <v>6354</v>
      </c>
      <c r="X10" s="956" t="s">
        <v>6354</v>
      </c>
      <c r="Y10" s="410" t="s">
        <v>10876</v>
      </c>
      <c r="Z10" s="410" t="s">
        <v>6354</v>
      </c>
      <c r="AA10" s="410" t="s">
        <v>10876</v>
      </c>
      <c r="AB10" s="410" t="s">
        <v>10876</v>
      </c>
      <c r="AC10" s="410" t="s">
        <v>10876</v>
      </c>
      <c r="AD10" s="410" t="s">
        <v>10876</v>
      </c>
      <c r="AE10" s="410" t="s">
        <v>10876</v>
      </c>
      <c r="AF10" s="410" t="s">
        <v>10876</v>
      </c>
      <c r="AG10" s="410" t="s">
        <v>10876</v>
      </c>
      <c r="AH10" s="410" t="s">
        <v>10876</v>
      </c>
      <c r="AI10" s="343" t="s">
        <v>10876</v>
      </c>
    </row>
    <row r="11" spans="1:35" ht="30" customHeight="1" x14ac:dyDescent="0.15">
      <c r="A11" s="689" t="s">
        <v>32</v>
      </c>
      <c r="B11" s="903" t="s">
        <v>10831</v>
      </c>
      <c r="C11" s="939" t="s">
        <v>6354</v>
      </c>
      <c r="D11" s="283" t="s">
        <v>10876</v>
      </c>
      <c r="E11" s="131" t="s">
        <v>10730</v>
      </c>
      <c r="F11" s="246" t="str">
        <f>'Binning-NTC-Derating'!E89</f>
        <v>Matrix Controller 6</v>
      </c>
      <c r="G11" s="246" t="str">
        <f>'Binning-NTC-Derating'!O89</f>
        <v>Matrix Controller 1</v>
      </c>
      <c r="H11" s="131">
        <v>12</v>
      </c>
      <c r="I11" s="283">
        <v>10</v>
      </c>
      <c r="J11" s="935" t="s">
        <v>6354</v>
      </c>
      <c r="K11" s="415"/>
      <c r="L11" s="411" t="s">
        <v>10876</v>
      </c>
      <c r="M11" s="412" t="s">
        <v>10876</v>
      </c>
      <c r="N11" s="412" t="s">
        <v>10876</v>
      </c>
      <c r="O11" s="412" t="s">
        <v>10876</v>
      </c>
      <c r="P11" s="412" t="s">
        <v>10876</v>
      </c>
      <c r="Q11" s="412" t="s">
        <v>6354</v>
      </c>
      <c r="R11" s="412" t="s">
        <v>10876</v>
      </c>
      <c r="S11" s="412" t="s">
        <v>6354</v>
      </c>
      <c r="T11" s="412" t="s">
        <v>10876</v>
      </c>
      <c r="U11" s="412" t="s">
        <v>10876</v>
      </c>
      <c r="V11" s="412" t="s">
        <v>6354</v>
      </c>
      <c r="W11" s="413" t="s">
        <v>10876</v>
      </c>
      <c r="X11" s="411" t="s">
        <v>10876</v>
      </c>
      <c r="Y11" s="412" t="s">
        <v>6354</v>
      </c>
      <c r="Z11" s="412" t="s">
        <v>10876</v>
      </c>
      <c r="AA11" s="412" t="s">
        <v>10876</v>
      </c>
      <c r="AB11" s="412" t="s">
        <v>10876</v>
      </c>
      <c r="AC11" s="412" t="s">
        <v>10876</v>
      </c>
      <c r="AD11" s="412" t="s">
        <v>10876</v>
      </c>
      <c r="AE11" s="412" t="s">
        <v>10876</v>
      </c>
      <c r="AF11" s="412" t="s">
        <v>10876</v>
      </c>
      <c r="AG11" s="412" t="s">
        <v>10876</v>
      </c>
      <c r="AH11" s="412" t="s">
        <v>10876</v>
      </c>
      <c r="AI11" s="413" t="s">
        <v>10876</v>
      </c>
    </row>
    <row r="12" spans="1:35" ht="30" customHeight="1" x14ac:dyDescent="0.15">
      <c r="A12" s="689" t="s">
        <v>33</v>
      </c>
      <c r="B12" s="903" t="s">
        <v>10832</v>
      </c>
      <c r="C12" s="939" t="s">
        <v>6354</v>
      </c>
      <c r="D12" s="283" t="s">
        <v>10876</v>
      </c>
      <c r="E12" s="131" t="s">
        <v>10730</v>
      </c>
      <c r="F12" s="246" t="str">
        <f>'Binning-NTC-Derating'!E100</f>
        <v>Matrix Controller 6</v>
      </c>
      <c r="G12" s="246" t="str">
        <f>'Binning-NTC-Derating'!O100</f>
        <v>Matrix Controller 1</v>
      </c>
      <c r="H12" s="131">
        <v>12</v>
      </c>
      <c r="I12" s="283">
        <v>10</v>
      </c>
      <c r="J12" s="935" t="s">
        <v>6354</v>
      </c>
      <c r="K12" s="415"/>
      <c r="L12" s="411" t="s">
        <v>6354</v>
      </c>
      <c r="M12" s="412" t="s">
        <v>6354</v>
      </c>
      <c r="N12" s="412" t="s">
        <v>10876</v>
      </c>
      <c r="O12" s="412" t="s">
        <v>10876</v>
      </c>
      <c r="P12" s="412" t="s">
        <v>10876</v>
      </c>
      <c r="Q12" s="412" t="s">
        <v>10876</v>
      </c>
      <c r="R12" s="412" t="s">
        <v>10876</v>
      </c>
      <c r="S12" s="412" t="s">
        <v>10876</v>
      </c>
      <c r="T12" s="412" t="s">
        <v>10876</v>
      </c>
      <c r="U12" s="412" t="s">
        <v>10876</v>
      </c>
      <c r="V12" s="412" t="s">
        <v>10876</v>
      </c>
      <c r="W12" s="413" t="s">
        <v>10876</v>
      </c>
      <c r="X12" s="411" t="s">
        <v>10876</v>
      </c>
      <c r="Y12" s="412" t="s">
        <v>6354</v>
      </c>
      <c r="Z12" s="412" t="s">
        <v>10876</v>
      </c>
      <c r="AA12" s="412" t="s">
        <v>10876</v>
      </c>
      <c r="AB12" s="412" t="s">
        <v>10876</v>
      </c>
      <c r="AC12" s="412" t="s">
        <v>6354</v>
      </c>
      <c r="AD12" s="412" t="s">
        <v>6354</v>
      </c>
      <c r="AE12" s="412" t="s">
        <v>10879</v>
      </c>
      <c r="AF12" s="412" t="s">
        <v>10876</v>
      </c>
      <c r="AG12" s="412" t="s">
        <v>10877</v>
      </c>
      <c r="AH12" s="412" t="s">
        <v>10876</v>
      </c>
      <c r="AI12" s="413" t="s">
        <v>10877</v>
      </c>
    </row>
    <row r="13" spans="1:35" ht="30" customHeight="1" x14ac:dyDescent="0.15">
      <c r="A13" s="689" t="s">
        <v>34</v>
      </c>
      <c r="B13" s="903" t="s">
        <v>10833</v>
      </c>
      <c r="C13" s="642" t="s">
        <v>6354</v>
      </c>
      <c r="D13" s="642" t="s">
        <v>10876</v>
      </c>
      <c r="E13" s="710" t="s">
        <v>10730</v>
      </c>
      <c r="F13" s="246" t="str">
        <f>'Binning-NTC-Derating'!E111</f>
        <v>Matrix Controller 6</v>
      </c>
      <c r="G13" s="246" t="str">
        <f>'Binning-NTC-Derating'!O111</f>
        <v>Matrix Controller 1</v>
      </c>
      <c r="H13" s="131">
        <v>12</v>
      </c>
      <c r="I13" s="283">
        <v>10</v>
      </c>
      <c r="J13" s="935" t="s">
        <v>6354</v>
      </c>
      <c r="K13" s="696"/>
      <c r="L13" s="411" t="s">
        <v>10876</v>
      </c>
      <c r="M13" s="412" t="s">
        <v>10876</v>
      </c>
      <c r="N13" s="412" t="s">
        <v>10876</v>
      </c>
      <c r="O13" s="412" t="s">
        <v>10876</v>
      </c>
      <c r="P13" s="412" t="s">
        <v>10876</v>
      </c>
      <c r="Q13" s="412" t="s">
        <v>10876</v>
      </c>
      <c r="R13" s="412" t="s">
        <v>10876</v>
      </c>
      <c r="S13" s="412" t="s">
        <v>10876</v>
      </c>
      <c r="T13" s="412" t="s">
        <v>6354</v>
      </c>
      <c r="U13" s="412" t="s">
        <v>10876</v>
      </c>
      <c r="V13" s="412" t="s">
        <v>10876</v>
      </c>
      <c r="W13" s="413" t="s">
        <v>6354</v>
      </c>
      <c r="X13" s="411" t="s">
        <v>10876</v>
      </c>
      <c r="Y13" s="412" t="s">
        <v>10876</v>
      </c>
      <c r="Z13" s="412" t="s">
        <v>10876</v>
      </c>
      <c r="AA13" s="412" t="s">
        <v>10876</v>
      </c>
      <c r="AB13" s="412" t="s">
        <v>10876</v>
      </c>
      <c r="AC13" s="412" t="s">
        <v>10879</v>
      </c>
      <c r="AD13" s="412" t="s">
        <v>10876</v>
      </c>
      <c r="AE13" s="412" t="s">
        <v>6354</v>
      </c>
      <c r="AF13" s="412" t="s">
        <v>10876</v>
      </c>
      <c r="AG13" s="412" t="s">
        <v>10876</v>
      </c>
      <c r="AH13" s="412" t="s">
        <v>10876</v>
      </c>
      <c r="AI13" s="413" t="s">
        <v>10876</v>
      </c>
    </row>
    <row r="14" spans="1:35" ht="30" customHeight="1" thickBot="1" x14ac:dyDescent="0.2">
      <c r="A14" s="690" t="s">
        <v>35</v>
      </c>
      <c r="B14" s="904" t="s">
        <v>10834</v>
      </c>
      <c r="C14" s="711" t="s">
        <v>160</v>
      </c>
      <c r="D14" s="711" t="s">
        <v>6354</v>
      </c>
      <c r="E14" s="711" t="s">
        <v>10730</v>
      </c>
      <c r="F14" s="628" t="str">
        <f>'Binning-NTC-Derating'!E122</f>
        <v>Matrix Controller 6</v>
      </c>
      <c r="G14" s="628" t="str">
        <f>'Binning-NTC-Derating'!O122</f>
        <v>Matrix Controller 1</v>
      </c>
      <c r="H14" s="629">
        <v>12</v>
      </c>
      <c r="I14" s="573">
        <v>10</v>
      </c>
      <c r="J14" s="936" t="s">
        <v>6354</v>
      </c>
      <c r="K14" s="571"/>
      <c r="L14" s="957" t="s">
        <v>6354</v>
      </c>
      <c r="M14" s="714" t="s">
        <v>10876</v>
      </c>
      <c r="N14" s="714" t="s">
        <v>10876</v>
      </c>
      <c r="O14" s="714" t="s">
        <v>10876</v>
      </c>
      <c r="P14" s="714" t="s">
        <v>6354</v>
      </c>
      <c r="Q14" s="714" t="s">
        <v>10876</v>
      </c>
      <c r="R14" s="714" t="s">
        <v>10876</v>
      </c>
      <c r="S14" s="714" t="s">
        <v>10876</v>
      </c>
      <c r="T14" s="714" t="s">
        <v>10876</v>
      </c>
      <c r="U14" s="714" t="s">
        <v>10876</v>
      </c>
      <c r="V14" s="714" t="s">
        <v>10876</v>
      </c>
      <c r="W14" s="245" t="s">
        <v>10876</v>
      </c>
      <c r="X14" s="957" t="s">
        <v>10876</v>
      </c>
      <c r="Y14" s="714" t="s">
        <v>6354</v>
      </c>
      <c r="Z14" s="714" t="s">
        <v>10876</v>
      </c>
      <c r="AA14" s="714" t="s">
        <v>10876</v>
      </c>
      <c r="AB14" s="714" t="s">
        <v>10879</v>
      </c>
      <c r="AC14" s="714" t="s">
        <v>6354</v>
      </c>
      <c r="AD14" s="714" t="s">
        <v>10877</v>
      </c>
      <c r="AE14" s="714" t="s">
        <v>6354</v>
      </c>
      <c r="AF14" s="714" t="s">
        <v>10876</v>
      </c>
      <c r="AG14" s="714" t="s">
        <v>6354</v>
      </c>
      <c r="AH14" s="714" t="s">
        <v>6354</v>
      </c>
      <c r="AI14" s="245" t="s">
        <v>6354</v>
      </c>
    </row>
    <row r="15" spans="1:35" ht="35.1" customHeight="1" x14ac:dyDescent="0.15">
      <c r="A15" s="692" t="s">
        <v>107</v>
      </c>
      <c r="B15" s="693" t="s">
        <v>36</v>
      </c>
      <c r="C15" s="694" t="s">
        <v>10598</v>
      </c>
      <c r="D15" s="695" t="s">
        <v>10597</v>
      </c>
    </row>
    <row r="16" spans="1:35" ht="35.1" customHeight="1" thickBot="1" x14ac:dyDescent="0.2">
      <c r="A16" s="697" t="s">
        <v>37</v>
      </c>
      <c r="B16" s="698" t="s">
        <v>38</v>
      </c>
      <c r="C16" s="946" t="s">
        <v>10870</v>
      </c>
      <c r="D16" s="699" t="s">
        <v>418</v>
      </c>
    </row>
    <row r="17" spans="1:5" ht="35.1" customHeight="1" x14ac:dyDescent="0.15">
      <c r="A17" s="1145" t="s">
        <v>10682</v>
      </c>
      <c r="B17" s="1146"/>
      <c r="C17" s="806"/>
      <c r="D17" s="807"/>
    </row>
    <row r="18" spans="1:5" ht="35.1" customHeight="1" x14ac:dyDescent="0.15">
      <c r="A18" s="215" t="s">
        <v>10600</v>
      </c>
      <c r="B18" s="959" t="s">
        <v>10393</v>
      </c>
      <c r="C18" s="700"/>
      <c r="D18" s="701"/>
    </row>
    <row r="19" spans="1:5" ht="35.1" customHeight="1" thickBot="1" x14ac:dyDescent="0.2">
      <c r="A19" s="64" t="s">
        <v>10599</v>
      </c>
      <c r="B19" s="960" t="s">
        <v>10815</v>
      </c>
      <c r="C19" s="809"/>
      <c r="D19" s="810"/>
    </row>
    <row r="20" spans="1:5" ht="39.75" customHeight="1" x14ac:dyDescent="0.15">
      <c r="A20" s="1147" t="s">
        <v>10683</v>
      </c>
      <c r="B20" s="808" t="s">
        <v>10737</v>
      </c>
      <c r="C20" s="828" t="s">
        <v>10684</v>
      </c>
      <c r="D20" s="829" t="s">
        <v>10685</v>
      </c>
    </row>
    <row r="21" spans="1:5" ht="35.1" customHeight="1" thickBot="1" x14ac:dyDescent="0.2">
      <c r="A21" s="1148"/>
      <c r="B21" s="927" t="s">
        <v>10742</v>
      </c>
      <c r="C21" s="927">
        <v>20</v>
      </c>
      <c r="D21" s="928">
        <v>5</v>
      </c>
    </row>
    <row r="22" spans="1:5" ht="41.25" customHeight="1" x14ac:dyDescent="0.15">
      <c r="B22" s="29"/>
      <c r="C22" s="28"/>
      <c r="D22" s="28"/>
      <c r="E22" s="28"/>
    </row>
  </sheetData>
  <sheetProtection algorithmName="SHA-512" hashValue="dYs39LIHrBXL0+j4iZye+2PWbi2vB32Eeyf5998bf6Bk7l9PNVlZJ49vmCQTnXfVJLiHHyptTUQLGG3lLZyR/g==" saltValue="bir7SGOx/ThHhhWxv7NxVQ==" spinCount="100000" sheet="1" objects="1" scenarios="1"/>
  <dataConsolidate/>
  <mergeCells count="2">
    <mergeCell ref="A17:B17"/>
    <mergeCell ref="A20:A21"/>
  </mergeCells>
  <phoneticPr fontId="8" type="noConversion"/>
  <dataValidations count="30">
    <dataValidation type="list" showInputMessage="1" showErrorMessage="1" sqref="C16">
      <formula1>FanControl</formula1>
    </dataValidation>
    <dataValidation type="list" showInputMessage="1" showErrorMessage="1" errorTitle="Error!" error="The Valid Data is From 40 ℃ To 100 ℃._x000a_Only Multiples of 10 Or &quot;NU&quot; is Acceptable." sqref="B21">
      <formula1>Fam_Start_Temp</formula1>
    </dataValidation>
    <dataValidation showInputMessage="1" showErrorMessage="1" sqref="B16 C18:C19 F2:G14"/>
    <dataValidation type="list" allowBlank="1" showInputMessage="1" showErrorMessage="1" sqref="B8">
      <formula1>LS_Channel_Outputs</formula1>
    </dataValidation>
    <dataValidation type="whole" showInputMessage="1" showErrorMessage="1" errorTitle="Error!" error="The Valid data is From 1 To 50._x000a_Only Integer is Acceptable." sqref="H2:I14">
      <formula1>1</formula1>
      <formula2>50</formula2>
    </dataValidation>
    <dataValidation type="list" showInputMessage="1" showErrorMessage="1" sqref="J2:J6 J9:J14">
      <formula1>SYNC_Function</formula1>
    </dataValidation>
    <dataValidation type="custom" allowBlank="1" showInputMessage="1" showErrorMessage="1" errorTitle="Error!" error="Then Valid Data is From 1 To 12 and &quot;NU&quot;._x000a_Only Integer is Acceptable." sqref="L2:AI7 L9:AI14">
      <formula1>OR(L2="NU", AND(1&lt;=L2, L2&lt;=12))</formula1>
    </dataValidation>
    <dataValidation type="list" allowBlank="1" showInputMessage="1" showErrorMessage="1" sqref="B7">
      <formula1>Channel_Showing_Table</formula1>
    </dataValidation>
    <dataValidation type="list" showInputMessage="1" showErrorMessage="1" errorTitle="Error!" error="Invalid Input!" sqref="D16">
      <formula1>Channels_Bundling_Select</formula1>
    </dataValidation>
    <dataValidation type="list" showInputMessage="1" showErrorMessage="1" sqref="E2:E14">
      <formula1>Matrix_IC_Type_Selection</formula1>
    </dataValidation>
    <dataValidation type="custom" showInputMessage="1" showErrorMessage="1" errorTitle="Error!" error="The Valid Data is From 0 To 255._x000a_Only Integer is Acceptable." sqref="C21">
      <formula1>AND(0&lt;=C21,C21&lt;=255,(C21/1)=INT(C21/1))</formula1>
    </dataValidation>
    <dataValidation type="custom" showInputMessage="1" showErrorMessage="1" errorTitle="Error!" error="The Valid Data is From 0 To 255._x000a_Only Integer is Acceptable." sqref="D21">
      <formula1>AND(0&lt;=D21,D21&lt;=255,(D21/1)=INT(D21/1))</formula1>
    </dataValidation>
    <dataValidation type="list" showInputMessage="1" showErrorMessage="1" sqref="B2">
      <formula1>Channel_Outputs</formula1>
    </dataValidation>
    <dataValidation type="list" showInputMessage="1" showErrorMessage="1" sqref="B3">
      <formula1>Channel_Outputs</formula1>
    </dataValidation>
    <dataValidation type="list" showInputMessage="1" showErrorMessage="1" sqref="B4">
      <formula1>Channel_Outputs</formula1>
    </dataValidation>
    <dataValidation type="list" showInputMessage="1" showErrorMessage="1" sqref="B5">
      <formula1>Channel_Outputs</formula1>
    </dataValidation>
    <dataValidation type="list" showInputMessage="1" showErrorMessage="1" sqref="B6">
      <formula1>Channel_Outputs</formula1>
    </dataValidation>
    <dataValidation type="list" showInputMessage="1" showErrorMessage="1" sqref="B9">
      <formula1>Channel_Outputs</formula1>
    </dataValidation>
    <dataValidation type="list" showInputMessage="1" showErrorMessage="1" sqref="B10">
      <formula1>Channel_Outputs</formula1>
    </dataValidation>
    <dataValidation type="list" showInputMessage="1" showErrorMessage="1" sqref="B11">
      <formula1>Channel_Outputs</formula1>
    </dataValidation>
    <dataValidation type="list" showInputMessage="1" showErrorMessage="1" sqref="B12">
      <formula1>Channel_Outputs</formula1>
    </dataValidation>
    <dataValidation type="list" showInputMessage="1" showErrorMessage="1" sqref="B13">
      <formula1>Channel_Outputs</formula1>
    </dataValidation>
    <dataValidation type="list" showInputMessage="1" showErrorMessage="1" sqref="B14">
      <formula1>Channel_Outputs</formula1>
    </dataValidation>
    <dataValidation type="custom" showInputMessage="1" showErrorMessage="1" errorTitle="Error!" error="The Valid Data is From 0 To 15._x000a_Only Integer Or &quot;NU&quot; is Acceptable." sqref="C5:C14">
      <formula1>OR(C5="NU",AND(0&lt;=C5,C5&lt;=15,IF(ISTEXT(C5),TRUE,(C5/1)=INT(C5/1))))</formula1>
    </dataValidation>
    <dataValidation type="custom" showInputMessage="1" showErrorMessage="1" errorTitle="Error!" error="The Valid Data is From 0 To 15._x000a_Only Integer Or &quot;NU&quot; is Acceptable." sqref="D2:D14">
      <formula1>OR(D2="NU",AND(0&lt;=D2,D2&lt;=15,IF(ISTEXT(D2),TRUE,(D2/1)=INT(D2/1))))</formula1>
    </dataValidation>
    <dataValidation type="list" showInputMessage="1" showErrorMessage="1" sqref="C2">
      <formula1>Pixel_System_Pixel</formula1>
    </dataValidation>
    <dataValidation type="list" showInputMessage="1" showErrorMessage="1" sqref="C3">
      <formula1>Pixel_System_Pixel</formula1>
    </dataValidation>
    <dataValidation type="list" showInputMessage="1" showErrorMessage="1" sqref="C4">
      <formula1>Pixel_System_Pixel</formula1>
    </dataValidation>
    <dataValidation type="list" showInputMessage="1" showErrorMessage="1" sqref="B18">
      <formula1>Fan_NTCAsgn1</formula1>
    </dataValidation>
    <dataValidation type="list" showInputMessage="1" showErrorMessage="1" sqref="B19">
      <formula1>Fan_NTCAsgn2</formula1>
    </dataValidation>
  </dataValidations>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
  <dimension ref="A1:Z158"/>
  <sheetViews>
    <sheetView showGridLines="0" zoomScale="70" zoomScaleNormal="70" workbookViewId="0">
      <selection activeCell="K17" sqref="K17"/>
    </sheetView>
  </sheetViews>
  <sheetFormatPr defaultColWidth="9" defaultRowHeight="30" customHeight="1" x14ac:dyDescent="0.15"/>
  <cols>
    <col min="1" max="1" width="30.25" style="200" customWidth="1"/>
    <col min="2" max="2" width="28.125" style="200" customWidth="1"/>
    <col min="3" max="3" width="16.375" style="200" hidden="1" customWidth="1"/>
    <col min="4" max="4" width="15.25" style="200" hidden="1" customWidth="1"/>
    <col min="5" max="5" width="19.5" style="200" customWidth="1"/>
    <col min="6" max="8" width="19.75" style="200" customWidth="1"/>
    <col min="9" max="9" width="15" style="200" hidden="1" customWidth="1"/>
    <col min="10" max="10" width="21.375" style="200" customWidth="1"/>
    <col min="11" max="11" width="14.125" style="200" customWidth="1"/>
    <col min="12" max="12" width="11.25" style="200" customWidth="1"/>
    <col min="13" max="13" width="20.5" style="200" customWidth="1"/>
    <col min="14" max="14" width="29.375" style="200" customWidth="1"/>
    <col min="15" max="15" width="11.375" style="200" customWidth="1"/>
    <col min="16" max="16" width="16.5" style="200" customWidth="1"/>
    <col min="17" max="17" width="53.625" style="200" customWidth="1"/>
    <col min="18" max="18" width="17.75" style="200" customWidth="1"/>
    <col min="19" max="16384" width="9" style="200"/>
  </cols>
  <sheetData>
    <row r="1" spans="1:26" ht="30" customHeight="1" thickBot="1" x14ac:dyDescent="0.2">
      <c r="A1" s="1149" t="s">
        <v>10603</v>
      </c>
      <c r="B1" s="288" t="s">
        <v>10615</v>
      </c>
      <c r="C1" s="289" t="s">
        <v>87</v>
      </c>
      <c r="D1" s="289" t="s">
        <v>86</v>
      </c>
      <c r="E1" s="1206" t="s">
        <v>10868</v>
      </c>
      <c r="F1" s="1207"/>
      <c r="G1" s="1209" t="s">
        <v>3026</v>
      </c>
      <c r="H1" s="1210"/>
      <c r="I1" s="1192" t="s">
        <v>5274</v>
      </c>
      <c r="J1" s="1209"/>
      <c r="K1" s="1212"/>
      <c r="L1" s="1211"/>
      <c r="M1" s="1149" t="s">
        <v>10626</v>
      </c>
      <c r="N1" s="290" t="s">
        <v>10638</v>
      </c>
      <c r="O1" s="1151" t="s">
        <v>10825</v>
      </c>
      <c r="P1" s="1152"/>
      <c r="Q1" s="1400" t="s">
        <v>11001</v>
      </c>
      <c r="Z1" s="291" t="s">
        <v>3031</v>
      </c>
    </row>
    <row r="2" spans="1:26" ht="30" customHeight="1" thickBot="1" x14ac:dyDescent="0.2">
      <c r="A2" s="1205"/>
      <c r="B2" s="292" t="s">
        <v>10622</v>
      </c>
      <c r="C2" s="293"/>
      <c r="D2" s="293"/>
      <c r="E2" s="294" t="s">
        <v>3005</v>
      </c>
      <c r="F2" s="294" t="s">
        <v>3002</v>
      </c>
      <c r="G2" s="294" t="s">
        <v>3028</v>
      </c>
      <c r="H2" s="294" t="s">
        <v>3030</v>
      </c>
      <c r="I2" s="1193"/>
      <c r="J2" s="294" t="s">
        <v>3003</v>
      </c>
      <c r="K2" s="295" t="s">
        <v>3004</v>
      </c>
      <c r="L2" s="1211"/>
      <c r="M2" s="1150"/>
      <c r="N2" s="290" t="s">
        <v>10556</v>
      </c>
      <c r="O2" s="1153" t="s">
        <v>10642</v>
      </c>
      <c r="P2" s="1154"/>
      <c r="Q2" s="1202"/>
    </row>
    <row r="3" spans="1:26" ht="30" customHeight="1" x14ac:dyDescent="0.15">
      <c r="A3" s="296" t="s">
        <v>79</v>
      </c>
      <c r="B3" s="961">
        <v>0</v>
      </c>
      <c r="C3" s="297">
        <v>900</v>
      </c>
      <c r="D3" s="298"/>
      <c r="E3" s="299"/>
      <c r="F3" s="300">
        <f>E4</f>
        <v>900</v>
      </c>
      <c r="G3" s="301"/>
      <c r="H3" s="301"/>
      <c r="I3" s="600">
        <v>0</v>
      </c>
      <c r="J3" s="606"/>
      <c r="K3" s="607"/>
      <c r="M3" s="1198" t="s">
        <v>10849</v>
      </c>
      <c r="N3" s="1199"/>
      <c r="O3" s="1159"/>
      <c r="P3" s="1160"/>
    </row>
    <row r="4" spans="1:26" ht="30" customHeight="1" thickBot="1" x14ac:dyDescent="0.2">
      <c r="A4" s="95" t="s">
        <v>3</v>
      </c>
      <c r="B4" s="962">
        <v>0</v>
      </c>
      <c r="C4" s="303">
        <v>1000</v>
      </c>
      <c r="D4" s="304">
        <f t="shared" ref="D4:D10" si="0">IF(B3=0,C4,(F4+E4)/2)</f>
        <v>1000</v>
      </c>
      <c r="E4" s="305">
        <f>IF(B3=0,D4*0.9,590)</f>
        <v>900</v>
      </c>
      <c r="F4" s="305">
        <f>IF(B4=0,C4*(1.1), C4+600)</f>
        <v>1100</v>
      </c>
      <c r="G4" s="963" t="s">
        <v>418</v>
      </c>
      <c r="H4" s="963" t="s">
        <v>418</v>
      </c>
      <c r="I4" s="601">
        <v>1</v>
      </c>
      <c r="J4" s="211">
        <v>150</v>
      </c>
      <c r="K4" s="965">
        <v>2920</v>
      </c>
      <c r="M4" s="1200"/>
      <c r="N4" s="1201"/>
      <c r="O4" s="1161"/>
      <c r="P4" s="1162"/>
    </row>
    <row r="5" spans="1:26" ht="30" customHeight="1" x14ac:dyDescent="0.15">
      <c r="A5" s="95" t="s">
        <v>5</v>
      </c>
      <c r="B5" s="962">
        <v>0</v>
      </c>
      <c r="C5" s="303">
        <v>1800</v>
      </c>
      <c r="D5" s="304">
        <f t="shared" si="0"/>
        <v>1800</v>
      </c>
      <c r="E5" s="305">
        <f>IF(B4=0,C5*0.9,C5+200)</f>
        <v>1620</v>
      </c>
      <c r="F5" s="305">
        <f>IF(B5=0,IF(B4=0,C5*(1.1),C5+600), C5+1000)</f>
        <v>1980.0000000000002</v>
      </c>
      <c r="G5" s="939" t="s">
        <v>418</v>
      </c>
      <c r="H5" s="939" t="s">
        <v>418</v>
      </c>
      <c r="I5" s="601">
        <v>2</v>
      </c>
      <c r="J5" s="211">
        <v>220</v>
      </c>
      <c r="K5" s="896">
        <v>2920</v>
      </c>
      <c r="M5" s="559" t="s">
        <v>84</v>
      </c>
      <c r="N5" s="897">
        <v>250</v>
      </c>
      <c r="O5" s="560" t="s">
        <v>2</v>
      </c>
      <c r="P5" s="561">
        <v>0</v>
      </c>
    </row>
    <row r="6" spans="1:26" ht="30" customHeight="1" x14ac:dyDescent="0.15">
      <c r="A6" s="95" t="s">
        <v>7</v>
      </c>
      <c r="B6" s="962">
        <v>0</v>
      </c>
      <c r="C6" s="303">
        <v>3160</v>
      </c>
      <c r="D6" s="304">
        <f t="shared" si="0"/>
        <v>3160</v>
      </c>
      <c r="E6" s="305">
        <f>IF(B5=0,C6*0.9,C6+200)</f>
        <v>2844</v>
      </c>
      <c r="F6" s="305">
        <f>IF(B6=0,IF(B5=0,C6*(1.1), C6+600),C6+1000)</f>
        <v>3476.0000000000005</v>
      </c>
      <c r="G6" s="939" t="s">
        <v>418</v>
      </c>
      <c r="H6" s="939" t="s">
        <v>418</v>
      </c>
      <c r="I6" s="601">
        <v>3</v>
      </c>
      <c r="J6" s="211">
        <v>330</v>
      </c>
      <c r="K6" s="896">
        <v>2920</v>
      </c>
      <c r="M6" s="308" t="s">
        <v>4</v>
      </c>
      <c r="N6" s="898">
        <v>210</v>
      </c>
      <c r="O6" s="309" t="s">
        <v>83</v>
      </c>
      <c r="P6" s="443">
        <v>0</v>
      </c>
    </row>
    <row r="7" spans="1:26" ht="30" customHeight="1" x14ac:dyDescent="0.15">
      <c r="A7" s="95" t="s">
        <v>9</v>
      </c>
      <c r="B7" s="962">
        <v>0</v>
      </c>
      <c r="C7" s="303">
        <v>4870</v>
      </c>
      <c r="D7" s="304">
        <f t="shared" si="0"/>
        <v>4870</v>
      </c>
      <c r="E7" s="305">
        <f>IF(B6=0,C7*0.9,C7+200)</f>
        <v>4383</v>
      </c>
      <c r="F7" s="305">
        <f>IF(B7=0,IF(B6=0,C7*(1.1), C7+500),C7+1100)</f>
        <v>5357</v>
      </c>
      <c r="G7" s="939" t="s">
        <v>418</v>
      </c>
      <c r="H7" s="939" t="s">
        <v>418</v>
      </c>
      <c r="I7" s="601">
        <v>4</v>
      </c>
      <c r="J7" s="211">
        <v>440</v>
      </c>
      <c r="K7" s="896">
        <v>2920</v>
      </c>
      <c r="M7" s="308" t="s">
        <v>6</v>
      </c>
      <c r="N7" s="898">
        <v>170</v>
      </c>
      <c r="O7" s="309" t="s">
        <v>82</v>
      </c>
      <c r="P7" s="443">
        <v>25</v>
      </c>
    </row>
    <row r="8" spans="1:26" ht="30" customHeight="1" x14ac:dyDescent="0.15">
      <c r="A8" s="95" t="s">
        <v>11</v>
      </c>
      <c r="B8" s="962">
        <v>0</v>
      </c>
      <c r="C8" s="303">
        <v>7150</v>
      </c>
      <c r="D8" s="304">
        <f t="shared" si="0"/>
        <v>7150</v>
      </c>
      <c r="E8" s="305">
        <f>IF(B7=0,C8*0.85,C8+0)</f>
        <v>6077.5</v>
      </c>
      <c r="F8" s="305">
        <f>IF(B8=0,IF(B7=0,C8*(1.1), C8+700),C8+1500)</f>
        <v>7865.0000000000009</v>
      </c>
      <c r="G8" s="939" t="s">
        <v>418</v>
      </c>
      <c r="H8" s="939" t="s">
        <v>418</v>
      </c>
      <c r="I8" s="601">
        <v>5</v>
      </c>
      <c r="J8" s="211">
        <v>550</v>
      </c>
      <c r="K8" s="896">
        <v>2920</v>
      </c>
      <c r="M8" s="308" t="s">
        <v>8</v>
      </c>
      <c r="N8" s="898">
        <v>130</v>
      </c>
      <c r="O8" s="309" t="s">
        <v>81</v>
      </c>
      <c r="P8" s="443">
        <v>50</v>
      </c>
    </row>
    <row r="9" spans="1:26" ht="30" customHeight="1" x14ac:dyDescent="0.15">
      <c r="A9" s="95" t="s">
        <v>13</v>
      </c>
      <c r="B9" s="962">
        <v>0</v>
      </c>
      <c r="C9" s="303">
        <v>9760</v>
      </c>
      <c r="D9" s="304">
        <f t="shared" si="0"/>
        <v>9760</v>
      </c>
      <c r="E9" s="305">
        <f>IF(B8=0,C9*0.91,C9+100)</f>
        <v>8881.6</v>
      </c>
      <c r="F9" s="305">
        <f>IF(B9=0,IF(B8=0,C9*(1.05), C9+500),C9+1700)</f>
        <v>10248</v>
      </c>
      <c r="G9" s="939" t="s">
        <v>418</v>
      </c>
      <c r="H9" s="939" t="s">
        <v>418</v>
      </c>
      <c r="I9" s="601">
        <v>6</v>
      </c>
      <c r="J9" s="211">
        <v>820</v>
      </c>
      <c r="K9" s="896">
        <v>2920</v>
      </c>
      <c r="M9" s="310" t="s">
        <v>10</v>
      </c>
      <c r="N9" s="899">
        <v>90</v>
      </c>
      <c r="O9" s="311" t="s">
        <v>80</v>
      </c>
      <c r="P9" s="900">
        <v>75</v>
      </c>
    </row>
    <row r="10" spans="1:26" ht="30" customHeight="1" thickBot="1" x14ac:dyDescent="0.2">
      <c r="A10" s="95" t="s">
        <v>14</v>
      </c>
      <c r="B10" s="962">
        <v>0</v>
      </c>
      <c r="C10" s="303">
        <v>13000</v>
      </c>
      <c r="D10" s="304">
        <f t="shared" si="0"/>
        <v>13000</v>
      </c>
      <c r="E10" s="305">
        <f>IF(B9=0,C10*(0.89),C10+300)</f>
        <v>11570</v>
      </c>
      <c r="F10" s="305">
        <f>IF(B10=0,IF(B9=0,C10*(1.1), C10*1.2),C10*1.3)</f>
        <v>14300.000000000002</v>
      </c>
      <c r="G10" s="964" t="s">
        <v>418</v>
      </c>
      <c r="H10" s="964" t="s">
        <v>418</v>
      </c>
      <c r="I10" s="602">
        <v>7</v>
      </c>
      <c r="J10" s="211">
        <v>1100</v>
      </c>
      <c r="K10" s="896">
        <v>2920</v>
      </c>
      <c r="M10" s="312" t="s">
        <v>221</v>
      </c>
      <c r="N10" s="229">
        <v>50</v>
      </c>
      <c r="O10" s="229" t="s">
        <v>222</v>
      </c>
      <c r="P10" s="901">
        <v>100</v>
      </c>
    </row>
    <row r="11" spans="1:26" ht="30" customHeight="1" thickBot="1" x14ac:dyDescent="0.2">
      <c r="A11" s="313"/>
      <c r="B11" s="314"/>
      <c r="C11" s="315">
        <v>15000</v>
      </c>
      <c r="D11" s="316">
        <f xml:space="preserve"> C11</f>
        <v>15000</v>
      </c>
      <c r="E11" s="317">
        <f>F10</f>
        <v>14300.000000000002</v>
      </c>
      <c r="F11" s="318"/>
      <c r="G11" s="301"/>
      <c r="H11" s="301"/>
      <c r="I11" s="301"/>
      <c r="J11" s="299"/>
      <c r="K11" s="302"/>
      <c r="M11" s="319"/>
      <c r="N11" s="301"/>
      <c r="O11" s="299"/>
      <c r="P11" s="302"/>
    </row>
    <row r="12" spans="1:26" ht="30" customHeight="1" thickBot="1" x14ac:dyDescent="0.2">
      <c r="A12" s="1149" t="s">
        <v>10604</v>
      </c>
      <c r="B12" s="288" t="s">
        <v>10616</v>
      </c>
      <c r="C12" s="289" t="s">
        <v>87</v>
      </c>
      <c r="D12" s="289" t="s">
        <v>86</v>
      </c>
      <c r="E12" s="1208" t="s">
        <v>10823</v>
      </c>
      <c r="F12" s="1207"/>
      <c r="G12" s="1213" t="s">
        <v>5275</v>
      </c>
      <c r="H12" s="1214"/>
      <c r="I12" s="1192" t="s">
        <v>5274</v>
      </c>
      <c r="J12" s="1209"/>
      <c r="K12" s="1212"/>
      <c r="L12" s="320"/>
      <c r="M12" s="1149" t="s">
        <v>10627</v>
      </c>
      <c r="N12" s="290" t="s">
        <v>10639</v>
      </c>
      <c r="O12" s="1151" t="s">
        <v>10825</v>
      </c>
      <c r="P12" s="1152"/>
    </row>
    <row r="13" spans="1:26" ht="30" customHeight="1" thickBot="1" x14ac:dyDescent="0.2">
      <c r="A13" s="1205"/>
      <c r="B13" s="292" t="s">
        <v>10623</v>
      </c>
      <c r="C13" s="293"/>
      <c r="D13" s="293"/>
      <c r="E13" s="294" t="s">
        <v>3005</v>
      </c>
      <c r="F13" s="294" t="s">
        <v>3002</v>
      </c>
      <c r="G13" s="294" t="s">
        <v>3027</v>
      </c>
      <c r="H13" s="294" t="s">
        <v>3029</v>
      </c>
      <c r="I13" s="1193"/>
      <c r="J13" s="294" t="s">
        <v>3003</v>
      </c>
      <c r="K13" s="295" t="s">
        <v>3004</v>
      </c>
      <c r="L13" s="321"/>
      <c r="M13" s="1150"/>
      <c r="N13" s="290" t="s">
        <v>10556</v>
      </c>
      <c r="O13" s="1153" t="s">
        <v>10643</v>
      </c>
      <c r="P13" s="1154"/>
    </row>
    <row r="14" spans="1:26" ht="30" customHeight="1" x14ac:dyDescent="0.15">
      <c r="A14" s="322" t="s">
        <v>79</v>
      </c>
      <c r="B14" s="954">
        <v>0</v>
      </c>
      <c r="C14" s="323">
        <v>900</v>
      </c>
      <c r="D14" s="324"/>
      <c r="E14" s="325"/>
      <c r="F14" s="326">
        <f>E15</f>
        <v>900</v>
      </c>
      <c r="G14" s="301"/>
      <c r="H14" s="301"/>
      <c r="I14" s="600">
        <v>0</v>
      </c>
      <c r="J14" s="608"/>
      <c r="K14" s="609"/>
      <c r="M14" s="1155" t="s">
        <v>10849</v>
      </c>
      <c r="N14" s="1156"/>
      <c r="O14" s="1159"/>
      <c r="P14" s="1160"/>
    </row>
    <row r="15" spans="1:26" ht="30" customHeight="1" thickBot="1" x14ac:dyDescent="0.2">
      <c r="A15" s="327" t="s">
        <v>78</v>
      </c>
      <c r="B15" s="955">
        <v>0</v>
      </c>
      <c r="C15" s="328">
        <v>1000</v>
      </c>
      <c r="D15" s="329">
        <f t="shared" ref="D15:D21" si="1">IF(B14=0,C15,(F15+E15)/2)</f>
        <v>1000</v>
      </c>
      <c r="E15" s="305">
        <f>IF(B14=0,D15*0.9,590)</f>
        <v>900</v>
      </c>
      <c r="F15" s="305">
        <f>IF(B15=0,C15*(1.1), C15+600)</f>
        <v>1100</v>
      </c>
      <c r="G15" s="950">
        <v>5</v>
      </c>
      <c r="H15" s="950">
        <v>25</v>
      </c>
      <c r="I15" s="601">
        <v>1</v>
      </c>
      <c r="J15" s="211">
        <v>100</v>
      </c>
      <c r="K15" s="896">
        <v>2920</v>
      </c>
      <c r="M15" s="1157"/>
      <c r="N15" s="1158"/>
      <c r="O15" s="1161"/>
      <c r="P15" s="1162"/>
    </row>
    <row r="16" spans="1:26" ht="30" customHeight="1" x14ac:dyDescent="0.15">
      <c r="A16" s="327" t="s">
        <v>77</v>
      </c>
      <c r="B16" s="955">
        <v>0</v>
      </c>
      <c r="C16" s="328">
        <v>1800</v>
      </c>
      <c r="D16" s="329">
        <f t="shared" si="1"/>
        <v>1800</v>
      </c>
      <c r="E16" s="305">
        <f>IF(B15=0,C16*0.9,C16+200)</f>
        <v>1620</v>
      </c>
      <c r="F16" s="305">
        <f>IF(B16=0,IF(B15=0,C16*(1.1),C16+600), C16+1000)</f>
        <v>1980.0000000000002</v>
      </c>
      <c r="G16" s="905">
        <v>30</v>
      </c>
      <c r="H16" s="905">
        <v>65</v>
      </c>
      <c r="I16" s="601">
        <v>2</v>
      </c>
      <c r="J16" s="211">
        <v>200</v>
      </c>
      <c r="K16" s="896">
        <v>2920</v>
      </c>
      <c r="M16" s="559" t="s">
        <v>84</v>
      </c>
      <c r="N16" s="897">
        <v>250</v>
      </c>
      <c r="O16" s="560" t="s">
        <v>2</v>
      </c>
      <c r="P16" s="561">
        <v>0</v>
      </c>
    </row>
    <row r="17" spans="1:16" ht="30" customHeight="1" x14ac:dyDescent="0.15">
      <c r="A17" s="327" t="s">
        <v>7</v>
      </c>
      <c r="B17" s="955">
        <v>0</v>
      </c>
      <c r="C17" s="328">
        <v>3160</v>
      </c>
      <c r="D17" s="329">
        <f t="shared" si="1"/>
        <v>3160</v>
      </c>
      <c r="E17" s="305">
        <f>IF(B16=0,C17*0.9,C17+200)</f>
        <v>2844</v>
      </c>
      <c r="F17" s="305">
        <f>IF(B17=0,IF(B16=0,C17*(1.1), C17+600),C17+1000)</f>
        <v>3476.0000000000005</v>
      </c>
      <c r="G17" s="905">
        <v>70</v>
      </c>
      <c r="H17" s="905">
        <v>105</v>
      </c>
      <c r="I17" s="601">
        <v>3</v>
      </c>
      <c r="J17" s="211">
        <v>300</v>
      </c>
      <c r="K17" s="896">
        <v>2920</v>
      </c>
      <c r="M17" s="308" t="s">
        <v>4</v>
      </c>
      <c r="N17" s="898">
        <v>210</v>
      </c>
      <c r="O17" s="309" t="s">
        <v>83</v>
      </c>
      <c r="P17" s="443">
        <v>0</v>
      </c>
    </row>
    <row r="18" spans="1:16" ht="30" customHeight="1" x14ac:dyDescent="0.15">
      <c r="A18" s="327" t="s">
        <v>9</v>
      </c>
      <c r="B18" s="955">
        <v>0</v>
      </c>
      <c r="C18" s="328">
        <v>4870</v>
      </c>
      <c r="D18" s="329">
        <f t="shared" si="1"/>
        <v>4870</v>
      </c>
      <c r="E18" s="305">
        <f>IF(B17=0,C18*0.9,C18+200)</f>
        <v>4383</v>
      </c>
      <c r="F18" s="305">
        <f>IF(B18=0,IF(B17=0,C18*(1.1), C18+500),C18+1100)</f>
        <v>5357</v>
      </c>
      <c r="G18" s="905">
        <v>110</v>
      </c>
      <c r="H18" s="905">
        <v>145</v>
      </c>
      <c r="I18" s="601">
        <v>4</v>
      </c>
      <c r="J18" s="211">
        <v>400</v>
      </c>
      <c r="K18" s="896">
        <v>2920</v>
      </c>
      <c r="M18" s="308" t="s">
        <v>6</v>
      </c>
      <c r="N18" s="898">
        <v>170</v>
      </c>
      <c r="O18" s="309" t="s">
        <v>82</v>
      </c>
      <c r="P18" s="443">
        <v>25</v>
      </c>
    </row>
    <row r="19" spans="1:16" ht="30" customHeight="1" x14ac:dyDescent="0.15">
      <c r="A19" s="327" t="s">
        <v>11</v>
      </c>
      <c r="B19" s="955">
        <v>0</v>
      </c>
      <c r="C19" s="328">
        <v>7150</v>
      </c>
      <c r="D19" s="329">
        <f t="shared" si="1"/>
        <v>7150</v>
      </c>
      <c r="E19" s="305">
        <f>IF(B18=0,C19*0.85,C19+0)</f>
        <v>6077.5</v>
      </c>
      <c r="F19" s="305">
        <f>IF(B19=0,IF(B18=0,C19*(1.1), C19+700),C19+1500)</f>
        <v>7865.0000000000009</v>
      </c>
      <c r="G19" s="905">
        <v>150</v>
      </c>
      <c r="H19" s="905">
        <v>185</v>
      </c>
      <c r="I19" s="601">
        <v>5</v>
      </c>
      <c r="J19" s="211">
        <v>500</v>
      </c>
      <c r="K19" s="896">
        <v>2920</v>
      </c>
      <c r="M19" s="308" t="s">
        <v>8</v>
      </c>
      <c r="N19" s="898">
        <v>130</v>
      </c>
      <c r="O19" s="309" t="s">
        <v>81</v>
      </c>
      <c r="P19" s="443">
        <v>50</v>
      </c>
    </row>
    <row r="20" spans="1:16" ht="30" customHeight="1" x14ac:dyDescent="0.15">
      <c r="A20" s="327" t="s">
        <v>13</v>
      </c>
      <c r="B20" s="955">
        <v>0</v>
      </c>
      <c r="C20" s="328">
        <v>9760</v>
      </c>
      <c r="D20" s="329">
        <f t="shared" si="1"/>
        <v>9760</v>
      </c>
      <c r="E20" s="305">
        <f>IF(B19=0,C20*0.91,C20+100)</f>
        <v>8881.6</v>
      </c>
      <c r="F20" s="305">
        <f>IF(B20=0,IF(B19=0,C20*(1.05), C20+500),C20+1700)</f>
        <v>10248</v>
      </c>
      <c r="G20" s="905">
        <v>190</v>
      </c>
      <c r="H20" s="905">
        <v>225</v>
      </c>
      <c r="I20" s="601">
        <v>6</v>
      </c>
      <c r="J20" s="895">
        <v>800</v>
      </c>
      <c r="K20" s="896">
        <v>2920</v>
      </c>
      <c r="M20" s="310" t="s">
        <v>10</v>
      </c>
      <c r="N20" s="899">
        <v>90</v>
      </c>
      <c r="O20" s="311" t="s">
        <v>80</v>
      </c>
      <c r="P20" s="900">
        <v>75</v>
      </c>
    </row>
    <row r="21" spans="1:16" ht="30" customHeight="1" thickBot="1" x14ac:dyDescent="0.2">
      <c r="A21" s="327" t="s">
        <v>76</v>
      </c>
      <c r="B21" s="955">
        <v>0</v>
      </c>
      <c r="C21" s="328">
        <v>13000</v>
      </c>
      <c r="D21" s="329">
        <f t="shared" si="1"/>
        <v>13000</v>
      </c>
      <c r="E21" s="305">
        <f>IF(B20=0,C21*(0.89),C21+300)</f>
        <v>11570</v>
      </c>
      <c r="F21" s="305">
        <f>IF(B21=0,IF(B20=0,C21*(1.1), C21*1.2),C21*1.3)</f>
        <v>14300.000000000002</v>
      </c>
      <c r="G21" s="951">
        <v>230</v>
      </c>
      <c r="H21" s="951">
        <v>250</v>
      </c>
      <c r="I21" s="602">
        <v>7</v>
      </c>
      <c r="J21" s="895">
        <v>1200</v>
      </c>
      <c r="K21" s="896">
        <v>2920</v>
      </c>
      <c r="M21" s="312" t="s">
        <v>221</v>
      </c>
      <c r="N21" s="229">
        <v>50</v>
      </c>
      <c r="O21" s="229" t="s">
        <v>222</v>
      </c>
      <c r="P21" s="901">
        <v>100</v>
      </c>
    </row>
    <row r="22" spans="1:16" ht="30" customHeight="1" thickBot="1" x14ac:dyDescent="0.2">
      <c r="A22" s="318"/>
      <c r="B22" s="314"/>
      <c r="C22" s="315">
        <v>15000</v>
      </c>
      <c r="D22" s="316">
        <f xml:space="preserve"> C22</f>
        <v>15000</v>
      </c>
      <c r="E22" s="317">
        <f>F21</f>
        <v>14300.000000000002</v>
      </c>
      <c r="F22" s="330"/>
      <c r="G22" s="301"/>
      <c r="H22" s="301"/>
      <c r="I22" s="301"/>
      <c r="J22" s="299"/>
      <c r="K22" s="302"/>
      <c r="M22" s="319"/>
      <c r="N22" s="301"/>
      <c r="O22" s="299"/>
      <c r="P22" s="302"/>
    </row>
    <row r="23" spans="1:16" ht="30" customHeight="1" thickBot="1" x14ac:dyDescent="0.2">
      <c r="A23" s="1149" t="s">
        <v>10605</v>
      </c>
      <c r="B23" s="288" t="s">
        <v>10617</v>
      </c>
      <c r="C23" s="289" t="s">
        <v>87</v>
      </c>
      <c r="D23" s="289" t="s">
        <v>86</v>
      </c>
      <c r="E23" s="1208" t="s">
        <v>10823</v>
      </c>
      <c r="F23" s="1207"/>
      <c r="G23" s="1209" t="s">
        <v>5275</v>
      </c>
      <c r="H23" s="1210"/>
      <c r="I23" s="1192" t="s">
        <v>5274</v>
      </c>
      <c r="J23" s="1209"/>
      <c r="K23" s="1212"/>
      <c r="L23" s="320"/>
      <c r="M23" s="1149" t="s">
        <v>10628</v>
      </c>
      <c r="N23" s="290" t="s">
        <v>10639</v>
      </c>
      <c r="O23" s="1151" t="s">
        <v>10825</v>
      </c>
      <c r="P23" s="1152"/>
    </row>
    <row r="24" spans="1:16" ht="30" customHeight="1" thickBot="1" x14ac:dyDescent="0.2">
      <c r="A24" s="1205"/>
      <c r="B24" s="292" t="s">
        <v>10623</v>
      </c>
      <c r="C24" s="293"/>
      <c r="D24" s="293"/>
      <c r="E24" s="294" t="s">
        <v>3005</v>
      </c>
      <c r="F24" s="294" t="s">
        <v>3002</v>
      </c>
      <c r="G24" s="294" t="s">
        <v>3027</v>
      </c>
      <c r="H24" s="294" t="s">
        <v>3029</v>
      </c>
      <c r="I24" s="1193"/>
      <c r="J24" s="294" t="s">
        <v>3003</v>
      </c>
      <c r="K24" s="295" t="s">
        <v>3004</v>
      </c>
      <c r="L24" s="321"/>
      <c r="M24" s="1150"/>
      <c r="N24" s="290" t="s">
        <v>10556</v>
      </c>
      <c r="O24" s="1153" t="s">
        <v>10643</v>
      </c>
      <c r="P24" s="1154"/>
    </row>
    <row r="25" spans="1:16" ht="30" customHeight="1" x14ac:dyDescent="0.15">
      <c r="A25" s="322" t="s">
        <v>79</v>
      </c>
      <c r="B25" s="954">
        <v>0</v>
      </c>
      <c r="C25" s="297">
        <v>900</v>
      </c>
      <c r="D25" s="298"/>
      <c r="E25" s="299"/>
      <c r="F25" s="326">
        <f>E26</f>
        <v>900</v>
      </c>
      <c r="G25" s="301"/>
      <c r="H25" s="301"/>
      <c r="I25" s="600">
        <v>0</v>
      </c>
      <c r="J25" s="606"/>
      <c r="K25" s="607"/>
      <c r="M25" s="1155" t="s">
        <v>10849</v>
      </c>
      <c r="N25" s="1156"/>
      <c r="O25" s="1159"/>
      <c r="P25" s="1160"/>
    </row>
    <row r="26" spans="1:16" ht="30" customHeight="1" thickBot="1" x14ac:dyDescent="0.2">
      <c r="A26" s="327" t="s">
        <v>78</v>
      </c>
      <c r="B26" s="955">
        <v>0</v>
      </c>
      <c r="C26" s="303">
        <v>1000</v>
      </c>
      <c r="D26" s="304">
        <f t="shared" ref="D26:D32" si="2">IF(B25=0,C26,(F26+E26)/2)</f>
        <v>1000</v>
      </c>
      <c r="E26" s="305">
        <f>IF(B25=0,D26*0.9,590)</f>
        <v>900</v>
      </c>
      <c r="F26" s="305">
        <f>IF(B26=0,C26*(1.1), C26+600)</f>
        <v>1100</v>
      </c>
      <c r="G26" s="950">
        <v>5</v>
      </c>
      <c r="H26" s="950">
        <v>25</v>
      </c>
      <c r="I26" s="601">
        <v>1</v>
      </c>
      <c r="J26" s="211">
        <v>100</v>
      </c>
      <c r="K26" s="896">
        <v>2920</v>
      </c>
      <c r="M26" s="1157"/>
      <c r="N26" s="1158"/>
      <c r="O26" s="1161"/>
      <c r="P26" s="1162"/>
    </row>
    <row r="27" spans="1:16" ht="30" customHeight="1" x14ac:dyDescent="0.15">
      <c r="A27" s="327" t="s">
        <v>77</v>
      </c>
      <c r="B27" s="955">
        <v>0</v>
      </c>
      <c r="C27" s="303">
        <v>1800</v>
      </c>
      <c r="D27" s="304">
        <f t="shared" si="2"/>
        <v>1800</v>
      </c>
      <c r="E27" s="305">
        <f>IF(B26=0,C27*0.9,C27+200)</f>
        <v>1620</v>
      </c>
      <c r="F27" s="305">
        <f>IF(B27=0,IF(B26=0,C27*(1.1),C27+600), C27+1000)</f>
        <v>1980.0000000000002</v>
      </c>
      <c r="G27" s="905">
        <v>30</v>
      </c>
      <c r="H27" s="905">
        <v>65</v>
      </c>
      <c r="I27" s="601">
        <v>2</v>
      </c>
      <c r="J27" s="211">
        <v>200</v>
      </c>
      <c r="K27" s="896">
        <v>2920</v>
      </c>
      <c r="M27" s="559" t="s">
        <v>84</v>
      </c>
      <c r="N27" s="897">
        <v>250</v>
      </c>
      <c r="O27" s="560" t="s">
        <v>2</v>
      </c>
      <c r="P27" s="561">
        <v>0</v>
      </c>
    </row>
    <row r="28" spans="1:16" ht="30" customHeight="1" x14ac:dyDescent="0.15">
      <c r="A28" s="327" t="s">
        <v>7</v>
      </c>
      <c r="B28" s="955">
        <v>0</v>
      </c>
      <c r="C28" s="303">
        <v>3160</v>
      </c>
      <c r="D28" s="304">
        <f t="shared" si="2"/>
        <v>3160</v>
      </c>
      <c r="E28" s="305">
        <f>IF(B27=0,C28*0.9,C28+200)</f>
        <v>2844</v>
      </c>
      <c r="F28" s="305">
        <f>IF(B28=0,IF(B27=0,C28*(1.1), C28+600),C28+1000)</f>
        <v>3476.0000000000005</v>
      </c>
      <c r="G28" s="905">
        <v>70</v>
      </c>
      <c r="H28" s="905">
        <v>105</v>
      </c>
      <c r="I28" s="601">
        <v>3</v>
      </c>
      <c r="J28" s="211">
        <v>300</v>
      </c>
      <c r="K28" s="896">
        <v>2920</v>
      </c>
      <c r="M28" s="308" t="s">
        <v>4</v>
      </c>
      <c r="N28" s="898">
        <v>210</v>
      </c>
      <c r="O28" s="309" t="s">
        <v>83</v>
      </c>
      <c r="P28" s="443">
        <v>0</v>
      </c>
    </row>
    <row r="29" spans="1:16" ht="30" customHeight="1" x14ac:dyDescent="0.15">
      <c r="A29" s="327" t="s">
        <v>9</v>
      </c>
      <c r="B29" s="955">
        <v>0</v>
      </c>
      <c r="C29" s="303">
        <v>4870</v>
      </c>
      <c r="D29" s="304">
        <f t="shared" si="2"/>
        <v>4870</v>
      </c>
      <c r="E29" s="305">
        <f>IF(B28=0,C29*0.9,C29+200)</f>
        <v>4383</v>
      </c>
      <c r="F29" s="305">
        <f>IF(B29=0,IF(B28=0,C29*(1.1), C29+500),C29+1100)</f>
        <v>5357</v>
      </c>
      <c r="G29" s="905">
        <v>110</v>
      </c>
      <c r="H29" s="905">
        <v>145</v>
      </c>
      <c r="I29" s="601">
        <v>4</v>
      </c>
      <c r="J29" s="211">
        <v>400</v>
      </c>
      <c r="K29" s="896">
        <v>2920</v>
      </c>
      <c r="M29" s="308" t="s">
        <v>6</v>
      </c>
      <c r="N29" s="898">
        <v>170</v>
      </c>
      <c r="O29" s="309" t="s">
        <v>82</v>
      </c>
      <c r="P29" s="443">
        <v>25</v>
      </c>
    </row>
    <row r="30" spans="1:16" ht="30" customHeight="1" x14ac:dyDescent="0.15">
      <c r="A30" s="327" t="s">
        <v>11</v>
      </c>
      <c r="B30" s="955">
        <v>0</v>
      </c>
      <c r="C30" s="303">
        <v>7150</v>
      </c>
      <c r="D30" s="304">
        <f t="shared" si="2"/>
        <v>7150</v>
      </c>
      <c r="E30" s="305">
        <f>IF(B29=0,C30*0.85,C30+0)</f>
        <v>6077.5</v>
      </c>
      <c r="F30" s="305">
        <f>IF(B30=0,IF(B29=0,C30*(1.1), C30+700),C30+1500)</f>
        <v>7865.0000000000009</v>
      </c>
      <c r="G30" s="905">
        <v>150</v>
      </c>
      <c r="H30" s="905">
        <v>185</v>
      </c>
      <c r="I30" s="601">
        <v>5</v>
      </c>
      <c r="J30" s="211">
        <v>500</v>
      </c>
      <c r="K30" s="896">
        <v>2920</v>
      </c>
      <c r="M30" s="308" t="s">
        <v>8</v>
      </c>
      <c r="N30" s="898">
        <v>130</v>
      </c>
      <c r="O30" s="309" t="s">
        <v>81</v>
      </c>
      <c r="P30" s="443">
        <v>50</v>
      </c>
    </row>
    <row r="31" spans="1:16" ht="30" customHeight="1" x14ac:dyDescent="0.15">
      <c r="A31" s="327" t="s">
        <v>13</v>
      </c>
      <c r="B31" s="955">
        <v>0</v>
      </c>
      <c r="C31" s="303">
        <v>9760</v>
      </c>
      <c r="D31" s="304">
        <f t="shared" si="2"/>
        <v>9760</v>
      </c>
      <c r="E31" s="305">
        <f>IF(B30=0,C31*0.91,C31+100)</f>
        <v>8881.6</v>
      </c>
      <c r="F31" s="305">
        <f>IF(B31=0,IF(B30=0,C31*(1.05), C31+500),C31+1700)</f>
        <v>10248</v>
      </c>
      <c r="G31" s="905">
        <v>190</v>
      </c>
      <c r="H31" s="905">
        <v>225</v>
      </c>
      <c r="I31" s="601">
        <v>6</v>
      </c>
      <c r="J31" s="895">
        <v>800</v>
      </c>
      <c r="K31" s="896">
        <v>2920</v>
      </c>
      <c r="M31" s="310" t="s">
        <v>10</v>
      </c>
      <c r="N31" s="899">
        <v>90</v>
      </c>
      <c r="O31" s="311" t="s">
        <v>80</v>
      </c>
      <c r="P31" s="900">
        <v>75</v>
      </c>
    </row>
    <row r="32" spans="1:16" ht="30" customHeight="1" thickBot="1" x14ac:dyDescent="0.2">
      <c r="A32" s="327" t="s">
        <v>76</v>
      </c>
      <c r="B32" s="955">
        <v>0</v>
      </c>
      <c r="C32" s="303">
        <v>13000</v>
      </c>
      <c r="D32" s="304">
        <f t="shared" si="2"/>
        <v>13000</v>
      </c>
      <c r="E32" s="305">
        <f>IF(B31=0,C32*(0.89),C32+300)</f>
        <v>11570</v>
      </c>
      <c r="F32" s="305">
        <f>IF(B32=0,IF(B31=0,C32*(1.1), C32*1.2),C32*1.3)</f>
        <v>14300.000000000002</v>
      </c>
      <c r="G32" s="951">
        <v>230</v>
      </c>
      <c r="H32" s="951">
        <v>250</v>
      </c>
      <c r="I32" s="602">
        <v>7</v>
      </c>
      <c r="J32" s="895">
        <v>1200</v>
      </c>
      <c r="K32" s="896">
        <v>2920</v>
      </c>
      <c r="M32" s="312" t="s">
        <v>221</v>
      </c>
      <c r="N32" s="229">
        <v>50</v>
      </c>
      <c r="O32" s="229" t="s">
        <v>222</v>
      </c>
      <c r="P32" s="901">
        <v>100</v>
      </c>
    </row>
    <row r="33" spans="1:16" ht="30" customHeight="1" thickBot="1" x14ac:dyDescent="0.2">
      <c r="A33" s="318"/>
      <c r="B33" s="314"/>
      <c r="C33" s="315">
        <v>15000</v>
      </c>
      <c r="D33" s="316">
        <f xml:space="preserve"> C33</f>
        <v>15000</v>
      </c>
      <c r="E33" s="317">
        <f>F32</f>
        <v>14300.000000000002</v>
      </c>
      <c r="F33" s="330"/>
      <c r="G33" s="301"/>
      <c r="H33" s="301"/>
      <c r="I33" s="301"/>
      <c r="J33" s="299"/>
      <c r="K33" s="302"/>
      <c r="M33" s="319"/>
      <c r="N33" s="301"/>
      <c r="O33" s="299"/>
      <c r="P33" s="302"/>
    </row>
    <row r="34" spans="1:16" ht="30" customHeight="1" thickBot="1" x14ac:dyDescent="0.2">
      <c r="A34" s="1149" t="s">
        <v>10606</v>
      </c>
      <c r="B34" s="288" t="s">
        <v>10617</v>
      </c>
      <c r="C34" s="289" t="s">
        <v>87</v>
      </c>
      <c r="D34" s="289" t="s">
        <v>86</v>
      </c>
      <c r="E34" s="1208" t="s">
        <v>10823</v>
      </c>
      <c r="F34" s="1207"/>
      <c r="G34" s="1209" t="s">
        <v>5275</v>
      </c>
      <c r="H34" s="1210"/>
      <c r="I34" s="1192" t="s">
        <v>5274</v>
      </c>
      <c r="J34" s="1209"/>
      <c r="K34" s="1212"/>
      <c r="L34" s="320"/>
      <c r="M34" s="1149" t="s">
        <v>10629</v>
      </c>
      <c r="N34" s="290" t="s">
        <v>10640</v>
      </c>
      <c r="O34" s="1151" t="s">
        <v>10825</v>
      </c>
      <c r="P34" s="1152"/>
    </row>
    <row r="35" spans="1:16" ht="30" customHeight="1" thickBot="1" x14ac:dyDescent="0.2">
      <c r="A35" s="1205"/>
      <c r="B35" s="292" t="s">
        <v>10624</v>
      </c>
      <c r="C35" s="293"/>
      <c r="D35" s="293"/>
      <c r="E35" s="294" t="s">
        <v>3005</v>
      </c>
      <c r="F35" s="294" t="s">
        <v>3002</v>
      </c>
      <c r="G35" s="294" t="s">
        <v>3027</v>
      </c>
      <c r="H35" s="294" t="s">
        <v>3029</v>
      </c>
      <c r="I35" s="1193"/>
      <c r="J35" s="294" t="s">
        <v>3003</v>
      </c>
      <c r="K35" s="295" t="s">
        <v>3004</v>
      </c>
      <c r="L35" s="321"/>
      <c r="M35" s="1150"/>
      <c r="N35" s="290" t="s">
        <v>10556</v>
      </c>
      <c r="O35" s="1153" t="s">
        <v>10643</v>
      </c>
      <c r="P35" s="1154"/>
    </row>
    <row r="36" spans="1:16" ht="30" customHeight="1" x14ac:dyDescent="0.15">
      <c r="A36" s="322" t="s">
        <v>79</v>
      </c>
      <c r="B36" s="954">
        <v>0</v>
      </c>
      <c r="C36" s="297">
        <v>900</v>
      </c>
      <c r="D36" s="298"/>
      <c r="E36" s="299"/>
      <c r="F36" s="326">
        <f>E37</f>
        <v>900</v>
      </c>
      <c r="G36" s="301"/>
      <c r="H36" s="301"/>
      <c r="I36" s="600">
        <v>0</v>
      </c>
      <c r="J36" s="606"/>
      <c r="K36" s="607"/>
      <c r="M36" s="1155" t="s">
        <v>10849</v>
      </c>
      <c r="N36" s="1156"/>
      <c r="O36" s="1159"/>
      <c r="P36" s="1160"/>
    </row>
    <row r="37" spans="1:16" ht="30" customHeight="1" thickBot="1" x14ac:dyDescent="0.2">
      <c r="A37" s="327" t="s">
        <v>78</v>
      </c>
      <c r="B37" s="955">
        <v>0</v>
      </c>
      <c r="C37" s="303">
        <v>1000</v>
      </c>
      <c r="D37" s="304">
        <f t="shared" ref="D37:D43" si="3">IF(B36=0,C37,(F37+E37)/2)</f>
        <v>1000</v>
      </c>
      <c r="E37" s="305">
        <f>IF(B36=0,D37*0.9,590)</f>
        <v>900</v>
      </c>
      <c r="F37" s="305">
        <f>IF(B37=0,C37*(1.1), C37+600)</f>
        <v>1100</v>
      </c>
      <c r="G37" s="950">
        <v>5</v>
      </c>
      <c r="H37" s="950">
        <v>25</v>
      </c>
      <c r="I37" s="601">
        <v>1</v>
      </c>
      <c r="J37" s="211">
        <v>100</v>
      </c>
      <c r="K37" s="896">
        <v>2920</v>
      </c>
      <c r="M37" s="1157"/>
      <c r="N37" s="1158"/>
      <c r="O37" s="1161"/>
      <c r="P37" s="1162"/>
    </row>
    <row r="38" spans="1:16" ht="30" customHeight="1" x14ac:dyDescent="0.15">
      <c r="A38" s="327" t="s">
        <v>77</v>
      </c>
      <c r="B38" s="955">
        <v>0</v>
      </c>
      <c r="C38" s="303">
        <v>1800</v>
      </c>
      <c r="D38" s="304">
        <f t="shared" si="3"/>
        <v>1800</v>
      </c>
      <c r="E38" s="305">
        <f>IF(B37=0,C38*0.9,C38+200)</f>
        <v>1620</v>
      </c>
      <c r="F38" s="305">
        <f>IF(B38=0,IF(B37=0,C38*(1.1),C38+600), C38+1000)</f>
        <v>1980.0000000000002</v>
      </c>
      <c r="G38" s="905">
        <v>30</v>
      </c>
      <c r="H38" s="905">
        <v>65</v>
      </c>
      <c r="I38" s="601">
        <v>2</v>
      </c>
      <c r="J38" s="211">
        <v>200</v>
      </c>
      <c r="K38" s="896">
        <v>2920</v>
      </c>
      <c r="M38" s="559" t="s">
        <v>84</v>
      </c>
      <c r="N38" s="897">
        <v>250</v>
      </c>
      <c r="O38" s="560" t="s">
        <v>2</v>
      </c>
      <c r="P38" s="561">
        <v>0</v>
      </c>
    </row>
    <row r="39" spans="1:16" ht="30" customHeight="1" x14ac:dyDescent="0.15">
      <c r="A39" s="327" t="s">
        <v>7</v>
      </c>
      <c r="B39" s="955">
        <v>0</v>
      </c>
      <c r="C39" s="303">
        <v>3160</v>
      </c>
      <c r="D39" s="304">
        <f t="shared" si="3"/>
        <v>3160</v>
      </c>
      <c r="E39" s="305">
        <f>IF(B38=0,C39*0.9,C39+200)</f>
        <v>2844</v>
      </c>
      <c r="F39" s="305">
        <f>IF(B39=0,IF(B38=0,C39*(1.1), C39+600),C39+1000)</f>
        <v>3476.0000000000005</v>
      </c>
      <c r="G39" s="905">
        <v>70</v>
      </c>
      <c r="H39" s="905">
        <v>105</v>
      </c>
      <c r="I39" s="601">
        <v>3</v>
      </c>
      <c r="J39" s="211">
        <v>300</v>
      </c>
      <c r="K39" s="896">
        <v>2920</v>
      </c>
      <c r="M39" s="308" t="s">
        <v>4</v>
      </c>
      <c r="N39" s="898">
        <v>210</v>
      </c>
      <c r="O39" s="309" t="s">
        <v>83</v>
      </c>
      <c r="P39" s="443">
        <v>0</v>
      </c>
    </row>
    <row r="40" spans="1:16" ht="30" customHeight="1" x14ac:dyDescent="0.15">
      <c r="A40" s="327" t="s">
        <v>9</v>
      </c>
      <c r="B40" s="955">
        <v>0</v>
      </c>
      <c r="C40" s="303">
        <v>4870</v>
      </c>
      <c r="D40" s="304">
        <f t="shared" si="3"/>
        <v>4870</v>
      </c>
      <c r="E40" s="305">
        <f>IF(B39=0,C40*0.9,C40+200)</f>
        <v>4383</v>
      </c>
      <c r="F40" s="305">
        <f>IF(B40=0,IF(B39=0,C40*(1.1), C40+500),C40+1100)</f>
        <v>5357</v>
      </c>
      <c r="G40" s="905">
        <v>110</v>
      </c>
      <c r="H40" s="905">
        <v>145</v>
      </c>
      <c r="I40" s="601">
        <v>4</v>
      </c>
      <c r="J40" s="211">
        <v>400</v>
      </c>
      <c r="K40" s="896">
        <v>2920</v>
      </c>
      <c r="M40" s="308" t="s">
        <v>6</v>
      </c>
      <c r="N40" s="898">
        <v>170</v>
      </c>
      <c r="O40" s="309" t="s">
        <v>82</v>
      </c>
      <c r="P40" s="443">
        <v>25</v>
      </c>
    </row>
    <row r="41" spans="1:16" ht="30" customHeight="1" x14ac:dyDescent="0.15">
      <c r="A41" s="327" t="s">
        <v>11</v>
      </c>
      <c r="B41" s="955">
        <v>0</v>
      </c>
      <c r="C41" s="303">
        <v>7150</v>
      </c>
      <c r="D41" s="304">
        <f t="shared" si="3"/>
        <v>7150</v>
      </c>
      <c r="E41" s="305">
        <f>IF(B40=0,C41*0.85,C41+0)</f>
        <v>6077.5</v>
      </c>
      <c r="F41" s="305">
        <f>IF(B41=0,IF(B40=0,C41*(1.1), C41+700),C41+1500)</f>
        <v>7865.0000000000009</v>
      </c>
      <c r="G41" s="905">
        <v>150</v>
      </c>
      <c r="H41" s="905">
        <v>185</v>
      </c>
      <c r="I41" s="601">
        <v>5</v>
      </c>
      <c r="J41" s="211">
        <v>500</v>
      </c>
      <c r="K41" s="896">
        <v>2920</v>
      </c>
      <c r="M41" s="308" t="s">
        <v>8</v>
      </c>
      <c r="N41" s="898">
        <v>130</v>
      </c>
      <c r="O41" s="309" t="s">
        <v>81</v>
      </c>
      <c r="P41" s="443">
        <v>50</v>
      </c>
    </row>
    <row r="42" spans="1:16" ht="30" customHeight="1" x14ac:dyDescent="0.15">
      <c r="A42" s="327" t="s">
        <v>13</v>
      </c>
      <c r="B42" s="955">
        <v>0</v>
      </c>
      <c r="C42" s="303">
        <v>9760</v>
      </c>
      <c r="D42" s="304">
        <f t="shared" si="3"/>
        <v>9760</v>
      </c>
      <c r="E42" s="305">
        <f>IF(B41=0,C42*0.91,C42+100)</f>
        <v>8881.6</v>
      </c>
      <c r="F42" s="305">
        <f>IF(B42=0,IF(B41=0,C42*(1.05), C42+500),C42+1700)</f>
        <v>10248</v>
      </c>
      <c r="G42" s="905">
        <v>190</v>
      </c>
      <c r="H42" s="905">
        <v>225</v>
      </c>
      <c r="I42" s="601">
        <v>6</v>
      </c>
      <c r="J42" s="895">
        <v>800</v>
      </c>
      <c r="K42" s="896">
        <v>2920</v>
      </c>
      <c r="M42" s="310" t="s">
        <v>10</v>
      </c>
      <c r="N42" s="899">
        <v>90</v>
      </c>
      <c r="O42" s="311" t="s">
        <v>80</v>
      </c>
      <c r="P42" s="900">
        <v>75</v>
      </c>
    </row>
    <row r="43" spans="1:16" ht="30" customHeight="1" thickBot="1" x14ac:dyDescent="0.2">
      <c r="A43" s="327" t="s">
        <v>76</v>
      </c>
      <c r="B43" s="955">
        <v>0</v>
      </c>
      <c r="C43" s="303">
        <v>13000</v>
      </c>
      <c r="D43" s="304">
        <f t="shared" si="3"/>
        <v>13000</v>
      </c>
      <c r="E43" s="305">
        <f>IF(B42=0,C43*(0.89),C43+300)</f>
        <v>11570</v>
      </c>
      <c r="F43" s="305">
        <f>IF(B43=0,IF(B42=0,C43*(1.1), C43*1.2),C43*1.3)</f>
        <v>14300.000000000002</v>
      </c>
      <c r="G43" s="951">
        <v>230</v>
      </c>
      <c r="H43" s="951">
        <v>250</v>
      </c>
      <c r="I43" s="602">
        <v>7</v>
      </c>
      <c r="J43" s="895">
        <v>1200</v>
      </c>
      <c r="K43" s="896">
        <v>2920</v>
      </c>
      <c r="M43" s="312" t="s">
        <v>221</v>
      </c>
      <c r="N43" s="229">
        <v>50</v>
      </c>
      <c r="O43" s="229" t="s">
        <v>222</v>
      </c>
      <c r="P43" s="901">
        <v>100</v>
      </c>
    </row>
    <row r="44" spans="1:16" ht="30" customHeight="1" thickBot="1" x14ac:dyDescent="0.2">
      <c r="A44" s="318"/>
      <c r="B44" s="314"/>
      <c r="C44" s="315">
        <v>15000</v>
      </c>
      <c r="D44" s="316">
        <f xml:space="preserve"> C44</f>
        <v>15000</v>
      </c>
      <c r="E44" s="317">
        <f>F43</f>
        <v>14300.000000000002</v>
      </c>
      <c r="F44" s="330"/>
      <c r="G44" s="301"/>
      <c r="H44" s="301"/>
      <c r="I44" s="301"/>
      <c r="J44" s="299"/>
      <c r="K44" s="302"/>
      <c r="M44" s="319"/>
      <c r="N44" s="301"/>
      <c r="O44" s="299"/>
      <c r="P44" s="302"/>
    </row>
    <row r="45" spans="1:16" ht="30" customHeight="1" thickBot="1" x14ac:dyDescent="0.2">
      <c r="A45" s="1149" t="s">
        <v>10607</v>
      </c>
      <c r="B45" s="288" t="s">
        <v>10618</v>
      </c>
      <c r="C45" s="289" t="s">
        <v>87</v>
      </c>
      <c r="D45" s="289" t="s">
        <v>86</v>
      </c>
      <c r="E45" s="1208" t="s">
        <v>10823</v>
      </c>
      <c r="F45" s="1207"/>
      <c r="G45" s="1209" t="s">
        <v>5275</v>
      </c>
      <c r="H45" s="1210"/>
      <c r="I45" s="1192" t="s">
        <v>5274</v>
      </c>
      <c r="J45" s="1209"/>
      <c r="K45" s="1212"/>
      <c r="L45" s="320"/>
      <c r="M45" s="1149" t="s">
        <v>10630</v>
      </c>
      <c r="N45" s="290" t="s">
        <v>10640</v>
      </c>
      <c r="O45" s="1151" t="s">
        <v>10825</v>
      </c>
      <c r="P45" s="1152"/>
    </row>
    <row r="46" spans="1:16" ht="30" customHeight="1" thickBot="1" x14ac:dyDescent="0.2">
      <c r="A46" s="1205"/>
      <c r="B46" s="292" t="s">
        <v>10624</v>
      </c>
      <c r="C46" s="293"/>
      <c r="D46" s="293"/>
      <c r="E46" s="294" t="s">
        <v>3005</v>
      </c>
      <c r="F46" s="294" t="s">
        <v>3002</v>
      </c>
      <c r="G46" s="294" t="s">
        <v>3027</v>
      </c>
      <c r="H46" s="294" t="s">
        <v>3029</v>
      </c>
      <c r="I46" s="1193"/>
      <c r="J46" s="294" t="s">
        <v>3003</v>
      </c>
      <c r="K46" s="295" t="s">
        <v>3004</v>
      </c>
      <c r="L46" s="321"/>
      <c r="M46" s="1150"/>
      <c r="N46" s="290" t="s">
        <v>10556</v>
      </c>
      <c r="O46" s="1153" t="s">
        <v>10644</v>
      </c>
      <c r="P46" s="1154"/>
    </row>
    <row r="47" spans="1:16" ht="30" customHeight="1" x14ac:dyDescent="0.15">
      <c r="A47" s="322" t="s">
        <v>1</v>
      </c>
      <c r="B47" s="954">
        <v>0</v>
      </c>
      <c r="C47" s="297">
        <v>900</v>
      </c>
      <c r="D47" s="298"/>
      <c r="E47" s="299"/>
      <c r="F47" s="326">
        <f>E48</f>
        <v>900</v>
      </c>
      <c r="G47" s="301"/>
      <c r="H47" s="301"/>
      <c r="I47" s="600">
        <v>0</v>
      </c>
      <c r="J47" s="606"/>
      <c r="K47" s="607"/>
      <c r="M47" s="1155" t="s">
        <v>10849</v>
      </c>
      <c r="N47" s="1156"/>
      <c r="O47" s="1159"/>
      <c r="P47" s="1160"/>
    </row>
    <row r="48" spans="1:16" ht="30" customHeight="1" thickBot="1" x14ac:dyDescent="0.2">
      <c r="A48" s="327" t="s">
        <v>78</v>
      </c>
      <c r="B48" s="955">
        <v>0</v>
      </c>
      <c r="C48" s="303">
        <v>1000</v>
      </c>
      <c r="D48" s="304">
        <f t="shared" ref="D48:D54" si="4">IF(B47=0,C48,(F48+E48)/2)</f>
        <v>1000</v>
      </c>
      <c r="E48" s="305">
        <f>IF(B47=0,D48*0.9,590)</f>
        <v>900</v>
      </c>
      <c r="F48" s="305">
        <f>IF(B48=0,C48*(1.1), C48+600)</f>
        <v>1100</v>
      </c>
      <c r="G48" s="950">
        <v>5</v>
      </c>
      <c r="H48" s="950">
        <v>25</v>
      </c>
      <c r="I48" s="601">
        <v>1</v>
      </c>
      <c r="J48" s="211">
        <v>100</v>
      </c>
      <c r="K48" s="896">
        <v>2920</v>
      </c>
      <c r="M48" s="1157"/>
      <c r="N48" s="1158"/>
      <c r="O48" s="1161"/>
      <c r="P48" s="1162"/>
    </row>
    <row r="49" spans="1:16" ht="30" customHeight="1" x14ac:dyDescent="0.15">
      <c r="A49" s="327" t="s">
        <v>77</v>
      </c>
      <c r="B49" s="955">
        <v>0</v>
      </c>
      <c r="C49" s="303">
        <v>1800</v>
      </c>
      <c r="D49" s="304">
        <f t="shared" si="4"/>
        <v>1800</v>
      </c>
      <c r="E49" s="305">
        <f>IF(B48=0,C49*0.9,C49+200)</f>
        <v>1620</v>
      </c>
      <c r="F49" s="305">
        <f>IF(B49=0,IF(B48=0,C49*(1.1),C49+600), C49+1000)</f>
        <v>1980.0000000000002</v>
      </c>
      <c r="G49" s="905">
        <v>30</v>
      </c>
      <c r="H49" s="905">
        <v>65</v>
      </c>
      <c r="I49" s="601">
        <v>2</v>
      </c>
      <c r="J49" s="211">
        <v>200</v>
      </c>
      <c r="K49" s="896">
        <v>2920</v>
      </c>
      <c r="M49" s="559" t="s">
        <v>84</v>
      </c>
      <c r="N49" s="897">
        <v>250</v>
      </c>
      <c r="O49" s="560" t="s">
        <v>2</v>
      </c>
      <c r="P49" s="561">
        <v>0</v>
      </c>
    </row>
    <row r="50" spans="1:16" ht="30" customHeight="1" x14ac:dyDescent="0.15">
      <c r="A50" s="327" t="s">
        <v>7</v>
      </c>
      <c r="B50" s="955">
        <v>0</v>
      </c>
      <c r="C50" s="303">
        <v>3160</v>
      </c>
      <c r="D50" s="304">
        <f t="shared" si="4"/>
        <v>3160</v>
      </c>
      <c r="E50" s="305">
        <f>IF(B49=0,C50*0.9,C50+200)</f>
        <v>2844</v>
      </c>
      <c r="F50" s="305">
        <f>IF(B50=0,IF(B49=0,C50*(1.1), C50+600),C50+1000)</f>
        <v>3476.0000000000005</v>
      </c>
      <c r="G50" s="905">
        <v>70</v>
      </c>
      <c r="H50" s="905">
        <v>105</v>
      </c>
      <c r="I50" s="601">
        <v>3</v>
      </c>
      <c r="J50" s="211">
        <v>300</v>
      </c>
      <c r="K50" s="896">
        <v>2920</v>
      </c>
      <c r="M50" s="308" t="s">
        <v>4</v>
      </c>
      <c r="N50" s="898">
        <v>210</v>
      </c>
      <c r="O50" s="309" t="s">
        <v>83</v>
      </c>
      <c r="P50" s="443">
        <v>0</v>
      </c>
    </row>
    <row r="51" spans="1:16" ht="30" customHeight="1" x14ac:dyDescent="0.15">
      <c r="A51" s="327" t="s">
        <v>9</v>
      </c>
      <c r="B51" s="955">
        <v>0</v>
      </c>
      <c r="C51" s="303">
        <v>4870</v>
      </c>
      <c r="D51" s="304">
        <f t="shared" si="4"/>
        <v>4870</v>
      </c>
      <c r="E51" s="305">
        <f>IF(B50=0,C51*0.9,C51+200)</f>
        <v>4383</v>
      </c>
      <c r="F51" s="305">
        <f>IF(B51=0,IF(B50=0,C51*(1.1), C51+500),C51+1100)</f>
        <v>5357</v>
      </c>
      <c r="G51" s="905">
        <v>110</v>
      </c>
      <c r="H51" s="905">
        <v>145</v>
      </c>
      <c r="I51" s="601">
        <v>4</v>
      </c>
      <c r="J51" s="211">
        <v>400</v>
      </c>
      <c r="K51" s="896">
        <v>2920</v>
      </c>
      <c r="M51" s="308" t="s">
        <v>6</v>
      </c>
      <c r="N51" s="898">
        <v>170</v>
      </c>
      <c r="O51" s="309" t="s">
        <v>82</v>
      </c>
      <c r="P51" s="443">
        <v>25</v>
      </c>
    </row>
    <row r="52" spans="1:16" ht="30" customHeight="1" x14ac:dyDescent="0.15">
      <c r="A52" s="327" t="s">
        <v>11</v>
      </c>
      <c r="B52" s="955">
        <v>0</v>
      </c>
      <c r="C52" s="303">
        <v>7150</v>
      </c>
      <c r="D52" s="304">
        <f t="shared" si="4"/>
        <v>7150</v>
      </c>
      <c r="E52" s="305">
        <f>IF(B51=0,C52*0.85,C52+0)</f>
        <v>6077.5</v>
      </c>
      <c r="F52" s="305">
        <f>IF(B52=0,IF(B51=0,C52*(1.1), C52+700),C52+1500)</f>
        <v>7865.0000000000009</v>
      </c>
      <c r="G52" s="905">
        <v>150</v>
      </c>
      <c r="H52" s="905">
        <v>185</v>
      </c>
      <c r="I52" s="601">
        <v>5</v>
      </c>
      <c r="J52" s="211">
        <v>500</v>
      </c>
      <c r="K52" s="896">
        <v>2920</v>
      </c>
      <c r="M52" s="308" t="s">
        <v>8</v>
      </c>
      <c r="N52" s="898">
        <v>130</v>
      </c>
      <c r="O52" s="309" t="s">
        <v>81</v>
      </c>
      <c r="P52" s="443">
        <v>50</v>
      </c>
    </row>
    <row r="53" spans="1:16" ht="30" customHeight="1" x14ac:dyDescent="0.15">
      <c r="A53" s="327" t="s">
        <v>13</v>
      </c>
      <c r="B53" s="955">
        <v>0</v>
      </c>
      <c r="C53" s="303">
        <v>9760</v>
      </c>
      <c r="D53" s="304">
        <f t="shared" si="4"/>
        <v>9760</v>
      </c>
      <c r="E53" s="305">
        <f>IF(B52=0,C53*0.91,C53+100)</f>
        <v>8881.6</v>
      </c>
      <c r="F53" s="305">
        <f>IF(B53=0,IF(B52=0,C53*(1.05), C53+500),C53+1700)</f>
        <v>10248</v>
      </c>
      <c r="G53" s="905">
        <v>190</v>
      </c>
      <c r="H53" s="905">
        <v>225</v>
      </c>
      <c r="I53" s="601">
        <v>6</v>
      </c>
      <c r="J53" s="895">
        <v>800</v>
      </c>
      <c r="K53" s="896">
        <v>2920</v>
      </c>
      <c r="M53" s="310" t="s">
        <v>10</v>
      </c>
      <c r="N53" s="899">
        <v>90</v>
      </c>
      <c r="O53" s="311" t="s">
        <v>80</v>
      </c>
      <c r="P53" s="900">
        <v>75</v>
      </c>
    </row>
    <row r="54" spans="1:16" ht="30" customHeight="1" thickBot="1" x14ac:dyDescent="0.2">
      <c r="A54" s="327" t="s">
        <v>76</v>
      </c>
      <c r="B54" s="955">
        <v>0</v>
      </c>
      <c r="C54" s="303">
        <v>13000</v>
      </c>
      <c r="D54" s="304">
        <f t="shared" si="4"/>
        <v>13000</v>
      </c>
      <c r="E54" s="305">
        <f>IF(B53=0,C54*(0.89),C54+300)</f>
        <v>11570</v>
      </c>
      <c r="F54" s="305">
        <f>IF(B54=0,IF(B53=0,C54*(1.1), C54*1.2),C54*1.3)</f>
        <v>14300.000000000002</v>
      </c>
      <c r="G54" s="951">
        <v>230</v>
      </c>
      <c r="H54" s="951">
        <v>250</v>
      </c>
      <c r="I54" s="602">
        <v>7</v>
      </c>
      <c r="J54" s="895">
        <v>1200</v>
      </c>
      <c r="K54" s="896">
        <v>2920</v>
      </c>
      <c r="M54" s="312" t="s">
        <v>221</v>
      </c>
      <c r="N54" s="229">
        <v>50</v>
      </c>
      <c r="O54" s="229" t="s">
        <v>222</v>
      </c>
      <c r="P54" s="901">
        <v>100</v>
      </c>
    </row>
    <row r="55" spans="1:16" ht="30" customHeight="1" thickBot="1" x14ac:dyDescent="0.2">
      <c r="A55" s="318"/>
      <c r="B55" s="314"/>
      <c r="C55" s="315">
        <v>15000</v>
      </c>
      <c r="D55" s="316">
        <f xml:space="preserve"> C55</f>
        <v>15000</v>
      </c>
      <c r="E55" s="317">
        <f>F54</f>
        <v>14300.000000000002</v>
      </c>
      <c r="F55" s="318"/>
      <c r="G55" s="301"/>
      <c r="H55" s="301"/>
      <c r="I55" s="301"/>
      <c r="J55" s="299"/>
      <c r="K55" s="302"/>
      <c r="M55" s="319"/>
      <c r="N55" s="301"/>
      <c r="O55" s="299"/>
      <c r="P55" s="302"/>
    </row>
    <row r="56" spans="1:16" ht="30" customHeight="1" thickBot="1" x14ac:dyDescent="0.2">
      <c r="A56" s="1149" t="s">
        <v>10608</v>
      </c>
      <c r="B56" s="288" t="s">
        <v>10617</v>
      </c>
      <c r="C56" s="289" t="s">
        <v>87</v>
      </c>
      <c r="D56" s="289" t="s">
        <v>86</v>
      </c>
      <c r="E56" s="1208" t="s">
        <v>10823</v>
      </c>
      <c r="F56" s="1207"/>
      <c r="G56" s="1209" t="s">
        <v>5276</v>
      </c>
      <c r="H56" s="1210"/>
      <c r="I56" s="1192" t="s">
        <v>5274</v>
      </c>
      <c r="J56" s="1209"/>
      <c r="K56" s="1212"/>
      <c r="L56" s="320"/>
      <c r="M56" s="1149" t="s">
        <v>10631</v>
      </c>
      <c r="N56" s="290" t="s">
        <v>10638</v>
      </c>
      <c r="O56" s="1151" t="s">
        <v>10825</v>
      </c>
      <c r="P56" s="1152"/>
    </row>
    <row r="57" spans="1:16" ht="30" customHeight="1" thickBot="1" x14ac:dyDescent="0.2">
      <c r="A57" s="1205"/>
      <c r="B57" s="292" t="s">
        <v>10622</v>
      </c>
      <c r="C57" s="293"/>
      <c r="D57" s="293"/>
      <c r="E57" s="294" t="s">
        <v>3005</v>
      </c>
      <c r="F57" s="294" t="s">
        <v>3002</v>
      </c>
      <c r="G57" s="294" t="s">
        <v>3027</v>
      </c>
      <c r="H57" s="294" t="s">
        <v>3029</v>
      </c>
      <c r="I57" s="1193"/>
      <c r="J57" s="294" t="s">
        <v>3003</v>
      </c>
      <c r="K57" s="295" t="s">
        <v>3004</v>
      </c>
      <c r="L57" s="321"/>
      <c r="M57" s="1150"/>
      <c r="N57" s="290" t="s">
        <v>10556</v>
      </c>
      <c r="O57" s="1153" t="s">
        <v>10642</v>
      </c>
      <c r="P57" s="1154"/>
    </row>
    <row r="58" spans="1:16" ht="30" customHeight="1" x14ac:dyDescent="0.15">
      <c r="A58" s="322" t="s">
        <v>1</v>
      </c>
      <c r="B58" s="954">
        <v>0</v>
      </c>
      <c r="C58" s="297">
        <v>900</v>
      </c>
      <c r="D58" s="298"/>
      <c r="E58" s="299"/>
      <c r="F58" s="326">
        <f>E59</f>
        <v>900</v>
      </c>
      <c r="G58" s="301"/>
      <c r="H58" s="301"/>
      <c r="I58" s="600">
        <v>0</v>
      </c>
      <c r="J58" s="606"/>
      <c r="K58" s="607"/>
      <c r="M58" s="1155" t="s">
        <v>10849</v>
      </c>
      <c r="N58" s="1156"/>
      <c r="O58" s="1159"/>
      <c r="P58" s="1160"/>
    </row>
    <row r="59" spans="1:16" ht="30" customHeight="1" thickBot="1" x14ac:dyDescent="0.2">
      <c r="A59" s="327" t="s">
        <v>78</v>
      </c>
      <c r="B59" s="955">
        <v>0</v>
      </c>
      <c r="C59" s="303">
        <v>1000</v>
      </c>
      <c r="D59" s="304">
        <f t="shared" ref="D59:D65" si="5">IF(B58=0,C59,(F59+E59)/2)</f>
        <v>1000</v>
      </c>
      <c r="E59" s="305">
        <f>IF(B58=0,D59*0.9,590)</f>
        <v>900</v>
      </c>
      <c r="F59" s="305">
        <f>IF(B59=0,C59*(1.1), C59+600)</f>
        <v>1100</v>
      </c>
      <c r="G59" s="950">
        <v>5</v>
      </c>
      <c r="H59" s="950">
        <v>25</v>
      </c>
      <c r="I59" s="601">
        <v>1</v>
      </c>
      <c r="J59" s="211">
        <v>100</v>
      </c>
      <c r="K59" s="896">
        <v>2920</v>
      </c>
      <c r="M59" s="1157"/>
      <c r="N59" s="1158"/>
      <c r="O59" s="1161"/>
      <c r="P59" s="1162"/>
    </row>
    <row r="60" spans="1:16" ht="30" customHeight="1" x14ac:dyDescent="0.15">
      <c r="A60" s="327" t="s">
        <v>15</v>
      </c>
      <c r="B60" s="955">
        <v>0</v>
      </c>
      <c r="C60" s="303">
        <v>1800</v>
      </c>
      <c r="D60" s="304">
        <f t="shared" si="5"/>
        <v>1800</v>
      </c>
      <c r="E60" s="305">
        <f>IF(B59=0,C60*0.9,C60+200)</f>
        <v>1620</v>
      </c>
      <c r="F60" s="305">
        <f>IF(B60=0,IF(B59=0,C60*(1.1),C60+600), C60+1000)</f>
        <v>1980.0000000000002</v>
      </c>
      <c r="G60" s="905">
        <v>30</v>
      </c>
      <c r="H60" s="905">
        <v>65</v>
      </c>
      <c r="I60" s="601">
        <v>2</v>
      </c>
      <c r="J60" s="211">
        <v>200</v>
      </c>
      <c r="K60" s="896">
        <v>2920</v>
      </c>
      <c r="M60" s="559" t="s">
        <v>84</v>
      </c>
      <c r="N60" s="897">
        <v>250</v>
      </c>
      <c r="O60" s="560" t="s">
        <v>2</v>
      </c>
      <c r="P60" s="561">
        <v>0</v>
      </c>
    </row>
    <row r="61" spans="1:16" ht="30" customHeight="1" x14ac:dyDescent="0.15">
      <c r="A61" s="327" t="s">
        <v>7</v>
      </c>
      <c r="B61" s="955">
        <v>0</v>
      </c>
      <c r="C61" s="303">
        <v>3160</v>
      </c>
      <c r="D61" s="304">
        <f t="shared" si="5"/>
        <v>3160</v>
      </c>
      <c r="E61" s="305">
        <f>IF(B60=0,C61*0.9,C61+200)</f>
        <v>2844</v>
      </c>
      <c r="F61" s="305">
        <f>IF(B61=0,IF(B60=0,C61*(1.1), C61+600),C61+1000)</f>
        <v>3476.0000000000005</v>
      </c>
      <c r="G61" s="905">
        <v>70</v>
      </c>
      <c r="H61" s="905">
        <v>105</v>
      </c>
      <c r="I61" s="601">
        <v>3</v>
      </c>
      <c r="J61" s="211">
        <v>300</v>
      </c>
      <c r="K61" s="896">
        <v>2920</v>
      </c>
      <c r="M61" s="308" t="s">
        <v>4</v>
      </c>
      <c r="N61" s="898">
        <v>210</v>
      </c>
      <c r="O61" s="309" t="s">
        <v>83</v>
      </c>
      <c r="P61" s="443">
        <v>0</v>
      </c>
    </row>
    <row r="62" spans="1:16" ht="30" customHeight="1" x14ac:dyDescent="0.15">
      <c r="A62" s="327" t="s">
        <v>9</v>
      </c>
      <c r="B62" s="955">
        <v>0</v>
      </c>
      <c r="C62" s="303">
        <v>4870</v>
      </c>
      <c r="D62" s="304">
        <f t="shared" si="5"/>
        <v>4870</v>
      </c>
      <c r="E62" s="305">
        <f>IF(B61=0,C62*0.9,C62+200)</f>
        <v>4383</v>
      </c>
      <c r="F62" s="305">
        <f>IF(B62=0,IF(B61=0,C62*(1.1), C62+500),C62+1100)</f>
        <v>5357</v>
      </c>
      <c r="G62" s="905">
        <v>110</v>
      </c>
      <c r="H62" s="905">
        <v>145</v>
      </c>
      <c r="I62" s="601">
        <v>4</v>
      </c>
      <c r="J62" s="211">
        <v>400</v>
      </c>
      <c r="K62" s="896">
        <v>2920</v>
      </c>
      <c r="M62" s="308" t="s">
        <v>6</v>
      </c>
      <c r="N62" s="898">
        <v>170</v>
      </c>
      <c r="O62" s="309" t="s">
        <v>82</v>
      </c>
      <c r="P62" s="443">
        <v>25</v>
      </c>
    </row>
    <row r="63" spans="1:16" ht="30" customHeight="1" x14ac:dyDescent="0.15">
      <c r="A63" s="327" t="s">
        <v>11</v>
      </c>
      <c r="B63" s="955">
        <v>0</v>
      </c>
      <c r="C63" s="303">
        <v>7150</v>
      </c>
      <c r="D63" s="304">
        <f t="shared" si="5"/>
        <v>7150</v>
      </c>
      <c r="E63" s="305">
        <f>IF(B62=0,C63*0.85,C63+0)</f>
        <v>6077.5</v>
      </c>
      <c r="F63" s="305">
        <f>IF(B63=0,IF(B62=0,C63*(1.1), C63+700),C63+1500)</f>
        <v>7865.0000000000009</v>
      </c>
      <c r="G63" s="905">
        <v>150</v>
      </c>
      <c r="H63" s="905">
        <v>185</v>
      </c>
      <c r="I63" s="601">
        <v>5</v>
      </c>
      <c r="J63" s="211">
        <v>500</v>
      </c>
      <c r="K63" s="896">
        <v>2920</v>
      </c>
      <c r="M63" s="308" t="s">
        <v>8</v>
      </c>
      <c r="N63" s="898">
        <v>130</v>
      </c>
      <c r="O63" s="309" t="s">
        <v>81</v>
      </c>
      <c r="P63" s="443">
        <v>50</v>
      </c>
    </row>
    <row r="64" spans="1:16" ht="30" customHeight="1" x14ac:dyDescent="0.15">
      <c r="A64" s="327" t="s">
        <v>13</v>
      </c>
      <c r="B64" s="955">
        <v>0</v>
      </c>
      <c r="C64" s="303">
        <v>9760</v>
      </c>
      <c r="D64" s="304">
        <f t="shared" si="5"/>
        <v>9760</v>
      </c>
      <c r="E64" s="305">
        <f>IF(B63=0,C64*0.91,C64+100)</f>
        <v>8881.6</v>
      </c>
      <c r="F64" s="305">
        <f>IF(B64=0,IF(B63=0,C64*(1.05), C64+500),C64+1700)</f>
        <v>10248</v>
      </c>
      <c r="G64" s="905">
        <v>190</v>
      </c>
      <c r="H64" s="905">
        <v>225</v>
      </c>
      <c r="I64" s="601">
        <v>6</v>
      </c>
      <c r="J64" s="895">
        <v>800</v>
      </c>
      <c r="K64" s="896">
        <v>2920</v>
      </c>
      <c r="M64" s="310" t="s">
        <v>10</v>
      </c>
      <c r="N64" s="899">
        <v>90</v>
      </c>
      <c r="O64" s="311" t="s">
        <v>80</v>
      </c>
      <c r="P64" s="900">
        <v>75</v>
      </c>
    </row>
    <row r="65" spans="1:16" ht="30" customHeight="1" thickBot="1" x14ac:dyDescent="0.2">
      <c r="A65" s="327" t="s">
        <v>76</v>
      </c>
      <c r="B65" s="955">
        <v>0</v>
      </c>
      <c r="C65" s="303">
        <v>13000</v>
      </c>
      <c r="D65" s="304">
        <f t="shared" si="5"/>
        <v>13000</v>
      </c>
      <c r="E65" s="305">
        <f>IF(B64=0,C65*(0.89),C65+300)</f>
        <v>11570</v>
      </c>
      <c r="F65" s="305">
        <f>IF(B65=0,IF(B64=0,C65*(1.1), C65*1.2),C65*1.3)</f>
        <v>14300.000000000002</v>
      </c>
      <c r="G65" s="951">
        <v>230</v>
      </c>
      <c r="H65" s="951">
        <v>250</v>
      </c>
      <c r="I65" s="602">
        <v>7</v>
      </c>
      <c r="J65" s="895">
        <v>1200</v>
      </c>
      <c r="K65" s="896">
        <v>2920</v>
      </c>
      <c r="M65" s="312" t="s">
        <v>221</v>
      </c>
      <c r="N65" s="229">
        <v>50</v>
      </c>
      <c r="O65" s="229" t="s">
        <v>222</v>
      </c>
      <c r="P65" s="901">
        <v>100</v>
      </c>
    </row>
    <row r="66" spans="1:16" ht="30" customHeight="1" thickBot="1" x14ac:dyDescent="0.2">
      <c r="A66" s="318"/>
      <c r="B66" s="314"/>
      <c r="C66" s="315">
        <v>15000</v>
      </c>
      <c r="D66" s="316">
        <f xml:space="preserve"> C66</f>
        <v>15000</v>
      </c>
      <c r="E66" s="317">
        <f>F65</f>
        <v>14300.000000000002</v>
      </c>
      <c r="F66" s="318"/>
      <c r="G66" s="301"/>
      <c r="H66" s="301"/>
      <c r="I66" s="301"/>
      <c r="J66" s="299"/>
      <c r="K66" s="302"/>
      <c r="M66" s="319"/>
      <c r="N66" s="301"/>
      <c r="O66" s="299"/>
      <c r="P66" s="302"/>
    </row>
    <row r="67" spans="1:16" ht="30" customHeight="1" thickBot="1" x14ac:dyDescent="0.2">
      <c r="A67" s="1149" t="s">
        <v>10609</v>
      </c>
      <c r="B67" s="288" t="s">
        <v>10617</v>
      </c>
      <c r="C67" s="289" t="s">
        <v>87</v>
      </c>
      <c r="D67" s="289" t="s">
        <v>86</v>
      </c>
      <c r="E67" s="1208" t="s">
        <v>10823</v>
      </c>
      <c r="F67" s="1207"/>
      <c r="G67" s="1209" t="s">
        <v>5275</v>
      </c>
      <c r="H67" s="1210"/>
      <c r="I67" s="1192" t="s">
        <v>5274</v>
      </c>
      <c r="J67" s="1209"/>
      <c r="K67" s="1212"/>
      <c r="L67" s="320"/>
      <c r="M67" s="1149" t="s">
        <v>10632</v>
      </c>
      <c r="N67" s="290" t="s">
        <v>10641</v>
      </c>
      <c r="O67" s="1151" t="s">
        <v>10825</v>
      </c>
      <c r="P67" s="1152"/>
    </row>
    <row r="68" spans="1:16" ht="30" customHeight="1" thickBot="1" x14ac:dyDescent="0.2">
      <c r="A68" s="1205"/>
      <c r="B68" s="292" t="s">
        <v>10622</v>
      </c>
      <c r="C68" s="293"/>
      <c r="D68" s="293"/>
      <c r="E68" s="294" t="s">
        <v>3005</v>
      </c>
      <c r="F68" s="294" t="s">
        <v>3002</v>
      </c>
      <c r="G68" s="294" t="s">
        <v>3027</v>
      </c>
      <c r="H68" s="294" t="s">
        <v>3029</v>
      </c>
      <c r="I68" s="1193"/>
      <c r="J68" s="294" t="s">
        <v>3003</v>
      </c>
      <c r="K68" s="295" t="s">
        <v>3004</v>
      </c>
      <c r="L68" s="321"/>
      <c r="M68" s="1150"/>
      <c r="N68" s="290" t="s">
        <v>10556</v>
      </c>
      <c r="O68" s="1153" t="s">
        <v>10642</v>
      </c>
      <c r="P68" s="1154"/>
    </row>
    <row r="69" spans="1:16" ht="30" customHeight="1" x14ac:dyDescent="0.15">
      <c r="A69" s="296" t="s">
        <v>1</v>
      </c>
      <c r="B69" s="952">
        <v>0</v>
      </c>
      <c r="C69" s="297">
        <v>900</v>
      </c>
      <c r="D69" s="298"/>
      <c r="E69" s="299"/>
      <c r="F69" s="326">
        <f>E70</f>
        <v>900</v>
      </c>
      <c r="G69" s="301"/>
      <c r="H69" s="301"/>
      <c r="I69" s="600">
        <v>0</v>
      </c>
      <c r="J69" s="606"/>
      <c r="K69" s="607"/>
      <c r="M69" s="1155" t="s">
        <v>10849</v>
      </c>
      <c r="N69" s="1156"/>
      <c r="O69" s="1159"/>
      <c r="P69" s="1160"/>
    </row>
    <row r="70" spans="1:16" ht="30" customHeight="1" thickBot="1" x14ac:dyDescent="0.2">
      <c r="A70" s="95" t="s">
        <v>3</v>
      </c>
      <c r="B70" s="953">
        <v>0</v>
      </c>
      <c r="C70" s="303">
        <v>1000</v>
      </c>
      <c r="D70" s="304">
        <f t="shared" ref="D70:D76" si="6">IF(B69=0,C70,(F70+E70)/2)</f>
        <v>1000</v>
      </c>
      <c r="E70" s="305">
        <f>IF(B69=0,D70*0.9,590)</f>
        <v>900</v>
      </c>
      <c r="F70" s="305">
        <f>IF(B70=0,C70*(1.1), C70+600)</f>
        <v>1100</v>
      </c>
      <c r="G70" s="950">
        <v>5</v>
      </c>
      <c r="H70" s="950">
        <v>25</v>
      </c>
      <c r="I70" s="601">
        <v>1</v>
      </c>
      <c r="J70" s="211">
        <v>100</v>
      </c>
      <c r="K70" s="896">
        <v>2920</v>
      </c>
      <c r="M70" s="1157"/>
      <c r="N70" s="1158"/>
      <c r="O70" s="1161"/>
      <c r="P70" s="1162"/>
    </row>
    <row r="71" spans="1:16" ht="30" customHeight="1" x14ac:dyDescent="0.15">
      <c r="A71" s="95" t="s">
        <v>5</v>
      </c>
      <c r="B71" s="953">
        <v>0</v>
      </c>
      <c r="C71" s="303">
        <v>1800</v>
      </c>
      <c r="D71" s="304">
        <f t="shared" si="6"/>
        <v>1800</v>
      </c>
      <c r="E71" s="305">
        <f>IF(B70=0,C71*0.9,C71+200)</f>
        <v>1620</v>
      </c>
      <c r="F71" s="305">
        <f>IF(B71=0,IF(B70=0,C71*(1.1),C71+600), C71+1000)</f>
        <v>1980.0000000000002</v>
      </c>
      <c r="G71" s="905">
        <v>30</v>
      </c>
      <c r="H71" s="905">
        <v>65</v>
      </c>
      <c r="I71" s="601">
        <v>2</v>
      </c>
      <c r="J71" s="211">
        <v>200</v>
      </c>
      <c r="K71" s="896">
        <v>2920</v>
      </c>
      <c r="M71" s="559" t="s">
        <v>84</v>
      </c>
      <c r="N71" s="897">
        <v>250</v>
      </c>
      <c r="O71" s="560" t="s">
        <v>2</v>
      </c>
      <c r="P71" s="561">
        <v>0</v>
      </c>
    </row>
    <row r="72" spans="1:16" ht="30" customHeight="1" x14ac:dyDescent="0.15">
      <c r="A72" s="95" t="s">
        <v>7</v>
      </c>
      <c r="B72" s="953">
        <v>0</v>
      </c>
      <c r="C72" s="303">
        <v>3160</v>
      </c>
      <c r="D72" s="304">
        <f t="shared" si="6"/>
        <v>3160</v>
      </c>
      <c r="E72" s="305">
        <f>IF(B71=0,C72*0.9,C72+200)</f>
        <v>2844</v>
      </c>
      <c r="F72" s="305">
        <f>IF(B72=0,IF(B71=0,C72*(1.1), C72+600),C72+1000)</f>
        <v>3476.0000000000005</v>
      </c>
      <c r="G72" s="905">
        <v>70</v>
      </c>
      <c r="H72" s="905">
        <v>105</v>
      </c>
      <c r="I72" s="601">
        <v>3</v>
      </c>
      <c r="J72" s="211">
        <v>300</v>
      </c>
      <c r="K72" s="896">
        <v>2920</v>
      </c>
      <c r="M72" s="308" t="s">
        <v>4</v>
      </c>
      <c r="N72" s="898">
        <v>210</v>
      </c>
      <c r="O72" s="309" t="s">
        <v>83</v>
      </c>
      <c r="P72" s="443">
        <v>0</v>
      </c>
    </row>
    <row r="73" spans="1:16" ht="30" customHeight="1" x14ac:dyDescent="0.15">
      <c r="A73" s="95" t="s">
        <v>9</v>
      </c>
      <c r="B73" s="953">
        <v>0</v>
      </c>
      <c r="C73" s="303">
        <v>4870</v>
      </c>
      <c r="D73" s="304">
        <f t="shared" si="6"/>
        <v>4870</v>
      </c>
      <c r="E73" s="305">
        <f>IF(B72=0,C73*0.9,C73+200)</f>
        <v>4383</v>
      </c>
      <c r="F73" s="305">
        <f>IF(B73=0,IF(B72=0,C73*(1.1), C73+500),C73+1100)</f>
        <v>5357</v>
      </c>
      <c r="G73" s="905">
        <v>110</v>
      </c>
      <c r="H73" s="905">
        <v>145</v>
      </c>
      <c r="I73" s="601">
        <v>4</v>
      </c>
      <c r="J73" s="211">
        <v>400</v>
      </c>
      <c r="K73" s="896">
        <v>2920</v>
      </c>
      <c r="M73" s="308" t="s">
        <v>6</v>
      </c>
      <c r="N73" s="898">
        <v>170</v>
      </c>
      <c r="O73" s="309" t="s">
        <v>82</v>
      </c>
      <c r="P73" s="443">
        <v>25</v>
      </c>
    </row>
    <row r="74" spans="1:16" ht="30" customHeight="1" x14ac:dyDescent="0.15">
      <c r="A74" s="95" t="s">
        <v>11</v>
      </c>
      <c r="B74" s="953">
        <v>0</v>
      </c>
      <c r="C74" s="303">
        <v>7150</v>
      </c>
      <c r="D74" s="304">
        <f t="shared" si="6"/>
        <v>7150</v>
      </c>
      <c r="E74" s="305">
        <f>IF(B73=0,C74*0.85,C74+0)</f>
        <v>6077.5</v>
      </c>
      <c r="F74" s="305">
        <f>IF(B74=0,IF(B73=0,C74*(1.1), C74+700),C74+1500)</f>
        <v>7865.0000000000009</v>
      </c>
      <c r="G74" s="905">
        <v>150</v>
      </c>
      <c r="H74" s="905">
        <v>185</v>
      </c>
      <c r="I74" s="601">
        <v>5</v>
      </c>
      <c r="J74" s="211">
        <v>500</v>
      </c>
      <c r="K74" s="896">
        <v>2920</v>
      </c>
      <c r="M74" s="308" t="s">
        <v>8</v>
      </c>
      <c r="N74" s="898">
        <v>130</v>
      </c>
      <c r="O74" s="309" t="s">
        <v>81</v>
      </c>
      <c r="P74" s="443">
        <v>50</v>
      </c>
    </row>
    <row r="75" spans="1:16" ht="30" customHeight="1" x14ac:dyDescent="0.15">
      <c r="A75" s="95" t="s">
        <v>13</v>
      </c>
      <c r="B75" s="953">
        <v>0</v>
      </c>
      <c r="C75" s="303">
        <v>9760</v>
      </c>
      <c r="D75" s="304">
        <f t="shared" si="6"/>
        <v>9760</v>
      </c>
      <c r="E75" s="305">
        <f>IF(B74=0,C75*0.91,C75+100)</f>
        <v>8881.6</v>
      </c>
      <c r="F75" s="305">
        <f>IF(B75=0,IF(B74=0,C75*(1.05), C75+500),C75+1700)</f>
        <v>10248</v>
      </c>
      <c r="G75" s="905">
        <v>190</v>
      </c>
      <c r="H75" s="905">
        <v>225</v>
      </c>
      <c r="I75" s="601">
        <v>6</v>
      </c>
      <c r="J75" s="895">
        <v>800</v>
      </c>
      <c r="K75" s="896">
        <v>2920</v>
      </c>
      <c r="M75" s="310" t="s">
        <v>10</v>
      </c>
      <c r="N75" s="899">
        <v>90</v>
      </c>
      <c r="O75" s="311" t="s">
        <v>80</v>
      </c>
      <c r="P75" s="900">
        <v>75</v>
      </c>
    </row>
    <row r="76" spans="1:16" ht="30" customHeight="1" thickBot="1" x14ac:dyDescent="0.2">
      <c r="A76" s="95" t="s">
        <v>14</v>
      </c>
      <c r="B76" s="953">
        <v>0</v>
      </c>
      <c r="C76" s="303">
        <v>13000</v>
      </c>
      <c r="D76" s="304">
        <f t="shared" si="6"/>
        <v>13000</v>
      </c>
      <c r="E76" s="305">
        <f>IF(B75=0,C76*(0.89),C76+300)</f>
        <v>11570</v>
      </c>
      <c r="F76" s="305">
        <f>IF(B76=0,IF(B75=0,C76*(1.1), C76*1.2),C76*1.3)</f>
        <v>14300.000000000002</v>
      </c>
      <c r="G76" s="951">
        <v>230</v>
      </c>
      <c r="H76" s="951">
        <v>250</v>
      </c>
      <c r="I76" s="602">
        <v>7</v>
      </c>
      <c r="J76" s="895">
        <v>1200</v>
      </c>
      <c r="K76" s="896">
        <v>2920</v>
      </c>
      <c r="M76" s="312" t="s">
        <v>221</v>
      </c>
      <c r="N76" s="229">
        <v>50</v>
      </c>
      <c r="O76" s="229" t="s">
        <v>222</v>
      </c>
      <c r="P76" s="901">
        <v>100</v>
      </c>
    </row>
    <row r="77" spans="1:16" ht="30" customHeight="1" thickBot="1" x14ac:dyDescent="0.2">
      <c r="A77" s="313"/>
      <c r="B77" s="314"/>
      <c r="C77" s="315">
        <v>15000</v>
      </c>
      <c r="D77" s="316">
        <f xml:space="preserve"> C77</f>
        <v>15000</v>
      </c>
      <c r="E77" s="317">
        <f>F76</f>
        <v>14300.000000000002</v>
      </c>
      <c r="F77" s="318"/>
      <c r="G77" s="301"/>
      <c r="H77" s="301"/>
      <c r="I77" s="301"/>
      <c r="J77" s="299"/>
      <c r="K77" s="302"/>
      <c r="M77" s="319"/>
      <c r="N77" s="301"/>
      <c r="O77" s="299"/>
      <c r="P77" s="302"/>
    </row>
    <row r="78" spans="1:16" ht="30" customHeight="1" thickBot="1" x14ac:dyDescent="0.2">
      <c r="A78" s="1149" t="s">
        <v>10610</v>
      </c>
      <c r="B78" s="288" t="s">
        <v>10619</v>
      </c>
      <c r="C78" s="289" t="s">
        <v>87</v>
      </c>
      <c r="D78" s="289" t="s">
        <v>86</v>
      </c>
      <c r="E78" s="1208" t="s">
        <v>10823</v>
      </c>
      <c r="F78" s="1207"/>
      <c r="G78" s="1209" t="s">
        <v>5275</v>
      </c>
      <c r="H78" s="1210"/>
      <c r="I78" s="1192" t="s">
        <v>5274</v>
      </c>
      <c r="J78" s="1209"/>
      <c r="K78" s="1212"/>
      <c r="L78" s="320"/>
      <c r="M78" s="1149" t="s">
        <v>3809</v>
      </c>
      <c r="N78" s="290" t="s">
        <v>10640</v>
      </c>
      <c r="O78" s="1151" t="s">
        <v>10825</v>
      </c>
      <c r="P78" s="1152"/>
    </row>
    <row r="79" spans="1:16" ht="30" customHeight="1" thickBot="1" x14ac:dyDescent="0.2">
      <c r="A79" s="1205"/>
      <c r="B79" s="292" t="s">
        <v>10623</v>
      </c>
      <c r="C79" s="293"/>
      <c r="D79" s="293"/>
      <c r="E79" s="294" t="s">
        <v>3005</v>
      </c>
      <c r="F79" s="294" t="s">
        <v>3002</v>
      </c>
      <c r="G79" s="294" t="s">
        <v>3027</v>
      </c>
      <c r="H79" s="294" t="s">
        <v>3029</v>
      </c>
      <c r="I79" s="1193"/>
      <c r="J79" s="294" t="s">
        <v>3003</v>
      </c>
      <c r="K79" s="295" t="s">
        <v>3004</v>
      </c>
      <c r="L79" s="321"/>
      <c r="M79" s="1150"/>
      <c r="N79" s="290" t="s">
        <v>10556</v>
      </c>
      <c r="O79" s="1153" t="s">
        <v>10645</v>
      </c>
      <c r="P79" s="1154"/>
    </row>
    <row r="80" spans="1:16" ht="30" customHeight="1" x14ac:dyDescent="0.15">
      <c r="A80" s="322" t="s">
        <v>1</v>
      </c>
      <c r="B80" s="952">
        <v>0</v>
      </c>
      <c r="C80" s="297">
        <v>900</v>
      </c>
      <c r="D80" s="298"/>
      <c r="E80" s="325"/>
      <c r="F80" s="326">
        <f>E81</f>
        <v>900</v>
      </c>
      <c r="G80" s="301"/>
      <c r="H80" s="301"/>
      <c r="I80" s="600">
        <v>0</v>
      </c>
      <c r="J80" s="606"/>
      <c r="K80" s="607"/>
      <c r="M80" s="1155" t="s">
        <v>10849</v>
      </c>
      <c r="N80" s="1156"/>
      <c r="O80" s="1159"/>
      <c r="P80" s="1160"/>
    </row>
    <row r="81" spans="1:16" ht="30" customHeight="1" thickBot="1" x14ac:dyDescent="0.2">
      <c r="A81" s="327" t="s">
        <v>78</v>
      </c>
      <c r="B81" s="953">
        <v>0</v>
      </c>
      <c r="C81" s="303">
        <v>1000</v>
      </c>
      <c r="D81" s="304">
        <f t="shared" ref="D81:D87" si="7">IF(B80=0,C81,(F81+E81)/2)</f>
        <v>1000</v>
      </c>
      <c r="E81" s="305">
        <f>IF(B80=0,D81*0.9,590)</f>
        <v>900</v>
      </c>
      <c r="F81" s="305">
        <f>IF(B81=0,C81*(1.1), C81+600)</f>
        <v>1100</v>
      </c>
      <c r="G81" s="950">
        <v>5</v>
      </c>
      <c r="H81" s="950">
        <v>25</v>
      </c>
      <c r="I81" s="601">
        <v>1</v>
      </c>
      <c r="J81" s="211">
        <v>100</v>
      </c>
      <c r="K81" s="896">
        <v>2920</v>
      </c>
      <c r="M81" s="1157"/>
      <c r="N81" s="1158"/>
      <c r="O81" s="1161"/>
      <c r="P81" s="1162"/>
    </row>
    <row r="82" spans="1:16" ht="30" customHeight="1" x14ac:dyDescent="0.15">
      <c r="A82" s="327" t="s">
        <v>15</v>
      </c>
      <c r="B82" s="955">
        <v>0</v>
      </c>
      <c r="C82" s="303">
        <v>1800</v>
      </c>
      <c r="D82" s="304">
        <f t="shared" si="7"/>
        <v>1800</v>
      </c>
      <c r="E82" s="305">
        <f>IF(B81=0,C82*0.9,C82+200)</f>
        <v>1620</v>
      </c>
      <c r="F82" s="305">
        <f>IF(B82=0,IF(B81=0,C82*(1.1),C82+600), C82+1000)</f>
        <v>1980.0000000000002</v>
      </c>
      <c r="G82" s="905">
        <v>30</v>
      </c>
      <c r="H82" s="905">
        <v>65</v>
      </c>
      <c r="I82" s="601">
        <v>2</v>
      </c>
      <c r="J82" s="211">
        <v>200</v>
      </c>
      <c r="K82" s="896">
        <v>2920</v>
      </c>
      <c r="M82" s="559" t="s">
        <v>84</v>
      </c>
      <c r="N82" s="897">
        <v>250</v>
      </c>
      <c r="O82" s="560" t="s">
        <v>2</v>
      </c>
      <c r="P82" s="561">
        <v>0</v>
      </c>
    </row>
    <row r="83" spans="1:16" ht="30" customHeight="1" x14ac:dyDescent="0.15">
      <c r="A83" s="327" t="s">
        <v>7</v>
      </c>
      <c r="B83" s="955">
        <v>0</v>
      </c>
      <c r="C83" s="303">
        <v>3160</v>
      </c>
      <c r="D83" s="304">
        <f t="shared" si="7"/>
        <v>3160</v>
      </c>
      <c r="E83" s="305">
        <f>IF(B82=0,C83*0.9,C83+200)</f>
        <v>2844</v>
      </c>
      <c r="F83" s="305">
        <f>IF(B83=0,IF(B82=0,C83*(1.1), C83+600),C83+1000)</f>
        <v>3476.0000000000005</v>
      </c>
      <c r="G83" s="905">
        <v>70</v>
      </c>
      <c r="H83" s="905">
        <v>105</v>
      </c>
      <c r="I83" s="601">
        <v>3</v>
      </c>
      <c r="J83" s="211">
        <v>300</v>
      </c>
      <c r="K83" s="896">
        <v>2920</v>
      </c>
      <c r="M83" s="308" t="s">
        <v>4</v>
      </c>
      <c r="N83" s="898">
        <v>210</v>
      </c>
      <c r="O83" s="309" t="s">
        <v>83</v>
      </c>
      <c r="P83" s="443">
        <v>0</v>
      </c>
    </row>
    <row r="84" spans="1:16" ht="30" customHeight="1" x14ac:dyDescent="0.15">
      <c r="A84" s="327" t="s">
        <v>9</v>
      </c>
      <c r="B84" s="955">
        <v>0</v>
      </c>
      <c r="C84" s="303">
        <v>4870</v>
      </c>
      <c r="D84" s="304">
        <f t="shared" si="7"/>
        <v>4870</v>
      </c>
      <c r="E84" s="305">
        <f>IF(B83=0,C84*0.9,C84+200)</f>
        <v>4383</v>
      </c>
      <c r="F84" s="305">
        <f>IF(B84=0,IF(B83=0,C84*(1.1), C84+500),C84+1100)</f>
        <v>5357</v>
      </c>
      <c r="G84" s="905">
        <v>110</v>
      </c>
      <c r="H84" s="905">
        <v>145</v>
      </c>
      <c r="I84" s="601">
        <v>4</v>
      </c>
      <c r="J84" s="211">
        <v>400</v>
      </c>
      <c r="K84" s="896">
        <v>2920</v>
      </c>
      <c r="M84" s="308" t="s">
        <v>6</v>
      </c>
      <c r="N84" s="898">
        <v>170</v>
      </c>
      <c r="O84" s="309" t="s">
        <v>82</v>
      </c>
      <c r="P84" s="443">
        <v>25</v>
      </c>
    </row>
    <row r="85" spans="1:16" ht="30" customHeight="1" x14ac:dyDescent="0.15">
      <c r="A85" s="327" t="s">
        <v>11</v>
      </c>
      <c r="B85" s="955">
        <v>0</v>
      </c>
      <c r="C85" s="303">
        <v>7150</v>
      </c>
      <c r="D85" s="304">
        <f t="shared" si="7"/>
        <v>7150</v>
      </c>
      <c r="E85" s="305">
        <f>IF(B84=0,C85*0.85,C85+0)</f>
        <v>6077.5</v>
      </c>
      <c r="F85" s="305">
        <f>IF(B85=0,IF(B84=0,C85*(1.1), C85+700),C85+1500)</f>
        <v>7865.0000000000009</v>
      </c>
      <c r="G85" s="905">
        <v>150</v>
      </c>
      <c r="H85" s="905">
        <v>185</v>
      </c>
      <c r="I85" s="601">
        <v>5</v>
      </c>
      <c r="J85" s="211">
        <v>500</v>
      </c>
      <c r="K85" s="896">
        <v>2920</v>
      </c>
      <c r="M85" s="308" t="s">
        <v>8</v>
      </c>
      <c r="N85" s="898">
        <v>130</v>
      </c>
      <c r="O85" s="309" t="s">
        <v>81</v>
      </c>
      <c r="P85" s="443">
        <v>50</v>
      </c>
    </row>
    <row r="86" spans="1:16" ht="30" customHeight="1" x14ac:dyDescent="0.15">
      <c r="A86" s="327" t="s">
        <v>13</v>
      </c>
      <c r="B86" s="955">
        <v>0</v>
      </c>
      <c r="C86" s="303">
        <v>9760</v>
      </c>
      <c r="D86" s="304">
        <f t="shared" si="7"/>
        <v>9760</v>
      </c>
      <c r="E86" s="305">
        <f>IF(B85=0,C86*0.91,C86+100)</f>
        <v>8881.6</v>
      </c>
      <c r="F86" s="305">
        <f>IF(B86=0,IF(B85=0,C86*(1.05), C86+500),C86+1700)</f>
        <v>10248</v>
      </c>
      <c r="G86" s="905">
        <v>190</v>
      </c>
      <c r="H86" s="905">
        <v>225</v>
      </c>
      <c r="I86" s="601">
        <v>6</v>
      </c>
      <c r="J86" s="895">
        <v>800</v>
      </c>
      <c r="K86" s="896">
        <v>2920</v>
      </c>
      <c r="M86" s="310" t="s">
        <v>10</v>
      </c>
      <c r="N86" s="899">
        <v>90</v>
      </c>
      <c r="O86" s="311" t="s">
        <v>80</v>
      </c>
      <c r="P86" s="900">
        <v>75</v>
      </c>
    </row>
    <row r="87" spans="1:16" ht="30" customHeight="1" thickBot="1" x14ac:dyDescent="0.2">
      <c r="A87" s="327" t="s">
        <v>76</v>
      </c>
      <c r="B87" s="955">
        <v>0</v>
      </c>
      <c r="C87" s="303">
        <v>13000</v>
      </c>
      <c r="D87" s="304">
        <f t="shared" si="7"/>
        <v>13000</v>
      </c>
      <c r="E87" s="305">
        <f>IF(B86=0,C87*(0.89),C87+300)</f>
        <v>11570</v>
      </c>
      <c r="F87" s="305">
        <f>IF(B87=0,IF(B86=0,C87*(1.1), C87*1.2),C87*1.3)</f>
        <v>14300.000000000002</v>
      </c>
      <c r="G87" s="951">
        <v>230</v>
      </c>
      <c r="H87" s="951">
        <v>250</v>
      </c>
      <c r="I87" s="602">
        <v>7</v>
      </c>
      <c r="J87" s="895">
        <v>1200</v>
      </c>
      <c r="K87" s="896">
        <v>2920</v>
      </c>
      <c r="M87" s="312" t="s">
        <v>221</v>
      </c>
      <c r="N87" s="229">
        <v>50</v>
      </c>
      <c r="O87" s="229" t="s">
        <v>222</v>
      </c>
      <c r="P87" s="901">
        <v>100</v>
      </c>
    </row>
    <row r="88" spans="1:16" ht="30" customHeight="1" thickBot="1" x14ac:dyDescent="0.2">
      <c r="A88" s="318"/>
      <c r="B88" s="314"/>
      <c r="C88" s="315">
        <v>15000</v>
      </c>
      <c r="D88" s="316">
        <f xml:space="preserve"> C88</f>
        <v>15000</v>
      </c>
      <c r="E88" s="317">
        <f>F87</f>
        <v>14300.000000000002</v>
      </c>
      <c r="F88" s="318"/>
      <c r="G88" s="301"/>
      <c r="H88" s="301"/>
      <c r="I88" s="301"/>
      <c r="J88" s="299"/>
      <c r="K88" s="302"/>
      <c r="M88" s="319"/>
      <c r="N88" s="301"/>
      <c r="O88" s="299"/>
      <c r="P88" s="302"/>
    </row>
    <row r="89" spans="1:16" ht="30" customHeight="1" thickBot="1" x14ac:dyDescent="0.2">
      <c r="A89" s="1149" t="s">
        <v>10611</v>
      </c>
      <c r="B89" s="288" t="s">
        <v>10620</v>
      </c>
      <c r="C89" s="289" t="s">
        <v>87</v>
      </c>
      <c r="D89" s="289" t="s">
        <v>86</v>
      </c>
      <c r="E89" s="1208" t="s">
        <v>10823</v>
      </c>
      <c r="F89" s="1207"/>
      <c r="G89" s="1209" t="s">
        <v>5277</v>
      </c>
      <c r="H89" s="1210"/>
      <c r="I89" s="1192" t="s">
        <v>5274</v>
      </c>
      <c r="J89" s="1209"/>
      <c r="K89" s="1212"/>
      <c r="L89" s="320"/>
      <c r="M89" s="1149" t="s">
        <v>10633</v>
      </c>
      <c r="N89" s="290" t="s">
        <v>10640</v>
      </c>
      <c r="O89" s="1151" t="s">
        <v>10825</v>
      </c>
      <c r="P89" s="1152"/>
    </row>
    <row r="90" spans="1:16" ht="30" customHeight="1" thickBot="1" x14ac:dyDescent="0.2">
      <c r="A90" s="1205"/>
      <c r="B90" s="292" t="s">
        <v>10623</v>
      </c>
      <c r="C90" s="293"/>
      <c r="D90" s="293"/>
      <c r="E90" s="294" t="s">
        <v>3005</v>
      </c>
      <c r="F90" s="294" t="s">
        <v>3002</v>
      </c>
      <c r="G90" s="294" t="s">
        <v>3027</v>
      </c>
      <c r="H90" s="294" t="s">
        <v>3029</v>
      </c>
      <c r="I90" s="1193"/>
      <c r="J90" s="294" t="s">
        <v>3003</v>
      </c>
      <c r="K90" s="295" t="s">
        <v>3004</v>
      </c>
      <c r="L90" s="321"/>
      <c r="M90" s="1150"/>
      <c r="N90" s="290" t="s">
        <v>10556</v>
      </c>
      <c r="O90" s="1153" t="s">
        <v>10643</v>
      </c>
      <c r="P90" s="1154"/>
    </row>
    <row r="91" spans="1:16" ht="30" customHeight="1" x14ac:dyDescent="0.15">
      <c r="A91" s="322" t="s">
        <v>1</v>
      </c>
      <c r="B91" s="954">
        <v>0</v>
      </c>
      <c r="C91" s="297">
        <v>900</v>
      </c>
      <c r="D91" s="298"/>
      <c r="E91" s="299"/>
      <c r="F91" s="326">
        <f>E92</f>
        <v>900</v>
      </c>
      <c r="G91" s="301"/>
      <c r="H91" s="301"/>
      <c r="I91" s="600">
        <v>0</v>
      </c>
      <c r="J91" s="606"/>
      <c r="K91" s="607"/>
      <c r="M91" s="1155" t="s">
        <v>10849</v>
      </c>
      <c r="N91" s="1156"/>
      <c r="O91" s="1159"/>
      <c r="P91" s="1160"/>
    </row>
    <row r="92" spans="1:16" ht="30" customHeight="1" thickBot="1" x14ac:dyDescent="0.2">
      <c r="A92" s="327" t="s">
        <v>78</v>
      </c>
      <c r="B92" s="955">
        <v>0</v>
      </c>
      <c r="C92" s="303">
        <v>1000</v>
      </c>
      <c r="D92" s="304">
        <f t="shared" ref="D92:D98" si="8">IF(B91=0,C92,(F92+E92)/2)</f>
        <v>1000</v>
      </c>
      <c r="E92" s="305">
        <f>IF(B91=0,D92*0.9,590)</f>
        <v>900</v>
      </c>
      <c r="F92" s="305">
        <f>IF(B92=0,C92*(1.1), C92+600)</f>
        <v>1100</v>
      </c>
      <c r="G92" s="950">
        <v>5</v>
      </c>
      <c r="H92" s="950">
        <v>25</v>
      </c>
      <c r="I92" s="601">
        <v>1</v>
      </c>
      <c r="J92" s="211">
        <v>100</v>
      </c>
      <c r="K92" s="896">
        <v>2920</v>
      </c>
      <c r="M92" s="1157"/>
      <c r="N92" s="1158"/>
      <c r="O92" s="1161"/>
      <c r="P92" s="1162"/>
    </row>
    <row r="93" spans="1:16" ht="30" customHeight="1" x14ac:dyDescent="0.15">
      <c r="A93" s="327" t="s">
        <v>15</v>
      </c>
      <c r="B93" s="955">
        <v>0</v>
      </c>
      <c r="C93" s="303">
        <v>1800</v>
      </c>
      <c r="D93" s="304">
        <f t="shared" si="8"/>
        <v>1800</v>
      </c>
      <c r="E93" s="305">
        <f>IF(B92=0,C93*0.9,C93+200)</f>
        <v>1620</v>
      </c>
      <c r="F93" s="305">
        <f>IF(B93=0,IF(B92=0,C93*(1.1),C93+600), C93+1000)</f>
        <v>1980.0000000000002</v>
      </c>
      <c r="G93" s="905">
        <v>30</v>
      </c>
      <c r="H93" s="905">
        <v>65</v>
      </c>
      <c r="I93" s="601">
        <v>2</v>
      </c>
      <c r="J93" s="211">
        <v>200</v>
      </c>
      <c r="K93" s="896">
        <v>2920</v>
      </c>
      <c r="M93" s="559" t="s">
        <v>84</v>
      </c>
      <c r="N93" s="897">
        <v>250</v>
      </c>
      <c r="O93" s="560" t="s">
        <v>2</v>
      </c>
      <c r="P93" s="561">
        <v>0</v>
      </c>
    </row>
    <row r="94" spans="1:16" ht="30" customHeight="1" x14ac:dyDescent="0.15">
      <c r="A94" s="327" t="s">
        <v>7</v>
      </c>
      <c r="B94" s="955">
        <v>0</v>
      </c>
      <c r="C94" s="303">
        <v>3160</v>
      </c>
      <c r="D94" s="304">
        <f t="shared" si="8"/>
        <v>3160</v>
      </c>
      <c r="E94" s="305">
        <f>IF(B93=0,C94*0.9,C94+200)</f>
        <v>2844</v>
      </c>
      <c r="F94" s="305">
        <f>IF(B94=0,IF(B93=0,C94*(1.1), C94+600),C94+1000)</f>
        <v>3476.0000000000005</v>
      </c>
      <c r="G94" s="905">
        <v>70</v>
      </c>
      <c r="H94" s="905">
        <v>105</v>
      </c>
      <c r="I94" s="601">
        <v>3</v>
      </c>
      <c r="J94" s="211">
        <v>300</v>
      </c>
      <c r="K94" s="896">
        <v>2920</v>
      </c>
      <c r="M94" s="308" t="s">
        <v>4</v>
      </c>
      <c r="N94" s="898">
        <v>210</v>
      </c>
      <c r="O94" s="309" t="s">
        <v>83</v>
      </c>
      <c r="P94" s="443">
        <v>0</v>
      </c>
    </row>
    <row r="95" spans="1:16" ht="30" customHeight="1" x14ac:dyDescent="0.15">
      <c r="A95" s="327" t="s">
        <v>9</v>
      </c>
      <c r="B95" s="955">
        <v>0</v>
      </c>
      <c r="C95" s="303">
        <v>4870</v>
      </c>
      <c r="D95" s="304">
        <f t="shared" si="8"/>
        <v>4870</v>
      </c>
      <c r="E95" s="305">
        <f>IF(B94=0,C95*0.9,C95+200)</f>
        <v>4383</v>
      </c>
      <c r="F95" s="305">
        <f>IF(B95=0,IF(B94=0,C95*(1.1), C95+500),C95+1100)</f>
        <v>5357</v>
      </c>
      <c r="G95" s="905">
        <v>110</v>
      </c>
      <c r="H95" s="905">
        <v>145</v>
      </c>
      <c r="I95" s="601">
        <v>4</v>
      </c>
      <c r="J95" s="211">
        <v>400</v>
      </c>
      <c r="K95" s="896">
        <v>2920</v>
      </c>
      <c r="M95" s="308" t="s">
        <v>6</v>
      </c>
      <c r="N95" s="898">
        <v>170</v>
      </c>
      <c r="O95" s="309" t="s">
        <v>82</v>
      </c>
      <c r="P95" s="443">
        <v>25</v>
      </c>
    </row>
    <row r="96" spans="1:16" ht="30" customHeight="1" x14ac:dyDescent="0.15">
      <c r="A96" s="327" t="s">
        <v>11</v>
      </c>
      <c r="B96" s="955">
        <v>0</v>
      </c>
      <c r="C96" s="303">
        <v>7150</v>
      </c>
      <c r="D96" s="304">
        <f t="shared" si="8"/>
        <v>7150</v>
      </c>
      <c r="E96" s="305">
        <f>IF(B95=0,C96*0.85,C96+0)</f>
        <v>6077.5</v>
      </c>
      <c r="F96" s="305">
        <f>IF(B96=0,IF(B95=0,C96*(1.1), C96+700),C96+1500)</f>
        <v>7865.0000000000009</v>
      </c>
      <c r="G96" s="905">
        <v>150</v>
      </c>
      <c r="H96" s="905">
        <v>185</v>
      </c>
      <c r="I96" s="601">
        <v>5</v>
      </c>
      <c r="J96" s="211">
        <v>500</v>
      </c>
      <c r="K96" s="896">
        <v>2920</v>
      </c>
      <c r="M96" s="308" t="s">
        <v>8</v>
      </c>
      <c r="N96" s="898">
        <v>130</v>
      </c>
      <c r="O96" s="309" t="s">
        <v>81</v>
      </c>
      <c r="P96" s="443">
        <v>50</v>
      </c>
    </row>
    <row r="97" spans="1:16" ht="30" customHeight="1" x14ac:dyDescent="0.15">
      <c r="A97" s="327" t="s">
        <v>13</v>
      </c>
      <c r="B97" s="955">
        <v>0</v>
      </c>
      <c r="C97" s="303">
        <v>9760</v>
      </c>
      <c r="D97" s="304">
        <f t="shared" si="8"/>
        <v>9760</v>
      </c>
      <c r="E97" s="305">
        <f>IF(B96=0,C97*0.91,C97+100)</f>
        <v>8881.6</v>
      </c>
      <c r="F97" s="305">
        <f>IF(B97=0,IF(B96=0,C97*(1.05), C97+500),C97+1700)</f>
        <v>10248</v>
      </c>
      <c r="G97" s="905">
        <v>190</v>
      </c>
      <c r="H97" s="905">
        <v>225</v>
      </c>
      <c r="I97" s="601">
        <v>6</v>
      </c>
      <c r="J97" s="895">
        <v>800</v>
      </c>
      <c r="K97" s="896">
        <v>2920</v>
      </c>
      <c r="M97" s="310" t="s">
        <v>10</v>
      </c>
      <c r="N97" s="899">
        <v>90</v>
      </c>
      <c r="O97" s="311" t="s">
        <v>80</v>
      </c>
      <c r="P97" s="900">
        <v>75</v>
      </c>
    </row>
    <row r="98" spans="1:16" ht="30" customHeight="1" thickBot="1" x14ac:dyDescent="0.2">
      <c r="A98" s="327" t="s">
        <v>76</v>
      </c>
      <c r="B98" s="955">
        <v>0</v>
      </c>
      <c r="C98" s="303">
        <v>13000</v>
      </c>
      <c r="D98" s="304">
        <f t="shared" si="8"/>
        <v>13000</v>
      </c>
      <c r="E98" s="305">
        <f>IF(B97=0,C98*(0.89),C98+300)</f>
        <v>11570</v>
      </c>
      <c r="F98" s="305">
        <f>IF(B98=0,IF(B97=0,C98*(1.1), C98*1.2),C98*1.3)</f>
        <v>14300.000000000002</v>
      </c>
      <c r="G98" s="951">
        <v>230</v>
      </c>
      <c r="H98" s="951">
        <v>250</v>
      </c>
      <c r="I98" s="602">
        <v>7</v>
      </c>
      <c r="J98" s="895">
        <v>1200</v>
      </c>
      <c r="K98" s="896">
        <v>2920</v>
      </c>
      <c r="M98" s="312" t="s">
        <v>221</v>
      </c>
      <c r="N98" s="229">
        <v>50</v>
      </c>
      <c r="O98" s="229" t="s">
        <v>222</v>
      </c>
      <c r="P98" s="901">
        <v>100</v>
      </c>
    </row>
    <row r="99" spans="1:16" ht="30" customHeight="1" thickBot="1" x14ac:dyDescent="0.2">
      <c r="A99" s="318"/>
      <c r="B99" s="314"/>
      <c r="C99" s="315">
        <v>15000</v>
      </c>
      <c r="D99" s="316">
        <f xml:space="preserve"> C99</f>
        <v>15000</v>
      </c>
      <c r="E99" s="317">
        <f>F98</f>
        <v>14300.000000000002</v>
      </c>
      <c r="F99" s="318"/>
      <c r="G99" s="301"/>
      <c r="H99" s="301"/>
      <c r="I99" s="301"/>
      <c r="J99" s="299"/>
      <c r="K99" s="302"/>
      <c r="M99" s="319"/>
      <c r="N99" s="301"/>
      <c r="O99" s="299"/>
      <c r="P99" s="302"/>
    </row>
    <row r="100" spans="1:16" ht="30" customHeight="1" thickBot="1" x14ac:dyDescent="0.2">
      <c r="A100" s="1149" t="s">
        <v>10612</v>
      </c>
      <c r="B100" s="288" t="s">
        <v>10618</v>
      </c>
      <c r="C100" s="289" t="s">
        <v>87</v>
      </c>
      <c r="D100" s="289" t="s">
        <v>86</v>
      </c>
      <c r="E100" s="1208" t="s">
        <v>10824</v>
      </c>
      <c r="F100" s="1207"/>
      <c r="G100" s="1209" t="s">
        <v>5275</v>
      </c>
      <c r="H100" s="1210"/>
      <c r="I100" s="1192" t="s">
        <v>5274</v>
      </c>
      <c r="J100" s="1209"/>
      <c r="K100" s="1212"/>
      <c r="L100" s="320"/>
      <c r="M100" s="1149" t="s">
        <v>10634</v>
      </c>
      <c r="N100" s="290" t="s">
        <v>10641</v>
      </c>
      <c r="O100" s="1151" t="s">
        <v>10826</v>
      </c>
      <c r="P100" s="1152"/>
    </row>
    <row r="101" spans="1:16" ht="30" customHeight="1" thickBot="1" x14ac:dyDescent="0.2">
      <c r="A101" s="1205"/>
      <c r="B101" s="292" t="s">
        <v>10625</v>
      </c>
      <c r="C101" s="293"/>
      <c r="D101" s="293"/>
      <c r="E101" s="294" t="s">
        <v>3005</v>
      </c>
      <c r="F101" s="294" t="s">
        <v>3002</v>
      </c>
      <c r="G101" s="294" t="s">
        <v>3027</v>
      </c>
      <c r="H101" s="294" t="s">
        <v>3029</v>
      </c>
      <c r="I101" s="1193"/>
      <c r="J101" s="294" t="s">
        <v>3003</v>
      </c>
      <c r="K101" s="295" t="s">
        <v>3004</v>
      </c>
      <c r="L101" s="321"/>
      <c r="M101" s="1150"/>
      <c r="N101" s="290" t="s">
        <v>10556</v>
      </c>
      <c r="O101" s="1153" t="s">
        <v>10642</v>
      </c>
      <c r="P101" s="1154"/>
    </row>
    <row r="102" spans="1:16" ht="30" customHeight="1" x14ac:dyDescent="0.15">
      <c r="A102" s="322" t="s">
        <v>1</v>
      </c>
      <c r="B102" s="954">
        <v>0</v>
      </c>
      <c r="C102" s="297">
        <v>900</v>
      </c>
      <c r="D102" s="298"/>
      <c r="E102" s="299"/>
      <c r="F102" s="326">
        <f>E103</f>
        <v>900</v>
      </c>
      <c r="G102" s="301"/>
      <c r="H102" s="301"/>
      <c r="I102" s="600">
        <v>0</v>
      </c>
      <c r="J102" s="606"/>
      <c r="K102" s="607"/>
      <c r="M102" s="1155" t="s">
        <v>10849</v>
      </c>
      <c r="N102" s="1156"/>
      <c r="O102" s="1159"/>
      <c r="P102" s="1160"/>
    </row>
    <row r="103" spans="1:16" ht="30" customHeight="1" thickBot="1" x14ac:dyDescent="0.2">
      <c r="A103" s="327" t="s">
        <v>78</v>
      </c>
      <c r="B103" s="955">
        <v>0</v>
      </c>
      <c r="C103" s="303">
        <v>1000</v>
      </c>
      <c r="D103" s="304">
        <f t="shared" ref="D103:D109" si="9">IF(B102=0,C103,(F103+E103)/2)</f>
        <v>1000</v>
      </c>
      <c r="E103" s="305">
        <f>IF(B102=0,D103*0.9,590)</f>
        <v>900</v>
      </c>
      <c r="F103" s="305">
        <f>IF(B103=0,C103*(1.1), C103+600)</f>
        <v>1100</v>
      </c>
      <c r="G103" s="950">
        <v>5</v>
      </c>
      <c r="H103" s="950">
        <v>25</v>
      </c>
      <c r="I103" s="601">
        <v>1</v>
      </c>
      <c r="J103" s="211">
        <v>100</v>
      </c>
      <c r="K103" s="896">
        <v>2920</v>
      </c>
      <c r="M103" s="1157"/>
      <c r="N103" s="1158"/>
      <c r="O103" s="1161"/>
      <c r="P103" s="1162"/>
    </row>
    <row r="104" spans="1:16" ht="30" customHeight="1" x14ac:dyDescent="0.15">
      <c r="A104" s="327" t="s">
        <v>15</v>
      </c>
      <c r="B104" s="955">
        <v>0</v>
      </c>
      <c r="C104" s="303">
        <v>1800</v>
      </c>
      <c r="D104" s="304">
        <f t="shared" si="9"/>
        <v>1800</v>
      </c>
      <c r="E104" s="305">
        <f>IF(B103=0,C104*0.9,C104+200)</f>
        <v>1620</v>
      </c>
      <c r="F104" s="305">
        <f>IF(B104=0,IF(B103=0,C104*(1.1),C104+600), C104+1000)</f>
        <v>1980.0000000000002</v>
      </c>
      <c r="G104" s="905">
        <v>30</v>
      </c>
      <c r="H104" s="905">
        <v>65</v>
      </c>
      <c r="I104" s="601">
        <v>2</v>
      </c>
      <c r="J104" s="211">
        <v>200</v>
      </c>
      <c r="K104" s="896">
        <v>2920</v>
      </c>
      <c r="M104" s="559" t="s">
        <v>84</v>
      </c>
      <c r="N104" s="897">
        <v>250</v>
      </c>
      <c r="O104" s="560" t="s">
        <v>2</v>
      </c>
      <c r="P104" s="561">
        <v>0</v>
      </c>
    </row>
    <row r="105" spans="1:16" ht="30" customHeight="1" x14ac:dyDescent="0.15">
      <c r="A105" s="327" t="s">
        <v>7</v>
      </c>
      <c r="B105" s="955">
        <v>0</v>
      </c>
      <c r="C105" s="303">
        <v>3160</v>
      </c>
      <c r="D105" s="304">
        <f t="shared" si="9"/>
        <v>3160</v>
      </c>
      <c r="E105" s="305">
        <f>IF(B104=0,C105*0.9,C105+200)</f>
        <v>2844</v>
      </c>
      <c r="F105" s="305">
        <f>IF(B105=0,IF(B104=0,C105*(1.1), C105+600),C105+1000)</f>
        <v>3476.0000000000005</v>
      </c>
      <c r="G105" s="905">
        <v>70</v>
      </c>
      <c r="H105" s="905">
        <v>105</v>
      </c>
      <c r="I105" s="601">
        <v>3</v>
      </c>
      <c r="J105" s="211">
        <v>300</v>
      </c>
      <c r="K105" s="896">
        <v>2920</v>
      </c>
      <c r="M105" s="308" t="s">
        <v>4</v>
      </c>
      <c r="N105" s="898">
        <v>210</v>
      </c>
      <c r="O105" s="309" t="s">
        <v>83</v>
      </c>
      <c r="P105" s="443">
        <v>0</v>
      </c>
    </row>
    <row r="106" spans="1:16" ht="30" customHeight="1" x14ac:dyDescent="0.15">
      <c r="A106" s="327" t="s">
        <v>9</v>
      </c>
      <c r="B106" s="955">
        <v>0</v>
      </c>
      <c r="C106" s="303">
        <v>4870</v>
      </c>
      <c r="D106" s="304">
        <f t="shared" si="9"/>
        <v>4870</v>
      </c>
      <c r="E106" s="305">
        <f>IF(B105=0,C106*0.9,C106+200)</f>
        <v>4383</v>
      </c>
      <c r="F106" s="305">
        <f>IF(B106=0,IF(B105=0,C106*(1.1), C106+500),C106+1100)</f>
        <v>5357</v>
      </c>
      <c r="G106" s="905">
        <v>110</v>
      </c>
      <c r="H106" s="905">
        <v>145</v>
      </c>
      <c r="I106" s="601">
        <v>4</v>
      </c>
      <c r="J106" s="211">
        <v>400</v>
      </c>
      <c r="K106" s="896">
        <v>2920</v>
      </c>
      <c r="M106" s="308" t="s">
        <v>6</v>
      </c>
      <c r="N106" s="898">
        <v>170</v>
      </c>
      <c r="O106" s="309" t="s">
        <v>82</v>
      </c>
      <c r="P106" s="443">
        <v>25</v>
      </c>
    </row>
    <row r="107" spans="1:16" ht="30" customHeight="1" x14ac:dyDescent="0.15">
      <c r="A107" s="327" t="s">
        <v>11</v>
      </c>
      <c r="B107" s="955">
        <v>0</v>
      </c>
      <c r="C107" s="303">
        <v>7150</v>
      </c>
      <c r="D107" s="304">
        <f t="shared" si="9"/>
        <v>7150</v>
      </c>
      <c r="E107" s="305">
        <f>IF(B106=0,C107*0.85,C107+0)</f>
        <v>6077.5</v>
      </c>
      <c r="F107" s="305">
        <f>IF(B107=0,IF(B106=0,C107*(1.1), C107+700),C107+1500)</f>
        <v>7865.0000000000009</v>
      </c>
      <c r="G107" s="905">
        <v>150</v>
      </c>
      <c r="H107" s="905">
        <v>185</v>
      </c>
      <c r="I107" s="601">
        <v>5</v>
      </c>
      <c r="J107" s="211">
        <v>500</v>
      </c>
      <c r="K107" s="896">
        <v>2920</v>
      </c>
      <c r="M107" s="308" t="s">
        <v>8</v>
      </c>
      <c r="N107" s="898">
        <v>130</v>
      </c>
      <c r="O107" s="309" t="s">
        <v>81</v>
      </c>
      <c r="P107" s="443">
        <v>50</v>
      </c>
    </row>
    <row r="108" spans="1:16" ht="30" customHeight="1" x14ac:dyDescent="0.15">
      <c r="A108" s="327" t="s">
        <v>13</v>
      </c>
      <c r="B108" s="955">
        <v>0</v>
      </c>
      <c r="C108" s="303">
        <v>9760</v>
      </c>
      <c r="D108" s="304">
        <f t="shared" si="9"/>
        <v>9760</v>
      </c>
      <c r="E108" s="305">
        <f>IF(B107=0,C108*0.91,C108+100)</f>
        <v>8881.6</v>
      </c>
      <c r="F108" s="305">
        <f>IF(B108=0,IF(B107=0,C108*(1.05), C108+500),C108+1700)</f>
        <v>10248</v>
      </c>
      <c r="G108" s="905">
        <v>190</v>
      </c>
      <c r="H108" s="905">
        <v>225</v>
      </c>
      <c r="I108" s="601">
        <v>6</v>
      </c>
      <c r="J108" s="895">
        <v>800</v>
      </c>
      <c r="K108" s="896">
        <v>2920</v>
      </c>
      <c r="M108" s="310" t="s">
        <v>10</v>
      </c>
      <c r="N108" s="899">
        <v>90</v>
      </c>
      <c r="O108" s="311" t="s">
        <v>80</v>
      </c>
      <c r="P108" s="900">
        <v>75</v>
      </c>
    </row>
    <row r="109" spans="1:16" ht="30" customHeight="1" thickBot="1" x14ac:dyDescent="0.2">
      <c r="A109" s="327" t="s">
        <v>76</v>
      </c>
      <c r="B109" s="955">
        <v>0</v>
      </c>
      <c r="C109" s="303">
        <v>13000</v>
      </c>
      <c r="D109" s="304">
        <f t="shared" si="9"/>
        <v>13000</v>
      </c>
      <c r="E109" s="305">
        <f>IF(B108=0,C109*(0.89),C109+300)</f>
        <v>11570</v>
      </c>
      <c r="F109" s="305">
        <f>IF(B109=0,IF(B108=0,C109*(1.1), C109*1.2),C109*1.3)</f>
        <v>14300.000000000002</v>
      </c>
      <c r="G109" s="951">
        <v>230</v>
      </c>
      <c r="H109" s="951">
        <v>250</v>
      </c>
      <c r="I109" s="602">
        <v>7</v>
      </c>
      <c r="J109" s="895">
        <v>1200</v>
      </c>
      <c r="K109" s="896">
        <v>2920</v>
      </c>
      <c r="M109" s="312" t="s">
        <v>221</v>
      </c>
      <c r="N109" s="229">
        <v>50</v>
      </c>
      <c r="O109" s="229" t="s">
        <v>222</v>
      </c>
      <c r="P109" s="901">
        <v>100</v>
      </c>
    </row>
    <row r="110" spans="1:16" ht="30" customHeight="1" thickBot="1" x14ac:dyDescent="0.2">
      <c r="A110" s="318"/>
      <c r="B110" s="314"/>
      <c r="C110" s="315">
        <v>15000</v>
      </c>
      <c r="D110" s="316">
        <f xml:space="preserve"> C110</f>
        <v>15000</v>
      </c>
      <c r="E110" s="317">
        <f>F109</f>
        <v>14300.000000000002</v>
      </c>
      <c r="F110" s="318"/>
      <c r="G110" s="301"/>
      <c r="H110" s="301"/>
      <c r="I110" s="301"/>
      <c r="J110" s="299"/>
      <c r="K110" s="302"/>
      <c r="M110" s="319"/>
      <c r="N110" s="301"/>
      <c r="O110" s="299"/>
      <c r="P110" s="302"/>
    </row>
    <row r="111" spans="1:16" ht="30" customHeight="1" thickBot="1" x14ac:dyDescent="0.2">
      <c r="A111" s="1149" t="s">
        <v>10613</v>
      </c>
      <c r="B111" s="288" t="s">
        <v>10617</v>
      </c>
      <c r="C111" s="289" t="s">
        <v>87</v>
      </c>
      <c r="D111" s="289" t="s">
        <v>86</v>
      </c>
      <c r="E111" s="1208" t="s">
        <v>10823</v>
      </c>
      <c r="F111" s="1207"/>
      <c r="G111" s="1209" t="s">
        <v>5276</v>
      </c>
      <c r="H111" s="1210"/>
      <c r="I111" s="1192" t="s">
        <v>5274</v>
      </c>
      <c r="J111" s="1209"/>
      <c r="K111" s="1212"/>
      <c r="L111" s="320"/>
      <c r="M111" s="1149" t="s">
        <v>10635</v>
      </c>
      <c r="N111" s="290" t="s">
        <v>10641</v>
      </c>
      <c r="O111" s="1151" t="s">
        <v>10825</v>
      </c>
      <c r="P111" s="1152"/>
    </row>
    <row r="112" spans="1:16" ht="30" customHeight="1" thickBot="1" x14ac:dyDescent="0.2">
      <c r="A112" s="1205"/>
      <c r="B112" s="292" t="s">
        <v>10623</v>
      </c>
      <c r="C112" s="293"/>
      <c r="D112" s="293"/>
      <c r="E112" s="294" t="s">
        <v>3005</v>
      </c>
      <c r="F112" s="294" t="s">
        <v>3002</v>
      </c>
      <c r="G112" s="294" t="s">
        <v>3027</v>
      </c>
      <c r="H112" s="294" t="s">
        <v>3029</v>
      </c>
      <c r="I112" s="1193"/>
      <c r="J112" s="294" t="s">
        <v>3003</v>
      </c>
      <c r="K112" s="295" t="s">
        <v>3004</v>
      </c>
      <c r="L112" s="321"/>
      <c r="M112" s="1150"/>
      <c r="N112" s="290" t="s">
        <v>10556</v>
      </c>
      <c r="O112" s="1153" t="s">
        <v>10643</v>
      </c>
      <c r="P112" s="1154"/>
    </row>
    <row r="113" spans="1:16" ht="30" customHeight="1" x14ac:dyDescent="0.15">
      <c r="A113" s="322" t="s">
        <v>1</v>
      </c>
      <c r="B113" s="954">
        <v>0</v>
      </c>
      <c r="C113" s="297">
        <v>900</v>
      </c>
      <c r="D113" s="298"/>
      <c r="E113" s="299"/>
      <c r="F113" s="326">
        <f>E114</f>
        <v>900</v>
      </c>
      <c r="G113" s="301"/>
      <c r="H113" s="301"/>
      <c r="I113" s="600">
        <v>0</v>
      </c>
      <c r="J113" s="606"/>
      <c r="K113" s="607"/>
      <c r="M113" s="1155" t="s">
        <v>10849</v>
      </c>
      <c r="N113" s="1156"/>
      <c r="O113" s="1159"/>
      <c r="P113" s="1160"/>
    </row>
    <row r="114" spans="1:16" ht="30" customHeight="1" thickBot="1" x14ac:dyDescent="0.2">
      <c r="A114" s="327" t="s">
        <v>78</v>
      </c>
      <c r="B114" s="955">
        <v>0</v>
      </c>
      <c r="C114" s="303">
        <v>1000</v>
      </c>
      <c r="D114" s="304">
        <f t="shared" ref="D114:D120" si="10">IF(B113=0,C114,(F114+E114)/2)</f>
        <v>1000</v>
      </c>
      <c r="E114" s="305">
        <f>IF(B113=0,D114*0.9,590)</f>
        <v>900</v>
      </c>
      <c r="F114" s="305">
        <f>IF(B114=0,C114*(1.1), C114+600)</f>
        <v>1100</v>
      </c>
      <c r="G114" s="950">
        <v>5</v>
      </c>
      <c r="H114" s="950">
        <v>25</v>
      </c>
      <c r="I114" s="601">
        <v>1</v>
      </c>
      <c r="J114" s="211">
        <v>100</v>
      </c>
      <c r="K114" s="896">
        <v>2920</v>
      </c>
      <c r="M114" s="1157"/>
      <c r="N114" s="1158"/>
      <c r="O114" s="1161"/>
      <c r="P114" s="1162"/>
    </row>
    <row r="115" spans="1:16" ht="30" customHeight="1" x14ac:dyDescent="0.15">
      <c r="A115" s="327" t="s">
        <v>15</v>
      </c>
      <c r="B115" s="955">
        <v>0</v>
      </c>
      <c r="C115" s="303">
        <v>1800</v>
      </c>
      <c r="D115" s="304">
        <f t="shared" si="10"/>
        <v>1800</v>
      </c>
      <c r="E115" s="305">
        <f>IF(B114=0,C115*0.9,C115+200)</f>
        <v>1620</v>
      </c>
      <c r="F115" s="305">
        <f>IF(B115=0,IF(B114=0,C115*(1.1),C115+600), C115+1000)</f>
        <v>1980.0000000000002</v>
      </c>
      <c r="G115" s="905">
        <v>30</v>
      </c>
      <c r="H115" s="905">
        <v>65</v>
      </c>
      <c r="I115" s="601">
        <v>2</v>
      </c>
      <c r="J115" s="211">
        <v>200</v>
      </c>
      <c r="K115" s="896">
        <v>2920</v>
      </c>
      <c r="M115" s="559" t="s">
        <v>84</v>
      </c>
      <c r="N115" s="897">
        <v>250</v>
      </c>
      <c r="O115" s="560" t="s">
        <v>2</v>
      </c>
      <c r="P115" s="561">
        <v>0</v>
      </c>
    </row>
    <row r="116" spans="1:16" ht="30" customHeight="1" x14ac:dyDescent="0.15">
      <c r="A116" s="327" t="s">
        <v>7</v>
      </c>
      <c r="B116" s="955">
        <v>0</v>
      </c>
      <c r="C116" s="303">
        <v>3160</v>
      </c>
      <c r="D116" s="304">
        <f t="shared" si="10"/>
        <v>3160</v>
      </c>
      <c r="E116" s="305">
        <f>IF(B115=0,C116*0.9,C116+200)</f>
        <v>2844</v>
      </c>
      <c r="F116" s="305">
        <f>IF(B116=0,IF(B115=0,C116*(1.1), C116+600),C116+1000)</f>
        <v>3476.0000000000005</v>
      </c>
      <c r="G116" s="905">
        <v>70</v>
      </c>
      <c r="H116" s="905">
        <v>105</v>
      </c>
      <c r="I116" s="601">
        <v>3</v>
      </c>
      <c r="J116" s="211">
        <v>300</v>
      </c>
      <c r="K116" s="896">
        <v>2920</v>
      </c>
      <c r="M116" s="308" t="s">
        <v>4</v>
      </c>
      <c r="N116" s="898">
        <v>210</v>
      </c>
      <c r="O116" s="309" t="s">
        <v>83</v>
      </c>
      <c r="P116" s="443">
        <v>0</v>
      </c>
    </row>
    <row r="117" spans="1:16" ht="30" customHeight="1" x14ac:dyDescent="0.15">
      <c r="A117" s="327" t="s">
        <v>9</v>
      </c>
      <c r="B117" s="955">
        <v>0</v>
      </c>
      <c r="C117" s="303">
        <v>4870</v>
      </c>
      <c r="D117" s="304">
        <f t="shared" si="10"/>
        <v>4870</v>
      </c>
      <c r="E117" s="305">
        <f>IF(B116=0,C117*0.9,C117+200)</f>
        <v>4383</v>
      </c>
      <c r="F117" s="305">
        <f>IF(B117=0,IF(B116=0,C117*(1.1), C117+500),C117+1100)</f>
        <v>5357</v>
      </c>
      <c r="G117" s="905">
        <v>110</v>
      </c>
      <c r="H117" s="905">
        <v>145</v>
      </c>
      <c r="I117" s="601">
        <v>4</v>
      </c>
      <c r="J117" s="211">
        <v>400</v>
      </c>
      <c r="K117" s="896">
        <v>2920</v>
      </c>
      <c r="M117" s="308" t="s">
        <v>6</v>
      </c>
      <c r="N117" s="898">
        <v>170</v>
      </c>
      <c r="O117" s="309" t="s">
        <v>82</v>
      </c>
      <c r="P117" s="443">
        <v>25</v>
      </c>
    </row>
    <row r="118" spans="1:16" ht="30" customHeight="1" x14ac:dyDescent="0.15">
      <c r="A118" s="327" t="s">
        <v>11</v>
      </c>
      <c r="B118" s="955">
        <v>0</v>
      </c>
      <c r="C118" s="303">
        <v>7150</v>
      </c>
      <c r="D118" s="304">
        <f t="shared" si="10"/>
        <v>7150</v>
      </c>
      <c r="E118" s="305">
        <f>IF(B117=0,C118*0.85,C118+0)</f>
        <v>6077.5</v>
      </c>
      <c r="F118" s="305">
        <f>IF(B118=0,IF(B117=0,C118*(1.1), C118+700),C118+1500)</f>
        <v>7865.0000000000009</v>
      </c>
      <c r="G118" s="905">
        <v>150</v>
      </c>
      <c r="H118" s="905">
        <v>185</v>
      </c>
      <c r="I118" s="601">
        <v>5</v>
      </c>
      <c r="J118" s="211">
        <v>500</v>
      </c>
      <c r="K118" s="896">
        <v>2920</v>
      </c>
      <c r="M118" s="308" t="s">
        <v>8</v>
      </c>
      <c r="N118" s="898">
        <v>130</v>
      </c>
      <c r="O118" s="309" t="s">
        <v>81</v>
      </c>
      <c r="P118" s="443">
        <v>50</v>
      </c>
    </row>
    <row r="119" spans="1:16" ht="30" customHeight="1" x14ac:dyDescent="0.15">
      <c r="A119" s="327" t="s">
        <v>13</v>
      </c>
      <c r="B119" s="955">
        <v>0</v>
      </c>
      <c r="C119" s="303">
        <v>9760</v>
      </c>
      <c r="D119" s="304">
        <f t="shared" si="10"/>
        <v>9760</v>
      </c>
      <c r="E119" s="305">
        <f>IF(B118=0,C119*0.91,C119+100)</f>
        <v>8881.6</v>
      </c>
      <c r="F119" s="305">
        <f>IF(B119=0,IF(B118=0,C119*(1.05), C119+500),C119+1700)</f>
        <v>10248</v>
      </c>
      <c r="G119" s="905">
        <v>190</v>
      </c>
      <c r="H119" s="905">
        <v>225</v>
      </c>
      <c r="I119" s="601">
        <v>6</v>
      </c>
      <c r="J119" s="895">
        <v>800</v>
      </c>
      <c r="K119" s="896">
        <v>2920</v>
      </c>
      <c r="M119" s="310" t="s">
        <v>10</v>
      </c>
      <c r="N119" s="899">
        <v>90</v>
      </c>
      <c r="O119" s="311" t="s">
        <v>80</v>
      </c>
      <c r="P119" s="900">
        <v>75</v>
      </c>
    </row>
    <row r="120" spans="1:16" ht="30" customHeight="1" thickBot="1" x14ac:dyDescent="0.2">
      <c r="A120" s="327" t="s">
        <v>76</v>
      </c>
      <c r="B120" s="955">
        <v>0</v>
      </c>
      <c r="C120" s="303">
        <v>13000</v>
      </c>
      <c r="D120" s="304">
        <f t="shared" si="10"/>
        <v>13000</v>
      </c>
      <c r="E120" s="305">
        <f>IF(B119=0,C120*(0.89),C120+300)</f>
        <v>11570</v>
      </c>
      <c r="F120" s="305">
        <f>IF(B120=0,IF(B119=0,C120*(1.1), C120*1.2),C120*1.3)</f>
        <v>14300.000000000002</v>
      </c>
      <c r="G120" s="951">
        <v>230</v>
      </c>
      <c r="H120" s="951">
        <v>250</v>
      </c>
      <c r="I120" s="602">
        <v>7</v>
      </c>
      <c r="J120" s="895">
        <v>1200</v>
      </c>
      <c r="K120" s="896">
        <v>2920</v>
      </c>
      <c r="M120" s="312" t="s">
        <v>221</v>
      </c>
      <c r="N120" s="229">
        <v>50</v>
      </c>
      <c r="O120" s="229" t="s">
        <v>222</v>
      </c>
      <c r="P120" s="849">
        <v>100</v>
      </c>
    </row>
    <row r="121" spans="1:16" ht="30" customHeight="1" thickBot="1" x14ac:dyDescent="0.2">
      <c r="A121" s="318"/>
      <c r="B121" s="314"/>
      <c r="C121" s="315">
        <v>15000</v>
      </c>
      <c r="D121" s="316">
        <f xml:space="preserve"> C121</f>
        <v>15000</v>
      </c>
      <c r="E121" s="317">
        <f>F120</f>
        <v>14300.000000000002</v>
      </c>
      <c r="F121" s="318"/>
      <c r="G121" s="301"/>
      <c r="H121" s="301"/>
      <c r="I121" s="301"/>
      <c r="J121" s="299"/>
      <c r="K121" s="302"/>
      <c r="M121" s="319"/>
      <c r="N121" s="301"/>
      <c r="O121" s="299"/>
      <c r="P121" s="302"/>
    </row>
    <row r="122" spans="1:16" ht="30" customHeight="1" thickBot="1" x14ac:dyDescent="0.2">
      <c r="A122" s="1149" t="s">
        <v>10614</v>
      </c>
      <c r="B122" s="288" t="s">
        <v>10621</v>
      </c>
      <c r="C122" s="289" t="s">
        <v>87</v>
      </c>
      <c r="D122" s="289" t="s">
        <v>86</v>
      </c>
      <c r="E122" s="1208" t="s">
        <v>10823</v>
      </c>
      <c r="F122" s="1207"/>
      <c r="G122" s="1209" t="s">
        <v>5275</v>
      </c>
      <c r="H122" s="1210"/>
      <c r="I122" s="1192" t="s">
        <v>5274</v>
      </c>
      <c r="J122" s="1209"/>
      <c r="K122" s="1212"/>
      <c r="L122" s="320"/>
      <c r="M122" s="1149" t="s">
        <v>10636</v>
      </c>
      <c r="N122" s="290" t="s">
        <v>10640</v>
      </c>
      <c r="O122" s="1151" t="s">
        <v>10825</v>
      </c>
      <c r="P122" s="1152"/>
    </row>
    <row r="123" spans="1:16" ht="30" customHeight="1" thickBot="1" x14ac:dyDescent="0.2">
      <c r="A123" s="1205"/>
      <c r="B123" s="292" t="s">
        <v>10622</v>
      </c>
      <c r="C123" s="293"/>
      <c r="D123" s="293"/>
      <c r="E123" s="294" t="s">
        <v>3005</v>
      </c>
      <c r="F123" s="294" t="s">
        <v>3002</v>
      </c>
      <c r="G123" s="294" t="s">
        <v>3027</v>
      </c>
      <c r="H123" s="294" t="s">
        <v>3029</v>
      </c>
      <c r="I123" s="1193"/>
      <c r="J123" s="294" t="s">
        <v>3003</v>
      </c>
      <c r="K123" s="295" t="s">
        <v>3004</v>
      </c>
      <c r="L123" s="321"/>
      <c r="M123" s="1150"/>
      <c r="N123" s="290" t="s">
        <v>10556</v>
      </c>
      <c r="O123" s="1153" t="s">
        <v>10646</v>
      </c>
      <c r="P123" s="1154"/>
    </row>
    <row r="124" spans="1:16" ht="30" customHeight="1" x14ac:dyDescent="0.15">
      <c r="A124" s="322" t="s">
        <v>1</v>
      </c>
      <c r="B124" s="954">
        <v>0</v>
      </c>
      <c r="C124" s="297">
        <v>900</v>
      </c>
      <c r="D124" s="298"/>
      <c r="E124" s="299"/>
      <c r="F124" s="326">
        <f>E125</f>
        <v>900</v>
      </c>
      <c r="G124" s="301"/>
      <c r="H124" s="301"/>
      <c r="I124" s="600">
        <v>0</v>
      </c>
      <c r="J124" s="606"/>
      <c r="K124" s="607"/>
      <c r="M124" s="1155" t="s">
        <v>10849</v>
      </c>
      <c r="N124" s="1156"/>
      <c r="O124" s="1159"/>
      <c r="P124" s="1160"/>
    </row>
    <row r="125" spans="1:16" ht="30" customHeight="1" thickBot="1" x14ac:dyDescent="0.2">
      <c r="A125" s="327" t="s">
        <v>78</v>
      </c>
      <c r="B125" s="955">
        <v>0</v>
      </c>
      <c r="C125" s="303">
        <v>1000</v>
      </c>
      <c r="D125" s="304">
        <f t="shared" ref="D125:D131" si="11">IF(B124=0,C125,(F125+E125)/2)</f>
        <v>1000</v>
      </c>
      <c r="E125" s="305">
        <f>IF(B124=0,D125*0.9,590)</f>
        <v>900</v>
      </c>
      <c r="F125" s="305">
        <f>IF(B125=0,C125*(1.1), C125+600)</f>
        <v>1100</v>
      </c>
      <c r="G125" s="950">
        <v>5</v>
      </c>
      <c r="H125" s="950">
        <v>25</v>
      </c>
      <c r="I125" s="601">
        <v>1</v>
      </c>
      <c r="J125" s="211">
        <v>100</v>
      </c>
      <c r="K125" s="896">
        <v>2920</v>
      </c>
      <c r="M125" s="1157"/>
      <c r="N125" s="1158"/>
      <c r="O125" s="1161"/>
      <c r="P125" s="1162"/>
    </row>
    <row r="126" spans="1:16" ht="30" customHeight="1" x14ac:dyDescent="0.15">
      <c r="A126" s="327" t="s">
        <v>15</v>
      </c>
      <c r="B126" s="955">
        <v>0</v>
      </c>
      <c r="C126" s="303">
        <v>1800</v>
      </c>
      <c r="D126" s="304">
        <f t="shared" si="11"/>
        <v>1800</v>
      </c>
      <c r="E126" s="305">
        <f>IF(B125=0,C126*0.9,C126+200)</f>
        <v>1620</v>
      </c>
      <c r="F126" s="305">
        <f>IF(B126=0,IF(B125=0,C126*(1.1),C126+600), C126+1000)</f>
        <v>1980.0000000000002</v>
      </c>
      <c r="G126" s="905">
        <v>30</v>
      </c>
      <c r="H126" s="905">
        <v>65</v>
      </c>
      <c r="I126" s="601">
        <v>2</v>
      </c>
      <c r="J126" s="211">
        <v>200</v>
      </c>
      <c r="K126" s="896">
        <v>2920</v>
      </c>
      <c r="M126" s="559" t="s">
        <v>84</v>
      </c>
      <c r="N126" s="897">
        <v>250</v>
      </c>
      <c r="O126" s="560" t="s">
        <v>2</v>
      </c>
      <c r="P126" s="561">
        <v>0</v>
      </c>
    </row>
    <row r="127" spans="1:16" ht="30" customHeight="1" x14ac:dyDescent="0.15">
      <c r="A127" s="327" t="s">
        <v>7</v>
      </c>
      <c r="B127" s="955">
        <v>0</v>
      </c>
      <c r="C127" s="303">
        <v>3160</v>
      </c>
      <c r="D127" s="304">
        <f t="shared" si="11"/>
        <v>3160</v>
      </c>
      <c r="E127" s="305">
        <f>IF(B126=0,C127*0.9,C127+200)</f>
        <v>2844</v>
      </c>
      <c r="F127" s="305">
        <f>IF(B127=0,IF(B126=0,C127*(1.1), C127+600),C127+1000)</f>
        <v>3476.0000000000005</v>
      </c>
      <c r="G127" s="905">
        <v>70</v>
      </c>
      <c r="H127" s="905">
        <v>105</v>
      </c>
      <c r="I127" s="601">
        <v>3</v>
      </c>
      <c r="J127" s="211">
        <v>300</v>
      </c>
      <c r="K127" s="896">
        <v>2920</v>
      </c>
      <c r="M127" s="308" t="s">
        <v>4</v>
      </c>
      <c r="N127" s="898">
        <v>210</v>
      </c>
      <c r="O127" s="309" t="s">
        <v>83</v>
      </c>
      <c r="P127" s="443">
        <v>0</v>
      </c>
    </row>
    <row r="128" spans="1:16" ht="30" customHeight="1" x14ac:dyDescent="0.15">
      <c r="A128" s="327" t="s">
        <v>9</v>
      </c>
      <c r="B128" s="955">
        <v>0</v>
      </c>
      <c r="C128" s="303">
        <v>4870</v>
      </c>
      <c r="D128" s="304">
        <f t="shared" si="11"/>
        <v>4870</v>
      </c>
      <c r="E128" s="305">
        <f>IF(B127=0,C128*0.9,C128+200)</f>
        <v>4383</v>
      </c>
      <c r="F128" s="305">
        <f>IF(B128=0,IF(B127=0,C128*(1.1), C128+500),C128+1100)</f>
        <v>5357</v>
      </c>
      <c r="G128" s="905">
        <v>110</v>
      </c>
      <c r="H128" s="905">
        <v>145</v>
      </c>
      <c r="I128" s="601">
        <v>4</v>
      </c>
      <c r="J128" s="211">
        <v>400</v>
      </c>
      <c r="K128" s="896">
        <v>2920</v>
      </c>
      <c r="M128" s="308" t="s">
        <v>6</v>
      </c>
      <c r="N128" s="898">
        <v>170</v>
      </c>
      <c r="O128" s="309" t="s">
        <v>82</v>
      </c>
      <c r="P128" s="443">
        <v>25</v>
      </c>
    </row>
    <row r="129" spans="1:16" ht="30" customHeight="1" x14ac:dyDescent="0.15">
      <c r="A129" s="327" t="s">
        <v>11</v>
      </c>
      <c r="B129" s="955">
        <v>0</v>
      </c>
      <c r="C129" s="303">
        <v>7150</v>
      </c>
      <c r="D129" s="304">
        <f t="shared" si="11"/>
        <v>7150</v>
      </c>
      <c r="E129" s="305">
        <f>IF(B128=0,C129*0.85,C129+0)</f>
        <v>6077.5</v>
      </c>
      <c r="F129" s="305">
        <f>IF(B129=0,IF(B128=0,C129*(1.1), C129+700),C129+1500)</f>
        <v>7865.0000000000009</v>
      </c>
      <c r="G129" s="905">
        <v>150</v>
      </c>
      <c r="H129" s="905">
        <v>185</v>
      </c>
      <c r="I129" s="601">
        <v>5</v>
      </c>
      <c r="J129" s="211">
        <v>500</v>
      </c>
      <c r="K129" s="896">
        <v>2920</v>
      </c>
      <c r="M129" s="308" t="s">
        <v>8</v>
      </c>
      <c r="N129" s="898">
        <v>130</v>
      </c>
      <c r="O129" s="309" t="s">
        <v>81</v>
      </c>
      <c r="P129" s="443">
        <v>50</v>
      </c>
    </row>
    <row r="130" spans="1:16" ht="30" customHeight="1" x14ac:dyDescent="0.15">
      <c r="A130" s="327" t="s">
        <v>13</v>
      </c>
      <c r="B130" s="955">
        <v>0</v>
      </c>
      <c r="C130" s="303">
        <v>9760</v>
      </c>
      <c r="D130" s="304">
        <f t="shared" si="11"/>
        <v>9760</v>
      </c>
      <c r="E130" s="305">
        <f>IF(B129=0,C130*0.91,C130+100)</f>
        <v>8881.6</v>
      </c>
      <c r="F130" s="305">
        <f>IF(B130=0,IF(B129=0,C130*(1.05), C130+500),C130+1700)</f>
        <v>10248</v>
      </c>
      <c r="G130" s="905">
        <v>190</v>
      </c>
      <c r="H130" s="905">
        <v>225</v>
      </c>
      <c r="I130" s="601">
        <v>6</v>
      </c>
      <c r="J130" s="895">
        <v>800</v>
      </c>
      <c r="K130" s="896">
        <v>2920</v>
      </c>
      <c r="M130" s="310" t="s">
        <v>10</v>
      </c>
      <c r="N130" s="899">
        <v>90</v>
      </c>
      <c r="O130" s="311" t="s">
        <v>80</v>
      </c>
      <c r="P130" s="900">
        <v>75</v>
      </c>
    </row>
    <row r="131" spans="1:16" ht="30" customHeight="1" thickBot="1" x14ac:dyDescent="0.2">
      <c r="A131" s="327" t="s">
        <v>76</v>
      </c>
      <c r="B131" s="955">
        <v>0</v>
      </c>
      <c r="C131" s="303">
        <v>13000</v>
      </c>
      <c r="D131" s="304">
        <f t="shared" si="11"/>
        <v>13000</v>
      </c>
      <c r="E131" s="305">
        <f>IF(B130=0,C131*(0.89),C131+300)</f>
        <v>11570</v>
      </c>
      <c r="F131" s="305">
        <f>IF(B131=0,IF(B130=0,C131*(1.1), C131*1.2),C131*1.3)</f>
        <v>14300.000000000002</v>
      </c>
      <c r="G131" s="951">
        <v>230</v>
      </c>
      <c r="H131" s="951">
        <v>250</v>
      </c>
      <c r="I131" s="602">
        <v>7</v>
      </c>
      <c r="J131" s="895">
        <v>1200</v>
      </c>
      <c r="K131" s="896">
        <v>2920</v>
      </c>
      <c r="M131" s="312" t="s">
        <v>221</v>
      </c>
      <c r="N131" s="229">
        <v>50</v>
      </c>
      <c r="O131" s="229" t="s">
        <v>222</v>
      </c>
      <c r="P131" s="849">
        <v>100</v>
      </c>
    </row>
    <row r="132" spans="1:16" ht="30" customHeight="1" thickBot="1" x14ac:dyDescent="0.2">
      <c r="A132" s="318"/>
      <c r="B132" s="314"/>
      <c r="C132" s="315">
        <v>15000</v>
      </c>
      <c r="D132" s="316">
        <f xml:space="preserve"> C132</f>
        <v>15000</v>
      </c>
      <c r="E132" s="317">
        <f>F131</f>
        <v>14300.000000000002</v>
      </c>
      <c r="F132" s="318"/>
      <c r="G132" s="331"/>
      <c r="H132" s="331"/>
      <c r="I132" s="331"/>
      <c r="J132" s="332"/>
      <c r="K132" s="333"/>
      <c r="M132" s="319"/>
      <c r="N132" s="301"/>
      <c r="O132" s="299"/>
      <c r="P132" s="302"/>
    </row>
    <row r="133" spans="1:16" ht="30" customHeight="1" thickBot="1" x14ac:dyDescent="0.2">
      <c r="M133" s="1149" t="s">
        <v>10637</v>
      </c>
      <c r="N133" s="290" t="s">
        <v>10639</v>
      </c>
      <c r="O133" s="1151" t="s">
        <v>4903</v>
      </c>
      <c r="P133" s="1152"/>
    </row>
    <row r="134" spans="1:16" ht="30" customHeight="1" thickBot="1" x14ac:dyDescent="0.2">
      <c r="M134" s="1150"/>
      <c r="N134" s="290" t="s">
        <v>10556</v>
      </c>
      <c r="O134" s="1153" t="s">
        <v>10642</v>
      </c>
      <c r="P134" s="1154"/>
    </row>
    <row r="135" spans="1:16" ht="30" customHeight="1" x14ac:dyDescent="0.15">
      <c r="B135" s="337"/>
      <c r="H135" s="706"/>
      <c r="M135" s="1155"/>
      <c r="N135" s="1156"/>
      <c r="O135" s="1159"/>
      <c r="P135" s="1160"/>
    </row>
    <row r="136" spans="1:16" ht="30" customHeight="1" thickBot="1" x14ac:dyDescent="0.2">
      <c r="B136" s="337"/>
      <c r="M136" s="1157"/>
      <c r="N136" s="1158"/>
      <c r="O136" s="1161"/>
      <c r="P136" s="1162"/>
    </row>
    <row r="137" spans="1:16" ht="30" customHeight="1" x14ac:dyDescent="0.15">
      <c r="B137" s="337"/>
      <c r="M137" s="306" t="s">
        <v>84</v>
      </c>
      <c r="N137" s="940">
        <v>50</v>
      </c>
      <c r="O137" s="307" t="s">
        <v>2</v>
      </c>
      <c r="P137" s="125">
        <v>0</v>
      </c>
    </row>
    <row r="138" spans="1:16" ht="30" customHeight="1" x14ac:dyDescent="0.15">
      <c r="B138" s="337"/>
      <c r="M138" s="912" t="s">
        <v>4</v>
      </c>
      <c r="N138" s="941">
        <v>70</v>
      </c>
      <c r="O138" s="913" t="s">
        <v>83</v>
      </c>
      <c r="P138" s="914">
        <v>0</v>
      </c>
    </row>
    <row r="139" spans="1:16" ht="30" customHeight="1" x14ac:dyDescent="0.15">
      <c r="B139" s="337"/>
      <c r="M139" s="912" t="s">
        <v>6</v>
      </c>
      <c r="N139" s="941">
        <v>90</v>
      </c>
      <c r="O139" s="913" t="s">
        <v>82</v>
      </c>
      <c r="P139" s="914">
        <v>25</v>
      </c>
    </row>
    <row r="140" spans="1:16" ht="30" customHeight="1" x14ac:dyDescent="0.15">
      <c r="B140" s="337"/>
      <c r="M140" s="912" t="s">
        <v>8</v>
      </c>
      <c r="N140" s="941">
        <v>105</v>
      </c>
      <c r="O140" s="913" t="s">
        <v>81</v>
      </c>
      <c r="P140" s="914">
        <v>50</v>
      </c>
    </row>
    <row r="141" spans="1:16" ht="30" customHeight="1" x14ac:dyDescent="0.15">
      <c r="B141" s="337"/>
      <c r="M141" s="915" t="s">
        <v>10</v>
      </c>
      <c r="N141" s="916">
        <v>120</v>
      </c>
      <c r="O141" s="917" t="s">
        <v>80</v>
      </c>
      <c r="P141" s="942">
        <v>75</v>
      </c>
    </row>
    <row r="142" spans="1:16" ht="30" customHeight="1" thickBot="1" x14ac:dyDescent="0.2">
      <c r="B142" s="337"/>
      <c r="M142" s="918" t="s">
        <v>221</v>
      </c>
      <c r="N142" s="919">
        <v>135</v>
      </c>
      <c r="O142" s="919" t="s">
        <v>222</v>
      </c>
      <c r="P142" s="920">
        <v>100</v>
      </c>
    </row>
    <row r="143" spans="1:16" ht="30" customHeight="1" thickBot="1" x14ac:dyDescent="0.2">
      <c r="M143" s="584"/>
      <c r="N143" s="585"/>
      <c r="O143" s="586"/>
      <c r="P143" s="587"/>
    </row>
    <row r="144" spans="1:16" ht="30" customHeight="1" x14ac:dyDescent="0.15">
      <c r="M144" s="1173" t="s">
        <v>10653</v>
      </c>
      <c r="N144" s="1174"/>
      <c r="O144" s="1203" t="s">
        <v>223</v>
      </c>
      <c r="P144" s="1204"/>
    </row>
    <row r="145" spans="13:16" ht="30" customHeight="1" x14ac:dyDescent="0.15">
      <c r="M145" s="1175" t="s">
        <v>10202</v>
      </c>
      <c r="N145" s="1176"/>
      <c r="O145" s="1177">
        <v>250</v>
      </c>
      <c r="P145" s="1178"/>
    </row>
    <row r="146" spans="13:16" ht="30" customHeight="1" x14ac:dyDescent="0.15">
      <c r="M146" s="1175" t="s">
        <v>10203</v>
      </c>
      <c r="N146" s="1176"/>
      <c r="O146" s="1177">
        <v>1</v>
      </c>
      <c r="P146" s="1178"/>
    </row>
    <row r="147" spans="13:16" ht="30" customHeight="1" x14ac:dyDescent="0.15">
      <c r="M147" s="1175" t="s">
        <v>10654</v>
      </c>
      <c r="N147" s="1176"/>
      <c r="O147" s="1177">
        <v>2</v>
      </c>
      <c r="P147" s="1178"/>
    </row>
    <row r="148" spans="13:16" ht="30" customHeight="1" x14ac:dyDescent="0.15">
      <c r="M148" s="1175" t="s">
        <v>10688</v>
      </c>
      <c r="N148" s="1176"/>
      <c r="O148" s="1179">
        <v>-40</v>
      </c>
      <c r="P148" s="1178"/>
    </row>
    <row r="149" spans="13:16" ht="30" customHeight="1" thickBot="1" x14ac:dyDescent="0.2">
      <c r="M149" s="1180" t="s">
        <v>10532</v>
      </c>
      <c r="N149" s="1181"/>
      <c r="O149" s="1182">
        <v>170</v>
      </c>
      <c r="P149" s="1183"/>
    </row>
    <row r="150" spans="13:16" ht="30" customHeight="1" x14ac:dyDescent="0.15">
      <c r="M150" s="1194" t="s">
        <v>10647</v>
      </c>
      <c r="N150" s="1195"/>
      <c r="O150" s="1163" t="s">
        <v>10399</v>
      </c>
      <c r="P150" s="1164"/>
    </row>
    <row r="151" spans="13:16" ht="30" customHeight="1" x14ac:dyDescent="0.15">
      <c r="M151" s="1169" t="s">
        <v>10649</v>
      </c>
      <c r="N151" s="1170"/>
      <c r="O151" s="1165">
        <v>33</v>
      </c>
      <c r="P151" s="1166"/>
    </row>
    <row r="152" spans="13:16" ht="30" customHeight="1" x14ac:dyDescent="0.15">
      <c r="M152" s="1169" t="s">
        <v>10650</v>
      </c>
      <c r="N152" s="1170"/>
      <c r="O152" s="1165">
        <v>4500</v>
      </c>
      <c r="P152" s="1166"/>
    </row>
    <row r="153" spans="13:16" ht="30" customHeight="1" x14ac:dyDescent="0.15">
      <c r="M153" s="1190" t="s">
        <v>10648</v>
      </c>
      <c r="N153" s="1191"/>
      <c r="O153" s="1191"/>
      <c r="P153" s="334" t="s">
        <v>10198</v>
      </c>
    </row>
    <row r="154" spans="13:16" ht="30" customHeight="1" x14ac:dyDescent="0.15">
      <c r="M154" s="1169" t="s">
        <v>10651</v>
      </c>
      <c r="N154" s="1170"/>
      <c r="O154" s="937">
        <v>700</v>
      </c>
      <c r="P154" s="334">
        <v>1017</v>
      </c>
    </row>
    <row r="155" spans="13:16" ht="30" customHeight="1" thickBot="1" x14ac:dyDescent="0.2">
      <c r="M155" s="1171" t="s">
        <v>10652</v>
      </c>
      <c r="N155" s="1172"/>
      <c r="O155" s="804">
        <v>0.15</v>
      </c>
      <c r="P155" s="335">
        <v>49</v>
      </c>
    </row>
    <row r="156" spans="13:16" ht="30" customHeight="1" x14ac:dyDescent="0.15">
      <c r="M156" s="1184" t="s">
        <v>10656</v>
      </c>
      <c r="N156" s="811" t="s">
        <v>10776</v>
      </c>
      <c r="O156" s="1167">
        <v>100</v>
      </c>
      <c r="P156" s="1168"/>
    </row>
    <row r="157" spans="13:16" ht="30" customHeight="1" thickBot="1" x14ac:dyDescent="0.2">
      <c r="M157" s="1185"/>
      <c r="N157" s="805" t="s">
        <v>10777</v>
      </c>
      <c r="O157" s="1186">
        <v>100</v>
      </c>
      <c r="P157" s="1187"/>
    </row>
    <row r="158" spans="13:16" ht="30" customHeight="1" thickBot="1" x14ac:dyDescent="0.2">
      <c r="M158" s="1196" t="s">
        <v>10655</v>
      </c>
      <c r="N158" s="1197"/>
      <c r="O158" s="1188">
        <v>0.50670000000000004</v>
      </c>
      <c r="P158" s="1189"/>
    </row>
  </sheetData>
  <sheetProtection algorithmName="SHA-512" hashValue="TcwIxP2mYKO4tNpDhBj6uEXUFm5IKM7woI4MpqYNeyJPGi1F4wHzfeAyyGULODxJK9dja8imCR5c3cAumETzDw==" saltValue="pw4b3ZXvAmsVqyq9MzxFWQ==" spinCount="100000" sheet="1" objects="1" scenarios="1"/>
  <dataConsolidate/>
  <mergeCells count="153">
    <mergeCell ref="G1:H1"/>
    <mergeCell ref="G12:H12"/>
    <mergeCell ref="J1:K1"/>
    <mergeCell ref="J12:K12"/>
    <mergeCell ref="J122:K122"/>
    <mergeCell ref="J89:K89"/>
    <mergeCell ref="G100:H100"/>
    <mergeCell ref="J100:K100"/>
    <mergeCell ref="G111:H111"/>
    <mergeCell ref="J111:K111"/>
    <mergeCell ref="J56:K56"/>
    <mergeCell ref="G67:H67"/>
    <mergeCell ref="J67:K67"/>
    <mergeCell ref="G78:H78"/>
    <mergeCell ref="J78:K78"/>
    <mergeCell ref="M91:N92"/>
    <mergeCell ref="O91:P92"/>
    <mergeCell ref="M122:M123"/>
    <mergeCell ref="O122:P122"/>
    <mergeCell ref="J23:K23"/>
    <mergeCell ref="G34:H34"/>
    <mergeCell ref="J34:K34"/>
    <mergeCell ref="G45:H45"/>
    <mergeCell ref="J45:K45"/>
    <mergeCell ref="O102:P103"/>
    <mergeCell ref="M78:M79"/>
    <mergeCell ref="O78:P78"/>
    <mergeCell ref="O79:P79"/>
    <mergeCell ref="M113:N114"/>
    <mergeCell ref="O113:P114"/>
    <mergeCell ref="O23:P23"/>
    <mergeCell ref="O24:P24"/>
    <mergeCell ref="O34:P34"/>
    <mergeCell ref="O35:P35"/>
    <mergeCell ref="M45:M46"/>
    <mergeCell ref="M67:M68"/>
    <mergeCell ref="O67:P67"/>
    <mergeCell ref="O68:P68"/>
    <mergeCell ref="M58:N59"/>
    <mergeCell ref="O58:P59"/>
    <mergeCell ref="M124:N125"/>
    <mergeCell ref="O124:P125"/>
    <mergeCell ref="E1:F1"/>
    <mergeCell ref="E12:F12"/>
    <mergeCell ref="E23:F23"/>
    <mergeCell ref="E34:F34"/>
    <mergeCell ref="E45:F45"/>
    <mergeCell ref="E56:F56"/>
    <mergeCell ref="E67:F67"/>
    <mergeCell ref="E78:F78"/>
    <mergeCell ref="E89:F89"/>
    <mergeCell ref="E100:F100"/>
    <mergeCell ref="E111:F111"/>
    <mergeCell ref="E122:F122"/>
    <mergeCell ref="M69:N70"/>
    <mergeCell ref="O69:P70"/>
    <mergeCell ref="M80:N81"/>
    <mergeCell ref="O80:P81"/>
    <mergeCell ref="G122:H122"/>
    <mergeCell ref="G89:H89"/>
    <mergeCell ref="G56:H56"/>
    <mergeCell ref="G23:H23"/>
    <mergeCell ref="L1:L2"/>
    <mergeCell ref="M14:N15"/>
    <mergeCell ref="O14:P15"/>
    <mergeCell ref="M25:N26"/>
    <mergeCell ref="O25:P26"/>
    <mergeCell ref="M36:N37"/>
    <mergeCell ref="O36:P37"/>
    <mergeCell ref="M47:N48"/>
    <mergeCell ref="O47:P48"/>
    <mergeCell ref="O12:P12"/>
    <mergeCell ref="O13:P13"/>
    <mergeCell ref="A56:A57"/>
    <mergeCell ref="A67:A68"/>
    <mergeCell ref="A1:A2"/>
    <mergeCell ref="A12:A13"/>
    <mergeCell ref="A23:A24"/>
    <mergeCell ref="A34:A35"/>
    <mergeCell ref="A45:A46"/>
    <mergeCell ref="A111:A112"/>
    <mergeCell ref="A122:A123"/>
    <mergeCell ref="A78:A79"/>
    <mergeCell ref="A89:A90"/>
    <mergeCell ref="A100:A101"/>
    <mergeCell ref="Q1:Q2"/>
    <mergeCell ref="O144:P144"/>
    <mergeCell ref="O145:P145"/>
    <mergeCell ref="O146:P146"/>
    <mergeCell ref="M145:N145"/>
    <mergeCell ref="M146:N146"/>
    <mergeCell ref="O1:P1"/>
    <mergeCell ref="O2:P2"/>
    <mergeCell ref="M1:M2"/>
    <mergeCell ref="M89:M90"/>
    <mergeCell ref="O89:P89"/>
    <mergeCell ref="O90:P90"/>
    <mergeCell ref="O123:P123"/>
    <mergeCell ref="M100:M101"/>
    <mergeCell ref="O100:P100"/>
    <mergeCell ref="O101:P101"/>
    <mergeCell ref="M111:M112"/>
    <mergeCell ref="O111:P111"/>
    <mergeCell ref="O112:P112"/>
    <mergeCell ref="M102:N103"/>
    <mergeCell ref="M12:M13"/>
    <mergeCell ref="O46:P46"/>
    <mergeCell ref="M56:M57"/>
    <mergeCell ref="O56:P56"/>
    <mergeCell ref="O158:P158"/>
    <mergeCell ref="M153:O153"/>
    <mergeCell ref="I1:I2"/>
    <mergeCell ref="I12:I13"/>
    <mergeCell ref="I23:I24"/>
    <mergeCell ref="I34:I35"/>
    <mergeCell ref="I45:I46"/>
    <mergeCell ref="I56:I57"/>
    <mergeCell ref="I67:I68"/>
    <mergeCell ref="I78:I79"/>
    <mergeCell ref="I89:I90"/>
    <mergeCell ref="I100:I101"/>
    <mergeCell ref="I111:I112"/>
    <mergeCell ref="I122:I123"/>
    <mergeCell ref="M150:N150"/>
    <mergeCell ref="M151:N151"/>
    <mergeCell ref="M152:N152"/>
    <mergeCell ref="M158:N158"/>
    <mergeCell ref="M23:M24"/>
    <mergeCell ref="M34:M35"/>
    <mergeCell ref="O45:P45"/>
    <mergeCell ref="O57:P57"/>
    <mergeCell ref="M3:N4"/>
    <mergeCell ref="O3:P4"/>
    <mergeCell ref="M133:M134"/>
    <mergeCell ref="O133:P133"/>
    <mergeCell ref="O134:P134"/>
    <mergeCell ref="M135:N136"/>
    <mergeCell ref="O135:P136"/>
    <mergeCell ref="O150:P150"/>
    <mergeCell ref="O151:P151"/>
    <mergeCell ref="O152:P152"/>
    <mergeCell ref="O156:P156"/>
    <mergeCell ref="M154:N154"/>
    <mergeCell ref="M155:N155"/>
    <mergeCell ref="M144:N144"/>
    <mergeCell ref="M147:N147"/>
    <mergeCell ref="O147:P147"/>
    <mergeCell ref="M148:N148"/>
    <mergeCell ref="O148:P148"/>
    <mergeCell ref="M149:N149"/>
    <mergeCell ref="O149:P149"/>
    <mergeCell ref="M156:M157"/>
    <mergeCell ref="O157:P157"/>
  </mergeCells>
  <phoneticPr fontId="7" type="noConversion"/>
  <dataValidations count="82">
    <dataValidation type="whole" showInputMessage="1" showErrorMessage="1" errorTitle="Error!" error="The Valid Data is From 0% To 100%._x000a_Only Integer is Acceptable" sqref="P5:P10 P115:P120 P16:P21 P27:P32 P38:P43 P49:P54 P60:P65 P71:P76 P82:P87 P93:P98 P104:P109 P126:P131 P137:P142">
      <formula1>0</formula1>
      <formula2>100</formula2>
    </dataValidation>
    <dataValidation type="list" showInputMessage="1" showErrorMessage="1" errorTitle="Error!" error="The Valid data is 0 Or 1." sqref="B3:B10 B14:B21 B47:B54 B25:B32 B36:B43 B58:B65 B69:B76 B80:B87 B113:B120 B91:B98 B102:B109 B124:B131">
      <formula1>Bin_Para</formula1>
    </dataValidation>
    <dataValidation showInputMessage="1" showErrorMessage="1" errorTitle="Error!" error="The Valid data is 0 Or 1." sqref="A55 F11:H11 A11:D11 A33:B33 A44:B44 F99:H99 C3:D10 A22 C124:D132 C14:D22 C25:D33 C36:D44 C47:D55 A66 C58:D66 A121 F77:H77 A77:D77 A99:B99 A110:B110 J110 C69:D76 A88 F44:H44 C80:D88 C91:D99 C102:D110 C113:D121 A132 F110:H110 F33:H33"/>
    <dataValidation showInputMessage="1" showErrorMessage="1" sqref="N10 N120 N21 N32 N43 N54 N65 N76 N87 N98 N109 N131 N142"/>
    <dataValidation type="custom" showInputMessage="1" showErrorMessage="1" errorTitle="Error!" error="The Valid Data is From 100mA to 1200mA._x000a_Only Multiples of 5 Or &quot;NU&quot; is Acceptable." sqref="J4:J10 J26:J32 J37:J43 J48:J54 J15:J21 J59:J65 J92:J98 J103:J109">
      <formula1>OR(J4="NU",AND(100&lt;=J4,J4&lt;=1200,IF(ISTEXT(J4),TRUE,(J4/5)=INT(J4/5))))</formula1>
    </dataValidation>
    <dataValidation type="custom" showInputMessage="1" showErrorMessage="1" errorTitle="Error!" error="The Valid AD Value is From 0 to 255._x000a_Only Integer Or &quot;NU&quot; is Acceptable." sqref="O145:O146">
      <formula1>OR(O145="NU",AND(0&lt;=O145,O145&lt;=255,IF(ISTEXT(O145),TRUE,(O145/1)=INT(O145/1))))</formula1>
    </dataValidation>
    <dataValidation type="custom" showInputMessage="1" showErrorMessage="1" errorTitle="Error!" error="The Valid Data is From 0 To 255(Smaller Than MAX AD)._x000a_Only Integer Or &quot;NU&quot; is Acceptable." sqref="G4 G114 G15 G26 G37 G48 G59 G70 G81 G92 G103 G125">
      <formula1>OR(G4="NU",AND(0&lt;=G4,G4&lt;=255,IF(ISTEXT(G4),TRUE,(G4/1)=INT(G4/1))))</formula1>
    </dataValidation>
    <dataValidation type="custom" showInputMessage="1" showErrorMessage="1" errorTitle="Error!" error="The Valid Data is From 0 To 255(Bigger Than Last Bin MAX AD)._x000a_Only Integer Or &quot;NU&quot; is Acceptable." sqref="G5:G10 G115:G120 G16:G21 G27:G32 G38:G43 G49:G54 G60:G65 G71:G76 G82:G87 G93:G98 G104:G109 G126:G131">
      <formula1>OR(G5="NU",AND(0&lt;=G5,H4&lt;G5,G5&lt;=255,IF(ISTEXT(G5),TRUE,(G5/1)=INT(G5/1))))</formula1>
    </dataValidation>
    <dataValidation type="custom" showInputMessage="1" showErrorMessage="1" errorTitle="Error!" error="The Valid AD Value is From 0 To 255(Bigger Than MIN AD)._x000a_Only Integer Or &quot;NU&quot; is Acceptable." sqref="H114:H120 H125:H131 H26:H32 H37:H43 H48:H54 H59:H65 H70:H76 H81:H87 H92:H98 H103:H109 H15:H21 H4:H10">
      <formula1>OR(H4="NU",AND(0&lt;=H4,H4&lt;=255,G4&lt;H4,IF(ISTEXT(H4),TRUE,(H4/1)=INT(H4/1))))</formula1>
    </dataValidation>
    <dataValidation type="custom" showInputMessage="1" showErrorMessage="1" errorTitle="Error!" error="The Valid Data is From 0mV to 5000mV._x000a_Only Integer or &quot;NU&quot; is Acceptable." sqref="K4:K10 K26:K32 K37:K43 K48:K54 K59:K65 K70:K76 K81:K87 K92:K98 K103:K109 K114:K120 K125:K131 K15:K21">
      <formula1>OR(K4="NU",AND(0&lt;=K4,K4&lt;=5000,IF(ISTEXT(K4),TRUE,(K4/1)=INT(K4/1))))</formula1>
    </dataValidation>
    <dataValidation showInputMessage="1" showErrorMessage="1" errorTitle="Error!" error="The Valid Data is From 5mA to 1200mA._x000a_Only Multiples of 5 Or &quot;Unused&quot; is Acceptable." sqref="J102 J99"/>
    <dataValidation type="list" allowBlank="1" showInputMessage="1" showErrorMessage="1" sqref="P122 F1 F12 F23 F34 F45 F122 P1 P12 P23 P34 P45 F56 P56 F67 P67 F78 P78 F89 P89 F100 P100 F111 P111 P133">
      <formula1>CH_Source</formula1>
    </dataValidation>
    <dataValidation type="list" allowBlank="1" showInputMessage="1" showErrorMessage="1" sqref="O150">
      <formula1>NTC_Manufature_cfg</formula1>
    </dataValidation>
    <dataValidation type="list" allowBlank="1" showInputMessage="1" showErrorMessage="1" sqref="O151">
      <formula1>NTC_R0</formula1>
    </dataValidation>
    <dataValidation type="custom" showInputMessage="1" showErrorMessage="1" errorTitle="Error!" error="The Valid Data should bigger than 0._x000a_Only Multiple of 0.01 is Acceptable." sqref="O154:O155">
      <formula1>AND(O154&gt;0,(O154/0.01)=INT(O154/0.01))</formula1>
    </dataValidation>
    <dataValidation type="custom" showInputMessage="1" showErrorMessage="1" errorTitle="Error!" error="The Valid Data is From 2800 to 4500 Kelvin._x000a_Only Multiple of 5 is Acceptable." sqref="O152">
      <formula1>AND(2800&lt;=O152,O152&lt;=4500,(O152/5)=INT(O152/5))</formula1>
    </dataValidation>
    <dataValidation type="custom" showInputMessage="1" showErrorMessage="1" errorTitle="Error!" error="The Valid AD Value is From 0 to 20._x000a_Only Integer is Acceptable." sqref="O147:P147">
      <formula1>AND(0&lt;=O147,O147&lt;=20,(O147/1)=INT(O147/1))</formula1>
    </dataValidation>
    <dataValidation type="whole" showInputMessage="1" showErrorMessage="1" errorTitle="Error!" error="The Valid Temperature Value is From -40 to 70._x000a_Only Integer is Acceptable." sqref="O148:P148">
      <formula1>-40</formula1>
      <formula2>70</formula2>
    </dataValidation>
    <dataValidation type="whole" showInputMessage="1" showErrorMessage="1" errorTitle="Error!" error="The Valid Temperature Value is From 80 to 170._x000a_Only Integer is Acceptable." sqref="O149">
      <formula1>80</formula1>
      <formula2>170</formula2>
    </dataValidation>
    <dataValidation type="custom" showInputMessage="1" showErrorMessage="1" errorTitle="Error!" error="The Valid Data is From 1 to 600%/s._x000a_Only Multiple of 0.01 is Acceptable." sqref="O156 O157">
      <formula1>AND(1&lt;=O156,O156&lt;=600,(O156/0.01)=INT(O156/0.01))</formula1>
    </dataValidation>
    <dataValidation type="list" showInputMessage="1" showErrorMessage="1" sqref="E1 E12 E23 E34 E45 E56 E67 E78 E89 E100 E111 E122">
      <formula1>BinCH_Source</formula1>
    </dataValidation>
    <dataValidation type="list" showInputMessage="1" showErrorMessage="1" sqref="O1 O12 O23 O34 O45 O56 O67 O78 O89 O100 O111 O122 O133">
      <formula1>NTCCH_Source</formula1>
    </dataValidation>
    <dataValidation type="custom" showInputMessage="1" showErrorMessage="1" errorTitle="Error!" error="The Valid Data is From 1 To 255._x000d__x000a_Only Integer or &quot;NU&quot;is Acceptable" sqref="N5">
      <formula1>OR(N5="NU",AND(1&lt;=N5,N5&lt;=255,IF(ISTEXT(N5),TRUE,(N5/1)=INT(N5/1))))</formula1>
    </dataValidation>
    <dataValidation type="custom" showInputMessage="1" showErrorMessage="1" errorTitle="Error!" error="The Valid Data is From 1 To 255._x000d__x000a_Only Integer or &quot;NU&quot;is Acceptable" sqref="N6">
      <formula1>OR(N6="NU",AND(1&lt;=N6,N6&lt;=255,IF(ISTEXT(N6),TRUE,(N6/1)=INT(N6/1))))</formula1>
    </dataValidation>
    <dataValidation type="custom" showInputMessage="1" showErrorMessage="1" errorTitle="Error!" error="The Valid Data is From 1 To 255._x000d__x000a_Only Integer or &quot;NU&quot;is Acceptable" sqref="N7">
      <formula1>OR(N7="NU",AND(1&lt;=N7,N7&lt;=255,IF(ISTEXT(N7),TRUE,(N7/1)=INT(N7/1))))</formula1>
    </dataValidation>
    <dataValidation type="custom" showInputMessage="1" showErrorMessage="1" errorTitle="Error!" error="The Valid Data is From 1 To 255._x000d__x000a_Only Integer or &quot;NU&quot;is Acceptable" sqref="N8">
      <formula1>OR(N8="NU",AND(1&lt;=N8,N8&lt;=255,IF(ISTEXT(N8),TRUE,(N8/1)=INT(N8/1))))</formula1>
    </dataValidation>
    <dataValidation type="custom" showInputMessage="1" showErrorMessage="1" errorTitle="Error!" error="The Valid Data is From 1 To 255._x000d__x000a_Only Integer or &quot;NU&quot;is Acceptable" sqref="N9">
      <formula1>OR(N9="NU",AND(1&lt;=N9,N9&lt;=255,IF(ISTEXT(N9),TRUE,(N9/1)=INT(N9/1))))</formula1>
    </dataValidation>
    <dataValidation type="custom" showInputMessage="1" showErrorMessage="1" errorTitle="Error!" error="The Valid Data is From 1 To 255._x000d__x000a_Only Integer or &quot;NU&quot;is Acceptable" sqref="N16">
      <formula1>OR(N16="NU",AND(1&lt;=N16,N16&lt;=255,IF(ISTEXT(N16),TRUE,(N16/1)=INT(N16/1))))</formula1>
    </dataValidation>
    <dataValidation type="custom" showInputMessage="1" showErrorMessage="1" errorTitle="Error!" error="The Valid Data is From 1 To 255._x000d__x000a_Only Integer or &quot;NU&quot;is Acceptable" sqref="N17">
      <formula1>OR(N17="NU",AND(1&lt;=N17,N17&lt;=255,IF(ISTEXT(N17),TRUE,(N17/1)=INT(N17/1))))</formula1>
    </dataValidation>
    <dataValidation type="custom" showInputMessage="1" showErrorMessage="1" errorTitle="Error!" error="The Valid Data is From 1 To 255._x000d__x000a_Only Integer or &quot;NU&quot;is Acceptable" sqref="N18">
      <formula1>OR(N18="NU",AND(1&lt;=N18,N18&lt;=255,IF(ISTEXT(N18),TRUE,(N18/1)=INT(N18/1))))</formula1>
    </dataValidation>
    <dataValidation type="custom" showInputMessage="1" showErrorMessage="1" errorTitle="Error!" error="The Valid Data is From 1 To 255._x000d__x000a_Only Integer or &quot;NU&quot;is Acceptable" sqref="N19">
      <formula1>OR(N19="NU",AND(1&lt;=N19,N19&lt;=255,IF(ISTEXT(N19),TRUE,(N19/1)=INT(N19/1))))</formula1>
    </dataValidation>
    <dataValidation type="custom" showInputMessage="1" showErrorMessage="1" errorTitle="Error!" error="The Valid Data is From 1 To 255._x000d__x000a_Only Integer or &quot;NU&quot;is Acceptable" sqref="N20">
      <formula1>OR(N20="NU",AND(1&lt;=N20,N20&lt;=255,IF(ISTEXT(N20),TRUE,(N20/1)=INT(N20/1))))</formula1>
    </dataValidation>
    <dataValidation type="custom" showInputMessage="1" showErrorMessage="1" errorTitle="Error!" error="The Valid Data is From 1 To 255._x000d__x000a_Only Integer or &quot;NU&quot;is Acceptable" sqref="N27">
      <formula1>OR(N27="NU",AND(1&lt;=N27,N27&lt;=255,IF(ISTEXT(N27),TRUE,(N27/1)=INT(N27/1))))</formula1>
    </dataValidation>
    <dataValidation type="custom" showInputMessage="1" showErrorMessage="1" errorTitle="Error!" error="The Valid Data is From 1 To 255._x000d__x000a_Only Integer or &quot;NU&quot;is Acceptable" sqref="N28">
      <formula1>OR(N28="NU",AND(1&lt;=N28,N28&lt;=255,IF(ISTEXT(N28),TRUE,(N28/1)=INT(N28/1))))</formula1>
    </dataValidation>
    <dataValidation type="custom" showInputMessage="1" showErrorMessage="1" errorTitle="Error!" error="The Valid Data is From 1 To 255._x000d__x000a_Only Integer or &quot;NU&quot;is Acceptable" sqref="N29">
      <formula1>OR(N29="NU",AND(1&lt;=N29,N29&lt;=255,IF(ISTEXT(N29),TRUE,(N29/1)=INT(N29/1))))</formula1>
    </dataValidation>
    <dataValidation type="custom" showInputMessage="1" showErrorMessage="1" errorTitle="Error!" error="The Valid Data is From 1 To 255._x000d__x000a_Only Integer or &quot;NU&quot;is Acceptable" sqref="N30">
      <formula1>OR(N30="NU",AND(1&lt;=N30,N30&lt;=255,IF(ISTEXT(N30),TRUE,(N30/1)=INT(N30/1))))</formula1>
    </dataValidation>
    <dataValidation type="custom" showInputMessage="1" showErrorMessage="1" errorTitle="Error!" error="The Valid Data is From 1 To 255._x000d__x000a_Only Integer or &quot;NU&quot;is Acceptable" sqref="N31">
      <formula1>OR(N31="NU",AND(1&lt;=N31,N31&lt;=255,IF(ISTEXT(N31),TRUE,(N31/1)=INT(N31/1))))</formula1>
    </dataValidation>
    <dataValidation type="custom" showInputMessage="1" showErrorMessage="1" errorTitle="Error!" error="The Valid Data is From 1 To 255._x000d__x000a_Only Integer or &quot;NU&quot;is Acceptable" sqref="N38">
      <formula1>OR(N38="NU",AND(1&lt;=N38,N38&lt;=255,IF(ISTEXT(N38),TRUE,(N38/1)=INT(N38/1))))</formula1>
    </dataValidation>
    <dataValidation type="custom" showInputMessage="1" showErrorMessage="1" errorTitle="Error!" error="The Valid Data is From 1 To 255._x000d__x000a_Only Integer or &quot;NU&quot;is Acceptable" sqref="N39">
      <formula1>OR(N39="NU",AND(1&lt;=N39,N39&lt;=255,IF(ISTEXT(N39),TRUE,(N39/1)=INT(N39/1))))</formula1>
    </dataValidation>
    <dataValidation type="custom" showInputMessage="1" showErrorMessage="1" errorTitle="Error!" error="The Valid Data is From 1 To 255._x000d__x000a_Only Integer or &quot;NU&quot;is Acceptable" sqref="N40">
      <formula1>OR(N40="NU",AND(1&lt;=N40,N40&lt;=255,IF(ISTEXT(N40),TRUE,(N40/1)=INT(N40/1))))</formula1>
    </dataValidation>
    <dataValidation type="custom" showInputMessage="1" showErrorMessage="1" errorTitle="Error!" error="The Valid Data is From 1 To 255._x000d__x000a_Only Integer or &quot;NU&quot;is Acceptable" sqref="N41">
      <formula1>OR(N41="NU",AND(1&lt;=N41,N41&lt;=255,IF(ISTEXT(N41),TRUE,(N41/1)=INT(N41/1))))</formula1>
    </dataValidation>
    <dataValidation type="custom" showInputMessage="1" showErrorMessage="1" errorTitle="Error!" error="The Valid Data is From 1 To 255._x000d__x000a_Only Integer or &quot;NU&quot;is Acceptable" sqref="N42">
      <formula1>OR(N42="NU",AND(1&lt;=N42,N42&lt;=255,IF(ISTEXT(N42),TRUE,(N42/1)=INT(N42/1))))</formula1>
    </dataValidation>
    <dataValidation type="custom" showInputMessage="1" showErrorMessage="1" errorTitle="Error!" error="The Valid Data is From 1 To 255._x000d__x000a_Only Integer or &quot;NU&quot;is Acceptable" sqref="N49">
      <formula1>OR(N49="NU",AND(1&lt;=N49,N49&lt;=255,IF(ISTEXT(N49),TRUE,(N49/1)=INT(N49/1))))</formula1>
    </dataValidation>
    <dataValidation type="custom" showInputMessage="1" showErrorMessage="1" errorTitle="Error!" error="The Valid Data is From 1 To 255._x000d__x000a_Only Integer or &quot;NU&quot;is Acceptable" sqref="N50">
      <formula1>OR(N50="NU",AND(1&lt;=N50,N50&lt;=255,IF(ISTEXT(N50),TRUE,(N50/1)=INT(N50/1))))</formula1>
    </dataValidation>
    <dataValidation type="custom" showInputMessage="1" showErrorMessage="1" errorTitle="Error!" error="The Valid Data is From 1 To 255._x000d__x000a_Only Integer or &quot;NU&quot;is Acceptable" sqref="N51">
      <formula1>OR(N51="NU",AND(1&lt;=N51,N51&lt;=255,IF(ISTEXT(N51),TRUE,(N51/1)=INT(N51/1))))</formula1>
    </dataValidation>
    <dataValidation type="custom" showInputMessage="1" showErrorMessage="1" errorTitle="Error!" error="The Valid Data is From 1 To 255._x000d__x000a_Only Integer or &quot;NU&quot;is Acceptable" sqref="N52">
      <formula1>OR(N52="NU",AND(1&lt;=N52,N52&lt;=255,IF(ISTEXT(N52),TRUE,(N52/1)=INT(N52/1))))</formula1>
    </dataValidation>
    <dataValidation type="custom" showInputMessage="1" showErrorMessage="1" errorTitle="Error!" error="The Valid Data is From 1 To 255._x000d__x000a_Only Integer or &quot;NU&quot;is Acceptable" sqref="N53">
      <formula1>OR(N53="NU",AND(1&lt;=N53,N53&lt;=255,IF(ISTEXT(N53),TRUE,(N53/1)=INT(N53/1))))</formula1>
    </dataValidation>
    <dataValidation type="custom" showInputMessage="1" showErrorMessage="1" errorTitle="Error!" error="The Valid Data is From 1 To 255._x000d__x000a_Only Integer or &quot;NU&quot;is Acceptable" sqref="N60">
      <formula1>OR(N60="NU",AND(1&lt;=N60,N60&lt;=255,IF(ISTEXT(N60),TRUE,(N60/1)=INT(N60/1))))</formula1>
    </dataValidation>
    <dataValidation type="custom" showInputMessage="1" showErrorMessage="1" errorTitle="Error!" error="The Valid Data is From 1 To 255._x000d__x000a_Only Integer or &quot;NU&quot;is Acceptable" sqref="N61">
      <formula1>OR(N61="NU",AND(1&lt;=N61,N61&lt;=255,IF(ISTEXT(N61),TRUE,(N61/1)=INT(N61/1))))</formula1>
    </dataValidation>
    <dataValidation type="custom" showInputMessage="1" showErrorMessage="1" errorTitle="Error!" error="The Valid Data is From 1 To 255._x000d__x000a_Only Integer or &quot;NU&quot;is Acceptable" sqref="N62">
      <formula1>OR(N62="NU",AND(1&lt;=N62,N62&lt;=255,IF(ISTEXT(N62),TRUE,(N62/1)=INT(N62/1))))</formula1>
    </dataValidation>
    <dataValidation type="custom" showInputMessage="1" showErrorMessage="1" errorTitle="Error!" error="The Valid Data is From 1 To 255._x000d__x000a_Only Integer or &quot;NU&quot;is Acceptable" sqref="N63">
      <formula1>OR(N63="NU",AND(1&lt;=N63,N63&lt;=255,IF(ISTEXT(N63),TRUE,(N63/1)=INT(N63/1))))</formula1>
    </dataValidation>
    <dataValidation type="custom" showInputMessage="1" showErrorMessage="1" errorTitle="Error!" error="The Valid Data is From 1 To 255._x000d__x000a_Only Integer or &quot;NU&quot;is Acceptable" sqref="N64">
      <formula1>OR(N64="NU",AND(1&lt;=N64,N64&lt;=255,IF(ISTEXT(N64),TRUE,(N64/1)=INT(N64/1))))</formula1>
    </dataValidation>
    <dataValidation type="custom" showInputMessage="1" showErrorMessage="1" errorTitle="Error!" error="The Valid Data is From 1 To 255._x000d__x000a_Only Integer or &quot;NU&quot;is Acceptable" sqref="N71">
      <formula1>OR(N71="NU",AND(1&lt;=N71,N71&lt;=255,IF(ISTEXT(N71),TRUE,(N71/1)=INT(N71/1))))</formula1>
    </dataValidation>
    <dataValidation type="custom" showInputMessage="1" showErrorMessage="1" errorTitle="Error!" error="The Valid Data is From 1 To 255._x000d__x000a_Only Integer or &quot;NU&quot;is Acceptable" sqref="N72">
      <formula1>OR(N72="NU",AND(1&lt;=N72,N72&lt;=255,IF(ISTEXT(N72),TRUE,(N72/1)=INT(N72/1))))</formula1>
    </dataValidation>
    <dataValidation type="custom" showInputMessage="1" showErrorMessage="1" errorTitle="Error!" error="The Valid Data is From 1 To 255._x000d__x000a_Only Integer or &quot;NU&quot;is Acceptable" sqref="N73">
      <formula1>OR(N73="NU",AND(1&lt;=N73,N73&lt;=255,IF(ISTEXT(N73),TRUE,(N73/1)=INT(N73/1))))</formula1>
    </dataValidation>
    <dataValidation type="custom" showInputMessage="1" showErrorMessage="1" errorTitle="Error!" error="The Valid Data is From 1 To 255._x000d__x000a_Only Integer or &quot;NU&quot;is Acceptable" sqref="N74">
      <formula1>OR(N74="NU",AND(1&lt;=N74,N74&lt;=255,IF(ISTEXT(N74),TRUE,(N74/1)=INT(N74/1))))</formula1>
    </dataValidation>
    <dataValidation type="custom" showInputMessage="1" showErrorMessage="1" errorTitle="Error!" error="The Valid Data is From 1 To 255._x000d__x000a_Only Integer or &quot;NU&quot;is Acceptable" sqref="N75">
      <formula1>OR(N75="NU",AND(1&lt;=N75,N75&lt;=255,IF(ISTEXT(N75),TRUE,(N75/1)=INT(N75/1))))</formula1>
    </dataValidation>
    <dataValidation type="custom" showInputMessage="1" showErrorMessage="1" errorTitle="Error!" error="The Valid Data is From 1 To 255._x000d__x000a_Only Integer or &quot;NU&quot;is Acceptable" sqref="N82">
      <formula1>OR(N82="NU",AND(1&lt;=N82,N82&lt;=255,IF(ISTEXT(N82),TRUE,(N82/1)=INT(N82/1))))</formula1>
    </dataValidation>
    <dataValidation type="custom" showInputMessage="1" showErrorMessage="1" errorTitle="Error!" error="The Valid Data is From 1 To 255._x000d__x000a_Only Integer or &quot;NU&quot;is Acceptable" sqref="N83">
      <formula1>OR(N83="NU",AND(1&lt;=N83,N83&lt;=255,IF(ISTEXT(N83),TRUE,(N83/1)=INT(N83/1))))</formula1>
    </dataValidation>
    <dataValidation type="custom" showInputMessage="1" showErrorMessage="1" errorTitle="Error!" error="The Valid Data is From 1 To 255._x000d__x000a_Only Integer or &quot;NU&quot;is Acceptable" sqref="N84">
      <formula1>OR(N84="NU",AND(1&lt;=N84,N84&lt;=255,IF(ISTEXT(N84),TRUE,(N84/1)=INT(N84/1))))</formula1>
    </dataValidation>
    <dataValidation type="custom" showInputMessage="1" showErrorMessage="1" errorTitle="Error!" error="The Valid Data is From 1 To 255._x000d__x000a_Only Integer or &quot;NU&quot;is Acceptable" sqref="N85">
      <formula1>OR(N85="NU",AND(1&lt;=N85,N85&lt;=255,IF(ISTEXT(N85),TRUE,(N85/1)=INT(N85/1))))</formula1>
    </dataValidation>
    <dataValidation type="custom" showInputMessage="1" showErrorMessage="1" errorTitle="Error!" error="The Valid Data is From 1 To 255._x000d__x000a_Only Integer or &quot;NU&quot;is Acceptable" sqref="N86">
      <formula1>OR(N86="NU",AND(1&lt;=N86,N86&lt;=255,IF(ISTEXT(N86),TRUE,(N86/1)=INT(N86/1))))</formula1>
    </dataValidation>
    <dataValidation type="custom" showInputMessage="1" showErrorMessage="1" errorTitle="Error!" error="The Valid Data is From 1 To 255._x000d__x000a_Only Integer or &quot;NU&quot;is Acceptable" sqref="N93">
      <formula1>OR(N93="NU",AND(1&lt;=N93,N93&lt;=255,IF(ISTEXT(N93),TRUE,(N93/1)=INT(N93/1))))</formula1>
    </dataValidation>
    <dataValidation type="custom" showInputMessage="1" showErrorMessage="1" errorTitle="Error!" error="The Valid Data is From 1 To 255._x000d__x000a_Only Integer or &quot;NU&quot;is Acceptable" sqref="N94">
      <formula1>OR(N94="NU",AND(1&lt;=N94,N94&lt;=255,IF(ISTEXT(N94),TRUE,(N94/1)=INT(N94/1))))</formula1>
    </dataValidation>
    <dataValidation type="custom" showInputMessage="1" showErrorMessage="1" errorTitle="Error!" error="The Valid Data is From 1 To 255._x000d__x000a_Only Integer or &quot;NU&quot;is Acceptable" sqref="N95">
      <formula1>OR(N95="NU",AND(1&lt;=N95,N95&lt;=255,IF(ISTEXT(N95),TRUE,(N95/1)=INT(N95/1))))</formula1>
    </dataValidation>
    <dataValidation type="custom" showInputMessage="1" showErrorMessage="1" errorTitle="Error!" error="The Valid Data is From 1 To 255._x000d__x000a_Only Integer or &quot;NU&quot;is Acceptable" sqref="N96">
      <formula1>OR(N96="NU",AND(1&lt;=N96,N96&lt;=255,IF(ISTEXT(N96),TRUE,(N96/1)=INT(N96/1))))</formula1>
    </dataValidation>
    <dataValidation type="custom" showInputMessage="1" showErrorMessage="1" errorTitle="Error!" error="The Valid Data is From 1 To 255._x000d__x000a_Only Integer or &quot;NU&quot;is Acceptable" sqref="N97">
      <formula1>OR(N97="NU",AND(1&lt;=N97,N97&lt;=255,IF(ISTEXT(N97),TRUE,(N97/1)=INT(N97/1))))</formula1>
    </dataValidation>
    <dataValidation type="custom" showInputMessage="1" showErrorMessage="1" errorTitle="Error!" error="The Valid Data is From 1 To 255._x000d__x000a_Only Integer or &quot;NU&quot;is Acceptable" sqref="N104">
      <formula1>OR(N104="NU",AND(1&lt;=N104,N104&lt;=255,IF(ISTEXT(N104),TRUE,(N104/1)=INT(N104/1))))</formula1>
    </dataValidation>
    <dataValidation type="custom" showInputMessage="1" showErrorMessage="1" errorTitle="Error!" error="The Valid Data is From 1 To 255._x000d__x000a_Only Integer or &quot;NU&quot;is Acceptable" sqref="N105">
      <formula1>OR(N105="NU",AND(1&lt;=N105,N105&lt;=255,IF(ISTEXT(N105),TRUE,(N105/1)=INT(N105/1))))</formula1>
    </dataValidation>
    <dataValidation type="custom" showInputMessage="1" showErrorMessage="1" errorTitle="Error!" error="The Valid Data is From 1 To 255._x000d__x000a_Only Integer or &quot;NU&quot;is Acceptable" sqref="N106">
      <formula1>OR(N106="NU",AND(1&lt;=N106,N106&lt;=255,IF(ISTEXT(N106),TRUE,(N106/1)=INT(N106/1))))</formula1>
    </dataValidation>
    <dataValidation type="custom" showInputMessage="1" showErrorMessage="1" errorTitle="Error!" error="The Valid Data is From 1 To 255._x000d__x000a_Only Integer or &quot;NU&quot;is Acceptable" sqref="N107">
      <formula1>OR(N107="NU",AND(1&lt;=N107,N107&lt;=255,IF(ISTEXT(N107),TRUE,(N107/1)=INT(N107/1))))</formula1>
    </dataValidation>
    <dataValidation type="custom" showInputMessage="1" showErrorMessage="1" errorTitle="Error!" error="The Valid Data is From 1 To 255._x000d__x000a_Only Integer or &quot;NU&quot;is Acceptable" sqref="N108">
      <formula1>OR(N108="NU",AND(1&lt;=N108,N108&lt;=255,IF(ISTEXT(N108),TRUE,(N108/1)=INT(N108/1))))</formula1>
    </dataValidation>
    <dataValidation type="custom" showInputMessage="1" showErrorMessage="1" errorTitle="Error!" error="The Valid Data is From 1 To 255._x000d__x000a_Only Integer or &quot;NU&quot;is Acceptable" sqref="N115">
      <formula1>OR(N115="NU",AND(1&lt;=N115,N115&lt;=255,IF(ISTEXT(N115),TRUE,(N115/1)=INT(N115/1))))</formula1>
    </dataValidation>
    <dataValidation type="custom" showInputMessage="1" showErrorMessage="1" errorTitle="Error!" error="The Valid Data is From 1 To 255._x000d__x000a_Only Integer or &quot;NU&quot;is Acceptable" sqref="N116">
      <formula1>OR(N116="NU",AND(1&lt;=N116,N116&lt;=255,IF(ISTEXT(N116),TRUE,(N116/1)=INT(N116/1))))</formula1>
    </dataValidation>
    <dataValidation type="custom" showInputMessage="1" showErrorMessage="1" errorTitle="Error!" error="The Valid Data is From 1 To 255._x000d__x000a_Only Integer or &quot;NU&quot;is Acceptable" sqref="N117">
      <formula1>OR(N117="NU",AND(1&lt;=N117,N117&lt;=255,IF(ISTEXT(N117),TRUE,(N117/1)=INT(N117/1))))</formula1>
    </dataValidation>
    <dataValidation type="custom" showInputMessage="1" showErrorMessage="1" errorTitle="Error!" error="The Valid Data is From 1 To 255._x000d__x000a_Only Integer or &quot;NU&quot;is Acceptable" sqref="N118">
      <formula1>OR(N118="NU",AND(1&lt;=N118,N118&lt;=255,IF(ISTEXT(N118),TRUE,(N118/1)=INT(N118/1))))</formula1>
    </dataValidation>
    <dataValidation type="custom" showInputMessage="1" showErrorMessage="1" errorTitle="Error!" error="The Valid Data is From 1 To 255._x000d__x000a_Only Integer or &quot;NU&quot;is Acceptable" sqref="N119">
      <formula1>OR(N119="NU",AND(1&lt;=N119,N119&lt;=255,IF(ISTEXT(N119),TRUE,(N119/1)=INT(N119/1))))</formula1>
    </dataValidation>
    <dataValidation type="custom" showInputMessage="1" showErrorMessage="1" errorTitle="Error!" error="The Valid Data is From 1 To 255._x000d__x000a_Only Integer or &quot;NU&quot;is Acceptable" sqref="N126">
      <formula1>OR(N126="NU",AND(1&lt;=N126,N126&lt;=255,IF(ISTEXT(N126),TRUE,(N126/1)=INT(N126/1))))</formula1>
    </dataValidation>
    <dataValidation type="custom" showInputMessage="1" showErrorMessage="1" errorTitle="Error!" error="The Valid Data is From 1 To 255._x000d__x000a_Only Integer or &quot;NU&quot;is Acceptable" sqref="N127">
      <formula1>OR(N127="NU",AND(1&lt;=N127,N127&lt;=255,IF(ISTEXT(N127),TRUE,(N127/1)=INT(N127/1))))</formula1>
    </dataValidation>
    <dataValidation type="custom" showInputMessage="1" showErrorMessage="1" errorTitle="Error!" error="The Valid Data is From 1 To 255._x000d__x000a_Only Integer or &quot;NU&quot;is Acceptable" sqref="N128">
      <formula1>OR(N128="NU",AND(1&lt;=N128,N128&lt;=255,IF(ISTEXT(N128),TRUE,(N128/1)=INT(N128/1))))</formula1>
    </dataValidation>
    <dataValidation type="custom" showInputMessage="1" showErrorMessage="1" errorTitle="Error!" error="The Valid Data is From 1 To 255._x000d__x000a_Only Integer or &quot;NU&quot;is Acceptable" sqref="N129">
      <formula1>OR(N129="NU",AND(1&lt;=N129,N129&lt;=255,IF(ISTEXT(N129),TRUE,(N129/1)=INT(N129/1))))</formula1>
    </dataValidation>
    <dataValidation type="custom" showInputMessage="1" showErrorMessage="1" errorTitle="Error!" error="The Valid Data is From 1 To 255._x000d__x000a_Only Integer or &quot;NU&quot;is Acceptable" sqref="N130">
      <formula1>OR(N130="NU",AND(1&lt;=N130,N130&lt;=255,IF(ISTEXT(N130),TRUE,(N130/1)=INT(N130/1))))</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176" r:id="rId4" name="Button 8">
              <controlPr defaultSize="0" print="0" autoFill="0" autoPict="0" macro="[0]!Sheet02.Check_Buck_Btn">
                <anchor moveWithCells="1" sizeWithCells="1">
                  <from>
                    <xdr:col>16</xdr:col>
                    <xdr:colOff>28575</xdr:colOff>
                    <xdr:row>0</xdr:row>
                    <xdr:rowOff>0</xdr:rowOff>
                  </from>
                  <to>
                    <xdr:col>16</xdr:col>
                    <xdr:colOff>714375</xdr:colOff>
                    <xdr:row>1</xdr:row>
                    <xdr:rowOff>323850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custom" showInputMessage="1" showErrorMessage="1" errorTitle="Error!" error="The Valid Data is From 100mA to Imax._x000a_Only Multiples of 5 Or &quot;NU&quot; is Acceptable._x000a_If Channels Bundling selects CH7/8 or CH11/12，_x000a_then Imax = 750mA, else Imax = 1200mA.">
          <x14:formula1>
            <xm:f>OR(J70="NU",AND(100&lt;=J70,J70&lt;=(IF(('CH-Output'!$D$16 = "CH7/8"),750,1200)),IF(ISTEXT(J70),TRUE,(J70/5)=INT(J70/5))))</xm:f>
          </x14:formula1>
          <xm:sqref>J70:J76 J81:J87</xm:sqref>
        </x14:dataValidation>
        <x14:dataValidation type="custom" showInputMessage="1" showErrorMessage="1" errorTitle="Error!" error="The Valid Data is From 100mA to Imax._x000a_Only Multiples of 5 Or &quot;NU&quot; is Acceptable._x000a_If Channels Bundling selects CH7/8 or CH11/12，_x000a_then Imax = 750mA, else Imax = 1200mA.">
          <x14:formula1>
            <xm:f>OR(J114="NU",AND(100&lt;=J114,J114&lt;=(IF(('CH-Output'!$D$16 = "CH11/12"),750,1200)),IF(ISTEXT(J114),TRUE,(J114/5)=INT(J114/5))))</xm:f>
          </x14:formula1>
          <xm:sqref>J114:J120 J125:J131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
  <dimension ref="A1:V46"/>
  <sheetViews>
    <sheetView showGridLines="0" zoomScale="85" zoomScaleNormal="85" workbookViewId="0">
      <selection activeCell="F53" sqref="F53"/>
    </sheetView>
  </sheetViews>
  <sheetFormatPr defaultColWidth="9" defaultRowHeight="15" x14ac:dyDescent="0.15"/>
  <cols>
    <col min="1" max="14" width="26.625" style="200" customWidth="1"/>
    <col min="15" max="15" width="26.5" style="200" customWidth="1"/>
    <col min="16" max="24" width="11.625" style="200" customWidth="1"/>
    <col min="25" max="27" width="12.625" style="200" customWidth="1"/>
    <col min="28" max="16384" width="9" style="200"/>
  </cols>
  <sheetData>
    <row r="1" spans="1:12" ht="40.5" customHeight="1" thickBot="1" x14ac:dyDescent="0.2">
      <c r="A1" s="437" t="s">
        <v>345</v>
      </c>
      <c r="B1" s="393"/>
      <c r="C1" s="393"/>
      <c r="D1" s="393"/>
      <c r="E1" s="448"/>
      <c r="F1" s="393"/>
      <c r="G1" s="393"/>
      <c r="H1" s="393"/>
      <c r="I1" s="393"/>
      <c r="J1" s="394"/>
      <c r="K1" s="217"/>
    </row>
    <row r="2" spans="1:12" ht="20.100000000000001" customHeight="1" thickBot="1" x14ac:dyDescent="0.2">
      <c r="A2" s="449" t="s">
        <v>7301</v>
      </c>
      <c r="B2" s="393"/>
      <c r="C2" s="393"/>
      <c r="D2" s="450"/>
      <c r="E2" s="336"/>
      <c r="F2" s="453" t="s">
        <v>7302</v>
      </c>
      <c r="G2" s="454"/>
      <c r="H2" s="454"/>
      <c r="I2" s="393"/>
      <c r="J2" s="394"/>
      <c r="K2" s="217"/>
    </row>
    <row r="3" spans="1:12" ht="20.100000000000001" customHeight="1" x14ac:dyDescent="0.15">
      <c r="A3" s="452" t="s">
        <v>7280</v>
      </c>
      <c r="B3" s="744">
        <v>100</v>
      </c>
      <c r="C3" s="463" t="s">
        <v>7284</v>
      </c>
      <c r="D3" s="742">
        <v>100</v>
      </c>
      <c r="E3" s="336"/>
      <c r="F3" s="452" t="s">
        <v>7272</v>
      </c>
      <c r="G3" s="943">
        <v>50</v>
      </c>
      <c r="H3" s="463" t="s">
        <v>7276</v>
      </c>
      <c r="I3" s="744">
        <v>10</v>
      </c>
      <c r="J3" s="460"/>
      <c r="K3" s="217"/>
    </row>
    <row r="4" spans="1:12" ht="20.100000000000001" customHeight="1" x14ac:dyDescent="0.15">
      <c r="A4" s="175" t="s">
        <v>7281</v>
      </c>
      <c r="B4" s="740">
        <v>100</v>
      </c>
      <c r="C4" s="451" t="s">
        <v>7285</v>
      </c>
      <c r="D4" s="743">
        <v>100</v>
      </c>
      <c r="E4" s="336"/>
      <c r="F4" s="175" t="s">
        <v>7273</v>
      </c>
      <c r="G4" s="740">
        <v>50</v>
      </c>
      <c r="H4" s="451" t="s">
        <v>7279</v>
      </c>
      <c r="I4" s="739">
        <v>10</v>
      </c>
      <c r="J4" s="461"/>
      <c r="K4" s="217"/>
    </row>
    <row r="5" spans="1:12" ht="20.100000000000001" customHeight="1" x14ac:dyDescent="0.15">
      <c r="A5" s="175" t="s">
        <v>7282</v>
      </c>
      <c r="B5" s="740">
        <v>100</v>
      </c>
      <c r="C5" s="451" t="s">
        <v>7286</v>
      </c>
      <c r="D5" s="743">
        <v>100</v>
      </c>
      <c r="E5" s="336"/>
      <c r="F5" s="175" t="s">
        <v>7274</v>
      </c>
      <c r="G5" s="740">
        <v>50</v>
      </c>
      <c r="H5" s="451" t="s">
        <v>7277</v>
      </c>
      <c r="I5" s="739">
        <v>50</v>
      </c>
      <c r="J5" s="461"/>
      <c r="K5" s="217"/>
    </row>
    <row r="6" spans="1:12" ht="20.100000000000001" customHeight="1" thickBot="1" x14ac:dyDescent="0.2">
      <c r="A6" s="201" t="s">
        <v>7283</v>
      </c>
      <c r="B6" s="741">
        <v>100</v>
      </c>
      <c r="C6" s="464" t="s">
        <v>7287</v>
      </c>
      <c r="D6" s="949">
        <v>100</v>
      </c>
      <c r="E6" s="336"/>
      <c r="F6" s="201" t="s">
        <v>7275</v>
      </c>
      <c r="G6" s="741">
        <v>50</v>
      </c>
      <c r="H6" s="464" t="s">
        <v>7278</v>
      </c>
      <c r="I6" s="745">
        <v>0</v>
      </c>
      <c r="J6" s="462"/>
      <c r="K6" s="217"/>
    </row>
    <row r="7" spans="1:12" ht="20.100000000000001" hidden="1" customHeight="1" x14ac:dyDescent="0.15">
      <c r="A7" s="1222" t="s">
        <v>7063</v>
      </c>
      <c r="B7" s="1223"/>
      <c r="C7" s="1224"/>
      <c r="D7" s="434"/>
      <c r="E7" s="336"/>
      <c r="F7" s="457" t="s">
        <v>7064</v>
      </c>
      <c r="G7" s="458"/>
      <c r="H7" s="459"/>
      <c r="I7" s="430"/>
      <c r="J7" s="431"/>
      <c r="K7" s="217"/>
    </row>
    <row r="8" spans="1:12" ht="20.100000000000001" hidden="1" customHeight="1" x14ac:dyDescent="0.15">
      <c r="A8" s="359" t="s">
        <v>7065</v>
      </c>
      <c r="B8" s="739">
        <v>0</v>
      </c>
      <c r="C8" s="435"/>
      <c r="D8" s="433"/>
      <c r="E8" s="336"/>
      <c r="F8" s="444" t="s">
        <v>7069</v>
      </c>
      <c r="G8" s="740">
        <v>90</v>
      </c>
      <c r="H8" s="446"/>
      <c r="I8" s="430"/>
      <c r="J8" s="431"/>
      <c r="K8" s="217"/>
    </row>
    <row r="9" spans="1:12" ht="20.100000000000001" hidden="1" customHeight="1" x14ac:dyDescent="0.15">
      <c r="A9" s="175" t="s">
        <v>7066</v>
      </c>
      <c r="B9" s="740">
        <v>0</v>
      </c>
      <c r="C9" s="435"/>
      <c r="D9" s="433"/>
      <c r="E9" s="336"/>
      <c r="F9" s="444" t="s">
        <v>7070</v>
      </c>
      <c r="G9" s="740">
        <v>90</v>
      </c>
      <c r="H9" s="446"/>
      <c r="I9" s="430"/>
      <c r="J9" s="431"/>
      <c r="K9" s="217"/>
    </row>
    <row r="10" spans="1:12" ht="20.100000000000001" hidden="1" customHeight="1" x14ac:dyDescent="0.15">
      <c r="A10" s="175" t="s">
        <v>7067</v>
      </c>
      <c r="B10" s="740">
        <v>100</v>
      </c>
      <c r="C10" s="435"/>
      <c r="D10" s="433"/>
      <c r="E10" s="336"/>
      <c r="F10" s="444" t="s">
        <v>7071</v>
      </c>
      <c r="G10" s="740">
        <v>50</v>
      </c>
      <c r="H10" s="446"/>
      <c r="I10" s="430"/>
      <c r="J10" s="431"/>
      <c r="K10" s="217"/>
    </row>
    <row r="11" spans="1:12" ht="20.100000000000001" hidden="1" customHeight="1" thickBot="1" x14ac:dyDescent="0.2">
      <c r="A11" s="201" t="s">
        <v>7068</v>
      </c>
      <c r="B11" s="741">
        <v>100</v>
      </c>
      <c r="C11" s="436"/>
      <c r="D11" s="431"/>
      <c r="E11" s="336"/>
      <c r="F11" s="445" t="s">
        <v>7072</v>
      </c>
      <c r="G11" s="741">
        <v>100</v>
      </c>
      <c r="H11" s="447"/>
      <c r="I11" s="430"/>
      <c r="J11" s="431"/>
      <c r="K11" s="217"/>
    </row>
    <row r="12" spans="1:12" ht="20.100000000000001" customHeight="1" thickBot="1" x14ac:dyDescent="0.2">
      <c r="A12" s="430"/>
      <c r="B12" s="433"/>
      <c r="C12" s="433"/>
      <c r="D12" s="433"/>
      <c r="E12" s="336"/>
      <c r="F12" s="433"/>
      <c r="G12" s="433"/>
      <c r="H12" s="433"/>
      <c r="I12" s="433"/>
      <c r="J12" s="432"/>
      <c r="K12" s="217"/>
    </row>
    <row r="13" spans="1:12" ht="20.100000000000001" customHeight="1" thickBot="1" x14ac:dyDescent="0.2">
      <c r="A13" s="728" t="s">
        <v>6058</v>
      </c>
      <c r="B13" s="729"/>
      <c r="C13" s="729"/>
      <c r="D13" s="731"/>
      <c r="E13" s="336"/>
      <c r="F13" s="846" t="s">
        <v>16</v>
      </c>
      <c r="G13" s="847"/>
      <c r="H13" s="847"/>
      <c r="I13" s="848"/>
      <c r="J13" s="1215" t="s">
        <v>6988</v>
      </c>
      <c r="K13" s="1216"/>
      <c r="L13" s="1217"/>
    </row>
    <row r="14" spans="1:12" ht="33.75" customHeight="1" x14ac:dyDescent="0.15">
      <c r="A14" s="730" t="s">
        <v>198</v>
      </c>
      <c r="B14" s="227" t="s">
        <v>10689</v>
      </c>
      <c r="C14" s="732" t="s">
        <v>10716</v>
      </c>
      <c r="D14" s="944" t="s">
        <v>10811</v>
      </c>
      <c r="E14" s="337"/>
      <c r="F14" s="175" t="s">
        <v>10697</v>
      </c>
      <c r="G14" s="407" t="s">
        <v>10540</v>
      </c>
      <c r="H14" s="451" t="s">
        <v>10740</v>
      </c>
      <c r="I14" s="443" t="s">
        <v>10741</v>
      </c>
      <c r="J14" s="727" t="s">
        <v>10699</v>
      </c>
      <c r="K14" s="406" t="s">
        <v>10395</v>
      </c>
      <c r="L14" s="768" t="s">
        <v>10712</v>
      </c>
    </row>
    <row r="15" spans="1:12" ht="30" customHeight="1" x14ac:dyDescent="0.15">
      <c r="A15" s="175" t="s">
        <v>7288</v>
      </c>
      <c r="B15" s="646">
        <v>10</v>
      </c>
      <c r="C15" s="451" t="s">
        <v>205</v>
      </c>
      <c r="D15" s="438">
        <v>15</v>
      </c>
      <c r="E15" s="337"/>
      <c r="F15" s="175" t="s">
        <v>10698</v>
      </c>
      <c r="G15" s="786">
        <v>405</v>
      </c>
      <c r="H15" s="455"/>
      <c r="I15" s="435"/>
      <c r="J15" s="813" t="s">
        <v>10691</v>
      </c>
      <c r="K15" s="770">
        <v>210</v>
      </c>
      <c r="L15" s="921" t="s">
        <v>10537</v>
      </c>
    </row>
    <row r="16" spans="1:12" ht="30" customHeight="1" x14ac:dyDescent="0.15">
      <c r="A16" s="175" t="s">
        <v>7289</v>
      </c>
      <c r="B16" s="646">
        <v>10</v>
      </c>
      <c r="C16" s="455"/>
      <c r="D16" s="435"/>
      <c r="E16" s="337"/>
      <c r="F16" s="175" t="s">
        <v>346</v>
      </c>
      <c r="G16" s="787">
        <v>210</v>
      </c>
      <c r="H16" s="455"/>
      <c r="I16" s="435"/>
      <c r="J16" s="813" t="s">
        <v>10692</v>
      </c>
      <c r="K16" s="770">
        <v>300</v>
      </c>
      <c r="L16" s="921" t="s">
        <v>456</v>
      </c>
    </row>
    <row r="17" spans="1:22" ht="30" customHeight="1" thickBot="1" x14ac:dyDescent="0.2">
      <c r="A17" s="175" t="s">
        <v>7290</v>
      </c>
      <c r="B17" s="646">
        <v>10</v>
      </c>
      <c r="C17" s="455"/>
      <c r="D17" s="435"/>
      <c r="E17" s="336"/>
      <c r="F17" s="175" t="s">
        <v>5996</v>
      </c>
      <c r="G17" s="786">
        <v>50</v>
      </c>
      <c r="H17" s="455"/>
      <c r="I17" s="435"/>
      <c r="J17" s="813" t="s">
        <v>10693</v>
      </c>
      <c r="K17" s="770">
        <v>405</v>
      </c>
      <c r="L17" s="922" t="s">
        <v>10539</v>
      </c>
    </row>
    <row r="18" spans="1:22" ht="30" customHeight="1" thickBot="1" x14ac:dyDescent="0.2">
      <c r="A18" s="201" t="s">
        <v>7291</v>
      </c>
      <c r="B18" s="647">
        <v>10</v>
      </c>
      <c r="C18" s="456"/>
      <c r="D18" s="436"/>
      <c r="E18" s="336"/>
      <c r="F18" s="201" t="s">
        <v>5997</v>
      </c>
      <c r="G18" s="1221" t="s">
        <v>10802</v>
      </c>
      <c r="H18" s="1221"/>
      <c r="I18" s="436"/>
      <c r="J18" s="852" t="s">
        <v>10700</v>
      </c>
      <c r="K18" s="691" t="s">
        <v>10659</v>
      </c>
    </row>
    <row r="19" spans="1:22" s="203" customFormat="1" ht="34.5" customHeight="1" thickBot="1" x14ac:dyDescent="0.2">
      <c r="A19" s="202"/>
      <c r="B19" s="202"/>
      <c r="C19" s="202"/>
      <c r="D19" s="202"/>
      <c r="E19" s="202"/>
      <c r="G19"/>
      <c r="H19"/>
      <c r="M19" s="202"/>
      <c r="N19" s="202"/>
    </row>
    <row r="20" spans="1:22" ht="20.100000000000001" customHeight="1" thickBot="1" x14ac:dyDescent="0.2">
      <c r="A20" s="1218" t="s">
        <v>10686</v>
      </c>
      <c r="B20" s="1219"/>
      <c r="C20" s="1219"/>
      <c r="D20" s="1219"/>
      <c r="E20" s="1219"/>
      <c r="F20" s="1219"/>
      <c r="G20" s="1219"/>
      <c r="H20" s="1219"/>
      <c r="I20" s="1219"/>
      <c r="J20" s="1219"/>
      <c r="K20" s="1219"/>
      <c r="L20" s="1219"/>
      <c r="M20" s="1219"/>
      <c r="N20" s="1219"/>
      <c r="O20" s="1220"/>
      <c r="Q20" s="204"/>
      <c r="R20" s="204"/>
      <c r="S20" s="204"/>
      <c r="T20" s="204"/>
      <c r="U20" s="204"/>
      <c r="V20" s="204"/>
    </row>
    <row r="21" spans="1:22" ht="20.100000000000001" hidden="1" customHeight="1" x14ac:dyDescent="0.15">
      <c r="A21" s="1227" t="s">
        <v>391</v>
      </c>
      <c r="B21" s="771" t="s">
        <v>6354</v>
      </c>
      <c r="C21" s="216">
        <v>601</v>
      </c>
      <c r="D21" s="207">
        <v>602</v>
      </c>
      <c r="E21" s="207">
        <v>603</v>
      </c>
      <c r="F21" s="207">
        <v>604</v>
      </c>
      <c r="G21" s="207">
        <v>605</v>
      </c>
      <c r="H21" s="207">
        <v>606</v>
      </c>
      <c r="I21" s="207">
        <v>607</v>
      </c>
      <c r="J21" s="207">
        <v>608</v>
      </c>
      <c r="K21" s="207">
        <v>609</v>
      </c>
      <c r="L21" s="207">
        <v>610</v>
      </c>
      <c r="M21" s="207">
        <v>611</v>
      </c>
      <c r="N21" s="207">
        <v>612</v>
      </c>
    </row>
    <row r="22" spans="1:22" ht="20.100000000000001" hidden="1" customHeight="1" thickBot="1" x14ac:dyDescent="0.2">
      <c r="A22" s="1228"/>
      <c r="B22" s="440" t="s">
        <v>10396</v>
      </c>
      <c r="C22" s="244">
        <v>1</v>
      </c>
      <c r="D22" s="245">
        <v>2</v>
      </c>
      <c r="E22" s="245">
        <v>3</v>
      </c>
      <c r="F22" s="245">
        <v>4</v>
      </c>
      <c r="G22" s="245">
        <v>5</v>
      </c>
      <c r="H22" s="245">
        <v>6</v>
      </c>
      <c r="I22" s="245">
        <v>7</v>
      </c>
      <c r="J22" s="245">
        <v>8</v>
      </c>
      <c r="K22" s="245">
        <v>9</v>
      </c>
      <c r="L22" s="245">
        <v>10</v>
      </c>
      <c r="M22" s="245">
        <v>11</v>
      </c>
      <c r="N22" s="245">
        <v>12</v>
      </c>
    </row>
    <row r="23" spans="1:22" ht="20.100000000000001" hidden="1" customHeight="1" x14ac:dyDescent="0.15">
      <c r="A23" s="1229" t="s">
        <v>392</v>
      </c>
      <c r="B23" s="439" t="s">
        <v>6354</v>
      </c>
      <c r="C23" s="216">
        <v>701</v>
      </c>
      <c r="D23" s="208">
        <v>702</v>
      </c>
      <c r="E23" s="208">
        <v>703</v>
      </c>
      <c r="F23" s="208">
        <v>704</v>
      </c>
      <c r="G23" s="208">
        <v>705</v>
      </c>
      <c r="H23" s="208">
        <v>706</v>
      </c>
      <c r="I23" s="208">
        <v>707</v>
      </c>
      <c r="J23" s="208">
        <v>708</v>
      </c>
      <c r="K23" s="208">
        <v>709</v>
      </c>
      <c r="L23" s="208">
        <v>710</v>
      </c>
      <c r="M23" s="240">
        <v>711</v>
      </c>
      <c r="N23" s="240">
        <v>712</v>
      </c>
    </row>
    <row r="24" spans="1:22" ht="20.100000000000001" hidden="1" customHeight="1" thickBot="1" x14ac:dyDescent="0.2">
      <c r="A24" s="1228"/>
      <c r="B24" s="440" t="s">
        <v>10394</v>
      </c>
      <c r="C24" s="244">
        <v>1</v>
      </c>
      <c r="D24" s="245">
        <v>2</v>
      </c>
      <c r="E24" s="245">
        <v>3</v>
      </c>
      <c r="F24" s="245">
        <v>4</v>
      </c>
      <c r="G24" s="245">
        <v>5</v>
      </c>
      <c r="H24" s="245">
        <v>6</v>
      </c>
      <c r="I24" s="245">
        <v>7</v>
      </c>
      <c r="J24" s="245">
        <v>8</v>
      </c>
      <c r="K24" s="245">
        <v>9</v>
      </c>
      <c r="L24" s="245">
        <v>10</v>
      </c>
      <c r="M24" s="245" t="s">
        <v>12</v>
      </c>
      <c r="N24" s="245" t="s">
        <v>5638</v>
      </c>
    </row>
    <row r="25" spans="1:22" ht="20.100000000000001" hidden="1" customHeight="1" x14ac:dyDescent="0.15">
      <c r="A25" s="1229" t="s">
        <v>393</v>
      </c>
      <c r="B25" s="439" t="s">
        <v>10876</v>
      </c>
      <c r="C25" s="216">
        <v>801</v>
      </c>
      <c r="D25" s="208">
        <v>802</v>
      </c>
      <c r="E25" s="208">
        <v>803</v>
      </c>
      <c r="F25" s="208">
        <v>804</v>
      </c>
      <c r="G25" s="208">
        <v>805</v>
      </c>
      <c r="H25" s="208">
        <v>806</v>
      </c>
      <c r="I25" s="208">
        <v>807</v>
      </c>
      <c r="J25" s="208">
        <v>808</v>
      </c>
      <c r="K25" s="208">
        <v>809</v>
      </c>
      <c r="L25" s="208">
        <v>810</v>
      </c>
      <c r="M25" s="208">
        <v>811</v>
      </c>
      <c r="N25" s="208">
        <v>812</v>
      </c>
    </row>
    <row r="26" spans="1:22" ht="18.75" hidden="1" customHeight="1" thickBot="1" x14ac:dyDescent="0.2">
      <c r="A26" s="1228"/>
      <c r="B26" s="440" t="s">
        <v>10394</v>
      </c>
      <c r="C26" s="244">
        <v>1</v>
      </c>
      <c r="D26" s="245">
        <v>2</v>
      </c>
      <c r="E26" s="245">
        <v>3</v>
      </c>
      <c r="F26" s="245">
        <v>4</v>
      </c>
      <c r="G26" s="245">
        <v>5</v>
      </c>
      <c r="H26" s="245">
        <v>6</v>
      </c>
      <c r="I26" s="245">
        <v>7</v>
      </c>
      <c r="J26" s="245">
        <v>8</v>
      </c>
      <c r="K26" s="245">
        <v>9</v>
      </c>
      <c r="L26" s="245">
        <v>10</v>
      </c>
      <c r="M26" s="245">
        <v>11</v>
      </c>
      <c r="N26" s="245">
        <v>12</v>
      </c>
    </row>
    <row r="27" spans="1:22" hidden="1" x14ac:dyDescent="0.15">
      <c r="A27" s="1230" t="s">
        <v>394</v>
      </c>
      <c r="B27" s="439" t="s">
        <v>10876</v>
      </c>
      <c r="C27" s="216">
        <v>901</v>
      </c>
      <c r="D27" s="208">
        <v>902</v>
      </c>
      <c r="E27" s="208">
        <v>903</v>
      </c>
      <c r="F27" s="208">
        <v>904</v>
      </c>
      <c r="G27" s="208">
        <v>905</v>
      </c>
      <c r="H27" s="208">
        <v>906</v>
      </c>
      <c r="I27" s="208">
        <v>907</v>
      </c>
      <c r="J27" s="208">
        <v>908</v>
      </c>
      <c r="K27" s="208">
        <v>909</v>
      </c>
      <c r="L27" s="208">
        <v>910</v>
      </c>
      <c r="M27" s="208">
        <v>911</v>
      </c>
      <c r="N27" s="208">
        <v>912</v>
      </c>
    </row>
    <row r="28" spans="1:22" ht="15.75" hidden="1" thickBot="1" x14ac:dyDescent="0.2">
      <c r="A28" s="1231"/>
      <c r="B28" s="643" t="s">
        <v>10394</v>
      </c>
      <c r="C28" s="720">
        <v>1</v>
      </c>
      <c r="D28" s="721">
        <v>2</v>
      </c>
      <c r="E28" s="721">
        <v>3</v>
      </c>
      <c r="F28" s="721">
        <v>4</v>
      </c>
      <c r="G28" s="721">
        <v>5</v>
      </c>
      <c r="H28" s="721">
        <v>6</v>
      </c>
      <c r="I28" s="721">
        <v>7</v>
      </c>
      <c r="J28" s="721">
        <v>8</v>
      </c>
      <c r="K28" s="721">
        <v>9</v>
      </c>
      <c r="L28" s="721">
        <v>10</v>
      </c>
      <c r="M28" s="721">
        <v>11</v>
      </c>
      <c r="N28" s="721">
        <v>12</v>
      </c>
    </row>
    <row r="29" spans="1:22" ht="19.5" customHeight="1" x14ac:dyDescent="0.15">
      <c r="A29" s="1232" t="s">
        <v>10419</v>
      </c>
      <c r="B29" s="766"/>
      <c r="C29" s="766" t="s">
        <v>10694</v>
      </c>
      <c r="D29" s="724">
        <v>1001</v>
      </c>
      <c r="E29" s="722">
        <v>1002</v>
      </c>
      <c r="F29" s="722">
        <v>1003</v>
      </c>
      <c r="G29" s="723">
        <v>1004</v>
      </c>
      <c r="H29" s="723">
        <v>1005</v>
      </c>
      <c r="I29" s="723">
        <v>1006</v>
      </c>
      <c r="J29" s="723">
        <v>1007</v>
      </c>
      <c r="K29" s="723">
        <v>1008</v>
      </c>
      <c r="L29" s="723">
        <v>1009</v>
      </c>
      <c r="M29" s="723">
        <v>1010</v>
      </c>
      <c r="N29" s="723">
        <v>1011</v>
      </c>
      <c r="O29" s="208">
        <v>1012</v>
      </c>
    </row>
    <row r="30" spans="1:22" x14ac:dyDescent="0.15">
      <c r="A30" s="1233"/>
      <c r="B30" s="253" t="s">
        <v>10446</v>
      </c>
      <c r="C30" s="926" t="s">
        <v>456</v>
      </c>
      <c r="D30" s="725">
        <v>1</v>
      </c>
      <c r="E30" s="410" t="s">
        <v>418</v>
      </c>
      <c r="F30" s="410" t="s">
        <v>418</v>
      </c>
      <c r="G30" s="410">
        <v>4</v>
      </c>
      <c r="H30" s="410">
        <v>5</v>
      </c>
      <c r="I30" s="410">
        <v>6</v>
      </c>
      <c r="J30" s="410">
        <v>7</v>
      </c>
      <c r="K30" s="410">
        <v>8</v>
      </c>
      <c r="L30" s="410">
        <v>9</v>
      </c>
      <c r="M30" s="410">
        <v>10</v>
      </c>
      <c r="N30" s="410">
        <v>11</v>
      </c>
      <c r="O30" s="343">
        <v>12</v>
      </c>
    </row>
    <row r="31" spans="1:22" ht="15.75" thickBot="1" x14ac:dyDescent="0.2">
      <c r="A31" s="1234"/>
      <c r="B31" s="767" t="s">
        <v>10447</v>
      </c>
      <c r="C31" s="924" t="s">
        <v>10537</v>
      </c>
      <c r="D31" s="923">
        <v>1</v>
      </c>
      <c r="E31" s="924" t="s">
        <v>418</v>
      </c>
      <c r="F31" s="924" t="s">
        <v>418</v>
      </c>
      <c r="G31" s="924">
        <v>4</v>
      </c>
      <c r="H31" s="924">
        <v>5</v>
      </c>
      <c r="I31" s="924">
        <v>6</v>
      </c>
      <c r="J31" s="924">
        <v>7</v>
      </c>
      <c r="K31" s="924">
        <v>8</v>
      </c>
      <c r="L31" s="924">
        <v>9</v>
      </c>
      <c r="M31" s="924">
        <v>10</v>
      </c>
      <c r="N31" s="924">
        <v>11</v>
      </c>
      <c r="O31" s="925">
        <v>12</v>
      </c>
    </row>
    <row r="32" spans="1:22" ht="19.5" customHeight="1" x14ac:dyDescent="0.15">
      <c r="A32" s="1232" t="s">
        <v>10420</v>
      </c>
      <c r="B32" s="766"/>
      <c r="C32" s="766" t="s">
        <v>10695</v>
      </c>
      <c r="D32" s="724">
        <v>1101</v>
      </c>
      <c r="E32" s="723">
        <v>1102</v>
      </c>
      <c r="F32" s="722">
        <v>1103</v>
      </c>
      <c r="G32" s="723">
        <v>1104</v>
      </c>
      <c r="H32" s="723">
        <v>1105</v>
      </c>
      <c r="I32" s="723">
        <v>1106</v>
      </c>
      <c r="J32" s="723">
        <v>1107</v>
      </c>
      <c r="K32" s="723">
        <v>1108</v>
      </c>
      <c r="L32" s="723">
        <v>1109</v>
      </c>
      <c r="M32" s="723">
        <v>1110</v>
      </c>
      <c r="N32" s="723">
        <v>1111</v>
      </c>
      <c r="O32" s="208">
        <v>1112</v>
      </c>
    </row>
    <row r="33" spans="1:15" x14ac:dyDescent="0.15">
      <c r="A33" s="1233"/>
      <c r="B33" s="253" t="s">
        <v>10448</v>
      </c>
      <c r="C33" s="926" t="s">
        <v>10536</v>
      </c>
      <c r="D33" s="725">
        <v>1</v>
      </c>
      <c r="E33" s="410">
        <v>2</v>
      </c>
      <c r="F33" s="410" t="s">
        <v>12</v>
      </c>
      <c r="G33" s="410">
        <v>4</v>
      </c>
      <c r="H33" s="410">
        <v>5</v>
      </c>
      <c r="I33" s="410">
        <v>6</v>
      </c>
      <c r="J33" s="410">
        <v>7</v>
      </c>
      <c r="K33" s="410">
        <v>8</v>
      </c>
      <c r="L33" s="410">
        <v>9</v>
      </c>
      <c r="M33" s="410">
        <v>10</v>
      </c>
      <c r="N33" s="410">
        <v>11</v>
      </c>
      <c r="O33" s="343">
        <v>12</v>
      </c>
    </row>
    <row r="34" spans="1:15" ht="15.75" thickBot="1" x14ac:dyDescent="0.2">
      <c r="A34" s="1234"/>
      <c r="B34" s="767" t="s">
        <v>10447</v>
      </c>
      <c r="C34" s="924" t="s">
        <v>10538</v>
      </c>
      <c r="D34" s="923">
        <v>1</v>
      </c>
      <c r="E34" s="924">
        <v>2</v>
      </c>
      <c r="F34" s="924" t="s">
        <v>418</v>
      </c>
      <c r="G34" s="924">
        <v>4</v>
      </c>
      <c r="H34" s="924">
        <v>5</v>
      </c>
      <c r="I34" s="924">
        <v>6</v>
      </c>
      <c r="J34" s="924">
        <v>7</v>
      </c>
      <c r="K34" s="924">
        <v>8</v>
      </c>
      <c r="L34" s="924">
        <v>9</v>
      </c>
      <c r="M34" s="924">
        <v>10</v>
      </c>
      <c r="N34" s="924">
        <v>11</v>
      </c>
      <c r="O34" s="925">
        <v>12</v>
      </c>
    </row>
    <row r="35" spans="1:15" ht="18" customHeight="1" x14ac:dyDescent="0.15">
      <c r="A35" s="1235" t="s">
        <v>10421</v>
      </c>
      <c r="B35" s="766"/>
      <c r="C35" s="766" t="s">
        <v>10696</v>
      </c>
      <c r="D35" s="724">
        <v>1301</v>
      </c>
      <c r="E35" s="723">
        <v>1302</v>
      </c>
      <c r="F35" s="723">
        <v>1303</v>
      </c>
      <c r="G35" s="723">
        <v>1304</v>
      </c>
      <c r="H35" s="723">
        <v>1305</v>
      </c>
      <c r="I35" s="723">
        <v>1306</v>
      </c>
      <c r="J35" s="723">
        <v>1307</v>
      </c>
      <c r="K35" s="723">
        <v>1308</v>
      </c>
      <c r="L35" s="723">
        <v>1309</v>
      </c>
      <c r="M35" s="723">
        <v>1310</v>
      </c>
      <c r="N35" s="723">
        <v>1311</v>
      </c>
      <c r="O35" s="208">
        <v>1312</v>
      </c>
    </row>
    <row r="36" spans="1:15" x14ac:dyDescent="0.15">
      <c r="A36" s="1233"/>
      <c r="B36" s="253" t="s">
        <v>10449</v>
      </c>
      <c r="C36" s="926" t="s">
        <v>6577</v>
      </c>
      <c r="D36" s="725">
        <v>1</v>
      </c>
      <c r="E36" s="410">
        <v>2</v>
      </c>
      <c r="F36" s="902">
        <v>3</v>
      </c>
      <c r="G36" s="410">
        <v>4</v>
      </c>
      <c r="H36" s="410">
        <v>5</v>
      </c>
      <c r="I36" s="410">
        <v>6</v>
      </c>
      <c r="J36" s="410">
        <v>7</v>
      </c>
      <c r="K36" s="410">
        <v>8</v>
      </c>
      <c r="L36" s="410">
        <v>9</v>
      </c>
      <c r="M36" s="410">
        <v>10</v>
      </c>
      <c r="N36" s="410">
        <v>11</v>
      </c>
      <c r="O36" s="343">
        <v>12</v>
      </c>
    </row>
    <row r="37" spans="1:15" ht="15.75" thickBot="1" x14ac:dyDescent="0.2">
      <c r="A37" s="1236"/>
      <c r="B37" s="767" t="s">
        <v>10447</v>
      </c>
      <c r="C37" s="924" t="s">
        <v>10812</v>
      </c>
      <c r="D37" s="923">
        <v>1</v>
      </c>
      <c r="E37" s="924" t="s">
        <v>418</v>
      </c>
      <c r="F37" s="924" t="s">
        <v>418</v>
      </c>
      <c r="G37" s="924">
        <v>4</v>
      </c>
      <c r="H37" s="924">
        <v>5</v>
      </c>
      <c r="I37" s="924">
        <v>6</v>
      </c>
      <c r="J37" s="924">
        <v>7</v>
      </c>
      <c r="K37" s="924">
        <v>8</v>
      </c>
      <c r="L37" s="924">
        <v>9</v>
      </c>
      <c r="M37" s="924">
        <v>10</v>
      </c>
      <c r="N37" s="924">
        <v>11</v>
      </c>
      <c r="O37" s="925">
        <v>12</v>
      </c>
    </row>
    <row r="38" spans="1:15" x14ac:dyDescent="0.15">
      <c r="A38" s="1225" t="s">
        <v>412</v>
      </c>
      <c r="B38" s="1237"/>
      <c r="C38" s="1238"/>
      <c r="D38" s="761">
        <v>1201</v>
      </c>
      <c r="E38" s="762">
        <v>1202</v>
      </c>
      <c r="F38" s="762">
        <v>1203</v>
      </c>
      <c r="G38" s="762">
        <v>1204</v>
      </c>
      <c r="H38" s="207">
        <v>1205</v>
      </c>
      <c r="I38" s="763"/>
      <c r="J38" s="764"/>
      <c r="K38" s="764"/>
      <c r="L38" s="764"/>
      <c r="M38" s="764"/>
      <c r="N38" s="764"/>
      <c r="O38" s="765"/>
    </row>
    <row r="39" spans="1:15" ht="15.75" thickBot="1" x14ac:dyDescent="0.2">
      <c r="A39" s="1226"/>
      <c r="B39" s="1239"/>
      <c r="C39" s="1240"/>
      <c r="D39" s="760">
        <v>4</v>
      </c>
      <c r="E39" s="714">
        <v>3</v>
      </c>
      <c r="F39" s="714">
        <v>2</v>
      </c>
      <c r="G39" s="714">
        <v>1</v>
      </c>
      <c r="H39" s="945">
        <v>12</v>
      </c>
      <c r="I39" s="733"/>
      <c r="J39" s="205"/>
      <c r="K39" s="205"/>
      <c r="L39" s="205"/>
      <c r="M39" s="205"/>
      <c r="N39" s="205"/>
      <c r="O39" s="206"/>
    </row>
    <row r="41" spans="1:15" hidden="1" x14ac:dyDescent="0.15">
      <c r="A41" s="782" t="s">
        <v>10234</v>
      </c>
      <c r="B41" s="734">
        <v>0</v>
      </c>
      <c r="D41" s="788"/>
      <c r="E41" s="354" t="b">
        <v>0</v>
      </c>
      <c r="F41" s="354" t="b">
        <v>0</v>
      </c>
      <c r="G41" s="354" t="b">
        <v>0</v>
      </c>
      <c r="H41" s="354" t="b">
        <v>0</v>
      </c>
      <c r="I41" s="354" t="b">
        <v>0</v>
      </c>
      <c r="J41" s="354" t="b">
        <v>0</v>
      </c>
      <c r="K41" s="354" t="b">
        <v>0</v>
      </c>
      <c r="L41" s="354" t="b">
        <v>0</v>
      </c>
      <c r="M41" s="354" t="b">
        <v>0</v>
      </c>
      <c r="N41" s="354" t="b">
        <v>0</v>
      </c>
      <c r="O41" s="177" t="b">
        <v>0</v>
      </c>
    </row>
    <row r="42" spans="1:15" hidden="1" x14ac:dyDescent="0.15">
      <c r="A42" s="735" t="s">
        <v>10235</v>
      </c>
      <c r="B42" s="736">
        <v>0</v>
      </c>
      <c r="D42" s="789"/>
      <c r="E42" s="253">
        <f t="shared" ref="E42:O42" si="0">IF(E41=TRUE,1,0)</f>
        <v>0</v>
      </c>
      <c r="F42" s="253">
        <f t="shared" si="0"/>
        <v>0</v>
      </c>
      <c r="G42" s="253">
        <f t="shared" si="0"/>
        <v>0</v>
      </c>
      <c r="H42" s="253">
        <f t="shared" si="0"/>
        <v>0</v>
      </c>
      <c r="I42" s="253">
        <f t="shared" si="0"/>
        <v>0</v>
      </c>
      <c r="J42" s="253">
        <f t="shared" si="0"/>
        <v>0</v>
      </c>
      <c r="K42" s="253">
        <f t="shared" si="0"/>
        <v>0</v>
      </c>
      <c r="L42" s="253">
        <f t="shared" si="0"/>
        <v>0</v>
      </c>
      <c r="M42" s="253">
        <f t="shared" si="0"/>
        <v>0</v>
      </c>
      <c r="N42" s="253">
        <f t="shared" si="0"/>
        <v>0</v>
      </c>
      <c r="O42" s="768">
        <f t="shared" si="0"/>
        <v>0</v>
      </c>
    </row>
    <row r="43" spans="1:15" hidden="1" x14ac:dyDescent="0.15">
      <c r="A43" s="735" t="s">
        <v>10236</v>
      </c>
      <c r="B43" s="736">
        <v>0</v>
      </c>
      <c r="D43" s="769" t="b">
        <v>0</v>
      </c>
      <c r="E43" s="355" t="b">
        <v>0</v>
      </c>
      <c r="F43" s="355" t="b">
        <v>0</v>
      </c>
      <c r="G43" s="355" t="b">
        <v>0</v>
      </c>
      <c r="H43" s="355" t="b">
        <v>0</v>
      </c>
      <c r="I43" s="355" t="b">
        <v>0</v>
      </c>
      <c r="J43" s="355" t="b">
        <v>0</v>
      </c>
      <c r="K43" s="355" t="b">
        <v>0</v>
      </c>
      <c r="L43" s="355" t="b">
        <v>0</v>
      </c>
      <c r="M43" s="355" t="b">
        <v>0</v>
      </c>
      <c r="N43" s="355" t="b">
        <v>0</v>
      </c>
      <c r="O43" s="178" t="b">
        <v>0</v>
      </c>
    </row>
    <row r="44" spans="1:15" ht="15.75" hidden="1" thickBot="1" x14ac:dyDescent="0.2">
      <c r="A44" s="735" t="s">
        <v>10237</v>
      </c>
      <c r="B44" s="736">
        <v>2</v>
      </c>
      <c r="D44" s="176">
        <f>IF(D43=TRUE,1,0)</f>
        <v>0</v>
      </c>
      <c r="E44" s="176">
        <f t="shared" ref="E44:O44" si="1">IF(E43=TRUE,1,0)</f>
        <v>0</v>
      </c>
      <c r="F44" s="176">
        <f t="shared" si="1"/>
        <v>0</v>
      </c>
      <c r="G44" s="176">
        <f t="shared" si="1"/>
        <v>0</v>
      </c>
      <c r="H44" s="176">
        <f t="shared" si="1"/>
        <v>0</v>
      </c>
      <c r="I44" s="176">
        <f t="shared" si="1"/>
        <v>0</v>
      </c>
      <c r="J44" s="176">
        <f t="shared" si="1"/>
        <v>0</v>
      </c>
      <c r="K44" s="176">
        <f t="shared" si="1"/>
        <v>0</v>
      </c>
      <c r="L44" s="176">
        <f t="shared" si="1"/>
        <v>0</v>
      </c>
      <c r="M44" s="176">
        <f t="shared" si="1"/>
        <v>0</v>
      </c>
      <c r="N44" s="176">
        <f t="shared" si="1"/>
        <v>0</v>
      </c>
      <c r="O44" s="726">
        <f t="shared" si="1"/>
        <v>0</v>
      </c>
    </row>
    <row r="45" spans="1:15" ht="15.75" hidden="1" thickBot="1" x14ac:dyDescent="0.2">
      <c r="A45" s="737" t="s">
        <v>10238</v>
      </c>
      <c r="B45" s="738">
        <v>0</v>
      </c>
      <c r="D45" s="769" t="b">
        <v>0</v>
      </c>
      <c r="E45" s="355" t="b">
        <v>0</v>
      </c>
      <c r="F45" s="355" t="b">
        <v>1</v>
      </c>
      <c r="G45" s="355" t="b">
        <v>0</v>
      </c>
      <c r="H45" s="355" t="b">
        <v>0</v>
      </c>
      <c r="I45" s="355" t="b">
        <v>0</v>
      </c>
      <c r="J45" s="355" t="b">
        <v>0</v>
      </c>
      <c r="K45" s="355" t="b">
        <v>0</v>
      </c>
      <c r="L45" s="355" t="b">
        <v>0</v>
      </c>
      <c r="M45" s="355" t="b">
        <v>0</v>
      </c>
      <c r="N45" s="355" t="b">
        <v>0</v>
      </c>
      <c r="O45" s="178" t="b">
        <v>0</v>
      </c>
    </row>
    <row r="46" spans="1:15" ht="15.75" hidden="1" thickBot="1" x14ac:dyDescent="0.2">
      <c r="D46" s="176">
        <f>IF(D45=TRUE,1,0)</f>
        <v>0</v>
      </c>
      <c r="E46" s="176">
        <f t="shared" ref="E46:O46" si="2">IF(E45=TRUE,1,0)</f>
        <v>0</v>
      </c>
      <c r="F46" s="176">
        <f t="shared" si="2"/>
        <v>1</v>
      </c>
      <c r="G46" s="176">
        <f t="shared" si="2"/>
        <v>0</v>
      </c>
      <c r="H46" s="176">
        <f t="shared" si="2"/>
        <v>0</v>
      </c>
      <c r="I46" s="176">
        <f t="shared" si="2"/>
        <v>0</v>
      </c>
      <c r="J46" s="176">
        <f t="shared" si="2"/>
        <v>0</v>
      </c>
      <c r="K46" s="176">
        <f t="shared" si="2"/>
        <v>0</v>
      </c>
      <c r="L46" s="176">
        <f t="shared" si="2"/>
        <v>0</v>
      </c>
      <c r="M46" s="176">
        <f t="shared" si="2"/>
        <v>0</v>
      </c>
      <c r="N46" s="176">
        <f t="shared" si="2"/>
        <v>0</v>
      </c>
      <c r="O46" s="726">
        <f t="shared" si="2"/>
        <v>0</v>
      </c>
    </row>
  </sheetData>
  <sheetProtection algorithmName="SHA-512" hashValue="BcfALYc66zLABHNwt9iqgvVPcDUq5uUGXz82vwBG60lacK9TXad7eh7hoOGbkJXHV/O3h1IhgEE0fBRpqMH1Lw==" saltValue="EGUkLoo7afzigPkRysXOCg==" spinCount="100000" sheet="1" objects="1" scenarios="1"/>
  <mergeCells count="13">
    <mergeCell ref="J13:L13"/>
    <mergeCell ref="A20:O20"/>
    <mergeCell ref="G18:H18"/>
    <mergeCell ref="A7:C7"/>
    <mergeCell ref="A38:A39"/>
    <mergeCell ref="A21:A22"/>
    <mergeCell ref="A23:A24"/>
    <mergeCell ref="A25:A26"/>
    <mergeCell ref="A27:A28"/>
    <mergeCell ref="A29:A31"/>
    <mergeCell ref="A32:A34"/>
    <mergeCell ref="A35:A37"/>
    <mergeCell ref="B38:C39"/>
  </mergeCells>
  <phoneticPr fontId="8" type="noConversion"/>
  <dataValidations count="23">
    <dataValidation type="custom" showInputMessage="1" showErrorMessage="1" errorTitle="Error!" error="The Valid Data is From 0% To 100%._x000a_Only Multiples of 1 is Acceptable." sqref="G8:G11 I3:I6 G3:G6">
      <formula1 xml:space="preserve"> AND(0&lt;=G3,G3&lt;=100,(G3/1)=INT(G3/1))</formula1>
    </dataValidation>
    <dataValidation type="custom" operator="equal" showInputMessage="1" showErrorMessage="1" errorTitle="Error!" error="The Valid Data is From 1 To 12._x000a_Only Integer Or &quot;NU&quot; is Acceptable." sqref="D39:H39">
      <formula1>OR(D39="NU", AND(1&lt;=D39,D39&lt;=12))</formula1>
    </dataValidation>
    <dataValidation type="list" showInputMessage="1" showErrorMessage="1" sqref="B22 B24 B26 B28">
      <formula1>SegmentCfg6_7_8_9</formula1>
    </dataValidation>
    <dataValidation type="list" showInputMessage="1" showErrorMessage="1" sqref="G14 K14">
      <formula1>Sequential_TI_Animaion_style</formula1>
    </dataValidation>
    <dataValidation type="custom" showInputMessage="1" showErrorMessage="1" errorTitle="Error!" error="The Valid Data is From 150ms To 405 ms._x000a_Only Multiples of 15 is Acceptable." sqref="G15">
      <formula1>AND(150&lt;=G15,G15&lt;=405, (G15/15)=INT(G15/15))</formula1>
    </dataValidation>
    <dataValidation type="custom" showInputMessage="1" showErrorMessage="1" errorTitle="Error!" error="The Valid Data is From 0 To 210ms._x000a_Only Multiples of 15 is Acceptable." sqref="G16">
      <formula1>AND(0&lt;=G16,G16&lt;=210,(G16/15)=INT(G16/15))</formula1>
    </dataValidation>
    <dataValidation type="custom" showInputMessage="1" showErrorMessage="1" errorTitle="Error!" error="The Valid Data is From 0 To 45ms._x000a_Only Multiples of 15 is Acceptable." sqref="D15">
      <formula1>AND(0&lt;=D15,D15&lt;=45,(D15/15)=INT(D15/15))</formula1>
    </dataValidation>
    <dataValidation type="list" allowBlank="1" showInputMessage="1" showErrorMessage="1" sqref="B14">
      <formula1>DrlPosBehavior_TIActive</formula1>
    </dataValidation>
    <dataValidation type="custom" operator="equal" showInputMessage="1" showErrorMessage="1" errorTitle="Error!" error="The Valid Data is From 1 To 12._x000a_Only Integer Or &quot;NU&quot; is Acceptable." sqref="C22:N22">
      <formula1>OR(C22="NU",AND(1&lt;=C22,C22&lt;=12))</formula1>
    </dataValidation>
    <dataValidation type="custom" showInputMessage="1" showErrorMessage="1" errorTitle="Error!" error="The Valid Data is From 1 To 12._x000a_Only Integer Or &quot;NU&quot; is Acceptable." sqref="C24:N24 C26:N26 D30:O31 D33:O34 D36:O37">
      <formula1>OR(C24="NU", AND(1&lt;=C24, C24&lt;=12))</formula1>
    </dataValidation>
    <dataValidation type="custom" showInputMessage="1" showErrorMessage="1" errorTitle="Error!" error="The Valid Data is From 1 To 12._x000a_Only Integer Or &quot;NU&quot; is Acceptable." sqref="C28:N28">
      <formula1>OR(C28="NU", AND(0&lt;=C28, C28&lt;=12))</formula1>
    </dataValidation>
    <dataValidation type="custom" showInputMessage="1" showErrorMessage="1" errorTitle="Error!" error="The Valid Data is From 0 To 100%._x000a_Only Multiples of 1 is Acceptable." sqref="B8:B11 D3:D6 B3:B6">
      <formula1>AND(0&lt;=B3,B3&lt;=100,(B3/1)=INT(B3/1))</formula1>
    </dataValidation>
    <dataValidation type="list" showInputMessage="1" showErrorMessage="1" sqref="B21 B23 B25 B27">
      <formula1>DRL1_2_Select</formula1>
    </dataValidation>
    <dataValidation type="custom" showInputMessage="1" showErrorMessage="1" errorTitle="Error!" error="The Valid Data is From 0 To 100%._x000a_Only Multiples of 0.5 is Acceptable." sqref="G17">
      <formula1>AND(0&lt;=G17,G17&lt;=100,(G17/0.5)=INT(G17/0.5))</formula1>
    </dataValidation>
    <dataValidation type="list" allowBlank="1" showInputMessage="1" showErrorMessage="1" sqref="G18">
      <formula1>Turn_Deactv_Pos_Cfg</formula1>
    </dataValidation>
    <dataValidation type="custom" showInputMessage="1" showErrorMessage="1" errorTitle="Error!" error="The Valid Data is From 0 to 10200ms._x000a_Only Multiples of 15 is Acceptable." sqref="K15:K17">
      <formula1>AND(0&lt;=K15,K15&lt;=10200,(K15/15)=INT(K15/15))</formula1>
    </dataValidation>
    <dataValidation type="whole" showInputMessage="1" showErrorMessage="1" errorTitle="Error!" error="The Valid Data is From 0 To 50%._x000a_Only Integer is Acceptable." sqref="B15:B18">
      <formula1>0</formula1>
      <formula2>50</formula2>
    </dataValidation>
    <dataValidation type="list" allowBlank="1" showInputMessage="1" showErrorMessage="1" sqref="K18">
      <formula1>FogCornering</formula1>
    </dataValidation>
    <dataValidation type="list" showInputMessage="1" showErrorMessage="1" sqref="D14">
      <formula1>E2E_Monitor_Enable</formula1>
    </dataValidation>
    <dataValidation type="list" showInputMessage="1" showErrorMessage="1" sqref="L15:L17">
      <formula1>DRL_Channel_Number</formula1>
    </dataValidation>
    <dataValidation type="list" showInputMessage="1" showErrorMessage="1" sqref="C34 C31 C37">
      <formula1>Matrix_DRL_Channel_Number</formula1>
    </dataValidation>
    <dataValidation type="list" showInputMessage="1" showErrorMessage="1" sqref="C30 C33 C36">
      <formula1>Channel_Number_None_2nd_Matrix</formula1>
    </dataValidation>
    <dataValidation type="list" showInputMessage="1" showErrorMessage="1" sqref="I14">
      <formula1>Swich_Off_with_OL</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6874" r:id="rId4" name="Check Box 10">
              <controlPr defaultSize="0" autoFill="0" autoLine="0" autoPict="0" macro="[0]!Sheet03.STI_Switch">
                <anchor moveWithCells="1">
                  <from>
                    <xdr:col>7</xdr:col>
                    <xdr:colOff>19050</xdr:colOff>
                    <xdr:row>28</xdr:row>
                    <xdr:rowOff>9525</xdr:rowOff>
                  </from>
                  <to>
                    <xdr:col>7</xdr:col>
                    <xdr:colOff>866775</xdr:colOff>
                    <xdr:row>29</xdr:row>
                    <xdr:rowOff>9525</xdr:rowOff>
                  </to>
                </anchor>
              </controlPr>
            </control>
          </mc:Choice>
        </mc:AlternateContent>
        <mc:AlternateContent xmlns:mc="http://schemas.openxmlformats.org/markup-compatibility/2006">
          <mc:Choice Requires="x14">
            <control shapeId="36875" r:id="rId5" name="Check Box 11">
              <controlPr defaultSize="0" autoFill="0" autoLine="0" autoPict="0" macro="[0]!Sheet03.STI_Switch" altText="connected">
                <anchor moveWithCells="1">
                  <from>
                    <xdr:col>6</xdr:col>
                    <xdr:colOff>9525</xdr:colOff>
                    <xdr:row>28</xdr:row>
                    <xdr:rowOff>9525</xdr:rowOff>
                  </from>
                  <to>
                    <xdr:col>6</xdr:col>
                    <xdr:colOff>866775</xdr:colOff>
                    <xdr:row>29</xdr:row>
                    <xdr:rowOff>28575</xdr:rowOff>
                  </to>
                </anchor>
              </controlPr>
            </control>
          </mc:Choice>
        </mc:AlternateContent>
        <mc:AlternateContent xmlns:mc="http://schemas.openxmlformats.org/markup-compatibility/2006">
          <mc:Choice Requires="x14">
            <control shapeId="36876" r:id="rId6" name="Check Box 12">
              <controlPr defaultSize="0" autoFill="0" autoLine="0" autoPict="0" macro="[0]!Sheet03.STI_Switch">
                <anchor moveWithCells="1">
                  <from>
                    <xdr:col>9</xdr:col>
                    <xdr:colOff>0</xdr:colOff>
                    <xdr:row>28</xdr:row>
                    <xdr:rowOff>9525</xdr:rowOff>
                  </from>
                  <to>
                    <xdr:col>9</xdr:col>
                    <xdr:colOff>847725</xdr:colOff>
                    <xdr:row>29</xdr:row>
                    <xdr:rowOff>9525</xdr:rowOff>
                  </to>
                </anchor>
              </controlPr>
            </control>
          </mc:Choice>
        </mc:AlternateContent>
        <mc:AlternateContent xmlns:mc="http://schemas.openxmlformats.org/markup-compatibility/2006">
          <mc:Choice Requires="x14">
            <control shapeId="36877" r:id="rId7" name="Check Box 13">
              <controlPr defaultSize="0" autoFill="0" autoLine="0" autoPict="0" macro="[0]!Sheet03.STI_Switch">
                <anchor moveWithCells="1">
                  <from>
                    <xdr:col>8</xdr:col>
                    <xdr:colOff>19050</xdr:colOff>
                    <xdr:row>28</xdr:row>
                    <xdr:rowOff>9525</xdr:rowOff>
                  </from>
                  <to>
                    <xdr:col>8</xdr:col>
                    <xdr:colOff>866775</xdr:colOff>
                    <xdr:row>29</xdr:row>
                    <xdr:rowOff>28575</xdr:rowOff>
                  </to>
                </anchor>
              </controlPr>
            </control>
          </mc:Choice>
        </mc:AlternateContent>
        <mc:AlternateContent xmlns:mc="http://schemas.openxmlformats.org/markup-compatibility/2006">
          <mc:Choice Requires="x14">
            <control shapeId="36878" r:id="rId8" name="Check Box 14">
              <controlPr defaultSize="0" autoFill="0" autoLine="0" autoPict="0" macro="[0]!Sheet03.STI_Switch">
                <anchor moveWithCells="1">
                  <from>
                    <xdr:col>13</xdr:col>
                    <xdr:colOff>0</xdr:colOff>
                    <xdr:row>28</xdr:row>
                    <xdr:rowOff>9525</xdr:rowOff>
                  </from>
                  <to>
                    <xdr:col>13</xdr:col>
                    <xdr:colOff>847725</xdr:colOff>
                    <xdr:row>29</xdr:row>
                    <xdr:rowOff>9525</xdr:rowOff>
                  </to>
                </anchor>
              </controlPr>
            </control>
          </mc:Choice>
        </mc:AlternateContent>
        <mc:AlternateContent xmlns:mc="http://schemas.openxmlformats.org/markup-compatibility/2006">
          <mc:Choice Requires="x14">
            <control shapeId="36879" r:id="rId9" name="Check Box 15">
              <controlPr defaultSize="0" autoFill="0" autoLine="0" autoPict="0" macro="[0]!Sheet03.STI_Switch">
                <anchor moveWithCells="1">
                  <from>
                    <xdr:col>12</xdr:col>
                    <xdr:colOff>19050</xdr:colOff>
                    <xdr:row>28</xdr:row>
                    <xdr:rowOff>9525</xdr:rowOff>
                  </from>
                  <to>
                    <xdr:col>12</xdr:col>
                    <xdr:colOff>866775</xdr:colOff>
                    <xdr:row>29</xdr:row>
                    <xdr:rowOff>28575</xdr:rowOff>
                  </to>
                </anchor>
              </controlPr>
            </control>
          </mc:Choice>
        </mc:AlternateContent>
        <mc:AlternateContent xmlns:mc="http://schemas.openxmlformats.org/markup-compatibility/2006">
          <mc:Choice Requires="x14">
            <control shapeId="36880" r:id="rId10" name="Check Box 16">
              <controlPr defaultSize="0" autoFill="0" autoLine="0" autoPict="0" macro="[0]!Sheet03.STI_Switch">
                <anchor moveWithCells="1">
                  <from>
                    <xdr:col>14</xdr:col>
                    <xdr:colOff>9525</xdr:colOff>
                    <xdr:row>28</xdr:row>
                    <xdr:rowOff>9525</xdr:rowOff>
                  </from>
                  <to>
                    <xdr:col>14</xdr:col>
                    <xdr:colOff>866775</xdr:colOff>
                    <xdr:row>29</xdr:row>
                    <xdr:rowOff>9525</xdr:rowOff>
                  </to>
                </anchor>
              </controlPr>
            </control>
          </mc:Choice>
        </mc:AlternateContent>
        <mc:AlternateContent xmlns:mc="http://schemas.openxmlformats.org/markup-compatibility/2006">
          <mc:Choice Requires="x14">
            <control shapeId="36881" r:id="rId11" name="Check Box 17">
              <controlPr defaultSize="0" autoFill="0" autoLine="0" autoPict="0" macro="[0]!Sheet03.STI_Switch">
                <anchor moveWithCells="1">
                  <from>
                    <xdr:col>4</xdr:col>
                    <xdr:colOff>19050</xdr:colOff>
                    <xdr:row>31</xdr:row>
                    <xdr:rowOff>0</xdr:rowOff>
                  </from>
                  <to>
                    <xdr:col>4</xdr:col>
                    <xdr:colOff>857250</xdr:colOff>
                    <xdr:row>32</xdr:row>
                    <xdr:rowOff>9525</xdr:rowOff>
                  </to>
                </anchor>
              </controlPr>
            </control>
          </mc:Choice>
        </mc:AlternateContent>
        <mc:AlternateContent xmlns:mc="http://schemas.openxmlformats.org/markup-compatibility/2006">
          <mc:Choice Requires="x14">
            <control shapeId="36882" r:id="rId12" name="Check Box 18">
              <controlPr defaultSize="0" autoFill="0" autoLine="0" autoPict="0" macro="[0]!Sheet03.STI_Switch">
                <anchor moveWithCells="1">
                  <from>
                    <xdr:col>3</xdr:col>
                    <xdr:colOff>9525</xdr:colOff>
                    <xdr:row>31</xdr:row>
                    <xdr:rowOff>9525</xdr:rowOff>
                  </from>
                  <to>
                    <xdr:col>3</xdr:col>
                    <xdr:colOff>857250</xdr:colOff>
                    <xdr:row>32</xdr:row>
                    <xdr:rowOff>9525</xdr:rowOff>
                  </to>
                </anchor>
              </controlPr>
            </control>
          </mc:Choice>
        </mc:AlternateContent>
        <mc:AlternateContent xmlns:mc="http://schemas.openxmlformats.org/markup-compatibility/2006">
          <mc:Choice Requires="x14">
            <control shapeId="36883" r:id="rId13" name="Check Box 19">
              <controlPr defaultSize="0" autoFill="0" autoLine="0" autoPict="0" macro="[0]!Sheet03.STI_Switch">
                <anchor moveWithCells="1">
                  <from>
                    <xdr:col>6</xdr:col>
                    <xdr:colOff>19050</xdr:colOff>
                    <xdr:row>31</xdr:row>
                    <xdr:rowOff>0</xdr:rowOff>
                  </from>
                  <to>
                    <xdr:col>6</xdr:col>
                    <xdr:colOff>857250</xdr:colOff>
                    <xdr:row>32</xdr:row>
                    <xdr:rowOff>9525</xdr:rowOff>
                  </to>
                </anchor>
              </controlPr>
            </control>
          </mc:Choice>
        </mc:AlternateContent>
        <mc:AlternateContent xmlns:mc="http://schemas.openxmlformats.org/markup-compatibility/2006">
          <mc:Choice Requires="x14">
            <control shapeId="36884" r:id="rId14" name="Check Box 20">
              <controlPr defaultSize="0" autoFill="0" autoLine="0" autoPict="0" macro="[0]!Sheet03.STI_Switch">
                <anchor moveWithCells="1">
                  <from>
                    <xdr:col>5</xdr:col>
                    <xdr:colOff>9525</xdr:colOff>
                    <xdr:row>31</xdr:row>
                    <xdr:rowOff>9525</xdr:rowOff>
                  </from>
                  <to>
                    <xdr:col>5</xdr:col>
                    <xdr:colOff>857250</xdr:colOff>
                    <xdr:row>32</xdr:row>
                    <xdr:rowOff>9525</xdr:rowOff>
                  </to>
                </anchor>
              </controlPr>
            </control>
          </mc:Choice>
        </mc:AlternateContent>
        <mc:AlternateContent xmlns:mc="http://schemas.openxmlformats.org/markup-compatibility/2006">
          <mc:Choice Requires="x14">
            <control shapeId="36885" r:id="rId15" name="Check Box 21">
              <controlPr defaultSize="0" autoFill="0" autoLine="0" autoPict="0" macro="[0]!Sheet03.STI_Switch">
                <anchor moveWithCells="1">
                  <from>
                    <xdr:col>8</xdr:col>
                    <xdr:colOff>19050</xdr:colOff>
                    <xdr:row>31</xdr:row>
                    <xdr:rowOff>0</xdr:rowOff>
                  </from>
                  <to>
                    <xdr:col>8</xdr:col>
                    <xdr:colOff>866775</xdr:colOff>
                    <xdr:row>32</xdr:row>
                    <xdr:rowOff>9525</xdr:rowOff>
                  </to>
                </anchor>
              </controlPr>
            </control>
          </mc:Choice>
        </mc:AlternateContent>
        <mc:AlternateContent xmlns:mc="http://schemas.openxmlformats.org/markup-compatibility/2006">
          <mc:Choice Requires="x14">
            <control shapeId="36886" r:id="rId16" name="Check Box 22">
              <controlPr defaultSize="0" autoFill="0" autoLine="0" autoPict="0" macro="[0]!Sheet03.STI_Switch">
                <anchor moveWithCells="1">
                  <from>
                    <xdr:col>7</xdr:col>
                    <xdr:colOff>9525</xdr:colOff>
                    <xdr:row>31</xdr:row>
                    <xdr:rowOff>9525</xdr:rowOff>
                  </from>
                  <to>
                    <xdr:col>7</xdr:col>
                    <xdr:colOff>866775</xdr:colOff>
                    <xdr:row>32</xdr:row>
                    <xdr:rowOff>9525</xdr:rowOff>
                  </to>
                </anchor>
              </controlPr>
            </control>
          </mc:Choice>
        </mc:AlternateContent>
        <mc:AlternateContent xmlns:mc="http://schemas.openxmlformats.org/markup-compatibility/2006">
          <mc:Choice Requires="x14">
            <control shapeId="36887" r:id="rId17" name="Check Box 23">
              <controlPr defaultSize="0" autoFill="0" autoLine="0" autoPict="0" macro="[0]!Sheet03.STI_Switch">
                <anchor moveWithCells="1">
                  <from>
                    <xdr:col>10</xdr:col>
                    <xdr:colOff>28575</xdr:colOff>
                    <xdr:row>31</xdr:row>
                    <xdr:rowOff>0</xdr:rowOff>
                  </from>
                  <to>
                    <xdr:col>10</xdr:col>
                    <xdr:colOff>885825</xdr:colOff>
                    <xdr:row>32</xdr:row>
                    <xdr:rowOff>9525</xdr:rowOff>
                  </to>
                </anchor>
              </controlPr>
            </control>
          </mc:Choice>
        </mc:AlternateContent>
        <mc:AlternateContent xmlns:mc="http://schemas.openxmlformats.org/markup-compatibility/2006">
          <mc:Choice Requires="x14">
            <control shapeId="36888" r:id="rId18" name="Check Box 24">
              <controlPr defaultSize="0" autoFill="0" autoLine="0" autoPict="0" macro="[0]!Sheet03.STI_Switch">
                <anchor moveWithCells="1">
                  <from>
                    <xdr:col>9</xdr:col>
                    <xdr:colOff>9525</xdr:colOff>
                    <xdr:row>31</xdr:row>
                    <xdr:rowOff>9525</xdr:rowOff>
                  </from>
                  <to>
                    <xdr:col>9</xdr:col>
                    <xdr:colOff>866775</xdr:colOff>
                    <xdr:row>32</xdr:row>
                    <xdr:rowOff>9525</xdr:rowOff>
                  </to>
                </anchor>
              </controlPr>
            </control>
          </mc:Choice>
        </mc:AlternateContent>
        <mc:AlternateContent xmlns:mc="http://schemas.openxmlformats.org/markup-compatibility/2006">
          <mc:Choice Requires="x14">
            <control shapeId="36889" r:id="rId19" name="Check Box 25">
              <controlPr defaultSize="0" autoFill="0" autoLine="0" autoPict="0" macro="[0]!Sheet03.STI_Switch">
                <anchor moveWithCells="1">
                  <from>
                    <xdr:col>13</xdr:col>
                    <xdr:colOff>9525</xdr:colOff>
                    <xdr:row>30</xdr:row>
                    <xdr:rowOff>247650</xdr:rowOff>
                  </from>
                  <to>
                    <xdr:col>13</xdr:col>
                    <xdr:colOff>857250</xdr:colOff>
                    <xdr:row>32</xdr:row>
                    <xdr:rowOff>9525</xdr:rowOff>
                  </to>
                </anchor>
              </controlPr>
            </control>
          </mc:Choice>
        </mc:AlternateContent>
        <mc:AlternateContent xmlns:mc="http://schemas.openxmlformats.org/markup-compatibility/2006">
          <mc:Choice Requires="x14">
            <control shapeId="36890" r:id="rId20" name="Check Box 26">
              <controlPr defaultSize="0" autoFill="0" autoLine="0" autoPict="0" macro="[0]!Sheet03.STI_Switch">
                <anchor moveWithCells="1">
                  <from>
                    <xdr:col>14</xdr:col>
                    <xdr:colOff>9525</xdr:colOff>
                    <xdr:row>31</xdr:row>
                    <xdr:rowOff>9525</xdr:rowOff>
                  </from>
                  <to>
                    <xdr:col>14</xdr:col>
                    <xdr:colOff>857250</xdr:colOff>
                    <xdr:row>32</xdr:row>
                    <xdr:rowOff>9525</xdr:rowOff>
                  </to>
                </anchor>
              </controlPr>
            </control>
          </mc:Choice>
        </mc:AlternateContent>
        <mc:AlternateContent xmlns:mc="http://schemas.openxmlformats.org/markup-compatibility/2006">
          <mc:Choice Requires="x14">
            <control shapeId="36894" r:id="rId21" name="Check Box 30">
              <controlPr defaultSize="0" autoFill="0" autoLine="0" autoPict="0" macro="[0]!Sheet03.STI_Switch">
                <anchor moveWithCells="1">
                  <from>
                    <xdr:col>10</xdr:col>
                    <xdr:colOff>0</xdr:colOff>
                    <xdr:row>28</xdr:row>
                    <xdr:rowOff>9525</xdr:rowOff>
                  </from>
                  <to>
                    <xdr:col>10</xdr:col>
                    <xdr:colOff>847725</xdr:colOff>
                    <xdr:row>29</xdr:row>
                    <xdr:rowOff>9525</xdr:rowOff>
                  </to>
                </anchor>
              </controlPr>
            </control>
          </mc:Choice>
        </mc:AlternateContent>
        <mc:AlternateContent xmlns:mc="http://schemas.openxmlformats.org/markup-compatibility/2006">
          <mc:Choice Requires="x14">
            <control shapeId="36895" r:id="rId22" name="Check Box 31">
              <controlPr defaultSize="0" autoFill="0" autoLine="0" autoPict="0" macro="[0]!Sheet03.STI_Switch">
                <anchor moveWithCells="1">
                  <from>
                    <xdr:col>11</xdr:col>
                    <xdr:colOff>0</xdr:colOff>
                    <xdr:row>31</xdr:row>
                    <xdr:rowOff>0</xdr:rowOff>
                  </from>
                  <to>
                    <xdr:col>11</xdr:col>
                    <xdr:colOff>857250</xdr:colOff>
                    <xdr:row>32</xdr:row>
                    <xdr:rowOff>9525</xdr:rowOff>
                  </to>
                </anchor>
              </controlPr>
            </control>
          </mc:Choice>
        </mc:AlternateContent>
        <mc:AlternateContent xmlns:mc="http://schemas.openxmlformats.org/markup-compatibility/2006">
          <mc:Choice Requires="x14">
            <control shapeId="36900" r:id="rId23" name="Check Box 36">
              <controlPr defaultSize="0" autoFill="0" autoLine="0" autoPict="0" macro="[0]!Sheet03.STI_Switch">
                <anchor moveWithCells="1">
                  <from>
                    <xdr:col>11</xdr:col>
                    <xdr:colOff>0</xdr:colOff>
                    <xdr:row>28</xdr:row>
                    <xdr:rowOff>9525</xdr:rowOff>
                  </from>
                  <to>
                    <xdr:col>11</xdr:col>
                    <xdr:colOff>847725</xdr:colOff>
                    <xdr:row>29</xdr:row>
                    <xdr:rowOff>9525</xdr:rowOff>
                  </to>
                </anchor>
              </controlPr>
            </control>
          </mc:Choice>
        </mc:AlternateContent>
        <mc:AlternateContent xmlns:mc="http://schemas.openxmlformats.org/markup-compatibility/2006">
          <mc:Choice Requires="x14">
            <control shapeId="36901" r:id="rId24" name="Check Box 37">
              <controlPr defaultSize="0" autoFill="0" autoLine="0" autoPict="0" macro="[0]!Sheet03.STI_Switch">
                <anchor moveWithCells="1">
                  <from>
                    <xdr:col>12</xdr:col>
                    <xdr:colOff>28575</xdr:colOff>
                    <xdr:row>31</xdr:row>
                    <xdr:rowOff>0</xdr:rowOff>
                  </from>
                  <to>
                    <xdr:col>12</xdr:col>
                    <xdr:colOff>885825</xdr:colOff>
                    <xdr:row>32</xdr:row>
                    <xdr:rowOff>9525</xdr:rowOff>
                  </to>
                </anchor>
              </controlPr>
            </control>
          </mc:Choice>
        </mc:AlternateContent>
        <mc:AlternateContent xmlns:mc="http://schemas.openxmlformats.org/markup-compatibility/2006">
          <mc:Choice Requires="x14">
            <control shapeId="36871" r:id="rId25" name="Check Box 7">
              <controlPr defaultSize="0" autoFill="0" autoLine="0" autoPict="0" macro="[0]!Sheet03.STI_Switch" altText="connected">
                <anchor moveWithCells="1">
                  <from>
                    <xdr:col>4</xdr:col>
                    <xdr:colOff>9525</xdr:colOff>
                    <xdr:row>28</xdr:row>
                    <xdr:rowOff>19050</xdr:rowOff>
                  </from>
                  <to>
                    <xdr:col>4</xdr:col>
                    <xdr:colOff>866775</xdr:colOff>
                    <xdr:row>29</xdr:row>
                    <xdr:rowOff>38100</xdr:rowOff>
                  </to>
                </anchor>
              </controlPr>
            </control>
          </mc:Choice>
        </mc:AlternateContent>
        <mc:AlternateContent xmlns:mc="http://schemas.openxmlformats.org/markup-compatibility/2006">
          <mc:Choice Requires="x14">
            <control shapeId="36870" r:id="rId26" name="Check Box 6">
              <controlPr defaultSize="0" autoFill="0" autoLine="0" autoPict="0" macro="[0]!Sheet03.STI_Switch" altText="connected">
                <anchor moveWithCells="1">
                  <from>
                    <xdr:col>5</xdr:col>
                    <xdr:colOff>19050</xdr:colOff>
                    <xdr:row>28</xdr:row>
                    <xdr:rowOff>9525</xdr:rowOff>
                  </from>
                  <to>
                    <xdr:col>5</xdr:col>
                    <xdr:colOff>866775</xdr:colOff>
                    <xdr:row>29</xdr:row>
                    <xdr:rowOff>9525</xdr:rowOff>
                  </to>
                </anchor>
              </controlPr>
            </control>
          </mc:Choice>
        </mc:AlternateContent>
        <mc:AlternateContent xmlns:mc="http://schemas.openxmlformats.org/markup-compatibility/2006">
          <mc:Choice Requires="x14">
            <control shapeId="36902" r:id="rId27" name="Check Box 38">
              <controlPr defaultSize="0" autoFill="0" autoLine="0" autoPict="0" macro="[0]!Sheet03.STI_Switch">
                <anchor moveWithCells="1">
                  <from>
                    <xdr:col>4</xdr:col>
                    <xdr:colOff>19050</xdr:colOff>
                    <xdr:row>34</xdr:row>
                    <xdr:rowOff>0</xdr:rowOff>
                  </from>
                  <to>
                    <xdr:col>4</xdr:col>
                    <xdr:colOff>857250</xdr:colOff>
                    <xdr:row>35</xdr:row>
                    <xdr:rowOff>57150</xdr:rowOff>
                  </to>
                </anchor>
              </controlPr>
            </control>
          </mc:Choice>
        </mc:AlternateContent>
        <mc:AlternateContent xmlns:mc="http://schemas.openxmlformats.org/markup-compatibility/2006">
          <mc:Choice Requires="x14">
            <control shapeId="36903" r:id="rId28" name="Check Box 39">
              <controlPr defaultSize="0" autoFill="0" autoLine="0" autoPict="0" macro="[0]!Sheet03.STI_Switch">
                <anchor moveWithCells="1">
                  <from>
                    <xdr:col>3</xdr:col>
                    <xdr:colOff>9525</xdr:colOff>
                    <xdr:row>34</xdr:row>
                    <xdr:rowOff>9525</xdr:rowOff>
                  </from>
                  <to>
                    <xdr:col>3</xdr:col>
                    <xdr:colOff>857250</xdr:colOff>
                    <xdr:row>35</xdr:row>
                    <xdr:rowOff>57150</xdr:rowOff>
                  </to>
                </anchor>
              </controlPr>
            </control>
          </mc:Choice>
        </mc:AlternateContent>
        <mc:AlternateContent xmlns:mc="http://schemas.openxmlformats.org/markup-compatibility/2006">
          <mc:Choice Requires="x14">
            <control shapeId="36904" r:id="rId29" name="Check Box 40">
              <controlPr defaultSize="0" autoFill="0" autoLine="0" autoPict="0" macro="[0]!Sheet03.STI_Switch">
                <anchor moveWithCells="1">
                  <from>
                    <xdr:col>6</xdr:col>
                    <xdr:colOff>19050</xdr:colOff>
                    <xdr:row>34</xdr:row>
                    <xdr:rowOff>0</xdr:rowOff>
                  </from>
                  <to>
                    <xdr:col>6</xdr:col>
                    <xdr:colOff>857250</xdr:colOff>
                    <xdr:row>35</xdr:row>
                    <xdr:rowOff>57150</xdr:rowOff>
                  </to>
                </anchor>
              </controlPr>
            </control>
          </mc:Choice>
        </mc:AlternateContent>
        <mc:AlternateContent xmlns:mc="http://schemas.openxmlformats.org/markup-compatibility/2006">
          <mc:Choice Requires="x14">
            <control shapeId="36905" r:id="rId30" name="Check Box 41">
              <controlPr defaultSize="0" autoFill="0" autoLine="0" autoPict="0" macro="[0]!Sheet03.STI_Switch">
                <anchor moveWithCells="1">
                  <from>
                    <xdr:col>5</xdr:col>
                    <xdr:colOff>9525</xdr:colOff>
                    <xdr:row>34</xdr:row>
                    <xdr:rowOff>9525</xdr:rowOff>
                  </from>
                  <to>
                    <xdr:col>5</xdr:col>
                    <xdr:colOff>857250</xdr:colOff>
                    <xdr:row>35</xdr:row>
                    <xdr:rowOff>57150</xdr:rowOff>
                  </to>
                </anchor>
              </controlPr>
            </control>
          </mc:Choice>
        </mc:AlternateContent>
        <mc:AlternateContent xmlns:mc="http://schemas.openxmlformats.org/markup-compatibility/2006">
          <mc:Choice Requires="x14">
            <control shapeId="36906" r:id="rId31" name="Check Box 42">
              <controlPr defaultSize="0" autoFill="0" autoLine="0" autoPict="0" macro="[0]!Sheet03.STI_Switch">
                <anchor moveWithCells="1">
                  <from>
                    <xdr:col>8</xdr:col>
                    <xdr:colOff>19050</xdr:colOff>
                    <xdr:row>34</xdr:row>
                    <xdr:rowOff>0</xdr:rowOff>
                  </from>
                  <to>
                    <xdr:col>8</xdr:col>
                    <xdr:colOff>866775</xdr:colOff>
                    <xdr:row>35</xdr:row>
                    <xdr:rowOff>57150</xdr:rowOff>
                  </to>
                </anchor>
              </controlPr>
            </control>
          </mc:Choice>
        </mc:AlternateContent>
        <mc:AlternateContent xmlns:mc="http://schemas.openxmlformats.org/markup-compatibility/2006">
          <mc:Choice Requires="x14">
            <control shapeId="36907" r:id="rId32" name="Check Box 43">
              <controlPr defaultSize="0" autoFill="0" autoLine="0" autoPict="0" macro="[0]!Sheet03.STI_Switch">
                <anchor moveWithCells="1">
                  <from>
                    <xdr:col>7</xdr:col>
                    <xdr:colOff>9525</xdr:colOff>
                    <xdr:row>34</xdr:row>
                    <xdr:rowOff>9525</xdr:rowOff>
                  </from>
                  <to>
                    <xdr:col>7</xdr:col>
                    <xdr:colOff>866775</xdr:colOff>
                    <xdr:row>35</xdr:row>
                    <xdr:rowOff>57150</xdr:rowOff>
                  </to>
                </anchor>
              </controlPr>
            </control>
          </mc:Choice>
        </mc:AlternateContent>
        <mc:AlternateContent xmlns:mc="http://schemas.openxmlformats.org/markup-compatibility/2006">
          <mc:Choice Requires="x14">
            <control shapeId="36908" r:id="rId33" name="Check Box 44">
              <controlPr defaultSize="0" autoFill="0" autoLine="0" autoPict="0" macro="[0]!Sheet03.STI_Switch">
                <anchor moveWithCells="1">
                  <from>
                    <xdr:col>10</xdr:col>
                    <xdr:colOff>28575</xdr:colOff>
                    <xdr:row>34</xdr:row>
                    <xdr:rowOff>0</xdr:rowOff>
                  </from>
                  <to>
                    <xdr:col>10</xdr:col>
                    <xdr:colOff>885825</xdr:colOff>
                    <xdr:row>35</xdr:row>
                    <xdr:rowOff>57150</xdr:rowOff>
                  </to>
                </anchor>
              </controlPr>
            </control>
          </mc:Choice>
        </mc:AlternateContent>
        <mc:AlternateContent xmlns:mc="http://schemas.openxmlformats.org/markup-compatibility/2006">
          <mc:Choice Requires="x14">
            <control shapeId="36909" r:id="rId34" name="Check Box 45">
              <controlPr defaultSize="0" autoFill="0" autoLine="0" autoPict="0" macro="[0]!Sheet03.STI_Switch">
                <anchor moveWithCells="1">
                  <from>
                    <xdr:col>9</xdr:col>
                    <xdr:colOff>9525</xdr:colOff>
                    <xdr:row>34</xdr:row>
                    <xdr:rowOff>9525</xdr:rowOff>
                  </from>
                  <to>
                    <xdr:col>9</xdr:col>
                    <xdr:colOff>866775</xdr:colOff>
                    <xdr:row>35</xdr:row>
                    <xdr:rowOff>57150</xdr:rowOff>
                  </to>
                </anchor>
              </controlPr>
            </control>
          </mc:Choice>
        </mc:AlternateContent>
        <mc:AlternateContent xmlns:mc="http://schemas.openxmlformats.org/markup-compatibility/2006">
          <mc:Choice Requires="x14">
            <control shapeId="36910" r:id="rId35" name="Check Box 46">
              <controlPr defaultSize="0" autoFill="0" autoLine="0" autoPict="0" macro="[0]!Sheet03.STI_Switch">
                <anchor moveWithCells="1">
                  <from>
                    <xdr:col>13</xdr:col>
                    <xdr:colOff>9525</xdr:colOff>
                    <xdr:row>33</xdr:row>
                    <xdr:rowOff>247650</xdr:rowOff>
                  </from>
                  <to>
                    <xdr:col>13</xdr:col>
                    <xdr:colOff>857250</xdr:colOff>
                    <xdr:row>35</xdr:row>
                    <xdr:rowOff>57150</xdr:rowOff>
                  </to>
                </anchor>
              </controlPr>
            </control>
          </mc:Choice>
        </mc:AlternateContent>
        <mc:AlternateContent xmlns:mc="http://schemas.openxmlformats.org/markup-compatibility/2006">
          <mc:Choice Requires="x14">
            <control shapeId="36911" r:id="rId36" name="Check Box 47">
              <controlPr defaultSize="0" autoFill="0" autoLine="0" autoPict="0" macro="[0]!Sheet03.STI_Switch">
                <anchor moveWithCells="1">
                  <from>
                    <xdr:col>14</xdr:col>
                    <xdr:colOff>9525</xdr:colOff>
                    <xdr:row>34</xdr:row>
                    <xdr:rowOff>9525</xdr:rowOff>
                  </from>
                  <to>
                    <xdr:col>14</xdr:col>
                    <xdr:colOff>857250</xdr:colOff>
                    <xdr:row>35</xdr:row>
                    <xdr:rowOff>57150</xdr:rowOff>
                  </to>
                </anchor>
              </controlPr>
            </control>
          </mc:Choice>
        </mc:AlternateContent>
        <mc:AlternateContent xmlns:mc="http://schemas.openxmlformats.org/markup-compatibility/2006">
          <mc:Choice Requires="x14">
            <control shapeId="36912" r:id="rId37" name="Check Box 48">
              <controlPr defaultSize="0" autoFill="0" autoLine="0" autoPict="0" macro="[0]!Sheet03.STI_Switch">
                <anchor moveWithCells="1">
                  <from>
                    <xdr:col>11</xdr:col>
                    <xdr:colOff>0</xdr:colOff>
                    <xdr:row>34</xdr:row>
                    <xdr:rowOff>0</xdr:rowOff>
                  </from>
                  <to>
                    <xdr:col>11</xdr:col>
                    <xdr:colOff>857250</xdr:colOff>
                    <xdr:row>35</xdr:row>
                    <xdr:rowOff>57150</xdr:rowOff>
                  </to>
                </anchor>
              </controlPr>
            </control>
          </mc:Choice>
        </mc:AlternateContent>
        <mc:AlternateContent xmlns:mc="http://schemas.openxmlformats.org/markup-compatibility/2006">
          <mc:Choice Requires="x14">
            <control shapeId="36913" r:id="rId38" name="Check Box 49">
              <controlPr defaultSize="0" autoFill="0" autoLine="0" autoPict="0" macro="[0]!Sheet03.STI_Switch">
                <anchor moveWithCells="1">
                  <from>
                    <xdr:col>12</xdr:col>
                    <xdr:colOff>28575</xdr:colOff>
                    <xdr:row>34</xdr:row>
                    <xdr:rowOff>0</xdr:rowOff>
                  </from>
                  <to>
                    <xdr:col>12</xdr:col>
                    <xdr:colOff>885825</xdr:colOff>
                    <xdr:row>35</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O112"/>
  <sheetViews>
    <sheetView workbookViewId="0">
      <selection activeCell="F29" sqref="F29"/>
    </sheetView>
  </sheetViews>
  <sheetFormatPr defaultColWidth="9" defaultRowHeight="13.5" x14ac:dyDescent="0.15"/>
  <cols>
    <col min="1" max="1" width="12.375" style="19" customWidth="1"/>
    <col min="2" max="2" width="9.75" style="19" customWidth="1"/>
    <col min="3" max="3" width="10.25" style="19" customWidth="1"/>
    <col min="4" max="4" width="12.75" style="19" customWidth="1"/>
    <col min="5" max="5" width="16" style="19" customWidth="1"/>
    <col min="6" max="16384" width="9" style="19"/>
  </cols>
  <sheetData>
    <row r="1" spans="1:15" ht="15" x14ac:dyDescent="0.15">
      <c r="A1" s="82" t="s">
        <v>193</v>
      </c>
      <c r="B1" s="83" t="s">
        <v>194</v>
      </c>
      <c r="C1" s="83" t="s">
        <v>195</v>
      </c>
      <c r="D1" s="83"/>
      <c r="E1" s="83"/>
      <c r="I1" s="160" t="s">
        <v>243</v>
      </c>
      <c r="J1" s="160" t="s">
        <v>247</v>
      </c>
    </row>
    <row r="2" spans="1:15" ht="15" x14ac:dyDescent="0.15">
      <c r="A2" s="82">
        <v>40</v>
      </c>
      <c r="B2" s="19">
        <v>16015.28816349217</v>
      </c>
      <c r="C2" s="19">
        <v>781</v>
      </c>
      <c r="I2" s="160">
        <v>250</v>
      </c>
      <c r="J2" s="160">
        <v>100</v>
      </c>
      <c r="M2" s="19">
        <v>0</v>
      </c>
      <c r="N2" s="19">
        <v>0</v>
      </c>
      <c r="O2" s="19" t="e">
        <f>O3</f>
        <v>#REF!</v>
      </c>
    </row>
    <row r="3" spans="1:15" ht="15" x14ac:dyDescent="0.15">
      <c r="A3" s="82">
        <v>41</v>
      </c>
      <c r="B3" s="19">
        <v>15299.206217548901</v>
      </c>
      <c r="C3" s="19">
        <v>773</v>
      </c>
      <c r="I3" s="160">
        <v>210</v>
      </c>
      <c r="J3" s="160">
        <v>100</v>
      </c>
      <c r="M3" s="19" t="e">
        <f>GFHB!#REF!</f>
        <v>#REF!</v>
      </c>
      <c r="N3" s="19" t="e">
        <f>GFHB!#REF!</f>
        <v>#REF!</v>
      </c>
      <c r="O3" s="19" t="e">
        <f>GFHB!#REF!</f>
        <v>#REF!</v>
      </c>
    </row>
    <row r="4" spans="1:15" ht="15" x14ac:dyDescent="0.15">
      <c r="A4" s="82">
        <v>42</v>
      </c>
      <c r="B4" s="19">
        <v>14619.385293933476</v>
      </c>
      <c r="C4" s="19">
        <v>764</v>
      </c>
      <c r="I4" s="160">
        <v>170</v>
      </c>
      <c r="J4" s="160">
        <v>75</v>
      </c>
      <c r="M4" s="19" t="e">
        <f>GFHB!#REF!</f>
        <v>#REF!</v>
      </c>
      <c r="N4" s="19" t="e">
        <f>GFHB!#REF!</f>
        <v>#REF!</v>
      </c>
      <c r="O4" s="19" t="e">
        <f>GFHB!#REF!</f>
        <v>#REF!</v>
      </c>
    </row>
    <row r="5" spans="1:15" ht="15" x14ac:dyDescent="0.15">
      <c r="A5" s="82">
        <v>43</v>
      </c>
      <c r="B5" s="19">
        <v>13973.789659106056</v>
      </c>
      <c r="C5" s="19">
        <v>755</v>
      </c>
      <c r="I5" s="160">
        <v>130</v>
      </c>
      <c r="J5" s="160">
        <v>50</v>
      </c>
      <c r="M5" s="19" t="e">
        <f>GFHB!#REF!</f>
        <v>#REF!</v>
      </c>
      <c r="N5" s="19" t="e">
        <f>GFHB!#REF!</f>
        <v>#REF!</v>
      </c>
      <c r="O5" s="19" t="e">
        <f>GFHB!#REF!</f>
        <v>#REF!</v>
      </c>
    </row>
    <row r="6" spans="1:15" ht="15" x14ac:dyDescent="0.15">
      <c r="A6" s="82">
        <v>44</v>
      </c>
      <c r="B6" s="19">
        <v>13360.508455860467</v>
      </c>
      <c r="C6" s="19">
        <v>746</v>
      </c>
      <c r="I6" s="160">
        <v>90</v>
      </c>
      <c r="J6" s="160">
        <v>25</v>
      </c>
      <c r="M6" s="19" t="e">
        <f>GFHB!#REF!</f>
        <v>#REF!</v>
      </c>
      <c r="N6" s="19" t="e">
        <f>GFHB!#REF!</f>
        <v>#REF!</v>
      </c>
      <c r="O6" s="19" t="e">
        <f>GFHB!#REF!</f>
        <v>#REF!</v>
      </c>
    </row>
    <row r="7" spans="1:15" ht="15" x14ac:dyDescent="0.15">
      <c r="A7" s="82">
        <v>45</v>
      </c>
      <c r="B7" s="19">
        <v>12777.747422812616</v>
      </c>
      <c r="C7" s="19">
        <v>737</v>
      </c>
      <c r="I7" s="160">
        <v>50</v>
      </c>
      <c r="J7" s="160">
        <v>0</v>
      </c>
      <c r="M7" s="19" t="e">
        <f>GFHB!#REF!</f>
        <v>#REF!</v>
      </c>
      <c r="N7" s="19" t="e">
        <f>GFHB!#REF!</f>
        <v>#REF!</v>
      </c>
      <c r="O7" s="19" t="e">
        <f>GFHB!#REF!</f>
        <v>#REF!</v>
      </c>
    </row>
    <row r="8" spans="1:15" ht="15" x14ac:dyDescent="0.15">
      <c r="A8" s="82">
        <v>46</v>
      </c>
      <c r="B8" s="19">
        <v>12223.821202529387</v>
      </c>
      <c r="C8" s="19">
        <v>728</v>
      </c>
      <c r="I8" s="160" t="s">
        <v>58</v>
      </c>
      <c r="J8" s="160" t="s">
        <v>246</v>
      </c>
      <c r="M8" s="19" t="e">
        <f>GFHB!#REF!</f>
        <v>#REF!</v>
      </c>
      <c r="N8" s="19" t="e">
        <f>GFHB!#REF!</f>
        <v>#REF!</v>
      </c>
      <c r="O8" s="19" t="e">
        <f>GFHB!#REF!</f>
        <v>#REF!</v>
      </c>
    </row>
    <row r="9" spans="1:15" ht="15" x14ac:dyDescent="0.15">
      <c r="A9" s="82">
        <v>47</v>
      </c>
      <c r="B9" s="19">
        <v>11697.146193734508</v>
      </c>
      <c r="C9" s="19">
        <v>719</v>
      </c>
      <c r="I9" s="160">
        <v>250</v>
      </c>
      <c r="J9" s="160">
        <v>100</v>
      </c>
      <c r="M9" s="19">
        <v>1.1000000000000001</v>
      </c>
      <c r="N9" s="19" t="e">
        <f>N8</f>
        <v>#REF!</v>
      </c>
      <c r="O9" s="19" t="e">
        <f>O8</f>
        <v>#REF!</v>
      </c>
    </row>
    <row r="10" spans="1:15" ht="15" x14ac:dyDescent="0.15">
      <c r="A10" s="82">
        <v>48</v>
      </c>
      <c r="B10" s="19">
        <v>11196.233906601343</v>
      </c>
      <c r="C10" s="19">
        <v>710</v>
      </c>
      <c r="I10" s="160">
        <v>210</v>
      </c>
      <c r="J10" s="160">
        <v>100</v>
      </c>
    </row>
    <row r="11" spans="1:15" ht="15" x14ac:dyDescent="0.15">
      <c r="A11" s="82">
        <v>49</v>
      </c>
      <c r="B11" s="19">
        <v>10719.684783413764</v>
      </c>
      <c r="C11" s="19">
        <v>700</v>
      </c>
      <c r="I11" s="160">
        <v>170</v>
      </c>
      <c r="J11" s="160">
        <v>75</v>
      </c>
    </row>
    <row r="12" spans="1:15" ht="15" x14ac:dyDescent="0.15">
      <c r="A12" s="82">
        <v>50</v>
      </c>
      <c r="B12" s="19">
        <v>10266.182449872387</v>
      </c>
      <c r="C12" s="19">
        <v>691</v>
      </c>
      <c r="I12" s="160">
        <v>130</v>
      </c>
      <c r="J12" s="160">
        <v>50</v>
      </c>
    </row>
    <row r="13" spans="1:15" ht="15" x14ac:dyDescent="0.15">
      <c r="A13" s="82">
        <v>51</v>
      </c>
      <c r="B13" s="19">
        <v>9834.4883650682968</v>
      </c>
      <c r="C13" s="19">
        <v>681</v>
      </c>
      <c r="I13" s="160">
        <v>90</v>
      </c>
      <c r="J13" s="160">
        <v>25</v>
      </c>
    </row>
    <row r="14" spans="1:15" ht="15" x14ac:dyDescent="0.15">
      <c r="A14" s="82">
        <v>52</v>
      </c>
      <c r="B14" s="19">
        <v>9423.4368406626782</v>
      </c>
      <c r="C14" s="19">
        <v>671</v>
      </c>
      <c r="I14" s="160">
        <v>50</v>
      </c>
      <c r="J14" s="160">
        <v>0</v>
      </c>
    </row>
    <row r="15" spans="1:15" ht="15" x14ac:dyDescent="0.15">
      <c r="A15" s="82">
        <v>53</v>
      </c>
      <c r="B15" s="19">
        <v>9031.9304021180724</v>
      </c>
      <c r="C15" s="19">
        <v>662</v>
      </c>
      <c r="I15" s="160" t="s">
        <v>248</v>
      </c>
      <c r="J15" s="160" t="s">
        <v>246</v>
      </c>
    </row>
    <row r="16" spans="1:15" ht="15" x14ac:dyDescent="0.15">
      <c r="A16" s="82">
        <v>54</v>
      </c>
      <c r="B16" s="19">
        <v>8658.935466943607</v>
      </c>
      <c r="C16" s="19">
        <v>652</v>
      </c>
      <c r="I16" s="160">
        <v>250</v>
      </c>
      <c r="J16" s="160">
        <v>100</v>
      </c>
    </row>
    <row r="17" spans="1:10" ht="15" x14ac:dyDescent="0.15">
      <c r="A17" s="82">
        <v>55</v>
      </c>
      <c r="B17" s="19">
        <v>8303.4783168593131</v>
      </c>
      <c r="C17" s="19">
        <v>642</v>
      </c>
      <c r="I17" s="160">
        <v>210</v>
      </c>
      <c r="J17" s="160">
        <v>100</v>
      </c>
    </row>
    <row r="18" spans="1:10" ht="15" x14ac:dyDescent="0.15">
      <c r="A18" s="82">
        <v>56</v>
      </c>
      <c r="B18" s="19">
        <v>7964.6413425681249</v>
      </c>
      <c r="C18" s="19">
        <v>632</v>
      </c>
      <c r="I18" s="160">
        <v>170</v>
      </c>
      <c r="J18" s="160">
        <v>75</v>
      </c>
    </row>
    <row r="19" spans="1:10" ht="15" x14ac:dyDescent="0.15">
      <c r="A19" s="82">
        <v>57</v>
      </c>
      <c r="B19" s="19">
        <v>7641.5595414625122</v>
      </c>
      <c r="C19" s="19">
        <v>622</v>
      </c>
      <c r="I19" s="160">
        <v>130</v>
      </c>
      <c r="J19" s="160">
        <v>50</v>
      </c>
    </row>
    <row r="20" spans="1:10" ht="15" x14ac:dyDescent="0.15">
      <c r="A20" s="82">
        <v>58</v>
      </c>
      <c r="B20" s="19">
        <v>7333.4172500980276</v>
      </c>
      <c r="C20" s="19">
        <v>612</v>
      </c>
      <c r="I20" s="160">
        <v>90</v>
      </c>
      <c r="J20" s="160">
        <v>25</v>
      </c>
    </row>
    <row r="21" spans="1:10" ht="15" x14ac:dyDescent="0.15">
      <c r="A21" s="82">
        <v>59</v>
      </c>
      <c r="B21" s="19">
        <v>7039.4450946498337</v>
      </c>
      <c r="C21" s="19">
        <v>602</v>
      </c>
      <c r="I21" s="160">
        <v>50</v>
      </c>
      <c r="J21" s="160">
        <v>0</v>
      </c>
    </row>
    <row r="22" spans="1:10" ht="15" x14ac:dyDescent="0.15">
      <c r="A22" s="82">
        <v>60</v>
      </c>
      <c r="B22" s="19">
        <v>6758.9171438408475</v>
      </c>
      <c r="C22" s="19">
        <v>592</v>
      </c>
      <c r="I22" s="160" t="s">
        <v>244</v>
      </c>
      <c r="J22" s="160" t="s">
        <v>246</v>
      </c>
    </row>
    <row r="23" spans="1:10" ht="15" x14ac:dyDescent="0.15">
      <c r="A23" s="82">
        <v>61</v>
      </c>
      <c r="B23" s="19">
        <v>6491.1482500008424</v>
      </c>
      <c r="C23" s="19">
        <v>582</v>
      </c>
      <c r="I23" s="160">
        <v>250</v>
      </c>
      <c r="J23" s="160">
        <v>100</v>
      </c>
    </row>
    <row r="24" spans="1:10" ht="15" x14ac:dyDescent="0.15">
      <c r="A24" s="82">
        <v>62</v>
      </c>
      <c r="B24" s="19">
        <v>6235.4915649932773</v>
      </c>
      <c r="C24" s="19">
        <v>572</v>
      </c>
      <c r="I24" s="160">
        <v>210</v>
      </c>
      <c r="J24" s="160">
        <v>100</v>
      </c>
    </row>
    <row r="25" spans="1:10" ht="15" x14ac:dyDescent="0.15">
      <c r="A25" s="82">
        <v>63</v>
      </c>
      <c r="B25" s="19">
        <v>5991.3362187385819</v>
      </c>
      <c r="C25" s="19">
        <v>562</v>
      </c>
      <c r="I25" s="160">
        <v>170</v>
      </c>
      <c r="J25" s="160">
        <v>75</v>
      </c>
    </row>
    <row r="26" spans="1:10" ht="15" x14ac:dyDescent="0.15">
      <c r="A26" s="82">
        <v>64</v>
      </c>
      <c r="B26" s="19">
        <v>5758.1051489762713</v>
      </c>
      <c r="C26" s="19">
        <v>552</v>
      </c>
      <c r="I26" s="160">
        <v>130</v>
      </c>
      <c r="J26" s="160">
        <v>50</v>
      </c>
    </row>
    <row r="27" spans="1:10" ht="15" x14ac:dyDescent="0.15">
      <c r="A27" s="82">
        <v>65</v>
      </c>
      <c r="B27" s="19">
        <v>5535.2530717500867</v>
      </c>
      <c r="C27" s="19">
        <v>543</v>
      </c>
      <c r="I27" s="160">
        <v>90</v>
      </c>
      <c r="J27" s="160">
        <v>25</v>
      </c>
    </row>
    <row r="28" spans="1:10" ht="15" x14ac:dyDescent="0.15">
      <c r="A28" s="82">
        <v>66</v>
      </c>
      <c r="B28" s="19">
        <v>5322.2645828762261</v>
      </c>
      <c r="C28" s="19">
        <v>533</v>
      </c>
      <c r="I28" s="160">
        <v>50</v>
      </c>
      <c r="J28" s="160">
        <v>0</v>
      </c>
    </row>
    <row r="29" spans="1:10" ht="15" x14ac:dyDescent="0.15">
      <c r="A29" s="82">
        <v>67</v>
      </c>
      <c r="B29" s="19">
        <v>5118.6523813702488</v>
      </c>
      <c r="C29" s="19">
        <v>523</v>
      </c>
      <c r="I29" s="160" t="s">
        <v>245</v>
      </c>
      <c r="J29" s="160" t="s">
        <v>246</v>
      </c>
    </row>
    <row r="30" spans="1:10" ht="15" x14ac:dyDescent="0.15">
      <c r="A30" s="82">
        <v>68</v>
      </c>
      <c r="B30" s="19">
        <v>4923.9556064681265</v>
      </c>
      <c r="C30" s="19">
        <v>513</v>
      </c>
      <c r="I30" s="160">
        <v>250</v>
      </c>
      <c r="J30" s="160">
        <v>100</v>
      </c>
    </row>
    <row r="31" spans="1:10" ht="15" x14ac:dyDescent="0.15">
      <c r="A31" s="82">
        <v>69</v>
      </c>
      <c r="B31" s="19">
        <v>4737.7382804859008</v>
      </c>
      <c r="C31" s="19">
        <v>504</v>
      </c>
      <c r="I31" s="160">
        <v>210</v>
      </c>
      <c r="J31" s="160">
        <v>100</v>
      </c>
    </row>
    <row r="32" spans="1:10" ht="15" x14ac:dyDescent="0.15">
      <c r="A32" s="82">
        <v>70</v>
      </c>
      <c r="B32" s="19">
        <v>4559.5878503245376</v>
      </c>
      <c r="C32" s="19">
        <v>494</v>
      </c>
      <c r="I32" s="160">
        <v>170</v>
      </c>
      <c r="J32" s="160">
        <v>75</v>
      </c>
    </row>
    <row r="33" spans="1:10" ht="15" x14ac:dyDescent="0.15">
      <c r="A33" s="82">
        <v>71</v>
      </c>
      <c r="B33" s="19">
        <v>4389.1138209456503</v>
      </c>
      <c r="C33" s="19">
        <v>484</v>
      </c>
      <c r="I33" s="160">
        <v>130</v>
      </c>
      <c r="J33" s="160">
        <v>50</v>
      </c>
    </row>
    <row r="34" spans="1:10" ht="15" x14ac:dyDescent="0.15">
      <c r="A34" s="82">
        <v>72</v>
      </c>
      <c r="B34" s="19">
        <v>4225.9464746232488</v>
      </c>
      <c r="C34" s="19">
        <v>475</v>
      </c>
      <c r="I34" s="160">
        <v>90</v>
      </c>
      <c r="J34" s="160">
        <v>25</v>
      </c>
    </row>
    <row r="35" spans="1:10" ht="15" x14ac:dyDescent="0.15">
      <c r="A35" s="82">
        <v>73</v>
      </c>
      <c r="B35" s="19">
        <v>4069.7356702198363</v>
      </c>
      <c r="C35" s="19">
        <v>466</v>
      </c>
      <c r="I35" s="160">
        <v>50</v>
      </c>
      <c r="J35" s="160">
        <v>0</v>
      </c>
    </row>
    <row r="36" spans="1:10" ht="15" x14ac:dyDescent="0.15">
      <c r="A36" s="82">
        <v>74</v>
      </c>
      <c r="B36" s="19">
        <v>3920.1497171446845</v>
      </c>
      <c r="C36" s="19">
        <v>456</v>
      </c>
      <c r="I36" s="160" t="s">
        <v>5835</v>
      </c>
      <c r="J36" s="160" t="s">
        <v>247</v>
      </c>
    </row>
    <row r="37" spans="1:10" ht="15" x14ac:dyDescent="0.15">
      <c r="A37" s="82">
        <v>75</v>
      </c>
      <c r="B37" s="19">
        <v>3776.8743190309965</v>
      </c>
      <c r="C37" s="19">
        <v>447</v>
      </c>
      <c r="I37" s="160">
        <v>250</v>
      </c>
      <c r="J37" s="160">
        <v>100</v>
      </c>
    </row>
    <row r="38" spans="1:10" ht="15" x14ac:dyDescent="0.15">
      <c r="A38" s="82">
        <v>76</v>
      </c>
      <c r="B38" s="19">
        <v>3639.611582519015</v>
      </c>
      <c r="C38" s="19">
        <v>438</v>
      </c>
      <c r="I38" s="160">
        <v>210</v>
      </c>
      <c r="J38" s="160">
        <v>100</v>
      </c>
    </row>
    <row r="39" spans="1:10" ht="15" x14ac:dyDescent="0.15">
      <c r="A39" s="82">
        <v>77</v>
      </c>
      <c r="B39" s="19">
        <v>3508.0790868563663</v>
      </c>
      <c r="C39" s="19">
        <v>429</v>
      </c>
      <c r="I39" s="160">
        <v>170</v>
      </c>
      <c r="J39" s="160">
        <v>75</v>
      </c>
    </row>
    <row r="40" spans="1:10" ht="15" x14ac:dyDescent="0.15">
      <c r="A40" s="82">
        <v>78</v>
      </c>
      <c r="B40" s="19">
        <v>3382.0090103271004</v>
      </c>
      <c r="C40" s="19">
        <v>420</v>
      </c>
      <c r="I40" s="160">
        <v>130</v>
      </c>
      <c r="J40" s="160">
        <v>50</v>
      </c>
    </row>
    <row r="41" spans="1:10" ht="15" x14ac:dyDescent="0.15">
      <c r="A41" s="82">
        <v>79</v>
      </c>
      <c r="B41" s="19">
        <v>3261.147309798846</v>
      </c>
      <c r="C41" s="19">
        <v>412</v>
      </c>
      <c r="I41" s="160">
        <v>90</v>
      </c>
      <c r="J41" s="160">
        <v>25</v>
      </c>
    </row>
    <row r="42" spans="1:10" ht="15" x14ac:dyDescent="0.15">
      <c r="A42" s="82">
        <v>80</v>
      </c>
      <c r="B42" s="19">
        <v>3145.2529499349239</v>
      </c>
      <c r="C42" s="19">
        <v>403</v>
      </c>
      <c r="I42" s="160">
        <v>50</v>
      </c>
      <c r="J42" s="160">
        <v>0</v>
      </c>
    </row>
    <row r="43" spans="1:10" ht="15" x14ac:dyDescent="0.15">
      <c r="A43" s="82">
        <v>81</v>
      </c>
      <c r="B43" s="19">
        <v>3034.0971788568613</v>
      </c>
      <c r="C43" s="19">
        <v>395</v>
      </c>
      <c r="I43" s="160" t="s">
        <v>5836</v>
      </c>
      <c r="J43" s="160" t="s">
        <v>246</v>
      </c>
    </row>
    <row r="44" spans="1:10" ht="15" x14ac:dyDescent="0.15">
      <c r="A44" s="82">
        <v>82</v>
      </c>
      <c r="B44" s="19">
        <v>2927.4628472638883</v>
      </c>
      <c r="C44" s="19">
        <v>386</v>
      </c>
      <c r="I44" s="160">
        <v>250</v>
      </c>
      <c r="J44" s="160">
        <v>100</v>
      </c>
    </row>
    <row r="45" spans="1:10" ht="15" x14ac:dyDescent="0.15">
      <c r="A45" s="82">
        <v>83</v>
      </c>
      <c r="B45" s="19">
        <v>2825.1437682210535</v>
      </c>
      <c r="C45" s="19">
        <v>378</v>
      </c>
      <c r="I45" s="160">
        <v>210</v>
      </c>
      <c r="J45" s="160">
        <v>100</v>
      </c>
    </row>
    <row r="46" spans="1:10" ht="15" x14ac:dyDescent="0.15">
      <c r="A46" s="82">
        <v>84</v>
      </c>
      <c r="B46" s="19">
        <v>2726.9441150177804</v>
      </c>
      <c r="C46" s="19">
        <v>370</v>
      </c>
      <c r="I46" s="160">
        <v>170</v>
      </c>
      <c r="J46" s="160">
        <v>75</v>
      </c>
    </row>
    <row r="47" spans="1:10" ht="15" x14ac:dyDescent="0.15">
      <c r="A47" s="82">
        <v>85</v>
      </c>
      <c r="B47" s="19">
        <v>2632.6778546751643</v>
      </c>
      <c r="C47" s="19">
        <v>362</v>
      </c>
      <c r="I47" s="160">
        <v>130</v>
      </c>
      <c r="J47" s="160">
        <v>50</v>
      </c>
    </row>
    <row r="48" spans="1:10" ht="15" x14ac:dyDescent="0.15">
      <c r="A48" s="82">
        <v>86</v>
      </c>
      <c r="B48" s="19">
        <v>2542.1682148441273</v>
      </c>
      <c r="C48" s="19">
        <v>354</v>
      </c>
      <c r="I48" s="160">
        <v>90</v>
      </c>
      <c r="J48" s="160">
        <v>25</v>
      </c>
    </row>
    <row r="49" spans="1:10" ht="15" x14ac:dyDescent="0.15">
      <c r="A49" s="82">
        <v>87</v>
      </c>
      <c r="B49" s="19">
        <v>2455.2471819885682</v>
      </c>
      <c r="C49" s="19">
        <v>346</v>
      </c>
      <c r="I49" s="160">
        <v>50</v>
      </c>
      <c r="J49" s="160">
        <v>0</v>
      </c>
    </row>
    <row r="50" spans="1:10" ht="15" x14ac:dyDescent="0.15">
      <c r="A50" s="82">
        <v>88</v>
      </c>
      <c r="B50" s="19">
        <v>2371.7550288889415</v>
      </c>
      <c r="C50" s="19">
        <v>339</v>
      </c>
      <c r="I50" s="160" t="s">
        <v>5837</v>
      </c>
      <c r="J50" s="160" t="s">
        <v>246</v>
      </c>
    </row>
    <row r="51" spans="1:10" ht="15" x14ac:dyDescent="0.15">
      <c r="A51" s="82">
        <v>89</v>
      </c>
      <c r="B51" s="19">
        <v>2291.5398696328725</v>
      </c>
      <c r="C51" s="19">
        <v>331</v>
      </c>
      <c r="I51" s="160">
        <v>250</v>
      </c>
      <c r="J51" s="160">
        <v>100</v>
      </c>
    </row>
    <row r="52" spans="1:10" ht="15" x14ac:dyDescent="0.15">
      <c r="A52" s="82">
        <v>90</v>
      </c>
      <c r="B52" s="19">
        <v>2214.4572403813613</v>
      </c>
      <c r="C52" s="19">
        <v>324</v>
      </c>
      <c r="I52" s="160">
        <v>210</v>
      </c>
      <c r="J52" s="160">
        <v>100</v>
      </c>
    </row>
    <row r="53" spans="1:10" ht="15" x14ac:dyDescent="0.15">
      <c r="A53" s="82">
        <v>91</v>
      </c>
      <c r="B53" s="19">
        <v>2140.3697043125026</v>
      </c>
      <c r="C53" s="19">
        <v>317</v>
      </c>
      <c r="I53" s="160">
        <v>170</v>
      </c>
      <c r="J53" s="160">
        <v>75</v>
      </c>
    </row>
    <row r="54" spans="1:10" ht="15" x14ac:dyDescent="0.15">
      <c r="A54" s="82">
        <v>92</v>
      </c>
      <c r="B54" s="19">
        <v>2069.1464792500333</v>
      </c>
      <c r="C54" s="19">
        <v>310</v>
      </c>
      <c r="I54" s="160">
        <v>130</v>
      </c>
      <c r="J54" s="160">
        <v>50</v>
      </c>
    </row>
    <row r="55" spans="1:10" ht="15" x14ac:dyDescent="0.15">
      <c r="A55" s="82">
        <v>93</v>
      </c>
      <c r="B55" s="19">
        <v>2000.6630865820957</v>
      </c>
      <c r="C55" s="19">
        <v>303</v>
      </c>
      <c r="I55" s="160">
        <v>90</v>
      </c>
      <c r="J55" s="160">
        <v>25</v>
      </c>
    </row>
    <row r="56" spans="1:10" ht="15" x14ac:dyDescent="0.15">
      <c r="A56" s="82">
        <v>94</v>
      </c>
      <c r="B56" s="19">
        <v>1934.8010201668092</v>
      </c>
      <c r="C56" s="19">
        <v>296</v>
      </c>
      <c r="I56" s="160">
        <v>50</v>
      </c>
      <c r="J56" s="160">
        <v>0</v>
      </c>
    </row>
    <row r="57" spans="1:10" ht="15" x14ac:dyDescent="0.15">
      <c r="A57" s="82">
        <v>95</v>
      </c>
      <c r="B57" s="19">
        <v>1871.4474340061809</v>
      </c>
      <c r="C57" s="19">
        <v>290</v>
      </c>
      <c r="I57" s="160" t="s">
        <v>5838</v>
      </c>
      <c r="J57" s="160" t="s">
        <v>246</v>
      </c>
    </row>
    <row r="58" spans="1:10" ht="15" x14ac:dyDescent="0.15">
      <c r="A58" s="82">
        <v>96</v>
      </c>
      <c r="B58" s="19">
        <v>1810.4948475489334</v>
      </c>
      <c r="C58" s="19">
        <v>283</v>
      </c>
      <c r="I58" s="160">
        <v>250</v>
      </c>
      <c r="J58" s="160">
        <v>100</v>
      </c>
    </row>
    <row r="59" spans="1:10" ht="15" x14ac:dyDescent="0.15">
      <c r="A59" s="82">
        <v>97</v>
      </c>
      <c r="B59" s="19">
        <v>1751.8408675564513</v>
      </c>
      <c r="C59" s="19">
        <v>277</v>
      </c>
      <c r="I59" s="160">
        <v>210</v>
      </c>
      <c r="J59" s="160">
        <v>100</v>
      </c>
    </row>
    <row r="60" spans="1:10" ht="15" x14ac:dyDescent="0.15">
      <c r="A60" s="82">
        <v>98</v>
      </c>
      <c r="B60" s="19">
        <v>1695.3879255346426</v>
      </c>
      <c r="C60" s="19">
        <v>271</v>
      </c>
      <c r="I60" s="160">
        <v>170</v>
      </c>
      <c r="J60" s="160">
        <v>75</v>
      </c>
    </row>
    <row r="61" spans="1:10" ht="15" x14ac:dyDescent="0.15">
      <c r="A61" s="82">
        <v>99</v>
      </c>
      <c r="B61" s="19">
        <v>1641.0430297984235</v>
      </c>
      <c r="C61" s="19">
        <v>265</v>
      </c>
      <c r="I61" s="160">
        <v>130</v>
      </c>
      <c r="J61" s="160">
        <v>50</v>
      </c>
    </row>
    <row r="62" spans="1:10" ht="15" x14ac:dyDescent="0.15">
      <c r="A62" s="82">
        <v>100</v>
      </c>
      <c r="B62" s="19">
        <v>1588.7175312951042</v>
      </c>
      <c r="C62" s="19">
        <v>259</v>
      </c>
      <c r="I62" s="160">
        <v>90</v>
      </c>
      <c r="J62" s="160">
        <v>25</v>
      </c>
    </row>
    <row r="63" spans="1:10" ht="15" x14ac:dyDescent="0.15">
      <c r="A63" s="82">
        <v>101</v>
      </c>
      <c r="B63" s="19">
        <v>1538.3269023685184</v>
      </c>
      <c r="C63" s="19">
        <v>253</v>
      </c>
      <c r="I63" s="160">
        <v>50</v>
      </c>
      <c r="J63" s="160">
        <v>0</v>
      </c>
    </row>
    <row r="64" spans="1:10" ht="15" x14ac:dyDescent="0.15">
      <c r="A64" s="82">
        <v>102</v>
      </c>
      <c r="B64" s="19">
        <v>1489.7905276975196</v>
      </c>
      <c r="C64" s="19">
        <v>247</v>
      </c>
      <c r="I64" s="160" t="s">
        <v>5839</v>
      </c>
      <c r="J64" s="160" t="s">
        <v>246</v>
      </c>
    </row>
    <row r="65" spans="1:10" ht="15" x14ac:dyDescent="0.15">
      <c r="A65" s="82">
        <v>103</v>
      </c>
      <c r="B65" s="19">
        <v>1443.0315066908295</v>
      </c>
      <c r="C65" s="19">
        <v>242</v>
      </c>
      <c r="I65" s="160">
        <v>250</v>
      </c>
      <c r="J65" s="160">
        <v>100</v>
      </c>
    </row>
    <row r="66" spans="1:10" ht="15" x14ac:dyDescent="0.15">
      <c r="A66" s="82">
        <v>104</v>
      </c>
      <c r="B66" s="19">
        <v>1397.9764666653034</v>
      </c>
      <c r="C66" s="19">
        <v>236</v>
      </c>
      <c r="I66" s="160">
        <v>210</v>
      </c>
      <c r="J66" s="160">
        <v>100</v>
      </c>
    </row>
    <row r="67" spans="1:10" ht="15" x14ac:dyDescent="0.15">
      <c r="A67" s="82">
        <v>105</v>
      </c>
      <c r="B67" s="19">
        <v>1354.5553861767851</v>
      </c>
      <c r="C67" s="19">
        <v>231</v>
      </c>
      <c r="I67" s="160">
        <v>170</v>
      </c>
      <c r="J67" s="160">
        <v>75</v>
      </c>
    </row>
    <row r="68" spans="1:10" ht="15" x14ac:dyDescent="0.15">
      <c r="A68" s="82">
        <v>106</v>
      </c>
      <c r="B68" s="19">
        <v>1312.7014279120413</v>
      </c>
      <c r="C68" s="19">
        <v>226</v>
      </c>
      <c r="I68" s="160">
        <v>130</v>
      </c>
      <c r="J68" s="160">
        <v>50</v>
      </c>
    </row>
    <row r="69" spans="1:10" ht="15" x14ac:dyDescent="0.15">
      <c r="A69" s="82">
        <v>107</v>
      </c>
      <c r="B69" s="19">
        <v>1272.3507805869726</v>
      </c>
      <c r="C69" s="19">
        <v>221</v>
      </c>
      <c r="I69" s="160">
        <v>90</v>
      </c>
      <c r="J69" s="160">
        <v>25</v>
      </c>
    </row>
    <row r="70" spans="1:10" ht="15" x14ac:dyDescent="0.15">
      <c r="A70" s="82">
        <v>108</v>
      </c>
      <c r="B70" s="19">
        <v>1233.4425093305997</v>
      </c>
      <c r="C70" s="19">
        <v>216</v>
      </c>
      <c r="I70" s="160">
        <v>50</v>
      </c>
      <c r="J70" s="160">
        <v>0</v>
      </c>
    </row>
    <row r="71" spans="1:10" ht="15" x14ac:dyDescent="0.15">
      <c r="A71" s="82">
        <v>109</v>
      </c>
      <c r="B71" s="19">
        <v>1195.9184140663681</v>
      </c>
      <c r="C71" s="19">
        <v>211</v>
      </c>
      <c r="I71" s="160" t="s">
        <v>5840</v>
      </c>
      <c r="J71" s="160" t="s">
        <v>246</v>
      </c>
    </row>
    <row r="72" spans="1:10" ht="15" x14ac:dyDescent="0.15">
      <c r="A72" s="82">
        <v>110</v>
      </c>
      <c r="B72" s="19">
        <v>1159.7228954322957</v>
      </c>
      <c r="C72" s="19">
        <v>206</v>
      </c>
      <c r="I72" s="160">
        <v>250</v>
      </c>
      <c r="J72" s="160">
        <v>100</v>
      </c>
    </row>
    <row r="73" spans="1:10" ht="15" x14ac:dyDescent="0.15">
      <c r="A73" s="82">
        <v>111</v>
      </c>
      <c r="B73" s="19">
        <v>1124.8028278094755</v>
      </c>
      <c r="C73" s="19">
        <v>202</v>
      </c>
      <c r="I73" s="160">
        <v>210</v>
      </c>
      <c r="J73" s="160">
        <v>100</v>
      </c>
    </row>
    <row r="74" spans="1:10" ht="15" x14ac:dyDescent="0.15">
      <c r="A74" s="82">
        <v>112</v>
      </c>
      <c r="B74" s="19">
        <v>1091.1074390546553</v>
      </c>
      <c r="C74" s="19">
        <v>197</v>
      </c>
      <c r="I74" s="160">
        <v>170</v>
      </c>
      <c r="J74" s="160">
        <v>75</v>
      </c>
    </row>
    <row r="75" spans="1:10" ht="15" x14ac:dyDescent="0.15">
      <c r="A75" s="82">
        <v>113</v>
      </c>
      <c r="B75" s="19">
        <v>1058.5881965571275</v>
      </c>
      <c r="C75" s="19">
        <v>193</v>
      </c>
      <c r="I75" s="160">
        <v>130</v>
      </c>
      <c r="J75" s="160">
        <v>50</v>
      </c>
    </row>
    <row r="76" spans="1:10" ht="15" x14ac:dyDescent="0.15">
      <c r="A76" s="82">
        <v>114</v>
      </c>
      <c r="B76" s="19">
        <v>1027.1986992630875</v>
      </c>
      <c r="C76" s="19">
        <v>188</v>
      </c>
      <c r="I76" s="160">
        <v>90</v>
      </c>
      <c r="J76" s="160">
        <v>25</v>
      </c>
    </row>
    <row r="77" spans="1:10" ht="15" x14ac:dyDescent="0.15">
      <c r="A77" s="82">
        <v>115</v>
      </c>
      <c r="B77" s="19">
        <v>996.8945753320869</v>
      </c>
      <c r="C77" s="19">
        <v>184</v>
      </c>
      <c r="I77" s="160">
        <v>50</v>
      </c>
      <c r="J77" s="160">
        <v>0</v>
      </c>
    </row>
    <row r="78" spans="1:10" ht="15" x14ac:dyDescent="0.15">
      <c r="A78" s="82">
        <v>116</v>
      </c>
      <c r="B78" s="19">
        <v>967.63338511029781</v>
      </c>
      <c r="C78" s="19">
        <v>180</v>
      </c>
      <c r="I78" s="160" t="s">
        <v>5841</v>
      </c>
      <c r="J78" s="160" t="s">
        <v>246</v>
      </c>
    </row>
    <row r="79" spans="1:10" ht="15" x14ac:dyDescent="0.15">
      <c r="A79" s="82">
        <v>117</v>
      </c>
      <c r="B79" s="19">
        <v>939.37452912413755</v>
      </c>
      <c r="C79" s="19">
        <v>176</v>
      </c>
      <c r="I79" s="160">
        <v>250</v>
      </c>
      <c r="J79" s="160">
        <v>100</v>
      </c>
    </row>
    <row r="80" spans="1:10" ht="15" x14ac:dyDescent="0.15">
      <c r="A80" s="82">
        <v>118</v>
      </c>
      <c r="B80" s="19">
        <v>912.0791608154085</v>
      </c>
      <c r="C80" s="19">
        <v>172</v>
      </c>
      <c r="I80" s="160">
        <v>210</v>
      </c>
      <c r="J80" s="160">
        <v>100</v>
      </c>
    </row>
    <row r="81" spans="1:12" ht="15" x14ac:dyDescent="0.15">
      <c r="A81" s="82">
        <v>119</v>
      </c>
      <c r="B81" s="19">
        <v>885.71010375564197</v>
      </c>
      <c r="C81" s="19">
        <v>169</v>
      </c>
      <c r="I81" s="160">
        <v>170</v>
      </c>
      <c r="J81" s="160">
        <v>75</v>
      </c>
    </row>
    <row r="82" spans="1:12" ht="15" x14ac:dyDescent="0.15">
      <c r="A82" s="82">
        <v>120</v>
      </c>
      <c r="B82" s="19">
        <v>860.23177309280459</v>
      </c>
      <c r="C82" s="19">
        <v>165</v>
      </c>
      <c r="I82" s="160">
        <v>130</v>
      </c>
      <c r="J82" s="160">
        <v>50</v>
      </c>
    </row>
    <row r="83" spans="1:12" ht="15" x14ac:dyDescent="0.15">
      <c r="A83" s="82">
        <v>121</v>
      </c>
      <c r="B83" s="19">
        <v>835.61010099803161</v>
      </c>
      <c r="C83" s="19">
        <v>162</v>
      </c>
      <c r="I83" s="160">
        <v>90</v>
      </c>
      <c r="J83" s="160">
        <v>25</v>
      </c>
    </row>
    <row r="84" spans="1:12" ht="15" x14ac:dyDescent="0.15">
      <c r="A84" s="82">
        <v>122</v>
      </c>
      <c r="B84" s="19">
        <v>811.81246589366708</v>
      </c>
      <c r="C84" s="19">
        <v>158</v>
      </c>
      <c r="I84" s="160">
        <v>50</v>
      </c>
      <c r="J84" s="160">
        <v>0</v>
      </c>
    </row>
    <row r="85" spans="1:12" ht="15" x14ac:dyDescent="0.15">
      <c r="A85" s="82">
        <v>123</v>
      </c>
      <c r="B85" s="19">
        <v>788.80762525663556</v>
      </c>
      <c r="C85" s="19">
        <v>155</v>
      </c>
      <c r="I85" s="160" t="s">
        <v>5999</v>
      </c>
      <c r="J85" s="160" t="s">
        <v>246</v>
      </c>
    </row>
    <row r="86" spans="1:12" ht="15" x14ac:dyDescent="0.15">
      <c r="A86" s="82">
        <v>124</v>
      </c>
      <c r="B86" s="19">
        <v>766.5656518031542</v>
      </c>
      <c r="C86" s="19">
        <v>151</v>
      </c>
      <c r="I86" s="160">
        <v>0</v>
      </c>
      <c r="J86" s="160">
        <v>0</v>
      </c>
    </row>
    <row r="87" spans="1:12" ht="15" x14ac:dyDescent="0.15">
      <c r="A87" s="82">
        <v>125</v>
      </c>
      <c r="B87" s="19">
        <v>745.05787287201474</v>
      </c>
      <c r="C87" s="19">
        <v>148</v>
      </c>
      <c r="I87" s="160">
        <v>0</v>
      </c>
      <c r="J87" s="160">
        <v>0</v>
      </c>
    </row>
    <row r="88" spans="1:12" ht="15" x14ac:dyDescent="0.15">
      <c r="A88" s="82">
        <v>126</v>
      </c>
      <c r="B88" s="19">
        <v>724.25681283420545</v>
      </c>
      <c r="C88" s="19">
        <v>145</v>
      </c>
      <c r="I88" s="160">
        <v>0</v>
      </c>
      <c r="J88" s="160">
        <v>0</v>
      </c>
    </row>
    <row r="89" spans="1:12" ht="15" x14ac:dyDescent="0.15">
      <c r="A89" s="82">
        <v>127</v>
      </c>
      <c r="B89" s="19">
        <v>704.13613836655634</v>
      </c>
      <c r="C89" s="19">
        <v>142</v>
      </c>
      <c r="I89" s="160">
        <v>0</v>
      </c>
      <c r="J89" s="160">
        <v>0</v>
      </c>
    </row>
    <row r="90" spans="1:12" ht="15" x14ac:dyDescent="0.15">
      <c r="A90" s="82">
        <v>128</v>
      </c>
      <c r="B90" s="19">
        <v>684.67060643635614</v>
      </c>
      <c r="C90" s="19">
        <v>139</v>
      </c>
      <c r="I90" s="160">
        <v>0</v>
      </c>
      <c r="J90" s="160">
        <v>0</v>
      </c>
    </row>
    <row r="91" spans="1:12" ht="15" x14ac:dyDescent="0.15">
      <c r="A91" s="82">
        <v>129</v>
      </c>
      <c r="B91" s="19">
        <v>665.83601485264376</v>
      </c>
      <c r="C91" s="19">
        <v>136</v>
      </c>
      <c r="I91" s="160">
        <v>0</v>
      </c>
      <c r="J91" s="160">
        <v>0</v>
      </c>
    </row>
    <row r="92" spans="1:12" x14ac:dyDescent="0.15">
      <c r="A92" s="82">
        <v>130</v>
      </c>
      <c r="B92" s="19">
        <v>647.6091552480583</v>
      </c>
      <c r="C92" s="19">
        <v>133</v>
      </c>
    </row>
    <row r="93" spans="1:12" x14ac:dyDescent="0.15">
      <c r="A93" s="82">
        <v>131</v>
      </c>
      <c r="B93" s="19">
        <v>629.96776836284721</v>
      </c>
      <c r="C93" s="19">
        <v>131</v>
      </c>
      <c r="K93" s="351" t="s">
        <v>6360</v>
      </c>
    </row>
    <row r="94" spans="1:12" x14ac:dyDescent="0.15">
      <c r="A94" s="82">
        <v>132</v>
      </c>
      <c r="B94" s="19">
        <v>612.89050150987066</v>
      </c>
      <c r="C94" s="19">
        <v>128</v>
      </c>
      <c r="K94" s="19">
        <v>33</v>
      </c>
      <c r="L94" s="19">
        <v>4000</v>
      </c>
    </row>
    <row r="95" spans="1:12" x14ac:dyDescent="0.15">
      <c r="A95" s="82">
        <v>133</v>
      </c>
      <c r="B95" s="19">
        <v>596.3568681062452</v>
      </c>
      <c r="C95" s="19">
        <v>125</v>
      </c>
      <c r="K95" s="351" t="s">
        <v>6365</v>
      </c>
    </row>
    <row r="96" spans="1:12" x14ac:dyDescent="0.15">
      <c r="A96" s="82">
        <v>134</v>
      </c>
      <c r="B96" s="19">
        <v>580.34720916367951</v>
      </c>
      <c r="C96" s="19">
        <v>123</v>
      </c>
      <c r="K96" s="19">
        <v>100</v>
      </c>
      <c r="L96" s="19">
        <v>4000</v>
      </c>
    </row>
    <row r="97" spans="1:12" x14ac:dyDescent="0.15">
      <c r="A97" s="82">
        <v>135</v>
      </c>
      <c r="B97" s="19">
        <v>564.84265663556914</v>
      </c>
      <c r="C97" s="19">
        <v>120</v>
      </c>
      <c r="K97" s="351" t="s">
        <v>6361</v>
      </c>
    </row>
    <row r="98" spans="1:12" x14ac:dyDescent="0.15">
      <c r="A98" s="82">
        <v>136</v>
      </c>
      <c r="B98" s="19">
        <v>549.82509852458543</v>
      </c>
      <c r="C98" s="19">
        <v>118</v>
      </c>
      <c r="K98" s="19">
        <v>10</v>
      </c>
      <c r="L98" s="19">
        <v>3455</v>
      </c>
    </row>
    <row r="99" spans="1:12" x14ac:dyDescent="0.15">
      <c r="A99" s="82">
        <v>137</v>
      </c>
      <c r="B99" s="19">
        <v>535.27714565982888</v>
      </c>
      <c r="C99" s="19">
        <v>115</v>
      </c>
      <c r="K99" s="351" t="s">
        <v>6362</v>
      </c>
    </row>
    <row r="100" spans="1:12" x14ac:dyDescent="0.15">
      <c r="A100" s="82">
        <v>138</v>
      </c>
      <c r="B100" s="19">
        <v>521.18210005761784</v>
      </c>
      <c r="C100" s="19">
        <v>113</v>
      </c>
      <c r="K100" s="19">
        <v>100</v>
      </c>
      <c r="L100" s="19">
        <v>4000</v>
      </c>
    </row>
    <row r="101" spans="1:12" x14ac:dyDescent="0.15">
      <c r="A101" s="82">
        <v>139</v>
      </c>
      <c r="B101" s="19">
        <v>507.52392478473189</v>
      </c>
      <c r="C101" s="19">
        <v>111</v>
      </c>
      <c r="K101" s="351" t="s">
        <v>6363</v>
      </c>
    </row>
    <row r="102" spans="1:12" x14ac:dyDescent="0.15">
      <c r="A102" s="82">
        <v>140</v>
      </c>
      <c r="B102" s="19">
        <v>494.28721524735369</v>
      </c>
      <c r="C102" s="19">
        <v>109</v>
      </c>
      <c r="K102" s="19">
        <v>33</v>
      </c>
      <c r="L102" s="19">
        <v>4500</v>
      </c>
    </row>
    <row r="103" spans="1:12" x14ac:dyDescent="0.15">
      <c r="A103" s="82">
        <v>141</v>
      </c>
      <c r="B103" s="19">
        <v>481.45717183314935</v>
      </c>
      <c r="C103" s="19">
        <v>107</v>
      </c>
      <c r="K103" s="351" t="s">
        <v>6364</v>
      </c>
    </row>
    <row r="104" spans="1:12" x14ac:dyDescent="0.15">
      <c r="A104" s="82">
        <v>142</v>
      </c>
      <c r="B104" s="19">
        <v>469.01957383788124</v>
      </c>
      <c r="C104" s="19">
        <v>105</v>
      </c>
      <c r="K104" s="19">
        <v>100</v>
      </c>
      <c r="L104" s="19">
        <v>4000</v>
      </c>
    </row>
    <row r="105" spans="1:12" x14ac:dyDescent="0.15">
      <c r="A105" s="82">
        <v>143</v>
      </c>
      <c r="B105" s="19">
        <v>456.96075461165077</v>
      </c>
      <c r="C105" s="19">
        <v>103</v>
      </c>
    </row>
    <row r="106" spans="1:12" x14ac:dyDescent="0.15">
      <c r="A106" s="82">
        <v>144</v>
      </c>
      <c r="B106" s="19">
        <v>445.26757786338152</v>
      </c>
      <c r="C106" s="19">
        <v>101</v>
      </c>
    </row>
    <row r="107" spans="1:12" x14ac:dyDescent="0.15">
      <c r="A107" s="82">
        <v>145</v>
      </c>
      <c r="B107" s="19">
        <v>433.92741506545337</v>
      </c>
      <c r="C107" s="19">
        <v>99</v>
      </c>
    </row>
    <row r="108" spans="1:12" x14ac:dyDescent="0.15">
      <c r="A108" s="82">
        <v>146</v>
      </c>
      <c r="B108" s="19">
        <v>422.92812390351304</v>
      </c>
      <c r="C108" s="19">
        <v>97</v>
      </c>
    </row>
    <row r="109" spans="1:12" x14ac:dyDescent="0.15">
      <c r="A109" s="82">
        <v>147</v>
      </c>
      <c r="B109" s="19">
        <v>412.25802771941613</v>
      </c>
      <c r="C109" s="19">
        <v>95</v>
      </c>
    </row>
    <row r="110" spans="1:12" x14ac:dyDescent="0.15">
      <c r="A110" s="82">
        <v>148</v>
      </c>
      <c r="B110" s="19">
        <v>401.90589589804108</v>
      </c>
      <c r="C110" s="19">
        <v>94</v>
      </c>
    </row>
    <row r="111" spans="1:12" x14ac:dyDescent="0.15">
      <c r="A111" s="82">
        <v>149</v>
      </c>
      <c r="B111" s="19">
        <v>391.8609251513077</v>
      </c>
      <c r="C111" s="19">
        <v>92</v>
      </c>
    </row>
    <row r="112" spans="1:12" x14ac:dyDescent="0.15">
      <c r="A112" s="82">
        <v>150</v>
      </c>
      <c r="B112" s="19">
        <v>382.11272165521876</v>
      </c>
      <c r="C112" s="19">
        <v>90</v>
      </c>
    </row>
  </sheetData>
  <phoneticPr fontId="7"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R1038"/>
  <sheetViews>
    <sheetView zoomScale="85" zoomScaleNormal="85" workbookViewId="0">
      <selection activeCell="AQ919" sqref="AQ919"/>
    </sheetView>
  </sheetViews>
  <sheetFormatPr defaultColWidth="9" defaultRowHeight="13.5" x14ac:dyDescent="0.15"/>
  <cols>
    <col min="1" max="15" width="9" style="101"/>
    <col min="16" max="16" width="9" style="101" customWidth="1"/>
    <col min="17" max="40" width="9" style="101"/>
    <col min="41" max="41" width="29.125" style="101" bestFit="1" customWidth="1"/>
    <col min="42" max="42" width="25.875" style="101" bestFit="1" customWidth="1"/>
    <col min="43" max="44" width="30.25" style="101" bestFit="1" customWidth="1"/>
    <col min="45" max="16384" width="9" style="101"/>
  </cols>
  <sheetData>
    <row r="1" spans="1:40" ht="13.5" customHeight="1" x14ac:dyDescent="0.15">
      <c r="A1" s="191">
        <v>100</v>
      </c>
      <c r="B1" s="165">
        <v>100</v>
      </c>
      <c r="C1" s="165">
        <v>100</v>
      </c>
      <c r="D1" s="165">
        <v>100</v>
      </c>
      <c r="E1" s="165">
        <v>100</v>
      </c>
      <c r="F1" s="165">
        <v>100</v>
      </c>
      <c r="G1" s="165">
        <v>100</v>
      </c>
      <c r="H1" s="165">
        <v>100</v>
      </c>
      <c r="I1" s="165">
        <v>100</v>
      </c>
      <c r="J1" s="173">
        <v>100</v>
      </c>
      <c r="K1" s="165">
        <v>100</v>
      </c>
      <c r="L1" s="165">
        <v>100</v>
      </c>
      <c r="M1" s="165">
        <v>100</v>
      </c>
      <c r="N1" s="165">
        <v>100</v>
      </c>
      <c r="O1" s="165">
        <v>100</v>
      </c>
      <c r="P1" s="165">
        <v>100</v>
      </c>
      <c r="Q1" s="165">
        <v>100</v>
      </c>
      <c r="R1" s="165">
        <v>100</v>
      </c>
      <c r="S1" s="165">
        <v>100</v>
      </c>
      <c r="T1" s="173">
        <v>100</v>
      </c>
      <c r="U1" s="165">
        <v>100</v>
      </c>
      <c r="V1" s="165">
        <v>100</v>
      </c>
      <c r="W1" s="165">
        <v>100</v>
      </c>
      <c r="X1" s="165">
        <v>100</v>
      </c>
      <c r="Y1" s="165">
        <v>100</v>
      </c>
      <c r="Z1" s="165">
        <v>100</v>
      </c>
      <c r="AA1" s="165">
        <v>100</v>
      </c>
      <c r="AB1" s="165">
        <v>100</v>
      </c>
      <c r="AC1" s="165">
        <v>100</v>
      </c>
      <c r="AD1" s="173">
        <v>100</v>
      </c>
      <c r="AE1" s="165">
        <v>100</v>
      </c>
      <c r="AF1" s="165">
        <v>100</v>
      </c>
      <c r="AG1" s="165">
        <v>100</v>
      </c>
      <c r="AH1" s="165">
        <v>100</v>
      </c>
      <c r="AI1" s="165">
        <v>100</v>
      </c>
      <c r="AJ1" s="165">
        <v>60</v>
      </c>
      <c r="AK1" s="165">
        <v>100</v>
      </c>
      <c r="AL1" s="165">
        <v>100</v>
      </c>
      <c r="AM1" s="166">
        <v>100</v>
      </c>
      <c r="AN1" s="173">
        <v>100</v>
      </c>
    </row>
    <row r="2" spans="1:40" ht="13.5" customHeight="1" x14ac:dyDescent="0.15">
      <c r="A2" s="167">
        <v>91</v>
      </c>
      <c r="B2" s="168">
        <v>90</v>
      </c>
      <c r="C2" s="168">
        <v>100</v>
      </c>
      <c r="D2" s="168">
        <v>49</v>
      </c>
      <c r="E2" s="168">
        <v>76</v>
      </c>
      <c r="F2" s="168">
        <v>24</v>
      </c>
      <c r="G2" s="168">
        <v>24</v>
      </c>
      <c r="H2" s="168">
        <v>0</v>
      </c>
      <c r="I2" s="168">
        <v>0</v>
      </c>
      <c r="K2" s="168">
        <v>99</v>
      </c>
      <c r="L2" s="168">
        <v>99</v>
      </c>
      <c r="M2" s="168">
        <v>100</v>
      </c>
      <c r="N2" s="168">
        <v>80</v>
      </c>
      <c r="O2" s="168">
        <v>0</v>
      </c>
      <c r="P2" s="168">
        <v>24</v>
      </c>
      <c r="Q2" s="168">
        <v>24</v>
      </c>
      <c r="R2" s="168">
        <v>100</v>
      </c>
      <c r="S2" s="168">
        <v>0</v>
      </c>
      <c r="U2" s="168">
        <v>26</v>
      </c>
      <c r="V2" s="168">
        <v>24</v>
      </c>
      <c r="W2" s="168">
        <v>25</v>
      </c>
      <c r="X2" s="168">
        <v>27</v>
      </c>
      <c r="Y2" s="168">
        <v>0</v>
      </c>
      <c r="Z2" s="168">
        <v>24</v>
      </c>
      <c r="AA2" s="168">
        <v>24</v>
      </c>
      <c r="AB2" s="168">
        <v>35</v>
      </c>
      <c r="AC2" s="168">
        <v>0</v>
      </c>
      <c r="AE2" s="168">
        <v>26</v>
      </c>
      <c r="AF2" s="168">
        <v>24</v>
      </c>
      <c r="AG2" s="168">
        <v>25</v>
      </c>
      <c r="AH2" s="168">
        <v>27</v>
      </c>
      <c r="AI2" s="168">
        <v>0</v>
      </c>
      <c r="AJ2" s="168">
        <v>24</v>
      </c>
      <c r="AK2" s="168">
        <v>24</v>
      </c>
      <c r="AL2" s="168">
        <v>35</v>
      </c>
      <c r="AM2" s="169">
        <v>0</v>
      </c>
    </row>
    <row r="3" spans="1:40" ht="13.5" customHeight="1" x14ac:dyDescent="0.15">
      <c r="A3" s="167">
        <v>92</v>
      </c>
      <c r="B3" s="168">
        <v>87</v>
      </c>
      <c r="C3" s="168">
        <v>100</v>
      </c>
      <c r="D3" s="168">
        <v>46</v>
      </c>
      <c r="E3" s="168">
        <v>72</v>
      </c>
      <c r="F3" s="168">
        <v>18</v>
      </c>
      <c r="G3" s="168">
        <v>18</v>
      </c>
      <c r="H3" s="168">
        <v>0</v>
      </c>
      <c r="I3" s="168">
        <v>0</v>
      </c>
      <c r="K3" s="168">
        <v>27</v>
      </c>
      <c r="L3" s="168">
        <v>98</v>
      </c>
      <c r="M3" s="168">
        <v>100</v>
      </c>
      <c r="N3" s="168">
        <v>78</v>
      </c>
      <c r="O3" s="168">
        <v>0</v>
      </c>
      <c r="P3" s="168">
        <v>18</v>
      </c>
      <c r="Q3" s="168">
        <v>18</v>
      </c>
      <c r="R3" s="168">
        <v>100</v>
      </c>
      <c r="S3" s="168">
        <v>0</v>
      </c>
      <c r="U3" s="168">
        <v>27</v>
      </c>
      <c r="V3" s="168">
        <v>18</v>
      </c>
      <c r="W3" s="168">
        <v>23</v>
      </c>
      <c r="X3" s="168">
        <v>27</v>
      </c>
      <c r="Y3" s="168">
        <v>0</v>
      </c>
      <c r="Z3" s="168">
        <v>18</v>
      </c>
      <c r="AA3" s="168">
        <v>18</v>
      </c>
      <c r="AB3" s="168">
        <v>34</v>
      </c>
      <c r="AC3" s="168">
        <v>0</v>
      </c>
      <c r="AE3" s="168">
        <v>27</v>
      </c>
      <c r="AF3" s="168">
        <v>18</v>
      </c>
      <c r="AG3" s="168">
        <v>23</v>
      </c>
      <c r="AH3" s="168">
        <v>27</v>
      </c>
      <c r="AI3" s="168">
        <v>0</v>
      </c>
      <c r="AJ3" s="168">
        <v>18</v>
      </c>
      <c r="AK3" s="168">
        <v>18</v>
      </c>
      <c r="AL3" s="168">
        <v>34</v>
      </c>
      <c r="AM3" s="169">
        <v>0</v>
      </c>
    </row>
    <row r="4" spans="1:40" ht="13.5" customHeight="1" x14ac:dyDescent="0.15">
      <c r="A4" s="167">
        <v>93</v>
      </c>
      <c r="B4" s="168">
        <v>84</v>
      </c>
      <c r="C4" s="168">
        <v>100</v>
      </c>
      <c r="D4" s="168">
        <v>43</v>
      </c>
      <c r="E4" s="168">
        <v>68</v>
      </c>
      <c r="F4" s="168">
        <v>17</v>
      </c>
      <c r="G4" s="168">
        <v>17</v>
      </c>
      <c r="H4" s="168">
        <v>0</v>
      </c>
      <c r="I4" s="168">
        <v>0</v>
      </c>
      <c r="K4" s="168">
        <v>26</v>
      </c>
      <c r="L4" s="168">
        <v>97</v>
      </c>
      <c r="M4" s="168">
        <v>100</v>
      </c>
      <c r="N4" s="168">
        <v>76</v>
      </c>
      <c r="O4" s="168">
        <v>0</v>
      </c>
      <c r="P4" s="168">
        <v>12</v>
      </c>
      <c r="Q4" s="168">
        <v>17</v>
      </c>
      <c r="R4" s="168">
        <v>100</v>
      </c>
      <c r="S4" s="168">
        <v>0</v>
      </c>
      <c r="U4" s="168">
        <v>26</v>
      </c>
      <c r="V4" s="168">
        <v>17</v>
      </c>
      <c r="W4" s="168">
        <v>22</v>
      </c>
      <c r="X4" s="168">
        <v>26</v>
      </c>
      <c r="Y4" s="168">
        <v>0</v>
      </c>
      <c r="Z4" s="168">
        <v>17</v>
      </c>
      <c r="AA4" s="168">
        <v>17</v>
      </c>
      <c r="AB4" s="168">
        <v>32</v>
      </c>
      <c r="AC4" s="168">
        <v>0</v>
      </c>
      <c r="AE4" s="168">
        <v>26</v>
      </c>
      <c r="AF4" s="168">
        <v>17</v>
      </c>
      <c r="AG4" s="168">
        <v>22</v>
      </c>
      <c r="AH4" s="168">
        <v>26</v>
      </c>
      <c r="AI4" s="168">
        <v>0</v>
      </c>
      <c r="AJ4" s="168">
        <v>17</v>
      </c>
      <c r="AK4" s="168">
        <v>17</v>
      </c>
      <c r="AL4" s="168">
        <v>32</v>
      </c>
      <c r="AM4" s="169">
        <v>0</v>
      </c>
    </row>
    <row r="5" spans="1:40" ht="13.5" customHeight="1" x14ac:dyDescent="0.15">
      <c r="A5" s="167">
        <v>94</v>
      </c>
      <c r="B5" s="168">
        <v>81</v>
      </c>
      <c r="C5" s="168">
        <v>100</v>
      </c>
      <c r="D5" s="168">
        <v>40</v>
      </c>
      <c r="E5" s="168">
        <v>64</v>
      </c>
      <c r="F5" s="168">
        <v>15</v>
      </c>
      <c r="G5" s="168">
        <v>15</v>
      </c>
      <c r="H5" s="168">
        <v>0</v>
      </c>
      <c r="I5" s="168">
        <v>0</v>
      </c>
      <c r="K5" s="168">
        <v>26</v>
      </c>
      <c r="L5" s="168">
        <v>96</v>
      </c>
      <c r="M5" s="168">
        <v>0</v>
      </c>
      <c r="N5" s="168">
        <v>74</v>
      </c>
      <c r="O5" s="168">
        <v>0</v>
      </c>
      <c r="P5" s="168">
        <v>6</v>
      </c>
      <c r="Q5" s="168">
        <v>15</v>
      </c>
      <c r="R5" s="168">
        <v>100</v>
      </c>
      <c r="S5" s="168">
        <v>0</v>
      </c>
      <c r="U5" s="168">
        <v>26</v>
      </c>
      <c r="V5" s="168">
        <v>15</v>
      </c>
      <c r="W5" s="168">
        <v>21</v>
      </c>
      <c r="X5" s="168">
        <v>26</v>
      </c>
      <c r="Y5" s="168">
        <v>0</v>
      </c>
      <c r="Z5" s="168">
        <v>15</v>
      </c>
      <c r="AA5" s="168">
        <v>15</v>
      </c>
      <c r="AB5" s="168">
        <v>31</v>
      </c>
      <c r="AC5" s="168">
        <v>0</v>
      </c>
      <c r="AE5" s="168">
        <v>26</v>
      </c>
      <c r="AF5" s="168">
        <v>15</v>
      </c>
      <c r="AG5" s="168">
        <v>21</v>
      </c>
      <c r="AH5" s="168">
        <v>26</v>
      </c>
      <c r="AI5" s="168">
        <v>0</v>
      </c>
      <c r="AJ5" s="168">
        <v>15</v>
      </c>
      <c r="AK5" s="168">
        <v>15</v>
      </c>
      <c r="AL5" s="168">
        <v>31</v>
      </c>
      <c r="AM5" s="169">
        <v>0</v>
      </c>
    </row>
    <row r="6" spans="1:40" ht="13.5" customHeight="1" x14ac:dyDescent="0.15">
      <c r="A6" s="167">
        <v>95</v>
      </c>
      <c r="B6" s="168">
        <v>78</v>
      </c>
      <c r="C6" s="168">
        <v>0</v>
      </c>
      <c r="D6" s="168">
        <v>37</v>
      </c>
      <c r="E6" s="168">
        <v>60</v>
      </c>
      <c r="F6" s="168">
        <v>13</v>
      </c>
      <c r="G6" s="168">
        <v>13</v>
      </c>
      <c r="H6" s="168">
        <v>0</v>
      </c>
      <c r="I6" s="168">
        <v>0</v>
      </c>
      <c r="J6" s="370"/>
      <c r="K6" s="168">
        <v>23</v>
      </c>
      <c r="L6" s="168">
        <v>95</v>
      </c>
      <c r="M6" s="168">
        <v>0</v>
      </c>
      <c r="N6" s="168">
        <v>72</v>
      </c>
      <c r="O6" s="168">
        <v>0</v>
      </c>
      <c r="P6" s="168">
        <v>0</v>
      </c>
      <c r="Q6" s="168">
        <v>13</v>
      </c>
      <c r="R6" s="168">
        <v>100</v>
      </c>
      <c r="S6" s="168">
        <v>0</v>
      </c>
      <c r="U6" s="168">
        <v>23</v>
      </c>
      <c r="V6" s="168">
        <v>13</v>
      </c>
      <c r="W6" s="168">
        <v>20</v>
      </c>
      <c r="X6" s="168">
        <v>26</v>
      </c>
      <c r="Y6" s="168">
        <v>0</v>
      </c>
      <c r="Z6" s="168">
        <v>13</v>
      </c>
      <c r="AA6" s="168">
        <v>13</v>
      </c>
      <c r="AB6" s="168">
        <v>29</v>
      </c>
      <c r="AC6" s="168">
        <v>0</v>
      </c>
      <c r="AE6" s="168">
        <v>23</v>
      </c>
      <c r="AF6" s="168">
        <v>13</v>
      </c>
      <c r="AG6" s="168">
        <v>20</v>
      </c>
      <c r="AH6" s="168">
        <v>26</v>
      </c>
      <c r="AI6" s="168">
        <v>0</v>
      </c>
      <c r="AJ6" s="168">
        <v>13</v>
      </c>
      <c r="AK6" s="168">
        <v>13</v>
      </c>
      <c r="AL6" s="168">
        <v>29</v>
      </c>
      <c r="AM6" s="169">
        <v>0</v>
      </c>
    </row>
    <row r="7" spans="1:40" ht="13.5" customHeight="1" x14ac:dyDescent="0.15">
      <c r="A7" s="167">
        <v>96</v>
      </c>
      <c r="B7" s="168">
        <v>75</v>
      </c>
      <c r="C7" s="168">
        <v>0</v>
      </c>
      <c r="D7" s="168">
        <v>34</v>
      </c>
      <c r="E7" s="168">
        <v>56</v>
      </c>
      <c r="F7" s="168">
        <v>13</v>
      </c>
      <c r="G7" s="168">
        <v>13</v>
      </c>
      <c r="H7" s="168">
        <v>0</v>
      </c>
      <c r="I7" s="168">
        <v>0</v>
      </c>
      <c r="J7" s="370"/>
      <c r="K7" s="168">
        <v>22</v>
      </c>
      <c r="L7" s="168">
        <v>94</v>
      </c>
      <c r="M7" s="168">
        <v>0</v>
      </c>
      <c r="N7" s="168">
        <v>70</v>
      </c>
      <c r="O7" s="168">
        <v>0</v>
      </c>
      <c r="P7" s="168">
        <v>0</v>
      </c>
      <c r="Q7" s="168">
        <v>13</v>
      </c>
      <c r="R7" s="168">
        <v>100</v>
      </c>
      <c r="S7" s="168">
        <v>0</v>
      </c>
      <c r="U7" s="168">
        <v>22</v>
      </c>
      <c r="V7" s="168">
        <v>13</v>
      </c>
      <c r="W7" s="168">
        <v>20</v>
      </c>
      <c r="X7" s="168">
        <v>26</v>
      </c>
      <c r="Y7" s="168">
        <v>0</v>
      </c>
      <c r="Z7" s="168">
        <v>13</v>
      </c>
      <c r="AA7" s="168">
        <v>13</v>
      </c>
      <c r="AB7" s="168">
        <v>28</v>
      </c>
      <c r="AC7" s="168">
        <v>0</v>
      </c>
      <c r="AE7" s="168">
        <v>22</v>
      </c>
      <c r="AF7" s="168">
        <v>13</v>
      </c>
      <c r="AG7" s="168">
        <v>20</v>
      </c>
      <c r="AH7" s="168">
        <v>26</v>
      </c>
      <c r="AI7" s="168">
        <v>0</v>
      </c>
      <c r="AJ7" s="168">
        <v>13</v>
      </c>
      <c r="AK7" s="168">
        <v>13</v>
      </c>
      <c r="AL7" s="168">
        <v>28</v>
      </c>
      <c r="AM7" s="169">
        <v>0</v>
      </c>
    </row>
    <row r="8" spans="1:40" x14ac:dyDescent="0.15">
      <c r="A8" s="167">
        <v>97</v>
      </c>
      <c r="B8" s="168">
        <v>72</v>
      </c>
      <c r="C8" s="168">
        <v>0</v>
      </c>
      <c r="D8" s="168">
        <v>31</v>
      </c>
      <c r="E8" s="168">
        <v>52</v>
      </c>
      <c r="F8" s="168">
        <v>12</v>
      </c>
      <c r="G8" s="168">
        <v>12</v>
      </c>
      <c r="H8" s="168">
        <v>0</v>
      </c>
      <c r="I8" s="168">
        <v>0</v>
      </c>
      <c r="J8" s="370"/>
      <c r="K8" s="168">
        <v>22</v>
      </c>
      <c r="L8" s="168">
        <v>93</v>
      </c>
      <c r="M8" s="168">
        <v>0</v>
      </c>
      <c r="N8" s="168">
        <v>68</v>
      </c>
      <c r="O8" s="168">
        <v>0</v>
      </c>
      <c r="P8" s="168">
        <v>0</v>
      </c>
      <c r="Q8" s="168">
        <v>12</v>
      </c>
      <c r="R8" s="168">
        <v>100</v>
      </c>
      <c r="S8" s="168">
        <v>0</v>
      </c>
      <c r="U8" s="168">
        <v>22</v>
      </c>
      <c r="V8" s="168">
        <v>12</v>
      </c>
      <c r="W8" s="168">
        <v>20</v>
      </c>
      <c r="X8" s="168">
        <v>26</v>
      </c>
      <c r="Y8" s="168">
        <v>0</v>
      </c>
      <c r="Z8" s="168">
        <v>12</v>
      </c>
      <c r="AA8" s="168">
        <v>12</v>
      </c>
      <c r="AB8" s="168">
        <v>23</v>
      </c>
      <c r="AC8" s="168">
        <v>0</v>
      </c>
      <c r="AE8" s="168">
        <v>22</v>
      </c>
      <c r="AF8" s="168">
        <v>12</v>
      </c>
      <c r="AG8" s="168">
        <v>20</v>
      </c>
      <c r="AH8" s="168">
        <v>26</v>
      </c>
      <c r="AI8" s="168">
        <v>0</v>
      </c>
      <c r="AJ8" s="168">
        <v>12</v>
      </c>
      <c r="AK8" s="168">
        <v>12</v>
      </c>
      <c r="AL8" s="168">
        <v>23</v>
      </c>
      <c r="AM8" s="169">
        <v>0</v>
      </c>
    </row>
    <row r="9" spans="1:40" x14ac:dyDescent="0.15">
      <c r="A9" s="167">
        <v>98</v>
      </c>
      <c r="B9" s="168">
        <v>69</v>
      </c>
      <c r="C9" s="168">
        <v>0</v>
      </c>
      <c r="D9" s="168">
        <v>28</v>
      </c>
      <c r="E9" s="168">
        <v>48</v>
      </c>
      <c r="F9" s="168">
        <v>11</v>
      </c>
      <c r="G9" s="168">
        <v>11</v>
      </c>
      <c r="H9" s="168">
        <v>0</v>
      </c>
      <c r="I9" s="168">
        <v>0</v>
      </c>
      <c r="J9" s="370"/>
      <c r="K9" s="168">
        <v>22</v>
      </c>
      <c r="L9" s="168">
        <v>92</v>
      </c>
      <c r="M9" s="168">
        <v>0</v>
      </c>
      <c r="N9" s="168">
        <v>66</v>
      </c>
      <c r="O9" s="168">
        <v>0</v>
      </c>
      <c r="P9" s="168">
        <v>0</v>
      </c>
      <c r="Q9" s="168">
        <v>11</v>
      </c>
      <c r="R9" s="168">
        <v>100</v>
      </c>
      <c r="S9" s="168">
        <v>0</v>
      </c>
      <c r="U9" s="168">
        <v>22</v>
      </c>
      <c r="V9" s="168">
        <v>11</v>
      </c>
      <c r="W9" s="168">
        <v>19</v>
      </c>
      <c r="X9" s="168">
        <v>26</v>
      </c>
      <c r="Y9" s="168">
        <v>0</v>
      </c>
      <c r="Z9" s="168">
        <v>11</v>
      </c>
      <c r="AA9" s="168">
        <v>11</v>
      </c>
      <c r="AB9" s="168">
        <v>18</v>
      </c>
      <c r="AC9" s="168">
        <v>0</v>
      </c>
      <c r="AE9" s="168">
        <v>22</v>
      </c>
      <c r="AF9" s="168">
        <v>11</v>
      </c>
      <c r="AG9" s="168">
        <v>19</v>
      </c>
      <c r="AH9" s="168">
        <v>26</v>
      </c>
      <c r="AI9" s="168">
        <v>0</v>
      </c>
      <c r="AJ9" s="168">
        <v>11</v>
      </c>
      <c r="AK9" s="168">
        <v>11</v>
      </c>
      <c r="AL9" s="168">
        <v>18</v>
      </c>
      <c r="AM9" s="169">
        <v>0</v>
      </c>
    </row>
    <row r="10" spans="1:40" x14ac:dyDescent="0.15">
      <c r="A10" s="167">
        <v>99</v>
      </c>
      <c r="B10" s="168">
        <v>66</v>
      </c>
      <c r="C10" s="168">
        <v>0</v>
      </c>
      <c r="D10" s="168">
        <v>25</v>
      </c>
      <c r="E10" s="168">
        <v>44</v>
      </c>
      <c r="F10" s="168">
        <v>11</v>
      </c>
      <c r="G10" s="168">
        <v>11</v>
      </c>
      <c r="H10" s="168">
        <v>0</v>
      </c>
      <c r="I10" s="168">
        <v>0</v>
      </c>
      <c r="J10" s="370"/>
      <c r="K10" s="168">
        <v>21</v>
      </c>
      <c r="L10" s="168">
        <v>91</v>
      </c>
      <c r="M10" s="168">
        <v>0</v>
      </c>
      <c r="N10" s="168">
        <v>64</v>
      </c>
      <c r="O10" s="168">
        <v>0</v>
      </c>
      <c r="P10" s="168">
        <v>0</v>
      </c>
      <c r="Q10" s="168">
        <v>11</v>
      </c>
      <c r="R10" s="168">
        <v>100</v>
      </c>
      <c r="S10" s="168">
        <v>0</v>
      </c>
      <c r="U10" s="168">
        <v>21</v>
      </c>
      <c r="V10" s="168">
        <v>11</v>
      </c>
      <c r="W10" s="168">
        <v>19</v>
      </c>
      <c r="X10" s="168">
        <v>26</v>
      </c>
      <c r="Y10" s="168">
        <v>0</v>
      </c>
      <c r="Z10" s="168">
        <v>11</v>
      </c>
      <c r="AA10" s="168">
        <v>11</v>
      </c>
      <c r="AB10" s="168">
        <v>14</v>
      </c>
      <c r="AC10" s="168">
        <v>0</v>
      </c>
      <c r="AE10" s="168">
        <v>21</v>
      </c>
      <c r="AF10" s="168">
        <v>11</v>
      </c>
      <c r="AG10" s="168">
        <v>19</v>
      </c>
      <c r="AH10" s="168">
        <v>26</v>
      </c>
      <c r="AI10" s="168">
        <v>0</v>
      </c>
      <c r="AJ10" s="168">
        <v>11</v>
      </c>
      <c r="AK10" s="168">
        <v>11</v>
      </c>
      <c r="AL10" s="168">
        <v>14</v>
      </c>
      <c r="AM10" s="169">
        <v>0</v>
      </c>
    </row>
    <row r="11" spans="1:40" x14ac:dyDescent="0.15">
      <c r="A11" s="167">
        <v>100</v>
      </c>
      <c r="B11" s="168">
        <v>63</v>
      </c>
      <c r="C11" s="168">
        <v>0</v>
      </c>
      <c r="D11" s="168">
        <v>22</v>
      </c>
      <c r="E11" s="168">
        <v>40</v>
      </c>
      <c r="F11" s="168">
        <v>10</v>
      </c>
      <c r="G11" s="168">
        <v>10</v>
      </c>
      <c r="H11" s="168">
        <v>0</v>
      </c>
      <c r="I11" s="168">
        <v>0</v>
      </c>
      <c r="J11" s="370"/>
      <c r="K11" s="168">
        <v>21</v>
      </c>
      <c r="L11" s="168">
        <v>90</v>
      </c>
      <c r="M11" s="168">
        <v>0</v>
      </c>
      <c r="N11" s="168">
        <v>62</v>
      </c>
      <c r="O11" s="168">
        <v>0</v>
      </c>
      <c r="P11" s="168">
        <v>0</v>
      </c>
      <c r="Q11" s="168">
        <v>10</v>
      </c>
      <c r="R11" s="168">
        <v>100</v>
      </c>
      <c r="S11" s="168">
        <v>0</v>
      </c>
      <c r="U11" s="168">
        <v>21</v>
      </c>
      <c r="V11" s="168">
        <v>10</v>
      </c>
      <c r="W11" s="168">
        <v>19</v>
      </c>
      <c r="X11" s="168">
        <v>26</v>
      </c>
      <c r="Y11" s="168">
        <v>0</v>
      </c>
      <c r="Z11" s="168">
        <v>10</v>
      </c>
      <c r="AA11" s="168">
        <v>10</v>
      </c>
      <c r="AB11" s="168">
        <v>12</v>
      </c>
      <c r="AC11" s="168">
        <v>0</v>
      </c>
      <c r="AE11" s="168">
        <v>21</v>
      </c>
      <c r="AF11" s="168">
        <v>10</v>
      </c>
      <c r="AG11" s="168">
        <v>19</v>
      </c>
      <c r="AH11" s="168">
        <v>26</v>
      </c>
      <c r="AI11" s="168">
        <v>0</v>
      </c>
      <c r="AJ11" s="168">
        <v>10</v>
      </c>
      <c r="AK11" s="168">
        <v>10</v>
      </c>
      <c r="AL11" s="168">
        <v>12</v>
      </c>
      <c r="AM11" s="169">
        <v>0</v>
      </c>
    </row>
    <row r="12" spans="1:40" x14ac:dyDescent="0.15">
      <c r="A12" s="167">
        <v>100</v>
      </c>
      <c r="B12" s="168">
        <v>60</v>
      </c>
      <c r="C12" s="168">
        <v>0</v>
      </c>
      <c r="D12" s="168">
        <v>19</v>
      </c>
      <c r="E12" s="168">
        <v>36</v>
      </c>
      <c r="F12" s="168">
        <v>9</v>
      </c>
      <c r="G12" s="168">
        <v>9</v>
      </c>
      <c r="H12" s="168">
        <v>0</v>
      </c>
      <c r="I12" s="168">
        <v>0</v>
      </c>
      <c r="J12" s="370"/>
      <c r="K12" s="168">
        <v>18</v>
      </c>
      <c r="L12" s="168">
        <v>89</v>
      </c>
      <c r="M12" s="168">
        <v>0</v>
      </c>
      <c r="N12" s="168">
        <v>60</v>
      </c>
      <c r="O12" s="168">
        <v>0</v>
      </c>
      <c r="P12" s="168">
        <v>0</v>
      </c>
      <c r="Q12" s="168">
        <v>9</v>
      </c>
      <c r="R12" s="168">
        <v>100</v>
      </c>
      <c r="S12" s="168">
        <v>0</v>
      </c>
      <c r="U12" s="168">
        <v>18</v>
      </c>
      <c r="V12" s="168">
        <v>9</v>
      </c>
      <c r="W12" s="168">
        <v>18</v>
      </c>
      <c r="X12" s="168">
        <v>26</v>
      </c>
      <c r="Y12" s="168">
        <v>0</v>
      </c>
      <c r="Z12" s="168">
        <v>9</v>
      </c>
      <c r="AA12" s="168">
        <v>9</v>
      </c>
      <c r="AB12" s="168">
        <v>11</v>
      </c>
      <c r="AC12" s="168">
        <v>0</v>
      </c>
      <c r="AE12" s="168">
        <v>18</v>
      </c>
      <c r="AF12" s="168">
        <v>9</v>
      </c>
      <c r="AG12" s="168">
        <v>18</v>
      </c>
      <c r="AH12" s="168">
        <v>26</v>
      </c>
      <c r="AI12" s="168">
        <v>0</v>
      </c>
      <c r="AJ12" s="168">
        <v>9</v>
      </c>
      <c r="AK12" s="168">
        <v>9</v>
      </c>
      <c r="AL12" s="168">
        <v>11</v>
      </c>
      <c r="AM12" s="169">
        <v>0</v>
      </c>
    </row>
    <row r="13" spans="1:40" x14ac:dyDescent="0.15">
      <c r="A13" s="167">
        <v>100</v>
      </c>
      <c r="B13" s="168">
        <v>57</v>
      </c>
      <c r="C13" s="168">
        <v>0</v>
      </c>
      <c r="D13" s="168">
        <v>16</v>
      </c>
      <c r="E13" s="168">
        <v>32</v>
      </c>
      <c r="F13" s="168">
        <v>10</v>
      </c>
      <c r="G13" s="168">
        <v>10</v>
      </c>
      <c r="H13" s="168">
        <v>0</v>
      </c>
      <c r="I13" s="168">
        <v>0</v>
      </c>
      <c r="J13" s="370"/>
      <c r="K13" s="168">
        <v>16</v>
      </c>
      <c r="L13" s="168">
        <v>88</v>
      </c>
      <c r="M13" s="168">
        <v>0</v>
      </c>
      <c r="N13" s="168">
        <v>58</v>
      </c>
      <c r="O13" s="168">
        <v>0</v>
      </c>
      <c r="P13" s="168">
        <v>0</v>
      </c>
      <c r="Q13" s="168">
        <v>10</v>
      </c>
      <c r="R13" s="168">
        <v>100</v>
      </c>
      <c r="S13" s="168">
        <v>0</v>
      </c>
      <c r="U13" s="168">
        <v>16</v>
      </c>
      <c r="V13" s="168">
        <v>10</v>
      </c>
      <c r="W13" s="168">
        <v>18</v>
      </c>
      <c r="X13" s="168">
        <v>25</v>
      </c>
      <c r="Y13" s="168">
        <v>0</v>
      </c>
      <c r="Z13" s="168">
        <v>10</v>
      </c>
      <c r="AA13" s="168">
        <v>10</v>
      </c>
      <c r="AB13" s="168">
        <v>10</v>
      </c>
      <c r="AC13" s="168">
        <v>0</v>
      </c>
      <c r="AE13" s="168">
        <v>16</v>
      </c>
      <c r="AF13" s="168">
        <v>10</v>
      </c>
      <c r="AG13" s="168">
        <v>18</v>
      </c>
      <c r="AH13" s="168">
        <v>25</v>
      </c>
      <c r="AI13" s="168">
        <v>0</v>
      </c>
      <c r="AJ13" s="168">
        <v>10</v>
      </c>
      <c r="AK13" s="168">
        <v>10</v>
      </c>
      <c r="AL13" s="168">
        <v>10</v>
      </c>
      <c r="AM13" s="169">
        <v>0</v>
      </c>
    </row>
    <row r="14" spans="1:40" x14ac:dyDescent="0.15">
      <c r="A14" s="167">
        <v>90</v>
      </c>
      <c r="B14" s="168">
        <v>35</v>
      </c>
      <c r="C14" s="168">
        <v>7</v>
      </c>
      <c r="D14" s="168">
        <v>50</v>
      </c>
      <c r="E14" s="168">
        <v>0</v>
      </c>
      <c r="F14" s="168">
        <v>0</v>
      </c>
      <c r="G14" s="168">
        <v>20</v>
      </c>
      <c r="H14" s="168">
        <v>50</v>
      </c>
      <c r="I14" s="168">
        <v>40</v>
      </c>
      <c r="J14" s="370"/>
      <c r="K14" s="168">
        <v>90</v>
      </c>
      <c r="L14" s="168">
        <v>87</v>
      </c>
      <c r="M14" s="168">
        <v>0</v>
      </c>
      <c r="N14" s="168">
        <v>50</v>
      </c>
      <c r="O14" s="168">
        <v>7</v>
      </c>
      <c r="P14" s="168">
        <v>7</v>
      </c>
      <c r="Q14" s="168">
        <v>20</v>
      </c>
      <c r="R14" s="168">
        <v>46</v>
      </c>
      <c r="S14" s="168">
        <v>40</v>
      </c>
      <c r="U14" s="168">
        <v>90</v>
      </c>
      <c r="V14" s="168">
        <v>35</v>
      </c>
      <c r="W14" s="168">
        <v>0</v>
      </c>
      <c r="X14" s="168">
        <v>50</v>
      </c>
      <c r="Y14" s="168">
        <v>7</v>
      </c>
      <c r="Z14" s="168">
        <v>7</v>
      </c>
      <c r="AA14" s="168">
        <v>20</v>
      </c>
      <c r="AB14" s="168">
        <v>50</v>
      </c>
      <c r="AC14" s="168">
        <v>40</v>
      </c>
      <c r="AE14" s="168">
        <v>7</v>
      </c>
      <c r="AF14" s="168">
        <v>80</v>
      </c>
      <c r="AG14" s="168">
        <v>0</v>
      </c>
      <c r="AH14" s="168">
        <v>50</v>
      </c>
      <c r="AI14" s="168">
        <v>0</v>
      </c>
      <c r="AJ14" s="168">
        <v>35</v>
      </c>
      <c r="AK14" s="168">
        <v>0</v>
      </c>
      <c r="AL14" s="168">
        <v>35</v>
      </c>
      <c r="AM14" s="169">
        <v>0</v>
      </c>
    </row>
    <row r="15" spans="1:40" x14ac:dyDescent="0.15">
      <c r="A15" s="167">
        <v>90</v>
      </c>
      <c r="B15" s="168">
        <v>35</v>
      </c>
      <c r="C15" s="168">
        <v>5</v>
      </c>
      <c r="D15" s="168">
        <v>50</v>
      </c>
      <c r="E15" s="168">
        <v>0</v>
      </c>
      <c r="F15" s="168">
        <v>0</v>
      </c>
      <c r="G15" s="168">
        <v>20</v>
      </c>
      <c r="H15" s="168">
        <v>50</v>
      </c>
      <c r="I15" s="168">
        <v>40</v>
      </c>
      <c r="J15" s="370"/>
      <c r="K15" s="168">
        <v>90</v>
      </c>
      <c r="L15" s="168">
        <v>86</v>
      </c>
      <c r="M15" s="168">
        <v>0</v>
      </c>
      <c r="N15" s="168">
        <v>50</v>
      </c>
      <c r="O15" s="168">
        <v>5</v>
      </c>
      <c r="P15" s="168">
        <v>5</v>
      </c>
      <c r="Q15" s="168">
        <v>20</v>
      </c>
      <c r="R15" s="168">
        <v>38</v>
      </c>
      <c r="S15" s="168">
        <v>40</v>
      </c>
      <c r="U15" s="168">
        <v>90</v>
      </c>
      <c r="V15" s="168">
        <v>35</v>
      </c>
      <c r="W15" s="168">
        <v>0</v>
      </c>
      <c r="X15" s="168">
        <v>50</v>
      </c>
      <c r="Y15" s="168">
        <v>5</v>
      </c>
      <c r="Z15" s="168">
        <v>5</v>
      </c>
      <c r="AA15" s="168">
        <v>20</v>
      </c>
      <c r="AB15" s="168">
        <v>50</v>
      </c>
      <c r="AC15" s="168">
        <v>40</v>
      </c>
      <c r="AE15" s="168">
        <v>5</v>
      </c>
      <c r="AF15" s="168">
        <v>80</v>
      </c>
      <c r="AG15" s="168">
        <v>0</v>
      </c>
      <c r="AH15" s="168">
        <v>50</v>
      </c>
      <c r="AI15" s="168">
        <v>0</v>
      </c>
      <c r="AJ15" s="168">
        <v>35</v>
      </c>
      <c r="AK15" s="168">
        <v>0</v>
      </c>
      <c r="AL15" s="168">
        <v>35</v>
      </c>
      <c r="AM15" s="169">
        <v>0</v>
      </c>
    </row>
    <row r="16" spans="1:40" x14ac:dyDescent="0.15">
      <c r="A16" s="167">
        <v>0</v>
      </c>
      <c r="B16" s="168">
        <v>0</v>
      </c>
      <c r="C16" s="168">
        <v>0</v>
      </c>
      <c r="D16" s="168">
        <v>0</v>
      </c>
      <c r="E16" s="168">
        <v>0</v>
      </c>
      <c r="F16" s="168">
        <v>0</v>
      </c>
      <c r="G16" s="168">
        <v>0</v>
      </c>
      <c r="H16" s="168">
        <v>0</v>
      </c>
      <c r="I16" s="168">
        <v>40</v>
      </c>
      <c r="J16" s="370"/>
      <c r="K16" s="168">
        <v>0</v>
      </c>
      <c r="L16" s="168">
        <v>85</v>
      </c>
      <c r="M16" s="168">
        <v>0</v>
      </c>
      <c r="N16" s="168">
        <v>0</v>
      </c>
      <c r="O16" s="168">
        <v>0</v>
      </c>
      <c r="P16" s="168">
        <v>0</v>
      </c>
      <c r="Q16" s="168">
        <v>0</v>
      </c>
      <c r="R16" s="168">
        <v>0</v>
      </c>
      <c r="S16" s="168">
        <v>20</v>
      </c>
      <c r="U16" s="168">
        <v>0</v>
      </c>
      <c r="V16" s="168">
        <v>0</v>
      </c>
      <c r="W16" s="168">
        <v>0</v>
      </c>
      <c r="X16" s="168">
        <v>0</v>
      </c>
      <c r="Y16" s="168">
        <v>0</v>
      </c>
      <c r="Z16" s="168">
        <v>0</v>
      </c>
      <c r="AA16" s="168">
        <v>0</v>
      </c>
      <c r="AB16" s="168">
        <v>0</v>
      </c>
      <c r="AC16" s="168">
        <v>0</v>
      </c>
      <c r="AE16" s="168">
        <v>0</v>
      </c>
      <c r="AF16" s="168">
        <v>0</v>
      </c>
      <c r="AG16" s="168">
        <v>0</v>
      </c>
      <c r="AH16" s="168">
        <v>0</v>
      </c>
      <c r="AI16" s="168">
        <v>0</v>
      </c>
      <c r="AJ16" s="168">
        <v>0</v>
      </c>
      <c r="AK16" s="168">
        <v>0</v>
      </c>
      <c r="AL16" s="168">
        <v>0</v>
      </c>
      <c r="AM16" s="169">
        <v>0</v>
      </c>
    </row>
    <row r="17" spans="1:39" x14ac:dyDescent="0.15">
      <c r="A17" s="167">
        <v>0</v>
      </c>
      <c r="B17" s="168">
        <v>0</v>
      </c>
      <c r="C17" s="168">
        <v>0</v>
      </c>
      <c r="D17" s="168">
        <v>0</v>
      </c>
      <c r="E17" s="168">
        <v>0</v>
      </c>
      <c r="F17" s="168">
        <v>0</v>
      </c>
      <c r="G17" s="168">
        <v>0</v>
      </c>
      <c r="H17" s="168">
        <v>0</v>
      </c>
      <c r="I17" s="168">
        <v>40</v>
      </c>
      <c r="J17" s="370"/>
      <c r="K17" s="168">
        <v>0</v>
      </c>
      <c r="L17" s="168">
        <v>84</v>
      </c>
      <c r="M17" s="168">
        <v>0</v>
      </c>
      <c r="N17" s="168">
        <v>0</v>
      </c>
      <c r="O17" s="168">
        <v>0</v>
      </c>
      <c r="P17" s="168">
        <v>0</v>
      </c>
      <c r="Q17" s="168">
        <v>0</v>
      </c>
      <c r="R17" s="168">
        <v>0</v>
      </c>
      <c r="S17" s="168">
        <v>20</v>
      </c>
      <c r="U17" s="168">
        <v>0</v>
      </c>
      <c r="V17" s="168">
        <v>0</v>
      </c>
      <c r="W17" s="168">
        <v>0</v>
      </c>
      <c r="X17" s="168">
        <v>0</v>
      </c>
      <c r="Y17" s="168">
        <v>0</v>
      </c>
      <c r="Z17" s="168">
        <v>0</v>
      </c>
      <c r="AA17" s="168">
        <v>0</v>
      </c>
      <c r="AB17" s="168">
        <v>0</v>
      </c>
      <c r="AC17" s="168">
        <v>0</v>
      </c>
      <c r="AE17" s="168">
        <v>0</v>
      </c>
      <c r="AF17" s="168">
        <v>0</v>
      </c>
      <c r="AG17" s="168">
        <v>0</v>
      </c>
      <c r="AH17" s="168">
        <v>0</v>
      </c>
      <c r="AI17" s="168">
        <v>0</v>
      </c>
      <c r="AJ17" s="168">
        <v>0</v>
      </c>
      <c r="AK17" s="168">
        <v>0</v>
      </c>
      <c r="AL17" s="168">
        <v>0</v>
      </c>
      <c r="AM17" s="169">
        <v>0</v>
      </c>
    </row>
    <row r="18" spans="1:39" x14ac:dyDescent="0.15">
      <c r="A18" s="167">
        <v>100</v>
      </c>
      <c r="B18" s="168">
        <v>3</v>
      </c>
      <c r="C18" s="168">
        <v>100</v>
      </c>
      <c r="D18" s="168">
        <v>28</v>
      </c>
      <c r="E18" s="168">
        <v>23</v>
      </c>
      <c r="F18" s="168">
        <v>28</v>
      </c>
      <c r="G18" s="168">
        <v>28</v>
      </c>
      <c r="H18" s="168">
        <v>0</v>
      </c>
      <c r="I18" s="168">
        <v>0</v>
      </c>
      <c r="J18" s="370"/>
      <c r="K18" s="168">
        <v>24</v>
      </c>
      <c r="L18" s="168">
        <v>83</v>
      </c>
      <c r="M18" s="168">
        <v>100</v>
      </c>
      <c r="N18" s="168">
        <v>58</v>
      </c>
      <c r="O18" s="168">
        <v>0</v>
      </c>
      <c r="P18" s="168">
        <v>28</v>
      </c>
      <c r="Q18" s="168">
        <v>28</v>
      </c>
      <c r="R18" s="168">
        <v>100</v>
      </c>
      <c r="S18" s="168">
        <v>0</v>
      </c>
      <c r="U18" s="168">
        <v>24</v>
      </c>
      <c r="V18" s="168">
        <v>28</v>
      </c>
      <c r="W18" s="168">
        <v>25</v>
      </c>
      <c r="X18" s="168">
        <v>27</v>
      </c>
      <c r="Y18" s="168">
        <v>0</v>
      </c>
      <c r="Z18" s="168">
        <v>28</v>
      </c>
      <c r="AA18" s="168">
        <v>28</v>
      </c>
      <c r="AB18" s="168">
        <v>35</v>
      </c>
      <c r="AC18" s="168">
        <v>0</v>
      </c>
      <c r="AE18" s="168">
        <v>24</v>
      </c>
      <c r="AF18" s="168">
        <v>28</v>
      </c>
      <c r="AG18" s="168">
        <v>25</v>
      </c>
      <c r="AH18" s="168">
        <v>27</v>
      </c>
      <c r="AI18" s="168">
        <v>0</v>
      </c>
      <c r="AJ18" s="168">
        <v>28</v>
      </c>
      <c r="AK18" s="168">
        <v>28</v>
      </c>
      <c r="AL18" s="168">
        <v>35</v>
      </c>
      <c r="AM18" s="169">
        <v>0</v>
      </c>
    </row>
    <row r="19" spans="1:39" x14ac:dyDescent="0.15">
      <c r="A19" s="167">
        <v>100</v>
      </c>
      <c r="B19" s="168">
        <v>6</v>
      </c>
      <c r="C19" s="168">
        <v>100</v>
      </c>
      <c r="D19" s="168">
        <v>33</v>
      </c>
      <c r="E19" s="168">
        <v>29</v>
      </c>
      <c r="F19" s="168">
        <v>35</v>
      </c>
      <c r="G19" s="168">
        <v>35</v>
      </c>
      <c r="H19" s="168">
        <v>0</v>
      </c>
      <c r="I19" s="168">
        <v>0</v>
      </c>
      <c r="J19" s="370"/>
      <c r="K19" s="168">
        <v>23</v>
      </c>
      <c r="L19" s="168">
        <v>82</v>
      </c>
      <c r="M19" s="168">
        <v>100</v>
      </c>
      <c r="N19" s="168">
        <v>56</v>
      </c>
      <c r="O19" s="168">
        <v>0</v>
      </c>
      <c r="P19" s="168">
        <v>35</v>
      </c>
      <c r="Q19" s="168">
        <v>35</v>
      </c>
      <c r="R19" s="168">
        <v>100</v>
      </c>
      <c r="S19" s="168">
        <v>0</v>
      </c>
      <c r="U19" s="168">
        <v>23</v>
      </c>
      <c r="V19" s="168">
        <v>35</v>
      </c>
      <c r="W19" s="168">
        <v>25</v>
      </c>
      <c r="X19" s="168">
        <v>27</v>
      </c>
      <c r="Y19" s="168">
        <v>0</v>
      </c>
      <c r="Z19" s="168">
        <v>35</v>
      </c>
      <c r="AA19" s="168">
        <v>35</v>
      </c>
      <c r="AB19" s="168">
        <v>34</v>
      </c>
      <c r="AC19" s="168">
        <v>0</v>
      </c>
      <c r="AE19" s="168">
        <v>23</v>
      </c>
      <c r="AF19" s="168">
        <v>35</v>
      </c>
      <c r="AG19" s="168">
        <v>25</v>
      </c>
      <c r="AH19" s="168">
        <v>27</v>
      </c>
      <c r="AI19" s="168">
        <v>0</v>
      </c>
      <c r="AJ19" s="168">
        <v>35</v>
      </c>
      <c r="AK19" s="168">
        <v>35</v>
      </c>
      <c r="AL19" s="168">
        <v>34</v>
      </c>
      <c r="AM19" s="169">
        <v>0</v>
      </c>
    </row>
    <row r="20" spans="1:39" x14ac:dyDescent="0.15">
      <c r="A20" s="167">
        <v>100</v>
      </c>
      <c r="B20" s="168">
        <v>9</v>
      </c>
      <c r="C20" s="168">
        <v>100</v>
      </c>
      <c r="D20" s="168">
        <v>38</v>
      </c>
      <c r="E20" s="168">
        <v>35</v>
      </c>
      <c r="F20" s="168">
        <v>35</v>
      </c>
      <c r="G20" s="168">
        <v>35</v>
      </c>
      <c r="H20" s="168">
        <v>0</v>
      </c>
      <c r="I20" s="168">
        <v>0</v>
      </c>
      <c r="J20" s="370"/>
      <c r="K20" s="168">
        <v>22</v>
      </c>
      <c r="L20" s="168">
        <v>81</v>
      </c>
      <c r="M20" s="168">
        <v>100</v>
      </c>
      <c r="N20" s="168">
        <v>54</v>
      </c>
      <c r="O20" s="168">
        <v>0</v>
      </c>
      <c r="P20" s="168">
        <v>42</v>
      </c>
      <c r="Q20" s="168">
        <v>35</v>
      </c>
      <c r="R20" s="168">
        <v>100</v>
      </c>
      <c r="S20" s="168">
        <v>0</v>
      </c>
      <c r="U20" s="168">
        <v>22</v>
      </c>
      <c r="V20" s="168">
        <v>35</v>
      </c>
      <c r="W20" s="168">
        <v>25</v>
      </c>
      <c r="X20" s="168">
        <v>26</v>
      </c>
      <c r="Y20" s="168">
        <v>0</v>
      </c>
      <c r="Z20" s="168">
        <v>35</v>
      </c>
      <c r="AA20" s="168">
        <v>35</v>
      </c>
      <c r="AB20" s="168">
        <v>32</v>
      </c>
      <c r="AC20" s="168">
        <v>0</v>
      </c>
      <c r="AE20" s="168">
        <v>22</v>
      </c>
      <c r="AF20" s="168">
        <v>35</v>
      </c>
      <c r="AG20" s="168">
        <v>25</v>
      </c>
      <c r="AH20" s="168">
        <v>26</v>
      </c>
      <c r="AI20" s="168">
        <v>0</v>
      </c>
      <c r="AJ20" s="168">
        <v>35</v>
      </c>
      <c r="AK20" s="168">
        <v>35</v>
      </c>
      <c r="AL20" s="168">
        <v>32</v>
      </c>
      <c r="AM20" s="169">
        <v>0</v>
      </c>
    </row>
    <row r="21" spans="1:39" x14ac:dyDescent="0.15">
      <c r="A21" s="167">
        <v>100</v>
      </c>
      <c r="B21" s="168">
        <v>12</v>
      </c>
      <c r="C21" s="168">
        <v>100</v>
      </c>
      <c r="D21" s="168">
        <v>43</v>
      </c>
      <c r="E21" s="168">
        <v>41</v>
      </c>
      <c r="F21" s="168">
        <v>35</v>
      </c>
      <c r="G21" s="168">
        <v>35</v>
      </c>
      <c r="H21" s="168">
        <v>0</v>
      </c>
      <c r="I21" s="168">
        <v>0</v>
      </c>
      <c r="J21" s="370"/>
      <c r="K21" s="168">
        <v>22</v>
      </c>
      <c r="L21" s="168">
        <v>80</v>
      </c>
      <c r="M21" s="168">
        <v>0</v>
      </c>
      <c r="N21" s="168">
        <v>52</v>
      </c>
      <c r="O21" s="168">
        <v>0</v>
      </c>
      <c r="P21" s="168">
        <v>49</v>
      </c>
      <c r="Q21" s="168">
        <v>35</v>
      </c>
      <c r="R21" s="168">
        <v>100</v>
      </c>
      <c r="S21" s="168">
        <v>0</v>
      </c>
      <c r="U21" s="168">
        <v>22</v>
      </c>
      <c r="V21" s="168">
        <v>35</v>
      </c>
      <c r="W21" s="168">
        <v>25</v>
      </c>
      <c r="X21" s="168">
        <v>26</v>
      </c>
      <c r="Y21" s="168">
        <v>0</v>
      </c>
      <c r="Z21" s="168">
        <v>35</v>
      </c>
      <c r="AA21" s="168">
        <v>35</v>
      </c>
      <c r="AB21" s="168">
        <v>31</v>
      </c>
      <c r="AC21" s="168">
        <v>0</v>
      </c>
      <c r="AE21" s="168">
        <v>22</v>
      </c>
      <c r="AF21" s="168">
        <v>35</v>
      </c>
      <c r="AG21" s="168">
        <v>25</v>
      </c>
      <c r="AH21" s="168">
        <v>26</v>
      </c>
      <c r="AI21" s="168">
        <v>0</v>
      </c>
      <c r="AJ21" s="168">
        <v>35</v>
      </c>
      <c r="AK21" s="168">
        <v>35</v>
      </c>
      <c r="AL21" s="168">
        <v>31</v>
      </c>
      <c r="AM21" s="169">
        <v>0</v>
      </c>
    </row>
    <row r="22" spans="1:39" x14ac:dyDescent="0.15">
      <c r="A22" s="167">
        <v>100</v>
      </c>
      <c r="B22" s="168">
        <v>15</v>
      </c>
      <c r="C22" s="168">
        <v>0</v>
      </c>
      <c r="D22" s="168">
        <v>48</v>
      </c>
      <c r="E22" s="168">
        <v>47</v>
      </c>
      <c r="F22" s="168">
        <v>35</v>
      </c>
      <c r="G22" s="168">
        <v>35</v>
      </c>
      <c r="H22" s="168">
        <v>0</v>
      </c>
      <c r="I22" s="168">
        <v>0</v>
      </c>
      <c r="J22" s="370"/>
      <c r="K22" s="168">
        <v>22</v>
      </c>
      <c r="L22" s="168">
        <v>79</v>
      </c>
      <c r="M22" s="168">
        <v>0</v>
      </c>
      <c r="N22" s="168">
        <v>50</v>
      </c>
      <c r="O22" s="168">
        <v>0</v>
      </c>
      <c r="P22" s="168">
        <v>0</v>
      </c>
      <c r="Q22" s="168">
        <v>35</v>
      </c>
      <c r="R22" s="168">
        <v>100</v>
      </c>
      <c r="S22" s="168">
        <v>0</v>
      </c>
      <c r="U22" s="168">
        <v>22</v>
      </c>
      <c r="V22" s="168">
        <v>35</v>
      </c>
      <c r="W22" s="168">
        <v>25</v>
      </c>
      <c r="X22" s="168">
        <v>26</v>
      </c>
      <c r="Y22" s="168">
        <v>0</v>
      </c>
      <c r="Z22" s="168">
        <v>35</v>
      </c>
      <c r="AA22" s="168">
        <v>35</v>
      </c>
      <c r="AB22" s="168">
        <v>29</v>
      </c>
      <c r="AC22" s="168">
        <v>0</v>
      </c>
      <c r="AE22" s="168">
        <v>22</v>
      </c>
      <c r="AF22" s="168">
        <v>35</v>
      </c>
      <c r="AG22" s="168">
        <v>25</v>
      </c>
      <c r="AH22" s="168">
        <v>26</v>
      </c>
      <c r="AI22" s="168">
        <v>0</v>
      </c>
      <c r="AJ22" s="168">
        <v>35</v>
      </c>
      <c r="AK22" s="168">
        <v>35</v>
      </c>
      <c r="AL22" s="168">
        <v>29</v>
      </c>
      <c r="AM22" s="169">
        <v>0</v>
      </c>
    </row>
    <row r="23" spans="1:39" x14ac:dyDescent="0.15">
      <c r="A23" s="167">
        <v>100</v>
      </c>
      <c r="B23" s="168">
        <v>18</v>
      </c>
      <c r="C23" s="168">
        <v>0</v>
      </c>
      <c r="D23" s="168">
        <v>53</v>
      </c>
      <c r="E23" s="168">
        <v>53</v>
      </c>
      <c r="F23" s="168">
        <v>34</v>
      </c>
      <c r="G23" s="168">
        <v>34</v>
      </c>
      <c r="H23" s="168">
        <v>0</v>
      </c>
      <c r="I23" s="168">
        <v>0</v>
      </c>
      <c r="J23" s="370"/>
      <c r="K23" s="168">
        <v>21</v>
      </c>
      <c r="L23" s="168">
        <v>78</v>
      </c>
      <c r="M23" s="168">
        <v>0</v>
      </c>
      <c r="N23" s="168">
        <v>48</v>
      </c>
      <c r="O23" s="168">
        <v>0</v>
      </c>
      <c r="P23" s="168">
        <v>0</v>
      </c>
      <c r="Q23" s="168">
        <v>34</v>
      </c>
      <c r="R23" s="168">
        <v>100</v>
      </c>
      <c r="S23" s="168">
        <v>0</v>
      </c>
      <c r="U23" s="168">
        <v>21</v>
      </c>
      <c r="V23" s="168">
        <v>34</v>
      </c>
      <c r="W23" s="168">
        <v>25</v>
      </c>
      <c r="X23" s="168">
        <v>26</v>
      </c>
      <c r="Y23" s="168">
        <v>0</v>
      </c>
      <c r="Z23" s="168">
        <v>34</v>
      </c>
      <c r="AA23" s="168">
        <v>34</v>
      </c>
      <c r="AB23" s="168">
        <v>28</v>
      </c>
      <c r="AC23" s="168">
        <v>0</v>
      </c>
      <c r="AE23" s="168">
        <v>21</v>
      </c>
      <c r="AF23" s="168">
        <v>34</v>
      </c>
      <c r="AG23" s="168">
        <v>25</v>
      </c>
      <c r="AH23" s="168">
        <v>26</v>
      </c>
      <c r="AI23" s="168">
        <v>0</v>
      </c>
      <c r="AJ23" s="168">
        <v>34</v>
      </c>
      <c r="AK23" s="168">
        <v>34</v>
      </c>
      <c r="AL23" s="168">
        <v>28</v>
      </c>
      <c r="AM23" s="169">
        <v>0</v>
      </c>
    </row>
    <row r="24" spans="1:39" x14ac:dyDescent="0.15">
      <c r="A24" s="167">
        <v>100</v>
      </c>
      <c r="B24" s="168">
        <v>21</v>
      </c>
      <c r="C24" s="168">
        <v>0</v>
      </c>
      <c r="D24" s="168">
        <v>58</v>
      </c>
      <c r="E24" s="168">
        <v>59</v>
      </c>
      <c r="F24" s="168">
        <v>32</v>
      </c>
      <c r="G24" s="168">
        <v>32</v>
      </c>
      <c r="H24" s="168">
        <v>0</v>
      </c>
      <c r="I24" s="168">
        <v>0</v>
      </c>
      <c r="J24" s="370"/>
      <c r="K24" s="168">
        <v>18</v>
      </c>
      <c r="L24" s="168">
        <v>77</v>
      </c>
      <c r="M24" s="168">
        <v>0</v>
      </c>
      <c r="N24" s="168">
        <v>46</v>
      </c>
      <c r="O24" s="168">
        <v>0</v>
      </c>
      <c r="P24" s="168">
        <v>0</v>
      </c>
      <c r="Q24" s="168">
        <v>32</v>
      </c>
      <c r="R24" s="168">
        <v>100</v>
      </c>
      <c r="S24" s="168">
        <v>0</v>
      </c>
      <c r="U24" s="168">
        <v>18</v>
      </c>
      <c r="V24" s="168">
        <v>32</v>
      </c>
      <c r="W24" s="168">
        <v>26</v>
      </c>
      <c r="X24" s="168">
        <v>26</v>
      </c>
      <c r="Y24" s="168">
        <v>0</v>
      </c>
      <c r="Z24" s="168">
        <v>32</v>
      </c>
      <c r="AA24" s="168">
        <v>32</v>
      </c>
      <c r="AB24" s="168">
        <v>23</v>
      </c>
      <c r="AC24" s="168">
        <v>0</v>
      </c>
      <c r="AE24" s="168">
        <v>18</v>
      </c>
      <c r="AF24" s="168">
        <v>32</v>
      </c>
      <c r="AG24" s="168">
        <v>26</v>
      </c>
      <c r="AH24" s="168">
        <v>26</v>
      </c>
      <c r="AI24" s="168">
        <v>0</v>
      </c>
      <c r="AJ24" s="168">
        <v>32</v>
      </c>
      <c r="AK24" s="168">
        <v>32</v>
      </c>
      <c r="AL24" s="168">
        <v>23</v>
      </c>
      <c r="AM24" s="169">
        <v>0</v>
      </c>
    </row>
    <row r="25" spans="1:39" x14ac:dyDescent="0.15">
      <c r="A25" s="167">
        <v>100</v>
      </c>
      <c r="B25" s="168">
        <v>24</v>
      </c>
      <c r="C25" s="168">
        <v>0</v>
      </c>
      <c r="D25" s="168">
        <v>63</v>
      </c>
      <c r="E25" s="168">
        <v>65</v>
      </c>
      <c r="F25" s="168">
        <v>29</v>
      </c>
      <c r="G25" s="168">
        <v>29</v>
      </c>
      <c r="H25" s="168">
        <v>0</v>
      </c>
      <c r="I25" s="168">
        <v>0</v>
      </c>
      <c r="J25" s="370"/>
      <c r="K25" s="168">
        <v>18</v>
      </c>
      <c r="L25" s="168">
        <v>76</v>
      </c>
      <c r="M25" s="168">
        <v>0</v>
      </c>
      <c r="N25" s="168">
        <v>44</v>
      </c>
      <c r="O25" s="168">
        <v>0</v>
      </c>
      <c r="P25" s="168">
        <v>0</v>
      </c>
      <c r="Q25" s="168">
        <v>29</v>
      </c>
      <c r="R25" s="168">
        <v>100</v>
      </c>
      <c r="S25" s="168">
        <v>0</v>
      </c>
      <c r="U25" s="168">
        <v>18</v>
      </c>
      <c r="V25" s="168">
        <v>29</v>
      </c>
      <c r="W25" s="168">
        <v>27</v>
      </c>
      <c r="X25" s="168">
        <v>26</v>
      </c>
      <c r="Y25" s="168">
        <v>0</v>
      </c>
      <c r="Z25" s="168">
        <v>29</v>
      </c>
      <c r="AA25" s="168">
        <v>29</v>
      </c>
      <c r="AB25" s="168">
        <v>18</v>
      </c>
      <c r="AC25" s="168">
        <v>0</v>
      </c>
      <c r="AE25" s="168">
        <v>18</v>
      </c>
      <c r="AF25" s="168">
        <v>29</v>
      </c>
      <c r="AG25" s="168">
        <v>27</v>
      </c>
      <c r="AH25" s="168">
        <v>26</v>
      </c>
      <c r="AI25" s="168">
        <v>0</v>
      </c>
      <c r="AJ25" s="168">
        <v>29</v>
      </c>
      <c r="AK25" s="168">
        <v>29</v>
      </c>
      <c r="AL25" s="168">
        <v>18</v>
      </c>
      <c r="AM25" s="169">
        <v>0</v>
      </c>
    </row>
    <row r="26" spans="1:39" x14ac:dyDescent="0.15">
      <c r="A26" s="167">
        <v>100</v>
      </c>
      <c r="B26" s="168">
        <v>27</v>
      </c>
      <c r="C26" s="168">
        <v>0</v>
      </c>
      <c r="D26" s="168">
        <v>68</v>
      </c>
      <c r="E26" s="168">
        <v>71</v>
      </c>
      <c r="F26" s="168">
        <v>26</v>
      </c>
      <c r="G26" s="168">
        <v>26</v>
      </c>
      <c r="H26" s="168">
        <v>0</v>
      </c>
      <c r="I26" s="168">
        <v>0</v>
      </c>
      <c r="K26" s="168">
        <v>16</v>
      </c>
      <c r="L26" s="168">
        <v>75</v>
      </c>
      <c r="M26" s="168">
        <v>0</v>
      </c>
      <c r="N26" s="168">
        <v>42</v>
      </c>
      <c r="O26" s="168">
        <v>0</v>
      </c>
      <c r="P26" s="168">
        <v>0</v>
      </c>
      <c r="Q26" s="168">
        <v>26</v>
      </c>
      <c r="R26" s="168">
        <v>100</v>
      </c>
      <c r="S26" s="168">
        <v>0</v>
      </c>
      <c r="U26" s="168">
        <v>16</v>
      </c>
      <c r="V26" s="168">
        <v>26</v>
      </c>
      <c r="W26" s="168">
        <v>28</v>
      </c>
      <c r="X26" s="168">
        <v>26</v>
      </c>
      <c r="Y26" s="168">
        <v>0</v>
      </c>
      <c r="Z26" s="168">
        <v>26</v>
      </c>
      <c r="AA26" s="168">
        <v>26</v>
      </c>
      <c r="AB26" s="168">
        <v>14</v>
      </c>
      <c r="AC26" s="168">
        <v>0</v>
      </c>
      <c r="AE26" s="168">
        <v>16</v>
      </c>
      <c r="AF26" s="168">
        <v>26</v>
      </c>
      <c r="AG26" s="168">
        <v>28</v>
      </c>
      <c r="AH26" s="168">
        <v>26</v>
      </c>
      <c r="AI26" s="168">
        <v>0</v>
      </c>
      <c r="AJ26" s="168">
        <v>26</v>
      </c>
      <c r="AK26" s="168">
        <v>26</v>
      </c>
      <c r="AL26" s="168">
        <v>14</v>
      </c>
      <c r="AM26" s="169">
        <v>0</v>
      </c>
    </row>
    <row r="27" spans="1:39" x14ac:dyDescent="0.15">
      <c r="A27" s="167">
        <v>100</v>
      </c>
      <c r="B27" s="168">
        <v>30</v>
      </c>
      <c r="C27" s="168">
        <v>0</v>
      </c>
      <c r="D27" s="168">
        <v>73</v>
      </c>
      <c r="E27" s="168">
        <v>77</v>
      </c>
      <c r="F27" s="168">
        <v>23</v>
      </c>
      <c r="G27" s="168">
        <v>23</v>
      </c>
      <c r="H27" s="168">
        <v>0</v>
      </c>
      <c r="I27" s="168">
        <v>0</v>
      </c>
      <c r="K27" s="168">
        <v>16</v>
      </c>
      <c r="L27" s="168">
        <v>74</v>
      </c>
      <c r="M27" s="168">
        <v>0</v>
      </c>
      <c r="N27" s="168">
        <v>40</v>
      </c>
      <c r="O27" s="168">
        <v>0</v>
      </c>
      <c r="P27" s="168">
        <v>0</v>
      </c>
      <c r="Q27" s="168">
        <v>23</v>
      </c>
      <c r="R27" s="168">
        <v>100</v>
      </c>
      <c r="S27" s="168">
        <v>0</v>
      </c>
      <c r="U27" s="168">
        <v>16</v>
      </c>
      <c r="V27" s="168">
        <v>23</v>
      </c>
      <c r="W27" s="168">
        <v>29</v>
      </c>
      <c r="X27" s="168">
        <v>26</v>
      </c>
      <c r="Y27" s="168">
        <v>0</v>
      </c>
      <c r="Z27" s="168">
        <v>23</v>
      </c>
      <c r="AA27" s="168">
        <v>23</v>
      </c>
      <c r="AB27" s="168">
        <v>12</v>
      </c>
      <c r="AC27" s="168">
        <v>0</v>
      </c>
      <c r="AE27" s="168">
        <v>16</v>
      </c>
      <c r="AF27" s="168">
        <v>23</v>
      </c>
      <c r="AG27" s="168">
        <v>29</v>
      </c>
      <c r="AH27" s="168">
        <v>26</v>
      </c>
      <c r="AI27" s="168">
        <v>0</v>
      </c>
      <c r="AJ27" s="168">
        <v>23</v>
      </c>
      <c r="AK27" s="168">
        <v>23</v>
      </c>
      <c r="AL27" s="168">
        <v>12</v>
      </c>
      <c r="AM27" s="169">
        <v>0</v>
      </c>
    </row>
    <row r="28" spans="1:39" x14ac:dyDescent="0.15">
      <c r="A28" s="167">
        <v>100</v>
      </c>
      <c r="B28" s="168">
        <v>33</v>
      </c>
      <c r="C28" s="168">
        <v>0</v>
      </c>
      <c r="D28" s="168">
        <v>78</v>
      </c>
      <c r="E28" s="168">
        <v>83</v>
      </c>
      <c r="F28" s="168">
        <v>20</v>
      </c>
      <c r="G28" s="168">
        <v>20</v>
      </c>
      <c r="H28" s="168">
        <v>0</v>
      </c>
      <c r="I28" s="168">
        <v>0</v>
      </c>
      <c r="K28" s="168">
        <v>16</v>
      </c>
      <c r="L28" s="168">
        <v>73</v>
      </c>
      <c r="M28" s="168">
        <v>0</v>
      </c>
      <c r="N28" s="168">
        <v>38</v>
      </c>
      <c r="O28" s="168">
        <v>0</v>
      </c>
      <c r="P28" s="168">
        <v>0</v>
      </c>
      <c r="Q28" s="168">
        <v>20</v>
      </c>
      <c r="R28" s="168">
        <v>100</v>
      </c>
      <c r="S28" s="168">
        <v>0</v>
      </c>
      <c r="U28" s="168">
        <v>16</v>
      </c>
      <c r="V28" s="168">
        <v>20</v>
      </c>
      <c r="W28" s="168">
        <v>29</v>
      </c>
      <c r="X28" s="168">
        <v>26</v>
      </c>
      <c r="Y28" s="168">
        <v>0</v>
      </c>
      <c r="Z28" s="168">
        <v>20</v>
      </c>
      <c r="AA28" s="168">
        <v>20</v>
      </c>
      <c r="AB28" s="168">
        <v>11</v>
      </c>
      <c r="AC28" s="168">
        <v>0</v>
      </c>
      <c r="AE28" s="168">
        <v>16</v>
      </c>
      <c r="AF28" s="168">
        <v>20</v>
      </c>
      <c r="AG28" s="168">
        <v>29</v>
      </c>
      <c r="AH28" s="168">
        <v>26</v>
      </c>
      <c r="AI28" s="168">
        <v>0</v>
      </c>
      <c r="AJ28" s="168">
        <v>20</v>
      </c>
      <c r="AK28" s="168">
        <v>20</v>
      </c>
      <c r="AL28" s="168">
        <v>11</v>
      </c>
      <c r="AM28" s="169">
        <v>0</v>
      </c>
    </row>
    <row r="29" spans="1:39" x14ac:dyDescent="0.15">
      <c r="A29" s="167">
        <v>100</v>
      </c>
      <c r="B29" s="168">
        <v>36</v>
      </c>
      <c r="C29" s="168">
        <v>0</v>
      </c>
      <c r="D29" s="168">
        <v>83</v>
      </c>
      <c r="E29" s="168">
        <v>89</v>
      </c>
      <c r="F29" s="168">
        <v>17</v>
      </c>
      <c r="G29" s="168">
        <v>17</v>
      </c>
      <c r="H29" s="168">
        <v>0</v>
      </c>
      <c r="I29" s="168">
        <v>0</v>
      </c>
      <c r="K29" s="168">
        <v>16</v>
      </c>
      <c r="L29" s="168">
        <v>72</v>
      </c>
      <c r="M29" s="168">
        <v>0</v>
      </c>
      <c r="N29" s="168">
        <v>36</v>
      </c>
      <c r="O29" s="168">
        <v>0</v>
      </c>
      <c r="P29" s="168">
        <v>0</v>
      </c>
      <c r="Q29" s="168">
        <v>17</v>
      </c>
      <c r="R29" s="168">
        <v>100</v>
      </c>
      <c r="S29" s="168">
        <v>0</v>
      </c>
      <c r="U29" s="168">
        <v>16</v>
      </c>
      <c r="V29" s="168">
        <v>17</v>
      </c>
      <c r="W29" s="168">
        <v>29</v>
      </c>
      <c r="X29" s="168">
        <v>25</v>
      </c>
      <c r="Y29" s="168">
        <v>0</v>
      </c>
      <c r="Z29" s="168">
        <v>17</v>
      </c>
      <c r="AA29" s="168">
        <v>17</v>
      </c>
      <c r="AB29" s="168">
        <v>10</v>
      </c>
      <c r="AC29" s="168">
        <v>0</v>
      </c>
      <c r="AE29" s="168">
        <v>16</v>
      </c>
      <c r="AF29" s="168">
        <v>17</v>
      </c>
      <c r="AG29" s="168">
        <v>29</v>
      </c>
      <c r="AH29" s="168">
        <v>25</v>
      </c>
      <c r="AI29" s="168">
        <v>0</v>
      </c>
      <c r="AJ29" s="168">
        <v>17</v>
      </c>
      <c r="AK29" s="168">
        <v>17</v>
      </c>
      <c r="AL29" s="168">
        <v>10</v>
      </c>
      <c r="AM29" s="169">
        <v>0</v>
      </c>
    </row>
    <row r="30" spans="1:39" x14ac:dyDescent="0.15">
      <c r="A30" s="167">
        <v>7</v>
      </c>
      <c r="B30" s="168">
        <v>7</v>
      </c>
      <c r="C30" s="168">
        <v>7</v>
      </c>
      <c r="D30" s="168">
        <v>7</v>
      </c>
      <c r="E30" s="168">
        <v>7</v>
      </c>
      <c r="F30" s="168">
        <v>7</v>
      </c>
      <c r="G30" s="168">
        <v>7</v>
      </c>
      <c r="H30" s="168">
        <v>47</v>
      </c>
      <c r="I30" s="168">
        <v>40</v>
      </c>
      <c r="K30" s="168">
        <v>7</v>
      </c>
      <c r="L30" s="168">
        <v>71</v>
      </c>
      <c r="M30" s="168">
        <v>1</v>
      </c>
      <c r="N30" s="168">
        <v>35</v>
      </c>
      <c r="O30" s="168">
        <v>50</v>
      </c>
      <c r="P30" s="168">
        <v>0</v>
      </c>
      <c r="Q30" s="168">
        <v>20</v>
      </c>
      <c r="R30" s="168">
        <v>47</v>
      </c>
      <c r="S30" s="168">
        <v>20</v>
      </c>
      <c r="U30" s="168">
        <v>7</v>
      </c>
      <c r="V30" s="168">
        <v>7</v>
      </c>
      <c r="W30" s="168">
        <v>7</v>
      </c>
      <c r="X30" s="168">
        <v>7</v>
      </c>
      <c r="Y30" s="168">
        <v>7</v>
      </c>
      <c r="Z30" s="168">
        <v>7</v>
      </c>
      <c r="AA30" s="168">
        <v>7</v>
      </c>
      <c r="AB30" s="168">
        <v>47</v>
      </c>
      <c r="AC30" s="168">
        <v>0</v>
      </c>
      <c r="AE30" s="168">
        <v>7</v>
      </c>
      <c r="AF30" s="168">
        <v>7</v>
      </c>
      <c r="AG30" s="168">
        <v>7</v>
      </c>
      <c r="AH30" s="168">
        <v>7</v>
      </c>
      <c r="AI30" s="168">
        <v>7</v>
      </c>
      <c r="AJ30" s="168">
        <v>7</v>
      </c>
      <c r="AK30" s="168">
        <v>0</v>
      </c>
      <c r="AL30" s="168">
        <v>7</v>
      </c>
      <c r="AM30" s="169">
        <v>0</v>
      </c>
    </row>
    <row r="31" spans="1:39" x14ac:dyDescent="0.15">
      <c r="A31" s="167">
        <v>5</v>
      </c>
      <c r="B31" s="168">
        <v>5</v>
      </c>
      <c r="C31" s="168">
        <v>5</v>
      </c>
      <c r="D31" s="168">
        <v>5</v>
      </c>
      <c r="E31" s="168">
        <v>5</v>
      </c>
      <c r="F31" s="168">
        <v>5</v>
      </c>
      <c r="G31" s="168">
        <v>5</v>
      </c>
      <c r="H31" s="168">
        <v>38</v>
      </c>
      <c r="I31" s="168">
        <v>40</v>
      </c>
      <c r="K31" s="168">
        <v>5</v>
      </c>
      <c r="L31" s="168">
        <v>70</v>
      </c>
      <c r="M31" s="168">
        <v>1</v>
      </c>
      <c r="N31" s="168">
        <v>35</v>
      </c>
      <c r="O31" s="168">
        <v>50</v>
      </c>
      <c r="P31" s="168">
        <v>0</v>
      </c>
      <c r="Q31" s="168">
        <v>20</v>
      </c>
      <c r="R31" s="168">
        <v>38</v>
      </c>
      <c r="S31" s="168">
        <v>20</v>
      </c>
      <c r="U31" s="168">
        <v>5</v>
      </c>
      <c r="V31" s="168">
        <v>5</v>
      </c>
      <c r="W31" s="168">
        <v>5</v>
      </c>
      <c r="X31" s="168">
        <v>5</v>
      </c>
      <c r="Y31" s="168">
        <v>5</v>
      </c>
      <c r="Z31" s="168">
        <v>5</v>
      </c>
      <c r="AA31" s="168">
        <v>5</v>
      </c>
      <c r="AB31" s="168">
        <v>38</v>
      </c>
      <c r="AC31" s="168">
        <v>0</v>
      </c>
      <c r="AE31" s="168">
        <v>5</v>
      </c>
      <c r="AF31" s="168">
        <v>5</v>
      </c>
      <c r="AG31" s="168">
        <v>5</v>
      </c>
      <c r="AH31" s="168">
        <v>5</v>
      </c>
      <c r="AI31" s="168">
        <v>5</v>
      </c>
      <c r="AJ31" s="168">
        <v>5</v>
      </c>
      <c r="AK31" s="168">
        <v>0</v>
      </c>
      <c r="AL31" s="168">
        <v>5</v>
      </c>
      <c r="AM31" s="169">
        <v>0</v>
      </c>
    </row>
    <row r="32" spans="1:39" x14ac:dyDescent="0.15">
      <c r="A32" s="167">
        <v>0</v>
      </c>
      <c r="B32" s="168">
        <v>0</v>
      </c>
      <c r="C32" s="168">
        <v>0</v>
      </c>
      <c r="D32" s="168">
        <v>0</v>
      </c>
      <c r="E32" s="168">
        <v>0</v>
      </c>
      <c r="F32" s="168">
        <v>0</v>
      </c>
      <c r="G32" s="168">
        <v>0</v>
      </c>
      <c r="H32" s="168">
        <v>0</v>
      </c>
      <c r="I32" s="168">
        <v>40</v>
      </c>
      <c r="K32" s="168">
        <v>0</v>
      </c>
      <c r="L32" s="168">
        <v>69</v>
      </c>
      <c r="M32" s="168">
        <v>1</v>
      </c>
      <c r="N32" s="168">
        <v>0</v>
      </c>
      <c r="O32" s="168">
        <v>0</v>
      </c>
      <c r="P32" s="168">
        <v>0</v>
      </c>
      <c r="Q32" s="168">
        <v>0</v>
      </c>
      <c r="R32" s="168">
        <v>0</v>
      </c>
      <c r="S32" s="168">
        <v>20</v>
      </c>
      <c r="U32" s="168">
        <v>0</v>
      </c>
      <c r="V32" s="168">
        <v>0</v>
      </c>
      <c r="W32" s="168">
        <v>0</v>
      </c>
      <c r="X32" s="168">
        <v>0</v>
      </c>
      <c r="Y32" s="168">
        <v>0</v>
      </c>
      <c r="Z32" s="168">
        <v>0</v>
      </c>
      <c r="AA32" s="168">
        <v>0</v>
      </c>
      <c r="AB32" s="168">
        <v>0</v>
      </c>
      <c r="AC32" s="168">
        <v>0</v>
      </c>
      <c r="AE32" s="168">
        <v>0</v>
      </c>
      <c r="AF32" s="168">
        <v>0</v>
      </c>
      <c r="AG32" s="168">
        <v>0</v>
      </c>
      <c r="AH32" s="168">
        <v>0</v>
      </c>
      <c r="AI32" s="168">
        <v>0</v>
      </c>
      <c r="AJ32" s="168">
        <v>0</v>
      </c>
      <c r="AK32" s="168">
        <v>0</v>
      </c>
      <c r="AL32" s="168">
        <v>0</v>
      </c>
      <c r="AM32" s="169">
        <v>0</v>
      </c>
    </row>
    <row r="33" spans="1:39" x14ac:dyDescent="0.15">
      <c r="A33" s="167">
        <v>0</v>
      </c>
      <c r="B33" s="168">
        <v>0</v>
      </c>
      <c r="C33" s="168">
        <v>0</v>
      </c>
      <c r="D33" s="168">
        <v>0</v>
      </c>
      <c r="E33" s="168">
        <v>0</v>
      </c>
      <c r="F33" s="168">
        <v>0</v>
      </c>
      <c r="G33" s="168">
        <v>0</v>
      </c>
      <c r="H33" s="168">
        <v>0</v>
      </c>
      <c r="I33" s="168">
        <v>40</v>
      </c>
      <c r="K33" s="168">
        <v>0</v>
      </c>
      <c r="L33" s="168">
        <v>68</v>
      </c>
      <c r="M33" s="168">
        <v>0</v>
      </c>
      <c r="N33" s="168">
        <v>0</v>
      </c>
      <c r="O33" s="168">
        <v>0</v>
      </c>
      <c r="P33" s="168">
        <v>0</v>
      </c>
      <c r="Q33" s="168">
        <v>0</v>
      </c>
      <c r="R33" s="168">
        <v>0</v>
      </c>
      <c r="S33" s="168">
        <v>20</v>
      </c>
      <c r="U33" s="168">
        <v>0</v>
      </c>
      <c r="V33" s="168">
        <v>0</v>
      </c>
      <c r="W33" s="168">
        <v>0</v>
      </c>
      <c r="X33" s="168">
        <v>0</v>
      </c>
      <c r="Y33" s="168">
        <v>0</v>
      </c>
      <c r="Z33" s="168">
        <v>0</v>
      </c>
      <c r="AA33" s="168">
        <v>0</v>
      </c>
      <c r="AB33" s="168">
        <v>0</v>
      </c>
      <c r="AC33" s="168">
        <v>0</v>
      </c>
      <c r="AE33" s="168">
        <v>0</v>
      </c>
      <c r="AF33" s="168">
        <v>0</v>
      </c>
      <c r="AG33" s="168">
        <v>0</v>
      </c>
      <c r="AH33" s="168">
        <v>0</v>
      </c>
      <c r="AI33" s="168">
        <v>0</v>
      </c>
      <c r="AJ33" s="168">
        <v>0</v>
      </c>
      <c r="AK33" s="168">
        <v>0</v>
      </c>
      <c r="AL33" s="168">
        <v>0</v>
      </c>
      <c r="AM33" s="169">
        <v>0</v>
      </c>
    </row>
    <row r="34" spans="1:39" x14ac:dyDescent="0.15">
      <c r="A34" s="167">
        <v>91</v>
      </c>
      <c r="B34" s="168">
        <v>28</v>
      </c>
      <c r="C34" s="168">
        <v>100</v>
      </c>
      <c r="D34" s="168">
        <v>12</v>
      </c>
      <c r="E34" s="168">
        <v>65</v>
      </c>
      <c r="F34" s="168">
        <v>22</v>
      </c>
      <c r="G34" s="168">
        <v>0</v>
      </c>
      <c r="H34" s="168">
        <v>0</v>
      </c>
      <c r="I34" s="168">
        <v>0</v>
      </c>
      <c r="K34" s="168">
        <v>48</v>
      </c>
      <c r="L34" s="168">
        <v>67</v>
      </c>
      <c r="M34" s="168">
        <v>100</v>
      </c>
      <c r="N34" s="168">
        <v>0</v>
      </c>
      <c r="O34" s="168">
        <v>0</v>
      </c>
      <c r="P34" s="168">
        <v>28</v>
      </c>
      <c r="Q34" s="168">
        <v>0</v>
      </c>
      <c r="R34" s="168">
        <v>100</v>
      </c>
      <c r="S34" s="168">
        <v>0</v>
      </c>
      <c r="U34" s="168">
        <v>0</v>
      </c>
      <c r="V34" s="168">
        <v>0</v>
      </c>
      <c r="W34" s="168">
        <v>0</v>
      </c>
      <c r="X34" s="168">
        <v>0</v>
      </c>
      <c r="Y34" s="168">
        <v>0</v>
      </c>
      <c r="Z34" s="168">
        <v>0</v>
      </c>
      <c r="AA34" s="168">
        <v>0</v>
      </c>
      <c r="AB34" s="168">
        <v>0</v>
      </c>
      <c r="AC34" s="168">
        <v>0</v>
      </c>
      <c r="AE34" s="168">
        <v>0</v>
      </c>
      <c r="AF34" s="168">
        <v>0</v>
      </c>
      <c r="AG34" s="168">
        <v>0</v>
      </c>
      <c r="AH34" s="168">
        <v>0</v>
      </c>
      <c r="AI34" s="168">
        <v>0</v>
      </c>
      <c r="AJ34" s="168">
        <v>0</v>
      </c>
      <c r="AK34" s="168">
        <v>100</v>
      </c>
      <c r="AL34" s="168">
        <v>66</v>
      </c>
      <c r="AM34" s="169">
        <v>0</v>
      </c>
    </row>
    <row r="35" spans="1:39" x14ac:dyDescent="0.15">
      <c r="A35" s="167">
        <v>92</v>
      </c>
      <c r="B35" s="168">
        <v>33</v>
      </c>
      <c r="C35" s="168">
        <v>100</v>
      </c>
      <c r="D35" s="168">
        <v>15</v>
      </c>
      <c r="E35" s="168">
        <v>61</v>
      </c>
      <c r="F35" s="168">
        <v>33</v>
      </c>
      <c r="G35" s="168">
        <v>0</v>
      </c>
      <c r="H35" s="168">
        <v>0</v>
      </c>
      <c r="I35" s="168">
        <v>0</v>
      </c>
      <c r="K35" s="168">
        <v>30</v>
      </c>
      <c r="L35" s="168">
        <v>66</v>
      </c>
      <c r="M35" s="168">
        <v>100</v>
      </c>
      <c r="N35" s="168">
        <v>0</v>
      </c>
      <c r="O35" s="168">
        <v>0</v>
      </c>
      <c r="P35" s="168">
        <v>35</v>
      </c>
      <c r="Q35" s="168">
        <v>0</v>
      </c>
      <c r="R35" s="168">
        <v>100</v>
      </c>
      <c r="S35" s="168">
        <v>0</v>
      </c>
      <c r="U35" s="168">
        <v>0</v>
      </c>
      <c r="V35" s="168">
        <v>0</v>
      </c>
      <c r="W35" s="168">
        <v>0</v>
      </c>
      <c r="X35" s="168">
        <v>0</v>
      </c>
      <c r="Y35" s="168">
        <v>0</v>
      </c>
      <c r="Z35" s="168">
        <v>0</v>
      </c>
      <c r="AA35" s="168">
        <v>0</v>
      </c>
      <c r="AB35" s="168">
        <v>0</v>
      </c>
      <c r="AC35" s="168">
        <v>0</v>
      </c>
      <c r="AE35" s="168">
        <v>0</v>
      </c>
      <c r="AF35" s="168">
        <v>0</v>
      </c>
      <c r="AG35" s="168">
        <v>0</v>
      </c>
      <c r="AH35" s="168">
        <v>0</v>
      </c>
      <c r="AI35" s="168">
        <v>0</v>
      </c>
      <c r="AJ35" s="168">
        <v>0</v>
      </c>
      <c r="AK35" s="168">
        <v>100</v>
      </c>
      <c r="AL35" s="168">
        <v>66</v>
      </c>
      <c r="AM35" s="169">
        <v>0</v>
      </c>
    </row>
    <row r="36" spans="1:39" x14ac:dyDescent="0.15">
      <c r="A36" s="167">
        <v>93</v>
      </c>
      <c r="B36" s="168">
        <v>38</v>
      </c>
      <c r="C36" s="168">
        <v>100</v>
      </c>
      <c r="D36" s="168">
        <v>18</v>
      </c>
      <c r="E36" s="168">
        <v>57</v>
      </c>
      <c r="F36" s="168">
        <v>44</v>
      </c>
      <c r="G36" s="168">
        <v>0</v>
      </c>
      <c r="H36" s="168">
        <v>0</v>
      </c>
      <c r="I36" s="168">
        <v>0</v>
      </c>
      <c r="K36" s="168">
        <v>2</v>
      </c>
      <c r="L36" s="168">
        <v>65</v>
      </c>
      <c r="M36" s="168">
        <v>100</v>
      </c>
      <c r="N36" s="168">
        <v>0</v>
      </c>
      <c r="O36" s="168">
        <v>0</v>
      </c>
      <c r="P36" s="168">
        <v>35</v>
      </c>
      <c r="Q36" s="168">
        <v>0</v>
      </c>
      <c r="R36" s="168">
        <v>100</v>
      </c>
      <c r="S36" s="168">
        <v>0</v>
      </c>
      <c r="U36" s="168">
        <v>0</v>
      </c>
      <c r="V36" s="168">
        <v>0</v>
      </c>
      <c r="W36" s="168">
        <v>0</v>
      </c>
      <c r="X36" s="168">
        <v>0</v>
      </c>
      <c r="Y36" s="168">
        <v>0</v>
      </c>
      <c r="Z36" s="168">
        <v>0</v>
      </c>
      <c r="AA36" s="168">
        <v>0</v>
      </c>
      <c r="AB36" s="168">
        <v>0</v>
      </c>
      <c r="AC36" s="168">
        <v>0</v>
      </c>
      <c r="AE36" s="168">
        <v>0</v>
      </c>
      <c r="AF36" s="168">
        <v>0</v>
      </c>
      <c r="AG36" s="168">
        <v>0</v>
      </c>
      <c r="AH36" s="168">
        <v>0</v>
      </c>
      <c r="AI36" s="168">
        <v>0</v>
      </c>
      <c r="AJ36" s="168">
        <v>0</v>
      </c>
      <c r="AK36" s="168">
        <v>100</v>
      </c>
      <c r="AL36" s="168">
        <v>66</v>
      </c>
      <c r="AM36" s="169">
        <v>0</v>
      </c>
    </row>
    <row r="37" spans="1:39" x14ac:dyDescent="0.15">
      <c r="A37" s="167">
        <v>94</v>
      </c>
      <c r="B37" s="168">
        <v>43</v>
      </c>
      <c r="C37" s="168">
        <v>100</v>
      </c>
      <c r="D37" s="168">
        <v>21</v>
      </c>
      <c r="E37" s="168">
        <v>53</v>
      </c>
      <c r="F37" s="168">
        <v>55</v>
      </c>
      <c r="G37" s="168">
        <v>0</v>
      </c>
      <c r="H37" s="168">
        <v>0</v>
      </c>
      <c r="I37" s="168">
        <v>0</v>
      </c>
      <c r="K37" s="168">
        <v>2</v>
      </c>
      <c r="L37" s="168">
        <v>64</v>
      </c>
      <c r="M37" s="168">
        <v>0</v>
      </c>
      <c r="N37" s="168">
        <v>0</v>
      </c>
      <c r="O37" s="168">
        <v>0</v>
      </c>
      <c r="P37" s="168">
        <v>35</v>
      </c>
      <c r="Q37" s="168">
        <v>0</v>
      </c>
      <c r="R37" s="168">
        <v>100</v>
      </c>
      <c r="S37" s="168">
        <v>0</v>
      </c>
      <c r="U37" s="168">
        <v>2</v>
      </c>
      <c r="V37" s="168">
        <v>0</v>
      </c>
      <c r="W37" s="168">
        <v>0</v>
      </c>
      <c r="X37" s="168">
        <v>0</v>
      </c>
      <c r="Y37" s="168">
        <v>0</v>
      </c>
      <c r="Z37" s="168">
        <v>0</v>
      </c>
      <c r="AA37" s="168">
        <v>0</v>
      </c>
      <c r="AB37" s="168">
        <v>35</v>
      </c>
      <c r="AC37" s="168">
        <v>0</v>
      </c>
      <c r="AE37" s="168">
        <v>2</v>
      </c>
      <c r="AF37" s="168">
        <v>0</v>
      </c>
      <c r="AG37" s="168">
        <v>0</v>
      </c>
      <c r="AH37" s="168">
        <v>0</v>
      </c>
      <c r="AI37" s="168">
        <v>0</v>
      </c>
      <c r="AJ37" s="168">
        <v>0</v>
      </c>
      <c r="AK37" s="168">
        <v>0</v>
      </c>
      <c r="AL37" s="168">
        <v>35</v>
      </c>
      <c r="AM37" s="169">
        <v>0</v>
      </c>
    </row>
    <row r="38" spans="1:39" x14ac:dyDescent="0.15">
      <c r="A38" s="167">
        <v>95</v>
      </c>
      <c r="B38" s="168">
        <v>48</v>
      </c>
      <c r="C38" s="168">
        <v>0</v>
      </c>
      <c r="D38" s="168">
        <v>24</v>
      </c>
      <c r="E38" s="168">
        <v>49</v>
      </c>
      <c r="F38" s="168">
        <v>66</v>
      </c>
      <c r="G38" s="168">
        <v>0</v>
      </c>
      <c r="H38" s="168">
        <v>0</v>
      </c>
      <c r="I38" s="168">
        <v>0</v>
      </c>
      <c r="K38" s="168">
        <v>2</v>
      </c>
      <c r="L38" s="168">
        <v>63</v>
      </c>
      <c r="M38" s="168">
        <v>0</v>
      </c>
      <c r="N38" s="168">
        <v>0</v>
      </c>
      <c r="O38" s="168">
        <v>0</v>
      </c>
      <c r="P38" s="168">
        <v>0</v>
      </c>
      <c r="Q38" s="168">
        <v>0</v>
      </c>
      <c r="R38" s="168">
        <v>100</v>
      </c>
      <c r="S38" s="168">
        <v>0</v>
      </c>
      <c r="U38" s="168">
        <v>2</v>
      </c>
      <c r="V38" s="168">
        <v>0</v>
      </c>
      <c r="W38" s="168">
        <v>0</v>
      </c>
      <c r="X38" s="168">
        <v>0</v>
      </c>
      <c r="Y38" s="168">
        <v>0</v>
      </c>
      <c r="Z38" s="168">
        <v>0</v>
      </c>
      <c r="AA38" s="168">
        <v>0</v>
      </c>
      <c r="AB38" s="168">
        <v>31</v>
      </c>
      <c r="AC38" s="168">
        <v>0</v>
      </c>
      <c r="AE38" s="168">
        <v>2</v>
      </c>
      <c r="AF38" s="168">
        <v>0</v>
      </c>
      <c r="AG38" s="168">
        <v>0</v>
      </c>
      <c r="AH38" s="168">
        <v>0</v>
      </c>
      <c r="AI38" s="168">
        <v>0</v>
      </c>
      <c r="AJ38" s="168">
        <v>0</v>
      </c>
      <c r="AK38" s="168">
        <v>0</v>
      </c>
      <c r="AL38" s="168">
        <v>31</v>
      </c>
      <c r="AM38" s="169">
        <v>0</v>
      </c>
    </row>
    <row r="39" spans="1:39" x14ac:dyDescent="0.15">
      <c r="A39" s="167">
        <v>96</v>
      </c>
      <c r="B39" s="168">
        <v>53</v>
      </c>
      <c r="C39" s="168">
        <v>0</v>
      </c>
      <c r="D39" s="168">
        <v>27</v>
      </c>
      <c r="E39" s="168">
        <v>45</v>
      </c>
      <c r="F39" s="168">
        <v>77</v>
      </c>
      <c r="G39" s="168">
        <v>0</v>
      </c>
      <c r="H39" s="168">
        <v>0</v>
      </c>
      <c r="I39" s="168">
        <v>0</v>
      </c>
      <c r="K39" s="168">
        <v>20</v>
      </c>
      <c r="L39" s="168">
        <v>62</v>
      </c>
      <c r="M39" s="168">
        <v>0</v>
      </c>
      <c r="N39" s="168">
        <v>0</v>
      </c>
      <c r="O39" s="168">
        <v>0</v>
      </c>
      <c r="P39" s="168">
        <v>0</v>
      </c>
      <c r="Q39" s="168">
        <v>0</v>
      </c>
      <c r="R39" s="168">
        <v>100</v>
      </c>
      <c r="S39" s="168">
        <v>0</v>
      </c>
      <c r="U39" s="168">
        <v>20</v>
      </c>
      <c r="V39" s="168">
        <v>0</v>
      </c>
      <c r="W39" s="168">
        <v>0</v>
      </c>
      <c r="X39" s="168">
        <v>0</v>
      </c>
      <c r="Y39" s="168">
        <v>0</v>
      </c>
      <c r="Z39" s="168">
        <v>0</v>
      </c>
      <c r="AA39" s="168">
        <v>0</v>
      </c>
      <c r="AB39" s="168">
        <v>25</v>
      </c>
      <c r="AC39" s="168">
        <v>0</v>
      </c>
      <c r="AE39" s="168">
        <v>20</v>
      </c>
      <c r="AF39" s="168">
        <v>0</v>
      </c>
      <c r="AG39" s="168">
        <v>0</v>
      </c>
      <c r="AH39" s="168">
        <v>0</v>
      </c>
      <c r="AI39" s="168">
        <v>0</v>
      </c>
      <c r="AJ39" s="168">
        <v>0</v>
      </c>
      <c r="AK39" s="168">
        <v>0</v>
      </c>
      <c r="AL39" s="168">
        <v>25</v>
      </c>
      <c r="AM39" s="169">
        <v>0</v>
      </c>
    </row>
    <row r="40" spans="1:39" x14ac:dyDescent="0.15">
      <c r="A40" s="167">
        <v>97</v>
      </c>
      <c r="B40" s="168">
        <v>58</v>
      </c>
      <c r="C40" s="168">
        <v>0</v>
      </c>
      <c r="D40" s="168">
        <v>30</v>
      </c>
      <c r="E40" s="168">
        <v>41</v>
      </c>
      <c r="F40" s="168">
        <v>88</v>
      </c>
      <c r="G40" s="168">
        <v>0</v>
      </c>
      <c r="H40" s="168">
        <v>0</v>
      </c>
      <c r="I40" s="168">
        <v>0</v>
      </c>
      <c r="K40" s="168">
        <v>27</v>
      </c>
      <c r="L40" s="168">
        <v>61</v>
      </c>
      <c r="M40" s="168">
        <v>0</v>
      </c>
      <c r="N40" s="168">
        <v>0</v>
      </c>
      <c r="O40" s="168">
        <v>0</v>
      </c>
      <c r="P40" s="168">
        <v>0</v>
      </c>
      <c r="Q40" s="168">
        <v>0</v>
      </c>
      <c r="R40" s="168">
        <v>100</v>
      </c>
      <c r="S40" s="168">
        <v>0</v>
      </c>
      <c r="U40" s="168">
        <v>27</v>
      </c>
      <c r="V40" s="168">
        <v>0</v>
      </c>
      <c r="W40" s="168">
        <v>0</v>
      </c>
      <c r="X40" s="168">
        <v>0</v>
      </c>
      <c r="Y40" s="168">
        <v>0</v>
      </c>
      <c r="Z40" s="168">
        <v>0</v>
      </c>
      <c r="AA40" s="168">
        <v>0</v>
      </c>
      <c r="AB40" s="168">
        <v>21</v>
      </c>
      <c r="AC40" s="168">
        <v>0</v>
      </c>
      <c r="AE40" s="168">
        <v>27</v>
      </c>
      <c r="AF40" s="168">
        <v>0</v>
      </c>
      <c r="AG40" s="168">
        <v>0</v>
      </c>
      <c r="AH40" s="168">
        <v>0</v>
      </c>
      <c r="AI40" s="168">
        <v>0</v>
      </c>
      <c r="AJ40" s="168">
        <v>0</v>
      </c>
      <c r="AK40" s="168">
        <v>0</v>
      </c>
      <c r="AL40" s="168">
        <v>21</v>
      </c>
      <c r="AM40" s="169">
        <v>0</v>
      </c>
    </row>
    <row r="41" spans="1:39" x14ac:dyDescent="0.15">
      <c r="A41" s="167">
        <v>98</v>
      </c>
      <c r="B41" s="168">
        <v>63</v>
      </c>
      <c r="C41" s="168">
        <v>0</v>
      </c>
      <c r="D41" s="168">
        <v>33</v>
      </c>
      <c r="E41" s="168">
        <v>37</v>
      </c>
      <c r="F41" s="168">
        <v>99</v>
      </c>
      <c r="G41" s="168">
        <v>0</v>
      </c>
      <c r="H41" s="168">
        <v>0</v>
      </c>
      <c r="I41" s="168">
        <v>0</v>
      </c>
      <c r="K41" s="168">
        <v>27</v>
      </c>
      <c r="L41" s="168">
        <v>60</v>
      </c>
      <c r="M41" s="168">
        <v>0</v>
      </c>
      <c r="N41" s="168">
        <v>0</v>
      </c>
      <c r="O41" s="168">
        <v>0</v>
      </c>
      <c r="P41" s="168">
        <v>0</v>
      </c>
      <c r="Q41" s="168">
        <v>0</v>
      </c>
      <c r="R41" s="168">
        <v>100</v>
      </c>
      <c r="S41" s="168">
        <v>0</v>
      </c>
      <c r="U41" s="168">
        <v>27</v>
      </c>
      <c r="V41" s="168">
        <v>0</v>
      </c>
      <c r="W41" s="168">
        <v>0</v>
      </c>
      <c r="X41" s="168">
        <v>0</v>
      </c>
      <c r="Y41" s="168">
        <v>0</v>
      </c>
      <c r="Z41" s="168">
        <v>0</v>
      </c>
      <c r="AA41" s="168">
        <v>0</v>
      </c>
      <c r="AB41" s="168">
        <v>17</v>
      </c>
      <c r="AC41" s="168">
        <v>0</v>
      </c>
      <c r="AE41" s="168">
        <v>27</v>
      </c>
      <c r="AF41" s="168">
        <v>0</v>
      </c>
      <c r="AG41" s="168">
        <v>0</v>
      </c>
      <c r="AH41" s="168">
        <v>0</v>
      </c>
      <c r="AI41" s="168">
        <v>0</v>
      </c>
      <c r="AJ41" s="168">
        <v>0</v>
      </c>
      <c r="AK41" s="168">
        <v>0</v>
      </c>
      <c r="AL41" s="168">
        <v>17</v>
      </c>
      <c r="AM41" s="169">
        <v>0</v>
      </c>
    </row>
    <row r="42" spans="1:39" x14ac:dyDescent="0.15">
      <c r="A42" s="167">
        <v>99</v>
      </c>
      <c r="B42" s="168">
        <v>68</v>
      </c>
      <c r="C42" s="168">
        <v>0</v>
      </c>
      <c r="D42" s="168">
        <v>36</v>
      </c>
      <c r="E42" s="168">
        <v>33</v>
      </c>
      <c r="F42" s="168">
        <v>0</v>
      </c>
      <c r="G42" s="168">
        <v>0</v>
      </c>
      <c r="H42" s="168">
        <v>0</v>
      </c>
      <c r="I42" s="168">
        <v>0</v>
      </c>
      <c r="K42" s="168">
        <v>25</v>
      </c>
      <c r="L42" s="168">
        <v>59</v>
      </c>
      <c r="M42" s="168">
        <v>0</v>
      </c>
      <c r="N42" s="168">
        <v>0</v>
      </c>
      <c r="O42" s="168">
        <v>0</v>
      </c>
      <c r="P42" s="168">
        <v>0</v>
      </c>
      <c r="Q42" s="168">
        <v>0</v>
      </c>
      <c r="R42" s="168">
        <v>100</v>
      </c>
      <c r="S42" s="168">
        <v>0</v>
      </c>
      <c r="U42" s="168">
        <v>25</v>
      </c>
      <c r="V42" s="168">
        <v>0</v>
      </c>
      <c r="W42" s="168">
        <v>0</v>
      </c>
      <c r="X42" s="168">
        <v>0</v>
      </c>
      <c r="Y42" s="168">
        <v>0</v>
      </c>
      <c r="Z42" s="168">
        <v>0</v>
      </c>
      <c r="AA42" s="168">
        <v>0</v>
      </c>
      <c r="AB42" s="168">
        <v>13</v>
      </c>
      <c r="AC42" s="168">
        <v>0</v>
      </c>
      <c r="AE42" s="168">
        <v>25</v>
      </c>
      <c r="AF42" s="168">
        <v>0</v>
      </c>
      <c r="AG42" s="168">
        <v>0</v>
      </c>
      <c r="AH42" s="168">
        <v>0</v>
      </c>
      <c r="AI42" s="168">
        <v>0</v>
      </c>
      <c r="AJ42" s="168">
        <v>0</v>
      </c>
      <c r="AK42" s="168">
        <v>0</v>
      </c>
      <c r="AL42" s="168">
        <v>13</v>
      </c>
      <c r="AM42" s="169">
        <v>0</v>
      </c>
    </row>
    <row r="43" spans="1:39" x14ac:dyDescent="0.15">
      <c r="A43" s="167">
        <v>100</v>
      </c>
      <c r="B43" s="168">
        <v>73</v>
      </c>
      <c r="C43" s="168">
        <v>0</v>
      </c>
      <c r="D43" s="168">
        <v>39</v>
      </c>
      <c r="E43" s="168">
        <v>29</v>
      </c>
      <c r="F43" s="168">
        <v>0</v>
      </c>
      <c r="G43" s="168">
        <v>0</v>
      </c>
      <c r="H43" s="168">
        <v>0</v>
      </c>
      <c r="I43" s="168">
        <v>0</v>
      </c>
      <c r="K43" s="168">
        <v>25</v>
      </c>
      <c r="L43" s="168">
        <v>58</v>
      </c>
      <c r="M43" s="168">
        <v>0</v>
      </c>
      <c r="N43" s="168">
        <v>0</v>
      </c>
      <c r="O43" s="168">
        <v>0</v>
      </c>
      <c r="P43" s="168">
        <v>0</v>
      </c>
      <c r="Q43" s="168">
        <v>0</v>
      </c>
      <c r="R43" s="168">
        <v>100</v>
      </c>
      <c r="S43" s="168">
        <v>0</v>
      </c>
      <c r="U43" s="168">
        <v>25</v>
      </c>
      <c r="V43" s="168">
        <v>0</v>
      </c>
      <c r="W43" s="168">
        <v>0</v>
      </c>
      <c r="X43" s="168">
        <v>0</v>
      </c>
      <c r="Y43" s="168">
        <v>0</v>
      </c>
      <c r="Z43" s="168">
        <v>0</v>
      </c>
      <c r="AA43" s="168">
        <v>0</v>
      </c>
      <c r="AB43" s="168">
        <v>11</v>
      </c>
      <c r="AC43" s="168">
        <v>0</v>
      </c>
      <c r="AE43" s="168">
        <v>25</v>
      </c>
      <c r="AF43" s="168">
        <v>0</v>
      </c>
      <c r="AG43" s="168">
        <v>0</v>
      </c>
      <c r="AH43" s="168">
        <v>0</v>
      </c>
      <c r="AI43" s="168">
        <v>0</v>
      </c>
      <c r="AJ43" s="168">
        <v>0</v>
      </c>
      <c r="AK43" s="168">
        <v>0</v>
      </c>
      <c r="AL43" s="168">
        <v>11</v>
      </c>
      <c r="AM43" s="169">
        <v>0</v>
      </c>
    </row>
    <row r="44" spans="1:39" x14ac:dyDescent="0.15">
      <c r="A44" s="167">
        <v>100</v>
      </c>
      <c r="B44" s="168">
        <v>78</v>
      </c>
      <c r="C44" s="168">
        <v>0</v>
      </c>
      <c r="D44" s="168">
        <v>42</v>
      </c>
      <c r="E44" s="168">
        <v>25</v>
      </c>
      <c r="F44" s="168">
        <v>0</v>
      </c>
      <c r="G44" s="168">
        <v>0</v>
      </c>
      <c r="H44" s="168">
        <v>0</v>
      </c>
      <c r="I44" s="168">
        <v>0</v>
      </c>
      <c r="K44" s="168">
        <v>25</v>
      </c>
      <c r="L44" s="168">
        <v>57</v>
      </c>
      <c r="M44" s="168">
        <v>0</v>
      </c>
      <c r="N44" s="168">
        <v>0</v>
      </c>
      <c r="O44" s="168">
        <v>0</v>
      </c>
      <c r="P44" s="168">
        <v>0</v>
      </c>
      <c r="Q44" s="168">
        <v>0</v>
      </c>
      <c r="R44" s="168">
        <v>100</v>
      </c>
      <c r="S44" s="168">
        <v>0</v>
      </c>
      <c r="U44" s="168">
        <v>25</v>
      </c>
      <c r="V44" s="168">
        <v>0</v>
      </c>
      <c r="W44" s="168">
        <v>0</v>
      </c>
      <c r="X44" s="168">
        <v>0</v>
      </c>
      <c r="Y44" s="168">
        <v>0</v>
      </c>
      <c r="Z44" s="168">
        <v>0</v>
      </c>
      <c r="AA44" s="168">
        <v>0</v>
      </c>
      <c r="AB44" s="168">
        <v>9</v>
      </c>
      <c r="AC44" s="168">
        <v>0</v>
      </c>
      <c r="AE44" s="168">
        <v>25</v>
      </c>
      <c r="AF44" s="168">
        <v>0</v>
      </c>
      <c r="AG44" s="168">
        <v>0</v>
      </c>
      <c r="AH44" s="168">
        <v>0</v>
      </c>
      <c r="AI44" s="168">
        <v>0</v>
      </c>
      <c r="AJ44" s="168">
        <v>0</v>
      </c>
      <c r="AK44" s="168">
        <v>0</v>
      </c>
      <c r="AL44" s="168">
        <v>9</v>
      </c>
      <c r="AM44" s="169">
        <v>0</v>
      </c>
    </row>
    <row r="45" spans="1:39" x14ac:dyDescent="0.15">
      <c r="A45" s="167">
        <v>100</v>
      </c>
      <c r="B45" s="168">
        <v>34</v>
      </c>
      <c r="C45" s="168">
        <v>0</v>
      </c>
      <c r="D45" s="168">
        <v>45</v>
      </c>
      <c r="E45" s="168">
        <v>21</v>
      </c>
      <c r="F45" s="168">
        <v>0</v>
      </c>
      <c r="G45" s="168">
        <v>0</v>
      </c>
      <c r="H45" s="168">
        <v>0</v>
      </c>
      <c r="I45" s="168">
        <v>0</v>
      </c>
      <c r="K45" s="168">
        <v>22</v>
      </c>
      <c r="L45" s="168">
        <v>56</v>
      </c>
      <c r="M45" s="168">
        <v>0</v>
      </c>
      <c r="N45" s="168">
        <v>0</v>
      </c>
      <c r="O45" s="168">
        <v>0</v>
      </c>
      <c r="P45" s="168">
        <v>0</v>
      </c>
      <c r="Q45" s="168">
        <v>0</v>
      </c>
      <c r="R45" s="168">
        <v>100</v>
      </c>
      <c r="S45" s="168">
        <v>0</v>
      </c>
      <c r="U45" s="168">
        <v>22</v>
      </c>
      <c r="V45" s="168">
        <v>0</v>
      </c>
      <c r="W45" s="168">
        <v>0</v>
      </c>
      <c r="X45" s="168">
        <v>0</v>
      </c>
      <c r="Y45" s="168">
        <v>0</v>
      </c>
      <c r="Z45" s="168">
        <v>0</v>
      </c>
      <c r="AA45" s="168">
        <v>0</v>
      </c>
      <c r="AB45" s="168">
        <v>8</v>
      </c>
      <c r="AC45" s="168">
        <v>0</v>
      </c>
      <c r="AE45" s="168">
        <v>22</v>
      </c>
      <c r="AF45" s="168">
        <v>0</v>
      </c>
      <c r="AG45" s="168">
        <v>0</v>
      </c>
      <c r="AH45" s="168">
        <v>0</v>
      </c>
      <c r="AI45" s="168">
        <v>0</v>
      </c>
      <c r="AJ45" s="168">
        <v>0</v>
      </c>
      <c r="AK45" s="168">
        <v>0</v>
      </c>
      <c r="AL45" s="168">
        <v>8</v>
      </c>
      <c r="AM45" s="169">
        <v>0</v>
      </c>
    </row>
    <row r="46" spans="1:39" x14ac:dyDescent="0.15">
      <c r="A46" s="167">
        <v>20</v>
      </c>
      <c r="B46" s="168">
        <v>0</v>
      </c>
      <c r="C46" s="168">
        <v>3</v>
      </c>
      <c r="D46" s="168">
        <v>0</v>
      </c>
      <c r="E46" s="168">
        <v>0</v>
      </c>
      <c r="F46" s="168">
        <v>0</v>
      </c>
      <c r="G46" s="168">
        <v>0</v>
      </c>
      <c r="H46" s="168">
        <v>7</v>
      </c>
      <c r="I46" s="168">
        <v>0</v>
      </c>
      <c r="K46" s="168">
        <v>20</v>
      </c>
      <c r="L46" s="168">
        <v>55</v>
      </c>
      <c r="M46" s="168">
        <v>0</v>
      </c>
      <c r="N46" s="168">
        <v>0</v>
      </c>
      <c r="O46" s="168">
        <v>0</v>
      </c>
      <c r="P46" s="168">
        <v>0</v>
      </c>
      <c r="Q46" s="168">
        <v>0</v>
      </c>
      <c r="R46" s="168">
        <v>30</v>
      </c>
      <c r="S46" s="168">
        <v>0</v>
      </c>
      <c r="U46" s="168">
        <v>20</v>
      </c>
      <c r="V46" s="168">
        <v>0</v>
      </c>
      <c r="W46" s="168">
        <v>0</v>
      </c>
      <c r="X46" s="168">
        <v>0</v>
      </c>
      <c r="Y46" s="168">
        <v>0</v>
      </c>
      <c r="Z46" s="168">
        <v>0</v>
      </c>
      <c r="AA46" s="168">
        <v>0</v>
      </c>
      <c r="AB46" s="168">
        <v>7</v>
      </c>
      <c r="AC46" s="168">
        <v>0</v>
      </c>
      <c r="AE46" s="168">
        <v>20</v>
      </c>
      <c r="AF46" s="168">
        <v>0</v>
      </c>
      <c r="AG46" s="168">
        <v>0</v>
      </c>
      <c r="AH46" s="168">
        <v>0</v>
      </c>
      <c r="AI46" s="168">
        <v>0</v>
      </c>
      <c r="AJ46" s="168">
        <v>0</v>
      </c>
      <c r="AK46" s="168">
        <v>0</v>
      </c>
      <c r="AL46" s="168">
        <v>7</v>
      </c>
      <c r="AM46" s="169">
        <v>0</v>
      </c>
    </row>
    <row r="47" spans="1:39" x14ac:dyDescent="0.15">
      <c r="A47" s="167">
        <v>17</v>
      </c>
      <c r="B47" s="168">
        <v>0</v>
      </c>
      <c r="C47" s="168">
        <v>3</v>
      </c>
      <c r="D47" s="168">
        <v>0</v>
      </c>
      <c r="E47" s="168">
        <v>0</v>
      </c>
      <c r="F47" s="168">
        <v>0</v>
      </c>
      <c r="G47" s="168">
        <v>0</v>
      </c>
      <c r="H47" s="168">
        <v>5</v>
      </c>
      <c r="I47" s="168">
        <v>0</v>
      </c>
      <c r="K47" s="168">
        <v>17</v>
      </c>
      <c r="L47" s="168">
        <v>54</v>
      </c>
      <c r="M47" s="168">
        <v>0</v>
      </c>
      <c r="N47" s="168">
        <v>0</v>
      </c>
      <c r="O47" s="168">
        <v>0</v>
      </c>
      <c r="P47" s="168">
        <v>0</v>
      </c>
      <c r="Q47" s="168">
        <v>0</v>
      </c>
      <c r="R47" s="168">
        <v>30</v>
      </c>
      <c r="S47" s="168">
        <v>0</v>
      </c>
      <c r="U47" s="168">
        <v>17</v>
      </c>
      <c r="V47" s="168">
        <v>0</v>
      </c>
      <c r="W47" s="168">
        <v>0</v>
      </c>
      <c r="X47" s="168">
        <v>0</v>
      </c>
      <c r="Y47" s="168">
        <v>0</v>
      </c>
      <c r="Z47" s="168">
        <v>0</v>
      </c>
      <c r="AA47" s="168">
        <v>0</v>
      </c>
      <c r="AB47" s="168">
        <v>5</v>
      </c>
      <c r="AC47" s="168">
        <v>0</v>
      </c>
      <c r="AE47" s="168">
        <v>17</v>
      </c>
      <c r="AF47" s="168">
        <v>0</v>
      </c>
      <c r="AG47" s="168">
        <v>0</v>
      </c>
      <c r="AH47" s="168">
        <v>0</v>
      </c>
      <c r="AI47" s="168">
        <v>0</v>
      </c>
      <c r="AJ47" s="168">
        <v>0</v>
      </c>
      <c r="AK47" s="168">
        <v>0</v>
      </c>
      <c r="AL47" s="168">
        <v>5</v>
      </c>
      <c r="AM47" s="169">
        <v>0</v>
      </c>
    </row>
    <row r="48" spans="1:39" x14ac:dyDescent="0.15">
      <c r="A48" s="167">
        <v>14</v>
      </c>
      <c r="B48" s="168">
        <v>0</v>
      </c>
      <c r="C48" s="168">
        <v>0</v>
      </c>
      <c r="D48" s="168">
        <v>0</v>
      </c>
      <c r="E48" s="168">
        <v>0</v>
      </c>
      <c r="F48" s="168">
        <v>0</v>
      </c>
      <c r="G48" s="168">
        <v>0</v>
      </c>
      <c r="H48" s="168">
        <v>4</v>
      </c>
      <c r="I48" s="168">
        <v>0</v>
      </c>
      <c r="K48" s="168">
        <v>14</v>
      </c>
      <c r="L48" s="168">
        <v>53</v>
      </c>
      <c r="M48" s="168">
        <v>0</v>
      </c>
      <c r="N48" s="168">
        <v>0</v>
      </c>
      <c r="O48" s="168">
        <v>0</v>
      </c>
      <c r="P48" s="168">
        <v>0</v>
      </c>
      <c r="Q48" s="168">
        <v>0</v>
      </c>
      <c r="R48" s="168">
        <v>0</v>
      </c>
      <c r="S48" s="168">
        <v>0</v>
      </c>
      <c r="U48" s="168">
        <v>14</v>
      </c>
      <c r="V48" s="168">
        <v>0</v>
      </c>
      <c r="W48" s="168">
        <v>0</v>
      </c>
      <c r="X48" s="168">
        <v>0</v>
      </c>
      <c r="Y48" s="168">
        <v>0</v>
      </c>
      <c r="Z48" s="168">
        <v>0</v>
      </c>
      <c r="AA48" s="168">
        <v>0</v>
      </c>
      <c r="AB48" s="168">
        <v>4</v>
      </c>
      <c r="AC48" s="168">
        <v>0</v>
      </c>
      <c r="AE48" s="168">
        <v>14</v>
      </c>
      <c r="AF48" s="168">
        <v>0</v>
      </c>
      <c r="AG48" s="168">
        <v>0</v>
      </c>
      <c r="AH48" s="168">
        <v>0</v>
      </c>
      <c r="AI48" s="168">
        <v>0</v>
      </c>
      <c r="AJ48" s="168">
        <v>0</v>
      </c>
      <c r="AK48" s="168">
        <v>0</v>
      </c>
      <c r="AL48" s="168">
        <v>4</v>
      </c>
      <c r="AM48" s="169">
        <v>0</v>
      </c>
    </row>
    <row r="49" spans="1:39" x14ac:dyDescent="0.15">
      <c r="A49" s="167">
        <v>0</v>
      </c>
      <c r="B49" s="168">
        <v>0</v>
      </c>
      <c r="C49" s="168">
        <v>0</v>
      </c>
      <c r="D49" s="168">
        <v>0</v>
      </c>
      <c r="E49" s="168">
        <v>0</v>
      </c>
      <c r="F49" s="168">
        <v>0</v>
      </c>
      <c r="G49" s="168">
        <v>0</v>
      </c>
      <c r="H49" s="168">
        <v>0</v>
      </c>
      <c r="I49" s="168">
        <v>0</v>
      </c>
      <c r="K49" s="168">
        <v>0</v>
      </c>
      <c r="L49" s="168">
        <v>52</v>
      </c>
      <c r="M49" s="168">
        <v>0</v>
      </c>
      <c r="N49" s="168">
        <v>0</v>
      </c>
      <c r="O49" s="168">
        <v>0</v>
      </c>
      <c r="P49" s="168">
        <v>0</v>
      </c>
      <c r="Q49" s="168">
        <v>0</v>
      </c>
      <c r="R49" s="168">
        <v>0</v>
      </c>
      <c r="S49" s="168">
        <v>0</v>
      </c>
      <c r="U49" s="168">
        <v>0</v>
      </c>
      <c r="V49" s="168">
        <v>0</v>
      </c>
      <c r="W49" s="168">
        <v>0</v>
      </c>
      <c r="X49" s="168">
        <v>0</v>
      </c>
      <c r="Y49" s="168">
        <v>0</v>
      </c>
      <c r="Z49" s="168">
        <v>0</v>
      </c>
      <c r="AA49" s="168">
        <v>0</v>
      </c>
      <c r="AB49" s="168">
        <v>0</v>
      </c>
      <c r="AC49" s="168">
        <v>0</v>
      </c>
      <c r="AE49" s="168">
        <v>0</v>
      </c>
      <c r="AF49" s="168">
        <v>0</v>
      </c>
      <c r="AG49" s="168">
        <v>0</v>
      </c>
      <c r="AH49" s="168">
        <v>0</v>
      </c>
      <c r="AI49" s="168">
        <v>0</v>
      </c>
      <c r="AJ49" s="168">
        <v>0</v>
      </c>
      <c r="AK49" s="168">
        <v>0</v>
      </c>
      <c r="AL49" s="168">
        <v>0</v>
      </c>
      <c r="AM49" s="169">
        <v>0</v>
      </c>
    </row>
    <row r="50" spans="1:39" x14ac:dyDescent="0.15">
      <c r="A50" s="167">
        <v>100</v>
      </c>
      <c r="B50" s="168">
        <v>0</v>
      </c>
      <c r="C50" s="168">
        <v>100</v>
      </c>
      <c r="D50" s="168">
        <v>97</v>
      </c>
      <c r="E50" s="168">
        <v>23</v>
      </c>
      <c r="F50" s="168">
        <v>0</v>
      </c>
      <c r="G50" s="168">
        <v>0</v>
      </c>
      <c r="H50" s="168">
        <v>100</v>
      </c>
      <c r="I50" s="168">
        <v>0</v>
      </c>
      <c r="K50" s="168">
        <v>58</v>
      </c>
      <c r="L50" s="168">
        <v>51</v>
      </c>
      <c r="M50" s="168">
        <v>100</v>
      </c>
      <c r="N50" s="168">
        <v>0</v>
      </c>
      <c r="O50" s="168">
        <v>0</v>
      </c>
      <c r="P50" s="168">
        <v>30</v>
      </c>
      <c r="Q50" s="168">
        <v>0</v>
      </c>
      <c r="R50" s="168">
        <v>100</v>
      </c>
      <c r="S50" s="168">
        <v>0</v>
      </c>
      <c r="U50" s="168">
        <v>58</v>
      </c>
      <c r="V50" s="168">
        <v>0</v>
      </c>
      <c r="W50" s="168">
        <v>0</v>
      </c>
      <c r="X50" s="168">
        <v>0</v>
      </c>
      <c r="Y50" s="168">
        <v>0</v>
      </c>
      <c r="Z50" s="168">
        <v>0</v>
      </c>
      <c r="AA50" s="168">
        <v>0</v>
      </c>
      <c r="AB50" s="168">
        <v>40</v>
      </c>
      <c r="AC50" s="168">
        <v>0</v>
      </c>
      <c r="AE50" s="168">
        <v>58</v>
      </c>
      <c r="AF50" s="168">
        <v>0</v>
      </c>
      <c r="AG50" s="168">
        <v>0</v>
      </c>
      <c r="AH50" s="168">
        <v>0</v>
      </c>
      <c r="AI50" s="168">
        <v>0</v>
      </c>
      <c r="AJ50" s="168">
        <v>0</v>
      </c>
      <c r="AK50" s="168">
        <v>0</v>
      </c>
      <c r="AL50" s="168">
        <v>40</v>
      </c>
      <c r="AM50" s="169">
        <v>0</v>
      </c>
    </row>
    <row r="51" spans="1:39" x14ac:dyDescent="0.15">
      <c r="A51" s="167">
        <v>100</v>
      </c>
      <c r="B51" s="168">
        <v>37</v>
      </c>
      <c r="C51" s="168">
        <v>100</v>
      </c>
      <c r="D51" s="168">
        <v>93</v>
      </c>
      <c r="E51" s="168">
        <v>24</v>
      </c>
      <c r="F51" s="168">
        <v>37</v>
      </c>
      <c r="G51" s="168">
        <v>37</v>
      </c>
      <c r="H51" s="168">
        <v>100</v>
      </c>
      <c r="I51" s="168">
        <v>0</v>
      </c>
      <c r="K51" s="168">
        <v>60</v>
      </c>
      <c r="L51" s="168">
        <v>50</v>
      </c>
      <c r="M51" s="168">
        <v>100</v>
      </c>
      <c r="N51" s="168">
        <v>0</v>
      </c>
      <c r="O51" s="168">
        <v>0</v>
      </c>
      <c r="P51" s="168">
        <v>28</v>
      </c>
      <c r="Q51" s="168">
        <v>37</v>
      </c>
      <c r="R51" s="168">
        <v>100</v>
      </c>
      <c r="S51" s="168">
        <v>0</v>
      </c>
      <c r="U51" s="168">
        <v>60</v>
      </c>
      <c r="V51" s="168">
        <v>37</v>
      </c>
      <c r="W51" s="168">
        <v>37</v>
      </c>
      <c r="X51" s="168">
        <v>0</v>
      </c>
      <c r="Y51" s="168">
        <v>0</v>
      </c>
      <c r="Z51" s="168">
        <v>37</v>
      </c>
      <c r="AA51" s="168">
        <v>37</v>
      </c>
      <c r="AB51" s="168">
        <v>39</v>
      </c>
      <c r="AC51" s="168">
        <v>0</v>
      </c>
      <c r="AE51" s="168">
        <v>60</v>
      </c>
      <c r="AF51" s="168">
        <v>37</v>
      </c>
      <c r="AG51" s="168">
        <v>37</v>
      </c>
      <c r="AH51" s="168">
        <v>0</v>
      </c>
      <c r="AI51" s="168">
        <v>0</v>
      </c>
      <c r="AJ51" s="168">
        <v>37</v>
      </c>
      <c r="AK51" s="168">
        <v>37</v>
      </c>
      <c r="AL51" s="168">
        <v>39</v>
      </c>
      <c r="AM51" s="169">
        <v>0</v>
      </c>
    </row>
    <row r="52" spans="1:39" x14ac:dyDescent="0.15">
      <c r="A52" s="167">
        <v>100</v>
      </c>
      <c r="B52" s="168">
        <v>36</v>
      </c>
      <c r="C52" s="168">
        <v>100</v>
      </c>
      <c r="D52" s="168">
        <v>89</v>
      </c>
      <c r="E52" s="168">
        <v>25</v>
      </c>
      <c r="F52" s="168">
        <v>36</v>
      </c>
      <c r="G52" s="168">
        <v>36</v>
      </c>
      <c r="H52" s="168">
        <v>100</v>
      </c>
      <c r="I52" s="168">
        <v>0</v>
      </c>
      <c r="K52" s="168">
        <v>55</v>
      </c>
      <c r="L52" s="168">
        <v>49</v>
      </c>
      <c r="M52" s="168">
        <v>100</v>
      </c>
      <c r="N52" s="168">
        <v>0</v>
      </c>
      <c r="O52" s="168">
        <v>0</v>
      </c>
      <c r="P52" s="168">
        <v>25</v>
      </c>
      <c r="Q52" s="168">
        <v>36</v>
      </c>
      <c r="R52" s="168">
        <v>100</v>
      </c>
      <c r="S52" s="168">
        <v>0</v>
      </c>
      <c r="U52" s="168">
        <v>55</v>
      </c>
      <c r="V52" s="168">
        <v>36</v>
      </c>
      <c r="W52" s="168">
        <v>35</v>
      </c>
      <c r="X52" s="168">
        <v>0</v>
      </c>
      <c r="Y52" s="168">
        <v>0</v>
      </c>
      <c r="Z52" s="168">
        <v>36</v>
      </c>
      <c r="AA52" s="168">
        <v>36</v>
      </c>
      <c r="AB52" s="168">
        <v>37</v>
      </c>
      <c r="AC52" s="168">
        <v>0</v>
      </c>
      <c r="AE52" s="168">
        <v>55</v>
      </c>
      <c r="AF52" s="168">
        <v>36</v>
      </c>
      <c r="AG52" s="168">
        <v>35</v>
      </c>
      <c r="AH52" s="168">
        <v>0</v>
      </c>
      <c r="AI52" s="168">
        <v>0</v>
      </c>
      <c r="AJ52" s="168">
        <v>36</v>
      </c>
      <c r="AK52" s="168">
        <v>36</v>
      </c>
      <c r="AL52" s="168">
        <v>37</v>
      </c>
      <c r="AM52" s="169">
        <v>0</v>
      </c>
    </row>
    <row r="53" spans="1:39" x14ac:dyDescent="0.15">
      <c r="A53" s="167">
        <v>100</v>
      </c>
      <c r="B53" s="168">
        <v>34</v>
      </c>
      <c r="C53" s="168">
        <v>100</v>
      </c>
      <c r="D53" s="168">
        <v>85</v>
      </c>
      <c r="E53" s="168">
        <v>26</v>
      </c>
      <c r="F53" s="168">
        <v>34</v>
      </c>
      <c r="G53" s="168">
        <v>34</v>
      </c>
      <c r="H53" s="168">
        <v>100</v>
      </c>
      <c r="I53" s="168">
        <v>0</v>
      </c>
      <c r="K53" s="168">
        <v>48</v>
      </c>
      <c r="L53" s="168">
        <v>48</v>
      </c>
      <c r="M53" s="168">
        <v>0</v>
      </c>
      <c r="N53" s="168">
        <v>0</v>
      </c>
      <c r="O53" s="168">
        <v>0</v>
      </c>
      <c r="P53" s="168">
        <v>23</v>
      </c>
      <c r="Q53" s="168">
        <v>34</v>
      </c>
      <c r="R53" s="168">
        <v>100</v>
      </c>
      <c r="S53" s="168">
        <v>0</v>
      </c>
      <c r="U53" s="168">
        <v>48</v>
      </c>
      <c r="V53" s="168">
        <v>34</v>
      </c>
      <c r="W53" s="168">
        <v>32</v>
      </c>
      <c r="X53" s="168">
        <v>0</v>
      </c>
      <c r="Y53" s="168">
        <v>0</v>
      </c>
      <c r="Z53" s="168">
        <v>34</v>
      </c>
      <c r="AA53" s="168">
        <v>34</v>
      </c>
      <c r="AB53" s="168">
        <v>35</v>
      </c>
      <c r="AC53" s="168">
        <v>0</v>
      </c>
      <c r="AE53" s="168">
        <v>48</v>
      </c>
      <c r="AF53" s="168">
        <v>34</v>
      </c>
      <c r="AG53" s="168">
        <v>32</v>
      </c>
      <c r="AH53" s="168">
        <v>0</v>
      </c>
      <c r="AI53" s="168">
        <v>0</v>
      </c>
      <c r="AJ53" s="168">
        <v>34</v>
      </c>
      <c r="AK53" s="168">
        <v>34</v>
      </c>
      <c r="AL53" s="168">
        <v>35</v>
      </c>
      <c r="AM53" s="169">
        <v>0</v>
      </c>
    </row>
    <row r="54" spans="1:39" x14ac:dyDescent="0.15">
      <c r="A54" s="167">
        <v>100</v>
      </c>
      <c r="B54" s="168">
        <v>32</v>
      </c>
      <c r="C54" s="168">
        <v>0</v>
      </c>
      <c r="D54" s="168">
        <v>81</v>
      </c>
      <c r="E54" s="168">
        <v>27</v>
      </c>
      <c r="F54" s="168">
        <v>32</v>
      </c>
      <c r="G54" s="168">
        <v>32</v>
      </c>
      <c r="H54" s="168">
        <v>0</v>
      </c>
      <c r="I54" s="168">
        <v>0</v>
      </c>
      <c r="K54" s="168">
        <v>48</v>
      </c>
      <c r="L54" s="168">
        <v>47</v>
      </c>
      <c r="M54" s="168">
        <v>0</v>
      </c>
      <c r="N54" s="168">
        <v>0</v>
      </c>
      <c r="O54" s="168">
        <v>0</v>
      </c>
      <c r="P54" s="168">
        <v>20</v>
      </c>
      <c r="Q54" s="168">
        <v>32</v>
      </c>
      <c r="R54" s="168">
        <v>100</v>
      </c>
      <c r="S54" s="168">
        <v>0</v>
      </c>
      <c r="U54" s="168">
        <v>48</v>
      </c>
      <c r="V54" s="168">
        <v>32</v>
      </c>
      <c r="W54" s="168">
        <v>30</v>
      </c>
      <c r="X54" s="168">
        <v>0</v>
      </c>
      <c r="Y54" s="168">
        <v>0</v>
      </c>
      <c r="Z54" s="168">
        <v>32</v>
      </c>
      <c r="AA54" s="168">
        <v>32</v>
      </c>
      <c r="AB54" s="168">
        <v>31</v>
      </c>
      <c r="AC54" s="168">
        <v>0</v>
      </c>
      <c r="AE54" s="168">
        <v>48</v>
      </c>
      <c r="AF54" s="168">
        <v>32</v>
      </c>
      <c r="AG54" s="168">
        <v>30</v>
      </c>
      <c r="AH54" s="168">
        <v>0</v>
      </c>
      <c r="AI54" s="168">
        <v>0</v>
      </c>
      <c r="AJ54" s="168">
        <v>32</v>
      </c>
      <c r="AK54" s="168">
        <v>32</v>
      </c>
      <c r="AL54" s="168">
        <v>31</v>
      </c>
      <c r="AM54" s="169">
        <v>0</v>
      </c>
    </row>
    <row r="55" spans="1:39" x14ac:dyDescent="0.15">
      <c r="A55" s="167">
        <v>100</v>
      </c>
      <c r="B55" s="168">
        <v>30</v>
      </c>
      <c r="C55" s="168">
        <v>0</v>
      </c>
      <c r="D55" s="168">
        <v>77</v>
      </c>
      <c r="E55" s="168">
        <v>28</v>
      </c>
      <c r="F55" s="168">
        <v>30</v>
      </c>
      <c r="G55" s="168">
        <v>30</v>
      </c>
      <c r="H55" s="168">
        <v>0</v>
      </c>
      <c r="I55" s="168">
        <v>0</v>
      </c>
      <c r="K55" s="168">
        <v>48</v>
      </c>
      <c r="L55" s="168">
        <v>46</v>
      </c>
      <c r="M55" s="168">
        <v>0</v>
      </c>
      <c r="N55" s="168">
        <v>0</v>
      </c>
      <c r="O55" s="168">
        <v>0</v>
      </c>
      <c r="P55" s="168">
        <v>0</v>
      </c>
      <c r="Q55" s="168">
        <v>30</v>
      </c>
      <c r="R55" s="168">
        <v>100</v>
      </c>
      <c r="S55" s="168">
        <v>0</v>
      </c>
      <c r="U55" s="168">
        <v>48</v>
      </c>
      <c r="V55" s="168">
        <v>30</v>
      </c>
      <c r="W55" s="168">
        <v>28</v>
      </c>
      <c r="X55" s="168">
        <v>0</v>
      </c>
      <c r="Y55" s="168">
        <v>0</v>
      </c>
      <c r="Z55" s="168">
        <v>30</v>
      </c>
      <c r="AA55" s="168">
        <v>30</v>
      </c>
      <c r="AB55" s="168">
        <v>25</v>
      </c>
      <c r="AC55" s="168">
        <v>0</v>
      </c>
      <c r="AE55" s="168">
        <v>48</v>
      </c>
      <c r="AF55" s="168">
        <v>30</v>
      </c>
      <c r="AG55" s="168">
        <v>28</v>
      </c>
      <c r="AH55" s="168">
        <v>0</v>
      </c>
      <c r="AI55" s="168">
        <v>0</v>
      </c>
      <c r="AJ55" s="168">
        <v>30</v>
      </c>
      <c r="AK55" s="168">
        <v>30</v>
      </c>
      <c r="AL55" s="168">
        <v>25</v>
      </c>
      <c r="AM55" s="169">
        <v>0</v>
      </c>
    </row>
    <row r="56" spans="1:39" x14ac:dyDescent="0.15">
      <c r="A56" s="167">
        <v>100</v>
      </c>
      <c r="B56" s="168">
        <v>28</v>
      </c>
      <c r="C56" s="168">
        <v>0</v>
      </c>
      <c r="D56" s="168">
        <v>73</v>
      </c>
      <c r="E56" s="168">
        <v>29</v>
      </c>
      <c r="F56" s="168">
        <v>28</v>
      </c>
      <c r="G56" s="168">
        <v>28</v>
      </c>
      <c r="H56" s="168">
        <v>0</v>
      </c>
      <c r="I56" s="168">
        <v>0</v>
      </c>
      <c r="K56" s="168">
        <v>44</v>
      </c>
      <c r="L56" s="168">
        <v>45</v>
      </c>
      <c r="M56" s="168">
        <v>0</v>
      </c>
      <c r="N56" s="168">
        <v>0</v>
      </c>
      <c r="O56" s="168">
        <v>0</v>
      </c>
      <c r="P56" s="168">
        <v>0</v>
      </c>
      <c r="Q56" s="168">
        <v>28</v>
      </c>
      <c r="R56" s="168">
        <v>100</v>
      </c>
      <c r="S56" s="168">
        <v>0</v>
      </c>
      <c r="U56" s="168">
        <v>44</v>
      </c>
      <c r="V56" s="168">
        <v>28</v>
      </c>
      <c r="W56" s="168">
        <v>25</v>
      </c>
      <c r="X56" s="168">
        <v>0</v>
      </c>
      <c r="Y56" s="168">
        <v>0</v>
      </c>
      <c r="Z56" s="168">
        <v>28</v>
      </c>
      <c r="AA56" s="168">
        <v>28</v>
      </c>
      <c r="AB56" s="168">
        <v>21</v>
      </c>
      <c r="AC56" s="168">
        <v>0</v>
      </c>
      <c r="AE56" s="168">
        <v>44</v>
      </c>
      <c r="AF56" s="168">
        <v>28</v>
      </c>
      <c r="AG56" s="168">
        <v>25</v>
      </c>
      <c r="AH56" s="168">
        <v>0</v>
      </c>
      <c r="AI56" s="168">
        <v>0</v>
      </c>
      <c r="AJ56" s="168">
        <v>28</v>
      </c>
      <c r="AK56" s="168">
        <v>28</v>
      </c>
      <c r="AL56" s="168">
        <v>21</v>
      </c>
      <c r="AM56" s="169">
        <v>0</v>
      </c>
    </row>
    <row r="57" spans="1:39" x14ac:dyDescent="0.15">
      <c r="A57" s="167">
        <v>100</v>
      </c>
      <c r="B57" s="168">
        <v>25</v>
      </c>
      <c r="C57" s="168">
        <v>0</v>
      </c>
      <c r="D57" s="168">
        <v>69</v>
      </c>
      <c r="E57" s="168">
        <v>30</v>
      </c>
      <c r="F57" s="168">
        <v>25</v>
      </c>
      <c r="G57" s="168">
        <v>25</v>
      </c>
      <c r="H57" s="168">
        <v>0</v>
      </c>
      <c r="I57" s="168">
        <v>0</v>
      </c>
      <c r="K57" s="168">
        <v>39</v>
      </c>
      <c r="L57" s="168">
        <v>44</v>
      </c>
      <c r="M57" s="168">
        <v>0</v>
      </c>
      <c r="N57" s="168">
        <v>0</v>
      </c>
      <c r="O57" s="168">
        <v>0</v>
      </c>
      <c r="P57" s="168">
        <v>0</v>
      </c>
      <c r="Q57" s="168">
        <v>25</v>
      </c>
      <c r="R57" s="168">
        <v>100</v>
      </c>
      <c r="S57" s="168">
        <v>0</v>
      </c>
      <c r="U57" s="168">
        <v>39</v>
      </c>
      <c r="V57" s="168">
        <v>25</v>
      </c>
      <c r="W57" s="168">
        <v>23</v>
      </c>
      <c r="X57" s="168">
        <v>0</v>
      </c>
      <c r="Y57" s="168">
        <v>0</v>
      </c>
      <c r="Z57" s="168">
        <v>25</v>
      </c>
      <c r="AA57" s="168">
        <v>25</v>
      </c>
      <c r="AB57" s="168">
        <v>17</v>
      </c>
      <c r="AC57" s="168">
        <v>0</v>
      </c>
      <c r="AE57" s="168">
        <v>39</v>
      </c>
      <c r="AF57" s="168">
        <v>25</v>
      </c>
      <c r="AG57" s="168">
        <v>23</v>
      </c>
      <c r="AH57" s="168">
        <v>0</v>
      </c>
      <c r="AI57" s="168">
        <v>0</v>
      </c>
      <c r="AJ57" s="168">
        <v>25</v>
      </c>
      <c r="AK57" s="168">
        <v>25</v>
      </c>
      <c r="AL57" s="168">
        <v>17</v>
      </c>
      <c r="AM57" s="169">
        <v>0</v>
      </c>
    </row>
    <row r="58" spans="1:39" x14ac:dyDescent="0.15">
      <c r="A58" s="167">
        <v>100</v>
      </c>
      <c r="B58" s="168">
        <v>23</v>
      </c>
      <c r="C58" s="168">
        <v>0</v>
      </c>
      <c r="D58" s="168">
        <v>65</v>
      </c>
      <c r="E58" s="168">
        <v>31</v>
      </c>
      <c r="F58" s="168">
        <v>23</v>
      </c>
      <c r="G58" s="168">
        <v>23</v>
      </c>
      <c r="H58" s="168">
        <v>0</v>
      </c>
      <c r="I58" s="168">
        <v>0</v>
      </c>
      <c r="K58" s="168">
        <v>36</v>
      </c>
      <c r="L58" s="168">
        <v>43</v>
      </c>
      <c r="M58" s="168">
        <v>0</v>
      </c>
      <c r="N58" s="168">
        <v>0</v>
      </c>
      <c r="O58" s="168">
        <v>0</v>
      </c>
      <c r="P58" s="168">
        <v>0</v>
      </c>
      <c r="Q58" s="168">
        <v>23</v>
      </c>
      <c r="R58" s="168">
        <v>100</v>
      </c>
      <c r="S58" s="168">
        <v>0</v>
      </c>
      <c r="U58" s="168">
        <v>36</v>
      </c>
      <c r="V58" s="168">
        <v>23</v>
      </c>
      <c r="W58" s="168">
        <v>21</v>
      </c>
      <c r="X58" s="168">
        <v>0</v>
      </c>
      <c r="Y58" s="168">
        <v>0</v>
      </c>
      <c r="Z58" s="168">
        <v>23</v>
      </c>
      <c r="AA58" s="168">
        <v>23</v>
      </c>
      <c r="AB58" s="168">
        <v>13</v>
      </c>
      <c r="AC58" s="168">
        <v>0</v>
      </c>
      <c r="AE58" s="168">
        <v>36</v>
      </c>
      <c r="AF58" s="168">
        <v>23</v>
      </c>
      <c r="AG58" s="168">
        <v>21</v>
      </c>
      <c r="AH58" s="168">
        <v>0</v>
      </c>
      <c r="AI58" s="168">
        <v>0</v>
      </c>
      <c r="AJ58" s="168">
        <v>23</v>
      </c>
      <c r="AK58" s="168">
        <v>23</v>
      </c>
      <c r="AL58" s="168">
        <v>13</v>
      </c>
      <c r="AM58" s="169">
        <v>0</v>
      </c>
    </row>
    <row r="59" spans="1:39" x14ac:dyDescent="0.15">
      <c r="A59" s="167">
        <v>100</v>
      </c>
      <c r="B59" s="168">
        <v>20</v>
      </c>
      <c r="C59" s="168">
        <v>0</v>
      </c>
      <c r="D59" s="168">
        <v>61</v>
      </c>
      <c r="E59" s="168">
        <v>32</v>
      </c>
      <c r="F59" s="168">
        <v>20</v>
      </c>
      <c r="G59" s="168">
        <v>20</v>
      </c>
      <c r="H59" s="168">
        <v>0</v>
      </c>
      <c r="I59" s="168">
        <v>0</v>
      </c>
      <c r="K59" s="168">
        <v>29</v>
      </c>
      <c r="L59" s="168">
        <v>42</v>
      </c>
      <c r="M59" s="168">
        <v>0</v>
      </c>
      <c r="N59" s="168">
        <v>0</v>
      </c>
      <c r="O59" s="168">
        <v>0</v>
      </c>
      <c r="P59" s="168">
        <v>0</v>
      </c>
      <c r="Q59" s="168">
        <v>20</v>
      </c>
      <c r="R59" s="168">
        <v>100</v>
      </c>
      <c r="S59" s="168">
        <v>0</v>
      </c>
      <c r="U59" s="168">
        <v>29</v>
      </c>
      <c r="V59" s="168">
        <v>20</v>
      </c>
      <c r="W59" s="168">
        <v>19</v>
      </c>
      <c r="X59" s="168">
        <v>0</v>
      </c>
      <c r="Y59" s="168">
        <v>0</v>
      </c>
      <c r="Z59" s="168">
        <v>20</v>
      </c>
      <c r="AA59" s="168">
        <v>20</v>
      </c>
      <c r="AB59" s="168">
        <v>11</v>
      </c>
      <c r="AC59" s="168">
        <v>0</v>
      </c>
      <c r="AE59" s="168">
        <v>29</v>
      </c>
      <c r="AF59" s="168">
        <v>20</v>
      </c>
      <c r="AG59" s="168">
        <v>19</v>
      </c>
      <c r="AH59" s="168">
        <v>0</v>
      </c>
      <c r="AI59" s="168">
        <v>0</v>
      </c>
      <c r="AJ59" s="168">
        <v>20</v>
      </c>
      <c r="AK59" s="168">
        <v>20</v>
      </c>
      <c r="AL59" s="168">
        <v>11</v>
      </c>
      <c r="AM59" s="169">
        <v>0</v>
      </c>
    </row>
    <row r="60" spans="1:39" x14ac:dyDescent="0.15">
      <c r="A60" s="167">
        <v>100</v>
      </c>
      <c r="B60" s="168">
        <v>18</v>
      </c>
      <c r="C60" s="168">
        <v>0</v>
      </c>
      <c r="D60" s="168">
        <v>57</v>
      </c>
      <c r="E60" s="168">
        <v>33</v>
      </c>
      <c r="F60" s="168">
        <v>18</v>
      </c>
      <c r="G60" s="168">
        <v>18</v>
      </c>
      <c r="H60" s="168">
        <v>0</v>
      </c>
      <c r="I60" s="168">
        <v>0</v>
      </c>
      <c r="K60" s="168">
        <v>22</v>
      </c>
      <c r="L60" s="168">
        <v>41</v>
      </c>
      <c r="M60" s="168">
        <v>0</v>
      </c>
      <c r="N60" s="168">
        <v>0</v>
      </c>
      <c r="O60" s="168">
        <v>0</v>
      </c>
      <c r="P60" s="168">
        <v>0</v>
      </c>
      <c r="Q60" s="168">
        <v>18</v>
      </c>
      <c r="R60" s="168">
        <v>100</v>
      </c>
      <c r="S60" s="168">
        <v>0</v>
      </c>
      <c r="U60" s="168">
        <v>22</v>
      </c>
      <c r="V60" s="168">
        <v>18</v>
      </c>
      <c r="W60" s="168">
        <v>17</v>
      </c>
      <c r="X60" s="168">
        <v>0</v>
      </c>
      <c r="Y60" s="168">
        <v>0</v>
      </c>
      <c r="Z60" s="168">
        <v>18</v>
      </c>
      <c r="AA60" s="168">
        <v>18</v>
      </c>
      <c r="AB60" s="168">
        <v>9</v>
      </c>
      <c r="AC60" s="168">
        <v>0</v>
      </c>
      <c r="AE60" s="168">
        <v>22</v>
      </c>
      <c r="AF60" s="168">
        <v>18</v>
      </c>
      <c r="AG60" s="168">
        <v>17</v>
      </c>
      <c r="AH60" s="168">
        <v>0</v>
      </c>
      <c r="AI60" s="168">
        <v>0</v>
      </c>
      <c r="AJ60" s="168">
        <v>18</v>
      </c>
      <c r="AK60" s="168">
        <v>18</v>
      </c>
      <c r="AL60" s="168">
        <v>9</v>
      </c>
      <c r="AM60" s="169">
        <v>0</v>
      </c>
    </row>
    <row r="61" spans="1:39" x14ac:dyDescent="0.15">
      <c r="A61" s="167">
        <v>100</v>
      </c>
      <c r="B61" s="168">
        <v>15</v>
      </c>
      <c r="C61" s="168">
        <v>0</v>
      </c>
      <c r="D61" s="168">
        <v>53</v>
      </c>
      <c r="E61" s="168">
        <v>34</v>
      </c>
      <c r="F61" s="168">
        <v>15</v>
      </c>
      <c r="G61" s="168">
        <v>15</v>
      </c>
      <c r="H61" s="168">
        <v>0</v>
      </c>
      <c r="I61" s="168">
        <v>0</v>
      </c>
      <c r="K61" s="168">
        <v>22</v>
      </c>
      <c r="L61" s="168">
        <v>40</v>
      </c>
      <c r="M61" s="168">
        <v>0</v>
      </c>
      <c r="N61" s="168">
        <v>0</v>
      </c>
      <c r="O61" s="168">
        <v>0</v>
      </c>
      <c r="P61" s="168">
        <v>0</v>
      </c>
      <c r="Q61" s="168">
        <v>15</v>
      </c>
      <c r="R61" s="168">
        <v>100</v>
      </c>
      <c r="S61" s="168">
        <v>0</v>
      </c>
      <c r="U61" s="168">
        <v>22</v>
      </c>
      <c r="V61" s="168">
        <v>15</v>
      </c>
      <c r="W61" s="168">
        <v>15</v>
      </c>
      <c r="X61" s="168">
        <v>0</v>
      </c>
      <c r="Y61" s="168">
        <v>0</v>
      </c>
      <c r="Z61" s="168">
        <v>15</v>
      </c>
      <c r="AA61" s="168">
        <v>15</v>
      </c>
      <c r="AB61" s="168">
        <v>8</v>
      </c>
      <c r="AC61" s="168">
        <v>0</v>
      </c>
      <c r="AE61" s="168">
        <v>22</v>
      </c>
      <c r="AF61" s="168">
        <v>15</v>
      </c>
      <c r="AG61" s="168">
        <v>15</v>
      </c>
      <c r="AH61" s="168">
        <v>0</v>
      </c>
      <c r="AI61" s="168">
        <v>0</v>
      </c>
      <c r="AJ61" s="168">
        <v>15</v>
      </c>
      <c r="AK61" s="168">
        <v>15</v>
      </c>
      <c r="AL61" s="168">
        <v>8</v>
      </c>
      <c r="AM61" s="169">
        <v>0</v>
      </c>
    </row>
    <row r="62" spans="1:39" x14ac:dyDescent="0.15">
      <c r="A62" s="167">
        <v>22</v>
      </c>
      <c r="B62" s="168">
        <v>13</v>
      </c>
      <c r="C62" s="168">
        <v>0</v>
      </c>
      <c r="D62" s="168">
        <v>0</v>
      </c>
      <c r="E62" s="168">
        <v>0</v>
      </c>
      <c r="F62" s="168">
        <v>13</v>
      </c>
      <c r="G62" s="168">
        <v>13</v>
      </c>
      <c r="H62" s="168">
        <v>7</v>
      </c>
      <c r="I62" s="168">
        <v>0</v>
      </c>
      <c r="K62" s="168">
        <v>22</v>
      </c>
      <c r="L62" s="168">
        <v>39</v>
      </c>
      <c r="M62" s="168">
        <v>13</v>
      </c>
      <c r="N62" s="168">
        <v>0</v>
      </c>
      <c r="O62" s="168">
        <v>0</v>
      </c>
      <c r="P62" s="168">
        <v>13</v>
      </c>
      <c r="Q62" s="168">
        <v>13</v>
      </c>
      <c r="R62" s="168">
        <v>50</v>
      </c>
      <c r="S62" s="168">
        <v>0</v>
      </c>
      <c r="U62" s="168">
        <v>22</v>
      </c>
      <c r="V62" s="168">
        <v>13</v>
      </c>
      <c r="W62" s="168">
        <v>13</v>
      </c>
      <c r="X62" s="168">
        <v>0</v>
      </c>
      <c r="Y62" s="168">
        <v>0</v>
      </c>
      <c r="Z62" s="168">
        <v>13</v>
      </c>
      <c r="AA62" s="168">
        <v>13</v>
      </c>
      <c r="AB62" s="168">
        <v>7</v>
      </c>
      <c r="AC62" s="168">
        <v>0</v>
      </c>
      <c r="AE62" s="168">
        <v>22</v>
      </c>
      <c r="AF62" s="168">
        <v>13</v>
      </c>
      <c r="AG62" s="168">
        <v>13</v>
      </c>
      <c r="AH62" s="168">
        <v>0</v>
      </c>
      <c r="AI62" s="168">
        <v>0</v>
      </c>
      <c r="AJ62" s="168">
        <v>13</v>
      </c>
      <c r="AK62" s="168">
        <v>13</v>
      </c>
      <c r="AL62" s="168">
        <v>7</v>
      </c>
      <c r="AM62" s="169">
        <v>0</v>
      </c>
    </row>
    <row r="63" spans="1:39" x14ac:dyDescent="0.15">
      <c r="A63" s="167">
        <v>22</v>
      </c>
      <c r="B63" s="168">
        <v>10</v>
      </c>
      <c r="C63" s="168">
        <v>0</v>
      </c>
      <c r="D63" s="168">
        <v>0</v>
      </c>
      <c r="E63" s="168">
        <v>0</v>
      </c>
      <c r="F63" s="168">
        <v>10</v>
      </c>
      <c r="G63" s="168">
        <v>10</v>
      </c>
      <c r="H63" s="168">
        <v>5</v>
      </c>
      <c r="I63" s="168">
        <v>0</v>
      </c>
      <c r="K63" s="168">
        <v>22</v>
      </c>
      <c r="L63" s="168">
        <v>38</v>
      </c>
      <c r="M63" s="168">
        <v>11</v>
      </c>
      <c r="N63" s="168">
        <v>0</v>
      </c>
      <c r="O63" s="168">
        <v>0</v>
      </c>
      <c r="P63" s="168">
        <v>10</v>
      </c>
      <c r="Q63" s="168">
        <v>10</v>
      </c>
      <c r="R63" s="168">
        <v>50</v>
      </c>
      <c r="S63" s="168">
        <v>0</v>
      </c>
      <c r="U63" s="168">
        <v>22</v>
      </c>
      <c r="V63" s="168">
        <v>10</v>
      </c>
      <c r="W63" s="168">
        <v>11</v>
      </c>
      <c r="X63" s="168">
        <v>0</v>
      </c>
      <c r="Y63" s="168">
        <v>0</v>
      </c>
      <c r="Z63" s="168">
        <v>10</v>
      </c>
      <c r="AA63" s="168">
        <v>10</v>
      </c>
      <c r="AB63" s="168">
        <v>5</v>
      </c>
      <c r="AC63" s="168">
        <v>0</v>
      </c>
      <c r="AE63" s="168">
        <v>22</v>
      </c>
      <c r="AF63" s="168">
        <v>10</v>
      </c>
      <c r="AG63" s="168">
        <v>11</v>
      </c>
      <c r="AH63" s="168">
        <v>0</v>
      </c>
      <c r="AI63" s="168">
        <v>0</v>
      </c>
      <c r="AJ63" s="168">
        <v>10</v>
      </c>
      <c r="AK63" s="168">
        <v>10</v>
      </c>
      <c r="AL63" s="168">
        <v>5</v>
      </c>
      <c r="AM63" s="169">
        <v>0</v>
      </c>
    </row>
    <row r="64" spans="1:39" x14ac:dyDescent="0.15">
      <c r="A64" s="167">
        <v>22</v>
      </c>
      <c r="B64" s="168">
        <v>8</v>
      </c>
      <c r="C64" s="168">
        <v>0</v>
      </c>
      <c r="D64" s="168">
        <v>0</v>
      </c>
      <c r="E64" s="168">
        <v>0</v>
      </c>
      <c r="F64" s="168">
        <v>8</v>
      </c>
      <c r="G64" s="168">
        <v>8</v>
      </c>
      <c r="H64" s="168">
        <v>4</v>
      </c>
      <c r="I64" s="168">
        <v>0</v>
      </c>
      <c r="K64" s="168">
        <v>22</v>
      </c>
      <c r="L64" s="168">
        <v>37</v>
      </c>
      <c r="M64" s="168">
        <v>9</v>
      </c>
      <c r="N64" s="168">
        <v>0</v>
      </c>
      <c r="O64" s="168">
        <v>0</v>
      </c>
      <c r="P64" s="168">
        <v>8</v>
      </c>
      <c r="Q64" s="168">
        <v>8</v>
      </c>
      <c r="R64" s="168">
        <v>0</v>
      </c>
      <c r="S64" s="168">
        <v>0</v>
      </c>
      <c r="U64" s="168">
        <v>22</v>
      </c>
      <c r="V64" s="168">
        <v>8</v>
      </c>
      <c r="W64" s="168">
        <v>9</v>
      </c>
      <c r="X64" s="168">
        <v>0</v>
      </c>
      <c r="Y64" s="168">
        <v>0</v>
      </c>
      <c r="Z64" s="168">
        <v>8</v>
      </c>
      <c r="AA64" s="168">
        <v>8</v>
      </c>
      <c r="AB64" s="168">
        <v>4</v>
      </c>
      <c r="AC64" s="168">
        <v>0</v>
      </c>
      <c r="AE64" s="168">
        <v>22</v>
      </c>
      <c r="AF64" s="168">
        <v>8</v>
      </c>
      <c r="AG64" s="168">
        <v>9</v>
      </c>
      <c r="AH64" s="168">
        <v>0</v>
      </c>
      <c r="AI64" s="168">
        <v>0</v>
      </c>
      <c r="AJ64" s="168">
        <v>8</v>
      </c>
      <c r="AK64" s="168">
        <v>8</v>
      </c>
      <c r="AL64" s="168">
        <v>4</v>
      </c>
      <c r="AM64" s="169">
        <v>0</v>
      </c>
    </row>
    <row r="65" spans="1:39" x14ac:dyDescent="0.15">
      <c r="A65" s="167">
        <v>0</v>
      </c>
      <c r="B65" s="168">
        <v>0</v>
      </c>
      <c r="C65" s="168">
        <v>0</v>
      </c>
      <c r="D65" s="168">
        <v>0</v>
      </c>
      <c r="E65" s="168">
        <v>0</v>
      </c>
      <c r="F65" s="168">
        <v>0</v>
      </c>
      <c r="G65" s="168">
        <v>0</v>
      </c>
      <c r="H65" s="168">
        <v>0</v>
      </c>
      <c r="I65" s="168">
        <v>0</v>
      </c>
      <c r="K65" s="168">
        <v>0</v>
      </c>
      <c r="L65" s="168">
        <v>36</v>
      </c>
      <c r="M65" s="168">
        <v>0</v>
      </c>
      <c r="N65" s="168">
        <v>0</v>
      </c>
      <c r="O65" s="168">
        <v>0</v>
      </c>
      <c r="P65" s="168">
        <v>0</v>
      </c>
      <c r="Q65" s="168">
        <v>0</v>
      </c>
      <c r="R65" s="168">
        <v>0</v>
      </c>
      <c r="S65" s="168">
        <v>0</v>
      </c>
      <c r="U65" s="168">
        <v>0</v>
      </c>
      <c r="V65" s="168">
        <v>0</v>
      </c>
      <c r="W65" s="168">
        <v>0</v>
      </c>
      <c r="X65" s="168">
        <v>0</v>
      </c>
      <c r="Y65" s="168">
        <v>0</v>
      </c>
      <c r="Z65" s="168">
        <v>0</v>
      </c>
      <c r="AA65" s="168">
        <v>0</v>
      </c>
      <c r="AB65" s="168">
        <v>0</v>
      </c>
      <c r="AC65" s="168">
        <v>0</v>
      </c>
      <c r="AE65" s="168">
        <v>0</v>
      </c>
      <c r="AF65" s="168">
        <v>0</v>
      </c>
      <c r="AG65" s="168">
        <v>0</v>
      </c>
      <c r="AH65" s="168">
        <v>0</v>
      </c>
      <c r="AI65" s="168">
        <v>0</v>
      </c>
      <c r="AJ65" s="168">
        <v>0</v>
      </c>
      <c r="AK65" s="168">
        <v>0</v>
      </c>
      <c r="AL65" s="168">
        <v>0</v>
      </c>
      <c r="AM65" s="169">
        <v>0</v>
      </c>
    </row>
    <row r="66" spans="1:39" x14ac:dyDescent="0.15">
      <c r="A66" s="167"/>
      <c r="B66" s="168"/>
      <c r="C66" s="168"/>
      <c r="D66" s="168"/>
      <c r="E66" s="168"/>
      <c r="F66" s="168"/>
      <c r="G66" s="168"/>
      <c r="H66" s="168">
        <v>100</v>
      </c>
      <c r="I66" s="168">
        <v>40</v>
      </c>
      <c r="K66" s="168"/>
      <c r="L66" s="168"/>
      <c r="M66" s="168"/>
      <c r="N66" s="168"/>
      <c r="O66" s="168"/>
      <c r="P66" s="168"/>
      <c r="Q66" s="168"/>
      <c r="R66" s="168">
        <v>100</v>
      </c>
      <c r="S66" s="168">
        <v>40</v>
      </c>
      <c r="U66" s="168"/>
      <c r="V66" s="168"/>
      <c r="W66" s="168"/>
      <c r="X66" s="168"/>
      <c r="Y66" s="168"/>
      <c r="Z66" s="168"/>
      <c r="AA66" s="168"/>
      <c r="AB66" s="168">
        <v>50</v>
      </c>
      <c r="AC66" s="168">
        <v>40</v>
      </c>
      <c r="AE66" s="168"/>
      <c r="AF66" s="168"/>
      <c r="AG66" s="168"/>
      <c r="AH66" s="168"/>
      <c r="AI66" s="168"/>
      <c r="AJ66" s="168"/>
      <c r="AK66" s="168"/>
      <c r="AL66" s="168">
        <v>50</v>
      </c>
      <c r="AM66" s="169">
        <v>40</v>
      </c>
    </row>
    <row r="67" spans="1:39" x14ac:dyDescent="0.15">
      <c r="A67" s="167"/>
      <c r="B67" s="168"/>
      <c r="C67" s="168"/>
      <c r="D67" s="168"/>
      <c r="E67" s="168"/>
      <c r="F67" s="168"/>
      <c r="G67" s="168"/>
      <c r="H67" s="168">
        <v>100</v>
      </c>
      <c r="I67" s="168">
        <v>80</v>
      </c>
      <c r="K67" s="168"/>
      <c r="L67" s="168"/>
      <c r="M67" s="168"/>
      <c r="N67" s="168"/>
      <c r="O67" s="168"/>
      <c r="P67" s="168"/>
      <c r="Q67" s="168"/>
      <c r="R67" s="168">
        <v>100</v>
      </c>
      <c r="S67" s="168">
        <v>80</v>
      </c>
      <c r="U67" s="168"/>
      <c r="V67" s="168"/>
      <c r="W67" s="168"/>
      <c r="X67" s="168"/>
      <c r="Y67" s="168"/>
      <c r="Z67" s="168"/>
      <c r="AA67" s="168"/>
      <c r="AB67" s="168">
        <v>80</v>
      </c>
      <c r="AC67" s="168">
        <v>80</v>
      </c>
      <c r="AE67" s="168"/>
      <c r="AF67" s="168"/>
      <c r="AG67" s="168"/>
      <c r="AH67" s="168"/>
      <c r="AI67" s="168"/>
      <c r="AJ67" s="168"/>
      <c r="AK67" s="168"/>
      <c r="AL67" s="168">
        <v>80</v>
      </c>
      <c r="AM67" s="169">
        <v>80</v>
      </c>
    </row>
    <row r="68" spans="1:39" x14ac:dyDescent="0.15">
      <c r="A68" s="167"/>
      <c r="B68" s="168"/>
      <c r="C68" s="168"/>
      <c r="D68" s="168"/>
      <c r="E68" s="168"/>
      <c r="F68" s="168"/>
      <c r="G68" s="168"/>
      <c r="H68" s="168">
        <v>100</v>
      </c>
      <c r="I68" s="168">
        <v>73</v>
      </c>
      <c r="K68" s="168"/>
      <c r="L68" s="168"/>
      <c r="M68" s="168"/>
      <c r="N68" s="168"/>
      <c r="O68" s="168"/>
      <c r="P68" s="168"/>
      <c r="Q68" s="168"/>
      <c r="R68" s="168">
        <v>100</v>
      </c>
      <c r="S68" s="168">
        <v>73</v>
      </c>
      <c r="U68" s="168"/>
      <c r="V68" s="168"/>
      <c r="W68" s="168"/>
      <c r="X68" s="168"/>
      <c r="Y68" s="168"/>
      <c r="Z68" s="168"/>
      <c r="AA68" s="168"/>
      <c r="AB68" s="168">
        <v>73</v>
      </c>
      <c r="AC68" s="168">
        <v>73</v>
      </c>
      <c r="AE68" s="168"/>
      <c r="AF68" s="168"/>
      <c r="AG68" s="168"/>
      <c r="AH68" s="168"/>
      <c r="AI68" s="168"/>
      <c r="AJ68" s="168"/>
      <c r="AK68" s="168"/>
      <c r="AL68" s="168">
        <v>73</v>
      </c>
      <c r="AM68" s="169">
        <v>73</v>
      </c>
    </row>
    <row r="69" spans="1:39" x14ac:dyDescent="0.15">
      <c r="A69" s="167"/>
      <c r="B69" s="168"/>
      <c r="C69" s="168"/>
      <c r="D69" s="168"/>
      <c r="E69" s="168"/>
      <c r="F69" s="168"/>
      <c r="G69" s="168"/>
      <c r="H69" s="168">
        <v>100</v>
      </c>
      <c r="I69" s="168">
        <v>66</v>
      </c>
      <c r="K69" s="168"/>
      <c r="L69" s="168"/>
      <c r="M69" s="168"/>
      <c r="N69" s="168"/>
      <c r="O69" s="168"/>
      <c r="P69" s="168"/>
      <c r="Q69" s="168"/>
      <c r="R69" s="168">
        <v>100</v>
      </c>
      <c r="S69" s="168">
        <v>66</v>
      </c>
      <c r="U69" s="168"/>
      <c r="V69" s="168"/>
      <c r="W69" s="168"/>
      <c r="X69" s="168"/>
      <c r="Y69" s="168"/>
      <c r="Z69" s="168"/>
      <c r="AA69" s="168"/>
      <c r="AB69" s="168">
        <v>66</v>
      </c>
      <c r="AC69" s="168">
        <v>66</v>
      </c>
      <c r="AE69" s="168"/>
      <c r="AF69" s="168"/>
      <c r="AG69" s="168"/>
      <c r="AH69" s="168"/>
      <c r="AI69" s="168"/>
      <c r="AJ69" s="168"/>
      <c r="AK69" s="168"/>
      <c r="AL69" s="168">
        <v>66</v>
      </c>
      <c r="AM69" s="169">
        <v>66</v>
      </c>
    </row>
    <row r="70" spans="1:39" x14ac:dyDescent="0.15">
      <c r="A70" s="167"/>
      <c r="B70" s="168"/>
      <c r="C70" s="168"/>
      <c r="D70" s="168"/>
      <c r="E70" s="168"/>
      <c r="F70" s="168"/>
      <c r="G70" s="168"/>
      <c r="H70" s="168">
        <v>100</v>
      </c>
      <c r="I70" s="168">
        <v>59</v>
      </c>
      <c r="K70" s="168"/>
      <c r="L70" s="168"/>
      <c r="M70" s="168"/>
      <c r="N70" s="168"/>
      <c r="O70" s="168"/>
      <c r="P70" s="168"/>
      <c r="Q70" s="168"/>
      <c r="R70" s="168">
        <v>100</v>
      </c>
      <c r="S70" s="168">
        <v>59</v>
      </c>
      <c r="U70" s="168"/>
      <c r="V70" s="168"/>
      <c r="W70" s="168"/>
      <c r="X70" s="168"/>
      <c r="Y70" s="168"/>
      <c r="Z70" s="168"/>
      <c r="AA70" s="168"/>
      <c r="AB70" s="168">
        <v>59</v>
      </c>
      <c r="AC70" s="168">
        <v>59</v>
      </c>
      <c r="AE70" s="168"/>
      <c r="AF70" s="168"/>
      <c r="AG70" s="168"/>
      <c r="AH70" s="168"/>
      <c r="AI70" s="168"/>
      <c r="AJ70" s="168"/>
      <c r="AK70" s="168"/>
      <c r="AL70" s="168">
        <v>59</v>
      </c>
      <c r="AM70" s="169">
        <v>59</v>
      </c>
    </row>
    <row r="71" spans="1:39" x14ac:dyDescent="0.15">
      <c r="A71" s="167"/>
      <c r="B71" s="168"/>
      <c r="C71" s="168"/>
      <c r="D71" s="168"/>
      <c r="E71" s="168"/>
      <c r="F71" s="168"/>
      <c r="G71" s="168"/>
      <c r="H71" s="168">
        <v>100</v>
      </c>
      <c r="I71" s="168">
        <v>52</v>
      </c>
      <c r="K71" s="168"/>
      <c r="L71" s="168"/>
      <c r="M71" s="168"/>
      <c r="N71" s="168"/>
      <c r="O71" s="168"/>
      <c r="P71" s="168"/>
      <c r="Q71" s="168"/>
      <c r="R71" s="168">
        <v>100</v>
      </c>
      <c r="S71" s="168">
        <v>52</v>
      </c>
      <c r="U71" s="168"/>
      <c r="V71" s="168"/>
      <c r="W71" s="168"/>
      <c r="X71" s="168"/>
      <c r="Y71" s="168"/>
      <c r="Z71" s="168"/>
      <c r="AA71" s="168"/>
      <c r="AB71" s="168">
        <v>52</v>
      </c>
      <c r="AC71" s="168">
        <v>52</v>
      </c>
      <c r="AE71" s="168"/>
      <c r="AF71" s="168"/>
      <c r="AG71" s="168"/>
      <c r="AH71" s="168"/>
      <c r="AI71" s="168"/>
      <c r="AJ71" s="168"/>
      <c r="AK71" s="168"/>
      <c r="AL71" s="168">
        <v>52</v>
      </c>
      <c r="AM71" s="169">
        <v>52</v>
      </c>
    </row>
    <row r="72" spans="1:39" x14ac:dyDescent="0.15">
      <c r="A72" s="167"/>
      <c r="B72" s="168"/>
      <c r="C72" s="168"/>
      <c r="D72" s="168"/>
      <c r="E72" s="168"/>
      <c r="F72" s="168"/>
      <c r="G72" s="168"/>
      <c r="H72" s="168">
        <v>100</v>
      </c>
      <c r="I72" s="168">
        <v>45</v>
      </c>
      <c r="K72" s="168"/>
      <c r="L72" s="168"/>
      <c r="M72" s="168"/>
      <c r="N72" s="168"/>
      <c r="O72" s="168"/>
      <c r="P72" s="168"/>
      <c r="Q72" s="168"/>
      <c r="R72" s="168">
        <v>100</v>
      </c>
      <c r="S72" s="168">
        <v>45</v>
      </c>
      <c r="U72" s="168"/>
      <c r="V72" s="168"/>
      <c r="W72" s="168"/>
      <c r="X72" s="168"/>
      <c r="Y72" s="168"/>
      <c r="Z72" s="168"/>
      <c r="AA72" s="168"/>
      <c r="AB72" s="168">
        <v>45</v>
      </c>
      <c r="AC72" s="168">
        <v>45</v>
      </c>
      <c r="AE72" s="168"/>
      <c r="AF72" s="168"/>
      <c r="AG72" s="168"/>
      <c r="AH72" s="168"/>
      <c r="AI72" s="168"/>
      <c r="AJ72" s="168"/>
      <c r="AK72" s="168"/>
      <c r="AL72" s="168">
        <v>45</v>
      </c>
      <c r="AM72" s="169">
        <v>45</v>
      </c>
    </row>
    <row r="73" spans="1:39" x14ac:dyDescent="0.15">
      <c r="A73" s="167"/>
      <c r="B73" s="168"/>
      <c r="C73" s="168"/>
      <c r="D73" s="168"/>
      <c r="E73" s="168"/>
      <c r="F73" s="168"/>
      <c r="G73" s="168"/>
      <c r="H73" s="168">
        <v>100</v>
      </c>
      <c r="I73" s="168">
        <v>38</v>
      </c>
      <c r="K73" s="168"/>
      <c r="L73" s="168"/>
      <c r="M73" s="168"/>
      <c r="N73" s="168"/>
      <c r="O73" s="168"/>
      <c r="P73" s="168"/>
      <c r="Q73" s="168"/>
      <c r="R73" s="168">
        <v>100</v>
      </c>
      <c r="S73" s="168">
        <v>38</v>
      </c>
      <c r="U73" s="168"/>
      <c r="V73" s="168"/>
      <c r="W73" s="168"/>
      <c r="X73" s="168"/>
      <c r="Y73" s="168"/>
      <c r="Z73" s="168"/>
      <c r="AA73" s="168"/>
      <c r="AB73" s="168">
        <v>38</v>
      </c>
      <c r="AC73" s="168">
        <v>38</v>
      </c>
      <c r="AE73" s="168"/>
      <c r="AF73" s="168"/>
      <c r="AG73" s="168"/>
      <c r="AH73" s="168"/>
      <c r="AI73" s="168"/>
      <c r="AJ73" s="168"/>
      <c r="AK73" s="168"/>
      <c r="AL73" s="168">
        <v>38</v>
      </c>
      <c r="AM73" s="169">
        <v>38</v>
      </c>
    </row>
    <row r="74" spans="1:39" x14ac:dyDescent="0.15">
      <c r="A74" s="167"/>
      <c r="B74" s="168"/>
      <c r="C74" s="168"/>
      <c r="D74" s="168"/>
      <c r="E74" s="168"/>
      <c r="F74" s="168"/>
      <c r="G74" s="168"/>
      <c r="H74" s="168">
        <v>100</v>
      </c>
      <c r="I74" s="168">
        <v>31</v>
      </c>
      <c r="K74" s="168"/>
      <c r="L74" s="168"/>
      <c r="M74" s="168"/>
      <c r="N74" s="168"/>
      <c r="O74" s="168"/>
      <c r="P74" s="168"/>
      <c r="Q74" s="168"/>
      <c r="R74" s="168">
        <v>100</v>
      </c>
      <c r="S74" s="168">
        <v>31</v>
      </c>
      <c r="U74" s="168"/>
      <c r="V74" s="168"/>
      <c r="W74" s="168"/>
      <c r="X74" s="168"/>
      <c r="Y74" s="168"/>
      <c r="Z74" s="168"/>
      <c r="AA74" s="168"/>
      <c r="AB74" s="168">
        <v>31</v>
      </c>
      <c r="AC74" s="168">
        <v>31</v>
      </c>
      <c r="AE74" s="168"/>
      <c r="AF74" s="168"/>
      <c r="AG74" s="168"/>
      <c r="AH74" s="168"/>
      <c r="AI74" s="168"/>
      <c r="AJ74" s="168"/>
      <c r="AK74" s="168"/>
      <c r="AL74" s="168">
        <v>31</v>
      </c>
      <c r="AM74" s="169">
        <v>31</v>
      </c>
    </row>
    <row r="75" spans="1:39" x14ac:dyDescent="0.15">
      <c r="A75" s="167"/>
      <c r="B75" s="168"/>
      <c r="C75" s="168"/>
      <c r="D75" s="168"/>
      <c r="E75" s="168"/>
      <c r="F75" s="168"/>
      <c r="G75" s="168"/>
      <c r="H75" s="168">
        <v>100</v>
      </c>
      <c r="I75" s="168">
        <v>24</v>
      </c>
      <c r="K75" s="168"/>
      <c r="L75" s="168"/>
      <c r="M75" s="168"/>
      <c r="N75" s="168"/>
      <c r="O75" s="168"/>
      <c r="P75" s="168"/>
      <c r="Q75" s="168"/>
      <c r="R75" s="168">
        <v>100</v>
      </c>
      <c r="S75" s="168">
        <v>24</v>
      </c>
      <c r="U75" s="168"/>
      <c r="V75" s="168"/>
      <c r="W75" s="168"/>
      <c r="X75" s="168"/>
      <c r="Y75" s="168"/>
      <c r="Z75" s="168"/>
      <c r="AA75" s="168"/>
      <c r="AB75" s="168">
        <v>24</v>
      </c>
      <c r="AC75" s="168">
        <v>24</v>
      </c>
      <c r="AE75" s="168"/>
      <c r="AF75" s="168"/>
      <c r="AG75" s="168"/>
      <c r="AH75" s="168"/>
      <c r="AI75" s="168"/>
      <c r="AJ75" s="168"/>
      <c r="AK75" s="168"/>
      <c r="AL75" s="168">
        <v>24</v>
      </c>
      <c r="AM75" s="169">
        <v>24</v>
      </c>
    </row>
    <row r="76" spans="1:39" x14ac:dyDescent="0.15">
      <c r="A76" s="167"/>
      <c r="B76" s="168"/>
      <c r="C76" s="168"/>
      <c r="D76" s="168"/>
      <c r="E76" s="168"/>
      <c r="F76" s="168"/>
      <c r="G76" s="168"/>
      <c r="H76" s="168">
        <v>100</v>
      </c>
      <c r="I76" s="168">
        <v>15</v>
      </c>
      <c r="K76" s="168"/>
      <c r="L76" s="168"/>
      <c r="M76" s="168"/>
      <c r="N76" s="168"/>
      <c r="O76" s="168"/>
      <c r="P76" s="168"/>
      <c r="Q76" s="168"/>
      <c r="R76" s="168">
        <v>100</v>
      </c>
      <c r="S76" s="168">
        <v>15</v>
      </c>
      <c r="U76" s="168"/>
      <c r="V76" s="168"/>
      <c r="W76" s="168"/>
      <c r="X76" s="168"/>
      <c r="Y76" s="168"/>
      <c r="Z76" s="168"/>
      <c r="AA76" s="168"/>
      <c r="AB76" s="168">
        <v>15</v>
      </c>
      <c r="AC76" s="168">
        <v>15</v>
      </c>
      <c r="AE76" s="168"/>
      <c r="AF76" s="168"/>
      <c r="AG76" s="168"/>
      <c r="AH76" s="168"/>
      <c r="AI76" s="168"/>
      <c r="AJ76" s="168"/>
      <c r="AK76" s="168"/>
      <c r="AL76" s="168">
        <v>15</v>
      </c>
      <c r="AM76" s="169">
        <v>15</v>
      </c>
    </row>
    <row r="77" spans="1:39" x14ac:dyDescent="0.15">
      <c r="A77" s="167"/>
      <c r="B77" s="168"/>
      <c r="C77" s="168"/>
      <c r="D77" s="168"/>
      <c r="E77" s="168"/>
      <c r="F77" s="168"/>
      <c r="G77" s="168"/>
      <c r="H77" s="168">
        <v>100</v>
      </c>
      <c r="I77" s="168">
        <v>11</v>
      </c>
      <c r="K77" s="168"/>
      <c r="L77" s="168"/>
      <c r="M77" s="168"/>
      <c r="N77" s="168"/>
      <c r="O77" s="168"/>
      <c r="P77" s="168"/>
      <c r="Q77" s="168"/>
      <c r="R77" s="168">
        <v>100</v>
      </c>
      <c r="S77" s="168">
        <v>11</v>
      </c>
      <c r="U77" s="168"/>
      <c r="V77" s="168"/>
      <c r="W77" s="168"/>
      <c r="X77" s="168"/>
      <c r="Y77" s="168"/>
      <c r="Z77" s="168"/>
      <c r="AA77" s="168"/>
      <c r="AB77" s="168">
        <v>11</v>
      </c>
      <c r="AC77" s="168">
        <v>11</v>
      </c>
      <c r="AE77" s="168"/>
      <c r="AF77" s="168"/>
      <c r="AG77" s="168"/>
      <c r="AH77" s="168"/>
      <c r="AI77" s="168"/>
      <c r="AJ77" s="168"/>
      <c r="AK77" s="168"/>
      <c r="AL77" s="168">
        <v>11</v>
      </c>
      <c r="AM77" s="169">
        <v>11</v>
      </c>
    </row>
    <row r="78" spans="1:39" x14ac:dyDescent="0.15">
      <c r="A78" s="167"/>
      <c r="B78" s="168"/>
      <c r="C78" s="168"/>
      <c r="D78" s="168"/>
      <c r="E78" s="168"/>
      <c r="F78" s="168"/>
      <c r="G78" s="168"/>
      <c r="H78" s="168">
        <v>10</v>
      </c>
      <c r="I78" s="168">
        <v>10</v>
      </c>
      <c r="K78" s="168"/>
      <c r="L78" s="168"/>
      <c r="M78" s="168"/>
      <c r="N78" s="168"/>
      <c r="O78" s="168"/>
      <c r="P78" s="168"/>
      <c r="Q78" s="168"/>
      <c r="R78" s="168">
        <v>0</v>
      </c>
      <c r="S78" s="168">
        <v>10</v>
      </c>
      <c r="U78" s="168"/>
      <c r="V78" s="168"/>
      <c r="W78" s="168"/>
      <c r="X78" s="168"/>
      <c r="Y78" s="168"/>
      <c r="Z78" s="168"/>
      <c r="AA78" s="168"/>
      <c r="AB78" s="168">
        <v>10</v>
      </c>
      <c r="AC78" s="168">
        <v>10</v>
      </c>
      <c r="AE78" s="168"/>
      <c r="AF78" s="168"/>
      <c r="AG78" s="168"/>
      <c r="AH78" s="168"/>
      <c r="AI78" s="168"/>
      <c r="AJ78" s="168"/>
      <c r="AK78" s="168"/>
      <c r="AL78" s="168">
        <v>10</v>
      </c>
      <c r="AM78" s="169">
        <v>10</v>
      </c>
    </row>
    <row r="79" spans="1:39" x14ac:dyDescent="0.15">
      <c r="A79" s="167"/>
      <c r="B79" s="168"/>
      <c r="C79" s="168"/>
      <c r="D79" s="168"/>
      <c r="E79" s="168"/>
      <c r="F79" s="168"/>
      <c r="G79" s="168"/>
      <c r="H79" s="168">
        <v>9</v>
      </c>
      <c r="I79" s="168">
        <v>9</v>
      </c>
      <c r="K79" s="168"/>
      <c r="L79" s="168"/>
      <c r="M79" s="168"/>
      <c r="N79" s="168"/>
      <c r="O79" s="168"/>
      <c r="P79" s="168"/>
      <c r="Q79" s="168"/>
      <c r="R79" s="168">
        <v>0</v>
      </c>
      <c r="S79" s="168">
        <v>9</v>
      </c>
      <c r="U79" s="168"/>
      <c r="V79" s="168"/>
      <c r="W79" s="168"/>
      <c r="X79" s="168"/>
      <c r="Y79" s="168"/>
      <c r="Z79" s="168"/>
      <c r="AA79" s="168"/>
      <c r="AB79" s="168">
        <v>9</v>
      </c>
      <c r="AC79" s="168">
        <v>9</v>
      </c>
      <c r="AE79" s="168"/>
      <c r="AF79" s="168"/>
      <c r="AG79" s="168"/>
      <c r="AH79" s="168"/>
      <c r="AI79" s="168"/>
      <c r="AJ79" s="168"/>
      <c r="AK79" s="168"/>
      <c r="AL79" s="168">
        <v>9</v>
      </c>
      <c r="AM79" s="169">
        <v>9</v>
      </c>
    </row>
    <row r="80" spans="1:39" x14ac:dyDescent="0.15">
      <c r="A80" s="167"/>
      <c r="B80" s="168"/>
      <c r="C80" s="168"/>
      <c r="D80" s="168"/>
      <c r="E80" s="168"/>
      <c r="F80" s="168"/>
      <c r="G80" s="168"/>
      <c r="H80" s="168">
        <v>8</v>
      </c>
      <c r="I80" s="168">
        <v>8</v>
      </c>
      <c r="K80" s="168"/>
      <c r="L80" s="168"/>
      <c r="M80" s="168"/>
      <c r="N80" s="168"/>
      <c r="O80" s="168"/>
      <c r="P80" s="168"/>
      <c r="Q80" s="168"/>
      <c r="R80" s="168">
        <v>0</v>
      </c>
      <c r="S80" s="168">
        <v>8</v>
      </c>
      <c r="U80" s="168"/>
      <c r="V80" s="168"/>
      <c r="W80" s="168"/>
      <c r="X80" s="168"/>
      <c r="Y80" s="168"/>
      <c r="Z80" s="168"/>
      <c r="AA80" s="168"/>
      <c r="AB80" s="168">
        <v>8</v>
      </c>
      <c r="AC80" s="168">
        <v>8</v>
      </c>
      <c r="AE80" s="168"/>
      <c r="AF80" s="168"/>
      <c r="AG80" s="168"/>
      <c r="AH80" s="168"/>
      <c r="AI80" s="168"/>
      <c r="AJ80" s="168"/>
      <c r="AK80" s="168"/>
      <c r="AL80" s="168">
        <v>8</v>
      </c>
      <c r="AM80" s="169">
        <v>8</v>
      </c>
    </row>
    <row r="81" spans="1:39" x14ac:dyDescent="0.15">
      <c r="A81" s="167"/>
      <c r="B81" s="168"/>
      <c r="C81" s="168"/>
      <c r="D81" s="168"/>
      <c r="E81" s="168"/>
      <c r="F81" s="168"/>
      <c r="G81" s="168"/>
      <c r="H81" s="168">
        <v>0</v>
      </c>
      <c r="I81" s="168">
        <v>7</v>
      </c>
      <c r="K81" s="168"/>
      <c r="L81" s="168"/>
      <c r="M81" s="168"/>
      <c r="N81" s="168"/>
      <c r="O81" s="168"/>
      <c r="P81" s="168"/>
      <c r="Q81" s="168"/>
      <c r="R81" s="168">
        <v>0</v>
      </c>
      <c r="S81" s="168">
        <v>24</v>
      </c>
      <c r="U81" s="168"/>
      <c r="V81" s="168"/>
      <c r="W81" s="168"/>
      <c r="X81" s="168"/>
      <c r="Y81" s="168"/>
      <c r="Z81" s="168"/>
      <c r="AA81" s="168"/>
      <c r="AB81" s="168">
        <v>0</v>
      </c>
      <c r="AC81" s="168">
        <v>0</v>
      </c>
      <c r="AE81" s="168"/>
      <c r="AF81" s="168"/>
      <c r="AG81" s="168"/>
      <c r="AH81" s="168"/>
      <c r="AI81" s="168"/>
      <c r="AJ81" s="168"/>
      <c r="AK81" s="168"/>
      <c r="AL81" s="168">
        <v>50</v>
      </c>
      <c r="AM81" s="169">
        <v>0</v>
      </c>
    </row>
    <row r="82" spans="1:39" x14ac:dyDescent="0.15">
      <c r="A82" s="167"/>
      <c r="B82" s="168"/>
      <c r="C82" s="168"/>
      <c r="D82" s="168"/>
      <c r="E82" s="168"/>
      <c r="F82" s="168"/>
      <c r="G82" s="168"/>
      <c r="H82" s="168">
        <v>100</v>
      </c>
      <c r="I82" s="168">
        <v>80</v>
      </c>
      <c r="K82" s="168"/>
      <c r="L82" s="168"/>
      <c r="M82" s="168"/>
      <c r="N82" s="168"/>
      <c r="O82" s="168"/>
      <c r="P82" s="168"/>
      <c r="Q82" s="168"/>
      <c r="R82" s="168">
        <v>100</v>
      </c>
      <c r="S82" s="168">
        <v>80</v>
      </c>
      <c r="U82" s="168"/>
      <c r="V82" s="168"/>
      <c r="W82" s="168"/>
      <c r="X82" s="168"/>
      <c r="Y82" s="168"/>
      <c r="Z82" s="168"/>
      <c r="AA82" s="168"/>
      <c r="AB82" s="168">
        <v>80</v>
      </c>
      <c r="AC82" s="168">
        <v>80</v>
      </c>
      <c r="AE82" s="168"/>
      <c r="AF82" s="168"/>
      <c r="AG82" s="168"/>
      <c r="AH82" s="168"/>
      <c r="AI82" s="168"/>
      <c r="AJ82" s="168"/>
      <c r="AK82" s="168"/>
      <c r="AL82" s="168">
        <v>80</v>
      </c>
      <c r="AM82" s="169">
        <v>80</v>
      </c>
    </row>
    <row r="83" spans="1:39" x14ac:dyDescent="0.15">
      <c r="A83" s="167"/>
      <c r="B83" s="168"/>
      <c r="C83" s="168"/>
      <c r="D83" s="168"/>
      <c r="E83" s="168"/>
      <c r="F83" s="168"/>
      <c r="G83" s="168"/>
      <c r="H83" s="168">
        <v>100</v>
      </c>
      <c r="I83" s="168">
        <v>73</v>
      </c>
      <c r="K83" s="168"/>
      <c r="L83" s="168"/>
      <c r="M83" s="168"/>
      <c r="N83" s="168"/>
      <c r="O83" s="168"/>
      <c r="P83" s="168"/>
      <c r="Q83" s="168"/>
      <c r="R83" s="168">
        <v>100</v>
      </c>
      <c r="S83" s="168">
        <v>73</v>
      </c>
      <c r="U83" s="168"/>
      <c r="V83" s="168"/>
      <c r="W83" s="168"/>
      <c r="X83" s="168"/>
      <c r="Y83" s="168"/>
      <c r="Z83" s="168"/>
      <c r="AA83" s="168"/>
      <c r="AB83" s="168">
        <v>73</v>
      </c>
      <c r="AC83" s="168">
        <v>73</v>
      </c>
      <c r="AE83" s="168"/>
      <c r="AF83" s="168"/>
      <c r="AG83" s="168"/>
      <c r="AH83" s="168"/>
      <c r="AI83" s="168"/>
      <c r="AJ83" s="168"/>
      <c r="AK83" s="168"/>
      <c r="AL83" s="168">
        <v>73</v>
      </c>
      <c r="AM83" s="169">
        <v>73</v>
      </c>
    </row>
    <row r="84" spans="1:39" x14ac:dyDescent="0.15">
      <c r="A84" s="167"/>
      <c r="B84" s="168"/>
      <c r="C84" s="168"/>
      <c r="D84" s="168"/>
      <c r="E84" s="168"/>
      <c r="F84" s="168"/>
      <c r="G84" s="168"/>
      <c r="H84" s="168">
        <v>100</v>
      </c>
      <c r="I84" s="168">
        <v>66</v>
      </c>
      <c r="K84" s="168"/>
      <c r="L84" s="168"/>
      <c r="M84" s="168"/>
      <c r="N84" s="168"/>
      <c r="O84" s="168"/>
      <c r="P84" s="168"/>
      <c r="Q84" s="168"/>
      <c r="R84" s="168">
        <v>100</v>
      </c>
      <c r="S84" s="168">
        <v>66</v>
      </c>
      <c r="U84" s="168"/>
      <c r="V84" s="168"/>
      <c r="W84" s="168"/>
      <c r="X84" s="168"/>
      <c r="Y84" s="168"/>
      <c r="Z84" s="168"/>
      <c r="AA84" s="168"/>
      <c r="AB84" s="168">
        <v>66</v>
      </c>
      <c r="AC84" s="168">
        <v>66</v>
      </c>
      <c r="AE84" s="168"/>
      <c r="AF84" s="168"/>
      <c r="AG84" s="168"/>
      <c r="AH84" s="168"/>
      <c r="AI84" s="168"/>
      <c r="AJ84" s="168"/>
      <c r="AK84" s="168"/>
      <c r="AL84" s="168">
        <v>66</v>
      </c>
      <c r="AM84" s="169">
        <v>66</v>
      </c>
    </row>
    <row r="85" spans="1:39" x14ac:dyDescent="0.15">
      <c r="A85" s="167"/>
      <c r="B85" s="168"/>
      <c r="C85" s="168"/>
      <c r="D85" s="168"/>
      <c r="E85" s="168"/>
      <c r="F85" s="168"/>
      <c r="G85" s="168"/>
      <c r="H85" s="168">
        <v>100</v>
      </c>
      <c r="I85" s="168">
        <v>59</v>
      </c>
      <c r="K85" s="168"/>
      <c r="L85" s="168"/>
      <c r="M85" s="168"/>
      <c r="N85" s="168"/>
      <c r="O85" s="168"/>
      <c r="P85" s="168"/>
      <c r="Q85" s="168"/>
      <c r="R85" s="168">
        <v>100</v>
      </c>
      <c r="S85" s="168">
        <v>59</v>
      </c>
      <c r="U85" s="168"/>
      <c r="V85" s="168"/>
      <c r="W85" s="168"/>
      <c r="X85" s="168"/>
      <c r="Y85" s="168"/>
      <c r="Z85" s="168"/>
      <c r="AA85" s="168"/>
      <c r="AB85" s="168">
        <v>59</v>
      </c>
      <c r="AC85" s="168">
        <v>59</v>
      </c>
      <c r="AE85" s="168"/>
      <c r="AF85" s="168"/>
      <c r="AG85" s="168"/>
      <c r="AH85" s="168"/>
      <c r="AI85" s="168"/>
      <c r="AJ85" s="168"/>
      <c r="AK85" s="168"/>
      <c r="AL85" s="168">
        <v>59</v>
      </c>
      <c r="AM85" s="169">
        <v>59</v>
      </c>
    </row>
    <row r="86" spans="1:39" x14ac:dyDescent="0.15">
      <c r="A86" s="167"/>
      <c r="B86" s="168"/>
      <c r="C86" s="168"/>
      <c r="D86" s="168"/>
      <c r="E86" s="168"/>
      <c r="F86" s="168"/>
      <c r="G86" s="168"/>
      <c r="H86" s="168">
        <v>100</v>
      </c>
      <c r="I86" s="168">
        <v>52</v>
      </c>
      <c r="K86" s="168"/>
      <c r="L86" s="168"/>
      <c r="M86" s="168"/>
      <c r="N86" s="168"/>
      <c r="O86" s="168"/>
      <c r="P86" s="168"/>
      <c r="Q86" s="168"/>
      <c r="R86" s="168">
        <v>100</v>
      </c>
      <c r="S86" s="168">
        <v>52</v>
      </c>
      <c r="U86" s="168"/>
      <c r="V86" s="168"/>
      <c r="W86" s="168"/>
      <c r="X86" s="168"/>
      <c r="Y86" s="168"/>
      <c r="Z86" s="168"/>
      <c r="AA86" s="168"/>
      <c r="AB86" s="168">
        <v>52</v>
      </c>
      <c r="AC86" s="168">
        <v>52</v>
      </c>
      <c r="AE86" s="168"/>
      <c r="AF86" s="168"/>
      <c r="AG86" s="168"/>
      <c r="AH86" s="168"/>
      <c r="AI86" s="168"/>
      <c r="AJ86" s="168"/>
      <c r="AK86" s="168"/>
      <c r="AL86" s="168">
        <v>52</v>
      </c>
      <c r="AM86" s="169">
        <v>52</v>
      </c>
    </row>
    <row r="87" spans="1:39" x14ac:dyDescent="0.15">
      <c r="A87" s="167"/>
      <c r="B87" s="168"/>
      <c r="C87" s="168"/>
      <c r="D87" s="168"/>
      <c r="E87" s="168"/>
      <c r="F87" s="168"/>
      <c r="G87" s="168"/>
      <c r="H87" s="168">
        <v>100</v>
      </c>
      <c r="I87" s="168">
        <v>45</v>
      </c>
      <c r="K87" s="168"/>
      <c r="L87" s="168"/>
      <c r="M87" s="168"/>
      <c r="N87" s="168"/>
      <c r="O87" s="168"/>
      <c r="P87" s="168"/>
      <c r="Q87" s="168"/>
      <c r="R87" s="168">
        <v>100</v>
      </c>
      <c r="S87" s="168">
        <v>45</v>
      </c>
      <c r="U87" s="168"/>
      <c r="V87" s="168"/>
      <c r="W87" s="168"/>
      <c r="X87" s="168"/>
      <c r="Y87" s="168"/>
      <c r="Z87" s="168"/>
      <c r="AA87" s="168"/>
      <c r="AB87" s="168">
        <v>45</v>
      </c>
      <c r="AC87" s="168">
        <v>45</v>
      </c>
      <c r="AE87" s="168"/>
      <c r="AF87" s="168"/>
      <c r="AG87" s="168"/>
      <c r="AH87" s="168"/>
      <c r="AI87" s="168"/>
      <c r="AJ87" s="168"/>
      <c r="AK87" s="168"/>
      <c r="AL87" s="168">
        <v>45</v>
      </c>
      <c r="AM87" s="169">
        <v>45</v>
      </c>
    </row>
    <row r="88" spans="1:39" x14ac:dyDescent="0.15">
      <c r="A88" s="167"/>
      <c r="B88" s="168"/>
      <c r="C88" s="168"/>
      <c r="D88" s="168"/>
      <c r="E88" s="168"/>
      <c r="F88" s="168"/>
      <c r="G88" s="168"/>
      <c r="H88" s="168">
        <v>100</v>
      </c>
      <c r="I88" s="168">
        <v>38</v>
      </c>
      <c r="K88" s="168"/>
      <c r="L88" s="168"/>
      <c r="M88" s="168"/>
      <c r="N88" s="168"/>
      <c r="O88" s="168"/>
      <c r="P88" s="168"/>
      <c r="Q88" s="168"/>
      <c r="R88" s="168">
        <v>100</v>
      </c>
      <c r="S88" s="168">
        <v>38</v>
      </c>
      <c r="U88" s="168"/>
      <c r="V88" s="168"/>
      <c r="W88" s="168"/>
      <c r="X88" s="168"/>
      <c r="Y88" s="168"/>
      <c r="Z88" s="168"/>
      <c r="AA88" s="168"/>
      <c r="AB88" s="168">
        <v>38</v>
      </c>
      <c r="AC88" s="168">
        <v>38</v>
      </c>
      <c r="AE88" s="168"/>
      <c r="AF88" s="168"/>
      <c r="AG88" s="168"/>
      <c r="AH88" s="168"/>
      <c r="AI88" s="168"/>
      <c r="AJ88" s="168"/>
      <c r="AK88" s="168"/>
      <c r="AL88" s="168">
        <v>38</v>
      </c>
      <c r="AM88" s="169">
        <v>38</v>
      </c>
    </row>
    <row r="89" spans="1:39" x14ac:dyDescent="0.15">
      <c r="A89" s="167"/>
      <c r="B89" s="168"/>
      <c r="C89" s="168"/>
      <c r="D89" s="168"/>
      <c r="E89" s="168"/>
      <c r="F89" s="168"/>
      <c r="G89" s="168"/>
      <c r="H89" s="168">
        <v>100</v>
      </c>
      <c r="I89" s="168">
        <v>31</v>
      </c>
      <c r="K89" s="168"/>
      <c r="L89" s="168"/>
      <c r="M89" s="168"/>
      <c r="N89" s="168"/>
      <c r="O89" s="168"/>
      <c r="P89" s="168"/>
      <c r="Q89" s="168"/>
      <c r="R89" s="168">
        <v>100</v>
      </c>
      <c r="S89" s="168">
        <v>31</v>
      </c>
      <c r="U89" s="168"/>
      <c r="V89" s="168"/>
      <c r="W89" s="168"/>
      <c r="X89" s="168"/>
      <c r="Y89" s="168"/>
      <c r="Z89" s="168"/>
      <c r="AA89" s="168"/>
      <c r="AB89" s="168">
        <v>31</v>
      </c>
      <c r="AC89" s="168">
        <v>31</v>
      </c>
      <c r="AE89" s="168"/>
      <c r="AF89" s="168"/>
      <c r="AG89" s="168"/>
      <c r="AH89" s="168"/>
      <c r="AI89" s="168"/>
      <c r="AJ89" s="168"/>
      <c r="AK89" s="168"/>
      <c r="AL89" s="168">
        <v>31</v>
      </c>
      <c r="AM89" s="169">
        <v>31</v>
      </c>
    </row>
    <row r="90" spans="1:39" x14ac:dyDescent="0.15">
      <c r="A90" s="167"/>
      <c r="B90" s="168"/>
      <c r="C90" s="168"/>
      <c r="D90" s="168"/>
      <c r="E90" s="168"/>
      <c r="F90" s="168"/>
      <c r="G90" s="168"/>
      <c r="H90" s="168">
        <v>100</v>
      </c>
      <c r="I90" s="168">
        <v>24</v>
      </c>
      <c r="K90" s="168"/>
      <c r="L90" s="168"/>
      <c r="M90" s="168"/>
      <c r="N90" s="168"/>
      <c r="O90" s="168"/>
      <c r="P90" s="168"/>
      <c r="Q90" s="168"/>
      <c r="R90" s="168">
        <v>100</v>
      </c>
      <c r="S90" s="168">
        <v>24</v>
      </c>
      <c r="U90" s="168"/>
      <c r="V90" s="168"/>
      <c r="W90" s="168"/>
      <c r="X90" s="168"/>
      <c r="Y90" s="168"/>
      <c r="Z90" s="168"/>
      <c r="AA90" s="168"/>
      <c r="AB90" s="168">
        <v>24</v>
      </c>
      <c r="AC90" s="168">
        <v>24</v>
      </c>
      <c r="AE90" s="168"/>
      <c r="AF90" s="168"/>
      <c r="AG90" s="168"/>
      <c r="AH90" s="168"/>
      <c r="AI90" s="168"/>
      <c r="AJ90" s="168"/>
      <c r="AK90" s="168"/>
      <c r="AL90" s="168">
        <v>24</v>
      </c>
      <c r="AM90" s="169">
        <v>24</v>
      </c>
    </row>
    <row r="91" spans="1:39" x14ac:dyDescent="0.15">
      <c r="A91" s="167"/>
      <c r="B91" s="168"/>
      <c r="C91" s="168"/>
      <c r="D91" s="168"/>
      <c r="E91" s="168"/>
      <c r="F91" s="168"/>
      <c r="G91" s="168"/>
      <c r="H91" s="168">
        <v>100</v>
      </c>
      <c r="I91" s="168">
        <v>15</v>
      </c>
      <c r="K91" s="168"/>
      <c r="L91" s="168"/>
      <c r="M91" s="168"/>
      <c r="N91" s="168"/>
      <c r="O91" s="168"/>
      <c r="P91" s="168"/>
      <c r="Q91" s="168"/>
      <c r="R91" s="168">
        <v>100</v>
      </c>
      <c r="S91" s="168">
        <v>15</v>
      </c>
      <c r="U91" s="168"/>
      <c r="V91" s="168"/>
      <c r="W91" s="168"/>
      <c r="X91" s="168"/>
      <c r="Y91" s="168"/>
      <c r="Z91" s="168"/>
      <c r="AA91" s="168"/>
      <c r="AB91" s="168">
        <v>15</v>
      </c>
      <c r="AC91" s="168">
        <v>15</v>
      </c>
      <c r="AE91" s="168"/>
      <c r="AF91" s="168"/>
      <c r="AG91" s="168"/>
      <c r="AH91" s="168"/>
      <c r="AI91" s="168"/>
      <c r="AJ91" s="168"/>
      <c r="AK91" s="168"/>
      <c r="AL91" s="168">
        <v>15</v>
      </c>
      <c r="AM91" s="169">
        <v>15</v>
      </c>
    </row>
    <row r="92" spans="1:39" x14ac:dyDescent="0.15">
      <c r="A92" s="167"/>
      <c r="B92" s="168"/>
      <c r="C92" s="168"/>
      <c r="D92" s="168"/>
      <c r="E92" s="168"/>
      <c r="F92" s="168"/>
      <c r="G92" s="168"/>
      <c r="H92" s="168">
        <v>100</v>
      </c>
      <c r="I92" s="168">
        <v>11</v>
      </c>
      <c r="K92" s="168"/>
      <c r="L92" s="168"/>
      <c r="M92" s="168"/>
      <c r="N92" s="168"/>
      <c r="O92" s="168"/>
      <c r="P92" s="168"/>
      <c r="Q92" s="168"/>
      <c r="R92" s="168">
        <v>100</v>
      </c>
      <c r="S92" s="168">
        <v>11</v>
      </c>
      <c r="U92" s="168"/>
      <c r="V92" s="168"/>
      <c r="W92" s="168"/>
      <c r="X92" s="168"/>
      <c r="Y92" s="168"/>
      <c r="Z92" s="168"/>
      <c r="AA92" s="168"/>
      <c r="AB92" s="168">
        <v>11</v>
      </c>
      <c r="AC92" s="168">
        <v>11</v>
      </c>
      <c r="AE92" s="168"/>
      <c r="AF92" s="168"/>
      <c r="AG92" s="168"/>
      <c r="AH92" s="168"/>
      <c r="AI92" s="168"/>
      <c r="AJ92" s="168"/>
      <c r="AK92" s="168"/>
      <c r="AL92" s="168">
        <v>11</v>
      </c>
      <c r="AM92" s="169">
        <v>11</v>
      </c>
    </row>
    <row r="93" spans="1:39" x14ac:dyDescent="0.15">
      <c r="A93" s="167"/>
      <c r="B93" s="168"/>
      <c r="C93" s="168"/>
      <c r="D93" s="168"/>
      <c r="E93" s="168"/>
      <c r="F93" s="168"/>
      <c r="G93" s="168"/>
      <c r="H93" s="168">
        <v>100</v>
      </c>
      <c r="I93" s="168">
        <v>10</v>
      </c>
      <c r="K93" s="168"/>
      <c r="L93" s="168"/>
      <c r="M93" s="168"/>
      <c r="N93" s="168"/>
      <c r="O93" s="168"/>
      <c r="P93" s="168"/>
      <c r="Q93" s="168"/>
      <c r="R93" s="168">
        <v>100</v>
      </c>
      <c r="S93" s="168">
        <v>10</v>
      </c>
      <c r="U93" s="168"/>
      <c r="V93" s="168"/>
      <c r="W93" s="168"/>
      <c r="X93" s="168"/>
      <c r="Y93" s="168"/>
      <c r="Z93" s="168"/>
      <c r="AA93" s="168"/>
      <c r="AB93" s="168">
        <v>10</v>
      </c>
      <c r="AC93" s="168">
        <v>10</v>
      </c>
      <c r="AE93" s="168"/>
      <c r="AF93" s="168"/>
      <c r="AG93" s="168"/>
      <c r="AH93" s="168"/>
      <c r="AI93" s="168"/>
      <c r="AJ93" s="168"/>
      <c r="AK93" s="168"/>
      <c r="AL93" s="168">
        <v>10</v>
      </c>
      <c r="AM93" s="169">
        <v>10</v>
      </c>
    </row>
    <row r="94" spans="1:39" x14ac:dyDescent="0.15">
      <c r="A94" s="167"/>
      <c r="B94" s="168"/>
      <c r="C94" s="168"/>
      <c r="D94" s="168"/>
      <c r="E94" s="168"/>
      <c r="F94" s="168"/>
      <c r="G94" s="168"/>
      <c r="H94" s="168">
        <v>9</v>
      </c>
      <c r="I94" s="168">
        <v>9</v>
      </c>
      <c r="K94" s="168"/>
      <c r="L94" s="168"/>
      <c r="M94" s="168"/>
      <c r="N94" s="168"/>
      <c r="O94" s="168"/>
      <c r="P94" s="168"/>
      <c r="Q94" s="168"/>
      <c r="R94" s="168">
        <v>9</v>
      </c>
      <c r="S94" s="168">
        <v>9</v>
      </c>
      <c r="U94" s="168"/>
      <c r="V94" s="168"/>
      <c r="W94" s="168"/>
      <c r="X94" s="168"/>
      <c r="Y94" s="168"/>
      <c r="Z94" s="168"/>
      <c r="AA94" s="168"/>
      <c r="AB94" s="168">
        <v>9</v>
      </c>
      <c r="AC94" s="168">
        <v>9</v>
      </c>
      <c r="AE94" s="168"/>
      <c r="AF94" s="168"/>
      <c r="AG94" s="168"/>
      <c r="AH94" s="168"/>
      <c r="AI94" s="168"/>
      <c r="AJ94" s="168"/>
      <c r="AK94" s="168"/>
      <c r="AL94" s="168">
        <v>9</v>
      </c>
      <c r="AM94" s="169">
        <v>9</v>
      </c>
    </row>
    <row r="95" spans="1:39" x14ac:dyDescent="0.15">
      <c r="A95" s="167"/>
      <c r="B95" s="168"/>
      <c r="C95" s="168"/>
      <c r="D95" s="168"/>
      <c r="E95" s="168"/>
      <c r="F95" s="168"/>
      <c r="G95" s="168"/>
      <c r="H95" s="168">
        <v>8</v>
      </c>
      <c r="I95" s="168">
        <v>8</v>
      </c>
      <c r="K95" s="168"/>
      <c r="L95" s="168"/>
      <c r="M95" s="168"/>
      <c r="N95" s="168"/>
      <c r="O95" s="168"/>
      <c r="P95" s="168"/>
      <c r="Q95" s="168"/>
      <c r="R95" s="168">
        <v>8</v>
      </c>
      <c r="S95" s="168">
        <v>8</v>
      </c>
      <c r="U95" s="168"/>
      <c r="V95" s="168"/>
      <c r="W95" s="168"/>
      <c r="X95" s="168"/>
      <c r="Y95" s="168"/>
      <c r="Z95" s="168"/>
      <c r="AA95" s="168"/>
      <c r="AB95" s="168">
        <v>8</v>
      </c>
      <c r="AC95" s="168">
        <v>8</v>
      </c>
      <c r="AE95" s="168"/>
      <c r="AF95" s="168"/>
      <c r="AG95" s="168"/>
      <c r="AH95" s="168"/>
      <c r="AI95" s="168"/>
      <c r="AJ95" s="168"/>
      <c r="AK95" s="168"/>
      <c r="AL95" s="168">
        <v>8</v>
      </c>
      <c r="AM95" s="169">
        <v>8</v>
      </c>
    </row>
    <row r="96" spans="1:39" x14ac:dyDescent="0.15">
      <c r="A96" s="167"/>
      <c r="B96" s="168"/>
      <c r="C96" s="168"/>
      <c r="D96" s="168"/>
      <c r="E96" s="168"/>
      <c r="F96" s="168"/>
      <c r="G96" s="168"/>
      <c r="H96" s="168">
        <v>7</v>
      </c>
      <c r="I96" s="168">
        <v>7</v>
      </c>
      <c r="K96" s="168"/>
      <c r="L96" s="168"/>
      <c r="M96" s="168"/>
      <c r="N96" s="168"/>
      <c r="O96" s="168"/>
      <c r="P96" s="168"/>
      <c r="Q96" s="168"/>
      <c r="R96" s="168">
        <v>7</v>
      </c>
      <c r="S96" s="168">
        <v>7</v>
      </c>
      <c r="U96" s="168"/>
      <c r="V96" s="168"/>
      <c r="W96" s="168"/>
      <c r="X96" s="168"/>
      <c r="Y96" s="168"/>
      <c r="Z96" s="168"/>
      <c r="AA96" s="168"/>
      <c r="AB96" s="168">
        <v>7</v>
      </c>
      <c r="AC96" s="168">
        <v>7</v>
      </c>
      <c r="AE96" s="168"/>
      <c r="AF96" s="168"/>
      <c r="AG96" s="168"/>
      <c r="AH96" s="168"/>
      <c r="AI96" s="168"/>
      <c r="AJ96" s="168"/>
      <c r="AK96" s="168"/>
      <c r="AL96" s="168">
        <v>7</v>
      </c>
      <c r="AM96" s="169">
        <v>7</v>
      </c>
    </row>
    <row r="97" spans="1:40" ht="13.5" customHeight="1" thickBot="1" x14ac:dyDescent="0.2">
      <c r="A97" s="170"/>
      <c r="B97" s="171"/>
      <c r="C97" s="171"/>
      <c r="D97" s="171"/>
      <c r="E97" s="171"/>
      <c r="F97" s="171"/>
      <c r="G97" s="171"/>
      <c r="H97" s="171">
        <v>0</v>
      </c>
      <c r="I97" s="171">
        <v>26</v>
      </c>
      <c r="K97" s="171"/>
      <c r="L97" s="171"/>
      <c r="M97" s="171"/>
      <c r="N97" s="171"/>
      <c r="O97" s="171"/>
      <c r="P97" s="171"/>
      <c r="Q97" s="171"/>
      <c r="R97" s="171">
        <v>0</v>
      </c>
      <c r="S97" s="171">
        <v>26</v>
      </c>
      <c r="U97" s="171"/>
      <c r="V97" s="171"/>
      <c r="W97" s="171"/>
      <c r="X97" s="171"/>
      <c r="Y97" s="171"/>
      <c r="Z97" s="171"/>
      <c r="AA97" s="171"/>
      <c r="AB97" s="171">
        <v>0</v>
      </c>
      <c r="AC97" s="171">
        <v>0</v>
      </c>
      <c r="AE97" s="171"/>
      <c r="AF97" s="171"/>
      <c r="AG97" s="171"/>
      <c r="AH97" s="171"/>
      <c r="AI97" s="171"/>
      <c r="AJ97" s="171"/>
      <c r="AK97" s="171"/>
      <c r="AL97" s="171">
        <v>50</v>
      </c>
      <c r="AM97" s="172">
        <v>0</v>
      </c>
    </row>
    <row r="98" spans="1:40" ht="14.25" customHeight="1" x14ac:dyDescent="0.15">
      <c r="A98" s="1256" t="s">
        <v>228</v>
      </c>
      <c r="B98" s="1257"/>
      <c r="C98" s="1258"/>
    </row>
    <row r="99" spans="1:40" ht="14.25" thickBot="1" x14ac:dyDescent="0.2">
      <c r="A99" s="1253"/>
      <c r="B99" s="1254"/>
      <c r="C99" s="1255"/>
    </row>
    <row r="100" spans="1:40" ht="14.25" thickBot="1" x14ac:dyDescent="0.2"/>
    <row r="101" spans="1:40" x14ac:dyDescent="0.15">
      <c r="A101" s="191">
        <v>100</v>
      </c>
      <c r="B101" s="165">
        <v>100</v>
      </c>
      <c r="C101" s="165">
        <v>100</v>
      </c>
      <c r="D101" s="165">
        <v>100</v>
      </c>
      <c r="E101" s="165">
        <v>100</v>
      </c>
      <c r="F101" s="165">
        <v>100</v>
      </c>
      <c r="G101" s="165">
        <v>100</v>
      </c>
      <c r="H101" s="165">
        <v>100</v>
      </c>
      <c r="I101" s="165">
        <v>100</v>
      </c>
      <c r="J101" s="173">
        <v>100</v>
      </c>
      <c r="K101" s="165">
        <v>100</v>
      </c>
      <c r="L101" s="165">
        <v>100</v>
      </c>
      <c r="M101" s="165">
        <v>100</v>
      </c>
      <c r="N101" s="165">
        <v>100</v>
      </c>
      <c r="O101" s="165">
        <v>100</v>
      </c>
      <c r="P101" s="165">
        <v>100</v>
      </c>
      <c r="Q101" s="165">
        <v>100</v>
      </c>
      <c r="R101" s="165">
        <v>100</v>
      </c>
      <c r="S101" s="165">
        <v>100</v>
      </c>
      <c r="T101" s="173">
        <v>100</v>
      </c>
      <c r="U101" s="165">
        <v>100</v>
      </c>
      <c r="V101" s="165">
        <v>100</v>
      </c>
      <c r="W101" s="165">
        <v>100</v>
      </c>
      <c r="X101" s="165">
        <v>100</v>
      </c>
      <c r="Y101" s="165">
        <v>100</v>
      </c>
      <c r="Z101" s="165">
        <v>100</v>
      </c>
      <c r="AA101" s="165">
        <v>100</v>
      </c>
      <c r="AB101" s="165">
        <v>100</v>
      </c>
      <c r="AC101" s="165">
        <v>100</v>
      </c>
      <c r="AD101" s="173">
        <v>100</v>
      </c>
      <c r="AE101" s="165">
        <v>100</v>
      </c>
      <c r="AF101" s="165">
        <v>100</v>
      </c>
      <c r="AG101" s="165">
        <v>100</v>
      </c>
      <c r="AH101" s="165">
        <v>100</v>
      </c>
      <c r="AI101" s="165">
        <v>100</v>
      </c>
      <c r="AJ101" s="165">
        <v>60</v>
      </c>
      <c r="AK101" s="165">
        <v>100</v>
      </c>
      <c r="AL101" s="165">
        <v>100</v>
      </c>
      <c r="AM101" s="166">
        <v>100</v>
      </c>
      <c r="AN101" s="173">
        <v>100</v>
      </c>
    </row>
    <row r="102" spans="1:40" x14ac:dyDescent="0.15">
      <c r="A102" s="167">
        <v>90</v>
      </c>
      <c r="B102" s="168">
        <v>35</v>
      </c>
      <c r="C102" s="168">
        <v>0</v>
      </c>
      <c r="D102" s="168">
        <v>35</v>
      </c>
      <c r="E102" s="168">
        <v>35</v>
      </c>
      <c r="F102" s="168">
        <v>0</v>
      </c>
      <c r="G102" s="168">
        <v>20</v>
      </c>
      <c r="H102" s="168">
        <v>78</v>
      </c>
      <c r="I102" s="168">
        <v>0</v>
      </c>
      <c r="K102" s="168">
        <v>35</v>
      </c>
      <c r="L102" s="168">
        <v>35</v>
      </c>
      <c r="M102" s="168">
        <v>0</v>
      </c>
      <c r="N102" s="168">
        <v>35</v>
      </c>
      <c r="O102" s="168">
        <v>35</v>
      </c>
      <c r="P102" s="168">
        <v>0</v>
      </c>
      <c r="Q102" s="168">
        <v>20</v>
      </c>
      <c r="R102" s="168">
        <v>78</v>
      </c>
      <c r="S102" s="168">
        <v>69</v>
      </c>
      <c r="U102" s="168">
        <v>35</v>
      </c>
      <c r="V102" s="168">
        <v>35</v>
      </c>
      <c r="W102" s="168">
        <v>35</v>
      </c>
      <c r="X102" s="168">
        <v>35</v>
      </c>
      <c r="Y102" s="168">
        <v>35</v>
      </c>
      <c r="Z102" s="168">
        <v>35</v>
      </c>
      <c r="AA102" s="168">
        <v>35</v>
      </c>
      <c r="AB102" s="168">
        <v>78</v>
      </c>
      <c r="AC102" s="168">
        <v>0</v>
      </c>
      <c r="AE102" s="168">
        <v>35</v>
      </c>
      <c r="AF102" s="168">
        <v>35</v>
      </c>
      <c r="AG102" s="168">
        <v>35</v>
      </c>
      <c r="AH102" s="168">
        <v>35</v>
      </c>
      <c r="AI102" s="168">
        <v>35</v>
      </c>
      <c r="AJ102" s="168">
        <v>35</v>
      </c>
      <c r="AK102" s="168">
        <v>35</v>
      </c>
      <c r="AL102" s="168">
        <v>35</v>
      </c>
      <c r="AM102" s="169">
        <v>0</v>
      </c>
    </row>
    <row r="103" spans="1:40" x14ac:dyDescent="0.15">
      <c r="A103" s="167">
        <v>28</v>
      </c>
      <c r="B103" s="168">
        <v>28</v>
      </c>
      <c r="C103" s="168">
        <v>0</v>
      </c>
      <c r="D103" s="168">
        <v>28</v>
      </c>
      <c r="E103" s="168">
        <v>28</v>
      </c>
      <c r="F103" s="168">
        <v>0</v>
      </c>
      <c r="G103" s="168">
        <v>20</v>
      </c>
      <c r="H103" s="168">
        <v>74</v>
      </c>
      <c r="I103" s="168">
        <v>0</v>
      </c>
      <c r="K103" s="168">
        <v>28</v>
      </c>
      <c r="L103" s="168">
        <v>28</v>
      </c>
      <c r="M103" s="168">
        <v>0</v>
      </c>
      <c r="N103" s="168">
        <v>28</v>
      </c>
      <c r="O103" s="168">
        <v>28</v>
      </c>
      <c r="P103" s="168">
        <v>0</v>
      </c>
      <c r="Q103" s="168">
        <v>20</v>
      </c>
      <c r="R103" s="168">
        <v>74</v>
      </c>
      <c r="S103" s="168">
        <v>64</v>
      </c>
      <c r="U103" s="168">
        <v>28</v>
      </c>
      <c r="V103" s="168">
        <v>28</v>
      </c>
      <c r="W103" s="168">
        <v>28</v>
      </c>
      <c r="X103" s="168">
        <v>28</v>
      </c>
      <c r="Y103" s="168">
        <v>28</v>
      </c>
      <c r="Z103" s="168">
        <v>28</v>
      </c>
      <c r="AA103" s="168">
        <v>28</v>
      </c>
      <c r="AB103" s="168">
        <v>74</v>
      </c>
      <c r="AC103" s="168">
        <v>0</v>
      </c>
      <c r="AE103" s="168">
        <v>28</v>
      </c>
      <c r="AF103" s="168">
        <v>28</v>
      </c>
      <c r="AG103" s="168">
        <v>28</v>
      </c>
      <c r="AH103" s="168">
        <v>28</v>
      </c>
      <c r="AI103" s="168">
        <v>28</v>
      </c>
      <c r="AJ103" s="168">
        <v>28</v>
      </c>
      <c r="AK103" s="168">
        <v>28</v>
      </c>
      <c r="AL103" s="168">
        <v>28</v>
      </c>
      <c r="AM103" s="169">
        <v>0</v>
      </c>
    </row>
    <row r="104" spans="1:40" x14ac:dyDescent="0.15">
      <c r="A104" s="167">
        <v>24</v>
      </c>
      <c r="B104" s="168">
        <v>24</v>
      </c>
      <c r="C104" s="168">
        <v>0</v>
      </c>
      <c r="D104" s="168">
        <v>24</v>
      </c>
      <c r="E104" s="168">
        <v>24</v>
      </c>
      <c r="F104" s="168">
        <v>0</v>
      </c>
      <c r="G104" s="168">
        <v>20</v>
      </c>
      <c r="H104" s="168">
        <v>70</v>
      </c>
      <c r="I104" s="168">
        <v>0</v>
      </c>
      <c r="K104" s="168">
        <v>24</v>
      </c>
      <c r="L104" s="168">
        <v>24</v>
      </c>
      <c r="M104" s="168">
        <v>0</v>
      </c>
      <c r="N104" s="168">
        <v>24</v>
      </c>
      <c r="O104" s="168">
        <v>24</v>
      </c>
      <c r="P104" s="168">
        <v>0</v>
      </c>
      <c r="Q104" s="168">
        <v>20</v>
      </c>
      <c r="R104" s="168">
        <v>70</v>
      </c>
      <c r="S104" s="168">
        <v>61</v>
      </c>
      <c r="U104" s="168">
        <v>24</v>
      </c>
      <c r="V104" s="168">
        <v>24</v>
      </c>
      <c r="W104" s="168">
        <v>24</v>
      </c>
      <c r="X104" s="168">
        <v>24</v>
      </c>
      <c r="Y104" s="168">
        <v>24</v>
      </c>
      <c r="Z104" s="168">
        <v>24</v>
      </c>
      <c r="AA104" s="168">
        <v>24</v>
      </c>
      <c r="AB104" s="168">
        <v>70</v>
      </c>
      <c r="AC104" s="168">
        <v>0</v>
      </c>
      <c r="AE104" s="168">
        <v>24</v>
      </c>
      <c r="AF104" s="168">
        <v>24</v>
      </c>
      <c r="AG104" s="168">
        <v>24</v>
      </c>
      <c r="AH104" s="168">
        <v>24</v>
      </c>
      <c r="AI104" s="168">
        <v>24</v>
      </c>
      <c r="AJ104" s="168">
        <v>24</v>
      </c>
      <c r="AK104" s="168">
        <v>24</v>
      </c>
      <c r="AL104" s="168">
        <v>24</v>
      </c>
      <c r="AM104" s="169">
        <v>0</v>
      </c>
    </row>
    <row r="105" spans="1:40" x14ac:dyDescent="0.15">
      <c r="A105" s="167">
        <v>24</v>
      </c>
      <c r="B105" s="168">
        <v>24</v>
      </c>
      <c r="C105" s="168">
        <v>0</v>
      </c>
      <c r="D105" s="168">
        <v>24</v>
      </c>
      <c r="E105" s="168">
        <v>24</v>
      </c>
      <c r="F105" s="168">
        <v>0</v>
      </c>
      <c r="G105" s="168">
        <v>20</v>
      </c>
      <c r="H105" s="168">
        <v>70</v>
      </c>
      <c r="I105" s="168">
        <v>0</v>
      </c>
      <c r="K105" s="168">
        <v>24</v>
      </c>
      <c r="L105" s="168">
        <v>24</v>
      </c>
      <c r="M105" s="168">
        <v>0</v>
      </c>
      <c r="N105" s="168">
        <v>24</v>
      </c>
      <c r="O105" s="168">
        <v>24</v>
      </c>
      <c r="P105" s="168">
        <v>0</v>
      </c>
      <c r="Q105" s="168">
        <v>20</v>
      </c>
      <c r="R105" s="168">
        <v>70</v>
      </c>
      <c r="S105" s="168">
        <v>58</v>
      </c>
      <c r="U105" s="168">
        <v>24</v>
      </c>
      <c r="V105" s="168">
        <v>24</v>
      </c>
      <c r="W105" s="168">
        <v>24</v>
      </c>
      <c r="X105" s="168">
        <v>24</v>
      </c>
      <c r="Y105" s="168">
        <v>24</v>
      </c>
      <c r="Z105" s="168">
        <v>24</v>
      </c>
      <c r="AA105" s="168">
        <v>24</v>
      </c>
      <c r="AB105" s="168">
        <v>70</v>
      </c>
      <c r="AC105" s="168">
        <v>0</v>
      </c>
      <c r="AE105" s="168">
        <v>24</v>
      </c>
      <c r="AF105" s="168">
        <v>24</v>
      </c>
      <c r="AG105" s="168">
        <v>24</v>
      </c>
      <c r="AH105" s="168">
        <v>24</v>
      </c>
      <c r="AI105" s="168">
        <v>24</v>
      </c>
      <c r="AJ105" s="168">
        <v>24</v>
      </c>
      <c r="AK105" s="168">
        <v>24</v>
      </c>
      <c r="AL105" s="168">
        <v>24</v>
      </c>
      <c r="AM105" s="169">
        <v>0</v>
      </c>
    </row>
    <row r="106" spans="1:40" x14ac:dyDescent="0.15">
      <c r="A106" s="167">
        <v>24</v>
      </c>
      <c r="B106" s="168">
        <v>24</v>
      </c>
      <c r="C106" s="168">
        <v>0</v>
      </c>
      <c r="D106" s="168">
        <v>24</v>
      </c>
      <c r="E106" s="168">
        <v>24</v>
      </c>
      <c r="F106" s="168">
        <v>0</v>
      </c>
      <c r="G106" s="168">
        <v>20</v>
      </c>
      <c r="H106" s="168">
        <v>70</v>
      </c>
      <c r="I106" s="168">
        <v>0</v>
      </c>
      <c r="K106" s="168">
        <v>24</v>
      </c>
      <c r="L106" s="168">
        <v>24</v>
      </c>
      <c r="M106" s="168">
        <v>0</v>
      </c>
      <c r="N106" s="168">
        <v>24</v>
      </c>
      <c r="O106" s="168">
        <v>24</v>
      </c>
      <c r="P106" s="168">
        <v>0</v>
      </c>
      <c r="Q106" s="168">
        <v>20</v>
      </c>
      <c r="R106" s="168">
        <v>70</v>
      </c>
      <c r="S106" s="168">
        <v>56</v>
      </c>
      <c r="U106" s="168">
        <v>24</v>
      </c>
      <c r="V106" s="168">
        <v>24</v>
      </c>
      <c r="W106" s="168">
        <v>24</v>
      </c>
      <c r="X106" s="168">
        <v>24</v>
      </c>
      <c r="Y106" s="168">
        <v>24</v>
      </c>
      <c r="Z106" s="168">
        <v>24</v>
      </c>
      <c r="AA106" s="168">
        <v>24</v>
      </c>
      <c r="AB106" s="168">
        <v>70</v>
      </c>
      <c r="AC106" s="168">
        <v>0</v>
      </c>
      <c r="AE106" s="168">
        <v>24</v>
      </c>
      <c r="AF106" s="168">
        <v>24</v>
      </c>
      <c r="AG106" s="168">
        <v>24</v>
      </c>
      <c r="AH106" s="168">
        <v>24</v>
      </c>
      <c r="AI106" s="168">
        <v>24</v>
      </c>
      <c r="AJ106" s="168">
        <v>24</v>
      </c>
      <c r="AK106" s="168">
        <v>24</v>
      </c>
      <c r="AL106" s="168">
        <v>24</v>
      </c>
      <c r="AM106" s="169">
        <v>0</v>
      </c>
    </row>
    <row r="107" spans="1:40" x14ac:dyDescent="0.15">
      <c r="A107" s="167">
        <v>24</v>
      </c>
      <c r="B107" s="168">
        <v>24</v>
      </c>
      <c r="C107" s="168">
        <v>0</v>
      </c>
      <c r="D107" s="168">
        <v>24</v>
      </c>
      <c r="E107" s="168">
        <v>24</v>
      </c>
      <c r="F107" s="168">
        <v>0</v>
      </c>
      <c r="G107" s="168">
        <v>20</v>
      </c>
      <c r="H107" s="168">
        <v>70</v>
      </c>
      <c r="I107" s="168">
        <v>0</v>
      </c>
      <c r="K107" s="168">
        <v>24</v>
      </c>
      <c r="L107" s="168">
        <v>24</v>
      </c>
      <c r="M107" s="168">
        <v>0</v>
      </c>
      <c r="N107" s="168">
        <v>24</v>
      </c>
      <c r="O107" s="168">
        <v>24</v>
      </c>
      <c r="P107" s="168">
        <v>0</v>
      </c>
      <c r="Q107" s="168">
        <v>20</v>
      </c>
      <c r="R107" s="168">
        <v>70</v>
      </c>
      <c r="S107" s="168">
        <v>54</v>
      </c>
      <c r="U107" s="168">
        <v>24</v>
      </c>
      <c r="V107" s="168">
        <v>24</v>
      </c>
      <c r="W107" s="168">
        <v>24</v>
      </c>
      <c r="X107" s="168">
        <v>24</v>
      </c>
      <c r="Y107" s="168">
        <v>24</v>
      </c>
      <c r="Z107" s="168">
        <v>24</v>
      </c>
      <c r="AA107" s="168">
        <v>24</v>
      </c>
      <c r="AB107" s="168">
        <v>70</v>
      </c>
      <c r="AC107" s="168">
        <v>0</v>
      </c>
      <c r="AE107" s="168">
        <v>24</v>
      </c>
      <c r="AF107" s="168">
        <v>24</v>
      </c>
      <c r="AG107" s="168">
        <v>24</v>
      </c>
      <c r="AH107" s="168">
        <v>24</v>
      </c>
      <c r="AI107" s="168">
        <v>24</v>
      </c>
      <c r="AJ107" s="168">
        <v>24</v>
      </c>
      <c r="AK107" s="168">
        <v>24</v>
      </c>
      <c r="AL107" s="168">
        <v>24</v>
      </c>
      <c r="AM107" s="169">
        <v>0</v>
      </c>
    </row>
    <row r="108" spans="1:40" x14ac:dyDescent="0.15">
      <c r="A108" s="167">
        <v>22</v>
      </c>
      <c r="B108" s="168">
        <v>22</v>
      </c>
      <c r="C108" s="168">
        <v>0</v>
      </c>
      <c r="D108" s="168">
        <v>22</v>
      </c>
      <c r="E108" s="168">
        <v>22</v>
      </c>
      <c r="F108" s="168">
        <v>0</v>
      </c>
      <c r="G108" s="168">
        <v>20</v>
      </c>
      <c r="H108" s="168">
        <v>69</v>
      </c>
      <c r="I108" s="168">
        <v>0</v>
      </c>
      <c r="K108" s="168">
        <v>22</v>
      </c>
      <c r="L108" s="168">
        <v>22</v>
      </c>
      <c r="M108" s="168">
        <v>0</v>
      </c>
      <c r="N108" s="168">
        <v>22</v>
      </c>
      <c r="O108" s="168">
        <v>22</v>
      </c>
      <c r="P108" s="168">
        <v>0</v>
      </c>
      <c r="Q108" s="168">
        <v>20</v>
      </c>
      <c r="R108" s="168">
        <v>69</v>
      </c>
      <c r="S108" s="168">
        <v>30</v>
      </c>
      <c r="U108" s="168">
        <v>22</v>
      </c>
      <c r="V108" s="168">
        <v>22</v>
      </c>
      <c r="W108" s="168">
        <v>22</v>
      </c>
      <c r="X108" s="168">
        <v>22</v>
      </c>
      <c r="Y108" s="168">
        <v>22</v>
      </c>
      <c r="Z108" s="168">
        <v>22</v>
      </c>
      <c r="AA108" s="168">
        <v>22</v>
      </c>
      <c r="AB108" s="168">
        <v>69</v>
      </c>
      <c r="AC108" s="168">
        <v>0</v>
      </c>
      <c r="AE108" s="168">
        <v>22</v>
      </c>
      <c r="AF108" s="168">
        <v>22</v>
      </c>
      <c r="AG108" s="168">
        <v>22</v>
      </c>
      <c r="AH108" s="168">
        <v>22</v>
      </c>
      <c r="AI108" s="168">
        <v>22</v>
      </c>
      <c r="AJ108" s="168">
        <v>22</v>
      </c>
      <c r="AK108" s="168">
        <v>22</v>
      </c>
      <c r="AL108" s="168">
        <v>22</v>
      </c>
      <c r="AM108" s="169">
        <v>0</v>
      </c>
    </row>
    <row r="109" spans="1:40" x14ac:dyDescent="0.15">
      <c r="A109" s="167">
        <v>21</v>
      </c>
      <c r="B109" s="168">
        <v>21</v>
      </c>
      <c r="C109" s="168">
        <v>0</v>
      </c>
      <c r="D109" s="168">
        <v>21</v>
      </c>
      <c r="E109" s="168">
        <v>21</v>
      </c>
      <c r="F109" s="168">
        <v>0</v>
      </c>
      <c r="G109" s="168">
        <v>20</v>
      </c>
      <c r="H109" s="168">
        <v>67</v>
      </c>
      <c r="I109" s="168">
        <v>0</v>
      </c>
      <c r="K109" s="168">
        <v>21</v>
      </c>
      <c r="L109" s="168">
        <v>21</v>
      </c>
      <c r="M109" s="168">
        <v>0</v>
      </c>
      <c r="N109" s="168">
        <v>21</v>
      </c>
      <c r="O109" s="168">
        <v>21</v>
      </c>
      <c r="P109" s="168">
        <v>0</v>
      </c>
      <c r="Q109" s="168">
        <v>20</v>
      </c>
      <c r="R109" s="168">
        <v>67</v>
      </c>
      <c r="S109" s="168">
        <v>51</v>
      </c>
      <c r="U109" s="168">
        <v>21</v>
      </c>
      <c r="V109" s="168">
        <v>21</v>
      </c>
      <c r="W109" s="168">
        <v>21</v>
      </c>
      <c r="X109" s="168">
        <v>21</v>
      </c>
      <c r="Y109" s="168">
        <v>21</v>
      </c>
      <c r="Z109" s="168">
        <v>21</v>
      </c>
      <c r="AA109" s="168">
        <v>21</v>
      </c>
      <c r="AB109" s="168">
        <v>67</v>
      </c>
      <c r="AC109" s="168">
        <v>0</v>
      </c>
      <c r="AE109" s="168">
        <v>21</v>
      </c>
      <c r="AF109" s="168">
        <v>21</v>
      </c>
      <c r="AG109" s="168">
        <v>21</v>
      </c>
      <c r="AH109" s="168">
        <v>21</v>
      </c>
      <c r="AI109" s="168">
        <v>21</v>
      </c>
      <c r="AJ109" s="168">
        <v>21</v>
      </c>
      <c r="AK109" s="168">
        <v>21</v>
      </c>
      <c r="AL109" s="168">
        <v>21</v>
      </c>
      <c r="AM109" s="169">
        <v>0</v>
      </c>
    </row>
    <row r="110" spans="1:40" x14ac:dyDescent="0.15">
      <c r="A110" s="167">
        <v>21</v>
      </c>
      <c r="B110" s="168">
        <v>21</v>
      </c>
      <c r="C110" s="168">
        <v>0</v>
      </c>
      <c r="D110" s="168">
        <v>21</v>
      </c>
      <c r="E110" s="168">
        <v>21</v>
      </c>
      <c r="F110" s="168">
        <v>0</v>
      </c>
      <c r="G110" s="168">
        <v>20</v>
      </c>
      <c r="H110" s="168">
        <v>67</v>
      </c>
      <c r="I110" s="168">
        <v>0</v>
      </c>
      <c r="K110" s="168">
        <v>21</v>
      </c>
      <c r="L110" s="168">
        <v>21</v>
      </c>
      <c r="M110" s="168">
        <v>0</v>
      </c>
      <c r="N110" s="168">
        <v>21</v>
      </c>
      <c r="O110" s="168">
        <v>21</v>
      </c>
      <c r="P110" s="168">
        <v>0</v>
      </c>
      <c r="Q110" s="168">
        <v>20</v>
      </c>
      <c r="R110" s="168">
        <v>67</v>
      </c>
      <c r="S110" s="168">
        <v>47</v>
      </c>
      <c r="U110" s="168">
        <v>21</v>
      </c>
      <c r="V110" s="168">
        <v>21</v>
      </c>
      <c r="W110" s="168">
        <v>21</v>
      </c>
      <c r="X110" s="168">
        <v>21</v>
      </c>
      <c r="Y110" s="168">
        <v>21</v>
      </c>
      <c r="Z110" s="168">
        <v>21</v>
      </c>
      <c r="AA110" s="168">
        <v>21</v>
      </c>
      <c r="AB110" s="168">
        <v>67</v>
      </c>
      <c r="AC110" s="168">
        <v>0</v>
      </c>
      <c r="AE110" s="168">
        <v>21</v>
      </c>
      <c r="AF110" s="168">
        <v>21</v>
      </c>
      <c r="AG110" s="168">
        <v>21</v>
      </c>
      <c r="AH110" s="168">
        <v>21</v>
      </c>
      <c r="AI110" s="168">
        <v>21</v>
      </c>
      <c r="AJ110" s="168">
        <v>21</v>
      </c>
      <c r="AK110" s="168">
        <v>21</v>
      </c>
      <c r="AL110" s="168">
        <v>21</v>
      </c>
      <c r="AM110" s="169">
        <v>0</v>
      </c>
    </row>
    <row r="111" spans="1:40" x14ac:dyDescent="0.15">
      <c r="A111" s="167">
        <v>18</v>
      </c>
      <c r="B111" s="168">
        <v>18</v>
      </c>
      <c r="C111" s="168">
        <v>0</v>
      </c>
      <c r="D111" s="168">
        <v>18</v>
      </c>
      <c r="E111" s="168">
        <v>18</v>
      </c>
      <c r="F111" s="168">
        <v>0</v>
      </c>
      <c r="G111" s="168">
        <v>20</v>
      </c>
      <c r="H111" s="168">
        <v>64</v>
      </c>
      <c r="I111" s="168">
        <v>0</v>
      </c>
      <c r="K111" s="168">
        <v>18</v>
      </c>
      <c r="L111" s="168">
        <v>18</v>
      </c>
      <c r="M111" s="168">
        <v>0</v>
      </c>
      <c r="N111" s="168">
        <v>18</v>
      </c>
      <c r="O111" s="168">
        <v>18</v>
      </c>
      <c r="P111" s="168">
        <v>0</v>
      </c>
      <c r="Q111" s="168">
        <v>20</v>
      </c>
      <c r="R111" s="168">
        <v>64</v>
      </c>
      <c r="S111" s="168">
        <v>38</v>
      </c>
      <c r="U111" s="168">
        <v>18</v>
      </c>
      <c r="V111" s="168">
        <v>18</v>
      </c>
      <c r="W111" s="168">
        <v>18</v>
      </c>
      <c r="X111" s="168">
        <v>18</v>
      </c>
      <c r="Y111" s="168">
        <v>18</v>
      </c>
      <c r="Z111" s="168">
        <v>18</v>
      </c>
      <c r="AA111" s="168">
        <v>18</v>
      </c>
      <c r="AB111" s="168">
        <v>64</v>
      </c>
      <c r="AC111" s="168">
        <v>0</v>
      </c>
      <c r="AE111" s="168">
        <v>18</v>
      </c>
      <c r="AF111" s="168">
        <v>18</v>
      </c>
      <c r="AG111" s="168">
        <v>18</v>
      </c>
      <c r="AH111" s="168">
        <v>18</v>
      </c>
      <c r="AI111" s="168">
        <v>18</v>
      </c>
      <c r="AJ111" s="168">
        <v>18</v>
      </c>
      <c r="AK111" s="168">
        <v>18</v>
      </c>
      <c r="AL111" s="168">
        <v>18</v>
      </c>
      <c r="AM111" s="169">
        <v>0</v>
      </c>
    </row>
    <row r="112" spans="1:40" x14ac:dyDescent="0.15">
      <c r="A112" s="167">
        <v>15</v>
      </c>
      <c r="B112" s="168">
        <v>15</v>
      </c>
      <c r="C112" s="168">
        <v>15</v>
      </c>
      <c r="D112" s="168">
        <v>15</v>
      </c>
      <c r="E112" s="168">
        <v>15</v>
      </c>
      <c r="F112" s="168">
        <v>15</v>
      </c>
      <c r="G112" s="168">
        <v>15</v>
      </c>
      <c r="H112" s="168">
        <v>61</v>
      </c>
      <c r="I112" s="168">
        <v>0</v>
      </c>
      <c r="K112" s="168">
        <v>15</v>
      </c>
      <c r="L112" s="168">
        <v>15</v>
      </c>
      <c r="M112" s="168">
        <v>15</v>
      </c>
      <c r="N112" s="168">
        <v>15</v>
      </c>
      <c r="O112" s="168">
        <v>15</v>
      </c>
      <c r="P112" s="168">
        <v>15</v>
      </c>
      <c r="Q112" s="168">
        <v>15</v>
      </c>
      <c r="R112" s="168">
        <v>61</v>
      </c>
      <c r="S112" s="168">
        <v>0</v>
      </c>
      <c r="U112" s="168">
        <v>15</v>
      </c>
      <c r="V112" s="168">
        <v>15</v>
      </c>
      <c r="W112" s="168">
        <v>15</v>
      </c>
      <c r="X112" s="168">
        <v>15</v>
      </c>
      <c r="Y112" s="168">
        <v>15</v>
      </c>
      <c r="Z112" s="168">
        <v>15</v>
      </c>
      <c r="AA112" s="168">
        <v>15</v>
      </c>
      <c r="AB112" s="168">
        <v>61</v>
      </c>
      <c r="AC112" s="168">
        <v>0</v>
      </c>
      <c r="AE112" s="168">
        <v>15</v>
      </c>
      <c r="AF112" s="168">
        <v>15</v>
      </c>
      <c r="AG112" s="168">
        <v>15</v>
      </c>
      <c r="AH112" s="168">
        <v>15</v>
      </c>
      <c r="AI112" s="168">
        <v>15</v>
      </c>
      <c r="AJ112" s="168">
        <v>15</v>
      </c>
      <c r="AK112" s="168">
        <v>15</v>
      </c>
      <c r="AL112" s="168">
        <v>15</v>
      </c>
      <c r="AM112" s="169">
        <v>0</v>
      </c>
    </row>
    <row r="113" spans="1:39" x14ac:dyDescent="0.15">
      <c r="A113" s="167">
        <v>12</v>
      </c>
      <c r="B113" s="168">
        <v>12</v>
      </c>
      <c r="C113" s="168">
        <v>12</v>
      </c>
      <c r="D113" s="168">
        <v>12</v>
      </c>
      <c r="E113" s="168">
        <v>12</v>
      </c>
      <c r="F113" s="168">
        <v>12</v>
      </c>
      <c r="G113" s="168">
        <v>12</v>
      </c>
      <c r="H113" s="168">
        <v>56</v>
      </c>
      <c r="I113" s="168">
        <v>0</v>
      </c>
      <c r="K113" s="168">
        <v>12</v>
      </c>
      <c r="L113" s="168">
        <v>12</v>
      </c>
      <c r="M113" s="168">
        <v>12</v>
      </c>
      <c r="N113" s="168">
        <v>12</v>
      </c>
      <c r="O113" s="168">
        <v>12</v>
      </c>
      <c r="P113" s="168">
        <v>12</v>
      </c>
      <c r="Q113" s="168">
        <v>12</v>
      </c>
      <c r="R113" s="168">
        <v>56</v>
      </c>
      <c r="S113" s="168">
        <v>0</v>
      </c>
      <c r="U113" s="168">
        <v>12</v>
      </c>
      <c r="V113" s="168">
        <v>12</v>
      </c>
      <c r="W113" s="168">
        <v>12</v>
      </c>
      <c r="X113" s="168">
        <v>12</v>
      </c>
      <c r="Y113" s="168">
        <v>12</v>
      </c>
      <c r="Z113" s="168">
        <v>12</v>
      </c>
      <c r="AA113" s="168">
        <v>12</v>
      </c>
      <c r="AB113" s="168">
        <v>56</v>
      </c>
      <c r="AC113" s="168">
        <v>0</v>
      </c>
      <c r="AE113" s="168">
        <v>12</v>
      </c>
      <c r="AF113" s="168">
        <v>12</v>
      </c>
      <c r="AG113" s="168">
        <v>12</v>
      </c>
      <c r="AH113" s="168">
        <v>12</v>
      </c>
      <c r="AI113" s="168">
        <v>12</v>
      </c>
      <c r="AJ113" s="168">
        <v>12</v>
      </c>
      <c r="AK113" s="168">
        <v>12</v>
      </c>
      <c r="AL113" s="168">
        <v>12</v>
      </c>
      <c r="AM113" s="169">
        <v>0</v>
      </c>
    </row>
    <row r="114" spans="1:39" x14ac:dyDescent="0.15">
      <c r="A114" s="167">
        <v>7</v>
      </c>
      <c r="B114" s="168">
        <v>7</v>
      </c>
      <c r="C114" s="168">
        <v>7</v>
      </c>
      <c r="D114" s="168">
        <v>7</v>
      </c>
      <c r="E114" s="168">
        <v>7</v>
      </c>
      <c r="F114" s="168">
        <v>7</v>
      </c>
      <c r="G114" s="168">
        <v>7</v>
      </c>
      <c r="H114" s="168">
        <v>46</v>
      </c>
      <c r="I114" s="168">
        <v>0</v>
      </c>
      <c r="K114" s="168">
        <v>7</v>
      </c>
      <c r="L114" s="168">
        <v>7</v>
      </c>
      <c r="M114" s="168">
        <v>7</v>
      </c>
      <c r="N114" s="168">
        <v>7</v>
      </c>
      <c r="O114" s="168">
        <v>7</v>
      </c>
      <c r="P114" s="168">
        <v>7</v>
      </c>
      <c r="Q114" s="168">
        <v>7</v>
      </c>
      <c r="R114" s="168">
        <v>46</v>
      </c>
      <c r="S114" s="168">
        <v>50</v>
      </c>
      <c r="U114" s="168">
        <v>7</v>
      </c>
      <c r="V114" s="168">
        <v>7</v>
      </c>
      <c r="W114" s="168">
        <v>7</v>
      </c>
      <c r="X114" s="168">
        <v>7</v>
      </c>
      <c r="Y114" s="168">
        <v>7</v>
      </c>
      <c r="Z114" s="168">
        <v>7</v>
      </c>
      <c r="AA114" s="168">
        <v>7</v>
      </c>
      <c r="AB114" s="168">
        <v>46</v>
      </c>
      <c r="AC114" s="168">
        <v>0</v>
      </c>
      <c r="AE114" s="168">
        <v>7</v>
      </c>
      <c r="AF114" s="168">
        <v>7</v>
      </c>
      <c r="AG114" s="168">
        <v>7</v>
      </c>
      <c r="AH114" s="168">
        <v>7</v>
      </c>
      <c r="AI114" s="168">
        <v>7</v>
      </c>
      <c r="AJ114" s="168">
        <v>7</v>
      </c>
      <c r="AK114" s="168">
        <v>7</v>
      </c>
      <c r="AL114" s="168">
        <v>7</v>
      </c>
      <c r="AM114" s="169">
        <v>0</v>
      </c>
    </row>
    <row r="115" spans="1:39" x14ac:dyDescent="0.15">
      <c r="A115" s="167">
        <v>5</v>
      </c>
      <c r="B115" s="168">
        <v>5</v>
      </c>
      <c r="C115" s="168">
        <v>5</v>
      </c>
      <c r="D115" s="168">
        <v>5</v>
      </c>
      <c r="E115" s="168">
        <v>5</v>
      </c>
      <c r="F115" s="168">
        <v>5</v>
      </c>
      <c r="G115" s="168">
        <v>5</v>
      </c>
      <c r="H115" s="168">
        <v>38</v>
      </c>
      <c r="I115" s="168">
        <v>0</v>
      </c>
      <c r="K115" s="168">
        <v>5</v>
      </c>
      <c r="L115" s="168">
        <v>5</v>
      </c>
      <c r="M115" s="168">
        <v>5</v>
      </c>
      <c r="N115" s="168">
        <v>5</v>
      </c>
      <c r="O115" s="168">
        <v>5</v>
      </c>
      <c r="P115" s="168">
        <v>5</v>
      </c>
      <c r="Q115" s="168">
        <v>5</v>
      </c>
      <c r="R115" s="168">
        <v>38</v>
      </c>
      <c r="S115" s="168">
        <v>50</v>
      </c>
      <c r="U115" s="168">
        <v>5</v>
      </c>
      <c r="V115" s="168">
        <v>5</v>
      </c>
      <c r="W115" s="168">
        <v>5</v>
      </c>
      <c r="X115" s="168">
        <v>5</v>
      </c>
      <c r="Y115" s="168">
        <v>5</v>
      </c>
      <c r="Z115" s="168">
        <v>5</v>
      </c>
      <c r="AA115" s="168">
        <v>5</v>
      </c>
      <c r="AB115" s="168">
        <v>38</v>
      </c>
      <c r="AC115" s="168">
        <v>0</v>
      </c>
      <c r="AE115" s="168">
        <v>5</v>
      </c>
      <c r="AF115" s="168">
        <v>5</v>
      </c>
      <c r="AG115" s="168">
        <v>5</v>
      </c>
      <c r="AH115" s="168">
        <v>5</v>
      </c>
      <c r="AI115" s="168">
        <v>5</v>
      </c>
      <c r="AJ115" s="168">
        <v>5</v>
      </c>
      <c r="AK115" s="168">
        <v>5</v>
      </c>
      <c r="AL115" s="168">
        <v>5</v>
      </c>
      <c r="AM115" s="169">
        <v>0</v>
      </c>
    </row>
    <row r="116" spans="1:39" x14ac:dyDescent="0.15">
      <c r="A116" s="167">
        <v>0</v>
      </c>
      <c r="B116" s="168">
        <v>0</v>
      </c>
      <c r="C116" s="168">
        <v>0</v>
      </c>
      <c r="D116" s="168">
        <v>0</v>
      </c>
      <c r="E116" s="168">
        <v>0</v>
      </c>
      <c r="F116" s="168">
        <v>0</v>
      </c>
      <c r="G116" s="168">
        <v>0</v>
      </c>
      <c r="H116" s="168">
        <v>0</v>
      </c>
      <c r="I116" s="168">
        <v>0</v>
      </c>
      <c r="K116" s="168">
        <v>0</v>
      </c>
      <c r="L116" s="168">
        <v>0</v>
      </c>
      <c r="M116" s="168">
        <v>0</v>
      </c>
      <c r="N116" s="168">
        <v>0</v>
      </c>
      <c r="O116" s="168">
        <v>0</v>
      </c>
      <c r="P116" s="168">
        <v>0</v>
      </c>
      <c r="Q116" s="168">
        <v>0</v>
      </c>
      <c r="R116" s="168">
        <v>0</v>
      </c>
      <c r="S116" s="168">
        <v>50</v>
      </c>
      <c r="U116" s="168">
        <v>0</v>
      </c>
      <c r="V116" s="168">
        <v>0</v>
      </c>
      <c r="W116" s="168">
        <v>0</v>
      </c>
      <c r="X116" s="168">
        <v>0</v>
      </c>
      <c r="Y116" s="168">
        <v>0</v>
      </c>
      <c r="Z116" s="168">
        <v>0</v>
      </c>
      <c r="AA116" s="168">
        <v>0</v>
      </c>
      <c r="AB116" s="168">
        <v>0</v>
      </c>
      <c r="AC116" s="168">
        <v>0</v>
      </c>
      <c r="AE116" s="168">
        <v>0</v>
      </c>
      <c r="AF116" s="168">
        <v>0</v>
      </c>
      <c r="AG116" s="168">
        <v>0</v>
      </c>
      <c r="AH116" s="168">
        <v>0</v>
      </c>
      <c r="AI116" s="168">
        <v>0</v>
      </c>
      <c r="AJ116" s="168">
        <v>0</v>
      </c>
      <c r="AK116" s="168">
        <v>0</v>
      </c>
      <c r="AL116" s="168">
        <v>0</v>
      </c>
      <c r="AM116" s="169">
        <v>0</v>
      </c>
    </row>
    <row r="117" spans="1:39" x14ac:dyDescent="0.15">
      <c r="A117" s="167">
        <v>0</v>
      </c>
      <c r="B117" s="168">
        <v>0</v>
      </c>
      <c r="C117" s="168">
        <v>0</v>
      </c>
      <c r="D117" s="168">
        <v>0</v>
      </c>
      <c r="E117" s="168">
        <v>0</v>
      </c>
      <c r="F117" s="168">
        <v>0</v>
      </c>
      <c r="G117" s="168">
        <v>0</v>
      </c>
      <c r="H117" s="168">
        <v>0</v>
      </c>
      <c r="I117" s="168">
        <v>0</v>
      </c>
      <c r="K117" s="168">
        <v>0</v>
      </c>
      <c r="L117" s="168">
        <v>0</v>
      </c>
      <c r="M117" s="168">
        <v>0</v>
      </c>
      <c r="N117" s="168">
        <v>0</v>
      </c>
      <c r="O117" s="168">
        <v>0</v>
      </c>
      <c r="P117" s="168">
        <v>0</v>
      </c>
      <c r="Q117" s="168">
        <v>0</v>
      </c>
      <c r="R117" s="168">
        <v>0</v>
      </c>
      <c r="S117" s="168">
        <v>50</v>
      </c>
      <c r="U117" s="168">
        <v>0</v>
      </c>
      <c r="V117" s="168">
        <v>0</v>
      </c>
      <c r="W117" s="168">
        <v>0</v>
      </c>
      <c r="X117" s="168">
        <v>0</v>
      </c>
      <c r="Y117" s="168">
        <v>0</v>
      </c>
      <c r="Z117" s="168">
        <v>0</v>
      </c>
      <c r="AA117" s="168">
        <v>0</v>
      </c>
      <c r="AB117" s="168">
        <v>0</v>
      </c>
      <c r="AC117" s="168">
        <v>0</v>
      </c>
      <c r="AE117" s="168">
        <v>0</v>
      </c>
      <c r="AF117" s="168">
        <v>0</v>
      </c>
      <c r="AG117" s="168">
        <v>0</v>
      </c>
      <c r="AH117" s="168">
        <v>0</v>
      </c>
      <c r="AI117" s="168">
        <v>0</v>
      </c>
      <c r="AJ117" s="168">
        <v>0</v>
      </c>
      <c r="AK117" s="168">
        <v>0</v>
      </c>
      <c r="AL117" s="168">
        <v>0</v>
      </c>
      <c r="AM117" s="169">
        <v>0</v>
      </c>
    </row>
    <row r="118" spans="1:39" x14ac:dyDescent="0.15">
      <c r="A118" s="167">
        <v>0</v>
      </c>
      <c r="B118" s="168">
        <v>6</v>
      </c>
      <c r="C118" s="168">
        <v>0</v>
      </c>
      <c r="D118" s="168">
        <v>0</v>
      </c>
      <c r="E118" s="168">
        <v>0</v>
      </c>
      <c r="F118" s="168">
        <v>0</v>
      </c>
      <c r="G118" s="168">
        <v>20</v>
      </c>
      <c r="H118" s="168">
        <v>50</v>
      </c>
      <c r="I118" s="168">
        <v>0</v>
      </c>
      <c r="K118" s="168">
        <v>38</v>
      </c>
      <c r="L118" s="168">
        <v>38</v>
      </c>
      <c r="M118" s="168">
        <v>0</v>
      </c>
      <c r="N118" s="168">
        <v>38</v>
      </c>
      <c r="O118" s="168">
        <v>38</v>
      </c>
      <c r="P118" s="168">
        <v>0</v>
      </c>
      <c r="Q118" s="168">
        <v>20</v>
      </c>
      <c r="R118" s="168">
        <v>80</v>
      </c>
      <c r="S118" s="168">
        <v>50</v>
      </c>
      <c r="U118" s="168">
        <v>38</v>
      </c>
      <c r="V118" s="168">
        <v>38</v>
      </c>
      <c r="W118" s="168">
        <v>38</v>
      </c>
      <c r="X118" s="168">
        <v>38</v>
      </c>
      <c r="Y118" s="168">
        <v>38</v>
      </c>
      <c r="Z118" s="168">
        <v>38</v>
      </c>
      <c r="AA118" s="168">
        <v>38</v>
      </c>
      <c r="AB118" s="168">
        <v>80</v>
      </c>
      <c r="AC118" s="168">
        <v>0</v>
      </c>
      <c r="AE118" s="168">
        <v>38</v>
      </c>
      <c r="AF118" s="168">
        <v>38</v>
      </c>
      <c r="AG118" s="168">
        <v>38</v>
      </c>
      <c r="AH118" s="168">
        <v>38</v>
      </c>
      <c r="AI118" s="168">
        <v>38</v>
      </c>
      <c r="AJ118" s="168">
        <v>38</v>
      </c>
      <c r="AK118" s="168">
        <v>38</v>
      </c>
      <c r="AL118" s="168">
        <v>38</v>
      </c>
      <c r="AM118" s="169">
        <v>0</v>
      </c>
    </row>
    <row r="119" spans="1:39" x14ac:dyDescent="0.15">
      <c r="A119" s="167">
        <v>0</v>
      </c>
      <c r="B119" s="168">
        <v>11</v>
      </c>
      <c r="C119" s="168">
        <v>0</v>
      </c>
      <c r="D119" s="168">
        <v>50</v>
      </c>
      <c r="E119" s="168">
        <v>0</v>
      </c>
      <c r="F119" s="168">
        <v>0</v>
      </c>
      <c r="G119" s="168">
        <v>20</v>
      </c>
      <c r="H119" s="168">
        <v>50</v>
      </c>
      <c r="I119" s="168">
        <v>0</v>
      </c>
      <c r="K119" s="168">
        <v>38</v>
      </c>
      <c r="L119" s="168">
        <v>38</v>
      </c>
      <c r="M119" s="168">
        <v>38</v>
      </c>
      <c r="N119" s="168">
        <v>0</v>
      </c>
      <c r="O119" s="168">
        <v>38</v>
      </c>
      <c r="P119" s="168">
        <v>0</v>
      </c>
      <c r="Q119" s="168">
        <v>20</v>
      </c>
      <c r="R119" s="168">
        <v>80</v>
      </c>
      <c r="S119" s="168">
        <v>50</v>
      </c>
      <c r="U119" s="168">
        <v>38</v>
      </c>
      <c r="V119" s="168">
        <v>38</v>
      </c>
      <c r="W119" s="168">
        <v>38</v>
      </c>
      <c r="X119" s="168">
        <v>38</v>
      </c>
      <c r="Y119" s="168">
        <v>38</v>
      </c>
      <c r="Z119" s="168">
        <v>38</v>
      </c>
      <c r="AA119" s="168">
        <v>38</v>
      </c>
      <c r="AB119" s="168">
        <v>80</v>
      </c>
      <c r="AC119" s="168">
        <v>0</v>
      </c>
      <c r="AE119" s="168">
        <v>38</v>
      </c>
      <c r="AF119" s="168">
        <v>38</v>
      </c>
      <c r="AG119" s="168">
        <v>38</v>
      </c>
      <c r="AH119" s="168">
        <v>38</v>
      </c>
      <c r="AI119" s="168">
        <v>38</v>
      </c>
      <c r="AJ119" s="168">
        <v>38</v>
      </c>
      <c r="AK119" s="168">
        <v>38</v>
      </c>
      <c r="AL119" s="168">
        <v>38</v>
      </c>
      <c r="AM119" s="169">
        <v>0</v>
      </c>
    </row>
    <row r="120" spans="1:39" x14ac:dyDescent="0.15">
      <c r="A120" s="167">
        <v>0</v>
      </c>
      <c r="B120" s="168">
        <v>11</v>
      </c>
      <c r="C120" s="168">
        <v>0</v>
      </c>
      <c r="D120" s="168">
        <v>50</v>
      </c>
      <c r="E120" s="168">
        <v>0</v>
      </c>
      <c r="F120" s="168">
        <v>0</v>
      </c>
      <c r="G120" s="168">
        <v>20</v>
      </c>
      <c r="H120" s="168">
        <v>50</v>
      </c>
      <c r="I120" s="168">
        <v>0</v>
      </c>
      <c r="K120" s="168">
        <v>33</v>
      </c>
      <c r="L120" s="168">
        <v>33</v>
      </c>
      <c r="M120" s="168">
        <v>33</v>
      </c>
      <c r="N120" s="168">
        <v>0</v>
      </c>
      <c r="O120" s="168">
        <v>33</v>
      </c>
      <c r="P120" s="168">
        <v>0</v>
      </c>
      <c r="Q120" s="168">
        <v>20</v>
      </c>
      <c r="R120" s="168">
        <v>77</v>
      </c>
      <c r="S120" s="168">
        <v>50</v>
      </c>
      <c r="U120" s="168">
        <v>33</v>
      </c>
      <c r="V120" s="168">
        <v>33</v>
      </c>
      <c r="W120" s="168">
        <v>33</v>
      </c>
      <c r="X120" s="168">
        <v>33</v>
      </c>
      <c r="Y120" s="168">
        <v>33</v>
      </c>
      <c r="Z120" s="168">
        <v>33</v>
      </c>
      <c r="AA120" s="168">
        <v>33</v>
      </c>
      <c r="AB120" s="168">
        <v>77</v>
      </c>
      <c r="AC120" s="168">
        <v>0</v>
      </c>
      <c r="AE120" s="168">
        <v>33</v>
      </c>
      <c r="AF120" s="168">
        <v>33</v>
      </c>
      <c r="AG120" s="168">
        <v>33</v>
      </c>
      <c r="AH120" s="168">
        <v>33</v>
      </c>
      <c r="AI120" s="168">
        <v>33</v>
      </c>
      <c r="AJ120" s="168">
        <v>33</v>
      </c>
      <c r="AK120" s="168">
        <v>33</v>
      </c>
      <c r="AL120" s="168">
        <v>33</v>
      </c>
      <c r="AM120" s="169">
        <v>0</v>
      </c>
    </row>
    <row r="121" spans="1:39" x14ac:dyDescent="0.15">
      <c r="A121" s="167">
        <v>0</v>
      </c>
      <c r="B121" s="168">
        <v>20</v>
      </c>
      <c r="C121" s="168">
        <v>0</v>
      </c>
      <c r="D121" s="168">
        <v>50</v>
      </c>
      <c r="E121" s="168">
        <v>0</v>
      </c>
      <c r="F121" s="168">
        <v>0</v>
      </c>
      <c r="G121" s="168">
        <v>20</v>
      </c>
      <c r="H121" s="168">
        <v>50</v>
      </c>
      <c r="I121" s="168">
        <v>0</v>
      </c>
      <c r="K121" s="168">
        <v>26</v>
      </c>
      <c r="L121" s="168">
        <v>26</v>
      </c>
      <c r="M121" s="168">
        <v>26</v>
      </c>
      <c r="N121" s="168">
        <v>0</v>
      </c>
      <c r="O121" s="168">
        <v>26</v>
      </c>
      <c r="P121" s="168">
        <v>0</v>
      </c>
      <c r="Q121" s="168">
        <v>20</v>
      </c>
      <c r="R121" s="168">
        <v>72</v>
      </c>
      <c r="S121" s="168">
        <v>50</v>
      </c>
      <c r="U121" s="168">
        <v>26</v>
      </c>
      <c r="V121" s="168">
        <v>26</v>
      </c>
      <c r="W121" s="168">
        <v>26</v>
      </c>
      <c r="X121" s="168">
        <v>26</v>
      </c>
      <c r="Y121" s="168">
        <v>26</v>
      </c>
      <c r="Z121" s="168">
        <v>26</v>
      </c>
      <c r="AA121" s="168">
        <v>26</v>
      </c>
      <c r="AB121" s="168">
        <v>72</v>
      </c>
      <c r="AC121" s="168">
        <v>0</v>
      </c>
      <c r="AE121" s="168">
        <v>26</v>
      </c>
      <c r="AF121" s="168">
        <v>26</v>
      </c>
      <c r="AG121" s="168">
        <v>26</v>
      </c>
      <c r="AH121" s="168">
        <v>26</v>
      </c>
      <c r="AI121" s="168">
        <v>26</v>
      </c>
      <c r="AJ121" s="168">
        <v>26</v>
      </c>
      <c r="AK121" s="168">
        <v>26</v>
      </c>
      <c r="AL121" s="168">
        <v>26</v>
      </c>
      <c r="AM121" s="169">
        <v>0</v>
      </c>
    </row>
    <row r="122" spans="1:39" x14ac:dyDescent="0.15">
      <c r="A122" s="167">
        <v>0</v>
      </c>
      <c r="B122" s="168">
        <v>25</v>
      </c>
      <c r="C122" s="168">
        <v>0</v>
      </c>
      <c r="D122" s="168">
        <v>20</v>
      </c>
      <c r="E122" s="168">
        <v>0</v>
      </c>
      <c r="F122" s="168">
        <v>0</v>
      </c>
      <c r="G122" s="168">
        <v>20</v>
      </c>
      <c r="H122" s="168">
        <v>50</v>
      </c>
      <c r="I122" s="168">
        <v>0</v>
      </c>
      <c r="K122" s="168">
        <v>22</v>
      </c>
      <c r="L122" s="168">
        <v>22</v>
      </c>
      <c r="M122" s="168">
        <v>22</v>
      </c>
      <c r="N122" s="168">
        <v>0</v>
      </c>
      <c r="O122" s="168">
        <v>22</v>
      </c>
      <c r="P122" s="168">
        <v>0</v>
      </c>
      <c r="Q122" s="168">
        <v>20</v>
      </c>
      <c r="R122" s="168">
        <v>69</v>
      </c>
      <c r="S122" s="168">
        <v>50</v>
      </c>
      <c r="U122" s="168">
        <v>22</v>
      </c>
      <c r="V122" s="168">
        <v>22</v>
      </c>
      <c r="W122" s="168">
        <v>22</v>
      </c>
      <c r="X122" s="168">
        <v>22</v>
      </c>
      <c r="Y122" s="168">
        <v>22</v>
      </c>
      <c r="Z122" s="168">
        <v>22</v>
      </c>
      <c r="AA122" s="168">
        <v>22</v>
      </c>
      <c r="AB122" s="168">
        <v>69</v>
      </c>
      <c r="AC122" s="168">
        <v>0</v>
      </c>
      <c r="AE122" s="168">
        <v>22</v>
      </c>
      <c r="AF122" s="168">
        <v>22</v>
      </c>
      <c r="AG122" s="168">
        <v>22</v>
      </c>
      <c r="AH122" s="168">
        <v>22</v>
      </c>
      <c r="AI122" s="168">
        <v>22</v>
      </c>
      <c r="AJ122" s="168">
        <v>22</v>
      </c>
      <c r="AK122" s="168">
        <v>22</v>
      </c>
      <c r="AL122" s="168">
        <v>22</v>
      </c>
      <c r="AM122" s="169">
        <v>0</v>
      </c>
    </row>
    <row r="123" spans="1:39" x14ac:dyDescent="0.15">
      <c r="A123" s="167">
        <v>0</v>
      </c>
      <c r="B123" s="168">
        <v>25</v>
      </c>
      <c r="C123" s="168">
        <v>0</v>
      </c>
      <c r="D123" s="168">
        <v>20</v>
      </c>
      <c r="E123" s="168">
        <v>0</v>
      </c>
      <c r="F123" s="168">
        <v>0</v>
      </c>
      <c r="G123" s="168">
        <v>20</v>
      </c>
      <c r="H123" s="168">
        <v>50</v>
      </c>
      <c r="I123" s="168">
        <v>0</v>
      </c>
      <c r="K123" s="168">
        <v>18</v>
      </c>
      <c r="L123" s="168">
        <v>18</v>
      </c>
      <c r="M123" s="168">
        <v>18</v>
      </c>
      <c r="N123" s="168">
        <v>0</v>
      </c>
      <c r="O123" s="168">
        <v>18</v>
      </c>
      <c r="P123" s="168">
        <v>0</v>
      </c>
      <c r="Q123" s="168">
        <v>20</v>
      </c>
      <c r="R123" s="168">
        <v>64</v>
      </c>
      <c r="S123" s="168">
        <v>50</v>
      </c>
      <c r="U123" s="168">
        <v>18</v>
      </c>
      <c r="V123" s="168">
        <v>18</v>
      </c>
      <c r="W123" s="168">
        <v>18</v>
      </c>
      <c r="X123" s="168">
        <v>18</v>
      </c>
      <c r="Y123" s="168">
        <v>18</v>
      </c>
      <c r="Z123" s="168">
        <v>18</v>
      </c>
      <c r="AA123" s="168">
        <v>18</v>
      </c>
      <c r="AB123" s="168">
        <v>64</v>
      </c>
      <c r="AC123" s="168">
        <v>0</v>
      </c>
      <c r="AE123" s="168">
        <v>18</v>
      </c>
      <c r="AF123" s="168">
        <v>18</v>
      </c>
      <c r="AG123" s="168">
        <v>18</v>
      </c>
      <c r="AH123" s="168">
        <v>18</v>
      </c>
      <c r="AI123" s="168">
        <v>18</v>
      </c>
      <c r="AJ123" s="168">
        <v>18</v>
      </c>
      <c r="AK123" s="168">
        <v>18</v>
      </c>
      <c r="AL123" s="168">
        <v>18</v>
      </c>
      <c r="AM123" s="169">
        <v>0</v>
      </c>
    </row>
    <row r="124" spans="1:39" x14ac:dyDescent="0.15">
      <c r="A124" s="167">
        <v>0</v>
      </c>
      <c r="B124" s="168">
        <v>25</v>
      </c>
      <c r="C124" s="168">
        <v>0</v>
      </c>
      <c r="D124" s="168">
        <v>35</v>
      </c>
      <c r="E124" s="168">
        <v>0</v>
      </c>
      <c r="F124" s="168">
        <v>0</v>
      </c>
      <c r="G124" s="168">
        <v>20</v>
      </c>
      <c r="H124" s="168">
        <v>50</v>
      </c>
      <c r="I124" s="168">
        <v>0</v>
      </c>
      <c r="K124" s="168">
        <v>15</v>
      </c>
      <c r="L124" s="168">
        <v>15</v>
      </c>
      <c r="M124" s="168">
        <v>15</v>
      </c>
      <c r="N124" s="168">
        <v>0</v>
      </c>
      <c r="O124" s="168">
        <v>15</v>
      </c>
      <c r="P124" s="168">
        <v>0</v>
      </c>
      <c r="Q124" s="168">
        <v>20</v>
      </c>
      <c r="R124" s="168">
        <v>61</v>
      </c>
      <c r="S124" s="168">
        <v>50</v>
      </c>
      <c r="U124" s="168">
        <v>15</v>
      </c>
      <c r="V124" s="168">
        <v>15</v>
      </c>
      <c r="W124" s="168">
        <v>15</v>
      </c>
      <c r="X124" s="168">
        <v>15</v>
      </c>
      <c r="Y124" s="168">
        <v>15</v>
      </c>
      <c r="Z124" s="168">
        <v>15</v>
      </c>
      <c r="AA124" s="168">
        <v>15</v>
      </c>
      <c r="AB124" s="168">
        <v>61</v>
      </c>
      <c r="AC124" s="168">
        <v>0</v>
      </c>
      <c r="AE124" s="168">
        <v>15</v>
      </c>
      <c r="AF124" s="168">
        <v>15</v>
      </c>
      <c r="AG124" s="168">
        <v>15</v>
      </c>
      <c r="AH124" s="168">
        <v>15</v>
      </c>
      <c r="AI124" s="168">
        <v>15</v>
      </c>
      <c r="AJ124" s="168">
        <v>15</v>
      </c>
      <c r="AK124" s="168">
        <v>15</v>
      </c>
      <c r="AL124" s="168">
        <v>15</v>
      </c>
      <c r="AM124" s="169">
        <v>0</v>
      </c>
    </row>
    <row r="125" spans="1:39" x14ac:dyDescent="0.15">
      <c r="A125" s="167">
        <v>0</v>
      </c>
      <c r="B125" s="168">
        <v>25</v>
      </c>
      <c r="C125" s="168">
        <v>0</v>
      </c>
      <c r="D125" s="168">
        <v>35</v>
      </c>
      <c r="E125" s="168">
        <v>0</v>
      </c>
      <c r="F125" s="168">
        <v>0</v>
      </c>
      <c r="G125" s="168">
        <v>20</v>
      </c>
      <c r="H125" s="168">
        <v>50</v>
      </c>
      <c r="I125" s="168">
        <v>0</v>
      </c>
      <c r="K125" s="168">
        <v>13</v>
      </c>
      <c r="L125" s="168">
        <v>13</v>
      </c>
      <c r="M125" s="168">
        <v>13</v>
      </c>
      <c r="N125" s="168">
        <v>0</v>
      </c>
      <c r="O125" s="168">
        <v>13</v>
      </c>
      <c r="P125" s="168">
        <v>0</v>
      </c>
      <c r="Q125" s="168">
        <v>20</v>
      </c>
      <c r="R125" s="168">
        <v>58</v>
      </c>
      <c r="S125" s="168">
        <v>50</v>
      </c>
      <c r="U125" s="168">
        <v>13</v>
      </c>
      <c r="V125" s="168">
        <v>13</v>
      </c>
      <c r="W125" s="168">
        <v>13</v>
      </c>
      <c r="X125" s="168">
        <v>13</v>
      </c>
      <c r="Y125" s="168">
        <v>13</v>
      </c>
      <c r="Z125" s="168">
        <v>13</v>
      </c>
      <c r="AA125" s="168">
        <v>13</v>
      </c>
      <c r="AB125" s="168">
        <v>58</v>
      </c>
      <c r="AC125" s="168">
        <v>0</v>
      </c>
      <c r="AE125" s="168">
        <v>13</v>
      </c>
      <c r="AF125" s="168">
        <v>13</v>
      </c>
      <c r="AG125" s="168">
        <v>13</v>
      </c>
      <c r="AH125" s="168">
        <v>13</v>
      </c>
      <c r="AI125" s="168">
        <v>13</v>
      </c>
      <c r="AJ125" s="168">
        <v>13</v>
      </c>
      <c r="AK125" s="168">
        <v>13</v>
      </c>
      <c r="AL125" s="168">
        <v>13</v>
      </c>
      <c r="AM125" s="169">
        <v>0</v>
      </c>
    </row>
    <row r="126" spans="1:39" x14ac:dyDescent="0.15">
      <c r="A126" s="167">
        <v>0</v>
      </c>
      <c r="B126" s="168">
        <v>25</v>
      </c>
      <c r="C126" s="168">
        <v>0</v>
      </c>
      <c r="D126" s="168">
        <v>35</v>
      </c>
      <c r="E126" s="168">
        <v>0</v>
      </c>
      <c r="F126" s="168">
        <v>0</v>
      </c>
      <c r="G126" s="168">
        <v>20</v>
      </c>
      <c r="H126" s="168">
        <v>50</v>
      </c>
      <c r="I126" s="168">
        <v>0</v>
      </c>
      <c r="K126" s="168">
        <v>12</v>
      </c>
      <c r="L126" s="168">
        <v>12</v>
      </c>
      <c r="M126" s="168">
        <v>12</v>
      </c>
      <c r="N126" s="168">
        <v>0</v>
      </c>
      <c r="O126" s="168">
        <v>12</v>
      </c>
      <c r="P126" s="168">
        <v>0</v>
      </c>
      <c r="Q126" s="168">
        <v>20</v>
      </c>
      <c r="R126" s="168">
        <v>56</v>
      </c>
      <c r="S126" s="168">
        <v>30</v>
      </c>
      <c r="U126" s="168">
        <v>12</v>
      </c>
      <c r="V126" s="168">
        <v>12</v>
      </c>
      <c r="W126" s="168">
        <v>12</v>
      </c>
      <c r="X126" s="168">
        <v>12</v>
      </c>
      <c r="Y126" s="168">
        <v>12</v>
      </c>
      <c r="Z126" s="168">
        <v>12</v>
      </c>
      <c r="AA126" s="168">
        <v>12</v>
      </c>
      <c r="AB126" s="168">
        <v>56</v>
      </c>
      <c r="AC126" s="168">
        <v>0</v>
      </c>
      <c r="AE126" s="168">
        <v>12</v>
      </c>
      <c r="AF126" s="168">
        <v>12</v>
      </c>
      <c r="AG126" s="168">
        <v>12</v>
      </c>
      <c r="AH126" s="168">
        <v>12</v>
      </c>
      <c r="AI126" s="168">
        <v>12</v>
      </c>
      <c r="AJ126" s="168">
        <v>12</v>
      </c>
      <c r="AK126" s="168">
        <v>12</v>
      </c>
      <c r="AL126" s="168">
        <v>12</v>
      </c>
      <c r="AM126" s="169">
        <v>0</v>
      </c>
    </row>
    <row r="127" spans="1:39" x14ac:dyDescent="0.15">
      <c r="A127" s="167">
        <v>0</v>
      </c>
      <c r="B127" s="168">
        <v>50</v>
      </c>
      <c r="C127" s="168">
        <v>0</v>
      </c>
      <c r="D127" s="168">
        <v>60</v>
      </c>
      <c r="E127" s="168">
        <v>0</v>
      </c>
      <c r="F127" s="168">
        <v>0</v>
      </c>
      <c r="G127" s="168">
        <v>20</v>
      </c>
      <c r="H127" s="168">
        <v>50</v>
      </c>
      <c r="I127" s="168">
        <v>0</v>
      </c>
      <c r="K127" s="168">
        <v>11</v>
      </c>
      <c r="L127" s="168">
        <v>11</v>
      </c>
      <c r="M127" s="168">
        <v>11</v>
      </c>
      <c r="N127" s="168">
        <v>0</v>
      </c>
      <c r="O127" s="168">
        <v>11</v>
      </c>
      <c r="P127" s="168">
        <v>0</v>
      </c>
      <c r="Q127" s="168">
        <v>20</v>
      </c>
      <c r="R127" s="168">
        <v>54</v>
      </c>
      <c r="S127" s="168">
        <v>30</v>
      </c>
      <c r="U127" s="168">
        <v>11</v>
      </c>
      <c r="V127" s="168">
        <v>11</v>
      </c>
      <c r="W127" s="168">
        <v>11</v>
      </c>
      <c r="X127" s="168">
        <v>11</v>
      </c>
      <c r="Y127" s="168">
        <v>11</v>
      </c>
      <c r="Z127" s="168">
        <v>11</v>
      </c>
      <c r="AA127" s="168">
        <v>11</v>
      </c>
      <c r="AB127" s="168">
        <v>54</v>
      </c>
      <c r="AC127" s="168">
        <v>0</v>
      </c>
      <c r="AE127" s="168">
        <v>11</v>
      </c>
      <c r="AF127" s="168">
        <v>11</v>
      </c>
      <c r="AG127" s="168">
        <v>11</v>
      </c>
      <c r="AH127" s="168">
        <v>11</v>
      </c>
      <c r="AI127" s="168">
        <v>11</v>
      </c>
      <c r="AJ127" s="168">
        <v>11</v>
      </c>
      <c r="AK127" s="168">
        <v>11</v>
      </c>
      <c r="AL127" s="168">
        <v>11</v>
      </c>
      <c r="AM127" s="169">
        <v>0</v>
      </c>
    </row>
    <row r="128" spans="1:39" x14ac:dyDescent="0.15">
      <c r="A128" s="167">
        <v>0</v>
      </c>
      <c r="B128" s="168">
        <v>50</v>
      </c>
      <c r="C128" s="168">
        <v>0</v>
      </c>
      <c r="D128" s="168">
        <v>30</v>
      </c>
      <c r="E128" s="168">
        <v>0</v>
      </c>
      <c r="F128" s="168">
        <v>0</v>
      </c>
      <c r="G128" s="168">
        <v>20</v>
      </c>
      <c r="H128" s="168">
        <v>50</v>
      </c>
      <c r="I128" s="168">
        <v>0</v>
      </c>
      <c r="K128" s="168">
        <v>3</v>
      </c>
      <c r="L128" s="168">
        <v>3</v>
      </c>
      <c r="M128" s="168">
        <v>3</v>
      </c>
      <c r="N128" s="168">
        <v>3</v>
      </c>
      <c r="O128" s="168">
        <v>3</v>
      </c>
      <c r="P128" s="168">
        <v>3</v>
      </c>
      <c r="Q128" s="168">
        <v>3</v>
      </c>
      <c r="R128" s="168">
        <v>30</v>
      </c>
      <c r="S128" s="168">
        <v>0</v>
      </c>
      <c r="U128" s="168">
        <v>3</v>
      </c>
      <c r="V128" s="168">
        <v>3</v>
      </c>
      <c r="W128" s="168">
        <v>3</v>
      </c>
      <c r="X128" s="168">
        <v>3</v>
      </c>
      <c r="Y128" s="168">
        <v>3</v>
      </c>
      <c r="Z128" s="168">
        <v>3</v>
      </c>
      <c r="AA128" s="168">
        <v>3</v>
      </c>
      <c r="AB128" s="168">
        <v>30</v>
      </c>
      <c r="AC128" s="168">
        <v>0</v>
      </c>
      <c r="AE128" s="168">
        <v>3</v>
      </c>
      <c r="AF128" s="168">
        <v>3</v>
      </c>
      <c r="AG128" s="168">
        <v>3</v>
      </c>
      <c r="AH128" s="168">
        <v>3</v>
      </c>
      <c r="AI128" s="168">
        <v>3</v>
      </c>
      <c r="AJ128" s="168">
        <v>3</v>
      </c>
      <c r="AK128" s="168">
        <v>3</v>
      </c>
      <c r="AL128" s="168">
        <v>3</v>
      </c>
      <c r="AM128" s="169">
        <v>0</v>
      </c>
    </row>
    <row r="129" spans="1:39" x14ac:dyDescent="0.15">
      <c r="A129" s="167">
        <v>12</v>
      </c>
      <c r="B129" s="168">
        <v>12</v>
      </c>
      <c r="C129" s="168">
        <v>12</v>
      </c>
      <c r="D129" s="168">
        <v>12</v>
      </c>
      <c r="E129" s="168">
        <v>12</v>
      </c>
      <c r="F129" s="168">
        <v>12</v>
      </c>
      <c r="G129" s="168">
        <v>12</v>
      </c>
      <c r="H129" s="168">
        <v>56</v>
      </c>
      <c r="I129" s="168">
        <v>0</v>
      </c>
      <c r="K129" s="168">
        <v>9</v>
      </c>
      <c r="L129" s="168">
        <v>9</v>
      </c>
      <c r="M129" s="168">
        <v>9</v>
      </c>
      <c r="N129" s="168">
        <v>9</v>
      </c>
      <c r="O129" s="168">
        <v>9</v>
      </c>
      <c r="P129" s="168">
        <v>9</v>
      </c>
      <c r="Q129" s="168">
        <v>9</v>
      </c>
      <c r="R129" s="168">
        <v>51</v>
      </c>
      <c r="S129" s="168">
        <v>0</v>
      </c>
      <c r="U129" s="168">
        <v>9</v>
      </c>
      <c r="V129" s="168">
        <v>9</v>
      </c>
      <c r="W129" s="168">
        <v>9</v>
      </c>
      <c r="X129" s="168">
        <v>9</v>
      </c>
      <c r="Y129" s="168">
        <v>9</v>
      </c>
      <c r="Z129" s="168">
        <v>9</v>
      </c>
      <c r="AA129" s="168">
        <v>9</v>
      </c>
      <c r="AB129" s="168">
        <v>51</v>
      </c>
      <c r="AC129" s="168">
        <v>0</v>
      </c>
      <c r="AE129" s="168">
        <v>9</v>
      </c>
      <c r="AF129" s="168">
        <v>9</v>
      </c>
      <c r="AG129" s="168">
        <v>9</v>
      </c>
      <c r="AH129" s="168">
        <v>9</v>
      </c>
      <c r="AI129" s="168">
        <v>9</v>
      </c>
      <c r="AJ129" s="168">
        <v>9</v>
      </c>
      <c r="AK129" s="168">
        <v>9</v>
      </c>
      <c r="AL129" s="168">
        <v>9</v>
      </c>
      <c r="AM129" s="169">
        <v>0</v>
      </c>
    </row>
    <row r="130" spans="1:39" x14ac:dyDescent="0.15">
      <c r="A130" s="167">
        <v>7</v>
      </c>
      <c r="B130" s="168">
        <v>7</v>
      </c>
      <c r="C130" s="168">
        <v>7</v>
      </c>
      <c r="D130" s="168">
        <v>7</v>
      </c>
      <c r="E130" s="168">
        <v>7</v>
      </c>
      <c r="F130" s="168">
        <v>7</v>
      </c>
      <c r="G130" s="168">
        <v>7</v>
      </c>
      <c r="H130" s="168">
        <v>46</v>
      </c>
      <c r="I130" s="168">
        <v>0</v>
      </c>
      <c r="K130" s="168">
        <v>7</v>
      </c>
      <c r="L130" s="168">
        <v>7</v>
      </c>
      <c r="M130" s="168">
        <v>7</v>
      </c>
      <c r="N130" s="168">
        <v>7</v>
      </c>
      <c r="O130" s="168">
        <v>7</v>
      </c>
      <c r="P130" s="168">
        <v>7</v>
      </c>
      <c r="Q130" s="168">
        <v>7</v>
      </c>
      <c r="R130" s="168">
        <v>47</v>
      </c>
      <c r="S130" s="168">
        <v>80</v>
      </c>
      <c r="U130" s="168">
        <v>7</v>
      </c>
      <c r="V130" s="168">
        <v>7</v>
      </c>
      <c r="W130" s="168">
        <v>7</v>
      </c>
      <c r="X130" s="168">
        <v>7</v>
      </c>
      <c r="Y130" s="168">
        <v>7</v>
      </c>
      <c r="Z130" s="168">
        <v>7</v>
      </c>
      <c r="AA130" s="168">
        <v>7</v>
      </c>
      <c r="AB130" s="168">
        <v>47</v>
      </c>
      <c r="AC130" s="168">
        <v>0</v>
      </c>
      <c r="AE130" s="168">
        <v>7</v>
      </c>
      <c r="AF130" s="168">
        <v>7</v>
      </c>
      <c r="AG130" s="168">
        <v>7</v>
      </c>
      <c r="AH130" s="168">
        <v>7</v>
      </c>
      <c r="AI130" s="168">
        <v>7</v>
      </c>
      <c r="AJ130" s="168">
        <v>7</v>
      </c>
      <c r="AK130" s="168">
        <v>7</v>
      </c>
      <c r="AL130" s="168">
        <v>7</v>
      </c>
      <c r="AM130" s="169">
        <v>0</v>
      </c>
    </row>
    <row r="131" spans="1:39" x14ac:dyDescent="0.15">
      <c r="A131" s="167">
        <v>5</v>
      </c>
      <c r="B131" s="168">
        <v>5</v>
      </c>
      <c r="C131" s="168">
        <v>5</v>
      </c>
      <c r="D131" s="168">
        <v>5</v>
      </c>
      <c r="E131" s="168">
        <v>5</v>
      </c>
      <c r="F131" s="168">
        <v>5</v>
      </c>
      <c r="G131" s="168">
        <v>5</v>
      </c>
      <c r="H131" s="168">
        <v>38</v>
      </c>
      <c r="I131" s="168">
        <v>0</v>
      </c>
      <c r="K131" s="168">
        <v>5</v>
      </c>
      <c r="L131" s="168">
        <v>5</v>
      </c>
      <c r="M131" s="168">
        <v>5</v>
      </c>
      <c r="N131" s="168">
        <v>5</v>
      </c>
      <c r="O131" s="168">
        <v>5</v>
      </c>
      <c r="P131" s="168">
        <v>5</v>
      </c>
      <c r="Q131" s="168">
        <v>5</v>
      </c>
      <c r="R131" s="168">
        <v>38</v>
      </c>
      <c r="S131" s="168">
        <v>80</v>
      </c>
      <c r="U131" s="168">
        <v>5</v>
      </c>
      <c r="V131" s="168">
        <v>5</v>
      </c>
      <c r="W131" s="168">
        <v>5</v>
      </c>
      <c r="X131" s="168">
        <v>5</v>
      </c>
      <c r="Y131" s="168">
        <v>5</v>
      </c>
      <c r="Z131" s="168">
        <v>5</v>
      </c>
      <c r="AA131" s="168">
        <v>5</v>
      </c>
      <c r="AB131" s="168">
        <v>38</v>
      </c>
      <c r="AC131" s="168">
        <v>0</v>
      </c>
      <c r="AE131" s="168">
        <v>5</v>
      </c>
      <c r="AF131" s="168">
        <v>5</v>
      </c>
      <c r="AG131" s="168">
        <v>5</v>
      </c>
      <c r="AH131" s="168">
        <v>5</v>
      </c>
      <c r="AI131" s="168">
        <v>5</v>
      </c>
      <c r="AJ131" s="168">
        <v>5</v>
      </c>
      <c r="AK131" s="168">
        <v>5</v>
      </c>
      <c r="AL131" s="168">
        <v>5</v>
      </c>
      <c r="AM131" s="169">
        <v>0</v>
      </c>
    </row>
    <row r="132" spans="1:39" x14ac:dyDescent="0.15">
      <c r="A132" s="167">
        <v>0</v>
      </c>
      <c r="B132" s="168">
        <v>0</v>
      </c>
      <c r="C132" s="168">
        <v>0</v>
      </c>
      <c r="D132" s="168">
        <v>0</v>
      </c>
      <c r="E132" s="168">
        <v>0</v>
      </c>
      <c r="F132" s="168">
        <v>0</v>
      </c>
      <c r="G132" s="168">
        <v>0</v>
      </c>
      <c r="H132" s="168">
        <v>0</v>
      </c>
      <c r="I132" s="168">
        <v>0</v>
      </c>
      <c r="K132" s="168">
        <v>0</v>
      </c>
      <c r="L132" s="168">
        <v>0</v>
      </c>
      <c r="M132" s="168">
        <v>0</v>
      </c>
      <c r="N132" s="168">
        <v>0</v>
      </c>
      <c r="O132" s="168">
        <v>0</v>
      </c>
      <c r="P132" s="168">
        <v>0</v>
      </c>
      <c r="Q132" s="168">
        <v>0</v>
      </c>
      <c r="R132" s="168">
        <v>0</v>
      </c>
      <c r="S132" s="168">
        <v>75</v>
      </c>
      <c r="U132" s="168">
        <v>0</v>
      </c>
      <c r="V132" s="168">
        <v>0</v>
      </c>
      <c r="W132" s="168">
        <v>0</v>
      </c>
      <c r="X132" s="168">
        <v>0</v>
      </c>
      <c r="Y132" s="168">
        <v>0</v>
      </c>
      <c r="Z132" s="168">
        <v>0</v>
      </c>
      <c r="AA132" s="168">
        <v>0</v>
      </c>
      <c r="AB132" s="168">
        <v>0</v>
      </c>
      <c r="AC132" s="168">
        <v>0</v>
      </c>
      <c r="AE132" s="168">
        <v>0</v>
      </c>
      <c r="AF132" s="168">
        <v>0</v>
      </c>
      <c r="AG132" s="168">
        <v>0</v>
      </c>
      <c r="AH132" s="168">
        <v>0</v>
      </c>
      <c r="AI132" s="168">
        <v>0</v>
      </c>
      <c r="AJ132" s="168">
        <v>0</v>
      </c>
      <c r="AK132" s="168">
        <v>0</v>
      </c>
      <c r="AL132" s="168">
        <v>0</v>
      </c>
      <c r="AM132" s="169">
        <v>0</v>
      </c>
    </row>
    <row r="133" spans="1:39" x14ac:dyDescent="0.15">
      <c r="A133" s="167">
        <v>0</v>
      </c>
      <c r="B133" s="168">
        <v>0</v>
      </c>
      <c r="C133" s="168">
        <v>0</v>
      </c>
      <c r="D133" s="168">
        <v>0</v>
      </c>
      <c r="E133" s="168">
        <v>0</v>
      </c>
      <c r="F133" s="168">
        <v>0</v>
      </c>
      <c r="G133" s="168">
        <v>0</v>
      </c>
      <c r="H133" s="168">
        <v>0</v>
      </c>
      <c r="I133" s="168">
        <v>0</v>
      </c>
      <c r="K133" s="168">
        <v>0</v>
      </c>
      <c r="L133" s="168">
        <v>0</v>
      </c>
      <c r="M133" s="168">
        <v>0</v>
      </c>
      <c r="N133" s="168">
        <v>0</v>
      </c>
      <c r="O133" s="168">
        <v>0</v>
      </c>
      <c r="P133" s="168">
        <v>0</v>
      </c>
      <c r="Q133" s="168">
        <v>0</v>
      </c>
      <c r="R133" s="168">
        <v>0</v>
      </c>
      <c r="S133" s="168">
        <v>74</v>
      </c>
      <c r="U133" s="168">
        <v>0</v>
      </c>
      <c r="V133" s="168">
        <v>0</v>
      </c>
      <c r="W133" s="168">
        <v>0</v>
      </c>
      <c r="X133" s="168">
        <v>0</v>
      </c>
      <c r="Y133" s="168">
        <v>0</v>
      </c>
      <c r="Z133" s="168">
        <v>0</v>
      </c>
      <c r="AA133" s="168">
        <v>0</v>
      </c>
      <c r="AB133" s="168">
        <v>0</v>
      </c>
      <c r="AC133" s="168">
        <v>0</v>
      </c>
      <c r="AE133" s="168">
        <v>0</v>
      </c>
      <c r="AF133" s="168">
        <v>0</v>
      </c>
      <c r="AG133" s="168">
        <v>0</v>
      </c>
      <c r="AH133" s="168">
        <v>0</v>
      </c>
      <c r="AI133" s="168">
        <v>0</v>
      </c>
      <c r="AJ133" s="168">
        <v>0</v>
      </c>
      <c r="AK133" s="168">
        <v>0</v>
      </c>
      <c r="AL133" s="168">
        <v>0</v>
      </c>
      <c r="AM133" s="169">
        <v>0</v>
      </c>
    </row>
    <row r="134" spans="1:39" x14ac:dyDescent="0.15">
      <c r="A134" s="167">
        <v>0</v>
      </c>
      <c r="B134" s="168">
        <v>6</v>
      </c>
      <c r="C134" s="168">
        <v>0</v>
      </c>
      <c r="D134" s="168">
        <v>0</v>
      </c>
      <c r="E134" s="168">
        <v>0</v>
      </c>
      <c r="F134" s="168">
        <v>0</v>
      </c>
      <c r="G134" s="168">
        <v>20</v>
      </c>
      <c r="H134" s="168">
        <v>50</v>
      </c>
      <c r="I134" s="168">
        <v>0</v>
      </c>
      <c r="K134" s="168">
        <v>0</v>
      </c>
      <c r="L134" s="168">
        <v>6</v>
      </c>
      <c r="M134" s="168">
        <v>0</v>
      </c>
      <c r="N134" s="168">
        <v>0</v>
      </c>
      <c r="O134" s="168">
        <v>0</v>
      </c>
      <c r="P134" s="168">
        <v>0</v>
      </c>
      <c r="Q134" s="168">
        <v>20</v>
      </c>
      <c r="R134" s="168">
        <v>50</v>
      </c>
      <c r="S134" s="168">
        <v>69</v>
      </c>
      <c r="U134" s="168">
        <v>0</v>
      </c>
      <c r="V134" s="168">
        <v>0</v>
      </c>
      <c r="W134" s="168">
        <v>0</v>
      </c>
      <c r="X134" s="168">
        <v>0</v>
      </c>
      <c r="Y134" s="168">
        <v>0</v>
      </c>
      <c r="Z134" s="168">
        <v>0</v>
      </c>
      <c r="AA134" s="168">
        <v>0</v>
      </c>
      <c r="AB134" s="168">
        <v>0</v>
      </c>
      <c r="AC134" s="168">
        <v>0</v>
      </c>
      <c r="AE134" s="168">
        <v>0</v>
      </c>
      <c r="AF134" s="168">
        <v>0</v>
      </c>
      <c r="AG134" s="168">
        <v>0</v>
      </c>
      <c r="AH134" s="168">
        <v>0</v>
      </c>
      <c r="AI134" s="168">
        <v>0</v>
      </c>
      <c r="AJ134" s="168">
        <v>0</v>
      </c>
      <c r="AK134" s="168">
        <v>0</v>
      </c>
      <c r="AL134" s="168">
        <v>77</v>
      </c>
      <c r="AM134" s="169">
        <v>0</v>
      </c>
    </row>
    <row r="135" spans="1:39" x14ac:dyDescent="0.15">
      <c r="A135" s="167">
        <v>0</v>
      </c>
      <c r="B135" s="168">
        <v>11</v>
      </c>
      <c r="C135" s="168">
        <v>0</v>
      </c>
      <c r="D135" s="168">
        <v>50</v>
      </c>
      <c r="E135" s="168">
        <v>0</v>
      </c>
      <c r="F135" s="168">
        <v>0</v>
      </c>
      <c r="G135" s="168">
        <v>20</v>
      </c>
      <c r="H135" s="168">
        <v>50</v>
      </c>
      <c r="I135" s="168">
        <v>0</v>
      </c>
      <c r="K135" s="168">
        <v>0</v>
      </c>
      <c r="L135" s="168">
        <v>11</v>
      </c>
      <c r="M135" s="168">
        <v>0</v>
      </c>
      <c r="N135" s="168">
        <v>50</v>
      </c>
      <c r="O135" s="168">
        <v>0</v>
      </c>
      <c r="P135" s="168">
        <v>0</v>
      </c>
      <c r="Q135" s="168">
        <v>20</v>
      </c>
      <c r="R135" s="168">
        <v>50</v>
      </c>
      <c r="S135" s="168">
        <v>62</v>
      </c>
      <c r="U135" s="168">
        <v>0</v>
      </c>
      <c r="V135" s="168">
        <v>0</v>
      </c>
      <c r="W135" s="168">
        <v>0</v>
      </c>
      <c r="X135" s="168">
        <v>0</v>
      </c>
      <c r="Y135" s="168">
        <v>0</v>
      </c>
      <c r="Z135" s="168">
        <v>0</v>
      </c>
      <c r="AA135" s="168">
        <v>0</v>
      </c>
      <c r="AB135" s="168">
        <v>0</v>
      </c>
      <c r="AC135" s="168">
        <v>0</v>
      </c>
      <c r="AE135" s="168">
        <v>0</v>
      </c>
      <c r="AF135" s="168">
        <v>0</v>
      </c>
      <c r="AG135" s="168">
        <v>0</v>
      </c>
      <c r="AH135" s="168">
        <v>0</v>
      </c>
      <c r="AI135" s="168">
        <v>0</v>
      </c>
      <c r="AJ135" s="168">
        <v>0</v>
      </c>
      <c r="AK135" s="168">
        <v>0</v>
      </c>
      <c r="AL135" s="168">
        <v>77</v>
      </c>
      <c r="AM135" s="169">
        <v>0</v>
      </c>
    </row>
    <row r="136" spans="1:39" x14ac:dyDescent="0.15">
      <c r="A136" s="167">
        <v>0</v>
      </c>
      <c r="B136" s="168">
        <v>11</v>
      </c>
      <c r="C136" s="168">
        <v>0</v>
      </c>
      <c r="D136" s="168">
        <v>50</v>
      </c>
      <c r="E136" s="168">
        <v>0</v>
      </c>
      <c r="F136" s="168">
        <v>0</v>
      </c>
      <c r="G136" s="168">
        <v>20</v>
      </c>
      <c r="H136" s="168">
        <v>50</v>
      </c>
      <c r="I136" s="168">
        <v>0</v>
      </c>
      <c r="K136" s="168">
        <v>0</v>
      </c>
      <c r="L136" s="168">
        <v>11</v>
      </c>
      <c r="M136" s="168">
        <v>0</v>
      </c>
      <c r="N136" s="168">
        <v>50</v>
      </c>
      <c r="O136" s="168">
        <v>0</v>
      </c>
      <c r="P136" s="168">
        <v>0</v>
      </c>
      <c r="Q136" s="168">
        <v>20</v>
      </c>
      <c r="R136" s="168">
        <v>50</v>
      </c>
      <c r="S136" s="168">
        <v>60</v>
      </c>
      <c r="U136" s="168">
        <v>0</v>
      </c>
      <c r="V136" s="168">
        <v>0</v>
      </c>
      <c r="W136" s="168">
        <v>0</v>
      </c>
      <c r="X136" s="168">
        <v>0</v>
      </c>
      <c r="Y136" s="168">
        <v>0</v>
      </c>
      <c r="Z136" s="168">
        <v>0</v>
      </c>
      <c r="AA136" s="168">
        <v>0</v>
      </c>
      <c r="AB136" s="168">
        <v>0</v>
      </c>
      <c r="AC136" s="168">
        <v>0</v>
      </c>
      <c r="AE136" s="168">
        <v>0</v>
      </c>
      <c r="AF136" s="168">
        <v>0</v>
      </c>
      <c r="AG136" s="168">
        <v>0</v>
      </c>
      <c r="AH136" s="168">
        <v>0</v>
      </c>
      <c r="AI136" s="168">
        <v>0</v>
      </c>
      <c r="AJ136" s="168">
        <v>0</v>
      </c>
      <c r="AK136" s="168">
        <v>0</v>
      </c>
      <c r="AL136" s="168">
        <v>77</v>
      </c>
      <c r="AM136" s="169">
        <v>0</v>
      </c>
    </row>
    <row r="137" spans="1:39" x14ac:dyDescent="0.15">
      <c r="A137" s="167">
        <v>0</v>
      </c>
      <c r="B137" s="168">
        <v>20</v>
      </c>
      <c r="C137" s="168">
        <v>0</v>
      </c>
      <c r="D137" s="168">
        <v>50</v>
      </c>
      <c r="E137" s="168">
        <v>0</v>
      </c>
      <c r="F137" s="168">
        <v>0</v>
      </c>
      <c r="G137" s="168">
        <v>20</v>
      </c>
      <c r="H137" s="168">
        <v>50</v>
      </c>
      <c r="I137" s="168">
        <v>0</v>
      </c>
      <c r="K137" s="168">
        <v>0</v>
      </c>
      <c r="L137" s="168">
        <v>20</v>
      </c>
      <c r="M137" s="168">
        <v>0</v>
      </c>
      <c r="N137" s="168">
        <v>50</v>
      </c>
      <c r="O137" s="168">
        <v>0</v>
      </c>
      <c r="P137" s="168">
        <v>0</v>
      </c>
      <c r="Q137" s="168">
        <v>20</v>
      </c>
      <c r="R137" s="168">
        <v>50</v>
      </c>
      <c r="S137" s="168">
        <v>58</v>
      </c>
      <c r="U137" s="168">
        <v>0</v>
      </c>
      <c r="V137" s="168">
        <v>0</v>
      </c>
      <c r="W137" s="168">
        <v>0</v>
      </c>
      <c r="X137" s="168">
        <v>0</v>
      </c>
      <c r="Y137" s="168">
        <v>0</v>
      </c>
      <c r="Z137" s="168">
        <v>0</v>
      </c>
      <c r="AA137" s="168">
        <v>0</v>
      </c>
      <c r="AB137" s="168">
        <v>0</v>
      </c>
      <c r="AC137" s="168">
        <v>0</v>
      </c>
      <c r="AE137" s="168">
        <v>0</v>
      </c>
      <c r="AF137" s="168">
        <v>0</v>
      </c>
      <c r="AG137" s="168">
        <v>0</v>
      </c>
      <c r="AH137" s="168">
        <v>0</v>
      </c>
      <c r="AI137" s="168">
        <v>0</v>
      </c>
      <c r="AJ137" s="168">
        <v>0</v>
      </c>
      <c r="AK137" s="168">
        <v>0</v>
      </c>
      <c r="AL137" s="168">
        <v>77</v>
      </c>
      <c r="AM137" s="169">
        <v>0</v>
      </c>
    </row>
    <row r="138" spans="1:39" x14ac:dyDescent="0.15">
      <c r="A138" s="167">
        <v>0</v>
      </c>
      <c r="B138" s="168">
        <v>25</v>
      </c>
      <c r="C138" s="168">
        <v>0</v>
      </c>
      <c r="D138" s="168">
        <v>20</v>
      </c>
      <c r="E138" s="168">
        <v>0</v>
      </c>
      <c r="F138" s="168">
        <v>0</v>
      </c>
      <c r="G138" s="168">
        <v>20</v>
      </c>
      <c r="H138" s="168">
        <v>50</v>
      </c>
      <c r="I138" s="168">
        <v>0</v>
      </c>
      <c r="K138" s="168">
        <v>0</v>
      </c>
      <c r="L138" s="168">
        <v>25</v>
      </c>
      <c r="M138" s="168">
        <v>0</v>
      </c>
      <c r="N138" s="168">
        <v>20</v>
      </c>
      <c r="O138" s="168">
        <v>0</v>
      </c>
      <c r="P138" s="168">
        <v>0</v>
      </c>
      <c r="Q138" s="168">
        <v>20</v>
      </c>
      <c r="R138" s="168">
        <v>50</v>
      </c>
      <c r="S138" s="168">
        <v>54</v>
      </c>
      <c r="U138" s="168">
        <v>0</v>
      </c>
      <c r="V138" s="168">
        <v>0</v>
      </c>
      <c r="W138" s="168">
        <v>0</v>
      </c>
      <c r="X138" s="168">
        <v>0</v>
      </c>
      <c r="Y138" s="168">
        <v>0</v>
      </c>
      <c r="Z138" s="168">
        <v>0</v>
      </c>
      <c r="AA138" s="168">
        <v>0</v>
      </c>
      <c r="AB138" s="168">
        <v>0</v>
      </c>
      <c r="AC138" s="168">
        <v>0</v>
      </c>
      <c r="AE138" s="168">
        <v>0</v>
      </c>
      <c r="AF138" s="168">
        <v>0</v>
      </c>
      <c r="AG138" s="168">
        <v>0</v>
      </c>
      <c r="AH138" s="168">
        <v>0</v>
      </c>
      <c r="AI138" s="168">
        <v>0</v>
      </c>
      <c r="AJ138" s="168">
        <v>0</v>
      </c>
      <c r="AK138" s="168">
        <v>0</v>
      </c>
      <c r="AL138" s="168">
        <v>77</v>
      </c>
      <c r="AM138" s="169">
        <v>0</v>
      </c>
    </row>
    <row r="139" spans="1:39" x14ac:dyDescent="0.15">
      <c r="A139" s="167">
        <v>0</v>
      </c>
      <c r="B139" s="168">
        <v>25</v>
      </c>
      <c r="C139" s="168">
        <v>0</v>
      </c>
      <c r="D139" s="168">
        <v>20</v>
      </c>
      <c r="E139" s="168">
        <v>0</v>
      </c>
      <c r="F139" s="168">
        <v>0</v>
      </c>
      <c r="G139" s="168">
        <v>20</v>
      </c>
      <c r="H139" s="168">
        <v>50</v>
      </c>
      <c r="I139" s="168">
        <v>0</v>
      </c>
      <c r="K139" s="168">
        <v>0</v>
      </c>
      <c r="L139" s="168">
        <v>25</v>
      </c>
      <c r="M139" s="168">
        <v>0</v>
      </c>
      <c r="N139" s="168">
        <v>20</v>
      </c>
      <c r="O139" s="168">
        <v>0</v>
      </c>
      <c r="P139" s="168">
        <v>0</v>
      </c>
      <c r="Q139" s="168">
        <v>20</v>
      </c>
      <c r="R139" s="168">
        <v>50</v>
      </c>
      <c r="S139" s="168">
        <v>51</v>
      </c>
      <c r="U139" s="168">
        <v>0</v>
      </c>
      <c r="V139" s="168">
        <v>0</v>
      </c>
      <c r="W139" s="168">
        <v>0</v>
      </c>
      <c r="X139" s="168">
        <v>0</v>
      </c>
      <c r="Y139" s="168">
        <v>0</v>
      </c>
      <c r="Z139" s="168">
        <v>0</v>
      </c>
      <c r="AA139" s="168">
        <v>0</v>
      </c>
      <c r="AB139" s="168">
        <v>0</v>
      </c>
      <c r="AC139" s="168">
        <v>0</v>
      </c>
      <c r="AE139" s="168">
        <v>0</v>
      </c>
      <c r="AF139" s="168">
        <v>0</v>
      </c>
      <c r="AG139" s="168">
        <v>0</v>
      </c>
      <c r="AH139" s="168">
        <v>0</v>
      </c>
      <c r="AI139" s="168">
        <v>0</v>
      </c>
      <c r="AJ139" s="168">
        <v>0</v>
      </c>
      <c r="AK139" s="168">
        <v>0</v>
      </c>
      <c r="AL139" s="168">
        <v>77</v>
      </c>
      <c r="AM139" s="169">
        <v>0</v>
      </c>
    </row>
    <row r="140" spans="1:39" x14ac:dyDescent="0.15">
      <c r="A140" s="167">
        <v>0</v>
      </c>
      <c r="B140" s="168">
        <v>25</v>
      </c>
      <c r="C140" s="168">
        <v>0</v>
      </c>
      <c r="D140" s="168">
        <v>35</v>
      </c>
      <c r="E140" s="168">
        <v>0</v>
      </c>
      <c r="F140" s="168">
        <v>0</v>
      </c>
      <c r="G140" s="168">
        <v>20</v>
      </c>
      <c r="H140" s="168">
        <v>50</v>
      </c>
      <c r="I140" s="168">
        <v>0</v>
      </c>
      <c r="K140" s="168">
        <v>0</v>
      </c>
      <c r="L140" s="168">
        <v>25</v>
      </c>
      <c r="M140" s="168">
        <v>0</v>
      </c>
      <c r="N140" s="168">
        <v>35</v>
      </c>
      <c r="O140" s="168">
        <v>0</v>
      </c>
      <c r="P140" s="168">
        <v>0</v>
      </c>
      <c r="Q140" s="168">
        <v>20</v>
      </c>
      <c r="R140" s="168">
        <v>50</v>
      </c>
      <c r="S140" s="168">
        <v>50</v>
      </c>
      <c r="U140" s="168">
        <v>0</v>
      </c>
      <c r="V140" s="168">
        <v>0</v>
      </c>
      <c r="W140" s="168">
        <v>0</v>
      </c>
      <c r="X140" s="168">
        <v>0</v>
      </c>
      <c r="Y140" s="168">
        <v>0</v>
      </c>
      <c r="Z140" s="168">
        <v>0</v>
      </c>
      <c r="AA140" s="168">
        <v>0</v>
      </c>
      <c r="AB140" s="168">
        <v>0</v>
      </c>
      <c r="AC140" s="168">
        <v>0</v>
      </c>
      <c r="AE140" s="168">
        <v>0</v>
      </c>
      <c r="AF140" s="168">
        <v>0</v>
      </c>
      <c r="AG140" s="168">
        <v>0</v>
      </c>
      <c r="AH140" s="168">
        <v>0</v>
      </c>
      <c r="AI140" s="168">
        <v>0</v>
      </c>
      <c r="AJ140" s="168">
        <v>0</v>
      </c>
      <c r="AK140" s="168">
        <v>0</v>
      </c>
      <c r="AL140" s="168">
        <v>77</v>
      </c>
      <c r="AM140" s="169">
        <v>0</v>
      </c>
    </row>
    <row r="141" spans="1:39" x14ac:dyDescent="0.15">
      <c r="A141" s="167">
        <v>0</v>
      </c>
      <c r="B141" s="168">
        <v>25</v>
      </c>
      <c r="C141" s="168">
        <v>0</v>
      </c>
      <c r="D141" s="168">
        <v>35</v>
      </c>
      <c r="E141" s="168">
        <v>0</v>
      </c>
      <c r="F141" s="168">
        <v>0</v>
      </c>
      <c r="G141" s="168">
        <v>20</v>
      </c>
      <c r="H141" s="168">
        <v>50</v>
      </c>
      <c r="I141" s="168">
        <v>0</v>
      </c>
      <c r="K141" s="168">
        <v>0</v>
      </c>
      <c r="L141" s="168">
        <v>25</v>
      </c>
      <c r="M141" s="168">
        <v>0</v>
      </c>
      <c r="N141" s="168">
        <v>35</v>
      </c>
      <c r="O141" s="168">
        <v>0</v>
      </c>
      <c r="P141" s="168">
        <v>0</v>
      </c>
      <c r="Q141" s="168">
        <v>20</v>
      </c>
      <c r="R141" s="168">
        <v>50</v>
      </c>
      <c r="S141" s="168">
        <v>43</v>
      </c>
      <c r="U141" s="168">
        <v>0</v>
      </c>
      <c r="V141" s="168">
        <v>0</v>
      </c>
      <c r="W141" s="168">
        <v>0</v>
      </c>
      <c r="X141" s="168">
        <v>0</v>
      </c>
      <c r="Y141" s="168">
        <v>0</v>
      </c>
      <c r="Z141" s="168">
        <v>0</v>
      </c>
      <c r="AA141" s="168">
        <v>0</v>
      </c>
      <c r="AB141" s="168">
        <v>0</v>
      </c>
      <c r="AC141" s="168">
        <v>0</v>
      </c>
      <c r="AE141" s="168">
        <v>0</v>
      </c>
      <c r="AF141" s="168">
        <v>0</v>
      </c>
      <c r="AG141" s="168">
        <v>0</v>
      </c>
      <c r="AH141" s="168">
        <v>0</v>
      </c>
      <c r="AI141" s="168">
        <v>0</v>
      </c>
      <c r="AJ141" s="168">
        <v>0</v>
      </c>
      <c r="AK141" s="168">
        <v>0</v>
      </c>
      <c r="AL141" s="168">
        <v>77</v>
      </c>
      <c r="AM141" s="169">
        <v>0</v>
      </c>
    </row>
    <row r="142" spans="1:39" x14ac:dyDescent="0.15">
      <c r="A142" s="167">
        <v>0</v>
      </c>
      <c r="B142" s="168">
        <v>25</v>
      </c>
      <c r="C142" s="168">
        <v>0</v>
      </c>
      <c r="D142" s="168">
        <v>35</v>
      </c>
      <c r="E142" s="168">
        <v>0</v>
      </c>
      <c r="F142" s="168">
        <v>0</v>
      </c>
      <c r="G142" s="168">
        <v>20</v>
      </c>
      <c r="H142" s="168">
        <v>50</v>
      </c>
      <c r="I142" s="168">
        <v>0</v>
      </c>
      <c r="K142" s="168">
        <v>0</v>
      </c>
      <c r="L142" s="168">
        <v>25</v>
      </c>
      <c r="M142" s="168">
        <v>0</v>
      </c>
      <c r="N142" s="168">
        <v>35</v>
      </c>
      <c r="O142" s="168">
        <v>0</v>
      </c>
      <c r="P142" s="168">
        <v>0</v>
      </c>
      <c r="Q142" s="168">
        <v>20</v>
      </c>
      <c r="R142" s="168">
        <v>50</v>
      </c>
      <c r="S142" s="168">
        <v>50</v>
      </c>
      <c r="U142" s="168">
        <v>0</v>
      </c>
      <c r="V142" s="168">
        <v>0</v>
      </c>
      <c r="W142" s="168">
        <v>0</v>
      </c>
      <c r="X142" s="168">
        <v>0</v>
      </c>
      <c r="Y142" s="168">
        <v>0</v>
      </c>
      <c r="Z142" s="168">
        <v>0</v>
      </c>
      <c r="AA142" s="168">
        <v>0</v>
      </c>
      <c r="AB142" s="168">
        <v>0</v>
      </c>
      <c r="AC142" s="168">
        <v>0</v>
      </c>
      <c r="AE142" s="168">
        <v>0</v>
      </c>
      <c r="AF142" s="168">
        <v>0</v>
      </c>
      <c r="AG142" s="168">
        <v>0</v>
      </c>
      <c r="AH142" s="168">
        <v>0</v>
      </c>
      <c r="AI142" s="168">
        <v>0</v>
      </c>
      <c r="AJ142" s="168">
        <v>0</v>
      </c>
      <c r="AK142" s="168">
        <v>0</v>
      </c>
      <c r="AL142" s="168">
        <v>77</v>
      </c>
      <c r="AM142" s="169">
        <v>0</v>
      </c>
    </row>
    <row r="143" spans="1:39" x14ac:dyDescent="0.15">
      <c r="A143" s="167">
        <v>0</v>
      </c>
      <c r="B143" s="168">
        <v>50</v>
      </c>
      <c r="C143" s="168">
        <v>0</v>
      </c>
      <c r="D143" s="168">
        <v>60</v>
      </c>
      <c r="E143" s="168">
        <v>0</v>
      </c>
      <c r="F143" s="168">
        <v>0</v>
      </c>
      <c r="G143" s="168">
        <v>20</v>
      </c>
      <c r="H143" s="168">
        <v>50</v>
      </c>
      <c r="I143" s="168">
        <v>0</v>
      </c>
      <c r="K143" s="168">
        <v>0</v>
      </c>
      <c r="L143" s="168">
        <v>50</v>
      </c>
      <c r="M143" s="168">
        <v>0</v>
      </c>
      <c r="N143" s="168">
        <v>60</v>
      </c>
      <c r="O143" s="168">
        <v>0</v>
      </c>
      <c r="P143" s="168">
        <v>0</v>
      </c>
      <c r="Q143" s="168">
        <v>20</v>
      </c>
      <c r="R143" s="168">
        <v>50</v>
      </c>
      <c r="S143" s="168">
        <v>50</v>
      </c>
      <c r="U143" s="168">
        <v>0</v>
      </c>
      <c r="V143" s="168">
        <v>0</v>
      </c>
      <c r="W143" s="168">
        <v>0</v>
      </c>
      <c r="X143" s="168">
        <v>0</v>
      </c>
      <c r="Y143" s="168">
        <v>0</v>
      </c>
      <c r="Z143" s="168">
        <v>0</v>
      </c>
      <c r="AA143" s="168">
        <v>0</v>
      </c>
      <c r="AB143" s="168">
        <v>0</v>
      </c>
      <c r="AC143" s="168">
        <v>0</v>
      </c>
      <c r="AE143" s="168">
        <v>0</v>
      </c>
      <c r="AF143" s="168">
        <v>0</v>
      </c>
      <c r="AG143" s="168">
        <v>0</v>
      </c>
      <c r="AH143" s="168">
        <v>0</v>
      </c>
      <c r="AI143" s="168">
        <v>0</v>
      </c>
      <c r="AJ143" s="168">
        <v>0</v>
      </c>
      <c r="AK143" s="168">
        <v>0</v>
      </c>
      <c r="AL143" s="168">
        <v>77</v>
      </c>
      <c r="AM143" s="169">
        <v>0</v>
      </c>
    </row>
    <row r="144" spans="1:39" x14ac:dyDescent="0.15">
      <c r="A144" s="167">
        <v>0</v>
      </c>
      <c r="B144" s="168">
        <v>50</v>
      </c>
      <c r="C144" s="168">
        <v>0</v>
      </c>
      <c r="D144" s="168">
        <v>30</v>
      </c>
      <c r="E144" s="168">
        <v>0</v>
      </c>
      <c r="F144" s="168">
        <v>0</v>
      </c>
      <c r="G144" s="168">
        <v>20</v>
      </c>
      <c r="H144" s="168">
        <v>50</v>
      </c>
      <c r="I144" s="168">
        <v>0</v>
      </c>
      <c r="K144" s="168">
        <v>0</v>
      </c>
      <c r="L144" s="168">
        <v>50</v>
      </c>
      <c r="M144" s="168">
        <v>0</v>
      </c>
      <c r="N144" s="168">
        <v>30</v>
      </c>
      <c r="O144" s="168">
        <v>0</v>
      </c>
      <c r="P144" s="168">
        <v>0</v>
      </c>
      <c r="Q144" s="168">
        <v>20</v>
      </c>
      <c r="R144" s="168">
        <v>50</v>
      </c>
      <c r="S144" s="168">
        <v>0</v>
      </c>
      <c r="U144" s="168">
        <v>0</v>
      </c>
      <c r="V144" s="168">
        <v>0</v>
      </c>
      <c r="W144" s="168">
        <v>0</v>
      </c>
      <c r="X144" s="168">
        <v>0</v>
      </c>
      <c r="Y144" s="168">
        <v>0</v>
      </c>
      <c r="Z144" s="168">
        <v>0</v>
      </c>
      <c r="AA144" s="168">
        <v>0</v>
      </c>
      <c r="AB144" s="168">
        <v>0</v>
      </c>
      <c r="AC144" s="168">
        <v>0</v>
      </c>
      <c r="AE144" s="168">
        <v>0</v>
      </c>
      <c r="AF144" s="168">
        <v>0</v>
      </c>
      <c r="AG144" s="168">
        <v>0</v>
      </c>
      <c r="AH144" s="168">
        <v>0</v>
      </c>
      <c r="AI144" s="168">
        <v>0</v>
      </c>
      <c r="AJ144" s="168">
        <v>0</v>
      </c>
      <c r="AK144" s="168">
        <v>0</v>
      </c>
      <c r="AL144" s="168">
        <v>77</v>
      </c>
      <c r="AM144" s="169">
        <v>0</v>
      </c>
    </row>
    <row r="145" spans="1:39" x14ac:dyDescent="0.15">
      <c r="A145" s="167">
        <v>0</v>
      </c>
      <c r="B145" s="168">
        <v>20</v>
      </c>
      <c r="C145" s="168">
        <v>0</v>
      </c>
      <c r="D145" s="168">
        <v>30</v>
      </c>
      <c r="E145" s="168">
        <v>0</v>
      </c>
      <c r="F145" s="168">
        <v>0</v>
      </c>
      <c r="G145" s="168">
        <v>20</v>
      </c>
      <c r="H145" s="168">
        <v>50</v>
      </c>
      <c r="I145" s="168">
        <v>0</v>
      </c>
      <c r="K145" s="168">
        <v>0</v>
      </c>
      <c r="L145" s="168">
        <v>20</v>
      </c>
      <c r="M145" s="168">
        <v>0</v>
      </c>
      <c r="N145" s="168">
        <v>30</v>
      </c>
      <c r="O145" s="168">
        <v>0</v>
      </c>
      <c r="P145" s="168">
        <v>0</v>
      </c>
      <c r="Q145" s="168">
        <v>20</v>
      </c>
      <c r="R145" s="168">
        <v>50</v>
      </c>
      <c r="S145" s="168">
        <v>0</v>
      </c>
      <c r="U145" s="168">
        <v>0</v>
      </c>
      <c r="V145" s="168">
        <v>0</v>
      </c>
      <c r="W145" s="168">
        <v>0</v>
      </c>
      <c r="X145" s="168">
        <v>0</v>
      </c>
      <c r="Y145" s="168">
        <v>0</v>
      </c>
      <c r="Z145" s="168">
        <v>0</v>
      </c>
      <c r="AA145" s="168">
        <v>0</v>
      </c>
      <c r="AB145" s="168">
        <v>0</v>
      </c>
      <c r="AC145" s="168">
        <v>0</v>
      </c>
      <c r="AE145" s="168">
        <v>0</v>
      </c>
      <c r="AF145" s="168">
        <v>0</v>
      </c>
      <c r="AG145" s="168">
        <v>0</v>
      </c>
      <c r="AH145" s="168">
        <v>0</v>
      </c>
      <c r="AI145" s="168">
        <v>0</v>
      </c>
      <c r="AJ145" s="168">
        <v>0</v>
      </c>
      <c r="AK145" s="168">
        <v>0</v>
      </c>
      <c r="AL145" s="168">
        <v>77</v>
      </c>
      <c r="AM145" s="169">
        <v>0</v>
      </c>
    </row>
    <row r="146" spans="1:39" x14ac:dyDescent="0.15">
      <c r="A146" s="167">
        <v>3</v>
      </c>
      <c r="B146" s="168">
        <v>3</v>
      </c>
      <c r="C146" s="168">
        <v>3</v>
      </c>
      <c r="D146" s="168">
        <v>3</v>
      </c>
      <c r="E146" s="168">
        <v>3</v>
      </c>
      <c r="F146" s="168">
        <v>3</v>
      </c>
      <c r="G146" s="168">
        <v>3</v>
      </c>
      <c r="H146" s="168">
        <v>30</v>
      </c>
      <c r="I146" s="168">
        <v>0</v>
      </c>
      <c r="K146" s="168">
        <v>3</v>
      </c>
      <c r="L146" s="168">
        <v>3</v>
      </c>
      <c r="M146" s="168">
        <v>3</v>
      </c>
      <c r="N146" s="168">
        <v>3</v>
      </c>
      <c r="O146" s="168">
        <v>3</v>
      </c>
      <c r="P146" s="168">
        <v>3</v>
      </c>
      <c r="Q146" s="168">
        <v>3</v>
      </c>
      <c r="R146" s="168">
        <v>30</v>
      </c>
      <c r="S146" s="168">
        <v>0</v>
      </c>
      <c r="U146" s="168">
        <v>3</v>
      </c>
      <c r="V146" s="168">
        <v>3</v>
      </c>
      <c r="W146" s="168">
        <v>3</v>
      </c>
      <c r="X146" s="168">
        <v>3</v>
      </c>
      <c r="Y146" s="168">
        <v>3</v>
      </c>
      <c r="Z146" s="168">
        <v>3</v>
      </c>
      <c r="AA146" s="168">
        <v>3</v>
      </c>
      <c r="AB146" s="168">
        <v>30</v>
      </c>
      <c r="AC146" s="168">
        <v>0</v>
      </c>
      <c r="AE146" s="168">
        <v>3</v>
      </c>
      <c r="AF146" s="168">
        <v>3</v>
      </c>
      <c r="AG146" s="168">
        <v>3</v>
      </c>
      <c r="AH146" s="168">
        <v>3</v>
      </c>
      <c r="AI146" s="168">
        <v>3</v>
      </c>
      <c r="AJ146" s="168">
        <v>3</v>
      </c>
      <c r="AK146" s="168">
        <v>3</v>
      </c>
      <c r="AL146" s="168">
        <v>77</v>
      </c>
      <c r="AM146" s="169">
        <v>0</v>
      </c>
    </row>
    <row r="147" spans="1:39" x14ac:dyDescent="0.15">
      <c r="A147" s="167">
        <v>3</v>
      </c>
      <c r="B147" s="168">
        <v>3</v>
      </c>
      <c r="C147" s="168">
        <v>3</v>
      </c>
      <c r="D147" s="168">
        <v>3</v>
      </c>
      <c r="E147" s="168">
        <v>3</v>
      </c>
      <c r="F147" s="168">
        <v>3</v>
      </c>
      <c r="G147" s="168">
        <v>3</v>
      </c>
      <c r="H147" s="168">
        <v>30</v>
      </c>
      <c r="I147" s="168">
        <v>0</v>
      </c>
      <c r="K147" s="168">
        <v>3</v>
      </c>
      <c r="L147" s="168">
        <v>3</v>
      </c>
      <c r="M147" s="168">
        <v>3</v>
      </c>
      <c r="N147" s="168">
        <v>3</v>
      </c>
      <c r="O147" s="168">
        <v>3</v>
      </c>
      <c r="P147" s="168">
        <v>3</v>
      </c>
      <c r="Q147" s="168">
        <v>3</v>
      </c>
      <c r="R147" s="168">
        <v>30</v>
      </c>
      <c r="S147" s="168">
        <v>0</v>
      </c>
      <c r="U147" s="168">
        <v>3</v>
      </c>
      <c r="V147" s="168">
        <v>3</v>
      </c>
      <c r="W147" s="168">
        <v>3</v>
      </c>
      <c r="X147" s="168">
        <v>3</v>
      </c>
      <c r="Y147" s="168">
        <v>3</v>
      </c>
      <c r="Z147" s="168">
        <v>3</v>
      </c>
      <c r="AA147" s="168">
        <v>3</v>
      </c>
      <c r="AB147" s="168">
        <v>30</v>
      </c>
      <c r="AC147" s="168">
        <v>0</v>
      </c>
      <c r="AE147" s="168">
        <v>3</v>
      </c>
      <c r="AF147" s="168">
        <v>3</v>
      </c>
      <c r="AG147" s="168">
        <v>3</v>
      </c>
      <c r="AH147" s="168">
        <v>3</v>
      </c>
      <c r="AI147" s="168">
        <v>3</v>
      </c>
      <c r="AJ147" s="168">
        <v>3</v>
      </c>
      <c r="AK147" s="168">
        <v>3</v>
      </c>
      <c r="AL147" s="168">
        <v>77</v>
      </c>
      <c r="AM147" s="169">
        <v>0</v>
      </c>
    </row>
    <row r="148" spans="1:39" x14ac:dyDescent="0.15">
      <c r="A148" s="167">
        <v>0</v>
      </c>
      <c r="B148" s="168">
        <v>0</v>
      </c>
      <c r="C148" s="168">
        <v>0</v>
      </c>
      <c r="D148" s="168">
        <v>0</v>
      </c>
      <c r="E148" s="168">
        <v>0</v>
      </c>
      <c r="F148" s="168">
        <v>0</v>
      </c>
      <c r="G148" s="168">
        <v>0</v>
      </c>
      <c r="H148" s="168">
        <v>0</v>
      </c>
      <c r="I148" s="168">
        <v>0</v>
      </c>
      <c r="K148" s="168">
        <v>0</v>
      </c>
      <c r="L148" s="168">
        <v>0</v>
      </c>
      <c r="M148" s="168">
        <v>0</v>
      </c>
      <c r="N148" s="168">
        <v>0</v>
      </c>
      <c r="O148" s="168">
        <v>0</v>
      </c>
      <c r="P148" s="168">
        <v>0</v>
      </c>
      <c r="Q148" s="168">
        <v>0</v>
      </c>
      <c r="R148" s="168">
        <v>0</v>
      </c>
      <c r="S148" s="168">
        <v>0</v>
      </c>
      <c r="U148" s="168">
        <v>0</v>
      </c>
      <c r="V148" s="168">
        <v>0</v>
      </c>
      <c r="W148" s="168">
        <v>0</v>
      </c>
      <c r="X148" s="168">
        <v>0</v>
      </c>
      <c r="Y148" s="168">
        <v>0</v>
      </c>
      <c r="Z148" s="168">
        <v>0</v>
      </c>
      <c r="AA148" s="168">
        <v>0</v>
      </c>
      <c r="AB148" s="168">
        <v>0</v>
      </c>
      <c r="AC148" s="168">
        <v>0</v>
      </c>
      <c r="AE148" s="168">
        <v>0</v>
      </c>
      <c r="AF148" s="168">
        <v>0</v>
      </c>
      <c r="AG148" s="168">
        <v>0</v>
      </c>
      <c r="AH148" s="168">
        <v>0</v>
      </c>
      <c r="AI148" s="168">
        <v>0</v>
      </c>
      <c r="AJ148" s="168">
        <v>0</v>
      </c>
      <c r="AK148" s="168">
        <v>0</v>
      </c>
      <c r="AL148" s="168">
        <v>0</v>
      </c>
      <c r="AM148" s="169">
        <v>0</v>
      </c>
    </row>
    <row r="149" spans="1:39" x14ac:dyDescent="0.15">
      <c r="A149" s="167">
        <v>0</v>
      </c>
      <c r="B149" s="168">
        <v>0</v>
      </c>
      <c r="C149" s="168">
        <v>0</v>
      </c>
      <c r="D149" s="168">
        <v>0</v>
      </c>
      <c r="E149" s="168">
        <v>0</v>
      </c>
      <c r="F149" s="168">
        <v>0</v>
      </c>
      <c r="G149" s="168">
        <v>0</v>
      </c>
      <c r="H149" s="168">
        <v>0</v>
      </c>
      <c r="I149" s="168">
        <v>0</v>
      </c>
      <c r="K149" s="168">
        <v>0</v>
      </c>
      <c r="L149" s="168">
        <v>0</v>
      </c>
      <c r="M149" s="168">
        <v>0</v>
      </c>
      <c r="N149" s="168">
        <v>0</v>
      </c>
      <c r="O149" s="168">
        <v>0</v>
      </c>
      <c r="P149" s="168">
        <v>0</v>
      </c>
      <c r="Q149" s="168">
        <v>0</v>
      </c>
      <c r="R149" s="168">
        <v>0</v>
      </c>
      <c r="S149" s="168">
        <v>0</v>
      </c>
      <c r="U149" s="168">
        <v>0</v>
      </c>
      <c r="V149" s="168">
        <v>0</v>
      </c>
      <c r="W149" s="168">
        <v>0</v>
      </c>
      <c r="X149" s="168">
        <v>0</v>
      </c>
      <c r="Y149" s="168">
        <v>0</v>
      </c>
      <c r="Z149" s="168">
        <v>0</v>
      </c>
      <c r="AA149" s="168">
        <v>0</v>
      </c>
      <c r="AB149" s="168">
        <v>0</v>
      </c>
      <c r="AC149" s="168">
        <v>0</v>
      </c>
      <c r="AE149" s="168">
        <v>0</v>
      </c>
      <c r="AF149" s="168">
        <v>0</v>
      </c>
      <c r="AG149" s="168">
        <v>0</v>
      </c>
      <c r="AH149" s="168">
        <v>0</v>
      </c>
      <c r="AI149" s="168">
        <v>0</v>
      </c>
      <c r="AJ149" s="168">
        <v>0</v>
      </c>
      <c r="AK149" s="168">
        <v>0</v>
      </c>
      <c r="AL149" s="168">
        <v>0</v>
      </c>
      <c r="AM149" s="169">
        <v>0</v>
      </c>
    </row>
    <row r="150" spans="1:39" x14ac:dyDescent="0.15">
      <c r="A150" s="167">
        <v>38</v>
      </c>
      <c r="B150" s="168">
        <v>0</v>
      </c>
      <c r="C150" s="168">
        <v>38</v>
      </c>
      <c r="D150" s="168">
        <v>38</v>
      </c>
      <c r="E150" s="168">
        <v>38</v>
      </c>
      <c r="F150" s="168">
        <v>38</v>
      </c>
      <c r="G150" s="168">
        <v>20</v>
      </c>
      <c r="H150" s="168">
        <v>80</v>
      </c>
      <c r="I150" s="168">
        <v>0</v>
      </c>
      <c r="K150" s="168">
        <v>38</v>
      </c>
      <c r="L150" s="168">
        <v>0</v>
      </c>
      <c r="M150" s="168">
        <v>38</v>
      </c>
      <c r="N150" s="168">
        <v>38</v>
      </c>
      <c r="O150" s="168">
        <v>38</v>
      </c>
      <c r="P150" s="168">
        <v>38</v>
      </c>
      <c r="Q150" s="168">
        <v>20</v>
      </c>
      <c r="R150" s="168">
        <v>80</v>
      </c>
      <c r="S150" s="168">
        <v>0</v>
      </c>
      <c r="U150" s="168">
        <v>38</v>
      </c>
      <c r="V150" s="168">
        <v>38</v>
      </c>
      <c r="W150" s="168">
        <v>38</v>
      </c>
      <c r="X150" s="168">
        <v>38</v>
      </c>
      <c r="Y150" s="168">
        <v>38</v>
      </c>
      <c r="Z150" s="168">
        <v>38</v>
      </c>
      <c r="AA150" s="168">
        <v>38</v>
      </c>
      <c r="AB150" s="168">
        <v>80</v>
      </c>
      <c r="AC150" s="168">
        <v>0</v>
      </c>
      <c r="AE150" s="168">
        <v>38</v>
      </c>
      <c r="AF150" s="168">
        <v>38</v>
      </c>
      <c r="AG150" s="168">
        <v>38</v>
      </c>
      <c r="AH150" s="168">
        <v>38</v>
      </c>
      <c r="AI150" s="168">
        <v>38</v>
      </c>
      <c r="AJ150" s="168">
        <v>38</v>
      </c>
      <c r="AK150" s="168">
        <v>38</v>
      </c>
      <c r="AL150" s="168">
        <v>38</v>
      </c>
      <c r="AM150" s="169">
        <v>0</v>
      </c>
    </row>
    <row r="151" spans="1:39" x14ac:dyDescent="0.15">
      <c r="A151" s="167">
        <v>38</v>
      </c>
      <c r="B151" s="168">
        <v>0</v>
      </c>
      <c r="C151" s="168">
        <v>38</v>
      </c>
      <c r="D151" s="168">
        <v>38</v>
      </c>
      <c r="E151" s="168">
        <v>50</v>
      </c>
      <c r="F151" s="168">
        <v>38</v>
      </c>
      <c r="G151" s="168">
        <v>20</v>
      </c>
      <c r="H151" s="168">
        <v>80</v>
      </c>
      <c r="I151" s="168">
        <v>0</v>
      </c>
      <c r="K151" s="168">
        <v>38</v>
      </c>
      <c r="L151" s="168">
        <v>0</v>
      </c>
      <c r="M151" s="168">
        <v>38</v>
      </c>
      <c r="N151" s="168">
        <v>38</v>
      </c>
      <c r="O151" s="168">
        <v>50</v>
      </c>
      <c r="P151" s="168">
        <v>38</v>
      </c>
      <c r="Q151" s="168">
        <v>20</v>
      </c>
      <c r="R151" s="168">
        <v>80</v>
      </c>
      <c r="S151" s="168">
        <v>0</v>
      </c>
      <c r="U151" s="168">
        <v>38</v>
      </c>
      <c r="V151" s="168">
        <v>38</v>
      </c>
      <c r="W151" s="168">
        <v>38</v>
      </c>
      <c r="X151" s="168">
        <v>38</v>
      </c>
      <c r="Y151" s="168">
        <v>38</v>
      </c>
      <c r="Z151" s="168">
        <v>38</v>
      </c>
      <c r="AA151" s="168">
        <v>38</v>
      </c>
      <c r="AB151" s="168">
        <v>80</v>
      </c>
      <c r="AC151" s="168">
        <v>0</v>
      </c>
      <c r="AE151" s="168">
        <v>38</v>
      </c>
      <c r="AF151" s="168">
        <v>38</v>
      </c>
      <c r="AG151" s="168">
        <v>38</v>
      </c>
      <c r="AH151" s="168">
        <v>38</v>
      </c>
      <c r="AI151" s="168">
        <v>38</v>
      </c>
      <c r="AJ151" s="168">
        <v>38</v>
      </c>
      <c r="AK151" s="168">
        <v>38</v>
      </c>
      <c r="AL151" s="168">
        <v>38</v>
      </c>
      <c r="AM151" s="169">
        <v>0</v>
      </c>
    </row>
    <row r="152" spans="1:39" x14ac:dyDescent="0.15">
      <c r="A152" s="167">
        <v>30</v>
      </c>
      <c r="B152" s="168">
        <v>0</v>
      </c>
      <c r="C152" s="168">
        <v>30</v>
      </c>
      <c r="D152" s="168">
        <v>30</v>
      </c>
      <c r="E152" s="168">
        <v>50</v>
      </c>
      <c r="F152" s="168">
        <v>30</v>
      </c>
      <c r="G152" s="168">
        <v>20</v>
      </c>
      <c r="H152" s="168">
        <v>75</v>
      </c>
      <c r="I152" s="168">
        <v>0</v>
      </c>
      <c r="K152" s="168">
        <v>30</v>
      </c>
      <c r="L152" s="168">
        <v>0</v>
      </c>
      <c r="M152" s="168">
        <v>30</v>
      </c>
      <c r="N152" s="168">
        <v>30</v>
      </c>
      <c r="O152" s="168">
        <v>50</v>
      </c>
      <c r="P152" s="168">
        <v>30</v>
      </c>
      <c r="Q152" s="168">
        <v>20</v>
      </c>
      <c r="R152" s="168">
        <v>75</v>
      </c>
      <c r="S152" s="168">
        <v>0</v>
      </c>
      <c r="U152" s="168">
        <v>30</v>
      </c>
      <c r="V152" s="168">
        <v>30</v>
      </c>
      <c r="W152" s="168">
        <v>30</v>
      </c>
      <c r="X152" s="168">
        <v>30</v>
      </c>
      <c r="Y152" s="168">
        <v>30</v>
      </c>
      <c r="Z152" s="168">
        <v>30</v>
      </c>
      <c r="AA152" s="168">
        <v>30</v>
      </c>
      <c r="AB152" s="168">
        <v>75</v>
      </c>
      <c r="AC152" s="168">
        <v>0</v>
      </c>
      <c r="AE152" s="168">
        <v>30</v>
      </c>
      <c r="AF152" s="168">
        <v>30</v>
      </c>
      <c r="AG152" s="168">
        <v>30</v>
      </c>
      <c r="AH152" s="168">
        <v>30</v>
      </c>
      <c r="AI152" s="168">
        <v>30</v>
      </c>
      <c r="AJ152" s="168">
        <v>30</v>
      </c>
      <c r="AK152" s="168">
        <v>30</v>
      </c>
      <c r="AL152" s="168">
        <v>30</v>
      </c>
      <c r="AM152" s="169">
        <v>0</v>
      </c>
    </row>
    <row r="153" spans="1:39" x14ac:dyDescent="0.15">
      <c r="A153" s="167">
        <v>28</v>
      </c>
      <c r="B153" s="168">
        <v>0</v>
      </c>
      <c r="C153" s="168">
        <v>28</v>
      </c>
      <c r="D153" s="168">
        <v>28</v>
      </c>
      <c r="E153" s="168">
        <v>50</v>
      </c>
      <c r="F153" s="168">
        <v>28</v>
      </c>
      <c r="G153" s="168">
        <v>20</v>
      </c>
      <c r="H153" s="168">
        <v>74</v>
      </c>
      <c r="I153" s="168">
        <v>0</v>
      </c>
      <c r="K153" s="168">
        <v>28</v>
      </c>
      <c r="L153" s="168">
        <v>0</v>
      </c>
      <c r="M153" s="168">
        <v>28</v>
      </c>
      <c r="N153" s="168">
        <v>28</v>
      </c>
      <c r="O153" s="168">
        <v>50</v>
      </c>
      <c r="P153" s="168">
        <v>28</v>
      </c>
      <c r="Q153" s="168">
        <v>20</v>
      </c>
      <c r="R153" s="168">
        <v>74</v>
      </c>
      <c r="S153" s="168">
        <v>0</v>
      </c>
      <c r="U153" s="168">
        <v>28</v>
      </c>
      <c r="V153" s="168">
        <v>28</v>
      </c>
      <c r="W153" s="168">
        <v>28</v>
      </c>
      <c r="X153" s="168">
        <v>28</v>
      </c>
      <c r="Y153" s="168">
        <v>28</v>
      </c>
      <c r="Z153" s="168">
        <v>28</v>
      </c>
      <c r="AA153" s="168">
        <v>28</v>
      </c>
      <c r="AB153" s="168">
        <v>74</v>
      </c>
      <c r="AC153" s="168">
        <v>0</v>
      </c>
      <c r="AE153" s="168">
        <v>28</v>
      </c>
      <c r="AF153" s="168">
        <v>28</v>
      </c>
      <c r="AG153" s="168">
        <v>28</v>
      </c>
      <c r="AH153" s="168">
        <v>28</v>
      </c>
      <c r="AI153" s="168">
        <v>28</v>
      </c>
      <c r="AJ153" s="168">
        <v>28</v>
      </c>
      <c r="AK153" s="168">
        <v>28</v>
      </c>
      <c r="AL153" s="168">
        <v>28</v>
      </c>
      <c r="AM153" s="169">
        <v>0</v>
      </c>
    </row>
    <row r="154" spans="1:39" x14ac:dyDescent="0.15">
      <c r="A154" s="167">
        <v>22</v>
      </c>
      <c r="B154" s="168">
        <v>0</v>
      </c>
      <c r="C154" s="168">
        <v>22</v>
      </c>
      <c r="D154" s="168">
        <v>22</v>
      </c>
      <c r="E154" s="168">
        <v>20</v>
      </c>
      <c r="F154" s="168">
        <v>22</v>
      </c>
      <c r="G154" s="168">
        <v>20</v>
      </c>
      <c r="H154" s="168">
        <v>69</v>
      </c>
      <c r="I154" s="168">
        <v>0</v>
      </c>
      <c r="K154" s="168">
        <v>22</v>
      </c>
      <c r="L154" s="168">
        <v>0</v>
      </c>
      <c r="M154" s="168">
        <v>22</v>
      </c>
      <c r="N154" s="168">
        <v>22</v>
      </c>
      <c r="O154" s="168">
        <v>20</v>
      </c>
      <c r="P154" s="168">
        <v>22</v>
      </c>
      <c r="Q154" s="168">
        <v>20</v>
      </c>
      <c r="R154" s="168">
        <v>69</v>
      </c>
      <c r="S154" s="168">
        <v>0</v>
      </c>
      <c r="U154" s="168">
        <v>22</v>
      </c>
      <c r="V154" s="168">
        <v>22</v>
      </c>
      <c r="W154" s="168">
        <v>22</v>
      </c>
      <c r="X154" s="168">
        <v>22</v>
      </c>
      <c r="Y154" s="168">
        <v>22</v>
      </c>
      <c r="Z154" s="168">
        <v>22</v>
      </c>
      <c r="AA154" s="168">
        <v>22</v>
      </c>
      <c r="AB154" s="168">
        <v>69</v>
      </c>
      <c r="AC154" s="168">
        <v>0</v>
      </c>
      <c r="AE154" s="168">
        <v>22</v>
      </c>
      <c r="AF154" s="168">
        <v>22</v>
      </c>
      <c r="AG154" s="168">
        <v>22</v>
      </c>
      <c r="AH154" s="168">
        <v>22</v>
      </c>
      <c r="AI154" s="168">
        <v>22</v>
      </c>
      <c r="AJ154" s="168">
        <v>22</v>
      </c>
      <c r="AK154" s="168">
        <v>22</v>
      </c>
      <c r="AL154" s="168">
        <v>22</v>
      </c>
      <c r="AM154" s="169">
        <v>0</v>
      </c>
    </row>
    <row r="155" spans="1:39" x14ac:dyDescent="0.15">
      <c r="A155" s="167">
        <v>16</v>
      </c>
      <c r="B155" s="168">
        <v>0</v>
      </c>
      <c r="C155" s="168">
        <v>16</v>
      </c>
      <c r="D155" s="168">
        <v>16</v>
      </c>
      <c r="E155" s="168">
        <v>20</v>
      </c>
      <c r="F155" s="168">
        <v>16</v>
      </c>
      <c r="G155" s="168">
        <v>20</v>
      </c>
      <c r="H155" s="168">
        <v>62</v>
      </c>
      <c r="I155" s="168">
        <v>0</v>
      </c>
      <c r="K155" s="168">
        <v>16</v>
      </c>
      <c r="L155" s="168">
        <v>0</v>
      </c>
      <c r="M155" s="168">
        <v>16</v>
      </c>
      <c r="N155" s="168">
        <v>16</v>
      </c>
      <c r="O155" s="168">
        <v>20</v>
      </c>
      <c r="P155" s="168">
        <v>16</v>
      </c>
      <c r="Q155" s="168">
        <v>20</v>
      </c>
      <c r="R155" s="168">
        <v>62</v>
      </c>
      <c r="S155" s="168">
        <v>0</v>
      </c>
      <c r="U155" s="168">
        <v>16</v>
      </c>
      <c r="V155" s="168">
        <v>16</v>
      </c>
      <c r="W155" s="168">
        <v>16</v>
      </c>
      <c r="X155" s="168">
        <v>16</v>
      </c>
      <c r="Y155" s="168">
        <v>16</v>
      </c>
      <c r="Z155" s="168">
        <v>16</v>
      </c>
      <c r="AA155" s="168">
        <v>16</v>
      </c>
      <c r="AB155" s="168">
        <v>62</v>
      </c>
      <c r="AC155" s="168">
        <v>0</v>
      </c>
      <c r="AE155" s="168">
        <v>16</v>
      </c>
      <c r="AF155" s="168">
        <v>16</v>
      </c>
      <c r="AG155" s="168">
        <v>16</v>
      </c>
      <c r="AH155" s="168">
        <v>16</v>
      </c>
      <c r="AI155" s="168">
        <v>16</v>
      </c>
      <c r="AJ155" s="168">
        <v>16</v>
      </c>
      <c r="AK155" s="168">
        <v>16</v>
      </c>
      <c r="AL155" s="168">
        <v>16</v>
      </c>
      <c r="AM155" s="169">
        <v>0</v>
      </c>
    </row>
    <row r="156" spans="1:39" x14ac:dyDescent="0.15">
      <c r="A156" s="167">
        <v>14</v>
      </c>
      <c r="B156" s="168">
        <v>0</v>
      </c>
      <c r="C156" s="168">
        <v>14</v>
      </c>
      <c r="D156" s="168">
        <v>14</v>
      </c>
      <c r="E156" s="168">
        <v>35</v>
      </c>
      <c r="F156" s="168">
        <v>14</v>
      </c>
      <c r="G156" s="168">
        <v>20</v>
      </c>
      <c r="H156" s="168">
        <v>60</v>
      </c>
      <c r="I156" s="168">
        <v>0</v>
      </c>
      <c r="K156" s="168">
        <v>14</v>
      </c>
      <c r="L156" s="168">
        <v>0</v>
      </c>
      <c r="M156" s="168">
        <v>14</v>
      </c>
      <c r="N156" s="168">
        <v>14</v>
      </c>
      <c r="O156" s="168">
        <v>35</v>
      </c>
      <c r="P156" s="168">
        <v>14</v>
      </c>
      <c r="Q156" s="168">
        <v>20</v>
      </c>
      <c r="R156" s="168">
        <v>60</v>
      </c>
      <c r="S156" s="168">
        <v>0</v>
      </c>
      <c r="U156" s="168">
        <v>14</v>
      </c>
      <c r="V156" s="168">
        <v>14</v>
      </c>
      <c r="W156" s="168">
        <v>14</v>
      </c>
      <c r="X156" s="168">
        <v>14</v>
      </c>
      <c r="Y156" s="168">
        <v>14</v>
      </c>
      <c r="Z156" s="168">
        <v>14</v>
      </c>
      <c r="AA156" s="168">
        <v>14</v>
      </c>
      <c r="AB156" s="168">
        <v>60</v>
      </c>
      <c r="AC156" s="168">
        <v>0</v>
      </c>
      <c r="AE156" s="168">
        <v>14</v>
      </c>
      <c r="AF156" s="168">
        <v>14</v>
      </c>
      <c r="AG156" s="168">
        <v>14</v>
      </c>
      <c r="AH156" s="168">
        <v>14</v>
      </c>
      <c r="AI156" s="168">
        <v>14</v>
      </c>
      <c r="AJ156" s="168">
        <v>14</v>
      </c>
      <c r="AK156" s="168">
        <v>14</v>
      </c>
      <c r="AL156" s="168">
        <v>14</v>
      </c>
      <c r="AM156" s="169">
        <v>0</v>
      </c>
    </row>
    <row r="157" spans="1:39" x14ac:dyDescent="0.15">
      <c r="A157" s="167">
        <v>13</v>
      </c>
      <c r="B157" s="168">
        <v>0</v>
      </c>
      <c r="C157" s="168">
        <v>13</v>
      </c>
      <c r="D157" s="168">
        <v>13</v>
      </c>
      <c r="E157" s="168">
        <v>35</v>
      </c>
      <c r="F157" s="168">
        <v>13</v>
      </c>
      <c r="G157" s="168">
        <v>20</v>
      </c>
      <c r="H157" s="168">
        <v>58</v>
      </c>
      <c r="I157" s="168">
        <v>0</v>
      </c>
      <c r="K157" s="168">
        <v>13</v>
      </c>
      <c r="L157" s="168">
        <v>0</v>
      </c>
      <c r="M157" s="168">
        <v>13</v>
      </c>
      <c r="N157" s="168">
        <v>13</v>
      </c>
      <c r="O157" s="168">
        <v>35</v>
      </c>
      <c r="P157" s="168">
        <v>13</v>
      </c>
      <c r="Q157" s="168">
        <v>20</v>
      </c>
      <c r="R157" s="168">
        <v>58</v>
      </c>
      <c r="S157" s="168">
        <v>0</v>
      </c>
      <c r="U157" s="168">
        <v>13</v>
      </c>
      <c r="V157" s="168">
        <v>13</v>
      </c>
      <c r="W157" s="168">
        <v>13</v>
      </c>
      <c r="X157" s="168">
        <v>13</v>
      </c>
      <c r="Y157" s="168">
        <v>13</v>
      </c>
      <c r="Z157" s="168">
        <v>13</v>
      </c>
      <c r="AA157" s="168">
        <v>13</v>
      </c>
      <c r="AB157" s="168">
        <v>58</v>
      </c>
      <c r="AC157" s="168">
        <v>0</v>
      </c>
      <c r="AE157" s="168">
        <v>13</v>
      </c>
      <c r="AF157" s="168">
        <v>13</v>
      </c>
      <c r="AG157" s="168">
        <v>13</v>
      </c>
      <c r="AH157" s="168">
        <v>13</v>
      </c>
      <c r="AI157" s="168">
        <v>13</v>
      </c>
      <c r="AJ157" s="168">
        <v>13</v>
      </c>
      <c r="AK157" s="168">
        <v>13</v>
      </c>
      <c r="AL157" s="168">
        <v>13</v>
      </c>
      <c r="AM157" s="169">
        <v>0</v>
      </c>
    </row>
    <row r="158" spans="1:39" x14ac:dyDescent="0.15">
      <c r="A158" s="167">
        <v>11</v>
      </c>
      <c r="B158" s="168">
        <v>0</v>
      </c>
      <c r="C158" s="168">
        <v>11</v>
      </c>
      <c r="D158" s="168">
        <v>11</v>
      </c>
      <c r="E158" s="168">
        <v>35</v>
      </c>
      <c r="F158" s="168">
        <v>11</v>
      </c>
      <c r="G158" s="168">
        <v>20</v>
      </c>
      <c r="H158" s="168">
        <v>54</v>
      </c>
      <c r="I158" s="168">
        <v>0</v>
      </c>
      <c r="K158" s="168">
        <v>11</v>
      </c>
      <c r="L158" s="168">
        <v>0</v>
      </c>
      <c r="M158" s="168">
        <v>11</v>
      </c>
      <c r="N158" s="168">
        <v>11</v>
      </c>
      <c r="O158" s="168">
        <v>35</v>
      </c>
      <c r="P158" s="168">
        <v>11</v>
      </c>
      <c r="Q158" s="168">
        <v>20</v>
      </c>
      <c r="R158" s="168">
        <v>54</v>
      </c>
      <c r="S158" s="168">
        <v>0</v>
      </c>
      <c r="U158" s="168">
        <v>11</v>
      </c>
      <c r="V158" s="168">
        <v>11</v>
      </c>
      <c r="W158" s="168">
        <v>11</v>
      </c>
      <c r="X158" s="168">
        <v>11</v>
      </c>
      <c r="Y158" s="168">
        <v>11</v>
      </c>
      <c r="Z158" s="168">
        <v>11</v>
      </c>
      <c r="AA158" s="168">
        <v>11</v>
      </c>
      <c r="AB158" s="168">
        <v>54</v>
      </c>
      <c r="AC158" s="168">
        <v>0</v>
      </c>
      <c r="AE158" s="168">
        <v>11</v>
      </c>
      <c r="AF158" s="168">
        <v>11</v>
      </c>
      <c r="AG158" s="168">
        <v>11</v>
      </c>
      <c r="AH158" s="168">
        <v>11</v>
      </c>
      <c r="AI158" s="168">
        <v>11</v>
      </c>
      <c r="AJ158" s="168">
        <v>11</v>
      </c>
      <c r="AK158" s="168">
        <v>11</v>
      </c>
      <c r="AL158" s="168">
        <v>11</v>
      </c>
      <c r="AM158" s="169">
        <v>0</v>
      </c>
    </row>
    <row r="159" spans="1:39" x14ac:dyDescent="0.15">
      <c r="A159" s="167">
        <v>9</v>
      </c>
      <c r="B159" s="168">
        <v>9</v>
      </c>
      <c r="C159" s="168">
        <v>9</v>
      </c>
      <c r="D159" s="168">
        <v>9</v>
      </c>
      <c r="E159" s="168">
        <v>60</v>
      </c>
      <c r="F159" s="168">
        <v>9</v>
      </c>
      <c r="G159" s="168">
        <v>20</v>
      </c>
      <c r="H159" s="168">
        <v>51</v>
      </c>
      <c r="I159" s="168">
        <v>0</v>
      </c>
      <c r="K159" s="168">
        <v>9</v>
      </c>
      <c r="L159" s="168">
        <v>9</v>
      </c>
      <c r="M159" s="168">
        <v>9</v>
      </c>
      <c r="N159" s="168">
        <v>9</v>
      </c>
      <c r="O159" s="168">
        <v>60</v>
      </c>
      <c r="P159" s="168">
        <v>9</v>
      </c>
      <c r="Q159" s="168">
        <v>20</v>
      </c>
      <c r="R159" s="168">
        <v>51</v>
      </c>
      <c r="S159" s="168">
        <v>0</v>
      </c>
      <c r="U159" s="168">
        <v>9</v>
      </c>
      <c r="V159" s="168">
        <v>9</v>
      </c>
      <c r="W159" s="168">
        <v>9</v>
      </c>
      <c r="X159" s="168">
        <v>9</v>
      </c>
      <c r="Y159" s="168">
        <v>9</v>
      </c>
      <c r="Z159" s="168">
        <v>9</v>
      </c>
      <c r="AA159" s="168">
        <v>9</v>
      </c>
      <c r="AB159" s="168">
        <v>51</v>
      </c>
      <c r="AC159" s="168">
        <v>0</v>
      </c>
      <c r="AE159" s="168">
        <v>9</v>
      </c>
      <c r="AF159" s="168">
        <v>9</v>
      </c>
      <c r="AG159" s="168">
        <v>9</v>
      </c>
      <c r="AH159" s="168">
        <v>9</v>
      </c>
      <c r="AI159" s="168">
        <v>9</v>
      </c>
      <c r="AJ159" s="168">
        <v>9</v>
      </c>
      <c r="AK159" s="168">
        <v>9</v>
      </c>
      <c r="AL159" s="168">
        <v>9</v>
      </c>
      <c r="AM159" s="169">
        <v>0</v>
      </c>
    </row>
    <row r="160" spans="1:39" x14ac:dyDescent="0.15">
      <c r="A160" s="167">
        <v>9</v>
      </c>
      <c r="B160" s="168">
        <v>9</v>
      </c>
      <c r="C160" s="168">
        <v>9</v>
      </c>
      <c r="D160" s="168">
        <v>9</v>
      </c>
      <c r="E160" s="168">
        <v>30</v>
      </c>
      <c r="F160" s="168">
        <v>9</v>
      </c>
      <c r="G160" s="168">
        <v>20</v>
      </c>
      <c r="H160" s="168">
        <v>50</v>
      </c>
      <c r="I160" s="168">
        <v>0</v>
      </c>
      <c r="K160" s="168">
        <v>9</v>
      </c>
      <c r="L160" s="168">
        <v>9</v>
      </c>
      <c r="M160" s="168">
        <v>9</v>
      </c>
      <c r="N160" s="168">
        <v>9</v>
      </c>
      <c r="O160" s="168">
        <v>30</v>
      </c>
      <c r="P160" s="168">
        <v>9</v>
      </c>
      <c r="Q160" s="168">
        <v>20</v>
      </c>
      <c r="R160" s="168">
        <v>50</v>
      </c>
      <c r="S160" s="168">
        <v>0</v>
      </c>
      <c r="U160" s="168">
        <v>9</v>
      </c>
      <c r="V160" s="168">
        <v>9</v>
      </c>
      <c r="W160" s="168">
        <v>9</v>
      </c>
      <c r="X160" s="168">
        <v>9</v>
      </c>
      <c r="Y160" s="168">
        <v>9</v>
      </c>
      <c r="Z160" s="168">
        <v>9</v>
      </c>
      <c r="AA160" s="168">
        <v>9</v>
      </c>
      <c r="AB160" s="168">
        <v>50</v>
      </c>
      <c r="AC160" s="168">
        <v>0</v>
      </c>
      <c r="AE160" s="168">
        <v>9</v>
      </c>
      <c r="AF160" s="168">
        <v>9</v>
      </c>
      <c r="AG160" s="168">
        <v>9</v>
      </c>
      <c r="AH160" s="168">
        <v>9</v>
      </c>
      <c r="AI160" s="168">
        <v>9</v>
      </c>
      <c r="AJ160" s="168">
        <v>9</v>
      </c>
      <c r="AK160" s="168">
        <v>9</v>
      </c>
      <c r="AL160" s="168">
        <v>9</v>
      </c>
      <c r="AM160" s="169">
        <v>0</v>
      </c>
    </row>
    <row r="161" spans="1:39" x14ac:dyDescent="0.15">
      <c r="A161" s="167">
        <v>6</v>
      </c>
      <c r="B161" s="168">
        <v>6</v>
      </c>
      <c r="C161" s="168">
        <v>6</v>
      </c>
      <c r="D161" s="168">
        <v>6</v>
      </c>
      <c r="E161" s="168">
        <v>30</v>
      </c>
      <c r="F161" s="168">
        <v>6</v>
      </c>
      <c r="G161" s="168">
        <v>20</v>
      </c>
      <c r="H161" s="168">
        <v>43</v>
      </c>
      <c r="I161" s="168">
        <v>0</v>
      </c>
      <c r="K161" s="168">
        <v>6</v>
      </c>
      <c r="L161" s="168">
        <v>6</v>
      </c>
      <c r="M161" s="168">
        <v>6</v>
      </c>
      <c r="N161" s="168">
        <v>6</v>
      </c>
      <c r="O161" s="168">
        <v>30</v>
      </c>
      <c r="P161" s="168">
        <v>6</v>
      </c>
      <c r="Q161" s="168">
        <v>20</v>
      </c>
      <c r="R161" s="168">
        <v>43</v>
      </c>
      <c r="S161" s="168">
        <v>0</v>
      </c>
      <c r="U161" s="168">
        <v>6</v>
      </c>
      <c r="V161" s="168">
        <v>6</v>
      </c>
      <c r="W161" s="168">
        <v>6</v>
      </c>
      <c r="X161" s="168">
        <v>6</v>
      </c>
      <c r="Y161" s="168">
        <v>6</v>
      </c>
      <c r="Z161" s="168">
        <v>6</v>
      </c>
      <c r="AA161" s="168">
        <v>6</v>
      </c>
      <c r="AB161" s="168">
        <v>43</v>
      </c>
      <c r="AC161" s="168">
        <v>0</v>
      </c>
      <c r="AE161" s="168">
        <v>6</v>
      </c>
      <c r="AF161" s="168">
        <v>6</v>
      </c>
      <c r="AG161" s="168">
        <v>6</v>
      </c>
      <c r="AH161" s="168">
        <v>6</v>
      </c>
      <c r="AI161" s="168">
        <v>6</v>
      </c>
      <c r="AJ161" s="168">
        <v>6</v>
      </c>
      <c r="AK161" s="168">
        <v>6</v>
      </c>
      <c r="AL161" s="168">
        <v>6</v>
      </c>
      <c r="AM161" s="169">
        <v>0</v>
      </c>
    </row>
    <row r="162" spans="1:39" x14ac:dyDescent="0.15">
      <c r="A162" s="167">
        <v>0</v>
      </c>
      <c r="B162" s="168">
        <v>0</v>
      </c>
      <c r="C162" s="168">
        <v>0</v>
      </c>
      <c r="D162" s="168">
        <v>0</v>
      </c>
      <c r="E162" s="168">
        <v>0</v>
      </c>
      <c r="F162" s="168">
        <v>0</v>
      </c>
      <c r="G162" s="168">
        <v>0</v>
      </c>
      <c r="H162" s="168">
        <v>50</v>
      </c>
      <c r="I162" s="168">
        <v>0</v>
      </c>
      <c r="K162" s="168">
        <v>0</v>
      </c>
      <c r="L162" s="168">
        <v>0</v>
      </c>
      <c r="M162" s="168">
        <v>0</v>
      </c>
      <c r="N162" s="168">
        <v>0</v>
      </c>
      <c r="O162" s="168">
        <v>0</v>
      </c>
      <c r="P162" s="168">
        <v>0</v>
      </c>
      <c r="Q162" s="168">
        <v>0</v>
      </c>
      <c r="R162" s="168">
        <v>50</v>
      </c>
      <c r="S162" s="168">
        <v>0</v>
      </c>
      <c r="U162" s="168">
        <v>0</v>
      </c>
      <c r="V162" s="168">
        <v>0</v>
      </c>
      <c r="W162" s="168">
        <v>0</v>
      </c>
      <c r="X162" s="168">
        <v>0</v>
      </c>
      <c r="Y162" s="168">
        <v>0</v>
      </c>
      <c r="Z162" s="168">
        <v>0</v>
      </c>
      <c r="AA162" s="168">
        <v>0</v>
      </c>
      <c r="AB162" s="168">
        <v>0</v>
      </c>
      <c r="AC162" s="168">
        <v>0</v>
      </c>
      <c r="AE162" s="168">
        <v>0</v>
      </c>
      <c r="AF162" s="168">
        <v>0</v>
      </c>
      <c r="AG162" s="168">
        <v>0</v>
      </c>
      <c r="AH162" s="168">
        <v>0</v>
      </c>
      <c r="AI162" s="168">
        <v>0</v>
      </c>
      <c r="AJ162" s="168">
        <v>0</v>
      </c>
      <c r="AK162" s="168">
        <v>0</v>
      </c>
      <c r="AL162" s="168">
        <v>0</v>
      </c>
      <c r="AM162" s="169">
        <v>0</v>
      </c>
    </row>
    <row r="163" spans="1:39" x14ac:dyDescent="0.15">
      <c r="A163" s="167">
        <v>0</v>
      </c>
      <c r="B163" s="168">
        <v>0</v>
      </c>
      <c r="C163" s="168">
        <v>0</v>
      </c>
      <c r="D163" s="168">
        <v>0</v>
      </c>
      <c r="E163" s="168">
        <v>0</v>
      </c>
      <c r="F163" s="168">
        <v>0</v>
      </c>
      <c r="G163" s="168">
        <v>0</v>
      </c>
      <c r="H163" s="168">
        <v>50</v>
      </c>
      <c r="I163" s="168">
        <v>0</v>
      </c>
      <c r="K163" s="168">
        <v>0</v>
      </c>
      <c r="L163" s="168">
        <v>0</v>
      </c>
      <c r="M163" s="168">
        <v>0</v>
      </c>
      <c r="N163" s="168">
        <v>0</v>
      </c>
      <c r="O163" s="168">
        <v>0</v>
      </c>
      <c r="P163" s="168">
        <v>0</v>
      </c>
      <c r="Q163" s="168">
        <v>0</v>
      </c>
      <c r="R163" s="168">
        <v>50</v>
      </c>
      <c r="S163" s="168">
        <v>0</v>
      </c>
      <c r="U163" s="168">
        <v>0</v>
      </c>
      <c r="V163" s="168">
        <v>0</v>
      </c>
      <c r="W163" s="168">
        <v>0</v>
      </c>
      <c r="X163" s="168">
        <v>0</v>
      </c>
      <c r="Y163" s="168">
        <v>0</v>
      </c>
      <c r="Z163" s="168">
        <v>0</v>
      </c>
      <c r="AA163" s="168">
        <v>0</v>
      </c>
      <c r="AB163" s="168">
        <v>0</v>
      </c>
      <c r="AC163" s="168">
        <v>0</v>
      </c>
      <c r="AE163" s="168">
        <v>0</v>
      </c>
      <c r="AF163" s="168">
        <v>0</v>
      </c>
      <c r="AG163" s="168">
        <v>0</v>
      </c>
      <c r="AH163" s="168">
        <v>0</v>
      </c>
      <c r="AI163" s="168">
        <v>0</v>
      </c>
      <c r="AJ163" s="168">
        <v>0</v>
      </c>
      <c r="AK163" s="168">
        <v>0</v>
      </c>
      <c r="AL163" s="168">
        <v>0</v>
      </c>
      <c r="AM163" s="169">
        <v>0</v>
      </c>
    </row>
    <row r="164" spans="1:39" x14ac:dyDescent="0.15">
      <c r="A164" s="167">
        <v>0</v>
      </c>
      <c r="B164" s="168">
        <v>0</v>
      </c>
      <c r="C164" s="168">
        <v>0</v>
      </c>
      <c r="D164" s="168">
        <v>0</v>
      </c>
      <c r="E164" s="168">
        <v>0</v>
      </c>
      <c r="F164" s="168">
        <v>0</v>
      </c>
      <c r="G164" s="168">
        <v>0</v>
      </c>
      <c r="H164" s="168">
        <v>0</v>
      </c>
      <c r="I164" s="168">
        <v>0</v>
      </c>
      <c r="K164" s="168">
        <v>0</v>
      </c>
      <c r="L164" s="168">
        <v>0</v>
      </c>
      <c r="M164" s="168">
        <v>0</v>
      </c>
      <c r="N164" s="168">
        <v>0</v>
      </c>
      <c r="O164" s="168">
        <v>0</v>
      </c>
      <c r="P164" s="168">
        <v>0</v>
      </c>
      <c r="Q164" s="168">
        <v>0</v>
      </c>
      <c r="R164" s="168">
        <v>0</v>
      </c>
      <c r="S164" s="168">
        <v>0</v>
      </c>
      <c r="U164" s="168">
        <v>0</v>
      </c>
      <c r="V164" s="168">
        <v>0</v>
      </c>
      <c r="W164" s="168">
        <v>0</v>
      </c>
      <c r="X164" s="168">
        <v>0</v>
      </c>
      <c r="Y164" s="168">
        <v>0</v>
      </c>
      <c r="Z164" s="168">
        <v>0</v>
      </c>
      <c r="AA164" s="168">
        <v>0</v>
      </c>
      <c r="AB164" s="168">
        <v>0</v>
      </c>
      <c r="AC164" s="168">
        <v>0</v>
      </c>
      <c r="AE164" s="168">
        <v>0</v>
      </c>
      <c r="AF164" s="168">
        <v>0</v>
      </c>
      <c r="AG164" s="168">
        <v>0</v>
      </c>
      <c r="AH164" s="168">
        <v>0</v>
      </c>
      <c r="AI164" s="168">
        <v>0</v>
      </c>
      <c r="AJ164" s="168">
        <v>0</v>
      </c>
      <c r="AK164" s="168">
        <v>0</v>
      </c>
      <c r="AL164" s="168">
        <v>0</v>
      </c>
      <c r="AM164" s="169">
        <v>0</v>
      </c>
    </row>
    <row r="165" spans="1:39" x14ac:dyDescent="0.15">
      <c r="A165" s="167">
        <v>0</v>
      </c>
      <c r="B165" s="168">
        <v>0</v>
      </c>
      <c r="C165" s="168">
        <v>0</v>
      </c>
      <c r="D165" s="168">
        <v>0</v>
      </c>
      <c r="E165" s="168">
        <v>0</v>
      </c>
      <c r="F165" s="168">
        <v>0</v>
      </c>
      <c r="G165" s="168">
        <v>0</v>
      </c>
      <c r="H165" s="168">
        <v>0</v>
      </c>
      <c r="I165" s="168">
        <v>0</v>
      </c>
      <c r="K165" s="168">
        <v>0</v>
      </c>
      <c r="L165" s="168">
        <v>0</v>
      </c>
      <c r="M165" s="168">
        <v>0</v>
      </c>
      <c r="N165" s="168">
        <v>0</v>
      </c>
      <c r="O165" s="168">
        <v>0</v>
      </c>
      <c r="P165" s="168">
        <v>0</v>
      </c>
      <c r="Q165" s="168">
        <v>0</v>
      </c>
      <c r="R165" s="168">
        <v>0</v>
      </c>
      <c r="S165" s="168">
        <v>0</v>
      </c>
      <c r="U165" s="168">
        <v>0</v>
      </c>
      <c r="V165" s="168">
        <v>0</v>
      </c>
      <c r="W165" s="168">
        <v>0</v>
      </c>
      <c r="X165" s="168">
        <v>0</v>
      </c>
      <c r="Y165" s="168">
        <v>0</v>
      </c>
      <c r="Z165" s="168">
        <v>0</v>
      </c>
      <c r="AA165" s="168">
        <v>0</v>
      </c>
      <c r="AB165" s="168">
        <v>0</v>
      </c>
      <c r="AC165" s="168">
        <v>0</v>
      </c>
      <c r="AE165" s="168">
        <v>0</v>
      </c>
      <c r="AF165" s="168">
        <v>0</v>
      </c>
      <c r="AG165" s="168">
        <v>0</v>
      </c>
      <c r="AH165" s="168">
        <v>0</v>
      </c>
      <c r="AI165" s="168">
        <v>0</v>
      </c>
      <c r="AJ165" s="168">
        <v>0</v>
      </c>
      <c r="AK165" s="168">
        <v>0</v>
      </c>
      <c r="AL165" s="168">
        <v>0</v>
      </c>
      <c r="AM165" s="169">
        <v>0</v>
      </c>
    </row>
    <row r="166" spans="1:39" x14ac:dyDescent="0.15">
      <c r="A166" s="167">
        <v>0</v>
      </c>
      <c r="B166" s="168">
        <v>0</v>
      </c>
      <c r="C166" s="168">
        <v>0</v>
      </c>
      <c r="D166" s="168">
        <v>0</v>
      </c>
      <c r="E166" s="168">
        <v>0</v>
      </c>
      <c r="F166" s="168">
        <v>0</v>
      </c>
      <c r="G166" s="168">
        <v>0</v>
      </c>
      <c r="H166" s="168">
        <v>50</v>
      </c>
      <c r="I166" s="168">
        <v>0</v>
      </c>
      <c r="K166" s="168">
        <v>0</v>
      </c>
      <c r="L166" s="168">
        <v>0</v>
      </c>
      <c r="M166" s="168">
        <v>0</v>
      </c>
      <c r="N166" s="168">
        <v>0</v>
      </c>
      <c r="O166" s="168">
        <v>0</v>
      </c>
      <c r="P166" s="168">
        <v>0</v>
      </c>
      <c r="Q166" s="168">
        <v>0</v>
      </c>
      <c r="R166" s="168">
        <v>0</v>
      </c>
      <c r="S166" s="168">
        <v>0</v>
      </c>
      <c r="U166" s="168"/>
      <c r="V166" s="168"/>
      <c r="W166" s="168"/>
      <c r="X166" s="168"/>
      <c r="Y166" s="168"/>
      <c r="Z166" s="168"/>
      <c r="AA166" s="168"/>
      <c r="AB166" s="168">
        <v>0</v>
      </c>
      <c r="AC166" s="168">
        <v>0</v>
      </c>
      <c r="AE166" s="168"/>
      <c r="AF166" s="168"/>
      <c r="AG166" s="168"/>
      <c r="AH166" s="168"/>
      <c r="AI166" s="168"/>
      <c r="AJ166" s="168"/>
      <c r="AK166" s="168"/>
      <c r="AL166" s="168">
        <v>0</v>
      </c>
      <c r="AM166" s="169">
        <v>0</v>
      </c>
    </row>
    <row r="167" spans="1:39" x14ac:dyDescent="0.15">
      <c r="A167" s="167">
        <v>0</v>
      </c>
      <c r="B167" s="168">
        <v>0</v>
      </c>
      <c r="C167" s="168">
        <v>0</v>
      </c>
      <c r="D167" s="168">
        <v>0</v>
      </c>
      <c r="E167" s="168">
        <v>0</v>
      </c>
      <c r="F167" s="168">
        <v>0</v>
      </c>
      <c r="G167" s="168">
        <v>0</v>
      </c>
      <c r="H167" s="168">
        <v>50</v>
      </c>
      <c r="I167" s="168">
        <v>0</v>
      </c>
      <c r="K167" s="168">
        <v>0</v>
      </c>
      <c r="L167" s="168">
        <v>0</v>
      </c>
      <c r="M167" s="168">
        <v>0</v>
      </c>
      <c r="N167" s="168">
        <v>0</v>
      </c>
      <c r="O167" s="168">
        <v>0</v>
      </c>
      <c r="P167" s="168">
        <v>0</v>
      </c>
      <c r="Q167" s="168">
        <v>0</v>
      </c>
      <c r="R167" s="168">
        <v>0</v>
      </c>
      <c r="S167" s="168">
        <v>0</v>
      </c>
      <c r="U167" s="168"/>
      <c r="V167" s="168"/>
      <c r="W167" s="168"/>
      <c r="X167" s="168"/>
      <c r="Y167" s="168"/>
      <c r="Z167" s="168"/>
      <c r="AA167" s="168"/>
      <c r="AB167" s="168">
        <v>0</v>
      </c>
      <c r="AC167" s="168">
        <v>0</v>
      </c>
      <c r="AE167" s="168"/>
      <c r="AF167" s="168"/>
      <c r="AG167" s="168"/>
      <c r="AH167" s="168"/>
      <c r="AI167" s="168"/>
      <c r="AJ167" s="168"/>
      <c r="AK167" s="168"/>
      <c r="AL167" s="168">
        <v>0</v>
      </c>
      <c r="AM167" s="169">
        <v>0</v>
      </c>
    </row>
    <row r="168" spans="1:39" x14ac:dyDescent="0.15">
      <c r="A168" s="167">
        <v>0</v>
      </c>
      <c r="B168" s="168">
        <v>0</v>
      </c>
      <c r="C168" s="168">
        <v>0</v>
      </c>
      <c r="D168" s="168">
        <v>0</v>
      </c>
      <c r="E168" s="168">
        <v>0</v>
      </c>
      <c r="F168" s="168">
        <v>0</v>
      </c>
      <c r="G168" s="168">
        <v>0</v>
      </c>
      <c r="H168" s="168">
        <v>50</v>
      </c>
      <c r="I168" s="168">
        <v>0</v>
      </c>
      <c r="K168" s="168">
        <v>0</v>
      </c>
      <c r="L168" s="168">
        <v>0</v>
      </c>
      <c r="M168" s="168">
        <v>0</v>
      </c>
      <c r="N168" s="168">
        <v>0</v>
      </c>
      <c r="O168" s="168">
        <v>0</v>
      </c>
      <c r="P168" s="168">
        <v>0</v>
      </c>
      <c r="Q168" s="168">
        <v>0</v>
      </c>
      <c r="R168" s="168">
        <v>0</v>
      </c>
      <c r="S168" s="168">
        <v>0</v>
      </c>
      <c r="U168" s="168"/>
      <c r="V168" s="168"/>
      <c r="W168" s="168"/>
      <c r="X168" s="168"/>
      <c r="Y168" s="168"/>
      <c r="Z168" s="168"/>
      <c r="AA168" s="168"/>
      <c r="AB168" s="168">
        <v>0</v>
      </c>
      <c r="AC168" s="168">
        <v>0</v>
      </c>
      <c r="AE168" s="168"/>
      <c r="AF168" s="168"/>
      <c r="AG168" s="168"/>
      <c r="AH168" s="168"/>
      <c r="AI168" s="168"/>
      <c r="AJ168" s="168"/>
      <c r="AK168" s="168"/>
      <c r="AL168" s="168">
        <v>0</v>
      </c>
      <c r="AM168" s="169">
        <v>0</v>
      </c>
    </row>
    <row r="169" spans="1:39" x14ac:dyDescent="0.15">
      <c r="A169" s="167">
        <v>0</v>
      </c>
      <c r="B169" s="168">
        <v>0</v>
      </c>
      <c r="C169" s="168">
        <v>0</v>
      </c>
      <c r="D169" s="168">
        <v>0</v>
      </c>
      <c r="E169" s="168">
        <v>0</v>
      </c>
      <c r="F169" s="168">
        <v>0</v>
      </c>
      <c r="G169" s="168">
        <v>0</v>
      </c>
      <c r="H169" s="168">
        <v>50</v>
      </c>
      <c r="I169" s="168">
        <v>0</v>
      </c>
      <c r="K169" s="168">
        <v>0</v>
      </c>
      <c r="L169" s="168">
        <v>0</v>
      </c>
      <c r="M169" s="168">
        <v>0</v>
      </c>
      <c r="N169" s="168">
        <v>0</v>
      </c>
      <c r="O169" s="168">
        <v>0</v>
      </c>
      <c r="P169" s="168">
        <v>0</v>
      </c>
      <c r="Q169" s="168">
        <v>0</v>
      </c>
      <c r="R169" s="168">
        <v>0</v>
      </c>
      <c r="S169" s="168">
        <v>0</v>
      </c>
      <c r="U169" s="168"/>
      <c r="V169" s="168"/>
      <c r="W169" s="168"/>
      <c r="X169" s="168"/>
      <c r="Y169" s="168"/>
      <c r="Z169" s="168"/>
      <c r="AA169" s="168"/>
      <c r="AB169" s="168">
        <v>0</v>
      </c>
      <c r="AC169" s="168">
        <v>0</v>
      </c>
      <c r="AE169" s="168"/>
      <c r="AF169" s="168"/>
      <c r="AG169" s="168"/>
      <c r="AH169" s="168"/>
      <c r="AI169" s="168"/>
      <c r="AJ169" s="168"/>
      <c r="AK169" s="168"/>
      <c r="AL169" s="168">
        <v>0</v>
      </c>
      <c r="AM169" s="169">
        <v>0</v>
      </c>
    </row>
    <row r="170" spans="1:39" x14ac:dyDescent="0.15">
      <c r="A170" s="167">
        <v>0</v>
      </c>
      <c r="B170" s="168">
        <v>0</v>
      </c>
      <c r="C170" s="168">
        <v>0</v>
      </c>
      <c r="D170" s="168">
        <v>0</v>
      </c>
      <c r="E170" s="168">
        <v>0</v>
      </c>
      <c r="F170" s="168">
        <v>0</v>
      </c>
      <c r="G170" s="168">
        <v>0</v>
      </c>
      <c r="H170" s="168">
        <v>50</v>
      </c>
      <c r="I170" s="168">
        <v>0</v>
      </c>
      <c r="K170" s="168">
        <v>0</v>
      </c>
      <c r="L170" s="168">
        <v>0</v>
      </c>
      <c r="M170" s="168">
        <v>0</v>
      </c>
      <c r="N170" s="168">
        <v>0</v>
      </c>
      <c r="O170" s="168">
        <v>0</v>
      </c>
      <c r="P170" s="168">
        <v>0</v>
      </c>
      <c r="Q170" s="168">
        <v>0</v>
      </c>
      <c r="R170" s="168">
        <v>0</v>
      </c>
      <c r="S170" s="168">
        <v>0</v>
      </c>
      <c r="U170" s="168"/>
      <c r="V170" s="168"/>
      <c r="W170" s="168"/>
      <c r="X170" s="168"/>
      <c r="Y170" s="168"/>
      <c r="Z170" s="168"/>
      <c r="AA170" s="168"/>
      <c r="AB170" s="168">
        <v>0</v>
      </c>
      <c r="AC170" s="168">
        <v>0</v>
      </c>
      <c r="AE170" s="168"/>
      <c r="AF170" s="168"/>
      <c r="AG170" s="168"/>
      <c r="AH170" s="168"/>
      <c r="AI170" s="168"/>
      <c r="AJ170" s="168"/>
      <c r="AK170" s="168"/>
      <c r="AL170" s="168">
        <v>0</v>
      </c>
      <c r="AM170" s="169">
        <v>0</v>
      </c>
    </row>
    <row r="171" spans="1:39" x14ac:dyDescent="0.15">
      <c r="A171" s="167">
        <v>0</v>
      </c>
      <c r="B171" s="168">
        <v>0</v>
      </c>
      <c r="C171" s="168">
        <v>0</v>
      </c>
      <c r="D171" s="168">
        <v>0</v>
      </c>
      <c r="E171" s="168">
        <v>0</v>
      </c>
      <c r="F171" s="168">
        <v>0</v>
      </c>
      <c r="G171" s="168">
        <v>0</v>
      </c>
      <c r="H171" s="168">
        <v>50</v>
      </c>
      <c r="I171" s="168">
        <v>0</v>
      </c>
      <c r="K171" s="168">
        <v>0</v>
      </c>
      <c r="L171" s="168">
        <v>0</v>
      </c>
      <c r="M171" s="168">
        <v>0</v>
      </c>
      <c r="N171" s="168">
        <v>0</v>
      </c>
      <c r="O171" s="168">
        <v>0</v>
      </c>
      <c r="P171" s="168">
        <v>0</v>
      </c>
      <c r="Q171" s="168">
        <v>0</v>
      </c>
      <c r="R171" s="168">
        <v>0</v>
      </c>
      <c r="S171" s="168">
        <v>0</v>
      </c>
      <c r="U171" s="168"/>
      <c r="V171" s="168"/>
      <c r="W171" s="168"/>
      <c r="X171" s="168"/>
      <c r="Y171" s="168"/>
      <c r="Z171" s="168"/>
      <c r="AA171" s="168"/>
      <c r="AB171" s="168">
        <v>0</v>
      </c>
      <c r="AC171" s="168">
        <v>0</v>
      </c>
      <c r="AE171" s="168"/>
      <c r="AF171" s="168"/>
      <c r="AG171" s="168"/>
      <c r="AH171" s="168"/>
      <c r="AI171" s="168"/>
      <c r="AJ171" s="168"/>
      <c r="AK171" s="168"/>
      <c r="AL171" s="168">
        <v>0</v>
      </c>
      <c r="AM171" s="169">
        <v>0</v>
      </c>
    </row>
    <row r="172" spans="1:39" x14ac:dyDescent="0.15">
      <c r="A172" s="167">
        <v>0</v>
      </c>
      <c r="B172" s="168">
        <v>0</v>
      </c>
      <c r="C172" s="168">
        <v>0</v>
      </c>
      <c r="D172" s="168">
        <v>0</v>
      </c>
      <c r="E172" s="168">
        <v>0</v>
      </c>
      <c r="F172" s="168">
        <v>0</v>
      </c>
      <c r="G172" s="168">
        <v>0</v>
      </c>
      <c r="H172" s="168">
        <v>50</v>
      </c>
      <c r="I172" s="168">
        <v>0</v>
      </c>
      <c r="K172" s="168">
        <v>0</v>
      </c>
      <c r="L172" s="168">
        <v>0</v>
      </c>
      <c r="M172" s="168">
        <v>0</v>
      </c>
      <c r="N172" s="168">
        <v>0</v>
      </c>
      <c r="O172" s="168">
        <v>0</v>
      </c>
      <c r="P172" s="168">
        <v>0</v>
      </c>
      <c r="Q172" s="168">
        <v>0</v>
      </c>
      <c r="R172" s="168">
        <v>0</v>
      </c>
      <c r="S172" s="168">
        <v>0</v>
      </c>
      <c r="U172" s="168"/>
      <c r="V172" s="168"/>
      <c r="W172" s="168"/>
      <c r="X172" s="168"/>
      <c r="Y172" s="168"/>
      <c r="Z172" s="168"/>
      <c r="AA172" s="168"/>
      <c r="AB172" s="168">
        <v>0</v>
      </c>
      <c r="AC172" s="168">
        <v>0</v>
      </c>
      <c r="AE172" s="168"/>
      <c r="AF172" s="168"/>
      <c r="AG172" s="168"/>
      <c r="AH172" s="168"/>
      <c r="AI172" s="168"/>
      <c r="AJ172" s="168"/>
      <c r="AK172" s="168"/>
      <c r="AL172" s="168">
        <v>0</v>
      </c>
      <c r="AM172" s="169">
        <v>0</v>
      </c>
    </row>
    <row r="173" spans="1:39" x14ac:dyDescent="0.15">
      <c r="A173" s="167">
        <v>0</v>
      </c>
      <c r="B173" s="168">
        <v>0</v>
      </c>
      <c r="C173" s="168">
        <v>0</v>
      </c>
      <c r="D173" s="168">
        <v>0</v>
      </c>
      <c r="E173" s="168">
        <v>0</v>
      </c>
      <c r="F173" s="168">
        <v>0</v>
      </c>
      <c r="G173" s="168">
        <v>0</v>
      </c>
      <c r="H173" s="168">
        <v>50</v>
      </c>
      <c r="I173" s="168">
        <v>0</v>
      </c>
      <c r="K173" s="168">
        <v>0</v>
      </c>
      <c r="L173" s="168">
        <v>0</v>
      </c>
      <c r="M173" s="168">
        <v>0</v>
      </c>
      <c r="N173" s="168">
        <v>0</v>
      </c>
      <c r="O173" s="168">
        <v>0</v>
      </c>
      <c r="P173" s="168">
        <v>0</v>
      </c>
      <c r="Q173" s="168">
        <v>0</v>
      </c>
      <c r="R173" s="168">
        <v>0</v>
      </c>
      <c r="S173" s="168">
        <v>0</v>
      </c>
      <c r="U173" s="168"/>
      <c r="V173" s="168"/>
      <c r="W173" s="168"/>
      <c r="X173" s="168"/>
      <c r="Y173" s="168"/>
      <c r="Z173" s="168"/>
      <c r="AA173" s="168"/>
      <c r="AB173" s="168">
        <v>0</v>
      </c>
      <c r="AC173" s="168">
        <v>0</v>
      </c>
      <c r="AE173" s="168"/>
      <c r="AF173" s="168"/>
      <c r="AG173" s="168"/>
      <c r="AH173" s="168"/>
      <c r="AI173" s="168"/>
      <c r="AJ173" s="168"/>
      <c r="AK173" s="168"/>
      <c r="AL173" s="168">
        <v>0</v>
      </c>
      <c r="AM173" s="169">
        <v>0</v>
      </c>
    </row>
    <row r="174" spans="1:39" x14ac:dyDescent="0.15">
      <c r="A174" s="167">
        <v>0</v>
      </c>
      <c r="B174" s="168">
        <v>0</v>
      </c>
      <c r="C174" s="168">
        <v>0</v>
      </c>
      <c r="D174" s="168">
        <v>0</v>
      </c>
      <c r="E174" s="168">
        <v>0</v>
      </c>
      <c r="F174" s="168">
        <v>0</v>
      </c>
      <c r="G174" s="168">
        <v>0</v>
      </c>
      <c r="H174" s="168">
        <v>50</v>
      </c>
      <c r="I174" s="168">
        <v>0</v>
      </c>
      <c r="K174" s="168">
        <v>0</v>
      </c>
      <c r="L174" s="168">
        <v>0</v>
      </c>
      <c r="M174" s="168">
        <v>0</v>
      </c>
      <c r="N174" s="168">
        <v>0</v>
      </c>
      <c r="O174" s="168">
        <v>0</v>
      </c>
      <c r="P174" s="168">
        <v>0</v>
      </c>
      <c r="Q174" s="168">
        <v>0</v>
      </c>
      <c r="R174" s="168">
        <v>0</v>
      </c>
      <c r="S174" s="168">
        <v>0</v>
      </c>
      <c r="U174" s="168"/>
      <c r="V174" s="168"/>
      <c r="W174" s="168"/>
      <c r="X174" s="168"/>
      <c r="Y174" s="168"/>
      <c r="Z174" s="168"/>
      <c r="AA174" s="168"/>
      <c r="AB174" s="168">
        <v>0</v>
      </c>
      <c r="AC174" s="168">
        <v>0</v>
      </c>
      <c r="AE174" s="168"/>
      <c r="AF174" s="168"/>
      <c r="AG174" s="168"/>
      <c r="AH174" s="168"/>
      <c r="AI174" s="168"/>
      <c r="AJ174" s="168"/>
      <c r="AK174" s="168"/>
      <c r="AL174" s="168">
        <v>0</v>
      </c>
      <c r="AM174" s="169">
        <v>0</v>
      </c>
    </row>
    <row r="175" spans="1:39" x14ac:dyDescent="0.15">
      <c r="A175" s="167">
        <v>0</v>
      </c>
      <c r="B175" s="168">
        <v>0</v>
      </c>
      <c r="C175" s="168">
        <v>0</v>
      </c>
      <c r="D175" s="168">
        <v>0</v>
      </c>
      <c r="E175" s="168">
        <v>0</v>
      </c>
      <c r="F175" s="168">
        <v>0</v>
      </c>
      <c r="G175" s="168">
        <v>0</v>
      </c>
      <c r="H175" s="168">
        <v>50</v>
      </c>
      <c r="I175" s="168">
        <v>0</v>
      </c>
      <c r="K175" s="168">
        <v>0</v>
      </c>
      <c r="L175" s="168">
        <v>0</v>
      </c>
      <c r="M175" s="168">
        <v>0</v>
      </c>
      <c r="N175" s="168">
        <v>0</v>
      </c>
      <c r="O175" s="168">
        <v>0</v>
      </c>
      <c r="P175" s="168">
        <v>0</v>
      </c>
      <c r="Q175" s="168">
        <v>0</v>
      </c>
      <c r="R175" s="168">
        <v>0</v>
      </c>
      <c r="S175" s="168">
        <v>0</v>
      </c>
      <c r="U175" s="168"/>
      <c r="V175" s="168"/>
      <c r="W175" s="168"/>
      <c r="X175" s="168"/>
      <c r="Y175" s="168"/>
      <c r="Z175" s="168"/>
      <c r="AA175" s="168"/>
      <c r="AB175" s="168">
        <v>0</v>
      </c>
      <c r="AC175" s="168">
        <v>0</v>
      </c>
      <c r="AE175" s="168"/>
      <c r="AF175" s="168"/>
      <c r="AG175" s="168"/>
      <c r="AH175" s="168"/>
      <c r="AI175" s="168"/>
      <c r="AJ175" s="168"/>
      <c r="AK175" s="168"/>
      <c r="AL175" s="168">
        <v>0</v>
      </c>
      <c r="AM175" s="169">
        <v>0</v>
      </c>
    </row>
    <row r="176" spans="1:39" x14ac:dyDescent="0.15">
      <c r="A176" s="167">
        <v>0</v>
      </c>
      <c r="B176" s="168">
        <v>0</v>
      </c>
      <c r="C176" s="168">
        <v>0</v>
      </c>
      <c r="D176" s="168">
        <v>0</v>
      </c>
      <c r="E176" s="168">
        <v>0</v>
      </c>
      <c r="F176" s="168">
        <v>0</v>
      </c>
      <c r="G176" s="168">
        <v>0</v>
      </c>
      <c r="H176" s="168">
        <v>50</v>
      </c>
      <c r="I176" s="168">
        <v>0</v>
      </c>
      <c r="K176" s="168">
        <v>0</v>
      </c>
      <c r="L176" s="168">
        <v>0</v>
      </c>
      <c r="M176" s="168">
        <v>0</v>
      </c>
      <c r="N176" s="168">
        <v>0</v>
      </c>
      <c r="O176" s="168">
        <v>0</v>
      </c>
      <c r="P176" s="168">
        <v>0</v>
      </c>
      <c r="Q176" s="168">
        <v>0</v>
      </c>
      <c r="R176" s="168">
        <v>0</v>
      </c>
      <c r="S176" s="168">
        <v>0</v>
      </c>
      <c r="U176" s="168"/>
      <c r="V176" s="168"/>
      <c r="W176" s="168"/>
      <c r="X176" s="168"/>
      <c r="Y176" s="168"/>
      <c r="Z176" s="168"/>
      <c r="AA176" s="168"/>
      <c r="AB176" s="168">
        <v>0</v>
      </c>
      <c r="AC176" s="168">
        <v>0</v>
      </c>
      <c r="AE176" s="168"/>
      <c r="AF176" s="168"/>
      <c r="AG176" s="168"/>
      <c r="AH176" s="168"/>
      <c r="AI176" s="168"/>
      <c r="AJ176" s="168"/>
      <c r="AK176" s="168"/>
      <c r="AL176" s="168">
        <v>0</v>
      </c>
      <c r="AM176" s="169">
        <v>0</v>
      </c>
    </row>
    <row r="177" spans="1:39" x14ac:dyDescent="0.15">
      <c r="A177" s="167">
        <v>0</v>
      </c>
      <c r="B177" s="168">
        <v>0</v>
      </c>
      <c r="C177" s="168">
        <v>0</v>
      </c>
      <c r="D177" s="168">
        <v>0</v>
      </c>
      <c r="E177" s="168">
        <v>0</v>
      </c>
      <c r="F177" s="168">
        <v>0</v>
      </c>
      <c r="G177" s="168">
        <v>0</v>
      </c>
      <c r="H177" s="168">
        <v>50</v>
      </c>
      <c r="I177" s="168">
        <v>0</v>
      </c>
      <c r="K177" s="168">
        <v>0</v>
      </c>
      <c r="L177" s="168">
        <v>0</v>
      </c>
      <c r="M177" s="168">
        <v>0</v>
      </c>
      <c r="N177" s="168">
        <v>0</v>
      </c>
      <c r="O177" s="168">
        <v>0</v>
      </c>
      <c r="P177" s="168">
        <v>0</v>
      </c>
      <c r="Q177" s="168">
        <v>0</v>
      </c>
      <c r="R177" s="168">
        <v>0</v>
      </c>
      <c r="S177" s="168">
        <v>0</v>
      </c>
      <c r="U177" s="168"/>
      <c r="V177" s="168"/>
      <c r="W177" s="168"/>
      <c r="X177" s="168"/>
      <c r="Y177" s="168"/>
      <c r="Z177" s="168"/>
      <c r="AA177" s="168"/>
      <c r="AB177" s="168">
        <v>0</v>
      </c>
      <c r="AC177" s="168">
        <v>0</v>
      </c>
      <c r="AE177" s="168"/>
      <c r="AF177" s="168"/>
      <c r="AG177" s="168"/>
      <c r="AH177" s="168"/>
      <c r="AI177" s="168"/>
      <c r="AJ177" s="168"/>
      <c r="AK177" s="168"/>
      <c r="AL177" s="168">
        <v>0</v>
      </c>
      <c r="AM177" s="169">
        <v>0</v>
      </c>
    </row>
    <row r="178" spans="1:39" x14ac:dyDescent="0.15">
      <c r="A178" s="167">
        <v>0</v>
      </c>
      <c r="B178" s="168">
        <v>0</v>
      </c>
      <c r="C178" s="168">
        <v>0</v>
      </c>
      <c r="D178" s="168">
        <v>0</v>
      </c>
      <c r="E178" s="168">
        <v>0</v>
      </c>
      <c r="F178" s="168">
        <v>0</v>
      </c>
      <c r="G178" s="168">
        <v>0</v>
      </c>
      <c r="H178" s="168">
        <v>50</v>
      </c>
      <c r="I178" s="168">
        <v>35</v>
      </c>
      <c r="K178" s="168">
        <v>0</v>
      </c>
      <c r="L178" s="168">
        <v>0</v>
      </c>
      <c r="M178" s="168">
        <v>0</v>
      </c>
      <c r="N178" s="168">
        <v>0</v>
      </c>
      <c r="O178" s="168">
        <v>0</v>
      </c>
      <c r="P178" s="168">
        <v>0</v>
      </c>
      <c r="Q178" s="168">
        <v>0</v>
      </c>
      <c r="R178" s="168">
        <v>0</v>
      </c>
      <c r="S178" s="168">
        <v>90</v>
      </c>
      <c r="U178" s="168"/>
      <c r="V178" s="168"/>
      <c r="W178" s="168"/>
      <c r="X178" s="168"/>
      <c r="Y178" s="168"/>
      <c r="Z178" s="168"/>
      <c r="AA178" s="168"/>
      <c r="AB178" s="168">
        <v>0</v>
      </c>
      <c r="AC178" s="168">
        <v>0</v>
      </c>
      <c r="AE178" s="168"/>
      <c r="AF178" s="168"/>
      <c r="AG178" s="168"/>
      <c r="AH178" s="168"/>
      <c r="AI178" s="168"/>
      <c r="AJ178" s="168"/>
      <c r="AK178" s="168"/>
      <c r="AL178" s="168">
        <v>0</v>
      </c>
      <c r="AM178" s="169">
        <v>0</v>
      </c>
    </row>
    <row r="179" spans="1:39" x14ac:dyDescent="0.15">
      <c r="A179" s="167">
        <v>0</v>
      </c>
      <c r="B179" s="168">
        <v>0</v>
      </c>
      <c r="C179" s="168">
        <v>0</v>
      </c>
      <c r="D179" s="168">
        <v>0</v>
      </c>
      <c r="E179" s="168">
        <v>0</v>
      </c>
      <c r="F179" s="168">
        <v>0</v>
      </c>
      <c r="G179" s="168">
        <v>0</v>
      </c>
      <c r="H179" s="168">
        <v>50</v>
      </c>
      <c r="I179" s="168">
        <v>28</v>
      </c>
      <c r="K179" s="168">
        <v>0</v>
      </c>
      <c r="L179" s="168">
        <v>0</v>
      </c>
      <c r="M179" s="168">
        <v>0</v>
      </c>
      <c r="N179" s="168">
        <v>0</v>
      </c>
      <c r="O179" s="168">
        <v>0</v>
      </c>
      <c r="P179" s="168">
        <v>0</v>
      </c>
      <c r="Q179" s="168">
        <v>0</v>
      </c>
      <c r="R179" s="168">
        <v>0</v>
      </c>
      <c r="S179" s="168">
        <v>28</v>
      </c>
      <c r="U179" s="168"/>
      <c r="V179" s="168"/>
      <c r="W179" s="168"/>
      <c r="X179" s="168"/>
      <c r="Y179" s="168"/>
      <c r="Z179" s="168"/>
      <c r="AA179" s="168"/>
      <c r="AB179" s="168">
        <v>50</v>
      </c>
      <c r="AC179" s="168">
        <v>0</v>
      </c>
      <c r="AE179" s="168"/>
      <c r="AF179" s="168"/>
      <c r="AG179" s="168"/>
      <c r="AH179" s="168"/>
      <c r="AI179" s="168"/>
      <c r="AJ179" s="168"/>
      <c r="AK179" s="168"/>
      <c r="AL179" s="168">
        <v>0</v>
      </c>
      <c r="AM179" s="169">
        <v>0</v>
      </c>
    </row>
    <row r="180" spans="1:39" x14ac:dyDescent="0.15">
      <c r="A180" s="167">
        <v>0</v>
      </c>
      <c r="B180" s="168">
        <v>0</v>
      </c>
      <c r="C180" s="168">
        <v>0</v>
      </c>
      <c r="D180" s="168">
        <v>0</v>
      </c>
      <c r="E180" s="168">
        <v>0</v>
      </c>
      <c r="F180" s="168">
        <v>0</v>
      </c>
      <c r="G180" s="168">
        <v>0</v>
      </c>
      <c r="H180" s="168">
        <v>0</v>
      </c>
      <c r="I180" s="168">
        <v>24</v>
      </c>
      <c r="K180" s="168">
        <v>0</v>
      </c>
      <c r="L180" s="168">
        <v>0</v>
      </c>
      <c r="M180" s="168">
        <v>0</v>
      </c>
      <c r="N180" s="168">
        <v>0</v>
      </c>
      <c r="O180" s="168">
        <v>0</v>
      </c>
      <c r="P180" s="168">
        <v>0</v>
      </c>
      <c r="Q180" s="168">
        <v>0</v>
      </c>
      <c r="R180" s="168">
        <v>0</v>
      </c>
      <c r="S180" s="168">
        <v>24</v>
      </c>
      <c r="U180" s="168"/>
      <c r="V180" s="168"/>
      <c r="W180" s="168"/>
      <c r="X180" s="168"/>
      <c r="Y180" s="168"/>
      <c r="Z180" s="168"/>
      <c r="AA180" s="168"/>
      <c r="AB180" s="168">
        <v>0</v>
      </c>
      <c r="AC180" s="168">
        <v>0</v>
      </c>
      <c r="AE180" s="168"/>
      <c r="AF180" s="168"/>
      <c r="AG180" s="168"/>
      <c r="AH180" s="168"/>
      <c r="AI180" s="168"/>
      <c r="AJ180" s="168"/>
      <c r="AK180" s="168"/>
      <c r="AL180" s="168">
        <v>0</v>
      </c>
      <c r="AM180" s="169">
        <v>0</v>
      </c>
    </row>
    <row r="181" spans="1:39" x14ac:dyDescent="0.15">
      <c r="A181" s="167">
        <v>0</v>
      </c>
      <c r="B181" s="168">
        <v>0</v>
      </c>
      <c r="C181" s="168">
        <v>0</v>
      </c>
      <c r="D181" s="168">
        <v>0</v>
      </c>
      <c r="E181" s="168">
        <v>0</v>
      </c>
      <c r="F181" s="168">
        <v>0</v>
      </c>
      <c r="G181" s="168">
        <v>0</v>
      </c>
      <c r="H181" s="168">
        <v>0</v>
      </c>
      <c r="I181" s="168">
        <v>24</v>
      </c>
      <c r="K181" s="168">
        <v>0</v>
      </c>
      <c r="L181" s="168">
        <v>0</v>
      </c>
      <c r="M181" s="168">
        <v>0</v>
      </c>
      <c r="N181" s="168">
        <v>0</v>
      </c>
      <c r="O181" s="168">
        <v>0</v>
      </c>
      <c r="P181" s="168">
        <v>0</v>
      </c>
      <c r="Q181" s="168">
        <v>0</v>
      </c>
      <c r="R181" s="168">
        <v>0</v>
      </c>
      <c r="S181" s="168">
        <v>24</v>
      </c>
      <c r="U181" s="168"/>
      <c r="V181" s="168"/>
      <c r="W181" s="168"/>
      <c r="X181" s="168"/>
      <c r="Y181" s="168"/>
      <c r="Z181" s="168"/>
      <c r="AA181" s="168"/>
      <c r="AB181" s="168">
        <v>0</v>
      </c>
      <c r="AC181" s="168">
        <v>0</v>
      </c>
      <c r="AE181" s="168"/>
      <c r="AF181" s="168"/>
      <c r="AG181" s="168"/>
      <c r="AH181" s="168"/>
      <c r="AI181" s="168"/>
      <c r="AJ181" s="168"/>
      <c r="AK181" s="168"/>
      <c r="AL181" s="168">
        <v>0</v>
      </c>
      <c r="AM181" s="169">
        <v>0</v>
      </c>
    </row>
    <row r="182" spans="1:39" x14ac:dyDescent="0.15">
      <c r="A182" s="167">
        <v>0</v>
      </c>
      <c r="B182" s="168">
        <v>0</v>
      </c>
      <c r="C182" s="168">
        <v>0</v>
      </c>
      <c r="D182" s="168">
        <v>0</v>
      </c>
      <c r="E182" s="168">
        <v>0</v>
      </c>
      <c r="F182" s="168">
        <v>0</v>
      </c>
      <c r="G182" s="168">
        <v>0</v>
      </c>
      <c r="H182" s="168">
        <v>50</v>
      </c>
      <c r="I182" s="168">
        <v>24</v>
      </c>
      <c r="K182" s="168">
        <v>0</v>
      </c>
      <c r="L182" s="168">
        <v>0</v>
      </c>
      <c r="M182" s="168">
        <v>0</v>
      </c>
      <c r="N182" s="168">
        <v>0</v>
      </c>
      <c r="O182" s="168">
        <v>0</v>
      </c>
      <c r="P182" s="168">
        <v>0</v>
      </c>
      <c r="Q182" s="168">
        <v>0</v>
      </c>
      <c r="R182" s="168">
        <v>0</v>
      </c>
      <c r="S182" s="168">
        <v>24</v>
      </c>
      <c r="U182" s="168"/>
      <c r="V182" s="168"/>
      <c r="W182" s="168"/>
      <c r="X182" s="168"/>
      <c r="Y182" s="168"/>
      <c r="Z182" s="168"/>
      <c r="AA182" s="168"/>
      <c r="AB182" s="168">
        <v>0</v>
      </c>
      <c r="AC182" s="168">
        <v>0</v>
      </c>
      <c r="AE182" s="168"/>
      <c r="AF182" s="168"/>
      <c r="AG182" s="168"/>
      <c r="AH182" s="168"/>
      <c r="AI182" s="168"/>
      <c r="AJ182" s="168"/>
      <c r="AK182" s="168"/>
      <c r="AL182" s="168">
        <v>0</v>
      </c>
      <c r="AM182" s="169">
        <v>0</v>
      </c>
    </row>
    <row r="183" spans="1:39" x14ac:dyDescent="0.15">
      <c r="A183" s="167">
        <v>0</v>
      </c>
      <c r="B183" s="168">
        <v>0</v>
      </c>
      <c r="C183" s="168">
        <v>0</v>
      </c>
      <c r="D183" s="168">
        <v>0</v>
      </c>
      <c r="E183" s="168">
        <v>0</v>
      </c>
      <c r="F183" s="168">
        <v>0</v>
      </c>
      <c r="G183" s="168">
        <v>0</v>
      </c>
      <c r="H183" s="168">
        <v>50</v>
      </c>
      <c r="I183" s="168">
        <v>24</v>
      </c>
      <c r="K183" s="168">
        <v>0</v>
      </c>
      <c r="L183" s="168">
        <v>0</v>
      </c>
      <c r="M183" s="168">
        <v>0</v>
      </c>
      <c r="N183" s="168">
        <v>0</v>
      </c>
      <c r="O183" s="168">
        <v>0</v>
      </c>
      <c r="P183" s="168">
        <v>0</v>
      </c>
      <c r="Q183" s="168">
        <v>0</v>
      </c>
      <c r="R183" s="168">
        <v>0</v>
      </c>
      <c r="S183" s="168">
        <v>24</v>
      </c>
      <c r="U183" s="168"/>
      <c r="V183" s="168"/>
      <c r="W183" s="168"/>
      <c r="X183" s="168"/>
      <c r="Y183" s="168"/>
      <c r="Z183" s="168"/>
      <c r="AA183" s="168"/>
      <c r="AB183" s="168">
        <v>0</v>
      </c>
      <c r="AC183" s="168">
        <v>0</v>
      </c>
      <c r="AE183" s="168"/>
      <c r="AF183" s="168"/>
      <c r="AG183" s="168"/>
      <c r="AH183" s="168"/>
      <c r="AI183" s="168"/>
      <c r="AJ183" s="168"/>
      <c r="AK183" s="168"/>
      <c r="AL183" s="168">
        <v>0</v>
      </c>
      <c r="AM183" s="169">
        <v>0</v>
      </c>
    </row>
    <row r="184" spans="1:39" x14ac:dyDescent="0.15">
      <c r="A184" s="167">
        <v>0</v>
      </c>
      <c r="B184" s="168">
        <v>0</v>
      </c>
      <c r="C184" s="168">
        <v>0</v>
      </c>
      <c r="D184" s="168">
        <v>0</v>
      </c>
      <c r="E184" s="168">
        <v>0</v>
      </c>
      <c r="F184" s="168">
        <v>0</v>
      </c>
      <c r="G184" s="168">
        <v>0</v>
      </c>
      <c r="H184" s="168">
        <v>50</v>
      </c>
      <c r="I184" s="168">
        <v>22</v>
      </c>
      <c r="K184" s="168">
        <v>0</v>
      </c>
      <c r="L184" s="168">
        <v>0</v>
      </c>
      <c r="M184" s="168">
        <v>0</v>
      </c>
      <c r="N184" s="168">
        <v>0</v>
      </c>
      <c r="O184" s="168">
        <v>0</v>
      </c>
      <c r="P184" s="168">
        <v>0</v>
      </c>
      <c r="Q184" s="168">
        <v>0</v>
      </c>
      <c r="R184" s="168">
        <v>0</v>
      </c>
      <c r="S184" s="168">
        <v>22</v>
      </c>
      <c r="U184" s="168"/>
      <c r="V184" s="168"/>
      <c r="W184" s="168"/>
      <c r="X184" s="168"/>
      <c r="Y184" s="168"/>
      <c r="Z184" s="168"/>
      <c r="AA184" s="168"/>
      <c r="AB184" s="168">
        <v>0</v>
      </c>
      <c r="AC184" s="168">
        <v>0</v>
      </c>
      <c r="AE184" s="168"/>
      <c r="AF184" s="168"/>
      <c r="AG184" s="168"/>
      <c r="AH184" s="168"/>
      <c r="AI184" s="168"/>
      <c r="AJ184" s="168"/>
      <c r="AK184" s="168"/>
      <c r="AL184" s="168">
        <v>0</v>
      </c>
      <c r="AM184" s="169">
        <v>0</v>
      </c>
    </row>
    <row r="185" spans="1:39" x14ac:dyDescent="0.15">
      <c r="A185" s="167">
        <v>0</v>
      </c>
      <c r="B185" s="168">
        <v>0</v>
      </c>
      <c r="C185" s="168">
        <v>0</v>
      </c>
      <c r="D185" s="168">
        <v>0</v>
      </c>
      <c r="E185" s="168">
        <v>0</v>
      </c>
      <c r="F185" s="168">
        <v>0</v>
      </c>
      <c r="G185" s="168">
        <v>0</v>
      </c>
      <c r="H185" s="168">
        <v>50</v>
      </c>
      <c r="I185" s="168">
        <v>21</v>
      </c>
      <c r="K185" s="168">
        <v>0</v>
      </c>
      <c r="L185" s="168">
        <v>0</v>
      </c>
      <c r="M185" s="168">
        <v>0</v>
      </c>
      <c r="N185" s="168">
        <v>0</v>
      </c>
      <c r="O185" s="168">
        <v>0</v>
      </c>
      <c r="P185" s="168">
        <v>0</v>
      </c>
      <c r="Q185" s="168">
        <v>0</v>
      </c>
      <c r="R185" s="168">
        <v>0</v>
      </c>
      <c r="S185" s="168">
        <v>21</v>
      </c>
      <c r="U185" s="168"/>
      <c r="V185" s="168"/>
      <c r="W185" s="168"/>
      <c r="X185" s="168"/>
      <c r="Y185" s="168"/>
      <c r="Z185" s="168"/>
      <c r="AA185" s="168"/>
      <c r="AB185" s="168">
        <v>0</v>
      </c>
      <c r="AC185" s="168">
        <v>0</v>
      </c>
      <c r="AE185" s="168"/>
      <c r="AF185" s="168"/>
      <c r="AG185" s="168"/>
      <c r="AH185" s="168"/>
      <c r="AI185" s="168"/>
      <c r="AJ185" s="168"/>
      <c r="AK185" s="168"/>
      <c r="AL185" s="168">
        <v>0</v>
      </c>
      <c r="AM185" s="169">
        <v>0</v>
      </c>
    </row>
    <row r="186" spans="1:39" x14ac:dyDescent="0.15">
      <c r="A186" s="167">
        <v>0</v>
      </c>
      <c r="B186" s="168">
        <v>0</v>
      </c>
      <c r="C186" s="168">
        <v>0</v>
      </c>
      <c r="D186" s="168">
        <v>0</v>
      </c>
      <c r="E186" s="168">
        <v>0</v>
      </c>
      <c r="F186" s="168">
        <v>0</v>
      </c>
      <c r="G186" s="168">
        <v>0</v>
      </c>
      <c r="H186" s="168">
        <v>50</v>
      </c>
      <c r="I186" s="168">
        <v>21</v>
      </c>
      <c r="K186" s="168">
        <v>0</v>
      </c>
      <c r="L186" s="168">
        <v>0</v>
      </c>
      <c r="M186" s="168">
        <v>0</v>
      </c>
      <c r="N186" s="168">
        <v>0</v>
      </c>
      <c r="O186" s="168">
        <v>0</v>
      </c>
      <c r="P186" s="168">
        <v>0</v>
      </c>
      <c r="Q186" s="168">
        <v>0</v>
      </c>
      <c r="R186" s="168">
        <v>0</v>
      </c>
      <c r="S186" s="168">
        <v>21</v>
      </c>
      <c r="U186" s="168"/>
      <c r="V186" s="168"/>
      <c r="W186" s="168"/>
      <c r="X186" s="168"/>
      <c r="Y186" s="168"/>
      <c r="Z186" s="168"/>
      <c r="AA186" s="168"/>
      <c r="AB186" s="168">
        <v>0</v>
      </c>
      <c r="AC186" s="168">
        <v>0</v>
      </c>
      <c r="AE186" s="168"/>
      <c r="AF186" s="168"/>
      <c r="AG186" s="168"/>
      <c r="AH186" s="168"/>
      <c r="AI186" s="168"/>
      <c r="AJ186" s="168"/>
      <c r="AK186" s="168"/>
      <c r="AL186" s="168">
        <v>0</v>
      </c>
      <c r="AM186" s="169">
        <v>0</v>
      </c>
    </row>
    <row r="187" spans="1:39" x14ac:dyDescent="0.15">
      <c r="A187" s="167">
        <v>0</v>
      </c>
      <c r="B187" s="168">
        <v>0</v>
      </c>
      <c r="C187" s="168">
        <v>0</v>
      </c>
      <c r="D187" s="168">
        <v>0</v>
      </c>
      <c r="E187" s="168">
        <v>0</v>
      </c>
      <c r="F187" s="168">
        <v>0</v>
      </c>
      <c r="G187" s="168">
        <v>0</v>
      </c>
      <c r="H187" s="168">
        <v>50</v>
      </c>
      <c r="I187" s="168">
        <v>18</v>
      </c>
      <c r="K187" s="168">
        <v>0</v>
      </c>
      <c r="L187" s="168">
        <v>0</v>
      </c>
      <c r="M187" s="168">
        <v>0</v>
      </c>
      <c r="N187" s="168">
        <v>0</v>
      </c>
      <c r="O187" s="168">
        <v>0</v>
      </c>
      <c r="P187" s="168">
        <v>0</v>
      </c>
      <c r="Q187" s="168">
        <v>0</v>
      </c>
      <c r="R187" s="168">
        <v>0</v>
      </c>
      <c r="S187" s="168">
        <v>18</v>
      </c>
      <c r="U187" s="168"/>
      <c r="V187" s="168"/>
      <c r="W187" s="168"/>
      <c r="X187" s="168"/>
      <c r="Y187" s="168"/>
      <c r="Z187" s="168"/>
      <c r="AA187" s="168"/>
      <c r="AB187" s="168">
        <v>0</v>
      </c>
      <c r="AC187" s="168">
        <v>0</v>
      </c>
      <c r="AE187" s="168"/>
      <c r="AF187" s="168"/>
      <c r="AG187" s="168"/>
      <c r="AH187" s="168"/>
      <c r="AI187" s="168"/>
      <c r="AJ187" s="168"/>
      <c r="AK187" s="168"/>
      <c r="AL187" s="168">
        <v>0</v>
      </c>
      <c r="AM187" s="169">
        <v>0</v>
      </c>
    </row>
    <row r="188" spans="1:39" x14ac:dyDescent="0.15">
      <c r="A188" s="167">
        <v>0</v>
      </c>
      <c r="B188" s="168">
        <v>0</v>
      </c>
      <c r="C188" s="168">
        <v>0</v>
      </c>
      <c r="D188" s="168">
        <v>0</v>
      </c>
      <c r="E188" s="168">
        <v>0</v>
      </c>
      <c r="F188" s="168">
        <v>0</v>
      </c>
      <c r="G188" s="168">
        <v>0</v>
      </c>
      <c r="H188" s="168">
        <v>50</v>
      </c>
      <c r="I188" s="168">
        <v>15</v>
      </c>
      <c r="K188" s="168">
        <v>0</v>
      </c>
      <c r="L188" s="168">
        <v>0</v>
      </c>
      <c r="M188" s="168">
        <v>0</v>
      </c>
      <c r="N188" s="168">
        <v>0</v>
      </c>
      <c r="O188" s="168">
        <v>0</v>
      </c>
      <c r="P188" s="168">
        <v>0</v>
      </c>
      <c r="Q188" s="168">
        <v>0</v>
      </c>
      <c r="R188" s="168">
        <v>0</v>
      </c>
      <c r="S188" s="168">
        <v>15</v>
      </c>
      <c r="U188" s="168"/>
      <c r="V188" s="168"/>
      <c r="W188" s="168"/>
      <c r="X188" s="168"/>
      <c r="Y188" s="168"/>
      <c r="Z188" s="168"/>
      <c r="AA188" s="168"/>
      <c r="AB188" s="168">
        <v>0</v>
      </c>
      <c r="AC188" s="168">
        <v>0</v>
      </c>
      <c r="AE188" s="168"/>
      <c r="AF188" s="168"/>
      <c r="AG188" s="168"/>
      <c r="AH188" s="168"/>
      <c r="AI188" s="168"/>
      <c r="AJ188" s="168"/>
      <c r="AK188" s="168"/>
      <c r="AL188" s="168">
        <v>0</v>
      </c>
      <c r="AM188" s="169">
        <v>0</v>
      </c>
    </row>
    <row r="189" spans="1:39" x14ac:dyDescent="0.15">
      <c r="A189" s="167">
        <v>0</v>
      </c>
      <c r="B189" s="168">
        <v>0</v>
      </c>
      <c r="C189" s="168">
        <v>0</v>
      </c>
      <c r="D189" s="168">
        <v>0</v>
      </c>
      <c r="E189" s="168">
        <v>0</v>
      </c>
      <c r="F189" s="168">
        <v>0</v>
      </c>
      <c r="G189" s="168">
        <v>0</v>
      </c>
      <c r="H189" s="168">
        <v>50</v>
      </c>
      <c r="I189" s="168">
        <v>12</v>
      </c>
      <c r="K189" s="168">
        <v>0</v>
      </c>
      <c r="L189" s="168">
        <v>0</v>
      </c>
      <c r="M189" s="168">
        <v>0</v>
      </c>
      <c r="N189" s="168">
        <v>0</v>
      </c>
      <c r="O189" s="168">
        <v>0</v>
      </c>
      <c r="P189" s="168">
        <v>0</v>
      </c>
      <c r="Q189" s="168">
        <v>0</v>
      </c>
      <c r="R189" s="168">
        <v>0</v>
      </c>
      <c r="S189" s="168">
        <v>12</v>
      </c>
      <c r="U189" s="168"/>
      <c r="V189" s="168"/>
      <c r="W189" s="168"/>
      <c r="X189" s="168"/>
      <c r="Y189" s="168"/>
      <c r="Z189" s="168"/>
      <c r="AA189" s="168"/>
      <c r="AB189" s="168">
        <v>0</v>
      </c>
      <c r="AC189" s="168">
        <v>0</v>
      </c>
      <c r="AE189" s="168"/>
      <c r="AF189" s="168"/>
      <c r="AG189" s="168"/>
      <c r="AH189" s="168"/>
      <c r="AI189" s="168"/>
      <c r="AJ189" s="168"/>
      <c r="AK189" s="168"/>
      <c r="AL189" s="168">
        <v>0</v>
      </c>
      <c r="AM189" s="169">
        <v>0</v>
      </c>
    </row>
    <row r="190" spans="1:39" x14ac:dyDescent="0.15">
      <c r="A190" s="167">
        <v>0</v>
      </c>
      <c r="B190" s="168">
        <v>0</v>
      </c>
      <c r="C190" s="168">
        <v>0</v>
      </c>
      <c r="D190" s="168">
        <v>0</v>
      </c>
      <c r="E190" s="168">
        <v>0</v>
      </c>
      <c r="F190" s="168">
        <v>0</v>
      </c>
      <c r="G190" s="168">
        <v>0</v>
      </c>
      <c r="H190" s="168">
        <v>50</v>
      </c>
      <c r="I190" s="168">
        <v>7</v>
      </c>
      <c r="K190" s="168">
        <v>0</v>
      </c>
      <c r="L190" s="168">
        <v>0</v>
      </c>
      <c r="M190" s="168">
        <v>0</v>
      </c>
      <c r="N190" s="168">
        <v>0</v>
      </c>
      <c r="O190" s="168">
        <v>0</v>
      </c>
      <c r="P190" s="168">
        <v>0</v>
      </c>
      <c r="Q190" s="168">
        <v>0</v>
      </c>
      <c r="R190" s="168">
        <v>0</v>
      </c>
      <c r="S190" s="168">
        <v>7</v>
      </c>
      <c r="U190" s="168"/>
      <c r="V190" s="168"/>
      <c r="W190" s="168"/>
      <c r="X190" s="168"/>
      <c r="Y190" s="168"/>
      <c r="Z190" s="168"/>
      <c r="AA190" s="168"/>
      <c r="AB190" s="168">
        <v>0</v>
      </c>
      <c r="AC190" s="168">
        <v>0</v>
      </c>
      <c r="AE190" s="168"/>
      <c r="AF190" s="168"/>
      <c r="AG190" s="168"/>
      <c r="AH190" s="168"/>
      <c r="AI190" s="168"/>
      <c r="AJ190" s="168"/>
      <c r="AK190" s="168"/>
      <c r="AL190" s="168">
        <v>0</v>
      </c>
      <c r="AM190" s="169">
        <v>0</v>
      </c>
    </row>
    <row r="191" spans="1:39" x14ac:dyDescent="0.15">
      <c r="A191" s="167">
        <v>0</v>
      </c>
      <c r="B191" s="168">
        <v>0</v>
      </c>
      <c r="C191" s="168">
        <v>0</v>
      </c>
      <c r="D191" s="168">
        <v>0</v>
      </c>
      <c r="E191" s="168">
        <v>0</v>
      </c>
      <c r="F191" s="168">
        <v>0</v>
      </c>
      <c r="G191" s="168">
        <v>0</v>
      </c>
      <c r="H191" s="168">
        <v>50</v>
      </c>
      <c r="I191" s="168">
        <v>5</v>
      </c>
      <c r="K191" s="168">
        <v>0</v>
      </c>
      <c r="L191" s="168">
        <v>0</v>
      </c>
      <c r="M191" s="168">
        <v>0</v>
      </c>
      <c r="N191" s="168">
        <v>0</v>
      </c>
      <c r="O191" s="168">
        <v>0</v>
      </c>
      <c r="P191" s="168">
        <v>0</v>
      </c>
      <c r="Q191" s="168">
        <v>0</v>
      </c>
      <c r="R191" s="168">
        <v>0</v>
      </c>
      <c r="S191" s="168">
        <v>5</v>
      </c>
      <c r="U191" s="168"/>
      <c r="V191" s="168"/>
      <c r="W191" s="168"/>
      <c r="X191" s="168"/>
      <c r="Y191" s="168"/>
      <c r="Z191" s="168"/>
      <c r="AA191" s="168"/>
      <c r="AB191" s="168">
        <v>0</v>
      </c>
      <c r="AC191" s="168">
        <v>0</v>
      </c>
      <c r="AE191" s="168"/>
      <c r="AF191" s="168"/>
      <c r="AG191" s="168"/>
      <c r="AH191" s="168"/>
      <c r="AI191" s="168"/>
      <c r="AJ191" s="168"/>
      <c r="AK191" s="168"/>
      <c r="AL191" s="168">
        <v>0</v>
      </c>
      <c r="AM191" s="169">
        <v>0</v>
      </c>
    </row>
    <row r="192" spans="1:39" x14ac:dyDescent="0.15">
      <c r="A192" s="167">
        <v>0</v>
      </c>
      <c r="B192" s="168">
        <v>0</v>
      </c>
      <c r="C192" s="168">
        <v>0</v>
      </c>
      <c r="D192" s="168">
        <v>0</v>
      </c>
      <c r="E192" s="168">
        <v>0</v>
      </c>
      <c r="F192" s="168">
        <v>0</v>
      </c>
      <c r="G192" s="168">
        <v>0</v>
      </c>
      <c r="H192" s="168">
        <v>50</v>
      </c>
      <c r="I192" s="168">
        <v>0</v>
      </c>
      <c r="K192" s="168">
        <v>0</v>
      </c>
      <c r="L192" s="168">
        <v>0</v>
      </c>
      <c r="M192" s="168">
        <v>0</v>
      </c>
      <c r="N192" s="168">
        <v>0</v>
      </c>
      <c r="O192" s="168">
        <v>0</v>
      </c>
      <c r="P192" s="168">
        <v>0</v>
      </c>
      <c r="Q192" s="168">
        <v>0</v>
      </c>
      <c r="R192" s="168">
        <v>0</v>
      </c>
      <c r="S192" s="168">
        <v>0</v>
      </c>
      <c r="U192" s="168"/>
      <c r="V192" s="168"/>
      <c r="W192" s="168"/>
      <c r="X192" s="168"/>
      <c r="Y192" s="168"/>
      <c r="Z192" s="168"/>
      <c r="AA192" s="168"/>
      <c r="AB192" s="168">
        <v>0</v>
      </c>
      <c r="AC192" s="168">
        <v>0</v>
      </c>
      <c r="AE192" s="168"/>
      <c r="AF192" s="168"/>
      <c r="AG192" s="168"/>
      <c r="AH192" s="168"/>
      <c r="AI192" s="168"/>
      <c r="AJ192" s="168"/>
      <c r="AK192" s="168"/>
      <c r="AL192" s="168">
        <v>0</v>
      </c>
      <c r="AM192" s="169">
        <v>0</v>
      </c>
    </row>
    <row r="193" spans="1:40" x14ac:dyDescent="0.15">
      <c r="A193" s="167">
        <v>0</v>
      </c>
      <c r="B193" s="168">
        <v>0</v>
      </c>
      <c r="C193" s="168">
        <v>0</v>
      </c>
      <c r="D193" s="168">
        <v>0</v>
      </c>
      <c r="E193" s="168">
        <v>0</v>
      </c>
      <c r="F193" s="168">
        <v>0</v>
      </c>
      <c r="G193" s="168">
        <v>0</v>
      </c>
      <c r="H193" s="168">
        <v>50</v>
      </c>
      <c r="I193" s="168">
        <v>0</v>
      </c>
      <c r="K193" s="168">
        <v>0</v>
      </c>
      <c r="L193" s="168">
        <v>0</v>
      </c>
      <c r="M193" s="168">
        <v>0</v>
      </c>
      <c r="N193" s="168">
        <v>0</v>
      </c>
      <c r="O193" s="168">
        <v>0</v>
      </c>
      <c r="P193" s="168">
        <v>0</v>
      </c>
      <c r="Q193" s="168">
        <v>0</v>
      </c>
      <c r="R193" s="168">
        <v>0</v>
      </c>
      <c r="S193" s="168">
        <v>0</v>
      </c>
      <c r="U193" s="168"/>
      <c r="V193" s="168"/>
      <c r="W193" s="168"/>
      <c r="X193" s="168"/>
      <c r="Y193" s="168"/>
      <c r="Z193" s="168"/>
      <c r="AA193" s="168"/>
      <c r="AB193" s="168">
        <v>0</v>
      </c>
      <c r="AC193" s="168">
        <v>0</v>
      </c>
      <c r="AE193" s="168"/>
      <c r="AF193" s="168"/>
      <c r="AG193" s="168"/>
      <c r="AH193" s="168"/>
      <c r="AI193" s="168"/>
      <c r="AJ193" s="168"/>
      <c r="AK193" s="168"/>
      <c r="AL193" s="168">
        <v>0</v>
      </c>
      <c r="AM193" s="169">
        <v>0</v>
      </c>
    </row>
    <row r="194" spans="1:40" x14ac:dyDescent="0.15">
      <c r="A194" s="167">
        <v>0</v>
      </c>
      <c r="B194" s="168">
        <v>0</v>
      </c>
      <c r="C194" s="168">
        <v>0</v>
      </c>
      <c r="D194" s="168">
        <v>0</v>
      </c>
      <c r="E194" s="168">
        <v>0</v>
      </c>
      <c r="F194" s="168">
        <v>0</v>
      </c>
      <c r="G194" s="168">
        <v>0</v>
      </c>
      <c r="H194" s="168">
        <v>50</v>
      </c>
      <c r="I194" s="168">
        <v>38</v>
      </c>
      <c r="K194" s="168">
        <v>0</v>
      </c>
      <c r="L194" s="168">
        <v>0</v>
      </c>
      <c r="M194" s="168">
        <v>0</v>
      </c>
      <c r="N194" s="168">
        <v>0</v>
      </c>
      <c r="O194" s="168">
        <v>0</v>
      </c>
      <c r="P194" s="168">
        <v>0</v>
      </c>
      <c r="Q194" s="168">
        <v>0</v>
      </c>
      <c r="R194" s="168">
        <v>0</v>
      </c>
      <c r="S194" s="168">
        <v>38</v>
      </c>
      <c r="U194" s="168"/>
      <c r="V194" s="168"/>
      <c r="W194" s="168"/>
      <c r="X194" s="168"/>
      <c r="Y194" s="168"/>
      <c r="Z194" s="168"/>
      <c r="AA194" s="168"/>
      <c r="AB194" s="168">
        <v>43</v>
      </c>
      <c r="AC194" s="168">
        <v>0</v>
      </c>
      <c r="AE194" s="168"/>
      <c r="AF194" s="168"/>
      <c r="AG194" s="168"/>
      <c r="AH194" s="168"/>
      <c r="AI194" s="168"/>
      <c r="AJ194" s="168"/>
      <c r="AK194" s="168"/>
      <c r="AL194" s="168">
        <v>0</v>
      </c>
      <c r="AM194" s="169">
        <v>0</v>
      </c>
    </row>
    <row r="195" spans="1:40" x14ac:dyDescent="0.15">
      <c r="A195" s="167">
        <v>0</v>
      </c>
      <c r="B195" s="168">
        <v>0</v>
      </c>
      <c r="C195" s="168">
        <v>0</v>
      </c>
      <c r="D195" s="168">
        <v>0</v>
      </c>
      <c r="E195" s="168">
        <v>0</v>
      </c>
      <c r="F195" s="168">
        <v>0</v>
      </c>
      <c r="G195" s="168">
        <v>0</v>
      </c>
      <c r="H195" s="168">
        <v>50</v>
      </c>
      <c r="I195" s="168">
        <v>38</v>
      </c>
      <c r="K195" s="168">
        <v>0</v>
      </c>
      <c r="L195" s="168">
        <v>0</v>
      </c>
      <c r="M195" s="168">
        <v>0</v>
      </c>
      <c r="N195" s="168">
        <v>0</v>
      </c>
      <c r="O195" s="168">
        <v>0</v>
      </c>
      <c r="P195" s="168">
        <v>0</v>
      </c>
      <c r="Q195" s="168">
        <v>0</v>
      </c>
      <c r="R195" s="168">
        <v>0</v>
      </c>
      <c r="S195" s="168">
        <v>38</v>
      </c>
      <c r="U195" s="168"/>
      <c r="V195" s="168"/>
      <c r="W195" s="168"/>
      <c r="X195" s="168"/>
      <c r="Y195" s="168"/>
      <c r="Z195" s="168"/>
      <c r="AA195" s="168"/>
      <c r="AB195" s="168">
        <v>38</v>
      </c>
      <c r="AC195" s="168">
        <v>0</v>
      </c>
      <c r="AE195" s="168"/>
      <c r="AF195" s="168"/>
      <c r="AG195" s="168"/>
      <c r="AH195" s="168"/>
      <c r="AI195" s="168"/>
      <c r="AJ195" s="168"/>
      <c r="AK195" s="168"/>
      <c r="AL195" s="168">
        <v>0</v>
      </c>
      <c r="AM195" s="169">
        <v>0</v>
      </c>
    </row>
    <row r="196" spans="1:40" x14ac:dyDescent="0.15">
      <c r="A196" s="167">
        <v>0</v>
      </c>
      <c r="B196" s="168">
        <v>0</v>
      </c>
      <c r="C196" s="168">
        <v>0</v>
      </c>
      <c r="D196" s="168">
        <v>0</v>
      </c>
      <c r="E196" s="168">
        <v>0</v>
      </c>
      <c r="F196" s="168">
        <v>0</v>
      </c>
      <c r="G196" s="168">
        <v>0</v>
      </c>
      <c r="H196" s="168">
        <v>0</v>
      </c>
      <c r="I196" s="168">
        <v>33</v>
      </c>
      <c r="K196" s="168">
        <v>0</v>
      </c>
      <c r="L196" s="168">
        <v>0</v>
      </c>
      <c r="M196" s="168">
        <v>0</v>
      </c>
      <c r="N196" s="168">
        <v>0</v>
      </c>
      <c r="O196" s="168">
        <v>0</v>
      </c>
      <c r="P196" s="168">
        <v>0</v>
      </c>
      <c r="Q196" s="168">
        <v>0</v>
      </c>
      <c r="R196" s="168">
        <v>0</v>
      </c>
      <c r="S196" s="168">
        <v>33</v>
      </c>
      <c r="U196" s="168"/>
      <c r="V196" s="168"/>
      <c r="W196" s="168"/>
      <c r="X196" s="168"/>
      <c r="Y196" s="168"/>
      <c r="Z196" s="168"/>
      <c r="AA196" s="168"/>
      <c r="AB196" s="168">
        <v>0</v>
      </c>
      <c r="AC196" s="168">
        <v>0</v>
      </c>
      <c r="AE196" s="168"/>
      <c r="AF196" s="168"/>
      <c r="AG196" s="168"/>
      <c r="AH196" s="168"/>
      <c r="AI196" s="168"/>
      <c r="AJ196" s="168"/>
      <c r="AK196" s="168"/>
      <c r="AL196" s="168">
        <v>0</v>
      </c>
      <c r="AM196" s="169">
        <v>0</v>
      </c>
    </row>
    <row r="197" spans="1:40" ht="13.5" customHeight="1" thickBot="1" x14ac:dyDescent="0.2">
      <c r="A197" s="170">
        <v>0</v>
      </c>
      <c r="B197" s="171">
        <v>0</v>
      </c>
      <c r="C197" s="171">
        <v>0</v>
      </c>
      <c r="D197" s="171">
        <v>0</v>
      </c>
      <c r="E197" s="171">
        <v>0</v>
      </c>
      <c r="F197" s="171">
        <v>0</v>
      </c>
      <c r="G197" s="171">
        <v>0</v>
      </c>
      <c r="H197" s="171">
        <v>0</v>
      </c>
      <c r="I197" s="171">
        <v>26</v>
      </c>
      <c r="K197" s="171">
        <v>0</v>
      </c>
      <c r="L197" s="171">
        <v>0</v>
      </c>
      <c r="M197" s="171">
        <v>0</v>
      </c>
      <c r="N197" s="171">
        <v>0</v>
      </c>
      <c r="O197" s="171">
        <v>0</v>
      </c>
      <c r="P197" s="171">
        <v>0</v>
      </c>
      <c r="Q197" s="171">
        <v>0</v>
      </c>
      <c r="R197" s="171">
        <v>0</v>
      </c>
      <c r="S197" s="171">
        <v>26</v>
      </c>
      <c r="U197" s="171"/>
      <c r="V197" s="171"/>
      <c r="W197" s="171"/>
      <c r="X197" s="171"/>
      <c r="Y197" s="171"/>
      <c r="Z197" s="171"/>
      <c r="AA197" s="171"/>
      <c r="AB197" s="171">
        <v>0</v>
      </c>
      <c r="AC197" s="171">
        <v>0</v>
      </c>
      <c r="AE197" s="171"/>
      <c r="AF197" s="171"/>
      <c r="AG197" s="171"/>
      <c r="AH197" s="171"/>
      <c r="AI197" s="171"/>
      <c r="AJ197" s="171"/>
      <c r="AK197" s="171"/>
      <c r="AL197" s="171">
        <v>0</v>
      </c>
      <c r="AM197" s="172">
        <v>0</v>
      </c>
    </row>
    <row r="198" spans="1:40" ht="14.25" customHeight="1" x14ac:dyDescent="0.15">
      <c r="A198" s="1250" t="s">
        <v>217</v>
      </c>
      <c r="B198" s="1251"/>
      <c r="C198" s="1252"/>
    </row>
    <row r="199" spans="1:40" ht="14.25" thickBot="1" x14ac:dyDescent="0.2">
      <c r="A199" s="1253"/>
      <c r="B199" s="1254"/>
      <c r="C199" s="1255"/>
    </row>
    <row r="200" spans="1:40" ht="14.25" thickBot="1" x14ac:dyDescent="0.2"/>
    <row r="201" spans="1:40" x14ac:dyDescent="0.15">
      <c r="A201" s="191">
        <v>100</v>
      </c>
      <c r="B201" s="165">
        <v>100</v>
      </c>
      <c r="C201" s="165">
        <v>100</v>
      </c>
      <c r="D201" s="165">
        <v>100</v>
      </c>
      <c r="E201" s="165">
        <v>100</v>
      </c>
      <c r="F201" s="165">
        <v>100</v>
      </c>
      <c r="G201" s="165">
        <v>100</v>
      </c>
      <c r="H201" s="165">
        <v>100</v>
      </c>
      <c r="I201" s="165">
        <v>100</v>
      </c>
      <c r="J201" s="173">
        <v>100</v>
      </c>
      <c r="K201" s="165">
        <v>100</v>
      </c>
      <c r="L201" s="165">
        <v>100</v>
      </c>
      <c r="M201" s="165">
        <v>100</v>
      </c>
      <c r="N201" s="165">
        <v>100</v>
      </c>
      <c r="O201" s="165">
        <v>100</v>
      </c>
      <c r="P201" s="165">
        <v>60</v>
      </c>
      <c r="Q201" s="165">
        <v>100</v>
      </c>
      <c r="R201" s="165">
        <v>100</v>
      </c>
      <c r="S201" s="165">
        <v>100</v>
      </c>
      <c r="T201" s="173">
        <v>100</v>
      </c>
      <c r="U201" s="165">
        <v>100</v>
      </c>
      <c r="V201" s="165">
        <v>100</v>
      </c>
      <c r="W201" s="165">
        <v>100</v>
      </c>
      <c r="X201" s="165">
        <v>100</v>
      </c>
      <c r="Y201" s="165">
        <v>100</v>
      </c>
      <c r="Z201" s="165">
        <v>100</v>
      </c>
      <c r="AA201" s="165">
        <v>100</v>
      </c>
      <c r="AB201" s="165">
        <v>100</v>
      </c>
      <c r="AC201" s="165">
        <v>100</v>
      </c>
      <c r="AD201" s="173">
        <v>100</v>
      </c>
      <c r="AE201" s="165">
        <v>100</v>
      </c>
      <c r="AF201" s="165">
        <v>100</v>
      </c>
      <c r="AG201" s="165">
        <v>100</v>
      </c>
      <c r="AH201" s="165">
        <v>100</v>
      </c>
      <c r="AI201" s="165">
        <v>100</v>
      </c>
      <c r="AJ201" s="165">
        <v>60</v>
      </c>
      <c r="AK201" s="165">
        <v>100</v>
      </c>
      <c r="AL201" s="165">
        <v>100</v>
      </c>
      <c r="AM201" s="166">
        <v>100</v>
      </c>
      <c r="AN201" s="173">
        <v>100</v>
      </c>
    </row>
    <row r="202" spans="1:40" x14ac:dyDescent="0.15">
      <c r="A202" s="167">
        <v>90</v>
      </c>
      <c r="B202" s="168">
        <v>35</v>
      </c>
      <c r="C202" s="168">
        <v>88</v>
      </c>
      <c r="D202" s="168">
        <v>35</v>
      </c>
      <c r="E202" s="168">
        <v>35</v>
      </c>
      <c r="F202" s="168">
        <v>0</v>
      </c>
      <c r="G202" s="168">
        <v>20</v>
      </c>
      <c r="H202" s="168">
        <v>78</v>
      </c>
      <c r="I202" s="168">
        <v>0</v>
      </c>
      <c r="K202" s="168">
        <v>35</v>
      </c>
      <c r="L202" s="168">
        <v>35</v>
      </c>
      <c r="M202" s="168">
        <v>0</v>
      </c>
      <c r="N202" s="168">
        <v>35</v>
      </c>
      <c r="O202" s="168">
        <v>35</v>
      </c>
      <c r="P202" s="168">
        <v>0</v>
      </c>
      <c r="Q202" s="168">
        <v>20</v>
      </c>
      <c r="R202" s="168">
        <v>78</v>
      </c>
      <c r="S202" s="168">
        <v>69</v>
      </c>
      <c r="U202" s="168">
        <v>35</v>
      </c>
      <c r="V202" s="168">
        <v>35</v>
      </c>
      <c r="W202" s="168">
        <v>35</v>
      </c>
      <c r="X202" s="168">
        <v>35</v>
      </c>
      <c r="Y202" s="168">
        <v>35</v>
      </c>
      <c r="Z202" s="168">
        <v>35</v>
      </c>
      <c r="AA202" s="168">
        <v>35</v>
      </c>
      <c r="AB202" s="168">
        <v>78</v>
      </c>
      <c r="AC202" s="168">
        <v>0</v>
      </c>
      <c r="AE202" s="168">
        <v>35</v>
      </c>
      <c r="AF202" s="168">
        <v>35</v>
      </c>
      <c r="AG202" s="168">
        <v>35</v>
      </c>
      <c r="AH202" s="168">
        <v>35</v>
      </c>
      <c r="AI202" s="168">
        <v>35</v>
      </c>
      <c r="AJ202" s="168">
        <v>35</v>
      </c>
      <c r="AK202" s="168">
        <v>35</v>
      </c>
      <c r="AL202" s="168">
        <v>35</v>
      </c>
      <c r="AM202" s="169">
        <v>0</v>
      </c>
    </row>
    <row r="203" spans="1:40" x14ac:dyDescent="0.15">
      <c r="A203" s="167">
        <v>28</v>
      </c>
      <c r="B203" s="168">
        <v>28</v>
      </c>
      <c r="C203" s="168">
        <v>85</v>
      </c>
      <c r="D203" s="168">
        <v>28</v>
      </c>
      <c r="E203" s="168">
        <v>28</v>
      </c>
      <c r="F203" s="168">
        <v>0</v>
      </c>
      <c r="G203" s="168">
        <v>20</v>
      </c>
      <c r="H203" s="168">
        <v>74</v>
      </c>
      <c r="I203" s="168">
        <v>0</v>
      </c>
      <c r="K203" s="168">
        <v>28</v>
      </c>
      <c r="L203" s="168">
        <v>28</v>
      </c>
      <c r="M203" s="168">
        <v>0</v>
      </c>
      <c r="N203" s="168">
        <v>28</v>
      </c>
      <c r="O203" s="168">
        <v>28</v>
      </c>
      <c r="P203" s="168">
        <v>0</v>
      </c>
      <c r="Q203" s="168">
        <v>20</v>
      </c>
      <c r="R203" s="168">
        <v>74</v>
      </c>
      <c r="S203" s="168">
        <v>64</v>
      </c>
      <c r="U203" s="168">
        <v>28</v>
      </c>
      <c r="V203" s="168">
        <v>28</v>
      </c>
      <c r="W203" s="168">
        <v>28</v>
      </c>
      <c r="X203" s="168">
        <v>28</v>
      </c>
      <c r="Y203" s="168">
        <v>28</v>
      </c>
      <c r="Z203" s="168">
        <v>28</v>
      </c>
      <c r="AA203" s="168">
        <v>28</v>
      </c>
      <c r="AB203" s="168">
        <v>74</v>
      </c>
      <c r="AC203" s="168">
        <v>0</v>
      </c>
      <c r="AE203" s="168">
        <v>28</v>
      </c>
      <c r="AF203" s="168">
        <v>28</v>
      </c>
      <c r="AG203" s="168">
        <v>28</v>
      </c>
      <c r="AH203" s="168">
        <v>28</v>
      </c>
      <c r="AI203" s="168">
        <v>28</v>
      </c>
      <c r="AJ203" s="168">
        <v>28</v>
      </c>
      <c r="AK203" s="168">
        <v>28</v>
      </c>
      <c r="AL203" s="168">
        <v>28</v>
      </c>
      <c r="AM203" s="169">
        <v>0</v>
      </c>
    </row>
    <row r="204" spans="1:40" x14ac:dyDescent="0.15">
      <c r="A204" s="167">
        <v>24</v>
      </c>
      <c r="B204" s="168">
        <v>24</v>
      </c>
      <c r="C204" s="168">
        <v>82</v>
      </c>
      <c r="D204" s="168">
        <v>24</v>
      </c>
      <c r="E204" s="168">
        <v>24</v>
      </c>
      <c r="F204" s="168">
        <v>0</v>
      </c>
      <c r="G204" s="168">
        <v>20</v>
      </c>
      <c r="H204" s="168">
        <v>70</v>
      </c>
      <c r="I204" s="168">
        <v>0</v>
      </c>
      <c r="K204" s="168">
        <v>24</v>
      </c>
      <c r="L204" s="168">
        <v>24</v>
      </c>
      <c r="M204" s="168">
        <v>0</v>
      </c>
      <c r="N204" s="168">
        <v>24</v>
      </c>
      <c r="O204" s="168">
        <v>24</v>
      </c>
      <c r="P204" s="168">
        <v>0</v>
      </c>
      <c r="Q204" s="168">
        <v>20</v>
      </c>
      <c r="R204" s="168">
        <v>70</v>
      </c>
      <c r="S204" s="168">
        <v>61</v>
      </c>
      <c r="U204" s="168">
        <v>24</v>
      </c>
      <c r="V204" s="168">
        <v>24</v>
      </c>
      <c r="W204" s="168">
        <v>24</v>
      </c>
      <c r="X204" s="168">
        <v>24</v>
      </c>
      <c r="Y204" s="168">
        <v>24</v>
      </c>
      <c r="Z204" s="168">
        <v>24</v>
      </c>
      <c r="AA204" s="168">
        <v>24</v>
      </c>
      <c r="AB204" s="168">
        <v>70</v>
      </c>
      <c r="AC204" s="168">
        <v>0</v>
      </c>
      <c r="AE204" s="168">
        <v>24</v>
      </c>
      <c r="AF204" s="168">
        <v>24</v>
      </c>
      <c r="AG204" s="168">
        <v>24</v>
      </c>
      <c r="AH204" s="168">
        <v>24</v>
      </c>
      <c r="AI204" s="168">
        <v>24</v>
      </c>
      <c r="AJ204" s="168">
        <v>24</v>
      </c>
      <c r="AK204" s="168">
        <v>24</v>
      </c>
      <c r="AL204" s="168">
        <v>24</v>
      </c>
      <c r="AM204" s="169">
        <v>0</v>
      </c>
    </row>
    <row r="205" spans="1:40" x14ac:dyDescent="0.15">
      <c r="A205" s="167">
        <v>24</v>
      </c>
      <c r="B205" s="168">
        <v>24</v>
      </c>
      <c r="C205" s="168">
        <v>79</v>
      </c>
      <c r="D205" s="168">
        <v>24</v>
      </c>
      <c r="E205" s="168">
        <v>24</v>
      </c>
      <c r="F205" s="168">
        <v>0</v>
      </c>
      <c r="G205" s="168">
        <v>20</v>
      </c>
      <c r="H205" s="168">
        <v>70</v>
      </c>
      <c r="I205" s="168">
        <v>0</v>
      </c>
      <c r="K205" s="168">
        <v>24</v>
      </c>
      <c r="L205" s="168">
        <v>24</v>
      </c>
      <c r="M205" s="168">
        <v>0</v>
      </c>
      <c r="N205" s="168">
        <v>24</v>
      </c>
      <c r="O205" s="168">
        <v>24</v>
      </c>
      <c r="P205" s="168">
        <v>0</v>
      </c>
      <c r="Q205" s="168">
        <v>20</v>
      </c>
      <c r="R205" s="168">
        <v>70</v>
      </c>
      <c r="S205" s="168">
        <v>58</v>
      </c>
      <c r="U205" s="168">
        <v>24</v>
      </c>
      <c r="V205" s="168">
        <v>24</v>
      </c>
      <c r="W205" s="168">
        <v>24</v>
      </c>
      <c r="X205" s="168">
        <v>24</v>
      </c>
      <c r="Y205" s="168">
        <v>24</v>
      </c>
      <c r="Z205" s="168">
        <v>24</v>
      </c>
      <c r="AA205" s="168">
        <v>24</v>
      </c>
      <c r="AB205" s="168">
        <v>70</v>
      </c>
      <c r="AC205" s="168">
        <v>0</v>
      </c>
      <c r="AE205" s="168">
        <v>24</v>
      </c>
      <c r="AF205" s="168">
        <v>24</v>
      </c>
      <c r="AG205" s="168">
        <v>24</v>
      </c>
      <c r="AH205" s="168">
        <v>24</v>
      </c>
      <c r="AI205" s="168">
        <v>24</v>
      </c>
      <c r="AJ205" s="168">
        <v>24</v>
      </c>
      <c r="AK205" s="168">
        <v>24</v>
      </c>
      <c r="AL205" s="168">
        <v>24</v>
      </c>
      <c r="AM205" s="169">
        <v>0</v>
      </c>
    </row>
    <row r="206" spans="1:40" x14ac:dyDescent="0.15">
      <c r="A206" s="167">
        <v>24</v>
      </c>
      <c r="B206" s="168">
        <v>24</v>
      </c>
      <c r="C206" s="168">
        <v>76</v>
      </c>
      <c r="D206" s="168">
        <v>24</v>
      </c>
      <c r="E206" s="168">
        <v>24</v>
      </c>
      <c r="F206" s="168">
        <v>0</v>
      </c>
      <c r="G206" s="168">
        <v>20</v>
      </c>
      <c r="H206" s="168">
        <v>70</v>
      </c>
      <c r="I206" s="168">
        <v>0</v>
      </c>
      <c r="K206" s="168">
        <v>24</v>
      </c>
      <c r="L206" s="168">
        <v>24</v>
      </c>
      <c r="M206" s="168">
        <v>0</v>
      </c>
      <c r="N206" s="168">
        <v>24</v>
      </c>
      <c r="O206" s="168">
        <v>24</v>
      </c>
      <c r="P206" s="168">
        <v>0</v>
      </c>
      <c r="Q206" s="168">
        <v>20</v>
      </c>
      <c r="R206" s="168">
        <v>70</v>
      </c>
      <c r="S206" s="168">
        <v>56</v>
      </c>
      <c r="U206" s="168">
        <v>24</v>
      </c>
      <c r="V206" s="168">
        <v>24</v>
      </c>
      <c r="W206" s="168">
        <v>24</v>
      </c>
      <c r="X206" s="168">
        <v>24</v>
      </c>
      <c r="Y206" s="168">
        <v>24</v>
      </c>
      <c r="Z206" s="168">
        <v>24</v>
      </c>
      <c r="AA206" s="168">
        <v>24</v>
      </c>
      <c r="AB206" s="168">
        <v>70</v>
      </c>
      <c r="AC206" s="168">
        <v>0</v>
      </c>
      <c r="AE206" s="168">
        <v>24</v>
      </c>
      <c r="AF206" s="168">
        <v>24</v>
      </c>
      <c r="AG206" s="168">
        <v>24</v>
      </c>
      <c r="AH206" s="168">
        <v>24</v>
      </c>
      <c r="AI206" s="168">
        <v>24</v>
      </c>
      <c r="AJ206" s="168">
        <v>24</v>
      </c>
      <c r="AK206" s="168">
        <v>24</v>
      </c>
      <c r="AL206" s="168">
        <v>24</v>
      </c>
      <c r="AM206" s="169">
        <v>0</v>
      </c>
    </row>
    <row r="207" spans="1:40" x14ac:dyDescent="0.15">
      <c r="A207" s="167">
        <v>24</v>
      </c>
      <c r="B207" s="168">
        <v>24</v>
      </c>
      <c r="C207" s="168">
        <v>73</v>
      </c>
      <c r="D207" s="168">
        <v>24</v>
      </c>
      <c r="E207" s="168">
        <v>24</v>
      </c>
      <c r="F207" s="168">
        <v>0</v>
      </c>
      <c r="G207" s="168">
        <v>20</v>
      </c>
      <c r="H207" s="168">
        <v>70</v>
      </c>
      <c r="I207" s="168">
        <v>0</v>
      </c>
      <c r="K207" s="168">
        <v>24</v>
      </c>
      <c r="L207" s="168">
        <v>24</v>
      </c>
      <c r="M207" s="168">
        <v>0</v>
      </c>
      <c r="N207" s="168">
        <v>24</v>
      </c>
      <c r="O207" s="168">
        <v>24</v>
      </c>
      <c r="P207" s="168">
        <v>0</v>
      </c>
      <c r="Q207" s="168">
        <v>20</v>
      </c>
      <c r="R207" s="168">
        <v>70</v>
      </c>
      <c r="S207" s="168">
        <v>54</v>
      </c>
      <c r="U207" s="168">
        <v>24</v>
      </c>
      <c r="V207" s="168">
        <v>24</v>
      </c>
      <c r="W207" s="168">
        <v>24</v>
      </c>
      <c r="X207" s="168">
        <v>24</v>
      </c>
      <c r="Y207" s="168">
        <v>24</v>
      </c>
      <c r="Z207" s="168">
        <v>24</v>
      </c>
      <c r="AA207" s="168">
        <v>24</v>
      </c>
      <c r="AB207" s="168">
        <v>70</v>
      </c>
      <c r="AC207" s="168">
        <v>0</v>
      </c>
      <c r="AE207" s="168">
        <v>24</v>
      </c>
      <c r="AF207" s="168">
        <v>24</v>
      </c>
      <c r="AG207" s="168">
        <v>24</v>
      </c>
      <c r="AH207" s="168">
        <v>24</v>
      </c>
      <c r="AI207" s="168">
        <v>24</v>
      </c>
      <c r="AJ207" s="168">
        <v>24</v>
      </c>
      <c r="AK207" s="168">
        <v>24</v>
      </c>
      <c r="AL207" s="168">
        <v>24</v>
      </c>
      <c r="AM207" s="169">
        <v>0</v>
      </c>
    </row>
    <row r="208" spans="1:40" x14ac:dyDescent="0.15">
      <c r="A208" s="167">
        <v>22</v>
      </c>
      <c r="B208" s="168">
        <v>22</v>
      </c>
      <c r="C208" s="168">
        <v>70</v>
      </c>
      <c r="D208" s="168">
        <v>22</v>
      </c>
      <c r="E208" s="168">
        <v>22</v>
      </c>
      <c r="F208" s="168">
        <v>0</v>
      </c>
      <c r="G208" s="168">
        <v>20</v>
      </c>
      <c r="H208" s="168">
        <v>69</v>
      </c>
      <c r="I208" s="168">
        <v>0</v>
      </c>
      <c r="K208" s="168">
        <v>22</v>
      </c>
      <c r="L208" s="168">
        <v>22</v>
      </c>
      <c r="M208" s="168">
        <v>0</v>
      </c>
      <c r="N208" s="168">
        <v>22</v>
      </c>
      <c r="O208" s="168">
        <v>22</v>
      </c>
      <c r="P208" s="168">
        <v>0</v>
      </c>
      <c r="Q208" s="168">
        <v>20</v>
      </c>
      <c r="R208" s="168">
        <v>69</v>
      </c>
      <c r="S208" s="168">
        <v>30</v>
      </c>
      <c r="U208" s="168">
        <v>22</v>
      </c>
      <c r="V208" s="168">
        <v>22</v>
      </c>
      <c r="W208" s="168">
        <v>22</v>
      </c>
      <c r="X208" s="168">
        <v>22</v>
      </c>
      <c r="Y208" s="168">
        <v>22</v>
      </c>
      <c r="Z208" s="168">
        <v>22</v>
      </c>
      <c r="AA208" s="168">
        <v>22</v>
      </c>
      <c r="AB208" s="168">
        <v>69</v>
      </c>
      <c r="AC208" s="168">
        <v>0</v>
      </c>
      <c r="AE208" s="168">
        <v>22</v>
      </c>
      <c r="AF208" s="168">
        <v>22</v>
      </c>
      <c r="AG208" s="168">
        <v>22</v>
      </c>
      <c r="AH208" s="168">
        <v>22</v>
      </c>
      <c r="AI208" s="168">
        <v>22</v>
      </c>
      <c r="AJ208" s="168">
        <v>22</v>
      </c>
      <c r="AK208" s="168">
        <v>22</v>
      </c>
      <c r="AL208" s="168">
        <v>22</v>
      </c>
      <c r="AM208" s="169">
        <v>0</v>
      </c>
    </row>
    <row r="209" spans="1:39" x14ac:dyDescent="0.15">
      <c r="A209" s="167">
        <v>21</v>
      </c>
      <c r="B209" s="168">
        <v>21</v>
      </c>
      <c r="C209" s="168">
        <v>67</v>
      </c>
      <c r="D209" s="168">
        <v>21</v>
      </c>
      <c r="E209" s="168">
        <v>21</v>
      </c>
      <c r="F209" s="168">
        <v>0</v>
      </c>
      <c r="G209" s="168">
        <v>20</v>
      </c>
      <c r="H209" s="168">
        <v>67</v>
      </c>
      <c r="I209" s="168">
        <v>0</v>
      </c>
      <c r="K209" s="168">
        <v>21</v>
      </c>
      <c r="L209" s="168">
        <v>21</v>
      </c>
      <c r="M209" s="168">
        <v>0</v>
      </c>
      <c r="N209" s="168">
        <v>21</v>
      </c>
      <c r="O209" s="168">
        <v>21</v>
      </c>
      <c r="P209" s="168">
        <v>0</v>
      </c>
      <c r="Q209" s="168">
        <v>20</v>
      </c>
      <c r="R209" s="168">
        <v>67</v>
      </c>
      <c r="S209" s="168">
        <v>51</v>
      </c>
      <c r="U209" s="168">
        <v>21</v>
      </c>
      <c r="V209" s="168">
        <v>21</v>
      </c>
      <c r="W209" s="168">
        <v>21</v>
      </c>
      <c r="X209" s="168">
        <v>21</v>
      </c>
      <c r="Y209" s="168">
        <v>21</v>
      </c>
      <c r="Z209" s="168">
        <v>21</v>
      </c>
      <c r="AA209" s="168">
        <v>21</v>
      </c>
      <c r="AB209" s="168">
        <v>67</v>
      </c>
      <c r="AC209" s="168">
        <v>0</v>
      </c>
      <c r="AE209" s="168">
        <v>21</v>
      </c>
      <c r="AF209" s="168">
        <v>21</v>
      </c>
      <c r="AG209" s="168">
        <v>21</v>
      </c>
      <c r="AH209" s="168">
        <v>21</v>
      </c>
      <c r="AI209" s="168">
        <v>21</v>
      </c>
      <c r="AJ209" s="168">
        <v>21</v>
      </c>
      <c r="AK209" s="168">
        <v>21</v>
      </c>
      <c r="AL209" s="168">
        <v>21</v>
      </c>
      <c r="AM209" s="169">
        <v>0</v>
      </c>
    </row>
    <row r="210" spans="1:39" x14ac:dyDescent="0.15">
      <c r="A210" s="167">
        <v>21</v>
      </c>
      <c r="B210" s="168">
        <v>21</v>
      </c>
      <c r="C210" s="168">
        <v>64</v>
      </c>
      <c r="D210" s="168">
        <v>21</v>
      </c>
      <c r="E210" s="168">
        <v>21</v>
      </c>
      <c r="F210" s="168">
        <v>0</v>
      </c>
      <c r="G210" s="168">
        <v>20</v>
      </c>
      <c r="H210" s="168">
        <v>67</v>
      </c>
      <c r="I210" s="168">
        <v>0</v>
      </c>
      <c r="K210" s="168">
        <v>21</v>
      </c>
      <c r="L210" s="168">
        <v>21</v>
      </c>
      <c r="M210" s="168">
        <v>0</v>
      </c>
      <c r="N210" s="168">
        <v>21</v>
      </c>
      <c r="O210" s="168">
        <v>21</v>
      </c>
      <c r="P210" s="168">
        <v>0</v>
      </c>
      <c r="Q210" s="168">
        <v>20</v>
      </c>
      <c r="R210" s="168">
        <v>67</v>
      </c>
      <c r="S210" s="168">
        <v>47</v>
      </c>
      <c r="U210" s="168">
        <v>21</v>
      </c>
      <c r="V210" s="168">
        <v>21</v>
      </c>
      <c r="W210" s="168">
        <v>21</v>
      </c>
      <c r="X210" s="168">
        <v>21</v>
      </c>
      <c r="Y210" s="168">
        <v>21</v>
      </c>
      <c r="Z210" s="168">
        <v>21</v>
      </c>
      <c r="AA210" s="168">
        <v>21</v>
      </c>
      <c r="AB210" s="168">
        <v>67</v>
      </c>
      <c r="AC210" s="168">
        <v>0</v>
      </c>
      <c r="AE210" s="168">
        <v>21</v>
      </c>
      <c r="AF210" s="168">
        <v>21</v>
      </c>
      <c r="AG210" s="168">
        <v>21</v>
      </c>
      <c r="AH210" s="168">
        <v>21</v>
      </c>
      <c r="AI210" s="168">
        <v>21</v>
      </c>
      <c r="AJ210" s="168">
        <v>21</v>
      </c>
      <c r="AK210" s="168">
        <v>21</v>
      </c>
      <c r="AL210" s="168">
        <v>21</v>
      </c>
      <c r="AM210" s="169">
        <v>0</v>
      </c>
    </row>
    <row r="211" spans="1:39" x14ac:dyDescent="0.15">
      <c r="A211" s="167">
        <v>18</v>
      </c>
      <c r="B211" s="168">
        <v>18</v>
      </c>
      <c r="C211" s="168">
        <v>61</v>
      </c>
      <c r="D211" s="168">
        <v>18</v>
      </c>
      <c r="E211" s="168">
        <v>18</v>
      </c>
      <c r="F211" s="168">
        <v>0</v>
      </c>
      <c r="G211" s="168">
        <v>20</v>
      </c>
      <c r="H211" s="168">
        <v>64</v>
      </c>
      <c r="I211" s="168">
        <v>0</v>
      </c>
      <c r="K211" s="168">
        <v>18</v>
      </c>
      <c r="L211" s="168">
        <v>18</v>
      </c>
      <c r="M211" s="168">
        <v>0</v>
      </c>
      <c r="N211" s="168">
        <v>18</v>
      </c>
      <c r="O211" s="168">
        <v>18</v>
      </c>
      <c r="P211" s="168">
        <v>0</v>
      </c>
      <c r="Q211" s="168">
        <v>20</v>
      </c>
      <c r="R211" s="168">
        <v>64</v>
      </c>
      <c r="S211" s="168">
        <v>38</v>
      </c>
      <c r="U211" s="168">
        <v>18</v>
      </c>
      <c r="V211" s="168">
        <v>18</v>
      </c>
      <c r="W211" s="168">
        <v>18</v>
      </c>
      <c r="X211" s="168">
        <v>18</v>
      </c>
      <c r="Y211" s="168">
        <v>18</v>
      </c>
      <c r="Z211" s="168">
        <v>18</v>
      </c>
      <c r="AA211" s="168">
        <v>18</v>
      </c>
      <c r="AB211" s="168">
        <v>64</v>
      </c>
      <c r="AC211" s="168">
        <v>0</v>
      </c>
      <c r="AE211" s="168">
        <v>18</v>
      </c>
      <c r="AF211" s="168">
        <v>18</v>
      </c>
      <c r="AG211" s="168">
        <v>18</v>
      </c>
      <c r="AH211" s="168">
        <v>18</v>
      </c>
      <c r="AI211" s="168">
        <v>18</v>
      </c>
      <c r="AJ211" s="168">
        <v>18</v>
      </c>
      <c r="AK211" s="168">
        <v>18</v>
      </c>
      <c r="AL211" s="168">
        <v>18</v>
      </c>
      <c r="AM211" s="169">
        <v>0</v>
      </c>
    </row>
    <row r="212" spans="1:39" x14ac:dyDescent="0.15">
      <c r="A212" s="167">
        <v>15</v>
      </c>
      <c r="B212" s="168">
        <v>15</v>
      </c>
      <c r="C212" s="168">
        <v>58</v>
      </c>
      <c r="D212" s="168">
        <v>15</v>
      </c>
      <c r="E212" s="168">
        <v>15</v>
      </c>
      <c r="F212" s="168">
        <v>15</v>
      </c>
      <c r="G212" s="168">
        <v>15</v>
      </c>
      <c r="H212" s="168">
        <v>61</v>
      </c>
      <c r="I212" s="168">
        <v>0</v>
      </c>
      <c r="K212" s="168">
        <v>15</v>
      </c>
      <c r="L212" s="168">
        <v>15</v>
      </c>
      <c r="M212" s="168">
        <v>15</v>
      </c>
      <c r="N212" s="168">
        <v>15</v>
      </c>
      <c r="O212" s="168">
        <v>15</v>
      </c>
      <c r="P212" s="168">
        <v>15</v>
      </c>
      <c r="Q212" s="168">
        <v>15</v>
      </c>
      <c r="R212" s="168">
        <v>61</v>
      </c>
      <c r="S212" s="168">
        <v>0</v>
      </c>
      <c r="U212" s="168">
        <v>15</v>
      </c>
      <c r="V212" s="168">
        <v>15</v>
      </c>
      <c r="W212" s="168">
        <v>15</v>
      </c>
      <c r="X212" s="168">
        <v>15</v>
      </c>
      <c r="Y212" s="168">
        <v>15</v>
      </c>
      <c r="Z212" s="168">
        <v>15</v>
      </c>
      <c r="AA212" s="168">
        <v>15</v>
      </c>
      <c r="AB212" s="168">
        <v>61</v>
      </c>
      <c r="AC212" s="168">
        <v>0</v>
      </c>
      <c r="AE212" s="168">
        <v>15</v>
      </c>
      <c r="AF212" s="168">
        <v>15</v>
      </c>
      <c r="AG212" s="168">
        <v>15</v>
      </c>
      <c r="AH212" s="168">
        <v>15</v>
      </c>
      <c r="AI212" s="168">
        <v>15</v>
      </c>
      <c r="AJ212" s="168">
        <v>15</v>
      </c>
      <c r="AK212" s="168">
        <v>15</v>
      </c>
      <c r="AL212" s="168">
        <v>15</v>
      </c>
      <c r="AM212" s="169">
        <v>0</v>
      </c>
    </row>
    <row r="213" spans="1:39" x14ac:dyDescent="0.15">
      <c r="A213" s="167">
        <v>12</v>
      </c>
      <c r="B213" s="168">
        <v>12</v>
      </c>
      <c r="C213" s="168">
        <v>55</v>
      </c>
      <c r="D213" s="168">
        <v>12</v>
      </c>
      <c r="E213" s="168">
        <v>12</v>
      </c>
      <c r="F213" s="168">
        <v>12</v>
      </c>
      <c r="G213" s="168">
        <v>12</v>
      </c>
      <c r="H213" s="168">
        <v>56</v>
      </c>
      <c r="I213" s="168">
        <v>0</v>
      </c>
      <c r="K213" s="168">
        <v>12</v>
      </c>
      <c r="L213" s="168">
        <v>12</v>
      </c>
      <c r="M213" s="168">
        <v>12</v>
      </c>
      <c r="N213" s="168">
        <v>12</v>
      </c>
      <c r="O213" s="168">
        <v>12</v>
      </c>
      <c r="P213" s="168">
        <v>12</v>
      </c>
      <c r="Q213" s="168">
        <v>12</v>
      </c>
      <c r="R213" s="168">
        <v>56</v>
      </c>
      <c r="S213" s="168">
        <v>0</v>
      </c>
      <c r="U213" s="168">
        <v>12</v>
      </c>
      <c r="V213" s="168">
        <v>12</v>
      </c>
      <c r="W213" s="168">
        <v>12</v>
      </c>
      <c r="X213" s="168">
        <v>12</v>
      </c>
      <c r="Y213" s="168">
        <v>12</v>
      </c>
      <c r="Z213" s="168">
        <v>12</v>
      </c>
      <c r="AA213" s="168">
        <v>12</v>
      </c>
      <c r="AB213" s="168">
        <v>56</v>
      </c>
      <c r="AC213" s="168">
        <v>0</v>
      </c>
      <c r="AE213" s="168">
        <v>12</v>
      </c>
      <c r="AF213" s="168">
        <v>12</v>
      </c>
      <c r="AG213" s="168">
        <v>12</v>
      </c>
      <c r="AH213" s="168">
        <v>12</v>
      </c>
      <c r="AI213" s="168">
        <v>12</v>
      </c>
      <c r="AJ213" s="168">
        <v>12</v>
      </c>
      <c r="AK213" s="168">
        <v>12</v>
      </c>
      <c r="AL213" s="168">
        <v>12</v>
      </c>
      <c r="AM213" s="169">
        <v>0</v>
      </c>
    </row>
    <row r="214" spans="1:39" x14ac:dyDescent="0.15">
      <c r="A214" s="167">
        <v>7</v>
      </c>
      <c r="B214" s="168">
        <v>7</v>
      </c>
      <c r="C214" s="168">
        <v>7</v>
      </c>
      <c r="D214" s="168">
        <v>7</v>
      </c>
      <c r="E214" s="168">
        <v>7</v>
      </c>
      <c r="F214" s="168">
        <v>7</v>
      </c>
      <c r="G214" s="168">
        <v>7</v>
      </c>
      <c r="H214" s="168">
        <v>46</v>
      </c>
      <c r="I214" s="168">
        <v>0</v>
      </c>
      <c r="K214" s="168">
        <v>7</v>
      </c>
      <c r="L214" s="168">
        <v>7</v>
      </c>
      <c r="M214" s="168">
        <v>7</v>
      </c>
      <c r="N214" s="168">
        <v>7</v>
      </c>
      <c r="O214" s="168">
        <v>7</v>
      </c>
      <c r="P214" s="168">
        <v>7</v>
      </c>
      <c r="Q214" s="168">
        <v>7</v>
      </c>
      <c r="R214" s="168">
        <v>46</v>
      </c>
      <c r="S214" s="168">
        <v>50</v>
      </c>
      <c r="U214" s="168">
        <v>7</v>
      </c>
      <c r="V214" s="168">
        <v>7</v>
      </c>
      <c r="W214" s="168">
        <v>7</v>
      </c>
      <c r="X214" s="168">
        <v>7</v>
      </c>
      <c r="Y214" s="168">
        <v>7</v>
      </c>
      <c r="Z214" s="168">
        <v>7</v>
      </c>
      <c r="AA214" s="168">
        <v>7</v>
      </c>
      <c r="AB214" s="168">
        <v>46</v>
      </c>
      <c r="AC214" s="168">
        <v>0</v>
      </c>
      <c r="AE214" s="168">
        <v>7</v>
      </c>
      <c r="AF214" s="168">
        <v>7</v>
      </c>
      <c r="AG214" s="168">
        <v>7</v>
      </c>
      <c r="AH214" s="168">
        <v>7</v>
      </c>
      <c r="AI214" s="168">
        <v>7</v>
      </c>
      <c r="AJ214" s="168">
        <v>7</v>
      </c>
      <c r="AK214" s="168">
        <v>7</v>
      </c>
      <c r="AL214" s="168">
        <v>7</v>
      </c>
      <c r="AM214" s="169">
        <v>0</v>
      </c>
    </row>
    <row r="215" spans="1:39" x14ac:dyDescent="0.15">
      <c r="A215" s="167">
        <v>5</v>
      </c>
      <c r="B215" s="168">
        <v>5</v>
      </c>
      <c r="C215" s="168">
        <v>5</v>
      </c>
      <c r="D215" s="168">
        <v>5</v>
      </c>
      <c r="E215" s="168">
        <v>5</v>
      </c>
      <c r="F215" s="168">
        <v>5</v>
      </c>
      <c r="G215" s="168">
        <v>5</v>
      </c>
      <c r="H215" s="168">
        <v>38</v>
      </c>
      <c r="I215" s="168">
        <v>0</v>
      </c>
      <c r="K215" s="168">
        <v>5</v>
      </c>
      <c r="L215" s="168">
        <v>5</v>
      </c>
      <c r="M215" s="168">
        <v>5</v>
      </c>
      <c r="N215" s="168">
        <v>5</v>
      </c>
      <c r="O215" s="168">
        <v>5</v>
      </c>
      <c r="P215" s="168">
        <v>5</v>
      </c>
      <c r="Q215" s="168">
        <v>5</v>
      </c>
      <c r="R215" s="168">
        <v>38</v>
      </c>
      <c r="S215" s="168">
        <v>50</v>
      </c>
      <c r="U215" s="168">
        <v>5</v>
      </c>
      <c r="V215" s="168">
        <v>5</v>
      </c>
      <c r="W215" s="168">
        <v>5</v>
      </c>
      <c r="X215" s="168">
        <v>5</v>
      </c>
      <c r="Y215" s="168">
        <v>5</v>
      </c>
      <c r="Z215" s="168">
        <v>5</v>
      </c>
      <c r="AA215" s="168">
        <v>5</v>
      </c>
      <c r="AB215" s="168">
        <v>38</v>
      </c>
      <c r="AC215" s="168">
        <v>0</v>
      </c>
      <c r="AE215" s="168">
        <v>5</v>
      </c>
      <c r="AF215" s="168">
        <v>5</v>
      </c>
      <c r="AG215" s="168">
        <v>5</v>
      </c>
      <c r="AH215" s="168">
        <v>5</v>
      </c>
      <c r="AI215" s="168">
        <v>5</v>
      </c>
      <c r="AJ215" s="168">
        <v>5</v>
      </c>
      <c r="AK215" s="168">
        <v>5</v>
      </c>
      <c r="AL215" s="168">
        <v>5</v>
      </c>
      <c r="AM215" s="169">
        <v>0</v>
      </c>
    </row>
    <row r="216" spans="1:39" x14ac:dyDescent="0.15">
      <c r="A216" s="167">
        <v>0</v>
      </c>
      <c r="B216" s="168">
        <v>0</v>
      </c>
      <c r="C216" s="168">
        <v>0</v>
      </c>
      <c r="D216" s="168">
        <v>0</v>
      </c>
      <c r="E216" s="168">
        <v>0</v>
      </c>
      <c r="F216" s="168">
        <v>0</v>
      </c>
      <c r="G216" s="168">
        <v>0</v>
      </c>
      <c r="H216" s="168">
        <v>0</v>
      </c>
      <c r="I216" s="168">
        <v>0</v>
      </c>
      <c r="K216" s="168">
        <v>0</v>
      </c>
      <c r="L216" s="168">
        <v>0</v>
      </c>
      <c r="M216" s="168">
        <v>0</v>
      </c>
      <c r="N216" s="168">
        <v>0</v>
      </c>
      <c r="O216" s="168">
        <v>0</v>
      </c>
      <c r="P216" s="168">
        <v>0</v>
      </c>
      <c r="Q216" s="168">
        <v>0</v>
      </c>
      <c r="R216" s="168">
        <v>0</v>
      </c>
      <c r="S216" s="168">
        <v>50</v>
      </c>
      <c r="U216" s="168">
        <v>0</v>
      </c>
      <c r="V216" s="168">
        <v>0</v>
      </c>
      <c r="W216" s="168">
        <v>0</v>
      </c>
      <c r="X216" s="168">
        <v>0</v>
      </c>
      <c r="Y216" s="168">
        <v>0</v>
      </c>
      <c r="Z216" s="168">
        <v>0</v>
      </c>
      <c r="AA216" s="168">
        <v>0</v>
      </c>
      <c r="AB216" s="168">
        <v>0</v>
      </c>
      <c r="AC216" s="168">
        <v>0</v>
      </c>
      <c r="AE216" s="168">
        <v>0</v>
      </c>
      <c r="AF216" s="168">
        <v>0</v>
      </c>
      <c r="AG216" s="168">
        <v>0</v>
      </c>
      <c r="AH216" s="168">
        <v>0</v>
      </c>
      <c r="AI216" s="168">
        <v>0</v>
      </c>
      <c r="AJ216" s="168">
        <v>0</v>
      </c>
      <c r="AK216" s="168">
        <v>0</v>
      </c>
      <c r="AL216" s="168">
        <v>0</v>
      </c>
      <c r="AM216" s="169">
        <v>0</v>
      </c>
    </row>
    <row r="217" spans="1:39" x14ac:dyDescent="0.15">
      <c r="A217" s="167">
        <v>0</v>
      </c>
      <c r="B217" s="168">
        <v>0</v>
      </c>
      <c r="C217" s="168">
        <v>0</v>
      </c>
      <c r="D217" s="168">
        <v>0</v>
      </c>
      <c r="E217" s="168">
        <v>0</v>
      </c>
      <c r="F217" s="168">
        <v>0</v>
      </c>
      <c r="G217" s="168">
        <v>0</v>
      </c>
      <c r="H217" s="168">
        <v>0</v>
      </c>
      <c r="I217" s="168">
        <v>0</v>
      </c>
      <c r="K217" s="168">
        <v>0</v>
      </c>
      <c r="L217" s="168">
        <v>0</v>
      </c>
      <c r="M217" s="168">
        <v>0</v>
      </c>
      <c r="N217" s="168">
        <v>0</v>
      </c>
      <c r="O217" s="168">
        <v>0</v>
      </c>
      <c r="P217" s="168">
        <v>0</v>
      </c>
      <c r="Q217" s="168">
        <v>0</v>
      </c>
      <c r="R217" s="168">
        <v>0</v>
      </c>
      <c r="S217" s="168">
        <v>50</v>
      </c>
      <c r="U217" s="168">
        <v>0</v>
      </c>
      <c r="V217" s="168">
        <v>0</v>
      </c>
      <c r="W217" s="168">
        <v>0</v>
      </c>
      <c r="X217" s="168">
        <v>0</v>
      </c>
      <c r="Y217" s="168">
        <v>0</v>
      </c>
      <c r="Z217" s="168">
        <v>0</v>
      </c>
      <c r="AA217" s="168">
        <v>0</v>
      </c>
      <c r="AB217" s="168">
        <v>0</v>
      </c>
      <c r="AC217" s="168">
        <v>0</v>
      </c>
      <c r="AE217" s="168">
        <v>0</v>
      </c>
      <c r="AF217" s="168">
        <v>0</v>
      </c>
      <c r="AG217" s="168">
        <v>0</v>
      </c>
      <c r="AH217" s="168">
        <v>0</v>
      </c>
      <c r="AI217" s="168">
        <v>0</v>
      </c>
      <c r="AJ217" s="168">
        <v>0</v>
      </c>
      <c r="AK217" s="168">
        <v>0</v>
      </c>
      <c r="AL217" s="168">
        <v>0</v>
      </c>
      <c r="AM217" s="169">
        <v>0</v>
      </c>
    </row>
    <row r="218" spans="1:39" x14ac:dyDescent="0.15">
      <c r="A218" s="167">
        <v>38</v>
      </c>
      <c r="B218" s="168">
        <v>38</v>
      </c>
      <c r="C218" s="168">
        <v>3</v>
      </c>
      <c r="D218" s="168">
        <v>38</v>
      </c>
      <c r="E218" s="168">
        <v>38</v>
      </c>
      <c r="F218" s="168">
        <v>0</v>
      </c>
      <c r="G218" s="168">
        <v>20</v>
      </c>
      <c r="H218" s="168">
        <v>80</v>
      </c>
      <c r="I218" s="168">
        <v>0</v>
      </c>
      <c r="K218" s="168">
        <v>38</v>
      </c>
      <c r="L218" s="168">
        <v>38</v>
      </c>
      <c r="M218" s="168">
        <v>0</v>
      </c>
      <c r="N218" s="168">
        <v>38</v>
      </c>
      <c r="O218" s="168">
        <v>38</v>
      </c>
      <c r="P218" s="168">
        <v>0</v>
      </c>
      <c r="Q218" s="168">
        <v>20</v>
      </c>
      <c r="R218" s="168">
        <v>80</v>
      </c>
      <c r="S218" s="168">
        <v>50</v>
      </c>
      <c r="U218" s="168">
        <v>38</v>
      </c>
      <c r="V218" s="168">
        <v>38</v>
      </c>
      <c r="W218" s="168">
        <v>38</v>
      </c>
      <c r="X218" s="168">
        <v>38</v>
      </c>
      <c r="Y218" s="168">
        <v>38</v>
      </c>
      <c r="Z218" s="168">
        <v>38</v>
      </c>
      <c r="AA218" s="168">
        <v>38</v>
      </c>
      <c r="AB218" s="168">
        <v>80</v>
      </c>
      <c r="AC218" s="168">
        <v>0</v>
      </c>
      <c r="AE218" s="168">
        <v>38</v>
      </c>
      <c r="AF218" s="168">
        <v>38</v>
      </c>
      <c r="AG218" s="168">
        <v>38</v>
      </c>
      <c r="AH218" s="168">
        <v>38</v>
      </c>
      <c r="AI218" s="168">
        <v>38</v>
      </c>
      <c r="AJ218" s="168">
        <v>38</v>
      </c>
      <c r="AK218" s="168">
        <v>38</v>
      </c>
      <c r="AL218" s="168">
        <v>38</v>
      </c>
      <c r="AM218" s="169">
        <v>0</v>
      </c>
    </row>
    <row r="219" spans="1:39" x14ac:dyDescent="0.15">
      <c r="A219" s="167">
        <v>38</v>
      </c>
      <c r="B219" s="168">
        <v>38</v>
      </c>
      <c r="C219" s="168">
        <v>7</v>
      </c>
      <c r="D219" s="168">
        <v>0</v>
      </c>
      <c r="E219" s="168">
        <v>38</v>
      </c>
      <c r="F219" s="168">
        <v>0</v>
      </c>
      <c r="G219" s="168">
        <v>20</v>
      </c>
      <c r="H219" s="168">
        <v>80</v>
      </c>
      <c r="I219" s="168">
        <v>0</v>
      </c>
      <c r="K219" s="168">
        <v>38</v>
      </c>
      <c r="L219" s="168">
        <v>38</v>
      </c>
      <c r="M219" s="168">
        <v>38</v>
      </c>
      <c r="N219" s="168">
        <v>0</v>
      </c>
      <c r="O219" s="168">
        <v>38</v>
      </c>
      <c r="P219" s="168">
        <v>0</v>
      </c>
      <c r="Q219" s="168">
        <v>20</v>
      </c>
      <c r="R219" s="168">
        <v>80</v>
      </c>
      <c r="S219" s="168">
        <v>50</v>
      </c>
      <c r="U219" s="168">
        <v>38</v>
      </c>
      <c r="V219" s="168">
        <v>38</v>
      </c>
      <c r="W219" s="168">
        <v>38</v>
      </c>
      <c r="X219" s="168">
        <v>38</v>
      </c>
      <c r="Y219" s="168">
        <v>38</v>
      </c>
      <c r="Z219" s="168">
        <v>38</v>
      </c>
      <c r="AA219" s="168">
        <v>38</v>
      </c>
      <c r="AB219" s="168">
        <v>80</v>
      </c>
      <c r="AC219" s="168">
        <v>0</v>
      </c>
      <c r="AE219" s="168">
        <v>38</v>
      </c>
      <c r="AF219" s="168">
        <v>38</v>
      </c>
      <c r="AG219" s="168">
        <v>38</v>
      </c>
      <c r="AH219" s="168">
        <v>38</v>
      </c>
      <c r="AI219" s="168">
        <v>38</v>
      </c>
      <c r="AJ219" s="168">
        <v>38</v>
      </c>
      <c r="AK219" s="168">
        <v>38</v>
      </c>
      <c r="AL219" s="168">
        <v>38</v>
      </c>
      <c r="AM219" s="169">
        <v>0</v>
      </c>
    </row>
    <row r="220" spans="1:39" x14ac:dyDescent="0.15">
      <c r="A220" s="167">
        <v>33</v>
      </c>
      <c r="B220" s="168">
        <v>33</v>
      </c>
      <c r="C220" s="168">
        <v>11</v>
      </c>
      <c r="D220" s="168">
        <v>0</v>
      </c>
      <c r="E220" s="168">
        <v>33</v>
      </c>
      <c r="F220" s="168">
        <v>0</v>
      </c>
      <c r="G220" s="168">
        <v>20</v>
      </c>
      <c r="H220" s="168">
        <v>77</v>
      </c>
      <c r="I220" s="168">
        <v>0</v>
      </c>
      <c r="K220" s="168">
        <v>33</v>
      </c>
      <c r="L220" s="168">
        <v>33</v>
      </c>
      <c r="M220" s="168">
        <v>33</v>
      </c>
      <c r="N220" s="168">
        <v>0</v>
      </c>
      <c r="O220" s="168">
        <v>33</v>
      </c>
      <c r="P220" s="168">
        <v>0</v>
      </c>
      <c r="Q220" s="168">
        <v>20</v>
      </c>
      <c r="R220" s="168">
        <v>77</v>
      </c>
      <c r="S220" s="168">
        <v>50</v>
      </c>
      <c r="U220" s="168">
        <v>33</v>
      </c>
      <c r="V220" s="168">
        <v>33</v>
      </c>
      <c r="W220" s="168">
        <v>33</v>
      </c>
      <c r="X220" s="168">
        <v>33</v>
      </c>
      <c r="Y220" s="168">
        <v>33</v>
      </c>
      <c r="Z220" s="168">
        <v>33</v>
      </c>
      <c r="AA220" s="168">
        <v>33</v>
      </c>
      <c r="AB220" s="168">
        <v>77</v>
      </c>
      <c r="AC220" s="168">
        <v>0</v>
      </c>
      <c r="AE220" s="168">
        <v>33</v>
      </c>
      <c r="AF220" s="168">
        <v>33</v>
      </c>
      <c r="AG220" s="168">
        <v>33</v>
      </c>
      <c r="AH220" s="168">
        <v>33</v>
      </c>
      <c r="AI220" s="168">
        <v>33</v>
      </c>
      <c r="AJ220" s="168">
        <v>33</v>
      </c>
      <c r="AK220" s="168">
        <v>33</v>
      </c>
      <c r="AL220" s="168">
        <v>33</v>
      </c>
      <c r="AM220" s="169">
        <v>0</v>
      </c>
    </row>
    <row r="221" spans="1:39" x14ac:dyDescent="0.15">
      <c r="A221" s="167">
        <v>26</v>
      </c>
      <c r="B221" s="168">
        <v>26</v>
      </c>
      <c r="C221" s="168">
        <v>15</v>
      </c>
      <c r="D221" s="168">
        <v>0</v>
      </c>
      <c r="E221" s="168">
        <v>26</v>
      </c>
      <c r="F221" s="168">
        <v>0</v>
      </c>
      <c r="G221" s="168">
        <v>20</v>
      </c>
      <c r="H221" s="168">
        <v>72</v>
      </c>
      <c r="I221" s="168">
        <v>0</v>
      </c>
      <c r="K221" s="168">
        <v>26</v>
      </c>
      <c r="L221" s="168">
        <v>26</v>
      </c>
      <c r="M221" s="168">
        <v>26</v>
      </c>
      <c r="N221" s="168">
        <v>0</v>
      </c>
      <c r="O221" s="168">
        <v>26</v>
      </c>
      <c r="P221" s="168">
        <v>0</v>
      </c>
      <c r="Q221" s="168">
        <v>20</v>
      </c>
      <c r="R221" s="168">
        <v>72</v>
      </c>
      <c r="S221" s="168">
        <v>50</v>
      </c>
      <c r="U221" s="168">
        <v>26</v>
      </c>
      <c r="V221" s="168">
        <v>26</v>
      </c>
      <c r="W221" s="168">
        <v>26</v>
      </c>
      <c r="X221" s="168">
        <v>26</v>
      </c>
      <c r="Y221" s="168">
        <v>26</v>
      </c>
      <c r="Z221" s="168">
        <v>26</v>
      </c>
      <c r="AA221" s="168">
        <v>26</v>
      </c>
      <c r="AB221" s="168">
        <v>72</v>
      </c>
      <c r="AC221" s="168">
        <v>0</v>
      </c>
      <c r="AE221" s="168">
        <v>26</v>
      </c>
      <c r="AF221" s="168">
        <v>26</v>
      </c>
      <c r="AG221" s="168">
        <v>26</v>
      </c>
      <c r="AH221" s="168">
        <v>26</v>
      </c>
      <c r="AI221" s="168">
        <v>26</v>
      </c>
      <c r="AJ221" s="168">
        <v>26</v>
      </c>
      <c r="AK221" s="168">
        <v>26</v>
      </c>
      <c r="AL221" s="168">
        <v>26</v>
      </c>
      <c r="AM221" s="169">
        <v>0</v>
      </c>
    </row>
    <row r="222" spans="1:39" x14ac:dyDescent="0.15">
      <c r="A222" s="167">
        <v>22</v>
      </c>
      <c r="B222" s="168">
        <v>22</v>
      </c>
      <c r="C222" s="168">
        <v>19</v>
      </c>
      <c r="D222" s="168">
        <v>0</v>
      </c>
      <c r="E222" s="168">
        <v>22</v>
      </c>
      <c r="F222" s="168">
        <v>0</v>
      </c>
      <c r="G222" s="168">
        <v>20</v>
      </c>
      <c r="H222" s="168">
        <v>69</v>
      </c>
      <c r="I222" s="168">
        <v>0</v>
      </c>
      <c r="K222" s="168">
        <v>22</v>
      </c>
      <c r="L222" s="168">
        <v>22</v>
      </c>
      <c r="M222" s="168">
        <v>22</v>
      </c>
      <c r="N222" s="168">
        <v>0</v>
      </c>
      <c r="O222" s="168">
        <v>22</v>
      </c>
      <c r="P222" s="168">
        <v>0</v>
      </c>
      <c r="Q222" s="168">
        <v>20</v>
      </c>
      <c r="R222" s="168">
        <v>69</v>
      </c>
      <c r="S222" s="168">
        <v>50</v>
      </c>
      <c r="U222" s="168">
        <v>22</v>
      </c>
      <c r="V222" s="168">
        <v>22</v>
      </c>
      <c r="W222" s="168">
        <v>22</v>
      </c>
      <c r="X222" s="168">
        <v>22</v>
      </c>
      <c r="Y222" s="168">
        <v>22</v>
      </c>
      <c r="Z222" s="168">
        <v>22</v>
      </c>
      <c r="AA222" s="168">
        <v>22</v>
      </c>
      <c r="AB222" s="168">
        <v>69</v>
      </c>
      <c r="AC222" s="168">
        <v>0</v>
      </c>
      <c r="AE222" s="168">
        <v>22</v>
      </c>
      <c r="AF222" s="168">
        <v>22</v>
      </c>
      <c r="AG222" s="168">
        <v>22</v>
      </c>
      <c r="AH222" s="168">
        <v>22</v>
      </c>
      <c r="AI222" s="168">
        <v>22</v>
      </c>
      <c r="AJ222" s="168">
        <v>22</v>
      </c>
      <c r="AK222" s="168">
        <v>22</v>
      </c>
      <c r="AL222" s="168">
        <v>22</v>
      </c>
      <c r="AM222" s="169">
        <v>0</v>
      </c>
    </row>
    <row r="223" spans="1:39" x14ac:dyDescent="0.15">
      <c r="A223" s="167">
        <v>18</v>
      </c>
      <c r="B223" s="168">
        <v>18</v>
      </c>
      <c r="C223" s="168">
        <v>23</v>
      </c>
      <c r="D223" s="168">
        <v>0</v>
      </c>
      <c r="E223" s="168">
        <v>18</v>
      </c>
      <c r="F223" s="168">
        <v>0</v>
      </c>
      <c r="G223" s="168">
        <v>20</v>
      </c>
      <c r="H223" s="168">
        <v>64</v>
      </c>
      <c r="I223" s="168">
        <v>0</v>
      </c>
      <c r="K223" s="168">
        <v>18</v>
      </c>
      <c r="L223" s="168">
        <v>18</v>
      </c>
      <c r="M223" s="168">
        <v>18</v>
      </c>
      <c r="N223" s="168">
        <v>0</v>
      </c>
      <c r="O223" s="168">
        <v>18</v>
      </c>
      <c r="P223" s="168">
        <v>0</v>
      </c>
      <c r="Q223" s="168">
        <v>20</v>
      </c>
      <c r="R223" s="168">
        <v>64</v>
      </c>
      <c r="S223" s="168">
        <v>50</v>
      </c>
      <c r="U223" s="168">
        <v>18</v>
      </c>
      <c r="V223" s="168">
        <v>18</v>
      </c>
      <c r="W223" s="168">
        <v>18</v>
      </c>
      <c r="X223" s="168">
        <v>18</v>
      </c>
      <c r="Y223" s="168">
        <v>18</v>
      </c>
      <c r="Z223" s="168">
        <v>18</v>
      </c>
      <c r="AA223" s="168">
        <v>18</v>
      </c>
      <c r="AB223" s="168">
        <v>64</v>
      </c>
      <c r="AC223" s="168">
        <v>0</v>
      </c>
      <c r="AE223" s="168">
        <v>18</v>
      </c>
      <c r="AF223" s="168">
        <v>18</v>
      </c>
      <c r="AG223" s="168">
        <v>18</v>
      </c>
      <c r="AH223" s="168">
        <v>18</v>
      </c>
      <c r="AI223" s="168">
        <v>18</v>
      </c>
      <c r="AJ223" s="168">
        <v>18</v>
      </c>
      <c r="AK223" s="168">
        <v>18</v>
      </c>
      <c r="AL223" s="168">
        <v>18</v>
      </c>
      <c r="AM223" s="169">
        <v>0</v>
      </c>
    </row>
    <row r="224" spans="1:39" x14ac:dyDescent="0.15">
      <c r="A224" s="167">
        <v>15</v>
      </c>
      <c r="B224" s="168">
        <v>15</v>
      </c>
      <c r="C224" s="168">
        <v>27</v>
      </c>
      <c r="D224" s="168">
        <v>0</v>
      </c>
      <c r="E224" s="168">
        <v>15</v>
      </c>
      <c r="F224" s="168">
        <v>0</v>
      </c>
      <c r="G224" s="168">
        <v>20</v>
      </c>
      <c r="H224" s="168">
        <v>61</v>
      </c>
      <c r="I224" s="168">
        <v>0</v>
      </c>
      <c r="K224" s="168">
        <v>15</v>
      </c>
      <c r="L224" s="168">
        <v>15</v>
      </c>
      <c r="M224" s="168">
        <v>15</v>
      </c>
      <c r="N224" s="168">
        <v>0</v>
      </c>
      <c r="O224" s="168">
        <v>15</v>
      </c>
      <c r="P224" s="168">
        <v>0</v>
      </c>
      <c r="Q224" s="168">
        <v>20</v>
      </c>
      <c r="R224" s="168">
        <v>61</v>
      </c>
      <c r="S224" s="168">
        <v>50</v>
      </c>
      <c r="U224" s="168">
        <v>15</v>
      </c>
      <c r="V224" s="168">
        <v>15</v>
      </c>
      <c r="W224" s="168">
        <v>15</v>
      </c>
      <c r="X224" s="168">
        <v>15</v>
      </c>
      <c r="Y224" s="168">
        <v>15</v>
      </c>
      <c r="Z224" s="168">
        <v>15</v>
      </c>
      <c r="AA224" s="168">
        <v>15</v>
      </c>
      <c r="AB224" s="168">
        <v>61</v>
      </c>
      <c r="AC224" s="168">
        <v>0</v>
      </c>
      <c r="AE224" s="168">
        <v>15</v>
      </c>
      <c r="AF224" s="168">
        <v>15</v>
      </c>
      <c r="AG224" s="168">
        <v>15</v>
      </c>
      <c r="AH224" s="168">
        <v>15</v>
      </c>
      <c r="AI224" s="168">
        <v>15</v>
      </c>
      <c r="AJ224" s="168">
        <v>15</v>
      </c>
      <c r="AK224" s="168">
        <v>15</v>
      </c>
      <c r="AL224" s="168">
        <v>15</v>
      </c>
      <c r="AM224" s="169">
        <v>0</v>
      </c>
    </row>
    <row r="225" spans="1:39" x14ac:dyDescent="0.15">
      <c r="A225" s="167">
        <v>13</v>
      </c>
      <c r="B225" s="168">
        <v>13</v>
      </c>
      <c r="C225" s="168">
        <v>31</v>
      </c>
      <c r="D225" s="168">
        <v>0</v>
      </c>
      <c r="E225" s="168">
        <v>13</v>
      </c>
      <c r="F225" s="168">
        <v>0</v>
      </c>
      <c r="G225" s="168">
        <v>20</v>
      </c>
      <c r="H225" s="168">
        <v>58</v>
      </c>
      <c r="I225" s="168">
        <v>0</v>
      </c>
      <c r="K225" s="168">
        <v>13</v>
      </c>
      <c r="L225" s="168">
        <v>13</v>
      </c>
      <c r="M225" s="168">
        <v>13</v>
      </c>
      <c r="N225" s="168">
        <v>0</v>
      </c>
      <c r="O225" s="168">
        <v>13</v>
      </c>
      <c r="P225" s="168">
        <v>0</v>
      </c>
      <c r="Q225" s="168">
        <v>20</v>
      </c>
      <c r="R225" s="168">
        <v>58</v>
      </c>
      <c r="S225" s="168">
        <v>50</v>
      </c>
      <c r="U225" s="168">
        <v>13</v>
      </c>
      <c r="V225" s="168">
        <v>13</v>
      </c>
      <c r="W225" s="168">
        <v>13</v>
      </c>
      <c r="X225" s="168">
        <v>13</v>
      </c>
      <c r="Y225" s="168">
        <v>13</v>
      </c>
      <c r="Z225" s="168">
        <v>13</v>
      </c>
      <c r="AA225" s="168">
        <v>13</v>
      </c>
      <c r="AB225" s="168">
        <v>58</v>
      </c>
      <c r="AC225" s="168">
        <v>0</v>
      </c>
      <c r="AE225" s="168">
        <v>13</v>
      </c>
      <c r="AF225" s="168">
        <v>13</v>
      </c>
      <c r="AG225" s="168">
        <v>13</v>
      </c>
      <c r="AH225" s="168">
        <v>13</v>
      </c>
      <c r="AI225" s="168">
        <v>13</v>
      </c>
      <c r="AJ225" s="168">
        <v>13</v>
      </c>
      <c r="AK225" s="168">
        <v>13</v>
      </c>
      <c r="AL225" s="168">
        <v>13</v>
      </c>
      <c r="AM225" s="169">
        <v>0</v>
      </c>
    </row>
    <row r="226" spans="1:39" x14ac:dyDescent="0.15">
      <c r="A226" s="167">
        <v>12</v>
      </c>
      <c r="B226" s="168">
        <v>12</v>
      </c>
      <c r="C226" s="168">
        <v>35</v>
      </c>
      <c r="D226" s="168">
        <v>0</v>
      </c>
      <c r="E226" s="168">
        <v>12</v>
      </c>
      <c r="F226" s="168">
        <v>0</v>
      </c>
      <c r="G226" s="168">
        <v>20</v>
      </c>
      <c r="H226" s="168">
        <v>56</v>
      </c>
      <c r="I226" s="168">
        <v>0</v>
      </c>
      <c r="K226" s="168">
        <v>12</v>
      </c>
      <c r="L226" s="168">
        <v>12</v>
      </c>
      <c r="M226" s="168">
        <v>12</v>
      </c>
      <c r="N226" s="168">
        <v>0</v>
      </c>
      <c r="O226" s="168">
        <v>12</v>
      </c>
      <c r="P226" s="168">
        <v>0</v>
      </c>
      <c r="Q226" s="168">
        <v>20</v>
      </c>
      <c r="R226" s="168">
        <v>56</v>
      </c>
      <c r="S226" s="168">
        <v>30</v>
      </c>
      <c r="U226" s="168">
        <v>12</v>
      </c>
      <c r="V226" s="168">
        <v>12</v>
      </c>
      <c r="W226" s="168">
        <v>12</v>
      </c>
      <c r="X226" s="168">
        <v>12</v>
      </c>
      <c r="Y226" s="168">
        <v>12</v>
      </c>
      <c r="Z226" s="168">
        <v>12</v>
      </c>
      <c r="AA226" s="168">
        <v>12</v>
      </c>
      <c r="AB226" s="168">
        <v>56</v>
      </c>
      <c r="AC226" s="168">
        <v>0</v>
      </c>
      <c r="AE226" s="168">
        <v>12</v>
      </c>
      <c r="AF226" s="168">
        <v>12</v>
      </c>
      <c r="AG226" s="168">
        <v>12</v>
      </c>
      <c r="AH226" s="168">
        <v>12</v>
      </c>
      <c r="AI226" s="168">
        <v>12</v>
      </c>
      <c r="AJ226" s="168">
        <v>12</v>
      </c>
      <c r="AK226" s="168">
        <v>12</v>
      </c>
      <c r="AL226" s="168">
        <v>12</v>
      </c>
      <c r="AM226" s="169">
        <v>0</v>
      </c>
    </row>
    <row r="227" spans="1:39" x14ac:dyDescent="0.15">
      <c r="A227" s="167">
        <v>11</v>
      </c>
      <c r="B227" s="168">
        <v>11</v>
      </c>
      <c r="C227" s="168">
        <v>39</v>
      </c>
      <c r="D227" s="168">
        <v>0</v>
      </c>
      <c r="E227" s="168">
        <v>11</v>
      </c>
      <c r="F227" s="168">
        <v>0</v>
      </c>
      <c r="G227" s="168">
        <v>20</v>
      </c>
      <c r="H227" s="168">
        <v>54</v>
      </c>
      <c r="I227" s="168">
        <v>0</v>
      </c>
      <c r="K227" s="168">
        <v>11</v>
      </c>
      <c r="L227" s="168">
        <v>11</v>
      </c>
      <c r="M227" s="168">
        <v>11</v>
      </c>
      <c r="N227" s="168">
        <v>0</v>
      </c>
      <c r="O227" s="168">
        <v>11</v>
      </c>
      <c r="P227" s="168">
        <v>0</v>
      </c>
      <c r="Q227" s="168">
        <v>20</v>
      </c>
      <c r="R227" s="168">
        <v>54</v>
      </c>
      <c r="S227" s="168">
        <v>30</v>
      </c>
      <c r="U227" s="168">
        <v>11</v>
      </c>
      <c r="V227" s="168">
        <v>11</v>
      </c>
      <c r="W227" s="168">
        <v>11</v>
      </c>
      <c r="X227" s="168">
        <v>11</v>
      </c>
      <c r="Y227" s="168">
        <v>11</v>
      </c>
      <c r="Z227" s="168">
        <v>11</v>
      </c>
      <c r="AA227" s="168">
        <v>11</v>
      </c>
      <c r="AB227" s="168">
        <v>54</v>
      </c>
      <c r="AC227" s="168">
        <v>0</v>
      </c>
      <c r="AE227" s="168">
        <v>11</v>
      </c>
      <c r="AF227" s="168">
        <v>11</v>
      </c>
      <c r="AG227" s="168">
        <v>11</v>
      </c>
      <c r="AH227" s="168">
        <v>11</v>
      </c>
      <c r="AI227" s="168">
        <v>11</v>
      </c>
      <c r="AJ227" s="168">
        <v>11</v>
      </c>
      <c r="AK227" s="168">
        <v>11</v>
      </c>
      <c r="AL227" s="168">
        <v>11</v>
      </c>
      <c r="AM227" s="169">
        <v>0</v>
      </c>
    </row>
    <row r="228" spans="1:39" x14ac:dyDescent="0.15">
      <c r="A228" s="167">
        <v>3</v>
      </c>
      <c r="B228" s="168">
        <v>3</v>
      </c>
      <c r="C228" s="168">
        <v>43</v>
      </c>
      <c r="D228" s="168">
        <v>3</v>
      </c>
      <c r="E228" s="168">
        <v>3</v>
      </c>
      <c r="F228" s="168">
        <v>3</v>
      </c>
      <c r="G228" s="168">
        <v>3</v>
      </c>
      <c r="H228" s="168">
        <v>30</v>
      </c>
      <c r="I228" s="168">
        <v>0</v>
      </c>
      <c r="K228" s="168">
        <v>3</v>
      </c>
      <c r="L228" s="168">
        <v>3</v>
      </c>
      <c r="M228" s="168">
        <v>3</v>
      </c>
      <c r="N228" s="168">
        <v>3</v>
      </c>
      <c r="O228" s="168">
        <v>3</v>
      </c>
      <c r="P228" s="168">
        <v>3</v>
      </c>
      <c r="Q228" s="168">
        <v>3</v>
      </c>
      <c r="R228" s="168">
        <v>30</v>
      </c>
      <c r="S228" s="168">
        <v>0</v>
      </c>
      <c r="U228" s="168">
        <v>3</v>
      </c>
      <c r="V228" s="168">
        <v>3</v>
      </c>
      <c r="W228" s="168">
        <v>3</v>
      </c>
      <c r="X228" s="168">
        <v>3</v>
      </c>
      <c r="Y228" s="168">
        <v>3</v>
      </c>
      <c r="Z228" s="168">
        <v>3</v>
      </c>
      <c r="AA228" s="168">
        <v>3</v>
      </c>
      <c r="AB228" s="168">
        <v>30</v>
      </c>
      <c r="AC228" s="168">
        <v>0</v>
      </c>
      <c r="AE228" s="168">
        <v>3</v>
      </c>
      <c r="AF228" s="168">
        <v>3</v>
      </c>
      <c r="AG228" s="168">
        <v>3</v>
      </c>
      <c r="AH228" s="168">
        <v>3</v>
      </c>
      <c r="AI228" s="168">
        <v>3</v>
      </c>
      <c r="AJ228" s="168">
        <v>3</v>
      </c>
      <c r="AK228" s="168">
        <v>3</v>
      </c>
      <c r="AL228" s="168">
        <v>3</v>
      </c>
      <c r="AM228" s="169">
        <v>0</v>
      </c>
    </row>
    <row r="229" spans="1:39" x14ac:dyDescent="0.15">
      <c r="A229" s="167">
        <v>9</v>
      </c>
      <c r="B229" s="168">
        <v>9</v>
      </c>
      <c r="C229" s="168">
        <v>47</v>
      </c>
      <c r="D229" s="168">
        <v>9</v>
      </c>
      <c r="E229" s="168">
        <v>9</v>
      </c>
      <c r="F229" s="168">
        <v>9</v>
      </c>
      <c r="G229" s="168">
        <v>9</v>
      </c>
      <c r="H229" s="168">
        <v>51</v>
      </c>
      <c r="I229" s="168">
        <v>0</v>
      </c>
      <c r="K229" s="168">
        <v>9</v>
      </c>
      <c r="L229" s="168">
        <v>9</v>
      </c>
      <c r="M229" s="168">
        <v>9</v>
      </c>
      <c r="N229" s="168">
        <v>9</v>
      </c>
      <c r="O229" s="168">
        <v>9</v>
      </c>
      <c r="P229" s="168">
        <v>9</v>
      </c>
      <c r="Q229" s="168">
        <v>9</v>
      </c>
      <c r="R229" s="168">
        <v>51</v>
      </c>
      <c r="S229" s="168">
        <v>0</v>
      </c>
      <c r="U229" s="168">
        <v>9</v>
      </c>
      <c r="V229" s="168">
        <v>9</v>
      </c>
      <c r="W229" s="168">
        <v>9</v>
      </c>
      <c r="X229" s="168">
        <v>9</v>
      </c>
      <c r="Y229" s="168">
        <v>9</v>
      </c>
      <c r="Z229" s="168">
        <v>9</v>
      </c>
      <c r="AA229" s="168">
        <v>9</v>
      </c>
      <c r="AB229" s="168">
        <v>51</v>
      </c>
      <c r="AC229" s="168">
        <v>0</v>
      </c>
      <c r="AE229" s="168">
        <v>9</v>
      </c>
      <c r="AF229" s="168">
        <v>9</v>
      </c>
      <c r="AG229" s="168">
        <v>9</v>
      </c>
      <c r="AH229" s="168">
        <v>9</v>
      </c>
      <c r="AI229" s="168">
        <v>9</v>
      </c>
      <c r="AJ229" s="168">
        <v>9</v>
      </c>
      <c r="AK229" s="168">
        <v>9</v>
      </c>
      <c r="AL229" s="168">
        <v>9</v>
      </c>
      <c r="AM229" s="169">
        <v>0</v>
      </c>
    </row>
    <row r="230" spans="1:39" x14ac:dyDescent="0.15">
      <c r="A230" s="167">
        <v>7</v>
      </c>
      <c r="B230" s="168">
        <v>7</v>
      </c>
      <c r="C230" s="168">
        <v>7</v>
      </c>
      <c r="D230" s="168">
        <v>7</v>
      </c>
      <c r="E230" s="168">
        <v>7</v>
      </c>
      <c r="F230" s="168">
        <v>7</v>
      </c>
      <c r="G230" s="168">
        <v>7</v>
      </c>
      <c r="H230" s="168">
        <v>47</v>
      </c>
      <c r="I230" s="168">
        <v>0</v>
      </c>
      <c r="K230" s="168">
        <v>7</v>
      </c>
      <c r="L230" s="168">
        <v>7</v>
      </c>
      <c r="M230" s="168">
        <v>7</v>
      </c>
      <c r="N230" s="168">
        <v>7</v>
      </c>
      <c r="O230" s="168">
        <v>7</v>
      </c>
      <c r="P230" s="168">
        <v>7</v>
      </c>
      <c r="Q230" s="168">
        <v>7</v>
      </c>
      <c r="R230" s="168">
        <v>47</v>
      </c>
      <c r="S230" s="168">
        <v>80</v>
      </c>
      <c r="U230" s="168">
        <v>7</v>
      </c>
      <c r="V230" s="168">
        <v>7</v>
      </c>
      <c r="W230" s="168">
        <v>7</v>
      </c>
      <c r="X230" s="168">
        <v>7</v>
      </c>
      <c r="Y230" s="168">
        <v>7</v>
      </c>
      <c r="Z230" s="168">
        <v>7</v>
      </c>
      <c r="AA230" s="168">
        <v>7</v>
      </c>
      <c r="AB230" s="168">
        <v>47</v>
      </c>
      <c r="AC230" s="168">
        <v>0</v>
      </c>
      <c r="AE230" s="168">
        <v>7</v>
      </c>
      <c r="AF230" s="168">
        <v>7</v>
      </c>
      <c r="AG230" s="168">
        <v>7</v>
      </c>
      <c r="AH230" s="168">
        <v>7</v>
      </c>
      <c r="AI230" s="168">
        <v>7</v>
      </c>
      <c r="AJ230" s="168">
        <v>7</v>
      </c>
      <c r="AK230" s="168">
        <v>7</v>
      </c>
      <c r="AL230" s="168">
        <v>7</v>
      </c>
      <c r="AM230" s="169">
        <v>0</v>
      </c>
    </row>
    <row r="231" spans="1:39" x14ac:dyDescent="0.15">
      <c r="A231" s="167">
        <v>5</v>
      </c>
      <c r="B231" s="168">
        <v>5</v>
      </c>
      <c r="C231" s="168">
        <v>5</v>
      </c>
      <c r="D231" s="168">
        <v>5</v>
      </c>
      <c r="E231" s="168">
        <v>5</v>
      </c>
      <c r="F231" s="168">
        <v>5</v>
      </c>
      <c r="G231" s="168">
        <v>5</v>
      </c>
      <c r="H231" s="168">
        <v>38</v>
      </c>
      <c r="I231" s="168">
        <v>0</v>
      </c>
      <c r="K231" s="168">
        <v>5</v>
      </c>
      <c r="L231" s="168">
        <v>5</v>
      </c>
      <c r="M231" s="168">
        <v>5</v>
      </c>
      <c r="N231" s="168">
        <v>5</v>
      </c>
      <c r="O231" s="168">
        <v>5</v>
      </c>
      <c r="P231" s="168">
        <v>5</v>
      </c>
      <c r="Q231" s="168">
        <v>5</v>
      </c>
      <c r="R231" s="168">
        <v>38</v>
      </c>
      <c r="S231" s="168">
        <v>80</v>
      </c>
      <c r="U231" s="168">
        <v>5</v>
      </c>
      <c r="V231" s="168">
        <v>5</v>
      </c>
      <c r="W231" s="168">
        <v>5</v>
      </c>
      <c r="X231" s="168">
        <v>5</v>
      </c>
      <c r="Y231" s="168">
        <v>5</v>
      </c>
      <c r="Z231" s="168">
        <v>5</v>
      </c>
      <c r="AA231" s="168">
        <v>5</v>
      </c>
      <c r="AB231" s="168">
        <v>38</v>
      </c>
      <c r="AC231" s="168">
        <v>0</v>
      </c>
      <c r="AE231" s="168">
        <v>5</v>
      </c>
      <c r="AF231" s="168">
        <v>5</v>
      </c>
      <c r="AG231" s="168">
        <v>5</v>
      </c>
      <c r="AH231" s="168">
        <v>5</v>
      </c>
      <c r="AI231" s="168">
        <v>5</v>
      </c>
      <c r="AJ231" s="168">
        <v>5</v>
      </c>
      <c r="AK231" s="168">
        <v>5</v>
      </c>
      <c r="AL231" s="168">
        <v>5</v>
      </c>
      <c r="AM231" s="169">
        <v>0</v>
      </c>
    </row>
    <row r="232" spans="1:39" x14ac:dyDescent="0.15">
      <c r="A232" s="167">
        <v>0</v>
      </c>
      <c r="B232" s="168">
        <v>0</v>
      </c>
      <c r="C232" s="168">
        <v>0</v>
      </c>
      <c r="D232" s="168">
        <v>0</v>
      </c>
      <c r="E232" s="168">
        <v>0</v>
      </c>
      <c r="F232" s="168">
        <v>0</v>
      </c>
      <c r="G232" s="168">
        <v>0</v>
      </c>
      <c r="H232" s="168">
        <v>0</v>
      </c>
      <c r="I232" s="168">
        <v>0</v>
      </c>
      <c r="K232" s="168">
        <v>0</v>
      </c>
      <c r="L232" s="168">
        <v>0</v>
      </c>
      <c r="M232" s="168">
        <v>0</v>
      </c>
      <c r="N232" s="168">
        <v>0</v>
      </c>
      <c r="O232" s="168">
        <v>0</v>
      </c>
      <c r="P232" s="168">
        <v>0</v>
      </c>
      <c r="Q232" s="168">
        <v>0</v>
      </c>
      <c r="R232" s="168">
        <v>0</v>
      </c>
      <c r="S232" s="168">
        <v>75</v>
      </c>
      <c r="U232" s="168">
        <v>0</v>
      </c>
      <c r="V232" s="168">
        <v>0</v>
      </c>
      <c r="W232" s="168">
        <v>0</v>
      </c>
      <c r="X232" s="168">
        <v>0</v>
      </c>
      <c r="Y232" s="168">
        <v>0</v>
      </c>
      <c r="Z232" s="168">
        <v>0</v>
      </c>
      <c r="AA232" s="168">
        <v>0</v>
      </c>
      <c r="AB232" s="168">
        <v>0</v>
      </c>
      <c r="AC232" s="168">
        <v>0</v>
      </c>
      <c r="AE232" s="168">
        <v>0</v>
      </c>
      <c r="AF232" s="168">
        <v>0</v>
      </c>
      <c r="AG232" s="168">
        <v>0</v>
      </c>
      <c r="AH232" s="168">
        <v>0</v>
      </c>
      <c r="AI232" s="168">
        <v>0</v>
      </c>
      <c r="AJ232" s="168">
        <v>0</v>
      </c>
      <c r="AK232" s="168">
        <v>0</v>
      </c>
      <c r="AL232" s="168">
        <v>0</v>
      </c>
      <c r="AM232" s="169">
        <v>0</v>
      </c>
    </row>
    <row r="233" spans="1:39" x14ac:dyDescent="0.15">
      <c r="A233" s="167">
        <v>0</v>
      </c>
      <c r="B233" s="168">
        <v>0</v>
      </c>
      <c r="C233" s="168">
        <v>0</v>
      </c>
      <c r="D233" s="168">
        <v>0</v>
      </c>
      <c r="E233" s="168">
        <v>0</v>
      </c>
      <c r="F233" s="168">
        <v>0</v>
      </c>
      <c r="G233" s="168">
        <v>0</v>
      </c>
      <c r="H233" s="168">
        <v>0</v>
      </c>
      <c r="I233" s="168">
        <v>0</v>
      </c>
      <c r="K233" s="168">
        <v>0</v>
      </c>
      <c r="L233" s="168">
        <v>0</v>
      </c>
      <c r="M233" s="168">
        <v>0</v>
      </c>
      <c r="N233" s="168">
        <v>0</v>
      </c>
      <c r="O233" s="168">
        <v>0</v>
      </c>
      <c r="P233" s="168">
        <v>0</v>
      </c>
      <c r="Q233" s="168">
        <v>0</v>
      </c>
      <c r="R233" s="168">
        <v>0</v>
      </c>
      <c r="S233" s="168">
        <v>74</v>
      </c>
      <c r="U233" s="168">
        <v>0</v>
      </c>
      <c r="V233" s="168">
        <v>0</v>
      </c>
      <c r="W233" s="168">
        <v>0</v>
      </c>
      <c r="X233" s="168">
        <v>0</v>
      </c>
      <c r="Y233" s="168">
        <v>0</v>
      </c>
      <c r="Z233" s="168">
        <v>0</v>
      </c>
      <c r="AA233" s="168">
        <v>0</v>
      </c>
      <c r="AB233" s="168">
        <v>0</v>
      </c>
      <c r="AC233" s="168">
        <v>0</v>
      </c>
      <c r="AE233" s="168">
        <v>0</v>
      </c>
      <c r="AF233" s="168">
        <v>0</v>
      </c>
      <c r="AG233" s="168">
        <v>0</v>
      </c>
      <c r="AH233" s="168">
        <v>0</v>
      </c>
      <c r="AI233" s="168">
        <v>0</v>
      </c>
      <c r="AJ233" s="168">
        <v>0</v>
      </c>
      <c r="AK233" s="168">
        <v>0</v>
      </c>
      <c r="AL233" s="168">
        <v>0</v>
      </c>
      <c r="AM233" s="169">
        <v>0</v>
      </c>
    </row>
    <row r="234" spans="1:39" x14ac:dyDescent="0.15">
      <c r="A234" s="167">
        <v>0</v>
      </c>
      <c r="B234" s="168">
        <v>6</v>
      </c>
      <c r="C234" s="168">
        <v>99</v>
      </c>
      <c r="D234" s="168">
        <v>0</v>
      </c>
      <c r="E234" s="168">
        <v>0</v>
      </c>
      <c r="F234" s="168">
        <v>0</v>
      </c>
      <c r="G234" s="168">
        <v>20</v>
      </c>
      <c r="H234" s="168">
        <v>50</v>
      </c>
      <c r="I234" s="168">
        <v>0</v>
      </c>
      <c r="K234" s="168">
        <v>0</v>
      </c>
      <c r="L234" s="168">
        <v>6</v>
      </c>
      <c r="M234" s="168">
        <v>0</v>
      </c>
      <c r="N234" s="168">
        <v>0</v>
      </c>
      <c r="O234" s="168">
        <v>0</v>
      </c>
      <c r="P234" s="168">
        <v>0</v>
      </c>
      <c r="Q234" s="168">
        <v>20</v>
      </c>
      <c r="R234" s="168">
        <v>50</v>
      </c>
      <c r="S234" s="168">
        <v>69</v>
      </c>
      <c r="U234" s="168">
        <v>0</v>
      </c>
      <c r="V234" s="168">
        <v>0</v>
      </c>
      <c r="W234" s="168">
        <v>0</v>
      </c>
      <c r="X234" s="168">
        <v>0</v>
      </c>
      <c r="Y234" s="168">
        <v>0</v>
      </c>
      <c r="Z234" s="168">
        <v>0</v>
      </c>
      <c r="AA234" s="168">
        <v>0</v>
      </c>
      <c r="AB234" s="168">
        <v>0</v>
      </c>
      <c r="AC234" s="168">
        <v>0</v>
      </c>
      <c r="AE234" s="168">
        <v>0</v>
      </c>
      <c r="AF234" s="168">
        <v>0</v>
      </c>
      <c r="AG234" s="168">
        <v>0</v>
      </c>
      <c r="AH234" s="168">
        <v>0</v>
      </c>
      <c r="AI234" s="168">
        <v>0</v>
      </c>
      <c r="AJ234" s="168">
        <v>0</v>
      </c>
      <c r="AK234" s="168">
        <v>0</v>
      </c>
      <c r="AL234" s="168">
        <v>0</v>
      </c>
      <c r="AM234" s="169">
        <v>0</v>
      </c>
    </row>
    <row r="235" spans="1:39" x14ac:dyDescent="0.15">
      <c r="A235" s="167">
        <v>0</v>
      </c>
      <c r="B235" s="168">
        <v>11</v>
      </c>
      <c r="C235" s="168">
        <v>95</v>
      </c>
      <c r="D235" s="168">
        <v>50</v>
      </c>
      <c r="E235" s="168">
        <v>0</v>
      </c>
      <c r="F235" s="168">
        <v>0</v>
      </c>
      <c r="G235" s="168">
        <v>20</v>
      </c>
      <c r="H235" s="168">
        <v>50</v>
      </c>
      <c r="I235" s="168">
        <v>0</v>
      </c>
      <c r="K235" s="168">
        <v>0</v>
      </c>
      <c r="L235" s="168">
        <v>11</v>
      </c>
      <c r="M235" s="168">
        <v>0</v>
      </c>
      <c r="N235" s="168">
        <v>50</v>
      </c>
      <c r="O235" s="168">
        <v>0</v>
      </c>
      <c r="P235" s="168">
        <v>0</v>
      </c>
      <c r="Q235" s="168">
        <v>20</v>
      </c>
      <c r="R235" s="168">
        <v>50</v>
      </c>
      <c r="S235" s="168">
        <v>62</v>
      </c>
      <c r="U235" s="168">
        <v>0</v>
      </c>
      <c r="V235" s="168">
        <v>0</v>
      </c>
      <c r="W235" s="168">
        <v>0</v>
      </c>
      <c r="X235" s="168">
        <v>0</v>
      </c>
      <c r="Y235" s="168">
        <v>0</v>
      </c>
      <c r="Z235" s="168">
        <v>0</v>
      </c>
      <c r="AA235" s="168">
        <v>0</v>
      </c>
      <c r="AB235" s="168">
        <v>0</v>
      </c>
      <c r="AC235" s="168">
        <v>0</v>
      </c>
      <c r="AE235" s="168">
        <v>0</v>
      </c>
      <c r="AF235" s="168">
        <v>0</v>
      </c>
      <c r="AG235" s="168">
        <v>0</v>
      </c>
      <c r="AH235" s="168">
        <v>0</v>
      </c>
      <c r="AI235" s="168">
        <v>0</v>
      </c>
      <c r="AJ235" s="168">
        <v>0</v>
      </c>
      <c r="AK235" s="168">
        <v>0</v>
      </c>
      <c r="AL235" s="168">
        <v>0</v>
      </c>
      <c r="AM235" s="169">
        <v>0</v>
      </c>
    </row>
    <row r="236" spans="1:39" x14ac:dyDescent="0.15">
      <c r="A236" s="167">
        <v>0</v>
      </c>
      <c r="B236" s="168">
        <v>11</v>
      </c>
      <c r="C236" s="168">
        <v>91</v>
      </c>
      <c r="D236" s="168">
        <v>50</v>
      </c>
      <c r="E236" s="168">
        <v>0</v>
      </c>
      <c r="F236" s="168">
        <v>0</v>
      </c>
      <c r="G236" s="168">
        <v>20</v>
      </c>
      <c r="H236" s="168">
        <v>50</v>
      </c>
      <c r="I236" s="168">
        <v>0</v>
      </c>
      <c r="K236" s="168">
        <v>0</v>
      </c>
      <c r="L236" s="168">
        <v>11</v>
      </c>
      <c r="M236" s="168">
        <v>0</v>
      </c>
      <c r="N236" s="168">
        <v>50</v>
      </c>
      <c r="O236" s="168">
        <v>0</v>
      </c>
      <c r="P236" s="168">
        <v>0</v>
      </c>
      <c r="Q236" s="168">
        <v>20</v>
      </c>
      <c r="R236" s="168">
        <v>50</v>
      </c>
      <c r="S236" s="168">
        <v>60</v>
      </c>
      <c r="U236" s="168">
        <v>0</v>
      </c>
      <c r="V236" s="168">
        <v>0</v>
      </c>
      <c r="W236" s="168">
        <v>0</v>
      </c>
      <c r="X236" s="168">
        <v>0</v>
      </c>
      <c r="Y236" s="168">
        <v>0</v>
      </c>
      <c r="Z236" s="168">
        <v>0</v>
      </c>
      <c r="AA236" s="168">
        <v>0</v>
      </c>
      <c r="AB236" s="168">
        <v>0</v>
      </c>
      <c r="AC236" s="168">
        <v>0</v>
      </c>
      <c r="AE236" s="168">
        <v>0</v>
      </c>
      <c r="AF236" s="168">
        <v>0</v>
      </c>
      <c r="AG236" s="168">
        <v>0</v>
      </c>
      <c r="AH236" s="168">
        <v>0</v>
      </c>
      <c r="AI236" s="168">
        <v>0</v>
      </c>
      <c r="AJ236" s="168">
        <v>0</v>
      </c>
      <c r="AK236" s="168">
        <v>0</v>
      </c>
      <c r="AL236" s="168">
        <v>0</v>
      </c>
      <c r="AM236" s="169">
        <v>0</v>
      </c>
    </row>
    <row r="237" spans="1:39" x14ac:dyDescent="0.15">
      <c r="A237" s="167">
        <v>0</v>
      </c>
      <c r="B237" s="168">
        <v>20</v>
      </c>
      <c r="C237" s="168">
        <v>87</v>
      </c>
      <c r="D237" s="168">
        <v>50</v>
      </c>
      <c r="E237" s="168">
        <v>0</v>
      </c>
      <c r="F237" s="168">
        <v>0</v>
      </c>
      <c r="G237" s="168">
        <v>20</v>
      </c>
      <c r="H237" s="168">
        <v>50</v>
      </c>
      <c r="I237" s="168">
        <v>0</v>
      </c>
      <c r="K237" s="168">
        <v>0</v>
      </c>
      <c r="L237" s="168">
        <v>20</v>
      </c>
      <c r="M237" s="168">
        <v>0</v>
      </c>
      <c r="N237" s="168">
        <v>50</v>
      </c>
      <c r="O237" s="168">
        <v>0</v>
      </c>
      <c r="P237" s="168">
        <v>0</v>
      </c>
      <c r="Q237" s="168">
        <v>20</v>
      </c>
      <c r="R237" s="168">
        <v>50</v>
      </c>
      <c r="S237" s="168">
        <v>58</v>
      </c>
      <c r="U237" s="168">
        <v>0</v>
      </c>
      <c r="V237" s="168">
        <v>0</v>
      </c>
      <c r="W237" s="168">
        <v>0</v>
      </c>
      <c r="X237" s="168">
        <v>0</v>
      </c>
      <c r="Y237" s="168">
        <v>0</v>
      </c>
      <c r="Z237" s="168">
        <v>0</v>
      </c>
      <c r="AA237" s="168">
        <v>0</v>
      </c>
      <c r="AB237" s="168">
        <v>0</v>
      </c>
      <c r="AC237" s="168">
        <v>0</v>
      </c>
      <c r="AE237" s="168">
        <v>0</v>
      </c>
      <c r="AF237" s="168">
        <v>0</v>
      </c>
      <c r="AG237" s="168">
        <v>0</v>
      </c>
      <c r="AH237" s="168">
        <v>0</v>
      </c>
      <c r="AI237" s="168">
        <v>0</v>
      </c>
      <c r="AJ237" s="168">
        <v>0</v>
      </c>
      <c r="AK237" s="168">
        <v>0</v>
      </c>
      <c r="AL237" s="168">
        <v>0</v>
      </c>
      <c r="AM237" s="169">
        <v>0</v>
      </c>
    </row>
    <row r="238" spans="1:39" x14ac:dyDescent="0.15">
      <c r="A238" s="167">
        <v>0</v>
      </c>
      <c r="B238" s="168">
        <v>25</v>
      </c>
      <c r="C238" s="168">
        <v>83</v>
      </c>
      <c r="D238" s="168">
        <v>20</v>
      </c>
      <c r="E238" s="168">
        <v>0</v>
      </c>
      <c r="F238" s="168">
        <v>0</v>
      </c>
      <c r="G238" s="168">
        <v>20</v>
      </c>
      <c r="H238" s="168">
        <v>50</v>
      </c>
      <c r="I238" s="168">
        <v>0</v>
      </c>
      <c r="K238" s="168">
        <v>0</v>
      </c>
      <c r="L238" s="168">
        <v>25</v>
      </c>
      <c r="M238" s="168">
        <v>0</v>
      </c>
      <c r="N238" s="168">
        <v>20</v>
      </c>
      <c r="O238" s="168">
        <v>0</v>
      </c>
      <c r="P238" s="168">
        <v>0</v>
      </c>
      <c r="Q238" s="168">
        <v>20</v>
      </c>
      <c r="R238" s="168">
        <v>50</v>
      </c>
      <c r="S238" s="168">
        <v>54</v>
      </c>
      <c r="U238" s="168">
        <v>0</v>
      </c>
      <c r="V238" s="168">
        <v>0</v>
      </c>
      <c r="W238" s="168">
        <v>0</v>
      </c>
      <c r="X238" s="168">
        <v>0</v>
      </c>
      <c r="Y238" s="168">
        <v>0</v>
      </c>
      <c r="Z238" s="168">
        <v>0</v>
      </c>
      <c r="AA238" s="168">
        <v>0</v>
      </c>
      <c r="AB238" s="168">
        <v>0</v>
      </c>
      <c r="AC238" s="168">
        <v>0</v>
      </c>
      <c r="AE238" s="168">
        <v>0</v>
      </c>
      <c r="AF238" s="168">
        <v>0</v>
      </c>
      <c r="AG238" s="168">
        <v>0</v>
      </c>
      <c r="AH238" s="168">
        <v>0</v>
      </c>
      <c r="AI238" s="168">
        <v>0</v>
      </c>
      <c r="AJ238" s="168">
        <v>0</v>
      </c>
      <c r="AK238" s="168">
        <v>0</v>
      </c>
      <c r="AL238" s="168">
        <v>0</v>
      </c>
      <c r="AM238" s="169">
        <v>0</v>
      </c>
    </row>
    <row r="239" spans="1:39" x14ac:dyDescent="0.15">
      <c r="A239" s="167">
        <v>0</v>
      </c>
      <c r="B239" s="168">
        <v>25</v>
      </c>
      <c r="C239" s="168">
        <v>79</v>
      </c>
      <c r="D239" s="168">
        <v>20</v>
      </c>
      <c r="E239" s="168">
        <v>0</v>
      </c>
      <c r="F239" s="168">
        <v>0</v>
      </c>
      <c r="G239" s="168">
        <v>20</v>
      </c>
      <c r="H239" s="168">
        <v>50</v>
      </c>
      <c r="I239" s="168">
        <v>0</v>
      </c>
      <c r="K239" s="168">
        <v>0</v>
      </c>
      <c r="L239" s="168">
        <v>25</v>
      </c>
      <c r="M239" s="168">
        <v>0</v>
      </c>
      <c r="N239" s="168">
        <v>20</v>
      </c>
      <c r="O239" s="168">
        <v>0</v>
      </c>
      <c r="P239" s="168">
        <v>0</v>
      </c>
      <c r="Q239" s="168">
        <v>20</v>
      </c>
      <c r="R239" s="168">
        <v>50</v>
      </c>
      <c r="S239" s="168">
        <v>51</v>
      </c>
      <c r="U239" s="168">
        <v>0</v>
      </c>
      <c r="V239" s="168">
        <v>0</v>
      </c>
      <c r="W239" s="168">
        <v>0</v>
      </c>
      <c r="X239" s="168">
        <v>0</v>
      </c>
      <c r="Y239" s="168">
        <v>0</v>
      </c>
      <c r="Z239" s="168">
        <v>0</v>
      </c>
      <c r="AA239" s="168">
        <v>0</v>
      </c>
      <c r="AB239" s="168">
        <v>0</v>
      </c>
      <c r="AC239" s="168">
        <v>0</v>
      </c>
      <c r="AE239" s="168">
        <v>0</v>
      </c>
      <c r="AF239" s="168">
        <v>0</v>
      </c>
      <c r="AG239" s="168">
        <v>0</v>
      </c>
      <c r="AH239" s="168">
        <v>0</v>
      </c>
      <c r="AI239" s="168">
        <v>0</v>
      </c>
      <c r="AJ239" s="168">
        <v>0</v>
      </c>
      <c r="AK239" s="168">
        <v>0</v>
      </c>
      <c r="AL239" s="168">
        <v>0</v>
      </c>
      <c r="AM239" s="169">
        <v>0</v>
      </c>
    </row>
    <row r="240" spans="1:39" x14ac:dyDescent="0.15">
      <c r="A240" s="167">
        <v>0</v>
      </c>
      <c r="B240" s="168">
        <v>25</v>
      </c>
      <c r="C240" s="168">
        <v>75</v>
      </c>
      <c r="D240" s="168">
        <v>35</v>
      </c>
      <c r="E240" s="168">
        <v>0</v>
      </c>
      <c r="F240" s="168">
        <v>0</v>
      </c>
      <c r="G240" s="168">
        <v>20</v>
      </c>
      <c r="H240" s="168">
        <v>50</v>
      </c>
      <c r="I240" s="168">
        <v>0</v>
      </c>
      <c r="K240" s="168">
        <v>0</v>
      </c>
      <c r="L240" s="168">
        <v>25</v>
      </c>
      <c r="M240" s="168">
        <v>0</v>
      </c>
      <c r="N240" s="168">
        <v>35</v>
      </c>
      <c r="O240" s="168">
        <v>0</v>
      </c>
      <c r="P240" s="168">
        <v>0</v>
      </c>
      <c r="Q240" s="168">
        <v>20</v>
      </c>
      <c r="R240" s="168">
        <v>50</v>
      </c>
      <c r="S240" s="168">
        <v>50</v>
      </c>
      <c r="U240" s="168">
        <v>0</v>
      </c>
      <c r="V240" s="168">
        <v>0</v>
      </c>
      <c r="W240" s="168">
        <v>0</v>
      </c>
      <c r="X240" s="168">
        <v>0</v>
      </c>
      <c r="Y240" s="168">
        <v>0</v>
      </c>
      <c r="Z240" s="168">
        <v>0</v>
      </c>
      <c r="AA240" s="168">
        <v>0</v>
      </c>
      <c r="AB240" s="168">
        <v>0</v>
      </c>
      <c r="AC240" s="168">
        <v>0</v>
      </c>
      <c r="AE240" s="168">
        <v>0</v>
      </c>
      <c r="AF240" s="168">
        <v>0</v>
      </c>
      <c r="AG240" s="168">
        <v>0</v>
      </c>
      <c r="AH240" s="168">
        <v>0</v>
      </c>
      <c r="AI240" s="168">
        <v>0</v>
      </c>
      <c r="AJ240" s="168">
        <v>0</v>
      </c>
      <c r="AK240" s="168">
        <v>0</v>
      </c>
      <c r="AL240" s="168">
        <v>0</v>
      </c>
      <c r="AM240" s="169">
        <v>0</v>
      </c>
    </row>
    <row r="241" spans="1:39" x14ac:dyDescent="0.15">
      <c r="A241" s="167">
        <v>0</v>
      </c>
      <c r="B241" s="168">
        <v>25</v>
      </c>
      <c r="C241" s="168">
        <v>71</v>
      </c>
      <c r="D241" s="168">
        <v>35</v>
      </c>
      <c r="E241" s="168">
        <v>0</v>
      </c>
      <c r="F241" s="168">
        <v>0</v>
      </c>
      <c r="G241" s="168">
        <v>20</v>
      </c>
      <c r="H241" s="168">
        <v>50</v>
      </c>
      <c r="I241" s="168">
        <v>0</v>
      </c>
      <c r="K241" s="168">
        <v>0</v>
      </c>
      <c r="L241" s="168">
        <v>25</v>
      </c>
      <c r="M241" s="168">
        <v>0</v>
      </c>
      <c r="N241" s="168">
        <v>35</v>
      </c>
      <c r="O241" s="168">
        <v>0</v>
      </c>
      <c r="P241" s="168">
        <v>0</v>
      </c>
      <c r="Q241" s="168">
        <v>20</v>
      </c>
      <c r="R241" s="168">
        <v>50</v>
      </c>
      <c r="S241" s="168">
        <v>43</v>
      </c>
      <c r="U241" s="168">
        <v>0</v>
      </c>
      <c r="V241" s="168">
        <v>0</v>
      </c>
      <c r="W241" s="168">
        <v>0</v>
      </c>
      <c r="X241" s="168">
        <v>0</v>
      </c>
      <c r="Y241" s="168">
        <v>0</v>
      </c>
      <c r="Z241" s="168">
        <v>0</v>
      </c>
      <c r="AA241" s="168">
        <v>0</v>
      </c>
      <c r="AB241" s="168">
        <v>0</v>
      </c>
      <c r="AC241" s="168">
        <v>0</v>
      </c>
      <c r="AE241" s="168">
        <v>0</v>
      </c>
      <c r="AF241" s="168">
        <v>0</v>
      </c>
      <c r="AG241" s="168">
        <v>0</v>
      </c>
      <c r="AH241" s="168">
        <v>0</v>
      </c>
      <c r="AI241" s="168">
        <v>0</v>
      </c>
      <c r="AJ241" s="168">
        <v>0</v>
      </c>
      <c r="AK241" s="168">
        <v>0</v>
      </c>
      <c r="AL241" s="168">
        <v>0</v>
      </c>
      <c r="AM241" s="169">
        <v>0</v>
      </c>
    </row>
    <row r="242" spans="1:39" x14ac:dyDescent="0.15">
      <c r="A242" s="167">
        <v>0</v>
      </c>
      <c r="B242" s="168">
        <v>25</v>
      </c>
      <c r="C242" s="168">
        <v>67</v>
      </c>
      <c r="D242" s="168">
        <v>35</v>
      </c>
      <c r="E242" s="168">
        <v>0</v>
      </c>
      <c r="F242" s="168">
        <v>0</v>
      </c>
      <c r="G242" s="168">
        <v>20</v>
      </c>
      <c r="H242" s="168">
        <v>50</v>
      </c>
      <c r="I242" s="168">
        <v>0</v>
      </c>
      <c r="K242" s="168">
        <v>0</v>
      </c>
      <c r="L242" s="168">
        <v>25</v>
      </c>
      <c r="M242" s="168">
        <v>0</v>
      </c>
      <c r="N242" s="168">
        <v>35</v>
      </c>
      <c r="O242" s="168">
        <v>0</v>
      </c>
      <c r="P242" s="168">
        <v>0</v>
      </c>
      <c r="Q242" s="168">
        <v>20</v>
      </c>
      <c r="R242" s="168">
        <v>50</v>
      </c>
      <c r="S242" s="168">
        <v>50</v>
      </c>
      <c r="U242" s="168">
        <v>0</v>
      </c>
      <c r="V242" s="168">
        <v>0</v>
      </c>
      <c r="W242" s="168">
        <v>0</v>
      </c>
      <c r="X242" s="168">
        <v>0</v>
      </c>
      <c r="Y242" s="168">
        <v>0</v>
      </c>
      <c r="Z242" s="168">
        <v>0</v>
      </c>
      <c r="AA242" s="168">
        <v>0</v>
      </c>
      <c r="AB242" s="168">
        <v>0</v>
      </c>
      <c r="AC242" s="168">
        <v>0</v>
      </c>
      <c r="AE242" s="168">
        <v>0</v>
      </c>
      <c r="AF242" s="168">
        <v>0</v>
      </c>
      <c r="AG242" s="168">
        <v>0</v>
      </c>
      <c r="AH242" s="168">
        <v>0</v>
      </c>
      <c r="AI242" s="168">
        <v>0</v>
      </c>
      <c r="AJ242" s="168">
        <v>0</v>
      </c>
      <c r="AK242" s="168">
        <v>0</v>
      </c>
      <c r="AL242" s="168">
        <v>0</v>
      </c>
      <c r="AM242" s="169">
        <v>0</v>
      </c>
    </row>
    <row r="243" spans="1:39" x14ac:dyDescent="0.15">
      <c r="A243" s="167">
        <v>0</v>
      </c>
      <c r="B243" s="168">
        <v>50</v>
      </c>
      <c r="C243" s="168">
        <v>63</v>
      </c>
      <c r="D243" s="168">
        <v>60</v>
      </c>
      <c r="E243" s="168">
        <v>0</v>
      </c>
      <c r="F243" s="168">
        <v>0</v>
      </c>
      <c r="G243" s="168">
        <v>20</v>
      </c>
      <c r="H243" s="168">
        <v>50</v>
      </c>
      <c r="I243" s="168">
        <v>0</v>
      </c>
      <c r="K243" s="168">
        <v>0</v>
      </c>
      <c r="L243" s="168">
        <v>50</v>
      </c>
      <c r="M243" s="168">
        <v>0</v>
      </c>
      <c r="N243" s="168">
        <v>60</v>
      </c>
      <c r="O243" s="168">
        <v>0</v>
      </c>
      <c r="P243" s="168">
        <v>0</v>
      </c>
      <c r="Q243" s="168">
        <v>20</v>
      </c>
      <c r="R243" s="168">
        <v>50</v>
      </c>
      <c r="S243" s="168">
        <v>50</v>
      </c>
      <c r="U243" s="168">
        <v>0</v>
      </c>
      <c r="V243" s="168">
        <v>0</v>
      </c>
      <c r="W243" s="168">
        <v>0</v>
      </c>
      <c r="X243" s="168">
        <v>0</v>
      </c>
      <c r="Y243" s="168">
        <v>0</v>
      </c>
      <c r="Z243" s="168">
        <v>0</v>
      </c>
      <c r="AA243" s="168">
        <v>0</v>
      </c>
      <c r="AB243" s="168">
        <v>0</v>
      </c>
      <c r="AC243" s="168">
        <v>0</v>
      </c>
      <c r="AE243" s="168">
        <v>0</v>
      </c>
      <c r="AF243" s="168">
        <v>0</v>
      </c>
      <c r="AG243" s="168">
        <v>0</v>
      </c>
      <c r="AH243" s="168">
        <v>0</v>
      </c>
      <c r="AI243" s="168">
        <v>0</v>
      </c>
      <c r="AJ243" s="168">
        <v>0</v>
      </c>
      <c r="AK243" s="168">
        <v>0</v>
      </c>
      <c r="AL243" s="168">
        <v>0</v>
      </c>
      <c r="AM243" s="169">
        <v>0</v>
      </c>
    </row>
    <row r="244" spans="1:39" x14ac:dyDescent="0.15">
      <c r="A244" s="167">
        <v>0</v>
      </c>
      <c r="B244" s="168">
        <v>50</v>
      </c>
      <c r="C244" s="168">
        <v>59</v>
      </c>
      <c r="D244" s="168">
        <v>30</v>
      </c>
      <c r="E244" s="168">
        <v>0</v>
      </c>
      <c r="F244" s="168">
        <v>0</v>
      </c>
      <c r="G244" s="168">
        <v>20</v>
      </c>
      <c r="H244" s="168">
        <v>50</v>
      </c>
      <c r="I244" s="168">
        <v>0</v>
      </c>
      <c r="K244" s="168">
        <v>0</v>
      </c>
      <c r="L244" s="168">
        <v>50</v>
      </c>
      <c r="M244" s="168">
        <v>0</v>
      </c>
      <c r="N244" s="168">
        <v>30</v>
      </c>
      <c r="O244" s="168">
        <v>0</v>
      </c>
      <c r="P244" s="168">
        <v>0</v>
      </c>
      <c r="Q244" s="168">
        <v>20</v>
      </c>
      <c r="R244" s="168">
        <v>50</v>
      </c>
      <c r="S244" s="168">
        <v>0</v>
      </c>
      <c r="U244" s="168">
        <v>0</v>
      </c>
      <c r="V244" s="168">
        <v>0</v>
      </c>
      <c r="W244" s="168">
        <v>0</v>
      </c>
      <c r="X244" s="168">
        <v>0</v>
      </c>
      <c r="Y244" s="168">
        <v>0</v>
      </c>
      <c r="Z244" s="168">
        <v>0</v>
      </c>
      <c r="AA244" s="168">
        <v>0</v>
      </c>
      <c r="AB244" s="168">
        <v>0</v>
      </c>
      <c r="AC244" s="168">
        <v>0</v>
      </c>
      <c r="AE244" s="168">
        <v>0</v>
      </c>
      <c r="AF244" s="168">
        <v>0</v>
      </c>
      <c r="AG244" s="168">
        <v>0</v>
      </c>
      <c r="AH244" s="168">
        <v>0</v>
      </c>
      <c r="AI244" s="168">
        <v>0</v>
      </c>
      <c r="AJ244" s="168">
        <v>0</v>
      </c>
      <c r="AK244" s="168">
        <v>0</v>
      </c>
      <c r="AL244" s="168">
        <v>0</v>
      </c>
      <c r="AM244" s="169">
        <v>0</v>
      </c>
    </row>
    <row r="245" spans="1:39" x14ac:dyDescent="0.15">
      <c r="A245" s="167">
        <v>0</v>
      </c>
      <c r="B245" s="168">
        <v>20</v>
      </c>
      <c r="C245" s="168">
        <v>55</v>
      </c>
      <c r="D245" s="168">
        <v>30</v>
      </c>
      <c r="E245" s="168">
        <v>0</v>
      </c>
      <c r="F245" s="168">
        <v>0</v>
      </c>
      <c r="G245" s="168">
        <v>20</v>
      </c>
      <c r="H245" s="168">
        <v>50</v>
      </c>
      <c r="I245" s="168">
        <v>0</v>
      </c>
      <c r="K245" s="168">
        <v>0</v>
      </c>
      <c r="L245" s="168">
        <v>20</v>
      </c>
      <c r="M245" s="168">
        <v>0</v>
      </c>
      <c r="N245" s="168">
        <v>30</v>
      </c>
      <c r="O245" s="168">
        <v>0</v>
      </c>
      <c r="P245" s="168">
        <v>0</v>
      </c>
      <c r="Q245" s="168">
        <v>20</v>
      </c>
      <c r="R245" s="168">
        <v>50</v>
      </c>
      <c r="S245" s="168">
        <v>0</v>
      </c>
      <c r="U245" s="168">
        <v>0</v>
      </c>
      <c r="V245" s="168">
        <v>0</v>
      </c>
      <c r="W245" s="168">
        <v>0</v>
      </c>
      <c r="X245" s="168">
        <v>0</v>
      </c>
      <c r="Y245" s="168">
        <v>0</v>
      </c>
      <c r="Z245" s="168">
        <v>0</v>
      </c>
      <c r="AA245" s="168">
        <v>0</v>
      </c>
      <c r="AB245" s="168">
        <v>0</v>
      </c>
      <c r="AC245" s="168">
        <v>0</v>
      </c>
      <c r="AE245" s="168">
        <v>0</v>
      </c>
      <c r="AF245" s="168">
        <v>0</v>
      </c>
      <c r="AG245" s="168">
        <v>0</v>
      </c>
      <c r="AH245" s="168">
        <v>0</v>
      </c>
      <c r="AI245" s="168">
        <v>0</v>
      </c>
      <c r="AJ245" s="168">
        <v>0</v>
      </c>
      <c r="AK245" s="168">
        <v>0</v>
      </c>
      <c r="AL245" s="168">
        <v>0</v>
      </c>
      <c r="AM245" s="169">
        <v>0</v>
      </c>
    </row>
    <row r="246" spans="1:39" x14ac:dyDescent="0.15">
      <c r="A246" s="167">
        <v>3</v>
      </c>
      <c r="B246" s="168">
        <v>3</v>
      </c>
      <c r="C246" s="168">
        <v>3</v>
      </c>
      <c r="D246" s="168">
        <v>3</v>
      </c>
      <c r="E246" s="168">
        <v>3</v>
      </c>
      <c r="F246" s="168">
        <v>3</v>
      </c>
      <c r="G246" s="168">
        <v>3</v>
      </c>
      <c r="H246" s="168">
        <v>30</v>
      </c>
      <c r="I246" s="168">
        <v>0</v>
      </c>
      <c r="K246" s="168">
        <v>3</v>
      </c>
      <c r="L246" s="168">
        <v>3</v>
      </c>
      <c r="M246" s="168">
        <v>3</v>
      </c>
      <c r="N246" s="168">
        <v>3</v>
      </c>
      <c r="O246" s="168">
        <v>3</v>
      </c>
      <c r="P246" s="168">
        <v>3</v>
      </c>
      <c r="Q246" s="168">
        <v>3</v>
      </c>
      <c r="R246" s="168">
        <v>30</v>
      </c>
      <c r="S246" s="168">
        <v>0</v>
      </c>
      <c r="U246" s="168">
        <v>3</v>
      </c>
      <c r="V246" s="168">
        <v>3</v>
      </c>
      <c r="W246" s="168">
        <v>3</v>
      </c>
      <c r="X246" s="168">
        <v>3</v>
      </c>
      <c r="Y246" s="168">
        <v>3</v>
      </c>
      <c r="Z246" s="168">
        <v>3</v>
      </c>
      <c r="AA246" s="168">
        <v>3</v>
      </c>
      <c r="AB246" s="168">
        <v>30</v>
      </c>
      <c r="AC246" s="168">
        <v>0</v>
      </c>
      <c r="AE246" s="168">
        <v>3</v>
      </c>
      <c r="AF246" s="168">
        <v>3</v>
      </c>
      <c r="AG246" s="168">
        <v>3</v>
      </c>
      <c r="AH246" s="168">
        <v>3</v>
      </c>
      <c r="AI246" s="168">
        <v>3</v>
      </c>
      <c r="AJ246" s="168">
        <v>3</v>
      </c>
      <c r="AK246" s="168">
        <v>3</v>
      </c>
      <c r="AL246" s="168">
        <v>3</v>
      </c>
      <c r="AM246" s="169">
        <v>0</v>
      </c>
    </row>
    <row r="247" spans="1:39" x14ac:dyDescent="0.15">
      <c r="A247" s="167">
        <v>3</v>
      </c>
      <c r="B247" s="168">
        <v>3</v>
      </c>
      <c r="C247" s="168">
        <v>3</v>
      </c>
      <c r="D247" s="168">
        <v>3</v>
      </c>
      <c r="E247" s="168">
        <v>3</v>
      </c>
      <c r="F247" s="168">
        <v>3</v>
      </c>
      <c r="G247" s="168">
        <v>3</v>
      </c>
      <c r="H247" s="168">
        <v>30</v>
      </c>
      <c r="I247" s="168">
        <v>0</v>
      </c>
      <c r="K247" s="168">
        <v>3</v>
      </c>
      <c r="L247" s="168">
        <v>3</v>
      </c>
      <c r="M247" s="168">
        <v>3</v>
      </c>
      <c r="N247" s="168">
        <v>3</v>
      </c>
      <c r="O247" s="168">
        <v>3</v>
      </c>
      <c r="P247" s="168">
        <v>3</v>
      </c>
      <c r="Q247" s="168">
        <v>3</v>
      </c>
      <c r="R247" s="168">
        <v>30</v>
      </c>
      <c r="S247" s="168">
        <v>0</v>
      </c>
      <c r="U247" s="168">
        <v>3</v>
      </c>
      <c r="V247" s="168">
        <v>3</v>
      </c>
      <c r="W247" s="168">
        <v>3</v>
      </c>
      <c r="X247" s="168">
        <v>3</v>
      </c>
      <c r="Y247" s="168">
        <v>3</v>
      </c>
      <c r="Z247" s="168">
        <v>3</v>
      </c>
      <c r="AA247" s="168">
        <v>3</v>
      </c>
      <c r="AB247" s="168">
        <v>30</v>
      </c>
      <c r="AC247" s="168">
        <v>0</v>
      </c>
      <c r="AE247" s="168">
        <v>3</v>
      </c>
      <c r="AF247" s="168">
        <v>3</v>
      </c>
      <c r="AG247" s="168">
        <v>3</v>
      </c>
      <c r="AH247" s="168">
        <v>3</v>
      </c>
      <c r="AI247" s="168">
        <v>3</v>
      </c>
      <c r="AJ247" s="168">
        <v>3</v>
      </c>
      <c r="AK247" s="168">
        <v>3</v>
      </c>
      <c r="AL247" s="168">
        <v>3</v>
      </c>
      <c r="AM247" s="169">
        <v>0</v>
      </c>
    </row>
    <row r="248" spans="1:39" x14ac:dyDescent="0.15">
      <c r="A248" s="167">
        <v>0</v>
      </c>
      <c r="B248" s="168">
        <v>0</v>
      </c>
      <c r="C248" s="168">
        <v>0</v>
      </c>
      <c r="D248" s="168">
        <v>0</v>
      </c>
      <c r="E248" s="168">
        <v>0</v>
      </c>
      <c r="F248" s="168">
        <v>0</v>
      </c>
      <c r="G248" s="168">
        <v>0</v>
      </c>
      <c r="H248" s="168">
        <v>0</v>
      </c>
      <c r="I248" s="168">
        <v>0</v>
      </c>
      <c r="K248" s="168">
        <v>0</v>
      </c>
      <c r="L248" s="168">
        <v>0</v>
      </c>
      <c r="M248" s="168">
        <v>0</v>
      </c>
      <c r="N248" s="168">
        <v>0</v>
      </c>
      <c r="O248" s="168">
        <v>0</v>
      </c>
      <c r="P248" s="168">
        <v>0</v>
      </c>
      <c r="Q248" s="168">
        <v>0</v>
      </c>
      <c r="R248" s="168">
        <v>0</v>
      </c>
      <c r="S248" s="168">
        <v>0</v>
      </c>
      <c r="U248" s="168">
        <v>0</v>
      </c>
      <c r="V248" s="168">
        <v>0</v>
      </c>
      <c r="W248" s="168">
        <v>0</v>
      </c>
      <c r="X248" s="168">
        <v>0</v>
      </c>
      <c r="Y248" s="168">
        <v>0</v>
      </c>
      <c r="Z248" s="168">
        <v>0</v>
      </c>
      <c r="AA248" s="168">
        <v>0</v>
      </c>
      <c r="AB248" s="168">
        <v>0</v>
      </c>
      <c r="AC248" s="168">
        <v>0</v>
      </c>
      <c r="AE248" s="168">
        <v>0</v>
      </c>
      <c r="AF248" s="168">
        <v>0</v>
      </c>
      <c r="AG248" s="168">
        <v>0</v>
      </c>
      <c r="AH248" s="168">
        <v>0</v>
      </c>
      <c r="AI248" s="168">
        <v>0</v>
      </c>
      <c r="AJ248" s="168">
        <v>0</v>
      </c>
      <c r="AK248" s="168">
        <v>0</v>
      </c>
      <c r="AL248" s="168">
        <v>0</v>
      </c>
      <c r="AM248" s="169">
        <v>0</v>
      </c>
    </row>
    <row r="249" spans="1:39" x14ac:dyDescent="0.15">
      <c r="A249" s="167">
        <v>0</v>
      </c>
      <c r="B249" s="168">
        <v>0</v>
      </c>
      <c r="C249" s="168">
        <v>0</v>
      </c>
      <c r="D249" s="168">
        <v>0</v>
      </c>
      <c r="E249" s="168">
        <v>0</v>
      </c>
      <c r="F249" s="168">
        <v>0</v>
      </c>
      <c r="G249" s="168">
        <v>0</v>
      </c>
      <c r="H249" s="168">
        <v>0</v>
      </c>
      <c r="I249" s="168">
        <v>0</v>
      </c>
      <c r="K249" s="168">
        <v>0</v>
      </c>
      <c r="L249" s="168">
        <v>0</v>
      </c>
      <c r="M249" s="168">
        <v>0</v>
      </c>
      <c r="N249" s="168">
        <v>0</v>
      </c>
      <c r="O249" s="168">
        <v>0</v>
      </c>
      <c r="P249" s="168">
        <v>0</v>
      </c>
      <c r="Q249" s="168">
        <v>0</v>
      </c>
      <c r="R249" s="168">
        <v>0</v>
      </c>
      <c r="S249" s="168">
        <v>0</v>
      </c>
      <c r="U249" s="168">
        <v>0</v>
      </c>
      <c r="V249" s="168">
        <v>0</v>
      </c>
      <c r="W249" s="168">
        <v>0</v>
      </c>
      <c r="X249" s="168">
        <v>0</v>
      </c>
      <c r="Y249" s="168">
        <v>0</v>
      </c>
      <c r="Z249" s="168">
        <v>0</v>
      </c>
      <c r="AA249" s="168">
        <v>0</v>
      </c>
      <c r="AB249" s="168">
        <v>0</v>
      </c>
      <c r="AC249" s="168">
        <v>0</v>
      </c>
      <c r="AE249" s="168">
        <v>0</v>
      </c>
      <c r="AF249" s="168">
        <v>0</v>
      </c>
      <c r="AG249" s="168">
        <v>0</v>
      </c>
      <c r="AH249" s="168">
        <v>0</v>
      </c>
      <c r="AI249" s="168">
        <v>0</v>
      </c>
      <c r="AJ249" s="168">
        <v>0</v>
      </c>
      <c r="AK249" s="168">
        <v>0</v>
      </c>
      <c r="AL249" s="168">
        <v>0</v>
      </c>
      <c r="AM249" s="169">
        <v>0</v>
      </c>
    </row>
    <row r="250" spans="1:39" x14ac:dyDescent="0.15">
      <c r="A250" s="167">
        <v>38</v>
      </c>
      <c r="B250" s="168">
        <v>0</v>
      </c>
      <c r="C250" s="168">
        <v>56</v>
      </c>
      <c r="D250" s="168">
        <v>38</v>
      </c>
      <c r="E250" s="168">
        <v>38</v>
      </c>
      <c r="F250" s="168">
        <v>38</v>
      </c>
      <c r="G250" s="168">
        <v>20</v>
      </c>
      <c r="H250" s="168">
        <v>80</v>
      </c>
      <c r="I250" s="168">
        <v>0</v>
      </c>
      <c r="K250" s="168">
        <v>38</v>
      </c>
      <c r="L250" s="168">
        <v>0</v>
      </c>
      <c r="M250" s="168">
        <v>38</v>
      </c>
      <c r="N250" s="168">
        <v>38</v>
      </c>
      <c r="O250" s="168">
        <v>38</v>
      </c>
      <c r="P250" s="168">
        <v>38</v>
      </c>
      <c r="Q250" s="168">
        <v>20</v>
      </c>
      <c r="R250" s="168">
        <v>80</v>
      </c>
      <c r="S250" s="168">
        <v>0</v>
      </c>
      <c r="U250" s="168">
        <v>38</v>
      </c>
      <c r="V250" s="168">
        <v>38</v>
      </c>
      <c r="W250" s="168">
        <v>38</v>
      </c>
      <c r="X250" s="168">
        <v>38</v>
      </c>
      <c r="Y250" s="168">
        <v>38</v>
      </c>
      <c r="Z250" s="168">
        <v>38</v>
      </c>
      <c r="AA250" s="168">
        <v>38</v>
      </c>
      <c r="AB250" s="168">
        <v>80</v>
      </c>
      <c r="AC250" s="168">
        <v>0</v>
      </c>
      <c r="AE250" s="168">
        <v>38</v>
      </c>
      <c r="AF250" s="168">
        <v>38</v>
      </c>
      <c r="AG250" s="168">
        <v>38</v>
      </c>
      <c r="AH250" s="168">
        <v>38</v>
      </c>
      <c r="AI250" s="168">
        <v>38</v>
      </c>
      <c r="AJ250" s="168">
        <v>38</v>
      </c>
      <c r="AK250" s="168">
        <v>38</v>
      </c>
      <c r="AL250" s="168">
        <v>38</v>
      </c>
      <c r="AM250" s="169">
        <v>0</v>
      </c>
    </row>
    <row r="251" spans="1:39" x14ac:dyDescent="0.15">
      <c r="A251" s="167">
        <v>38</v>
      </c>
      <c r="B251" s="168">
        <v>0</v>
      </c>
      <c r="C251" s="168">
        <v>59</v>
      </c>
      <c r="D251" s="168">
        <v>38</v>
      </c>
      <c r="E251" s="168">
        <v>50</v>
      </c>
      <c r="F251" s="168">
        <v>38</v>
      </c>
      <c r="G251" s="168">
        <v>20</v>
      </c>
      <c r="H251" s="168">
        <v>80</v>
      </c>
      <c r="I251" s="168">
        <v>0</v>
      </c>
      <c r="K251" s="168">
        <v>38</v>
      </c>
      <c r="L251" s="168">
        <v>0</v>
      </c>
      <c r="M251" s="168">
        <v>38</v>
      </c>
      <c r="N251" s="168">
        <v>38</v>
      </c>
      <c r="O251" s="168">
        <v>50</v>
      </c>
      <c r="P251" s="168">
        <v>38</v>
      </c>
      <c r="Q251" s="168">
        <v>20</v>
      </c>
      <c r="R251" s="168">
        <v>80</v>
      </c>
      <c r="S251" s="168">
        <v>0</v>
      </c>
      <c r="U251" s="168">
        <v>38</v>
      </c>
      <c r="V251" s="168">
        <v>38</v>
      </c>
      <c r="W251" s="168">
        <v>38</v>
      </c>
      <c r="X251" s="168">
        <v>38</v>
      </c>
      <c r="Y251" s="168">
        <v>38</v>
      </c>
      <c r="Z251" s="168">
        <v>38</v>
      </c>
      <c r="AA251" s="168">
        <v>38</v>
      </c>
      <c r="AB251" s="168">
        <v>80</v>
      </c>
      <c r="AC251" s="168">
        <v>0</v>
      </c>
      <c r="AE251" s="168">
        <v>38</v>
      </c>
      <c r="AF251" s="168">
        <v>38</v>
      </c>
      <c r="AG251" s="168">
        <v>38</v>
      </c>
      <c r="AH251" s="168">
        <v>38</v>
      </c>
      <c r="AI251" s="168">
        <v>38</v>
      </c>
      <c r="AJ251" s="168">
        <v>38</v>
      </c>
      <c r="AK251" s="168">
        <v>38</v>
      </c>
      <c r="AL251" s="168">
        <v>38</v>
      </c>
      <c r="AM251" s="169">
        <v>0</v>
      </c>
    </row>
    <row r="252" spans="1:39" x14ac:dyDescent="0.15">
      <c r="A252" s="167">
        <v>30</v>
      </c>
      <c r="B252" s="168">
        <v>0</v>
      </c>
      <c r="C252" s="168">
        <v>62</v>
      </c>
      <c r="D252" s="168">
        <v>30</v>
      </c>
      <c r="E252" s="168">
        <v>50</v>
      </c>
      <c r="F252" s="168">
        <v>30</v>
      </c>
      <c r="G252" s="168">
        <v>20</v>
      </c>
      <c r="H252" s="168">
        <v>75</v>
      </c>
      <c r="I252" s="168">
        <v>0</v>
      </c>
      <c r="K252" s="168">
        <v>30</v>
      </c>
      <c r="L252" s="168">
        <v>0</v>
      </c>
      <c r="M252" s="168">
        <v>30</v>
      </c>
      <c r="N252" s="168">
        <v>30</v>
      </c>
      <c r="O252" s="168">
        <v>50</v>
      </c>
      <c r="P252" s="168">
        <v>30</v>
      </c>
      <c r="Q252" s="168">
        <v>20</v>
      </c>
      <c r="R252" s="168">
        <v>75</v>
      </c>
      <c r="S252" s="168">
        <v>0</v>
      </c>
      <c r="U252" s="168">
        <v>30</v>
      </c>
      <c r="V252" s="168">
        <v>30</v>
      </c>
      <c r="W252" s="168">
        <v>30</v>
      </c>
      <c r="X252" s="168">
        <v>30</v>
      </c>
      <c r="Y252" s="168">
        <v>30</v>
      </c>
      <c r="Z252" s="168">
        <v>30</v>
      </c>
      <c r="AA252" s="168">
        <v>30</v>
      </c>
      <c r="AB252" s="168">
        <v>75</v>
      </c>
      <c r="AC252" s="168">
        <v>0</v>
      </c>
      <c r="AE252" s="168">
        <v>30</v>
      </c>
      <c r="AF252" s="168">
        <v>30</v>
      </c>
      <c r="AG252" s="168">
        <v>30</v>
      </c>
      <c r="AH252" s="168">
        <v>30</v>
      </c>
      <c r="AI252" s="168">
        <v>30</v>
      </c>
      <c r="AJ252" s="168">
        <v>30</v>
      </c>
      <c r="AK252" s="168">
        <v>30</v>
      </c>
      <c r="AL252" s="168">
        <v>30</v>
      </c>
      <c r="AM252" s="169">
        <v>0</v>
      </c>
    </row>
    <row r="253" spans="1:39" x14ac:dyDescent="0.15">
      <c r="A253" s="167">
        <v>28</v>
      </c>
      <c r="B253" s="168">
        <v>0</v>
      </c>
      <c r="C253" s="168">
        <v>65</v>
      </c>
      <c r="D253" s="168">
        <v>28</v>
      </c>
      <c r="E253" s="168">
        <v>50</v>
      </c>
      <c r="F253" s="168">
        <v>28</v>
      </c>
      <c r="G253" s="168">
        <v>20</v>
      </c>
      <c r="H253" s="168">
        <v>74</v>
      </c>
      <c r="I253" s="168">
        <v>0</v>
      </c>
      <c r="K253" s="168">
        <v>28</v>
      </c>
      <c r="L253" s="168">
        <v>0</v>
      </c>
      <c r="M253" s="168">
        <v>28</v>
      </c>
      <c r="N253" s="168">
        <v>28</v>
      </c>
      <c r="O253" s="168">
        <v>50</v>
      </c>
      <c r="P253" s="168">
        <v>28</v>
      </c>
      <c r="Q253" s="168">
        <v>20</v>
      </c>
      <c r="R253" s="168">
        <v>74</v>
      </c>
      <c r="S253" s="168">
        <v>0</v>
      </c>
      <c r="U253" s="168">
        <v>28</v>
      </c>
      <c r="V253" s="168">
        <v>28</v>
      </c>
      <c r="W253" s="168">
        <v>28</v>
      </c>
      <c r="X253" s="168">
        <v>28</v>
      </c>
      <c r="Y253" s="168">
        <v>28</v>
      </c>
      <c r="Z253" s="168">
        <v>28</v>
      </c>
      <c r="AA253" s="168">
        <v>28</v>
      </c>
      <c r="AB253" s="168">
        <v>74</v>
      </c>
      <c r="AC253" s="168">
        <v>0</v>
      </c>
      <c r="AE253" s="168">
        <v>28</v>
      </c>
      <c r="AF253" s="168">
        <v>28</v>
      </c>
      <c r="AG253" s="168">
        <v>28</v>
      </c>
      <c r="AH253" s="168">
        <v>28</v>
      </c>
      <c r="AI253" s="168">
        <v>28</v>
      </c>
      <c r="AJ253" s="168">
        <v>28</v>
      </c>
      <c r="AK253" s="168">
        <v>28</v>
      </c>
      <c r="AL253" s="168">
        <v>28</v>
      </c>
      <c r="AM253" s="169">
        <v>0</v>
      </c>
    </row>
    <row r="254" spans="1:39" x14ac:dyDescent="0.15">
      <c r="A254" s="167">
        <v>22</v>
      </c>
      <c r="B254" s="168">
        <v>0</v>
      </c>
      <c r="C254" s="168">
        <v>68</v>
      </c>
      <c r="D254" s="168">
        <v>22</v>
      </c>
      <c r="E254" s="168">
        <v>20</v>
      </c>
      <c r="F254" s="168">
        <v>22</v>
      </c>
      <c r="G254" s="168">
        <v>20</v>
      </c>
      <c r="H254" s="168">
        <v>69</v>
      </c>
      <c r="I254" s="168">
        <v>0</v>
      </c>
      <c r="K254" s="168">
        <v>22</v>
      </c>
      <c r="L254" s="168">
        <v>0</v>
      </c>
      <c r="M254" s="168">
        <v>22</v>
      </c>
      <c r="N254" s="168">
        <v>22</v>
      </c>
      <c r="O254" s="168">
        <v>20</v>
      </c>
      <c r="P254" s="168">
        <v>22</v>
      </c>
      <c r="Q254" s="168">
        <v>20</v>
      </c>
      <c r="R254" s="168">
        <v>69</v>
      </c>
      <c r="S254" s="168">
        <v>0</v>
      </c>
      <c r="U254" s="168">
        <v>22</v>
      </c>
      <c r="V254" s="168">
        <v>22</v>
      </c>
      <c r="W254" s="168">
        <v>22</v>
      </c>
      <c r="X254" s="168">
        <v>22</v>
      </c>
      <c r="Y254" s="168">
        <v>22</v>
      </c>
      <c r="Z254" s="168">
        <v>22</v>
      </c>
      <c r="AA254" s="168">
        <v>22</v>
      </c>
      <c r="AB254" s="168">
        <v>69</v>
      </c>
      <c r="AC254" s="168">
        <v>0</v>
      </c>
      <c r="AE254" s="168">
        <v>22</v>
      </c>
      <c r="AF254" s="168">
        <v>22</v>
      </c>
      <c r="AG254" s="168">
        <v>22</v>
      </c>
      <c r="AH254" s="168">
        <v>22</v>
      </c>
      <c r="AI254" s="168">
        <v>22</v>
      </c>
      <c r="AJ254" s="168">
        <v>22</v>
      </c>
      <c r="AK254" s="168">
        <v>22</v>
      </c>
      <c r="AL254" s="168">
        <v>22</v>
      </c>
      <c r="AM254" s="169">
        <v>0</v>
      </c>
    </row>
    <row r="255" spans="1:39" x14ac:dyDescent="0.15">
      <c r="A255" s="167">
        <v>16</v>
      </c>
      <c r="B255" s="168">
        <v>0</v>
      </c>
      <c r="C255" s="168">
        <v>71</v>
      </c>
      <c r="D255" s="168">
        <v>16</v>
      </c>
      <c r="E255" s="168">
        <v>20</v>
      </c>
      <c r="F255" s="168">
        <v>16</v>
      </c>
      <c r="G255" s="168">
        <v>20</v>
      </c>
      <c r="H255" s="168">
        <v>62</v>
      </c>
      <c r="I255" s="168">
        <v>0</v>
      </c>
      <c r="K255" s="168">
        <v>16</v>
      </c>
      <c r="L255" s="168">
        <v>0</v>
      </c>
      <c r="M255" s="168">
        <v>16</v>
      </c>
      <c r="N255" s="168">
        <v>16</v>
      </c>
      <c r="O255" s="168">
        <v>20</v>
      </c>
      <c r="P255" s="168">
        <v>16</v>
      </c>
      <c r="Q255" s="168">
        <v>20</v>
      </c>
      <c r="R255" s="168">
        <v>62</v>
      </c>
      <c r="S255" s="168">
        <v>0</v>
      </c>
      <c r="U255" s="168">
        <v>16</v>
      </c>
      <c r="V255" s="168">
        <v>16</v>
      </c>
      <c r="W255" s="168">
        <v>16</v>
      </c>
      <c r="X255" s="168">
        <v>16</v>
      </c>
      <c r="Y255" s="168">
        <v>16</v>
      </c>
      <c r="Z255" s="168">
        <v>16</v>
      </c>
      <c r="AA255" s="168">
        <v>16</v>
      </c>
      <c r="AB255" s="168">
        <v>62</v>
      </c>
      <c r="AC255" s="168">
        <v>0</v>
      </c>
      <c r="AE255" s="168">
        <v>16</v>
      </c>
      <c r="AF255" s="168">
        <v>16</v>
      </c>
      <c r="AG255" s="168">
        <v>16</v>
      </c>
      <c r="AH255" s="168">
        <v>16</v>
      </c>
      <c r="AI255" s="168">
        <v>16</v>
      </c>
      <c r="AJ255" s="168">
        <v>16</v>
      </c>
      <c r="AK255" s="168">
        <v>16</v>
      </c>
      <c r="AL255" s="168">
        <v>16</v>
      </c>
      <c r="AM255" s="169">
        <v>0</v>
      </c>
    </row>
    <row r="256" spans="1:39" x14ac:dyDescent="0.15">
      <c r="A256" s="167">
        <v>14</v>
      </c>
      <c r="B256" s="168">
        <v>0</v>
      </c>
      <c r="C256" s="168">
        <v>74</v>
      </c>
      <c r="D256" s="168">
        <v>14</v>
      </c>
      <c r="E256" s="168">
        <v>35</v>
      </c>
      <c r="F256" s="168">
        <v>14</v>
      </c>
      <c r="G256" s="168">
        <v>20</v>
      </c>
      <c r="H256" s="168">
        <v>60</v>
      </c>
      <c r="I256" s="168">
        <v>0</v>
      </c>
      <c r="K256" s="168">
        <v>14</v>
      </c>
      <c r="L256" s="168">
        <v>0</v>
      </c>
      <c r="M256" s="168">
        <v>14</v>
      </c>
      <c r="N256" s="168">
        <v>14</v>
      </c>
      <c r="O256" s="168">
        <v>35</v>
      </c>
      <c r="P256" s="168">
        <v>14</v>
      </c>
      <c r="Q256" s="168">
        <v>20</v>
      </c>
      <c r="R256" s="168">
        <v>60</v>
      </c>
      <c r="S256" s="168">
        <v>0</v>
      </c>
      <c r="U256" s="168">
        <v>14</v>
      </c>
      <c r="V256" s="168">
        <v>14</v>
      </c>
      <c r="W256" s="168">
        <v>14</v>
      </c>
      <c r="X256" s="168">
        <v>14</v>
      </c>
      <c r="Y256" s="168">
        <v>14</v>
      </c>
      <c r="Z256" s="168">
        <v>14</v>
      </c>
      <c r="AA256" s="168">
        <v>14</v>
      </c>
      <c r="AB256" s="168">
        <v>60</v>
      </c>
      <c r="AC256" s="168">
        <v>0</v>
      </c>
      <c r="AE256" s="168">
        <v>14</v>
      </c>
      <c r="AF256" s="168">
        <v>14</v>
      </c>
      <c r="AG256" s="168">
        <v>14</v>
      </c>
      <c r="AH256" s="168">
        <v>14</v>
      </c>
      <c r="AI256" s="168">
        <v>14</v>
      </c>
      <c r="AJ256" s="168">
        <v>14</v>
      </c>
      <c r="AK256" s="168">
        <v>14</v>
      </c>
      <c r="AL256" s="168">
        <v>14</v>
      </c>
      <c r="AM256" s="169">
        <v>0</v>
      </c>
    </row>
    <row r="257" spans="1:39" x14ac:dyDescent="0.15">
      <c r="A257" s="167">
        <v>13</v>
      </c>
      <c r="B257" s="168">
        <v>0</v>
      </c>
      <c r="C257" s="168">
        <v>77</v>
      </c>
      <c r="D257" s="168">
        <v>13</v>
      </c>
      <c r="E257" s="168">
        <v>35</v>
      </c>
      <c r="F257" s="168">
        <v>13</v>
      </c>
      <c r="G257" s="168">
        <v>20</v>
      </c>
      <c r="H257" s="168">
        <v>58</v>
      </c>
      <c r="I257" s="168">
        <v>0</v>
      </c>
      <c r="K257" s="168">
        <v>13</v>
      </c>
      <c r="L257" s="168">
        <v>0</v>
      </c>
      <c r="M257" s="168">
        <v>13</v>
      </c>
      <c r="N257" s="168">
        <v>13</v>
      </c>
      <c r="O257" s="168">
        <v>35</v>
      </c>
      <c r="P257" s="168">
        <v>13</v>
      </c>
      <c r="Q257" s="168">
        <v>20</v>
      </c>
      <c r="R257" s="168">
        <v>58</v>
      </c>
      <c r="S257" s="168">
        <v>0</v>
      </c>
      <c r="U257" s="168">
        <v>13</v>
      </c>
      <c r="V257" s="168">
        <v>13</v>
      </c>
      <c r="W257" s="168">
        <v>13</v>
      </c>
      <c r="X257" s="168">
        <v>13</v>
      </c>
      <c r="Y257" s="168">
        <v>13</v>
      </c>
      <c r="Z257" s="168">
        <v>13</v>
      </c>
      <c r="AA257" s="168">
        <v>13</v>
      </c>
      <c r="AB257" s="168">
        <v>58</v>
      </c>
      <c r="AC257" s="168">
        <v>0</v>
      </c>
      <c r="AE257" s="168">
        <v>13</v>
      </c>
      <c r="AF257" s="168">
        <v>13</v>
      </c>
      <c r="AG257" s="168">
        <v>13</v>
      </c>
      <c r="AH257" s="168">
        <v>13</v>
      </c>
      <c r="AI257" s="168">
        <v>13</v>
      </c>
      <c r="AJ257" s="168">
        <v>13</v>
      </c>
      <c r="AK257" s="168">
        <v>13</v>
      </c>
      <c r="AL257" s="168">
        <v>13</v>
      </c>
      <c r="AM257" s="169">
        <v>0</v>
      </c>
    </row>
    <row r="258" spans="1:39" x14ac:dyDescent="0.15">
      <c r="A258" s="167">
        <v>11</v>
      </c>
      <c r="B258" s="168">
        <v>0</v>
      </c>
      <c r="C258" s="168">
        <v>80</v>
      </c>
      <c r="D258" s="168">
        <v>11</v>
      </c>
      <c r="E258" s="168">
        <v>35</v>
      </c>
      <c r="F258" s="168">
        <v>11</v>
      </c>
      <c r="G258" s="168">
        <v>20</v>
      </c>
      <c r="H258" s="168">
        <v>54</v>
      </c>
      <c r="I258" s="168">
        <v>0</v>
      </c>
      <c r="K258" s="168">
        <v>11</v>
      </c>
      <c r="L258" s="168">
        <v>0</v>
      </c>
      <c r="M258" s="168">
        <v>11</v>
      </c>
      <c r="N258" s="168">
        <v>11</v>
      </c>
      <c r="O258" s="168">
        <v>35</v>
      </c>
      <c r="P258" s="168">
        <v>11</v>
      </c>
      <c r="Q258" s="168">
        <v>20</v>
      </c>
      <c r="R258" s="168">
        <v>54</v>
      </c>
      <c r="S258" s="168">
        <v>0</v>
      </c>
      <c r="U258" s="168">
        <v>11</v>
      </c>
      <c r="V258" s="168">
        <v>11</v>
      </c>
      <c r="W258" s="168">
        <v>11</v>
      </c>
      <c r="X258" s="168">
        <v>11</v>
      </c>
      <c r="Y258" s="168">
        <v>11</v>
      </c>
      <c r="Z258" s="168">
        <v>11</v>
      </c>
      <c r="AA258" s="168">
        <v>11</v>
      </c>
      <c r="AB258" s="168">
        <v>54</v>
      </c>
      <c r="AC258" s="168">
        <v>0</v>
      </c>
      <c r="AE258" s="168">
        <v>11</v>
      </c>
      <c r="AF258" s="168">
        <v>11</v>
      </c>
      <c r="AG258" s="168">
        <v>11</v>
      </c>
      <c r="AH258" s="168">
        <v>11</v>
      </c>
      <c r="AI258" s="168">
        <v>11</v>
      </c>
      <c r="AJ258" s="168">
        <v>11</v>
      </c>
      <c r="AK258" s="168">
        <v>11</v>
      </c>
      <c r="AL258" s="168">
        <v>11</v>
      </c>
      <c r="AM258" s="169">
        <v>0</v>
      </c>
    </row>
    <row r="259" spans="1:39" x14ac:dyDescent="0.15">
      <c r="A259" s="167">
        <v>9</v>
      </c>
      <c r="B259" s="168">
        <v>9</v>
      </c>
      <c r="C259" s="168">
        <v>83</v>
      </c>
      <c r="D259" s="168">
        <v>9</v>
      </c>
      <c r="E259" s="168">
        <v>60</v>
      </c>
      <c r="F259" s="168">
        <v>9</v>
      </c>
      <c r="G259" s="168">
        <v>20</v>
      </c>
      <c r="H259" s="168">
        <v>51</v>
      </c>
      <c r="I259" s="168">
        <v>0</v>
      </c>
      <c r="K259" s="168">
        <v>9</v>
      </c>
      <c r="L259" s="168">
        <v>9</v>
      </c>
      <c r="M259" s="168">
        <v>9</v>
      </c>
      <c r="N259" s="168">
        <v>9</v>
      </c>
      <c r="O259" s="168">
        <v>60</v>
      </c>
      <c r="P259" s="168">
        <v>9</v>
      </c>
      <c r="Q259" s="168">
        <v>20</v>
      </c>
      <c r="R259" s="168">
        <v>51</v>
      </c>
      <c r="S259" s="168">
        <v>0</v>
      </c>
      <c r="U259" s="168">
        <v>9</v>
      </c>
      <c r="V259" s="168">
        <v>9</v>
      </c>
      <c r="W259" s="168">
        <v>9</v>
      </c>
      <c r="X259" s="168">
        <v>9</v>
      </c>
      <c r="Y259" s="168">
        <v>9</v>
      </c>
      <c r="Z259" s="168">
        <v>9</v>
      </c>
      <c r="AA259" s="168">
        <v>9</v>
      </c>
      <c r="AB259" s="168">
        <v>51</v>
      </c>
      <c r="AC259" s="168">
        <v>0</v>
      </c>
      <c r="AE259" s="168">
        <v>9</v>
      </c>
      <c r="AF259" s="168">
        <v>9</v>
      </c>
      <c r="AG259" s="168">
        <v>9</v>
      </c>
      <c r="AH259" s="168">
        <v>9</v>
      </c>
      <c r="AI259" s="168">
        <v>9</v>
      </c>
      <c r="AJ259" s="168">
        <v>9</v>
      </c>
      <c r="AK259" s="168">
        <v>9</v>
      </c>
      <c r="AL259" s="168">
        <v>9</v>
      </c>
      <c r="AM259" s="169">
        <v>0</v>
      </c>
    </row>
    <row r="260" spans="1:39" x14ac:dyDescent="0.15">
      <c r="A260" s="167">
        <v>9</v>
      </c>
      <c r="B260" s="168">
        <v>9</v>
      </c>
      <c r="C260" s="168">
        <v>86</v>
      </c>
      <c r="D260" s="168">
        <v>9</v>
      </c>
      <c r="E260" s="168">
        <v>30</v>
      </c>
      <c r="F260" s="168">
        <v>9</v>
      </c>
      <c r="G260" s="168">
        <v>20</v>
      </c>
      <c r="H260" s="168">
        <v>50</v>
      </c>
      <c r="I260" s="168">
        <v>0</v>
      </c>
      <c r="K260" s="168">
        <v>9</v>
      </c>
      <c r="L260" s="168">
        <v>9</v>
      </c>
      <c r="M260" s="168">
        <v>9</v>
      </c>
      <c r="N260" s="168">
        <v>9</v>
      </c>
      <c r="O260" s="168">
        <v>30</v>
      </c>
      <c r="P260" s="168">
        <v>9</v>
      </c>
      <c r="Q260" s="168">
        <v>20</v>
      </c>
      <c r="R260" s="168">
        <v>50</v>
      </c>
      <c r="S260" s="168">
        <v>0</v>
      </c>
      <c r="U260" s="168">
        <v>9</v>
      </c>
      <c r="V260" s="168">
        <v>9</v>
      </c>
      <c r="W260" s="168">
        <v>9</v>
      </c>
      <c r="X260" s="168">
        <v>9</v>
      </c>
      <c r="Y260" s="168">
        <v>9</v>
      </c>
      <c r="Z260" s="168">
        <v>9</v>
      </c>
      <c r="AA260" s="168">
        <v>9</v>
      </c>
      <c r="AB260" s="168">
        <v>50</v>
      </c>
      <c r="AC260" s="168">
        <v>0</v>
      </c>
      <c r="AE260" s="168">
        <v>9</v>
      </c>
      <c r="AF260" s="168">
        <v>9</v>
      </c>
      <c r="AG260" s="168">
        <v>9</v>
      </c>
      <c r="AH260" s="168">
        <v>9</v>
      </c>
      <c r="AI260" s="168">
        <v>9</v>
      </c>
      <c r="AJ260" s="168">
        <v>9</v>
      </c>
      <c r="AK260" s="168">
        <v>9</v>
      </c>
      <c r="AL260" s="168">
        <v>9</v>
      </c>
      <c r="AM260" s="169">
        <v>0</v>
      </c>
    </row>
    <row r="261" spans="1:39" x14ac:dyDescent="0.15">
      <c r="A261" s="167">
        <v>6</v>
      </c>
      <c r="B261" s="168">
        <v>6</v>
      </c>
      <c r="C261" s="168">
        <v>89</v>
      </c>
      <c r="D261" s="168">
        <v>6</v>
      </c>
      <c r="E261" s="168">
        <v>30</v>
      </c>
      <c r="F261" s="168">
        <v>6</v>
      </c>
      <c r="G261" s="168">
        <v>20</v>
      </c>
      <c r="H261" s="168">
        <v>43</v>
      </c>
      <c r="I261" s="168">
        <v>0</v>
      </c>
      <c r="K261" s="168">
        <v>6</v>
      </c>
      <c r="L261" s="168">
        <v>6</v>
      </c>
      <c r="M261" s="168">
        <v>6</v>
      </c>
      <c r="N261" s="168">
        <v>6</v>
      </c>
      <c r="O261" s="168">
        <v>30</v>
      </c>
      <c r="P261" s="168">
        <v>6</v>
      </c>
      <c r="Q261" s="168">
        <v>20</v>
      </c>
      <c r="R261" s="168">
        <v>43</v>
      </c>
      <c r="S261" s="168">
        <v>0</v>
      </c>
      <c r="U261" s="168">
        <v>6</v>
      </c>
      <c r="V261" s="168">
        <v>6</v>
      </c>
      <c r="W261" s="168">
        <v>6</v>
      </c>
      <c r="X261" s="168">
        <v>6</v>
      </c>
      <c r="Y261" s="168">
        <v>6</v>
      </c>
      <c r="Z261" s="168">
        <v>6</v>
      </c>
      <c r="AA261" s="168">
        <v>6</v>
      </c>
      <c r="AB261" s="168">
        <v>43</v>
      </c>
      <c r="AC261" s="168">
        <v>0</v>
      </c>
      <c r="AE261" s="168">
        <v>6</v>
      </c>
      <c r="AF261" s="168">
        <v>6</v>
      </c>
      <c r="AG261" s="168">
        <v>6</v>
      </c>
      <c r="AH261" s="168">
        <v>6</v>
      </c>
      <c r="AI261" s="168">
        <v>6</v>
      </c>
      <c r="AJ261" s="168">
        <v>6</v>
      </c>
      <c r="AK261" s="168">
        <v>6</v>
      </c>
      <c r="AL261" s="168">
        <v>6</v>
      </c>
      <c r="AM261" s="169">
        <v>0</v>
      </c>
    </row>
    <row r="262" spans="1:39" x14ac:dyDescent="0.15">
      <c r="A262" s="167">
        <v>0</v>
      </c>
      <c r="B262" s="168">
        <v>0</v>
      </c>
      <c r="C262" s="168">
        <v>0</v>
      </c>
      <c r="D262" s="168">
        <v>0</v>
      </c>
      <c r="E262" s="168">
        <v>0</v>
      </c>
      <c r="F262" s="168">
        <v>0</v>
      </c>
      <c r="G262" s="168">
        <v>0</v>
      </c>
      <c r="H262" s="168">
        <v>50</v>
      </c>
      <c r="I262" s="168">
        <v>0</v>
      </c>
      <c r="K262" s="168">
        <v>0</v>
      </c>
      <c r="L262" s="168">
        <v>0</v>
      </c>
      <c r="M262" s="168">
        <v>0</v>
      </c>
      <c r="N262" s="168">
        <v>0</v>
      </c>
      <c r="O262" s="168">
        <v>0</v>
      </c>
      <c r="P262" s="168">
        <v>0</v>
      </c>
      <c r="Q262" s="168">
        <v>0</v>
      </c>
      <c r="R262" s="168">
        <v>50</v>
      </c>
      <c r="S262" s="168">
        <v>0</v>
      </c>
      <c r="U262" s="168">
        <v>0</v>
      </c>
      <c r="V262" s="168">
        <v>0</v>
      </c>
      <c r="W262" s="168">
        <v>0</v>
      </c>
      <c r="X262" s="168">
        <v>0</v>
      </c>
      <c r="Y262" s="168">
        <v>0</v>
      </c>
      <c r="Z262" s="168">
        <v>0</v>
      </c>
      <c r="AA262" s="168">
        <v>0</v>
      </c>
      <c r="AB262" s="168">
        <v>0</v>
      </c>
      <c r="AC262" s="168">
        <v>0</v>
      </c>
      <c r="AE262" s="168">
        <v>0</v>
      </c>
      <c r="AF262" s="168">
        <v>0</v>
      </c>
      <c r="AG262" s="168">
        <v>0</v>
      </c>
      <c r="AH262" s="168">
        <v>0</v>
      </c>
      <c r="AI262" s="168">
        <v>0</v>
      </c>
      <c r="AJ262" s="168">
        <v>0</v>
      </c>
      <c r="AK262" s="168">
        <v>0</v>
      </c>
      <c r="AL262" s="168">
        <v>0</v>
      </c>
      <c r="AM262" s="169">
        <v>0</v>
      </c>
    </row>
    <row r="263" spans="1:39" x14ac:dyDescent="0.15">
      <c r="A263" s="167">
        <v>0</v>
      </c>
      <c r="B263" s="168">
        <v>0</v>
      </c>
      <c r="C263" s="168">
        <v>0</v>
      </c>
      <c r="D263" s="168">
        <v>0</v>
      </c>
      <c r="E263" s="168">
        <v>0</v>
      </c>
      <c r="F263" s="168">
        <v>0</v>
      </c>
      <c r="G263" s="168">
        <v>0</v>
      </c>
      <c r="H263" s="168">
        <v>50</v>
      </c>
      <c r="I263" s="168">
        <v>0</v>
      </c>
      <c r="K263" s="168">
        <v>0</v>
      </c>
      <c r="L263" s="168">
        <v>0</v>
      </c>
      <c r="M263" s="168">
        <v>0</v>
      </c>
      <c r="N263" s="168">
        <v>0</v>
      </c>
      <c r="O263" s="168">
        <v>0</v>
      </c>
      <c r="P263" s="168">
        <v>0</v>
      </c>
      <c r="Q263" s="168">
        <v>0</v>
      </c>
      <c r="R263" s="168">
        <v>50</v>
      </c>
      <c r="S263" s="168">
        <v>0</v>
      </c>
      <c r="U263" s="168">
        <v>0</v>
      </c>
      <c r="V263" s="168">
        <v>0</v>
      </c>
      <c r="W263" s="168">
        <v>0</v>
      </c>
      <c r="X263" s="168">
        <v>0</v>
      </c>
      <c r="Y263" s="168">
        <v>0</v>
      </c>
      <c r="Z263" s="168">
        <v>0</v>
      </c>
      <c r="AA263" s="168">
        <v>0</v>
      </c>
      <c r="AB263" s="168">
        <v>0</v>
      </c>
      <c r="AC263" s="168">
        <v>0</v>
      </c>
      <c r="AE263" s="168">
        <v>0</v>
      </c>
      <c r="AF263" s="168">
        <v>0</v>
      </c>
      <c r="AG263" s="168">
        <v>0</v>
      </c>
      <c r="AH263" s="168">
        <v>0</v>
      </c>
      <c r="AI263" s="168">
        <v>0</v>
      </c>
      <c r="AJ263" s="168">
        <v>0</v>
      </c>
      <c r="AK263" s="168">
        <v>0</v>
      </c>
      <c r="AL263" s="168">
        <v>0</v>
      </c>
      <c r="AM263" s="169">
        <v>0</v>
      </c>
    </row>
    <row r="264" spans="1:39" x14ac:dyDescent="0.15">
      <c r="A264" s="167">
        <v>0</v>
      </c>
      <c r="B264" s="168">
        <v>0</v>
      </c>
      <c r="C264" s="168">
        <v>0</v>
      </c>
      <c r="D264" s="168">
        <v>0</v>
      </c>
      <c r="E264" s="168">
        <v>0</v>
      </c>
      <c r="F264" s="168">
        <v>0</v>
      </c>
      <c r="G264" s="168">
        <v>0</v>
      </c>
      <c r="H264" s="168">
        <v>0</v>
      </c>
      <c r="I264" s="168">
        <v>0</v>
      </c>
      <c r="K264" s="168">
        <v>0</v>
      </c>
      <c r="L264" s="168">
        <v>0</v>
      </c>
      <c r="M264" s="168">
        <v>0</v>
      </c>
      <c r="N264" s="168">
        <v>0</v>
      </c>
      <c r="O264" s="168">
        <v>0</v>
      </c>
      <c r="P264" s="168">
        <v>0</v>
      </c>
      <c r="Q264" s="168">
        <v>0</v>
      </c>
      <c r="R264" s="168">
        <v>0</v>
      </c>
      <c r="S264" s="168">
        <v>0</v>
      </c>
      <c r="U264" s="168">
        <v>0</v>
      </c>
      <c r="V264" s="168">
        <v>0</v>
      </c>
      <c r="W264" s="168">
        <v>0</v>
      </c>
      <c r="X264" s="168">
        <v>0</v>
      </c>
      <c r="Y264" s="168">
        <v>0</v>
      </c>
      <c r="Z264" s="168">
        <v>0</v>
      </c>
      <c r="AA264" s="168">
        <v>0</v>
      </c>
      <c r="AB264" s="168">
        <v>0</v>
      </c>
      <c r="AC264" s="168">
        <v>0</v>
      </c>
      <c r="AE264" s="168">
        <v>0</v>
      </c>
      <c r="AF264" s="168">
        <v>0</v>
      </c>
      <c r="AG264" s="168">
        <v>0</v>
      </c>
      <c r="AH264" s="168">
        <v>0</v>
      </c>
      <c r="AI264" s="168">
        <v>0</v>
      </c>
      <c r="AJ264" s="168">
        <v>0</v>
      </c>
      <c r="AK264" s="168">
        <v>0</v>
      </c>
      <c r="AL264" s="168">
        <v>0</v>
      </c>
      <c r="AM264" s="169">
        <v>0</v>
      </c>
    </row>
    <row r="265" spans="1:39" x14ac:dyDescent="0.15">
      <c r="A265" s="167">
        <v>0</v>
      </c>
      <c r="B265" s="168">
        <v>0</v>
      </c>
      <c r="C265" s="168">
        <v>0</v>
      </c>
      <c r="D265" s="168">
        <v>0</v>
      </c>
      <c r="E265" s="168">
        <v>0</v>
      </c>
      <c r="F265" s="168">
        <v>0</v>
      </c>
      <c r="G265" s="168">
        <v>0</v>
      </c>
      <c r="H265" s="168">
        <v>0</v>
      </c>
      <c r="I265" s="168">
        <v>0</v>
      </c>
      <c r="K265" s="168">
        <v>0</v>
      </c>
      <c r="L265" s="168">
        <v>0</v>
      </c>
      <c r="M265" s="168">
        <v>0</v>
      </c>
      <c r="N265" s="168">
        <v>0</v>
      </c>
      <c r="O265" s="168">
        <v>0</v>
      </c>
      <c r="P265" s="168">
        <v>0</v>
      </c>
      <c r="Q265" s="168">
        <v>0</v>
      </c>
      <c r="R265" s="168">
        <v>0</v>
      </c>
      <c r="S265" s="168">
        <v>0</v>
      </c>
      <c r="U265" s="168">
        <v>0</v>
      </c>
      <c r="V265" s="168">
        <v>0</v>
      </c>
      <c r="W265" s="168">
        <v>0</v>
      </c>
      <c r="X265" s="168">
        <v>0</v>
      </c>
      <c r="Y265" s="168">
        <v>0</v>
      </c>
      <c r="Z265" s="168">
        <v>0</v>
      </c>
      <c r="AA265" s="168">
        <v>0</v>
      </c>
      <c r="AB265" s="168">
        <v>0</v>
      </c>
      <c r="AC265" s="168">
        <v>0</v>
      </c>
      <c r="AE265" s="168">
        <v>0</v>
      </c>
      <c r="AF265" s="168">
        <v>0</v>
      </c>
      <c r="AG265" s="168">
        <v>0</v>
      </c>
      <c r="AH265" s="168">
        <v>0</v>
      </c>
      <c r="AI265" s="168">
        <v>0</v>
      </c>
      <c r="AJ265" s="168">
        <v>0</v>
      </c>
      <c r="AK265" s="168">
        <v>0</v>
      </c>
      <c r="AL265" s="168">
        <v>0</v>
      </c>
      <c r="AM265" s="169">
        <v>0</v>
      </c>
    </row>
    <row r="266" spans="1:39" x14ac:dyDescent="0.15">
      <c r="A266" s="167">
        <v>0</v>
      </c>
      <c r="B266" s="168">
        <v>0</v>
      </c>
      <c r="C266" s="168">
        <v>0</v>
      </c>
      <c r="D266" s="168">
        <v>0</v>
      </c>
      <c r="E266" s="168">
        <v>0</v>
      </c>
      <c r="F266" s="168">
        <v>0</v>
      </c>
      <c r="G266" s="168">
        <v>0</v>
      </c>
      <c r="H266" s="168">
        <v>50</v>
      </c>
      <c r="I266" s="168">
        <v>0</v>
      </c>
      <c r="K266" s="168">
        <v>0</v>
      </c>
      <c r="L266" s="168">
        <v>0</v>
      </c>
      <c r="M266" s="168">
        <v>0</v>
      </c>
      <c r="N266" s="168">
        <v>0</v>
      </c>
      <c r="O266" s="168">
        <v>0</v>
      </c>
      <c r="P266" s="168">
        <v>0</v>
      </c>
      <c r="Q266" s="168">
        <v>0</v>
      </c>
      <c r="R266" s="168">
        <v>56</v>
      </c>
      <c r="S266" s="168">
        <v>0</v>
      </c>
      <c r="U266" s="168">
        <v>0</v>
      </c>
      <c r="V266" s="168">
        <v>0</v>
      </c>
      <c r="W266" s="168">
        <v>0</v>
      </c>
      <c r="X266" s="168">
        <v>0</v>
      </c>
      <c r="Y266" s="168">
        <v>0</v>
      </c>
      <c r="Z266" s="168">
        <v>0</v>
      </c>
      <c r="AA266" s="168">
        <v>0</v>
      </c>
      <c r="AB266" s="168">
        <v>0</v>
      </c>
      <c r="AC266" s="168">
        <v>0</v>
      </c>
      <c r="AE266" s="168">
        <v>0</v>
      </c>
      <c r="AF266" s="168">
        <v>0</v>
      </c>
      <c r="AG266" s="168">
        <v>0</v>
      </c>
      <c r="AH266" s="168">
        <v>0</v>
      </c>
      <c r="AI266" s="168">
        <v>0</v>
      </c>
      <c r="AJ266" s="168">
        <v>0</v>
      </c>
      <c r="AK266" s="168">
        <v>0</v>
      </c>
      <c r="AL266" s="168">
        <v>0</v>
      </c>
      <c r="AM266" s="169">
        <v>0</v>
      </c>
    </row>
    <row r="267" spans="1:39" x14ac:dyDescent="0.15">
      <c r="A267" s="167">
        <v>0</v>
      </c>
      <c r="B267" s="168">
        <v>0</v>
      </c>
      <c r="C267" s="168">
        <v>0</v>
      </c>
      <c r="D267" s="168">
        <v>0</v>
      </c>
      <c r="E267" s="168">
        <v>0</v>
      </c>
      <c r="F267" s="168">
        <v>0</v>
      </c>
      <c r="G267" s="168">
        <v>0</v>
      </c>
      <c r="H267" s="168">
        <v>50</v>
      </c>
      <c r="I267" s="168">
        <v>0</v>
      </c>
      <c r="K267" s="168">
        <v>0</v>
      </c>
      <c r="L267" s="168">
        <v>0</v>
      </c>
      <c r="M267" s="168">
        <v>0</v>
      </c>
      <c r="N267" s="168">
        <v>0</v>
      </c>
      <c r="O267" s="168">
        <v>0</v>
      </c>
      <c r="P267" s="168">
        <v>0</v>
      </c>
      <c r="Q267" s="168">
        <v>0</v>
      </c>
      <c r="R267" s="168">
        <v>54</v>
      </c>
      <c r="S267" s="168">
        <v>0</v>
      </c>
      <c r="U267" s="168">
        <v>0</v>
      </c>
      <c r="V267" s="168">
        <v>0</v>
      </c>
      <c r="W267" s="168">
        <v>0</v>
      </c>
      <c r="X267" s="168">
        <v>0</v>
      </c>
      <c r="Y267" s="168">
        <v>0</v>
      </c>
      <c r="Z267" s="168">
        <v>0</v>
      </c>
      <c r="AA267" s="168">
        <v>0</v>
      </c>
      <c r="AB267" s="168">
        <v>0</v>
      </c>
      <c r="AC267" s="168">
        <v>0</v>
      </c>
      <c r="AE267" s="168">
        <v>0</v>
      </c>
      <c r="AF267" s="168">
        <v>0</v>
      </c>
      <c r="AG267" s="168">
        <v>0</v>
      </c>
      <c r="AH267" s="168">
        <v>0</v>
      </c>
      <c r="AI267" s="168">
        <v>0</v>
      </c>
      <c r="AJ267" s="168">
        <v>0</v>
      </c>
      <c r="AK267" s="168">
        <v>0</v>
      </c>
      <c r="AL267" s="168">
        <v>0</v>
      </c>
      <c r="AM267" s="169">
        <v>0</v>
      </c>
    </row>
    <row r="268" spans="1:39" x14ac:dyDescent="0.15">
      <c r="A268" s="167">
        <v>0</v>
      </c>
      <c r="B268" s="168">
        <v>0</v>
      </c>
      <c r="C268" s="168">
        <v>0</v>
      </c>
      <c r="D268" s="168">
        <v>0</v>
      </c>
      <c r="E268" s="168">
        <v>0</v>
      </c>
      <c r="F268" s="168">
        <v>0</v>
      </c>
      <c r="G268" s="168">
        <v>0</v>
      </c>
      <c r="H268" s="168">
        <v>50</v>
      </c>
      <c r="I268" s="168">
        <v>0</v>
      </c>
      <c r="K268" s="168">
        <v>0</v>
      </c>
      <c r="L268" s="168">
        <v>0</v>
      </c>
      <c r="M268" s="168">
        <v>0</v>
      </c>
      <c r="N268" s="168">
        <v>0</v>
      </c>
      <c r="O268" s="168">
        <v>0</v>
      </c>
      <c r="P268" s="168">
        <v>0</v>
      </c>
      <c r="Q268" s="168">
        <v>0</v>
      </c>
      <c r="R268" s="168">
        <v>52</v>
      </c>
      <c r="S268" s="168">
        <v>0</v>
      </c>
      <c r="U268" s="168">
        <v>0</v>
      </c>
      <c r="V268" s="168">
        <v>0</v>
      </c>
      <c r="W268" s="168">
        <v>0</v>
      </c>
      <c r="X268" s="168">
        <v>0</v>
      </c>
      <c r="Y268" s="168">
        <v>0</v>
      </c>
      <c r="Z268" s="168">
        <v>0</v>
      </c>
      <c r="AA268" s="168">
        <v>0</v>
      </c>
      <c r="AB268" s="168">
        <v>0</v>
      </c>
      <c r="AC268" s="168">
        <v>0</v>
      </c>
      <c r="AE268" s="168">
        <v>0</v>
      </c>
      <c r="AF268" s="168">
        <v>0</v>
      </c>
      <c r="AG268" s="168">
        <v>0</v>
      </c>
      <c r="AH268" s="168">
        <v>0</v>
      </c>
      <c r="AI268" s="168">
        <v>0</v>
      </c>
      <c r="AJ268" s="168">
        <v>0</v>
      </c>
      <c r="AK268" s="168">
        <v>0</v>
      </c>
      <c r="AL268" s="168">
        <v>0</v>
      </c>
      <c r="AM268" s="169">
        <v>0</v>
      </c>
    </row>
    <row r="269" spans="1:39" x14ac:dyDescent="0.15">
      <c r="A269" s="167">
        <v>0</v>
      </c>
      <c r="B269" s="168">
        <v>0</v>
      </c>
      <c r="C269" s="168">
        <v>0</v>
      </c>
      <c r="D269" s="168">
        <v>0</v>
      </c>
      <c r="E269" s="168">
        <v>0</v>
      </c>
      <c r="F269" s="168">
        <v>0</v>
      </c>
      <c r="G269" s="168">
        <v>0</v>
      </c>
      <c r="H269" s="168">
        <v>50</v>
      </c>
      <c r="I269" s="168">
        <v>0</v>
      </c>
      <c r="K269" s="168">
        <v>0</v>
      </c>
      <c r="L269" s="168">
        <v>0</v>
      </c>
      <c r="M269" s="168">
        <v>0</v>
      </c>
      <c r="N269" s="168">
        <v>0</v>
      </c>
      <c r="O269" s="168">
        <v>0</v>
      </c>
      <c r="P269" s="168">
        <v>0</v>
      </c>
      <c r="Q269" s="168">
        <v>0</v>
      </c>
      <c r="R269" s="168">
        <v>50</v>
      </c>
      <c r="S269" s="168">
        <v>0</v>
      </c>
      <c r="U269" s="168">
        <v>0</v>
      </c>
      <c r="V269" s="168">
        <v>0</v>
      </c>
      <c r="W269" s="168">
        <v>0</v>
      </c>
      <c r="X269" s="168">
        <v>0</v>
      </c>
      <c r="Y269" s="168">
        <v>0</v>
      </c>
      <c r="Z269" s="168">
        <v>0</v>
      </c>
      <c r="AA269" s="168">
        <v>0</v>
      </c>
      <c r="AB269" s="168">
        <v>0</v>
      </c>
      <c r="AC269" s="168">
        <v>0</v>
      </c>
      <c r="AE269" s="168">
        <v>0</v>
      </c>
      <c r="AF269" s="168">
        <v>0</v>
      </c>
      <c r="AG269" s="168">
        <v>0</v>
      </c>
      <c r="AH269" s="168">
        <v>0</v>
      </c>
      <c r="AI269" s="168">
        <v>0</v>
      </c>
      <c r="AJ269" s="168">
        <v>0</v>
      </c>
      <c r="AK269" s="168">
        <v>0</v>
      </c>
      <c r="AL269" s="168">
        <v>0</v>
      </c>
      <c r="AM269" s="169">
        <v>0</v>
      </c>
    </row>
    <row r="270" spans="1:39" x14ac:dyDescent="0.15">
      <c r="A270" s="167">
        <v>0</v>
      </c>
      <c r="B270" s="168">
        <v>0</v>
      </c>
      <c r="C270" s="168">
        <v>0</v>
      </c>
      <c r="D270" s="168">
        <v>0</v>
      </c>
      <c r="E270" s="168">
        <v>0</v>
      </c>
      <c r="F270" s="168">
        <v>0</v>
      </c>
      <c r="G270" s="168">
        <v>0</v>
      </c>
      <c r="H270" s="168">
        <v>50</v>
      </c>
      <c r="I270" s="168">
        <v>0</v>
      </c>
      <c r="K270" s="168">
        <v>0</v>
      </c>
      <c r="L270" s="168">
        <v>0</v>
      </c>
      <c r="M270" s="168">
        <v>0</v>
      </c>
      <c r="N270" s="168">
        <v>0</v>
      </c>
      <c r="O270" s="168">
        <v>0</v>
      </c>
      <c r="P270" s="168">
        <v>0</v>
      </c>
      <c r="Q270" s="168">
        <v>0</v>
      </c>
      <c r="R270" s="168">
        <v>48</v>
      </c>
      <c r="S270" s="168">
        <v>0</v>
      </c>
      <c r="U270" s="168">
        <v>0</v>
      </c>
      <c r="V270" s="168">
        <v>0</v>
      </c>
      <c r="W270" s="168">
        <v>0</v>
      </c>
      <c r="X270" s="168">
        <v>0</v>
      </c>
      <c r="Y270" s="168">
        <v>0</v>
      </c>
      <c r="Z270" s="168">
        <v>0</v>
      </c>
      <c r="AA270" s="168">
        <v>0</v>
      </c>
      <c r="AB270" s="168">
        <v>0</v>
      </c>
      <c r="AC270" s="168">
        <v>0</v>
      </c>
      <c r="AE270" s="168">
        <v>0</v>
      </c>
      <c r="AF270" s="168">
        <v>0</v>
      </c>
      <c r="AG270" s="168">
        <v>0</v>
      </c>
      <c r="AH270" s="168">
        <v>0</v>
      </c>
      <c r="AI270" s="168">
        <v>0</v>
      </c>
      <c r="AJ270" s="168">
        <v>0</v>
      </c>
      <c r="AK270" s="168">
        <v>0</v>
      </c>
      <c r="AL270" s="168">
        <v>0</v>
      </c>
      <c r="AM270" s="169">
        <v>0</v>
      </c>
    </row>
    <row r="271" spans="1:39" x14ac:dyDescent="0.15">
      <c r="A271" s="167">
        <v>0</v>
      </c>
      <c r="B271" s="168">
        <v>0</v>
      </c>
      <c r="C271" s="168">
        <v>0</v>
      </c>
      <c r="D271" s="168">
        <v>0</v>
      </c>
      <c r="E271" s="168">
        <v>0</v>
      </c>
      <c r="F271" s="168">
        <v>0</v>
      </c>
      <c r="G271" s="168">
        <v>0</v>
      </c>
      <c r="H271" s="168">
        <v>50</v>
      </c>
      <c r="I271" s="168">
        <v>0</v>
      </c>
      <c r="K271" s="168">
        <v>0</v>
      </c>
      <c r="L271" s="168">
        <v>0</v>
      </c>
      <c r="M271" s="168">
        <v>0</v>
      </c>
      <c r="N271" s="168">
        <v>0</v>
      </c>
      <c r="O271" s="168">
        <v>0</v>
      </c>
      <c r="P271" s="168">
        <v>0</v>
      </c>
      <c r="Q271" s="168">
        <v>0</v>
      </c>
      <c r="R271" s="168">
        <v>46</v>
      </c>
      <c r="S271" s="168">
        <v>0</v>
      </c>
      <c r="U271" s="168">
        <v>0</v>
      </c>
      <c r="V271" s="168">
        <v>0</v>
      </c>
      <c r="W271" s="168">
        <v>0</v>
      </c>
      <c r="X271" s="168">
        <v>0</v>
      </c>
      <c r="Y271" s="168">
        <v>0</v>
      </c>
      <c r="Z271" s="168">
        <v>0</v>
      </c>
      <c r="AA271" s="168">
        <v>0</v>
      </c>
      <c r="AB271" s="168">
        <v>0</v>
      </c>
      <c r="AC271" s="168">
        <v>0</v>
      </c>
      <c r="AE271" s="168">
        <v>0</v>
      </c>
      <c r="AF271" s="168">
        <v>0</v>
      </c>
      <c r="AG271" s="168">
        <v>0</v>
      </c>
      <c r="AH271" s="168">
        <v>0</v>
      </c>
      <c r="AI271" s="168">
        <v>0</v>
      </c>
      <c r="AJ271" s="168">
        <v>0</v>
      </c>
      <c r="AK271" s="168">
        <v>0</v>
      </c>
      <c r="AL271" s="168">
        <v>0</v>
      </c>
      <c r="AM271" s="169">
        <v>0</v>
      </c>
    </row>
    <row r="272" spans="1:39" x14ac:dyDescent="0.15">
      <c r="A272" s="167">
        <v>0</v>
      </c>
      <c r="B272" s="168">
        <v>0</v>
      </c>
      <c r="C272" s="168">
        <v>0</v>
      </c>
      <c r="D272" s="168">
        <v>0</v>
      </c>
      <c r="E272" s="168">
        <v>0</v>
      </c>
      <c r="F272" s="168">
        <v>0</v>
      </c>
      <c r="G272" s="168">
        <v>0</v>
      </c>
      <c r="H272" s="168">
        <v>50</v>
      </c>
      <c r="I272" s="168">
        <v>0</v>
      </c>
      <c r="K272" s="168">
        <v>0</v>
      </c>
      <c r="L272" s="168">
        <v>0</v>
      </c>
      <c r="M272" s="168">
        <v>0</v>
      </c>
      <c r="N272" s="168">
        <v>0</v>
      </c>
      <c r="O272" s="168">
        <v>0</v>
      </c>
      <c r="P272" s="168">
        <v>0</v>
      </c>
      <c r="Q272" s="168">
        <v>0</v>
      </c>
      <c r="R272" s="168">
        <v>44</v>
      </c>
      <c r="S272" s="168">
        <v>0</v>
      </c>
      <c r="U272" s="168">
        <v>0</v>
      </c>
      <c r="V272" s="168">
        <v>0</v>
      </c>
      <c r="W272" s="168">
        <v>0</v>
      </c>
      <c r="X272" s="168">
        <v>0</v>
      </c>
      <c r="Y272" s="168">
        <v>0</v>
      </c>
      <c r="Z272" s="168">
        <v>0</v>
      </c>
      <c r="AA272" s="168">
        <v>0</v>
      </c>
      <c r="AB272" s="168">
        <v>0</v>
      </c>
      <c r="AC272" s="168">
        <v>0</v>
      </c>
      <c r="AE272" s="168">
        <v>0</v>
      </c>
      <c r="AF272" s="168">
        <v>0</v>
      </c>
      <c r="AG272" s="168">
        <v>0</v>
      </c>
      <c r="AH272" s="168">
        <v>0</v>
      </c>
      <c r="AI272" s="168">
        <v>0</v>
      </c>
      <c r="AJ272" s="168">
        <v>0</v>
      </c>
      <c r="AK272" s="168">
        <v>0</v>
      </c>
      <c r="AL272" s="168">
        <v>0</v>
      </c>
      <c r="AM272" s="169">
        <v>0</v>
      </c>
    </row>
    <row r="273" spans="1:39" x14ac:dyDescent="0.15">
      <c r="A273" s="167">
        <v>0</v>
      </c>
      <c r="B273" s="168">
        <v>0</v>
      </c>
      <c r="C273" s="168">
        <v>0</v>
      </c>
      <c r="D273" s="168">
        <v>0</v>
      </c>
      <c r="E273" s="168">
        <v>0</v>
      </c>
      <c r="F273" s="168">
        <v>0</v>
      </c>
      <c r="G273" s="168">
        <v>0</v>
      </c>
      <c r="H273" s="168">
        <v>50</v>
      </c>
      <c r="I273" s="168">
        <v>0</v>
      </c>
      <c r="K273" s="168">
        <v>0</v>
      </c>
      <c r="L273" s="168">
        <v>0</v>
      </c>
      <c r="M273" s="168">
        <v>0</v>
      </c>
      <c r="N273" s="168">
        <v>0</v>
      </c>
      <c r="O273" s="168">
        <v>0</v>
      </c>
      <c r="P273" s="168">
        <v>0</v>
      </c>
      <c r="Q273" s="168">
        <v>0</v>
      </c>
      <c r="R273" s="168">
        <v>42</v>
      </c>
      <c r="S273" s="168">
        <v>0</v>
      </c>
      <c r="U273" s="168">
        <v>0</v>
      </c>
      <c r="V273" s="168">
        <v>0</v>
      </c>
      <c r="W273" s="168">
        <v>0</v>
      </c>
      <c r="X273" s="168">
        <v>0</v>
      </c>
      <c r="Y273" s="168">
        <v>0</v>
      </c>
      <c r="Z273" s="168">
        <v>0</v>
      </c>
      <c r="AA273" s="168">
        <v>0</v>
      </c>
      <c r="AB273" s="168">
        <v>0</v>
      </c>
      <c r="AC273" s="168">
        <v>0</v>
      </c>
      <c r="AE273" s="168">
        <v>0</v>
      </c>
      <c r="AF273" s="168">
        <v>0</v>
      </c>
      <c r="AG273" s="168">
        <v>0</v>
      </c>
      <c r="AH273" s="168">
        <v>0</v>
      </c>
      <c r="AI273" s="168">
        <v>0</v>
      </c>
      <c r="AJ273" s="168">
        <v>0</v>
      </c>
      <c r="AK273" s="168">
        <v>0</v>
      </c>
      <c r="AL273" s="168">
        <v>0</v>
      </c>
      <c r="AM273" s="169">
        <v>0</v>
      </c>
    </row>
    <row r="274" spans="1:39" x14ac:dyDescent="0.15">
      <c r="A274" s="167">
        <v>0</v>
      </c>
      <c r="B274" s="168">
        <v>0</v>
      </c>
      <c r="C274" s="168">
        <v>0</v>
      </c>
      <c r="D274" s="168">
        <v>0</v>
      </c>
      <c r="E274" s="168">
        <v>0</v>
      </c>
      <c r="F274" s="168">
        <v>0</v>
      </c>
      <c r="G274" s="168">
        <v>0</v>
      </c>
      <c r="H274" s="168">
        <v>50</v>
      </c>
      <c r="I274" s="168">
        <v>0</v>
      </c>
      <c r="K274" s="168">
        <v>0</v>
      </c>
      <c r="L274" s="168">
        <v>0</v>
      </c>
      <c r="M274" s="168">
        <v>0</v>
      </c>
      <c r="N274" s="168">
        <v>0</v>
      </c>
      <c r="O274" s="168">
        <v>0</v>
      </c>
      <c r="P274" s="168">
        <v>0</v>
      </c>
      <c r="Q274" s="168">
        <v>0</v>
      </c>
      <c r="R274" s="168">
        <v>40</v>
      </c>
      <c r="S274" s="168">
        <v>0</v>
      </c>
      <c r="U274" s="168">
        <v>0</v>
      </c>
      <c r="V274" s="168">
        <v>0</v>
      </c>
      <c r="W274" s="168">
        <v>0</v>
      </c>
      <c r="X274" s="168">
        <v>0</v>
      </c>
      <c r="Y274" s="168">
        <v>0</v>
      </c>
      <c r="Z274" s="168">
        <v>0</v>
      </c>
      <c r="AA274" s="168">
        <v>0</v>
      </c>
      <c r="AB274" s="168">
        <v>0</v>
      </c>
      <c r="AC274" s="168">
        <v>0</v>
      </c>
      <c r="AE274" s="168">
        <v>0</v>
      </c>
      <c r="AF274" s="168">
        <v>0</v>
      </c>
      <c r="AG274" s="168">
        <v>0</v>
      </c>
      <c r="AH274" s="168">
        <v>0</v>
      </c>
      <c r="AI274" s="168">
        <v>0</v>
      </c>
      <c r="AJ274" s="168">
        <v>0</v>
      </c>
      <c r="AK274" s="168">
        <v>0</v>
      </c>
      <c r="AL274" s="168">
        <v>0</v>
      </c>
      <c r="AM274" s="169">
        <v>0</v>
      </c>
    </row>
    <row r="275" spans="1:39" x14ac:dyDescent="0.15">
      <c r="A275" s="167">
        <v>0</v>
      </c>
      <c r="B275" s="168">
        <v>0</v>
      </c>
      <c r="C275" s="168">
        <v>0</v>
      </c>
      <c r="D275" s="168">
        <v>0</v>
      </c>
      <c r="E275" s="168">
        <v>0</v>
      </c>
      <c r="F275" s="168">
        <v>0</v>
      </c>
      <c r="G275" s="168">
        <v>0</v>
      </c>
      <c r="H275" s="168">
        <v>50</v>
      </c>
      <c r="I275" s="168">
        <v>0</v>
      </c>
      <c r="K275" s="168">
        <v>0</v>
      </c>
      <c r="L275" s="168">
        <v>0</v>
      </c>
      <c r="M275" s="168">
        <v>0</v>
      </c>
      <c r="N275" s="168">
        <v>0</v>
      </c>
      <c r="O275" s="168">
        <v>0</v>
      </c>
      <c r="P275" s="168">
        <v>0</v>
      </c>
      <c r="Q275" s="168">
        <v>0</v>
      </c>
      <c r="R275" s="168">
        <v>38</v>
      </c>
      <c r="S275" s="168">
        <v>0</v>
      </c>
      <c r="U275" s="168">
        <v>0</v>
      </c>
      <c r="V275" s="168">
        <v>0</v>
      </c>
      <c r="W275" s="168">
        <v>0</v>
      </c>
      <c r="X275" s="168">
        <v>0</v>
      </c>
      <c r="Y275" s="168">
        <v>0</v>
      </c>
      <c r="Z275" s="168">
        <v>0</v>
      </c>
      <c r="AA275" s="168">
        <v>0</v>
      </c>
      <c r="AB275" s="168">
        <v>0</v>
      </c>
      <c r="AC275" s="168">
        <v>0</v>
      </c>
      <c r="AE275" s="168">
        <v>0</v>
      </c>
      <c r="AF275" s="168">
        <v>0</v>
      </c>
      <c r="AG275" s="168">
        <v>0</v>
      </c>
      <c r="AH275" s="168">
        <v>0</v>
      </c>
      <c r="AI275" s="168">
        <v>0</v>
      </c>
      <c r="AJ275" s="168">
        <v>0</v>
      </c>
      <c r="AK275" s="168">
        <v>0</v>
      </c>
      <c r="AL275" s="168">
        <v>0</v>
      </c>
      <c r="AM275" s="169">
        <v>0</v>
      </c>
    </row>
    <row r="276" spans="1:39" x14ac:dyDescent="0.15">
      <c r="A276" s="167">
        <v>0</v>
      </c>
      <c r="B276" s="168">
        <v>0</v>
      </c>
      <c r="C276" s="168">
        <v>0</v>
      </c>
      <c r="D276" s="168">
        <v>0</v>
      </c>
      <c r="E276" s="168">
        <v>0</v>
      </c>
      <c r="F276" s="168">
        <v>0</v>
      </c>
      <c r="G276" s="168">
        <v>0</v>
      </c>
      <c r="H276" s="168">
        <v>50</v>
      </c>
      <c r="I276" s="168">
        <v>0</v>
      </c>
      <c r="K276" s="168">
        <v>0</v>
      </c>
      <c r="L276" s="168">
        <v>0</v>
      </c>
      <c r="M276" s="168">
        <v>0</v>
      </c>
      <c r="N276" s="168">
        <v>0</v>
      </c>
      <c r="O276" s="168">
        <v>0</v>
      </c>
      <c r="P276" s="168">
        <v>0</v>
      </c>
      <c r="Q276" s="168">
        <v>0</v>
      </c>
      <c r="R276" s="168">
        <v>36</v>
      </c>
      <c r="S276" s="168">
        <v>0</v>
      </c>
      <c r="U276" s="168">
        <v>0</v>
      </c>
      <c r="V276" s="168">
        <v>0</v>
      </c>
      <c r="W276" s="168">
        <v>0</v>
      </c>
      <c r="X276" s="168">
        <v>0</v>
      </c>
      <c r="Y276" s="168">
        <v>0</v>
      </c>
      <c r="Z276" s="168">
        <v>0</v>
      </c>
      <c r="AA276" s="168">
        <v>0</v>
      </c>
      <c r="AB276" s="168">
        <v>0</v>
      </c>
      <c r="AC276" s="168">
        <v>0</v>
      </c>
      <c r="AE276" s="168">
        <v>0</v>
      </c>
      <c r="AF276" s="168">
        <v>0</v>
      </c>
      <c r="AG276" s="168">
        <v>0</v>
      </c>
      <c r="AH276" s="168">
        <v>0</v>
      </c>
      <c r="AI276" s="168">
        <v>0</v>
      </c>
      <c r="AJ276" s="168">
        <v>0</v>
      </c>
      <c r="AK276" s="168">
        <v>0</v>
      </c>
      <c r="AL276" s="168">
        <v>0</v>
      </c>
      <c r="AM276" s="169">
        <v>0</v>
      </c>
    </row>
    <row r="277" spans="1:39" x14ac:dyDescent="0.15">
      <c r="A277" s="167">
        <v>0</v>
      </c>
      <c r="B277" s="168">
        <v>0</v>
      </c>
      <c r="C277" s="168">
        <v>0</v>
      </c>
      <c r="D277" s="168">
        <v>0</v>
      </c>
      <c r="E277" s="168">
        <v>0</v>
      </c>
      <c r="F277" s="168">
        <v>0</v>
      </c>
      <c r="G277" s="168">
        <v>0</v>
      </c>
      <c r="H277" s="168">
        <v>50</v>
      </c>
      <c r="I277" s="168">
        <v>0</v>
      </c>
      <c r="K277" s="168">
        <v>0</v>
      </c>
      <c r="L277" s="168">
        <v>0</v>
      </c>
      <c r="M277" s="168">
        <v>0</v>
      </c>
      <c r="N277" s="168">
        <v>0</v>
      </c>
      <c r="O277" s="168">
        <v>0</v>
      </c>
      <c r="P277" s="168">
        <v>0</v>
      </c>
      <c r="Q277" s="168">
        <v>0</v>
      </c>
      <c r="R277" s="168">
        <v>34</v>
      </c>
      <c r="S277" s="168">
        <v>0</v>
      </c>
      <c r="U277" s="168">
        <v>0</v>
      </c>
      <c r="V277" s="168">
        <v>0</v>
      </c>
      <c r="W277" s="168">
        <v>0</v>
      </c>
      <c r="X277" s="168">
        <v>0</v>
      </c>
      <c r="Y277" s="168">
        <v>0</v>
      </c>
      <c r="Z277" s="168">
        <v>0</v>
      </c>
      <c r="AA277" s="168">
        <v>0</v>
      </c>
      <c r="AB277" s="168">
        <v>0</v>
      </c>
      <c r="AC277" s="168">
        <v>0</v>
      </c>
      <c r="AE277" s="168">
        <v>0</v>
      </c>
      <c r="AF277" s="168">
        <v>0</v>
      </c>
      <c r="AG277" s="168">
        <v>0</v>
      </c>
      <c r="AH277" s="168">
        <v>0</v>
      </c>
      <c r="AI277" s="168">
        <v>0</v>
      </c>
      <c r="AJ277" s="168">
        <v>0</v>
      </c>
      <c r="AK277" s="168">
        <v>0</v>
      </c>
      <c r="AL277" s="168">
        <v>0</v>
      </c>
      <c r="AM277" s="169">
        <v>0</v>
      </c>
    </row>
    <row r="278" spans="1:39" x14ac:dyDescent="0.15">
      <c r="A278" s="167">
        <v>0</v>
      </c>
      <c r="B278" s="168">
        <v>0</v>
      </c>
      <c r="C278" s="168">
        <v>0</v>
      </c>
      <c r="D278" s="168">
        <v>0</v>
      </c>
      <c r="E278" s="168">
        <v>0</v>
      </c>
      <c r="F278" s="168">
        <v>0</v>
      </c>
      <c r="G278" s="168">
        <v>0</v>
      </c>
      <c r="H278" s="168">
        <v>50</v>
      </c>
      <c r="I278" s="168">
        <v>35</v>
      </c>
      <c r="K278" s="168">
        <v>0</v>
      </c>
      <c r="L278" s="168">
        <v>0</v>
      </c>
      <c r="M278" s="168">
        <v>0</v>
      </c>
      <c r="N278" s="168">
        <v>0</v>
      </c>
      <c r="O278" s="168">
        <v>0</v>
      </c>
      <c r="P278" s="168">
        <v>0</v>
      </c>
      <c r="Q278" s="168">
        <v>0</v>
      </c>
      <c r="R278" s="168">
        <v>0</v>
      </c>
      <c r="S278" s="168">
        <v>80</v>
      </c>
      <c r="U278" s="168">
        <v>0</v>
      </c>
      <c r="V278" s="168">
        <v>0</v>
      </c>
      <c r="W278" s="168">
        <v>0</v>
      </c>
      <c r="X278" s="168">
        <v>0</v>
      </c>
      <c r="Y278" s="168">
        <v>0</v>
      </c>
      <c r="Z278" s="168">
        <v>0</v>
      </c>
      <c r="AA278" s="168">
        <v>0</v>
      </c>
      <c r="AB278" s="168">
        <v>0</v>
      </c>
      <c r="AC278" s="168">
        <v>0</v>
      </c>
      <c r="AE278" s="168">
        <v>0</v>
      </c>
      <c r="AF278" s="168">
        <v>0</v>
      </c>
      <c r="AG278" s="168">
        <v>0</v>
      </c>
      <c r="AH278" s="168">
        <v>0</v>
      </c>
      <c r="AI278" s="168">
        <v>0</v>
      </c>
      <c r="AJ278" s="168">
        <v>0</v>
      </c>
      <c r="AK278" s="168">
        <v>0</v>
      </c>
      <c r="AL278" s="168">
        <v>0</v>
      </c>
      <c r="AM278" s="169">
        <v>0</v>
      </c>
    </row>
    <row r="279" spans="1:39" x14ac:dyDescent="0.15">
      <c r="A279" s="167">
        <v>0</v>
      </c>
      <c r="B279" s="168">
        <v>0</v>
      </c>
      <c r="C279" s="168">
        <v>0</v>
      </c>
      <c r="D279" s="168">
        <v>0</v>
      </c>
      <c r="E279" s="168">
        <v>0</v>
      </c>
      <c r="F279" s="168">
        <v>0</v>
      </c>
      <c r="G279" s="168">
        <v>0</v>
      </c>
      <c r="H279" s="168">
        <v>50</v>
      </c>
      <c r="I279" s="168">
        <v>28</v>
      </c>
      <c r="K279" s="168">
        <v>0</v>
      </c>
      <c r="L279" s="168">
        <v>0</v>
      </c>
      <c r="M279" s="168">
        <v>0</v>
      </c>
      <c r="N279" s="168">
        <v>0</v>
      </c>
      <c r="O279" s="168">
        <v>0</v>
      </c>
      <c r="P279" s="168">
        <v>0</v>
      </c>
      <c r="Q279" s="168">
        <v>0</v>
      </c>
      <c r="R279" s="168">
        <v>0</v>
      </c>
      <c r="S279" s="168">
        <v>28</v>
      </c>
      <c r="U279" s="168">
        <v>0</v>
      </c>
      <c r="V279" s="168">
        <v>0</v>
      </c>
      <c r="W279" s="168">
        <v>0</v>
      </c>
      <c r="X279" s="168">
        <v>0</v>
      </c>
      <c r="Y279" s="168">
        <v>0</v>
      </c>
      <c r="Z279" s="168">
        <v>0</v>
      </c>
      <c r="AA279" s="168">
        <v>0</v>
      </c>
      <c r="AB279" s="168">
        <v>50</v>
      </c>
      <c r="AC279" s="168">
        <v>0</v>
      </c>
      <c r="AE279" s="168">
        <v>0</v>
      </c>
      <c r="AF279" s="168">
        <v>0</v>
      </c>
      <c r="AG279" s="168">
        <v>0</v>
      </c>
      <c r="AH279" s="168">
        <v>0</v>
      </c>
      <c r="AI279" s="168">
        <v>0</v>
      </c>
      <c r="AJ279" s="168">
        <v>0</v>
      </c>
      <c r="AK279" s="168">
        <v>0</v>
      </c>
      <c r="AL279" s="168">
        <v>0</v>
      </c>
      <c r="AM279" s="169">
        <v>0</v>
      </c>
    </row>
    <row r="280" spans="1:39" x14ac:dyDescent="0.15">
      <c r="A280" s="167">
        <v>0</v>
      </c>
      <c r="B280" s="168">
        <v>0</v>
      </c>
      <c r="C280" s="168">
        <v>0</v>
      </c>
      <c r="D280" s="168">
        <v>0</v>
      </c>
      <c r="E280" s="168">
        <v>0</v>
      </c>
      <c r="F280" s="168">
        <v>0</v>
      </c>
      <c r="G280" s="168">
        <v>0</v>
      </c>
      <c r="H280" s="168">
        <v>0</v>
      </c>
      <c r="I280" s="168">
        <v>24</v>
      </c>
      <c r="K280" s="168">
        <v>0</v>
      </c>
      <c r="L280" s="168">
        <v>0</v>
      </c>
      <c r="M280" s="168">
        <v>0</v>
      </c>
      <c r="N280" s="168">
        <v>0</v>
      </c>
      <c r="O280" s="168">
        <v>0</v>
      </c>
      <c r="P280" s="168">
        <v>0</v>
      </c>
      <c r="Q280" s="168">
        <v>0</v>
      </c>
      <c r="R280" s="168">
        <v>0</v>
      </c>
      <c r="S280" s="168">
        <v>24</v>
      </c>
      <c r="U280" s="168">
        <v>0</v>
      </c>
      <c r="V280" s="168">
        <v>0</v>
      </c>
      <c r="W280" s="168">
        <v>0</v>
      </c>
      <c r="X280" s="168">
        <v>0</v>
      </c>
      <c r="Y280" s="168">
        <v>0</v>
      </c>
      <c r="Z280" s="168">
        <v>0</v>
      </c>
      <c r="AA280" s="168">
        <v>0</v>
      </c>
      <c r="AB280" s="168">
        <v>0</v>
      </c>
      <c r="AC280" s="168">
        <v>0</v>
      </c>
      <c r="AE280" s="168">
        <v>0</v>
      </c>
      <c r="AF280" s="168">
        <v>0</v>
      </c>
      <c r="AG280" s="168">
        <v>0</v>
      </c>
      <c r="AH280" s="168">
        <v>0</v>
      </c>
      <c r="AI280" s="168">
        <v>0</v>
      </c>
      <c r="AJ280" s="168">
        <v>0</v>
      </c>
      <c r="AK280" s="168">
        <v>0</v>
      </c>
      <c r="AL280" s="168">
        <v>0</v>
      </c>
      <c r="AM280" s="169">
        <v>0</v>
      </c>
    </row>
    <row r="281" spans="1:39" x14ac:dyDescent="0.15">
      <c r="A281" s="167">
        <v>0</v>
      </c>
      <c r="B281" s="168">
        <v>0</v>
      </c>
      <c r="C281" s="168">
        <v>0</v>
      </c>
      <c r="D281" s="168">
        <v>0</v>
      </c>
      <c r="E281" s="168">
        <v>0</v>
      </c>
      <c r="F281" s="168">
        <v>0</v>
      </c>
      <c r="G281" s="168">
        <v>0</v>
      </c>
      <c r="H281" s="168">
        <v>0</v>
      </c>
      <c r="I281" s="168">
        <v>24</v>
      </c>
      <c r="K281" s="168">
        <v>0</v>
      </c>
      <c r="L281" s="168">
        <v>0</v>
      </c>
      <c r="M281" s="168">
        <v>0</v>
      </c>
      <c r="N281" s="168">
        <v>0</v>
      </c>
      <c r="O281" s="168">
        <v>0</v>
      </c>
      <c r="P281" s="168">
        <v>0</v>
      </c>
      <c r="Q281" s="168">
        <v>0</v>
      </c>
      <c r="R281" s="168">
        <v>0</v>
      </c>
      <c r="S281" s="168">
        <v>24</v>
      </c>
      <c r="U281" s="168">
        <v>0</v>
      </c>
      <c r="V281" s="168">
        <v>0</v>
      </c>
      <c r="W281" s="168">
        <v>0</v>
      </c>
      <c r="X281" s="168">
        <v>0</v>
      </c>
      <c r="Y281" s="168">
        <v>0</v>
      </c>
      <c r="Z281" s="168">
        <v>0</v>
      </c>
      <c r="AA281" s="168">
        <v>0</v>
      </c>
      <c r="AB281" s="168">
        <v>0</v>
      </c>
      <c r="AC281" s="168">
        <v>0</v>
      </c>
      <c r="AE281" s="168">
        <v>0</v>
      </c>
      <c r="AF281" s="168">
        <v>0</v>
      </c>
      <c r="AG281" s="168">
        <v>0</v>
      </c>
      <c r="AH281" s="168">
        <v>0</v>
      </c>
      <c r="AI281" s="168">
        <v>0</v>
      </c>
      <c r="AJ281" s="168">
        <v>0</v>
      </c>
      <c r="AK281" s="168">
        <v>0</v>
      </c>
      <c r="AL281" s="168">
        <v>0</v>
      </c>
      <c r="AM281" s="169">
        <v>0</v>
      </c>
    </row>
    <row r="282" spans="1:39" x14ac:dyDescent="0.15">
      <c r="A282" s="167">
        <v>0</v>
      </c>
      <c r="B282" s="168">
        <v>0</v>
      </c>
      <c r="C282" s="168">
        <v>0</v>
      </c>
      <c r="D282" s="168">
        <v>0</v>
      </c>
      <c r="E282" s="168">
        <v>0</v>
      </c>
      <c r="F282" s="168">
        <v>0</v>
      </c>
      <c r="G282" s="168">
        <v>0</v>
      </c>
      <c r="H282" s="168">
        <v>50</v>
      </c>
      <c r="I282" s="168">
        <v>24</v>
      </c>
      <c r="K282" s="168">
        <v>0</v>
      </c>
      <c r="L282" s="168">
        <v>0</v>
      </c>
      <c r="M282" s="168">
        <v>0</v>
      </c>
      <c r="N282" s="168">
        <v>0</v>
      </c>
      <c r="O282" s="168">
        <v>0</v>
      </c>
      <c r="P282" s="168">
        <v>0</v>
      </c>
      <c r="Q282" s="168">
        <v>0</v>
      </c>
      <c r="R282" s="168">
        <v>31</v>
      </c>
      <c r="S282" s="168">
        <v>24</v>
      </c>
      <c r="U282" s="168">
        <v>0</v>
      </c>
      <c r="V282" s="168">
        <v>0</v>
      </c>
      <c r="W282" s="168">
        <v>0</v>
      </c>
      <c r="X282" s="168">
        <v>0</v>
      </c>
      <c r="Y282" s="168">
        <v>0</v>
      </c>
      <c r="Z282" s="168">
        <v>0</v>
      </c>
      <c r="AA282" s="168">
        <v>0</v>
      </c>
      <c r="AB282" s="168">
        <v>0</v>
      </c>
      <c r="AC282" s="168">
        <v>0</v>
      </c>
      <c r="AE282" s="168">
        <v>0</v>
      </c>
      <c r="AF282" s="168">
        <v>0</v>
      </c>
      <c r="AG282" s="168">
        <v>0</v>
      </c>
      <c r="AH282" s="168">
        <v>0</v>
      </c>
      <c r="AI282" s="168">
        <v>0</v>
      </c>
      <c r="AJ282" s="168">
        <v>0</v>
      </c>
      <c r="AK282" s="168">
        <v>0</v>
      </c>
      <c r="AL282" s="168">
        <v>0</v>
      </c>
      <c r="AM282" s="169">
        <v>0</v>
      </c>
    </row>
    <row r="283" spans="1:39" x14ac:dyDescent="0.15">
      <c r="A283" s="167">
        <v>0</v>
      </c>
      <c r="B283" s="168">
        <v>0</v>
      </c>
      <c r="C283" s="168">
        <v>0</v>
      </c>
      <c r="D283" s="168">
        <v>0</v>
      </c>
      <c r="E283" s="168">
        <v>0</v>
      </c>
      <c r="F283" s="168">
        <v>0</v>
      </c>
      <c r="G283" s="168">
        <v>0</v>
      </c>
      <c r="H283" s="168">
        <v>50</v>
      </c>
      <c r="I283" s="168">
        <v>24</v>
      </c>
      <c r="K283" s="168">
        <v>0</v>
      </c>
      <c r="L283" s="168">
        <v>0</v>
      </c>
      <c r="M283" s="168">
        <v>0</v>
      </c>
      <c r="N283" s="168">
        <v>0</v>
      </c>
      <c r="O283" s="168">
        <v>0</v>
      </c>
      <c r="P283" s="168">
        <v>0</v>
      </c>
      <c r="Q283" s="168">
        <v>0</v>
      </c>
      <c r="R283" s="168">
        <v>36</v>
      </c>
      <c r="S283" s="168">
        <v>24</v>
      </c>
      <c r="U283" s="168">
        <v>0</v>
      </c>
      <c r="V283" s="168">
        <v>0</v>
      </c>
      <c r="W283" s="168">
        <v>0</v>
      </c>
      <c r="X283" s="168">
        <v>0</v>
      </c>
      <c r="Y283" s="168">
        <v>0</v>
      </c>
      <c r="Z283" s="168">
        <v>0</v>
      </c>
      <c r="AA283" s="168">
        <v>0</v>
      </c>
      <c r="AB283" s="168">
        <v>0</v>
      </c>
      <c r="AC283" s="168">
        <v>0</v>
      </c>
      <c r="AE283" s="168">
        <v>0</v>
      </c>
      <c r="AF283" s="168">
        <v>0</v>
      </c>
      <c r="AG283" s="168">
        <v>0</v>
      </c>
      <c r="AH283" s="168">
        <v>0</v>
      </c>
      <c r="AI283" s="168">
        <v>0</v>
      </c>
      <c r="AJ283" s="168">
        <v>0</v>
      </c>
      <c r="AK283" s="168">
        <v>0</v>
      </c>
      <c r="AL283" s="168">
        <v>0</v>
      </c>
      <c r="AM283" s="169">
        <v>0</v>
      </c>
    </row>
    <row r="284" spans="1:39" x14ac:dyDescent="0.15">
      <c r="A284" s="167">
        <v>0</v>
      </c>
      <c r="B284" s="168">
        <v>0</v>
      </c>
      <c r="C284" s="168">
        <v>0</v>
      </c>
      <c r="D284" s="168">
        <v>0</v>
      </c>
      <c r="E284" s="168">
        <v>0</v>
      </c>
      <c r="F284" s="168">
        <v>0</v>
      </c>
      <c r="G284" s="168">
        <v>0</v>
      </c>
      <c r="H284" s="168">
        <v>50</v>
      </c>
      <c r="I284" s="168">
        <v>22</v>
      </c>
      <c r="K284" s="168">
        <v>0</v>
      </c>
      <c r="L284" s="168">
        <v>0</v>
      </c>
      <c r="M284" s="168">
        <v>0</v>
      </c>
      <c r="N284" s="168">
        <v>0</v>
      </c>
      <c r="O284" s="168">
        <v>0</v>
      </c>
      <c r="P284" s="168">
        <v>0</v>
      </c>
      <c r="Q284" s="168">
        <v>0</v>
      </c>
      <c r="R284" s="168">
        <v>41</v>
      </c>
      <c r="S284" s="168">
        <v>22</v>
      </c>
      <c r="U284" s="168">
        <v>0</v>
      </c>
      <c r="V284" s="168">
        <v>0</v>
      </c>
      <c r="W284" s="168">
        <v>0</v>
      </c>
      <c r="X284" s="168">
        <v>0</v>
      </c>
      <c r="Y284" s="168">
        <v>0</v>
      </c>
      <c r="Z284" s="168">
        <v>0</v>
      </c>
      <c r="AA284" s="168">
        <v>0</v>
      </c>
      <c r="AB284" s="168">
        <v>0</v>
      </c>
      <c r="AC284" s="168">
        <v>0</v>
      </c>
      <c r="AE284" s="168">
        <v>0</v>
      </c>
      <c r="AF284" s="168">
        <v>0</v>
      </c>
      <c r="AG284" s="168">
        <v>0</v>
      </c>
      <c r="AH284" s="168">
        <v>0</v>
      </c>
      <c r="AI284" s="168">
        <v>0</v>
      </c>
      <c r="AJ284" s="168">
        <v>0</v>
      </c>
      <c r="AK284" s="168">
        <v>0</v>
      </c>
      <c r="AL284" s="168">
        <v>0</v>
      </c>
      <c r="AM284" s="169">
        <v>0</v>
      </c>
    </row>
    <row r="285" spans="1:39" x14ac:dyDescent="0.15">
      <c r="A285" s="167">
        <v>0</v>
      </c>
      <c r="B285" s="168">
        <v>0</v>
      </c>
      <c r="C285" s="168">
        <v>0</v>
      </c>
      <c r="D285" s="168">
        <v>0</v>
      </c>
      <c r="E285" s="168">
        <v>0</v>
      </c>
      <c r="F285" s="168">
        <v>0</v>
      </c>
      <c r="G285" s="168">
        <v>0</v>
      </c>
      <c r="H285" s="168">
        <v>50</v>
      </c>
      <c r="I285" s="168">
        <v>21</v>
      </c>
      <c r="K285" s="168">
        <v>0</v>
      </c>
      <c r="L285" s="168">
        <v>0</v>
      </c>
      <c r="M285" s="168">
        <v>0</v>
      </c>
      <c r="N285" s="168">
        <v>0</v>
      </c>
      <c r="O285" s="168">
        <v>0</v>
      </c>
      <c r="P285" s="168">
        <v>0</v>
      </c>
      <c r="Q285" s="168">
        <v>0</v>
      </c>
      <c r="R285" s="168">
        <v>46</v>
      </c>
      <c r="S285" s="168">
        <v>21</v>
      </c>
      <c r="U285" s="168">
        <v>0</v>
      </c>
      <c r="V285" s="168">
        <v>0</v>
      </c>
      <c r="W285" s="168">
        <v>0</v>
      </c>
      <c r="X285" s="168">
        <v>0</v>
      </c>
      <c r="Y285" s="168">
        <v>0</v>
      </c>
      <c r="Z285" s="168">
        <v>0</v>
      </c>
      <c r="AA285" s="168">
        <v>0</v>
      </c>
      <c r="AB285" s="168">
        <v>0</v>
      </c>
      <c r="AC285" s="168">
        <v>0</v>
      </c>
      <c r="AE285" s="168">
        <v>0</v>
      </c>
      <c r="AF285" s="168">
        <v>0</v>
      </c>
      <c r="AG285" s="168">
        <v>0</v>
      </c>
      <c r="AH285" s="168">
        <v>0</v>
      </c>
      <c r="AI285" s="168">
        <v>0</v>
      </c>
      <c r="AJ285" s="168">
        <v>0</v>
      </c>
      <c r="AK285" s="168">
        <v>0</v>
      </c>
      <c r="AL285" s="168">
        <v>0</v>
      </c>
      <c r="AM285" s="169">
        <v>0</v>
      </c>
    </row>
    <row r="286" spans="1:39" x14ac:dyDescent="0.15">
      <c r="A286" s="167">
        <v>0</v>
      </c>
      <c r="B286" s="168">
        <v>0</v>
      </c>
      <c r="C286" s="168">
        <v>0</v>
      </c>
      <c r="D286" s="168">
        <v>0</v>
      </c>
      <c r="E286" s="168">
        <v>0</v>
      </c>
      <c r="F286" s="168">
        <v>0</v>
      </c>
      <c r="G286" s="168">
        <v>0</v>
      </c>
      <c r="H286" s="168">
        <v>50</v>
      </c>
      <c r="I286" s="168">
        <v>21</v>
      </c>
      <c r="K286" s="168">
        <v>0</v>
      </c>
      <c r="L286" s="168">
        <v>0</v>
      </c>
      <c r="M286" s="168">
        <v>0</v>
      </c>
      <c r="N286" s="168">
        <v>0</v>
      </c>
      <c r="O286" s="168">
        <v>0</v>
      </c>
      <c r="P286" s="168">
        <v>0</v>
      </c>
      <c r="Q286" s="168">
        <v>0</v>
      </c>
      <c r="R286" s="168">
        <v>51</v>
      </c>
      <c r="S286" s="168">
        <v>21</v>
      </c>
      <c r="U286" s="168">
        <v>0</v>
      </c>
      <c r="V286" s="168">
        <v>0</v>
      </c>
      <c r="W286" s="168">
        <v>0</v>
      </c>
      <c r="X286" s="168">
        <v>0</v>
      </c>
      <c r="Y286" s="168">
        <v>0</v>
      </c>
      <c r="Z286" s="168">
        <v>0</v>
      </c>
      <c r="AA286" s="168">
        <v>0</v>
      </c>
      <c r="AB286" s="168">
        <v>0</v>
      </c>
      <c r="AC286" s="168">
        <v>0</v>
      </c>
      <c r="AE286" s="168">
        <v>0</v>
      </c>
      <c r="AF286" s="168">
        <v>0</v>
      </c>
      <c r="AG286" s="168">
        <v>0</v>
      </c>
      <c r="AH286" s="168">
        <v>0</v>
      </c>
      <c r="AI286" s="168">
        <v>0</v>
      </c>
      <c r="AJ286" s="168">
        <v>0</v>
      </c>
      <c r="AK286" s="168">
        <v>0</v>
      </c>
      <c r="AL286" s="168">
        <v>0</v>
      </c>
      <c r="AM286" s="169">
        <v>0</v>
      </c>
    </row>
    <row r="287" spans="1:39" x14ac:dyDescent="0.15">
      <c r="A287" s="167">
        <v>0</v>
      </c>
      <c r="B287" s="168">
        <v>0</v>
      </c>
      <c r="C287" s="168">
        <v>0</v>
      </c>
      <c r="D287" s="168">
        <v>0</v>
      </c>
      <c r="E287" s="168">
        <v>0</v>
      </c>
      <c r="F287" s="168">
        <v>0</v>
      </c>
      <c r="G287" s="168">
        <v>0</v>
      </c>
      <c r="H287" s="168">
        <v>50</v>
      </c>
      <c r="I287" s="168">
        <v>18</v>
      </c>
      <c r="K287" s="168">
        <v>0</v>
      </c>
      <c r="L287" s="168">
        <v>0</v>
      </c>
      <c r="M287" s="168">
        <v>0</v>
      </c>
      <c r="N287" s="168">
        <v>0</v>
      </c>
      <c r="O287" s="168">
        <v>0</v>
      </c>
      <c r="P287" s="168">
        <v>0</v>
      </c>
      <c r="Q287" s="168">
        <v>0</v>
      </c>
      <c r="R287" s="168">
        <v>56</v>
      </c>
      <c r="S287" s="168">
        <v>18</v>
      </c>
      <c r="U287" s="168">
        <v>0</v>
      </c>
      <c r="V287" s="168">
        <v>0</v>
      </c>
      <c r="W287" s="168">
        <v>0</v>
      </c>
      <c r="X287" s="168">
        <v>0</v>
      </c>
      <c r="Y287" s="168">
        <v>0</v>
      </c>
      <c r="Z287" s="168">
        <v>0</v>
      </c>
      <c r="AA287" s="168">
        <v>0</v>
      </c>
      <c r="AB287" s="168">
        <v>0</v>
      </c>
      <c r="AC287" s="168">
        <v>0</v>
      </c>
      <c r="AE287" s="168">
        <v>0</v>
      </c>
      <c r="AF287" s="168">
        <v>0</v>
      </c>
      <c r="AG287" s="168">
        <v>0</v>
      </c>
      <c r="AH287" s="168">
        <v>0</v>
      </c>
      <c r="AI287" s="168">
        <v>0</v>
      </c>
      <c r="AJ287" s="168">
        <v>0</v>
      </c>
      <c r="AK287" s="168">
        <v>0</v>
      </c>
      <c r="AL287" s="168">
        <v>0</v>
      </c>
      <c r="AM287" s="169">
        <v>0</v>
      </c>
    </row>
    <row r="288" spans="1:39" x14ac:dyDescent="0.15">
      <c r="A288" s="167">
        <v>0</v>
      </c>
      <c r="B288" s="168">
        <v>0</v>
      </c>
      <c r="C288" s="168">
        <v>0</v>
      </c>
      <c r="D288" s="168">
        <v>0</v>
      </c>
      <c r="E288" s="168">
        <v>0</v>
      </c>
      <c r="F288" s="168">
        <v>0</v>
      </c>
      <c r="G288" s="168">
        <v>0</v>
      </c>
      <c r="H288" s="168">
        <v>50</v>
      </c>
      <c r="I288" s="168">
        <v>15</v>
      </c>
      <c r="K288" s="168">
        <v>0</v>
      </c>
      <c r="L288" s="168">
        <v>0</v>
      </c>
      <c r="M288" s="168">
        <v>0</v>
      </c>
      <c r="N288" s="168">
        <v>0</v>
      </c>
      <c r="O288" s="168">
        <v>0</v>
      </c>
      <c r="P288" s="168">
        <v>0</v>
      </c>
      <c r="Q288" s="168">
        <v>0</v>
      </c>
      <c r="R288" s="168">
        <v>61</v>
      </c>
      <c r="S288" s="168">
        <v>15</v>
      </c>
      <c r="U288" s="168">
        <v>0</v>
      </c>
      <c r="V288" s="168">
        <v>0</v>
      </c>
      <c r="W288" s="168">
        <v>0</v>
      </c>
      <c r="X288" s="168">
        <v>0</v>
      </c>
      <c r="Y288" s="168">
        <v>0</v>
      </c>
      <c r="Z288" s="168">
        <v>0</v>
      </c>
      <c r="AA288" s="168">
        <v>0</v>
      </c>
      <c r="AB288" s="168">
        <v>0</v>
      </c>
      <c r="AC288" s="168">
        <v>0</v>
      </c>
      <c r="AE288" s="168">
        <v>0</v>
      </c>
      <c r="AF288" s="168">
        <v>0</v>
      </c>
      <c r="AG288" s="168">
        <v>0</v>
      </c>
      <c r="AH288" s="168">
        <v>0</v>
      </c>
      <c r="AI288" s="168">
        <v>0</v>
      </c>
      <c r="AJ288" s="168">
        <v>0</v>
      </c>
      <c r="AK288" s="168">
        <v>0</v>
      </c>
      <c r="AL288" s="168">
        <v>0</v>
      </c>
      <c r="AM288" s="169">
        <v>0</v>
      </c>
    </row>
    <row r="289" spans="1:40" x14ac:dyDescent="0.15">
      <c r="A289" s="167">
        <v>0</v>
      </c>
      <c r="B289" s="168">
        <v>0</v>
      </c>
      <c r="C289" s="168">
        <v>0</v>
      </c>
      <c r="D289" s="168">
        <v>0</v>
      </c>
      <c r="E289" s="168">
        <v>0</v>
      </c>
      <c r="F289" s="168">
        <v>0</v>
      </c>
      <c r="G289" s="168">
        <v>0</v>
      </c>
      <c r="H289" s="168">
        <v>50</v>
      </c>
      <c r="I289" s="168">
        <v>12</v>
      </c>
      <c r="K289" s="168">
        <v>0</v>
      </c>
      <c r="L289" s="168">
        <v>0</v>
      </c>
      <c r="M289" s="168">
        <v>0</v>
      </c>
      <c r="N289" s="168">
        <v>0</v>
      </c>
      <c r="O289" s="168">
        <v>0</v>
      </c>
      <c r="P289" s="168">
        <v>0</v>
      </c>
      <c r="Q289" s="168">
        <v>0</v>
      </c>
      <c r="R289" s="168">
        <v>66</v>
      </c>
      <c r="S289" s="168">
        <v>12</v>
      </c>
      <c r="U289" s="168">
        <v>0</v>
      </c>
      <c r="V289" s="168">
        <v>0</v>
      </c>
      <c r="W289" s="168">
        <v>0</v>
      </c>
      <c r="X289" s="168">
        <v>0</v>
      </c>
      <c r="Y289" s="168">
        <v>0</v>
      </c>
      <c r="Z289" s="168">
        <v>0</v>
      </c>
      <c r="AA289" s="168">
        <v>0</v>
      </c>
      <c r="AB289" s="168">
        <v>0</v>
      </c>
      <c r="AC289" s="168">
        <v>0</v>
      </c>
      <c r="AE289" s="168">
        <v>0</v>
      </c>
      <c r="AF289" s="168">
        <v>0</v>
      </c>
      <c r="AG289" s="168">
        <v>0</v>
      </c>
      <c r="AH289" s="168">
        <v>0</v>
      </c>
      <c r="AI289" s="168">
        <v>0</v>
      </c>
      <c r="AJ289" s="168">
        <v>0</v>
      </c>
      <c r="AK289" s="168">
        <v>0</v>
      </c>
      <c r="AL289" s="168">
        <v>0</v>
      </c>
      <c r="AM289" s="169">
        <v>0</v>
      </c>
    </row>
    <row r="290" spans="1:40" x14ac:dyDescent="0.15">
      <c r="A290" s="167">
        <v>0</v>
      </c>
      <c r="B290" s="168">
        <v>0</v>
      </c>
      <c r="C290" s="168">
        <v>0</v>
      </c>
      <c r="D290" s="168">
        <v>0</v>
      </c>
      <c r="E290" s="168">
        <v>0</v>
      </c>
      <c r="F290" s="168">
        <v>0</v>
      </c>
      <c r="G290" s="168">
        <v>0</v>
      </c>
      <c r="H290" s="168">
        <v>50</v>
      </c>
      <c r="I290" s="168">
        <v>7</v>
      </c>
      <c r="K290" s="168">
        <v>0</v>
      </c>
      <c r="L290" s="168">
        <v>0</v>
      </c>
      <c r="M290" s="168">
        <v>0</v>
      </c>
      <c r="N290" s="168">
        <v>0</v>
      </c>
      <c r="O290" s="168">
        <v>0</v>
      </c>
      <c r="P290" s="168">
        <v>0</v>
      </c>
      <c r="Q290" s="168">
        <v>0</v>
      </c>
      <c r="R290" s="168">
        <v>71</v>
      </c>
      <c r="S290" s="168">
        <v>7</v>
      </c>
      <c r="U290" s="168">
        <v>0</v>
      </c>
      <c r="V290" s="168">
        <v>0</v>
      </c>
      <c r="W290" s="168">
        <v>0</v>
      </c>
      <c r="X290" s="168">
        <v>0</v>
      </c>
      <c r="Y290" s="168">
        <v>0</v>
      </c>
      <c r="Z290" s="168">
        <v>0</v>
      </c>
      <c r="AA290" s="168">
        <v>0</v>
      </c>
      <c r="AB290" s="168">
        <v>0</v>
      </c>
      <c r="AC290" s="168">
        <v>0</v>
      </c>
      <c r="AE290" s="168">
        <v>0</v>
      </c>
      <c r="AF290" s="168">
        <v>0</v>
      </c>
      <c r="AG290" s="168">
        <v>0</v>
      </c>
      <c r="AH290" s="168">
        <v>0</v>
      </c>
      <c r="AI290" s="168">
        <v>0</v>
      </c>
      <c r="AJ290" s="168">
        <v>0</v>
      </c>
      <c r="AK290" s="168">
        <v>0</v>
      </c>
      <c r="AL290" s="168">
        <v>0</v>
      </c>
      <c r="AM290" s="169">
        <v>0</v>
      </c>
    </row>
    <row r="291" spans="1:40" x14ac:dyDescent="0.15">
      <c r="A291" s="167">
        <v>0</v>
      </c>
      <c r="B291" s="168">
        <v>0</v>
      </c>
      <c r="C291" s="168">
        <v>0</v>
      </c>
      <c r="D291" s="168">
        <v>0</v>
      </c>
      <c r="E291" s="168">
        <v>0</v>
      </c>
      <c r="F291" s="168">
        <v>0</v>
      </c>
      <c r="G291" s="168">
        <v>0</v>
      </c>
      <c r="H291" s="168">
        <v>50</v>
      </c>
      <c r="I291" s="168">
        <v>5</v>
      </c>
      <c r="K291" s="168">
        <v>0</v>
      </c>
      <c r="L291" s="168">
        <v>0</v>
      </c>
      <c r="M291" s="168">
        <v>0</v>
      </c>
      <c r="N291" s="168">
        <v>0</v>
      </c>
      <c r="O291" s="168">
        <v>0</v>
      </c>
      <c r="P291" s="168">
        <v>0</v>
      </c>
      <c r="Q291" s="168">
        <v>0</v>
      </c>
      <c r="R291" s="168">
        <v>76</v>
      </c>
      <c r="S291" s="168">
        <v>5</v>
      </c>
      <c r="U291" s="168">
        <v>0</v>
      </c>
      <c r="V291" s="168">
        <v>0</v>
      </c>
      <c r="W291" s="168">
        <v>0</v>
      </c>
      <c r="X291" s="168">
        <v>0</v>
      </c>
      <c r="Y291" s="168">
        <v>0</v>
      </c>
      <c r="Z291" s="168">
        <v>0</v>
      </c>
      <c r="AA291" s="168">
        <v>0</v>
      </c>
      <c r="AB291" s="168">
        <v>0</v>
      </c>
      <c r="AC291" s="168">
        <v>0</v>
      </c>
      <c r="AE291" s="168">
        <v>0</v>
      </c>
      <c r="AF291" s="168">
        <v>0</v>
      </c>
      <c r="AG291" s="168">
        <v>0</v>
      </c>
      <c r="AH291" s="168">
        <v>0</v>
      </c>
      <c r="AI291" s="168">
        <v>0</v>
      </c>
      <c r="AJ291" s="168">
        <v>0</v>
      </c>
      <c r="AK291" s="168">
        <v>0</v>
      </c>
      <c r="AL291" s="168">
        <v>0</v>
      </c>
      <c r="AM291" s="169">
        <v>0</v>
      </c>
    </row>
    <row r="292" spans="1:40" x14ac:dyDescent="0.15">
      <c r="A292" s="167">
        <v>0</v>
      </c>
      <c r="B292" s="168">
        <v>0</v>
      </c>
      <c r="C292" s="168">
        <v>0</v>
      </c>
      <c r="D292" s="168">
        <v>0</v>
      </c>
      <c r="E292" s="168">
        <v>0</v>
      </c>
      <c r="F292" s="168">
        <v>0</v>
      </c>
      <c r="G292" s="168">
        <v>0</v>
      </c>
      <c r="H292" s="168">
        <v>50</v>
      </c>
      <c r="I292" s="168">
        <v>0</v>
      </c>
      <c r="K292" s="168">
        <v>0</v>
      </c>
      <c r="L292" s="168">
        <v>0</v>
      </c>
      <c r="M292" s="168">
        <v>0</v>
      </c>
      <c r="N292" s="168">
        <v>0</v>
      </c>
      <c r="O292" s="168">
        <v>0</v>
      </c>
      <c r="P292" s="168">
        <v>0</v>
      </c>
      <c r="Q292" s="168">
        <v>0</v>
      </c>
      <c r="R292" s="168">
        <v>81</v>
      </c>
      <c r="S292" s="168">
        <v>0</v>
      </c>
      <c r="U292" s="168">
        <v>0</v>
      </c>
      <c r="V292" s="168">
        <v>0</v>
      </c>
      <c r="W292" s="168">
        <v>0</v>
      </c>
      <c r="X292" s="168">
        <v>0</v>
      </c>
      <c r="Y292" s="168">
        <v>0</v>
      </c>
      <c r="Z292" s="168">
        <v>0</v>
      </c>
      <c r="AA292" s="168">
        <v>0</v>
      </c>
      <c r="AB292" s="168">
        <v>0</v>
      </c>
      <c r="AC292" s="168">
        <v>0</v>
      </c>
      <c r="AE292" s="168">
        <v>0</v>
      </c>
      <c r="AF292" s="168">
        <v>0</v>
      </c>
      <c r="AG292" s="168">
        <v>0</v>
      </c>
      <c r="AH292" s="168">
        <v>0</v>
      </c>
      <c r="AI292" s="168">
        <v>0</v>
      </c>
      <c r="AJ292" s="168">
        <v>0</v>
      </c>
      <c r="AK292" s="168">
        <v>0</v>
      </c>
      <c r="AL292" s="168">
        <v>0</v>
      </c>
      <c r="AM292" s="169">
        <v>0</v>
      </c>
    </row>
    <row r="293" spans="1:40" x14ac:dyDescent="0.15">
      <c r="A293" s="167">
        <v>0</v>
      </c>
      <c r="B293" s="168">
        <v>0</v>
      </c>
      <c r="C293" s="168">
        <v>0</v>
      </c>
      <c r="D293" s="168">
        <v>0</v>
      </c>
      <c r="E293" s="168">
        <v>0</v>
      </c>
      <c r="F293" s="168">
        <v>0</v>
      </c>
      <c r="G293" s="168">
        <v>0</v>
      </c>
      <c r="H293" s="168">
        <v>50</v>
      </c>
      <c r="I293" s="168">
        <v>0</v>
      </c>
      <c r="K293" s="168">
        <v>0</v>
      </c>
      <c r="L293" s="168">
        <v>0</v>
      </c>
      <c r="M293" s="168">
        <v>0</v>
      </c>
      <c r="N293" s="168">
        <v>0</v>
      </c>
      <c r="O293" s="168">
        <v>0</v>
      </c>
      <c r="P293" s="168">
        <v>0</v>
      </c>
      <c r="Q293" s="168">
        <v>0</v>
      </c>
      <c r="R293" s="168">
        <v>86</v>
      </c>
      <c r="S293" s="168">
        <v>0</v>
      </c>
      <c r="U293" s="168">
        <v>0</v>
      </c>
      <c r="V293" s="168">
        <v>0</v>
      </c>
      <c r="W293" s="168">
        <v>0</v>
      </c>
      <c r="X293" s="168">
        <v>0</v>
      </c>
      <c r="Y293" s="168">
        <v>0</v>
      </c>
      <c r="Z293" s="168">
        <v>0</v>
      </c>
      <c r="AA293" s="168">
        <v>0</v>
      </c>
      <c r="AB293" s="168">
        <v>0</v>
      </c>
      <c r="AC293" s="168">
        <v>0</v>
      </c>
      <c r="AE293" s="168">
        <v>0</v>
      </c>
      <c r="AF293" s="168">
        <v>0</v>
      </c>
      <c r="AG293" s="168">
        <v>0</v>
      </c>
      <c r="AH293" s="168">
        <v>0</v>
      </c>
      <c r="AI293" s="168">
        <v>0</v>
      </c>
      <c r="AJ293" s="168">
        <v>0</v>
      </c>
      <c r="AK293" s="168">
        <v>0</v>
      </c>
      <c r="AL293" s="168">
        <v>0</v>
      </c>
      <c r="AM293" s="169">
        <v>0</v>
      </c>
    </row>
    <row r="294" spans="1:40" x14ac:dyDescent="0.15">
      <c r="A294" s="167">
        <v>0</v>
      </c>
      <c r="B294" s="168">
        <v>0</v>
      </c>
      <c r="C294" s="168">
        <v>0</v>
      </c>
      <c r="D294" s="168">
        <v>0</v>
      </c>
      <c r="E294" s="168">
        <v>0</v>
      </c>
      <c r="F294" s="168">
        <v>0</v>
      </c>
      <c r="G294" s="168">
        <v>0</v>
      </c>
      <c r="H294" s="168">
        <v>50</v>
      </c>
      <c r="I294" s="168">
        <v>38</v>
      </c>
      <c r="K294" s="168">
        <v>0</v>
      </c>
      <c r="L294" s="168">
        <v>0</v>
      </c>
      <c r="M294" s="168">
        <v>0</v>
      </c>
      <c r="N294" s="168">
        <v>0</v>
      </c>
      <c r="O294" s="168">
        <v>0</v>
      </c>
      <c r="P294" s="168">
        <v>0</v>
      </c>
      <c r="Q294" s="168">
        <v>0</v>
      </c>
      <c r="R294" s="168">
        <v>9</v>
      </c>
      <c r="S294" s="168">
        <v>38</v>
      </c>
      <c r="U294" s="168">
        <v>0</v>
      </c>
      <c r="V294" s="168">
        <v>0</v>
      </c>
      <c r="W294" s="168">
        <v>0</v>
      </c>
      <c r="X294" s="168">
        <v>0</v>
      </c>
      <c r="Y294" s="168">
        <v>0</v>
      </c>
      <c r="Z294" s="168">
        <v>0</v>
      </c>
      <c r="AA294" s="168">
        <v>0</v>
      </c>
      <c r="AB294" s="168">
        <v>43</v>
      </c>
      <c r="AC294" s="168">
        <v>0</v>
      </c>
      <c r="AE294" s="168">
        <v>0</v>
      </c>
      <c r="AF294" s="168">
        <v>0</v>
      </c>
      <c r="AG294" s="168">
        <v>0</v>
      </c>
      <c r="AH294" s="168">
        <v>0</v>
      </c>
      <c r="AI294" s="168">
        <v>0</v>
      </c>
      <c r="AJ294" s="168">
        <v>0</v>
      </c>
      <c r="AK294" s="168">
        <v>0</v>
      </c>
      <c r="AL294" s="168">
        <v>0</v>
      </c>
      <c r="AM294" s="169">
        <v>0</v>
      </c>
    </row>
    <row r="295" spans="1:40" x14ac:dyDescent="0.15">
      <c r="A295" s="167">
        <v>0</v>
      </c>
      <c r="B295" s="168">
        <v>0</v>
      </c>
      <c r="C295" s="168">
        <v>0</v>
      </c>
      <c r="D295" s="168">
        <v>0</v>
      </c>
      <c r="E295" s="168">
        <v>0</v>
      </c>
      <c r="F295" s="168">
        <v>0</v>
      </c>
      <c r="G295" s="168">
        <v>0</v>
      </c>
      <c r="H295" s="168">
        <v>50</v>
      </c>
      <c r="I295" s="168">
        <v>38</v>
      </c>
      <c r="K295" s="168">
        <v>0</v>
      </c>
      <c r="L295" s="168">
        <v>0</v>
      </c>
      <c r="M295" s="168">
        <v>0</v>
      </c>
      <c r="N295" s="168">
        <v>0</v>
      </c>
      <c r="O295" s="168">
        <v>0</v>
      </c>
      <c r="P295" s="168">
        <v>0</v>
      </c>
      <c r="Q295" s="168">
        <v>0</v>
      </c>
      <c r="R295" s="168">
        <v>8</v>
      </c>
      <c r="S295" s="168">
        <v>38</v>
      </c>
      <c r="U295" s="168">
        <v>0</v>
      </c>
      <c r="V295" s="168">
        <v>0</v>
      </c>
      <c r="W295" s="168">
        <v>0</v>
      </c>
      <c r="X295" s="168">
        <v>0</v>
      </c>
      <c r="Y295" s="168">
        <v>0</v>
      </c>
      <c r="Z295" s="168">
        <v>0</v>
      </c>
      <c r="AA295" s="168">
        <v>0</v>
      </c>
      <c r="AB295" s="168">
        <v>38</v>
      </c>
      <c r="AC295" s="168">
        <v>0</v>
      </c>
      <c r="AE295" s="168">
        <v>0</v>
      </c>
      <c r="AF295" s="168">
        <v>0</v>
      </c>
      <c r="AG295" s="168">
        <v>0</v>
      </c>
      <c r="AH295" s="168">
        <v>0</v>
      </c>
      <c r="AI295" s="168">
        <v>0</v>
      </c>
      <c r="AJ295" s="168">
        <v>0</v>
      </c>
      <c r="AK295" s="168">
        <v>0</v>
      </c>
      <c r="AL295" s="168">
        <v>0</v>
      </c>
      <c r="AM295" s="169">
        <v>0</v>
      </c>
    </row>
    <row r="296" spans="1:40" x14ac:dyDescent="0.15">
      <c r="A296" s="167">
        <v>0</v>
      </c>
      <c r="B296" s="168">
        <v>0</v>
      </c>
      <c r="C296" s="168">
        <v>0</v>
      </c>
      <c r="D296" s="168">
        <v>0</v>
      </c>
      <c r="E296" s="168">
        <v>0</v>
      </c>
      <c r="F296" s="168">
        <v>0</v>
      </c>
      <c r="G296" s="168">
        <v>0</v>
      </c>
      <c r="H296" s="168">
        <v>0</v>
      </c>
      <c r="I296" s="168">
        <v>33</v>
      </c>
      <c r="K296" s="168">
        <v>0</v>
      </c>
      <c r="L296" s="168">
        <v>0</v>
      </c>
      <c r="M296" s="168">
        <v>0</v>
      </c>
      <c r="N296" s="168">
        <v>0</v>
      </c>
      <c r="O296" s="168">
        <v>0</v>
      </c>
      <c r="P296" s="168">
        <v>0</v>
      </c>
      <c r="Q296" s="168">
        <v>0</v>
      </c>
      <c r="R296" s="168">
        <v>7</v>
      </c>
      <c r="S296" s="168">
        <v>33</v>
      </c>
      <c r="U296" s="168">
        <v>0</v>
      </c>
      <c r="V296" s="168">
        <v>0</v>
      </c>
      <c r="W296" s="168">
        <v>0</v>
      </c>
      <c r="X296" s="168">
        <v>0</v>
      </c>
      <c r="Y296" s="168">
        <v>0</v>
      </c>
      <c r="Z296" s="168">
        <v>0</v>
      </c>
      <c r="AA296" s="168">
        <v>0</v>
      </c>
      <c r="AB296" s="168">
        <v>0</v>
      </c>
      <c r="AC296" s="168">
        <v>0</v>
      </c>
      <c r="AE296" s="168">
        <v>0</v>
      </c>
      <c r="AF296" s="168">
        <v>0</v>
      </c>
      <c r="AG296" s="168">
        <v>0</v>
      </c>
      <c r="AH296" s="168">
        <v>0</v>
      </c>
      <c r="AI296" s="168">
        <v>0</v>
      </c>
      <c r="AJ296" s="168">
        <v>0</v>
      </c>
      <c r="AK296" s="168">
        <v>0</v>
      </c>
      <c r="AL296" s="168">
        <v>0</v>
      </c>
      <c r="AM296" s="169">
        <v>0</v>
      </c>
    </row>
    <row r="297" spans="1:40" ht="13.5" customHeight="1" thickBot="1" x14ac:dyDescent="0.2">
      <c r="A297" s="170">
        <v>0</v>
      </c>
      <c r="B297" s="171">
        <v>0</v>
      </c>
      <c r="C297" s="171">
        <v>0</v>
      </c>
      <c r="D297" s="171">
        <v>0</v>
      </c>
      <c r="E297" s="171">
        <v>0</v>
      </c>
      <c r="F297" s="171">
        <v>0</v>
      </c>
      <c r="G297" s="171">
        <v>0</v>
      </c>
      <c r="H297" s="171">
        <v>0</v>
      </c>
      <c r="I297" s="171">
        <v>26</v>
      </c>
      <c r="K297" s="171">
        <v>0</v>
      </c>
      <c r="L297" s="171">
        <v>0</v>
      </c>
      <c r="M297" s="171">
        <v>0</v>
      </c>
      <c r="N297" s="171">
        <v>0</v>
      </c>
      <c r="O297" s="171">
        <v>0</v>
      </c>
      <c r="P297" s="171">
        <v>0</v>
      </c>
      <c r="Q297" s="171">
        <v>0</v>
      </c>
      <c r="R297" s="171">
        <v>0</v>
      </c>
      <c r="S297" s="171">
        <v>26</v>
      </c>
      <c r="U297" s="171">
        <v>0</v>
      </c>
      <c r="V297" s="171">
        <v>0</v>
      </c>
      <c r="W297" s="171">
        <v>0</v>
      </c>
      <c r="X297" s="171">
        <v>0</v>
      </c>
      <c r="Y297" s="171">
        <v>0</v>
      </c>
      <c r="Z297" s="171">
        <v>0</v>
      </c>
      <c r="AA297" s="171">
        <v>0</v>
      </c>
      <c r="AB297" s="171">
        <v>0</v>
      </c>
      <c r="AC297" s="171">
        <v>0</v>
      </c>
      <c r="AE297" s="171">
        <v>0</v>
      </c>
      <c r="AF297" s="171">
        <v>0</v>
      </c>
      <c r="AG297" s="171">
        <v>0</v>
      </c>
      <c r="AH297" s="171">
        <v>0</v>
      </c>
      <c r="AI297" s="171">
        <v>0</v>
      </c>
      <c r="AJ297" s="171">
        <v>0</v>
      </c>
      <c r="AK297" s="171">
        <v>0</v>
      </c>
      <c r="AL297" s="171">
        <v>0</v>
      </c>
      <c r="AM297" s="172">
        <v>0</v>
      </c>
    </row>
    <row r="298" spans="1:40" ht="14.25" customHeight="1" x14ac:dyDescent="0.15">
      <c r="A298" s="1250" t="s">
        <v>229</v>
      </c>
      <c r="B298" s="1259"/>
      <c r="C298" s="1260"/>
    </row>
    <row r="299" spans="1:40" ht="14.25" thickBot="1" x14ac:dyDescent="0.2">
      <c r="A299" s="1261"/>
      <c r="B299" s="1262"/>
      <c r="C299" s="1263"/>
    </row>
    <row r="300" spans="1:40" ht="14.25" thickBot="1" x14ac:dyDescent="0.2"/>
    <row r="301" spans="1:40" x14ac:dyDescent="0.15">
      <c r="A301" s="191">
        <v>100</v>
      </c>
      <c r="B301" s="165">
        <v>100</v>
      </c>
      <c r="C301" s="165">
        <v>100</v>
      </c>
      <c r="D301" s="165">
        <v>100</v>
      </c>
      <c r="E301" s="165">
        <v>100</v>
      </c>
      <c r="F301" s="165">
        <v>100</v>
      </c>
      <c r="G301" s="165">
        <v>100</v>
      </c>
      <c r="H301" s="165">
        <v>100</v>
      </c>
      <c r="I301" s="165">
        <v>100</v>
      </c>
      <c r="J301" s="173">
        <v>100</v>
      </c>
      <c r="K301" s="165">
        <v>100</v>
      </c>
      <c r="L301" s="165">
        <v>100</v>
      </c>
      <c r="M301" s="165">
        <v>100</v>
      </c>
      <c r="N301" s="165">
        <v>100</v>
      </c>
      <c r="O301" s="165">
        <v>100</v>
      </c>
      <c r="P301" s="165">
        <v>60</v>
      </c>
      <c r="Q301" s="165">
        <v>100</v>
      </c>
      <c r="R301" s="165">
        <v>100</v>
      </c>
      <c r="S301" s="165">
        <v>100</v>
      </c>
      <c r="T301" s="173">
        <v>100</v>
      </c>
      <c r="U301" s="165">
        <v>100</v>
      </c>
      <c r="V301" s="165">
        <v>100</v>
      </c>
      <c r="W301" s="165">
        <v>100</v>
      </c>
      <c r="X301" s="165">
        <v>100</v>
      </c>
      <c r="Y301" s="165">
        <v>100</v>
      </c>
      <c r="Z301" s="165">
        <v>100</v>
      </c>
      <c r="AA301" s="165">
        <v>100</v>
      </c>
      <c r="AB301" s="165">
        <v>100</v>
      </c>
      <c r="AC301" s="165">
        <v>100</v>
      </c>
      <c r="AD301" s="173">
        <v>100</v>
      </c>
      <c r="AE301" s="165">
        <v>100</v>
      </c>
      <c r="AF301" s="165">
        <v>100</v>
      </c>
      <c r="AG301" s="165">
        <v>100</v>
      </c>
      <c r="AH301" s="165">
        <v>100</v>
      </c>
      <c r="AI301" s="165">
        <v>100</v>
      </c>
      <c r="AJ301" s="165">
        <v>60</v>
      </c>
      <c r="AK301" s="165">
        <v>100</v>
      </c>
      <c r="AL301" s="165">
        <v>100</v>
      </c>
      <c r="AM301" s="166">
        <v>100</v>
      </c>
      <c r="AN301" s="173">
        <v>100</v>
      </c>
    </row>
    <row r="302" spans="1:40" x14ac:dyDescent="0.15">
      <c r="A302" s="167">
        <v>80</v>
      </c>
      <c r="B302" s="168">
        <v>35</v>
      </c>
      <c r="C302" s="168">
        <v>0</v>
      </c>
      <c r="D302" s="168">
        <v>35</v>
      </c>
      <c r="E302" s="168">
        <v>78</v>
      </c>
      <c r="F302" s="168">
        <v>0</v>
      </c>
      <c r="G302" s="168">
        <v>20</v>
      </c>
      <c r="H302" s="168">
        <v>78</v>
      </c>
      <c r="I302" s="168">
        <v>0</v>
      </c>
      <c r="K302" s="168">
        <v>35</v>
      </c>
      <c r="L302" s="168">
        <v>35</v>
      </c>
      <c r="M302" s="168">
        <v>0</v>
      </c>
      <c r="N302" s="168">
        <v>35</v>
      </c>
      <c r="O302" s="168">
        <v>35</v>
      </c>
      <c r="P302" s="168">
        <v>23</v>
      </c>
      <c r="Q302" s="168">
        <v>20</v>
      </c>
      <c r="R302" s="168">
        <v>78</v>
      </c>
      <c r="S302" s="168">
        <v>69</v>
      </c>
      <c r="U302" s="168">
        <v>35</v>
      </c>
      <c r="V302" s="168">
        <v>35</v>
      </c>
      <c r="W302" s="168">
        <v>35</v>
      </c>
      <c r="X302" s="168">
        <v>35</v>
      </c>
      <c r="Y302" s="168">
        <v>35</v>
      </c>
      <c r="Z302" s="168">
        <v>35</v>
      </c>
      <c r="AA302" s="168">
        <v>35</v>
      </c>
      <c r="AB302" s="168">
        <v>78</v>
      </c>
      <c r="AC302" s="168">
        <v>0</v>
      </c>
      <c r="AE302" s="168">
        <v>35</v>
      </c>
      <c r="AF302" s="168">
        <v>35</v>
      </c>
      <c r="AG302" s="168">
        <v>35</v>
      </c>
      <c r="AH302" s="168">
        <v>35</v>
      </c>
      <c r="AI302" s="168">
        <v>35</v>
      </c>
      <c r="AJ302" s="168">
        <v>35</v>
      </c>
      <c r="AK302" s="168">
        <v>35</v>
      </c>
      <c r="AL302" s="168">
        <v>35</v>
      </c>
      <c r="AM302" s="169">
        <v>0</v>
      </c>
    </row>
    <row r="303" spans="1:40" x14ac:dyDescent="0.15">
      <c r="A303" s="167">
        <v>28</v>
      </c>
      <c r="B303" s="168">
        <v>28</v>
      </c>
      <c r="C303" s="168">
        <v>0</v>
      </c>
      <c r="D303" s="168">
        <v>28</v>
      </c>
      <c r="E303" s="168">
        <v>77</v>
      </c>
      <c r="F303" s="168">
        <v>0</v>
      </c>
      <c r="G303" s="168">
        <v>20</v>
      </c>
      <c r="H303" s="168">
        <v>74</v>
      </c>
      <c r="I303" s="168">
        <v>0</v>
      </c>
      <c r="K303" s="168">
        <v>28</v>
      </c>
      <c r="L303" s="168">
        <v>28</v>
      </c>
      <c r="M303" s="168">
        <v>0</v>
      </c>
      <c r="N303" s="168">
        <v>28</v>
      </c>
      <c r="O303" s="168">
        <v>28</v>
      </c>
      <c r="P303" s="168">
        <v>22</v>
      </c>
      <c r="Q303" s="168">
        <v>20</v>
      </c>
      <c r="R303" s="168">
        <v>74</v>
      </c>
      <c r="S303" s="168">
        <v>64</v>
      </c>
      <c r="U303" s="168">
        <v>28</v>
      </c>
      <c r="V303" s="168">
        <v>28</v>
      </c>
      <c r="W303" s="168">
        <v>28</v>
      </c>
      <c r="X303" s="168">
        <v>28</v>
      </c>
      <c r="Y303" s="168">
        <v>28</v>
      </c>
      <c r="Z303" s="168">
        <v>28</v>
      </c>
      <c r="AA303" s="168">
        <v>28</v>
      </c>
      <c r="AB303" s="168">
        <v>74</v>
      </c>
      <c r="AC303" s="168">
        <v>0</v>
      </c>
      <c r="AE303" s="168">
        <v>28</v>
      </c>
      <c r="AF303" s="168">
        <v>28</v>
      </c>
      <c r="AG303" s="168">
        <v>28</v>
      </c>
      <c r="AH303" s="168">
        <v>28</v>
      </c>
      <c r="AI303" s="168">
        <v>28</v>
      </c>
      <c r="AJ303" s="168">
        <v>28</v>
      </c>
      <c r="AK303" s="168">
        <v>28</v>
      </c>
      <c r="AL303" s="168">
        <v>28</v>
      </c>
      <c r="AM303" s="169">
        <v>0</v>
      </c>
    </row>
    <row r="304" spans="1:40" x14ac:dyDescent="0.15">
      <c r="A304" s="167">
        <v>24</v>
      </c>
      <c r="B304" s="168">
        <v>24</v>
      </c>
      <c r="C304" s="168">
        <v>0</v>
      </c>
      <c r="D304" s="168">
        <v>24</v>
      </c>
      <c r="E304" s="168">
        <v>76</v>
      </c>
      <c r="F304" s="168">
        <v>0</v>
      </c>
      <c r="G304" s="168">
        <v>20</v>
      </c>
      <c r="H304" s="168">
        <v>70</v>
      </c>
      <c r="I304" s="168">
        <v>0</v>
      </c>
      <c r="K304" s="168">
        <v>24</v>
      </c>
      <c r="L304" s="168">
        <v>24</v>
      </c>
      <c r="M304" s="168">
        <v>0</v>
      </c>
      <c r="N304" s="168">
        <v>24</v>
      </c>
      <c r="O304" s="168">
        <v>24</v>
      </c>
      <c r="P304" s="168">
        <v>21</v>
      </c>
      <c r="Q304" s="168">
        <v>20</v>
      </c>
      <c r="R304" s="168">
        <v>70</v>
      </c>
      <c r="S304" s="168">
        <v>61</v>
      </c>
      <c r="U304" s="168">
        <v>24</v>
      </c>
      <c r="V304" s="168">
        <v>24</v>
      </c>
      <c r="W304" s="168">
        <v>24</v>
      </c>
      <c r="X304" s="168">
        <v>24</v>
      </c>
      <c r="Y304" s="168">
        <v>24</v>
      </c>
      <c r="Z304" s="168">
        <v>24</v>
      </c>
      <c r="AA304" s="168">
        <v>24</v>
      </c>
      <c r="AB304" s="168">
        <v>70</v>
      </c>
      <c r="AC304" s="168">
        <v>0</v>
      </c>
      <c r="AE304" s="168">
        <v>24</v>
      </c>
      <c r="AF304" s="168">
        <v>24</v>
      </c>
      <c r="AG304" s="168">
        <v>24</v>
      </c>
      <c r="AH304" s="168">
        <v>24</v>
      </c>
      <c r="AI304" s="168">
        <v>24</v>
      </c>
      <c r="AJ304" s="168">
        <v>24</v>
      </c>
      <c r="AK304" s="168">
        <v>24</v>
      </c>
      <c r="AL304" s="168">
        <v>24</v>
      </c>
      <c r="AM304" s="169">
        <v>0</v>
      </c>
    </row>
    <row r="305" spans="1:39" x14ac:dyDescent="0.15">
      <c r="A305" s="167">
        <v>24</v>
      </c>
      <c r="B305" s="168">
        <v>24</v>
      </c>
      <c r="C305" s="168">
        <v>0</v>
      </c>
      <c r="D305" s="168">
        <v>24</v>
      </c>
      <c r="E305" s="168">
        <v>75</v>
      </c>
      <c r="F305" s="168">
        <v>0</v>
      </c>
      <c r="G305" s="168">
        <v>20</v>
      </c>
      <c r="H305" s="168">
        <v>70</v>
      </c>
      <c r="I305" s="168">
        <v>0</v>
      </c>
      <c r="K305" s="168">
        <v>24</v>
      </c>
      <c r="L305" s="168">
        <v>24</v>
      </c>
      <c r="M305" s="168">
        <v>0</v>
      </c>
      <c r="N305" s="168">
        <v>24</v>
      </c>
      <c r="O305" s="168">
        <v>24</v>
      </c>
      <c r="P305" s="168">
        <v>20</v>
      </c>
      <c r="Q305" s="168">
        <v>20</v>
      </c>
      <c r="R305" s="168">
        <v>70</v>
      </c>
      <c r="S305" s="168">
        <v>58</v>
      </c>
      <c r="U305" s="168">
        <v>24</v>
      </c>
      <c r="V305" s="168">
        <v>24</v>
      </c>
      <c r="W305" s="168">
        <v>24</v>
      </c>
      <c r="X305" s="168">
        <v>24</v>
      </c>
      <c r="Y305" s="168">
        <v>24</v>
      </c>
      <c r="Z305" s="168">
        <v>24</v>
      </c>
      <c r="AA305" s="168">
        <v>24</v>
      </c>
      <c r="AB305" s="168">
        <v>70</v>
      </c>
      <c r="AC305" s="168">
        <v>0</v>
      </c>
      <c r="AE305" s="168">
        <v>24</v>
      </c>
      <c r="AF305" s="168">
        <v>24</v>
      </c>
      <c r="AG305" s="168">
        <v>24</v>
      </c>
      <c r="AH305" s="168">
        <v>24</v>
      </c>
      <c r="AI305" s="168">
        <v>24</v>
      </c>
      <c r="AJ305" s="168">
        <v>24</v>
      </c>
      <c r="AK305" s="168">
        <v>24</v>
      </c>
      <c r="AL305" s="168">
        <v>24</v>
      </c>
      <c r="AM305" s="169">
        <v>0</v>
      </c>
    </row>
    <row r="306" spans="1:39" x14ac:dyDescent="0.15">
      <c r="A306" s="167">
        <v>24</v>
      </c>
      <c r="B306" s="168">
        <v>24</v>
      </c>
      <c r="C306" s="168">
        <v>0</v>
      </c>
      <c r="D306" s="168">
        <v>24</v>
      </c>
      <c r="E306" s="168">
        <v>74</v>
      </c>
      <c r="F306" s="168">
        <v>0</v>
      </c>
      <c r="G306" s="168">
        <v>20</v>
      </c>
      <c r="H306" s="168">
        <v>70</v>
      </c>
      <c r="I306" s="168">
        <v>0</v>
      </c>
      <c r="K306" s="168">
        <v>24</v>
      </c>
      <c r="L306" s="168">
        <v>24</v>
      </c>
      <c r="M306" s="168">
        <v>0</v>
      </c>
      <c r="N306" s="168">
        <v>24</v>
      </c>
      <c r="O306" s="168">
        <v>24</v>
      </c>
      <c r="P306" s="168">
        <v>19</v>
      </c>
      <c r="Q306" s="168">
        <v>20</v>
      </c>
      <c r="R306" s="168">
        <v>70</v>
      </c>
      <c r="S306" s="168">
        <v>56</v>
      </c>
      <c r="U306" s="168">
        <v>24</v>
      </c>
      <c r="V306" s="168">
        <v>24</v>
      </c>
      <c r="W306" s="168">
        <v>24</v>
      </c>
      <c r="X306" s="168">
        <v>24</v>
      </c>
      <c r="Y306" s="168">
        <v>24</v>
      </c>
      <c r="Z306" s="168">
        <v>24</v>
      </c>
      <c r="AA306" s="168">
        <v>24</v>
      </c>
      <c r="AB306" s="168">
        <v>70</v>
      </c>
      <c r="AC306" s="168">
        <v>0</v>
      </c>
      <c r="AE306" s="168">
        <v>24</v>
      </c>
      <c r="AF306" s="168">
        <v>24</v>
      </c>
      <c r="AG306" s="168">
        <v>24</v>
      </c>
      <c r="AH306" s="168">
        <v>24</v>
      </c>
      <c r="AI306" s="168">
        <v>24</v>
      </c>
      <c r="AJ306" s="168">
        <v>24</v>
      </c>
      <c r="AK306" s="168">
        <v>24</v>
      </c>
      <c r="AL306" s="168">
        <v>24</v>
      </c>
      <c r="AM306" s="169">
        <v>0</v>
      </c>
    </row>
    <row r="307" spans="1:39" x14ac:dyDescent="0.15">
      <c r="A307" s="167">
        <v>24</v>
      </c>
      <c r="B307" s="168">
        <v>24</v>
      </c>
      <c r="C307" s="168">
        <v>0</v>
      </c>
      <c r="D307" s="168">
        <v>24</v>
      </c>
      <c r="E307" s="168">
        <v>73</v>
      </c>
      <c r="F307" s="168">
        <v>0</v>
      </c>
      <c r="G307" s="168">
        <v>20</v>
      </c>
      <c r="H307" s="168">
        <v>70</v>
      </c>
      <c r="I307" s="168">
        <v>0</v>
      </c>
      <c r="K307" s="168">
        <v>24</v>
      </c>
      <c r="L307" s="168">
        <v>24</v>
      </c>
      <c r="M307" s="168">
        <v>0</v>
      </c>
      <c r="N307" s="168">
        <v>24</v>
      </c>
      <c r="O307" s="168">
        <v>24</v>
      </c>
      <c r="P307" s="168">
        <v>18</v>
      </c>
      <c r="Q307" s="168">
        <v>20</v>
      </c>
      <c r="R307" s="168">
        <v>70</v>
      </c>
      <c r="S307" s="168">
        <v>54</v>
      </c>
      <c r="U307" s="168">
        <v>24</v>
      </c>
      <c r="V307" s="168">
        <v>24</v>
      </c>
      <c r="W307" s="168">
        <v>24</v>
      </c>
      <c r="X307" s="168">
        <v>24</v>
      </c>
      <c r="Y307" s="168">
        <v>24</v>
      </c>
      <c r="Z307" s="168">
        <v>24</v>
      </c>
      <c r="AA307" s="168">
        <v>24</v>
      </c>
      <c r="AB307" s="168">
        <v>70</v>
      </c>
      <c r="AC307" s="168">
        <v>0</v>
      </c>
      <c r="AE307" s="168">
        <v>24</v>
      </c>
      <c r="AF307" s="168">
        <v>24</v>
      </c>
      <c r="AG307" s="168">
        <v>24</v>
      </c>
      <c r="AH307" s="168">
        <v>24</v>
      </c>
      <c r="AI307" s="168">
        <v>24</v>
      </c>
      <c r="AJ307" s="168">
        <v>24</v>
      </c>
      <c r="AK307" s="168">
        <v>24</v>
      </c>
      <c r="AL307" s="168">
        <v>24</v>
      </c>
      <c r="AM307" s="169">
        <v>0</v>
      </c>
    </row>
    <row r="308" spans="1:39" x14ac:dyDescent="0.15">
      <c r="A308" s="167">
        <v>22</v>
      </c>
      <c r="B308" s="168">
        <v>22</v>
      </c>
      <c r="C308" s="168">
        <v>0</v>
      </c>
      <c r="D308" s="168">
        <v>22</v>
      </c>
      <c r="E308" s="168">
        <v>72</v>
      </c>
      <c r="F308" s="168">
        <v>0</v>
      </c>
      <c r="G308" s="168">
        <v>20</v>
      </c>
      <c r="H308" s="168">
        <v>69</v>
      </c>
      <c r="I308" s="168">
        <v>0</v>
      </c>
      <c r="K308" s="168">
        <v>22</v>
      </c>
      <c r="L308" s="168">
        <v>22</v>
      </c>
      <c r="M308" s="168">
        <v>0</v>
      </c>
      <c r="N308" s="168">
        <v>22</v>
      </c>
      <c r="O308" s="168">
        <v>22</v>
      </c>
      <c r="P308" s="168">
        <v>17</v>
      </c>
      <c r="Q308" s="168">
        <v>20</v>
      </c>
      <c r="R308" s="168">
        <v>69</v>
      </c>
      <c r="S308" s="168">
        <v>30</v>
      </c>
      <c r="U308" s="168">
        <v>22</v>
      </c>
      <c r="V308" s="168">
        <v>22</v>
      </c>
      <c r="W308" s="168">
        <v>22</v>
      </c>
      <c r="X308" s="168">
        <v>22</v>
      </c>
      <c r="Y308" s="168">
        <v>22</v>
      </c>
      <c r="Z308" s="168">
        <v>22</v>
      </c>
      <c r="AA308" s="168">
        <v>22</v>
      </c>
      <c r="AB308" s="168">
        <v>69</v>
      </c>
      <c r="AC308" s="168">
        <v>0</v>
      </c>
      <c r="AE308" s="168">
        <v>22</v>
      </c>
      <c r="AF308" s="168">
        <v>22</v>
      </c>
      <c r="AG308" s="168">
        <v>22</v>
      </c>
      <c r="AH308" s="168">
        <v>22</v>
      </c>
      <c r="AI308" s="168">
        <v>22</v>
      </c>
      <c r="AJ308" s="168">
        <v>22</v>
      </c>
      <c r="AK308" s="168">
        <v>22</v>
      </c>
      <c r="AL308" s="168">
        <v>22</v>
      </c>
      <c r="AM308" s="169">
        <v>0</v>
      </c>
    </row>
    <row r="309" spans="1:39" x14ac:dyDescent="0.15">
      <c r="A309" s="167">
        <v>21</v>
      </c>
      <c r="B309" s="168">
        <v>21</v>
      </c>
      <c r="C309" s="168">
        <v>0</v>
      </c>
      <c r="D309" s="168">
        <v>21</v>
      </c>
      <c r="E309" s="168">
        <v>71</v>
      </c>
      <c r="F309" s="168">
        <v>0</v>
      </c>
      <c r="G309" s="168">
        <v>20</v>
      </c>
      <c r="H309" s="168">
        <v>67</v>
      </c>
      <c r="I309" s="168">
        <v>0</v>
      </c>
      <c r="K309" s="168">
        <v>21</v>
      </c>
      <c r="L309" s="168">
        <v>21</v>
      </c>
      <c r="M309" s="168">
        <v>0</v>
      </c>
      <c r="N309" s="168">
        <v>21</v>
      </c>
      <c r="O309" s="168">
        <v>21</v>
      </c>
      <c r="P309" s="168">
        <v>16</v>
      </c>
      <c r="Q309" s="168">
        <v>20</v>
      </c>
      <c r="R309" s="168">
        <v>67</v>
      </c>
      <c r="S309" s="168">
        <v>51</v>
      </c>
      <c r="U309" s="168">
        <v>21</v>
      </c>
      <c r="V309" s="168">
        <v>21</v>
      </c>
      <c r="W309" s="168">
        <v>21</v>
      </c>
      <c r="X309" s="168">
        <v>21</v>
      </c>
      <c r="Y309" s="168">
        <v>21</v>
      </c>
      <c r="Z309" s="168">
        <v>21</v>
      </c>
      <c r="AA309" s="168">
        <v>21</v>
      </c>
      <c r="AB309" s="168">
        <v>67</v>
      </c>
      <c r="AC309" s="168">
        <v>0</v>
      </c>
      <c r="AE309" s="168">
        <v>21</v>
      </c>
      <c r="AF309" s="168">
        <v>21</v>
      </c>
      <c r="AG309" s="168">
        <v>21</v>
      </c>
      <c r="AH309" s="168">
        <v>21</v>
      </c>
      <c r="AI309" s="168">
        <v>21</v>
      </c>
      <c r="AJ309" s="168">
        <v>21</v>
      </c>
      <c r="AK309" s="168">
        <v>21</v>
      </c>
      <c r="AL309" s="168">
        <v>21</v>
      </c>
      <c r="AM309" s="169">
        <v>0</v>
      </c>
    </row>
    <row r="310" spans="1:39" x14ac:dyDescent="0.15">
      <c r="A310" s="167">
        <v>21</v>
      </c>
      <c r="B310" s="168">
        <v>21</v>
      </c>
      <c r="C310" s="168">
        <v>0</v>
      </c>
      <c r="D310" s="168">
        <v>21</v>
      </c>
      <c r="E310" s="168">
        <v>70</v>
      </c>
      <c r="F310" s="168">
        <v>0</v>
      </c>
      <c r="G310" s="168">
        <v>20</v>
      </c>
      <c r="H310" s="168">
        <v>67</v>
      </c>
      <c r="I310" s="168">
        <v>0</v>
      </c>
      <c r="K310" s="168">
        <v>21</v>
      </c>
      <c r="L310" s="168">
        <v>21</v>
      </c>
      <c r="M310" s="168">
        <v>0</v>
      </c>
      <c r="N310" s="168">
        <v>21</v>
      </c>
      <c r="O310" s="168">
        <v>21</v>
      </c>
      <c r="P310" s="168">
        <v>15</v>
      </c>
      <c r="Q310" s="168">
        <v>20</v>
      </c>
      <c r="R310" s="168">
        <v>67</v>
      </c>
      <c r="S310" s="168">
        <v>47</v>
      </c>
      <c r="U310" s="168">
        <v>21</v>
      </c>
      <c r="V310" s="168">
        <v>21</v>
      </c>
      <c r="W310" s="168">
        <v>21</v>
      </c>
      <c r="X310" s="168">
        <v>21</v>
      </c>
      <c r="Y310" s="168">
        <v>21</v>
      </c>
      <c r="Z310" s="168">
        <v>21</v>
      </c>
      <c r="AA310" s="168">
        <v>21</v>
      </c>
      <c r="AB310" s="168">
        <v>67</v>
      </c>
      <c r="AC310" s="168">
        <v>0</v>
      </c>
      <c r="AE310" s="168">
        <v>21</v>
      </c>
      <c r="AF310" s="168">
        <v>21</v>
      </c>
      <c r="AG310" s="168">
        <v>21</v>
      </c>
      <c r="AH310" s="168">
        <v>21</v>
      </c>
      <c r="AI310" s="168">
        <v>21</v>
      </c>
      <c r="AJ310" s="168">
        <v>21</v>
      </c>
      <c r="AK310" s="168">
        <v>21</v>
      </c>
      <c r="AL310" s="168">
        <v>21</v>
      </c>
      <c r="AM310" s="169">
        <v>0</v>
      </c>
    </row>
    <row r="311" spans="1:39" x14ac:dyDescent="0.15">
      <c r="A311" s="167">
        <v>18</v>
      </c>
      <c r="B311" s="168">
        <v>18</v>
      </c>
      <c r="C311" s="168">
        <v>0</v>
      </c>
      <c r="D311" s="168">
        <v>18</v>
      </c>
      <c r="E311" s="168">
        <v>69</v>
      </c>
      <c r="F311" s="168">
        <v>0</v>
      </c>
      <c r="G311" s="168">
        <v>20</v>
      </c>
      <c r="H311" s="168">
        <v>64</v>
      </c>
      <c r="I311" s="168">
        <v>0</v>
      </c>
      <c r="K311" s="168">
        <v>18</v>
      </c>
      <c r="L311" s="168">
        <v>18</v>
      </c>
      <c r="M311" s="168">
        <v>0</v>
      </c>
      <c r="N311" s="168">
        <v>18</v>
      </c>
      <c r="O311" s="168">
        <v>18</v>
      </c>
      <c r="P311" s="168">
        <v>14</v>
      </c>
      <c r="Q311" s="168">
        <v>20</v>
      </c>
      <c r="R311" s="168">
        <v>64</v>
      </c>
      <c r="S311" s="168">
        <v>38</v>
      </c>
      <c r="U311" s="168">
        <v>18</v>
      </c>
      <c r="V311" s="168">
        <v>18</v>
      </c>
      <c r="W311" s="168">
        <v>18</v>
      </c>
      <c r="X311" s="168">
        <v>18</v>
      </c>
      <c r="Y311" s="168">
        <v>18</v>
      </c>
      <c r="Z311" s="168">
        <v>18</v>
      </c>
      <c r="AA311" s="168">
        <v>18</v>
      </c>
      <c r="AB311" s="168">
        <v>64</v>
      </c>
      <c r="AC311" s="168">
        <v>0</v>
      </c>
      <c r="AE311" s="168">
        <v>18</v>
      </c>
      <c r="AF311" s="168">
        <v>18</v>
      </c>
      <c r="AG311" s="168">
        <v>18</v>
      </c>
      <c r="AH311" s="168">
        <v>18</v>
      </c>
      <c r="AI311" s="168">
        <v>18</v>
      </c>
      <c r="AJ311" s="168">
        <v>18</v>
      </c>
      <c r="AK311" s="168">
        <v>18</v>
      </c>
      <c r="AL311" s="168">
        <v>18</v>
      </c>
      <c r="AM311" s="169">
        <v>0</v>
      </c>
    </row>
    <row r="312" spans="1:39" x14ac:dyDescent="0.15">
      <c r="A312" s="167">
        <v>15</v>
      </c>
      <c r="B312" s="168">
        <v>15</v>
      </c>
      <c r="C312" s="168">
        <v>15</v>
      </c>
      <c r="D312" s="168">
        <v>15</v>
      </c>
      <c r="E312" s="168">
        <v>68</v>
      </c>
      <c r="F312" s="168">
        <v>15</v>
      </c>
      <c r="G312" s="168">
        <v>15</v>
      </c>
      <c r="H312" s="168">
        <v>61</v>
      </c>
      <c r="I312" s="168">
        <v>0</v>
      </c>
      <c r="K312" s="168">
        <v>15</v>
      </c>
      <c r="L312" s="168">
        <v>15</v>
      </c>
      <c r="M312" s="168">
        <v>15</v>
      </c>
      <c r="N312" s="168">
        <v>15</v>
      </c>
      <c r="O312" s="168">
        <v>15</v>
      </c>
      <c r="P312" s="168">
        <v>13</v>
      </c>
      <c r="Q312" s="168">
        <v>15</v>
      </c>
      <c r="R312" s="168">
        <v>61</v>
      </c>
      <c r="S312" s="168">
        <v>0</v>
      </c>
      <c r="U312" s="168">
        <v>15</v>
      </c>
      <c r="V312" s="168">
        <v>15</v>
      </c>
      <c r="W312" s="168">
        <v>15</v>
      </c>
      <c r="X312" s="168">
        <v>15</v>
      </c>
      <c r="Y312" s="168">
        <v>15</v>
      </c>
      <c r="Z312" s="168">
        <v>15</v>
      </c>
      <c r="AA312" s="168">
        <v>15</v>
      </c>
      <c r="AB312" s="168">
        <v>61</v>
      </c>
      <c r="AC312" s="168">
        <v>0</v>
      </c>
      <c r="AE312" s="168">
        <v>15</v>
      </c>
      <c r="AF312" s="168">
        <v>15</v>
      </c>
      <c r="AG312" s="168">
        <v>15</v>
      </c>
      <c r="AH312" s="168">
        <v>15</v>
      </c>
      <c r="AI312" s="168">
        <v>15</v>
      </c>
      <c r="AJ312" s="168">
        <v>15</v>
      </c>
      <c r="AK312" s="168">
        <v>15</v>
      </c>
      <c r="AL312" s="168">
        <v>15</v>
      </c>
      <c r="AM312" s="169">
        <v>0</v>
      </c>
    </row>
    <row r="313" spans="1:39" x14ac:dyDescent="0.15">
      <c r="A313" s="167">
        <v>12</v>
      </c>
      <c r="B313" s="168">
        <v>12</v>
      </c>
      <c r="C313" s="168">
        <v>12</v>
      </c>
      <c r="D313" s="168">
        <v>12</v>
      </c>
      <c r="E313" s="168">
        <v>67</v>
      </c>
      <c r="F313" s="168">
        <v>12</v>
      </c>
      <c r="G313" s="168">
        <v>12</v>
      </c>
      <c r="H313" s="168">
        <v>56</v>
      </c>
      <c r="I313" s="168">
        <v>0</v>
      </c>
      <c r="K313" s="168">
        <v>12</v>
      </c>
      <c r="L313" s="168">
        <v>12</v>
      </c>
      <c r="M313" s="168">
        <v>12</v>
      </c>
      <c r="N313" s="168">
        <v>12</v>
      </c>
      <c r="O313" s="168">
        <v>12</v>
      </c>
      <c r="P313" s="168">
        <v>12</v>
      </c>
      <c r="Q313" s="168">
        <v>12</v>
      </c>
      <c r="R313" s="168">
        <v>56</v>
      </c>
      <c r="S313" s="168">
        <v>0</v>
      </c>
      <c r="U313" s="168">
        <v>12</v>
      </c>
      <c r="V313" s="168">
        <v>12</v>
      </c>
      <c r="W313" s="168">
        <v>12</v>
      </c>
      <c r="X313" s="168">
        <v>12</v>
      </c>
      <c r="Y313" s="168">
        <v>12</v>
      </c>
      <c r="Z313" s="168">
        <v>12</v>
      </c>
      <c r="AA313" s="168">
        <v>12</v>
      </c>
      <c r="AB313" s="168">
        <v>56</v>
      </c>
      <c r="AC313" s="168">
        <v>0</v>
      </c>
      <c r="AE313" s="168">
        <v>12</v>
      </c>
      <c r="AF313" s="168">
        <v>12</v>
      </c>
      <c r="AG313" s="168">
        <v>12</v>
      </c>
      <c r="AH313" s="168">
        <v>12</v>
      </c>
      <c r="AI313" s="168">
        <v>12</v>
      </c>
      <c r="AJ313" s="168">
        <v>12</v>
      </c>
      <c r="AK313" s="168">
        <v>12</v>
      </c>
      <c r="AL313" s="168">
        <v>12</v>
      </c>
      <c r="AM313" s="169">
        <v>0</v>
      </c>
    </row>
    <row r="314" spans="1:39" x14ac:dyDescent="0.15">
      <c r="A314" s="167">
        <v>7</v>
      </c>
      <c r="B314" s="168">
        <v>7</v>
      </c>
      <c r="C314" s="168">
        <v>7</v>
      </c>
      <c r="D314" s="168">
        <v>7</v>
      </c>
      <c r="E314" s="168">
        <v>7</v>
      </c>
      <c r="F314" s="168">
        <v>7</v>
      </c>
      <c r="G314" s="168">
        <v>7</v>
      </c>
      <c r="H314" s="168">
        <v>46</v>
      </c>
      <c r="I314" s="168">
        <v>0</v>
      </c>
      <c r="K314" s="168">
        <v>7</v>
      </c>
      <c r="L314" s="168">
        <v>7</v>
      </c>
      <c r="M314" s="168">
        <v>7</v>
      </c>
      <c r="N314" s="168">
        <v>7</v>
      </c>
      <c r="O314" s="168">
        <v>7</v>
      </c>
      <c r="P314" s="168">
        <v>7</v>
      </c>
      <c r="Q314" s="168">
        <v>7</v>
      </c>
      <c r="R314" s="168">
        <v>46</v>
      </c>
      <c r="S314" s="168">
        <v>50</v>
      </c>
      <c r="U314" s="168">
        <v>7</v>
      </c>
      <c r="V314" s="168">
        <v>7</v>
      </c>
      <c r="W314" s="168">
        <v>7</v>
      </c>
      <c r="X314" s="168">
        <v>7</v>
      </c>
      <c r="Y314" s="168">
        <v>7</v>
      </c>
      <c r="Z314" s="168">
        <v>7</v>
      </c>
      <c r="AA314" s="168">
        <v>7</v>
      </c>
      <c r="AB314" s="168">
        <v>46</v>
      </c>
      <c r="AC314" s="168">
        <v>0</v>
      </c>
      <c r="AE314" s="168">
        <v>7</v>
      </c>
      <c r="AF314" s="168">
        <v>7</v>
      </c>
      <c r="AG314" s="168">
        <v>7</v>
      </c>
      <c r="AH314" s="168">
        <v>7</v>
      </c>
      <c r="AI314" s="168">
        <v>7</v>
      </c>
      <c r="AJ314" s="168">
        <v>7</v>
      </c>
      <c r="AK314" s="168">
        <v>7</v>
      </c>
      <c r="AL314" s="168">
        <v>7</v>
      </c>
      <c r="AM314" s="169">
        <v>0</v>
      </c>
    </row>
    <row r="315" spans="1:39" x14ac:dyDescent="0.15">
      <c r="A315" s="167">
        <v>5</v>
      </c>
      <c r="B315" s="168">
        <v>5</v>
      </c>
      <c r="C315" s="168">
        <v>5</v>
      </c>
      <c r="D315" s="168">
        <v>5</v>
      </c>
      <c r="E315" s="168">
        <v>5</v>
      </c>
      <c r="F315" s="168">
        <v>5</v>
      </c>
      <c r="G315" s="168">
        <v>5</v>
      </c>
      <c r="H315" s="168">
        <v>38</v>
      </c>
      <c r="I315" s="168">
        <v>0</v>
      </c>
      <c r="K315" s="168">
        <v>5</v>
      </c>
      <c r="L315" s="168">
        <v>5</v>
      </c>
      <c r="M315" s="168">
        <v>5</v>
      </c>
      <c r="N315" s="168">
        <v>5</v>
      </c>
      <c r="O315" s="168">
        <v>5</v>
      </c>
      <c r="P315" s="168">
        <v>5</v>
      </c>
      <c r="Q315" s="168">
        <v>5</v>
      </c>
      <c r="R315" s="168">
        <v>38</v>
      </c>
      <c r="S315" s="168">
        <v>50</v>
      </c>
      <c r="U315" s="168">
        <v>5</v>
      </c>
      <c r="V315" s="168">
        <v>5</v>
      </c>
      <c r="W315" s="168">
        <v>5</v>
      </c>
      <c r="X315" s="168">
        <v>5</v>
      </c>
      <c r="Y315" s="168">
        <v>5</v>
      </c>
      <c r="Z315" s="168">
        <v>5</v>
      </c>
      <c r="AA315" s="168">
        <v>5</v>
      </c>
      <c r="AB315" s="168">
        <v>38</v>
      </c>
      <c r="AC315" s="168">
        <v>0</v>
      </c>
      <c r="AE315" s="168">
        <v>5</v>
      </c>
      <c r="AF315" s="168">
        <v>5</v>
      </c>
      <c r="AG315" s="168">
        <v>5</v>
      </c>
      <c r="AH315" s="168">
        <v>5</v>
      </c>
      <c r="AI315" s="168">
        <v>5</v>
      </c>
      <c r="AJ315" s="168">
        <v>5</v>
      </c>
      <c r="AK315" s="168">
        <v>5</v>
      </c>
      <c r="AL315" s="168">
        <v>5</v>
      </c>
      <c r="AM315" s="169">
        <v>0</v>
      </c>
    </row>
    <row r="316" spans="1:39" x14ac:dyDescent="0.15">
      <c r="A316" s="167">
        <v>0</v>
      </c>
      <c r="B316" s="168">
        <v>0</v>
      </c>
      <c r="C316" s="168">
        <v>0</v>
      </c>
      <c r="D316" s="168">
        <v>0</v>
      </c>
      <c r="E316" s="168">
        <v>0</v>
      </c>
      <c r="F316" s="168">
        <v>0</v>
      </c>
      <c r="G316" s="168">
        <v>0</v>
      </c>
      <c r="H316" s="168">
        <v>0</v>
      </c>
      <c r="I316" s="168">
        <v>0</v>
      </c>
      <c r="K316" s="168">
        <v>0</v>
      </c>
      <c r="L316" s="168">
        <v>0</v>
      </c>
      <c r="M316" s="168">
        <v>0</v>
      </c>
      <c r="N316" s="168">
        <v>0</v>
      </c>
      <c r="O316" s="168">
        <v>0</v>
      </c>
      <c r="P316" s="168">
        <v>0</v>
      </c>
      <c r="Q316" s="168">
        <v>0</v>
      </c>
      <c r="R316" s="168">
        <v>0</v>
      </c>
      <c r="S316" s="168">
        <v>50</v>
      </c>
      <c r="U316" s="168">
        <v>0</v>
      </c>
      <c r="V316" s="168">
        <v>0</v>
      </c>
      <c r="W316" s="168">
        <v>0</v>
      </c>
      <c r="X316" s="168">
        <v>0</v>
      </c>
      <c r="Y316" s="168">
        <v>0</v>
      </c>
      <c r="Z316" s="168">
        <v>0</v>
      </c>
      <c r="AA316" s="168">
        <v>0</v>
      </c>
      <c r="AB316" s="168">
        <v>0</v>
      </c>
      <c r="AC316" s="168">
        <v>0</v>
      </c>
      <c r="AE316" s="168">
        <v>0</v>
      </c>
      <c r="AF316" s="168">
        <v>0</v>
      </c>
      <c r="AG316" s="168">
        <v>0</v>
      </c>
      <c r="AH316" s="168">
        <v>0</v>
      </c>
      <c r="AI316" s="168">
        <v>0</v>
      </c>
      <c r="AJ316" s="168">
        <v>0</v>
      </c>
      <c r="AK316" s="168">
        <v>0</v>
      </c>
      <c r="AL316" s="168">
        <v>0</v>
      </c>
      <c r="AM316" s="169">
        <v>0</v>
      </c>
    </row>
    <row r="317" spans="1:39" x14ac:dyDescent="0.15">
      <c r="A317" s="167">
        <v>0</v>
      </c>
      <c r="B317" s="168">
        <v>0</v>
      </c>
      <c r="C317" s="168">
        <v>0</v>
      </c>
      <c r="D317" s="168">
        <v>0</v>
      </c>
      <c r="E317" s="168">
        <v>0</v>
      </c>
      <c r="F317" s="168">
        <v>0</v>
      </c>
      <c r="G317" s="168">
        <v>0</v>
      </c>
      <c r="H317" s="168">
        <v>0</v>
      </c>
      <c r="I317" s="168">
        <v>0</v>
      </c>
      <c r="K317" s="168">
        <v>0</v>
      </c>
      <c r="L317" s="168">
        <v>0</v>
      </c>
      <c r="M317" s="168">
        <v>0</v>
      </c>
      <c r="N317" s="168">
        <v>0</v>
      </c>
      <c r="O317" s="168">
        <v>0</v>
      </c>
      <c r="P317" s="168">
        <v>0</v>
      </c>
      <c r="Q317" s="168">
        <v>0</v>
      </c>
      <c r="R317" s="168">
        <v>0</v>
      </c>
      <c r="S317" s="168">
        <v>50</v>
      </c>
      <c r="U317" s="168">
        <v>0</v>
      </c>
      <c r="V317" s="168">
        <v>0</v>
      </c>
      <c r="W317" s="168">
        <v>0</v>
      </c>
      <c r="X317" s="168">
        <v>0</v>
      </c>
      <c r="Y317" s="168">
        <v>0</v>
      </c>
      <c r="Z317" s="168">
        <v>0</v>
      </c>
      <c r="AA317" s="168">
        <v>0</v>
      </c>
      <c r="AB317" s="168">
        <v>0</v>
      </c>
      <c r="AC317" s="168">
        <v>0</v>
      </c>
      <c r="AE317" s="168">
        <v>0</v>
      </c>
      <c r="AF317" s="168">
        <v>0</v>
      </c>
      <c r="AG317" s="168">
        <v>0</v>
      </c>
      <c r="AH317" s="168">
        <v>0</v>
      </c>
      <c r="AI317" s="168">
        <v>0</v>
      </c>
      <c r="AJ317" s="168">
        <v>0</v>
      </c>
      <c r="AK317" s="168">
        <v>0</v>
      </c>
      <c r="AL317" s="168">
        <v>0</v>
      </c>
      <c r="AM317" s="169">
        <v>0</v>
      </c>
    </row>
    <row r="318" spans="1:39" x14ac:dyDescent="0.15">
      <c r="A318" s="167">
        <v>38</v>
      </c>
      <c r="B318" s="168">
        <v>38</v>
      </c>
      <c r="C318" s="168">
        <v>0</v>
      </c>
      <c r="D318" s="168">
        <v>38</v>
      </c>
      <c r="E318" s="168">
        <v>31</v>
      </c>
      <c r="F318" s="168">
        <v>0</v>
      </c>
      <c r="G318" s="168">
        <v>20</v>
      </c>
      <c r="H318" s="168">
        <v>80</v>
      </c>
      <c r="I318" s="168">
        <v>0</v>
      </c>
      <c r="K318" s="168">
        <v>38</v>
      </c>
      <c r="L318" s="168">
        <v>38</v>
      </c>
      <c r="M318" s="168">
        <v>0</v>
      </c>
      <c r="N318" s="168">
        <v>38</v>
      </c>
      <c r="O318" s="168">
        <v>38</v>
      </c>
      <c r="P318" s="168">
        <v>3</v>
      </c>
      <c r="Q318" s="168">
        <v>20</v>
      </c>
      <c r="R318" s="168">
        <v>80</v>
      </c>
      <c r="S318" s="168">
        <v>50</v>
      </c>
      <c r="U318" s="168">
        <v>38</v>
      </c>
      <c r="V318" s="168">
        <v>38</v>
      </c>
      <c r="W318" s="168">
        <v>38</v>
      </c>
      <c r="X318" s="168">
        <v>38</v>
      </c>
      <c r="Y318" s="168">
        <v>38</v>
      </c>
      <c r="Z318" s="168">
        <v>38</v>
      </c>
      <c r="AA318" s="168">
        <v>38</v>
      </c>
      <c r="AB318" s="168">
        <v>80</v>
      </c>
      <c r="AC318" s="168">
        <v>0</v>
      </c>
      <c r="AE318" s="168">
        <v>38</v>
      </c>
      <c r="AF318" s="168">
        <v>38</v>
      </c>
      <c r="AG318" s="168">
        <v>38</v>
      </c>
      <c r="AH318" s="168">
        <v>38</v>
      </c>
      <c r="AI318" s="168">
        <v>38</v>
      </c>
      <c r="AJ318" s="168">
        <v>38</v>
      </c>
      <c r="AK318" s="168">
        <v>38</v>
      </c>
      <c r="AL318" s="168">
        <v>38</v>
      </c>
      <c r="AM318" s="169">
        <v>0</v>
      </c>
    </row>
    <row r="319" spans="1:39" x14ac:dyDescent="0.15">
      <c r="A319" s="167">
        <v>38</v>
      </c>
      <c r="B319" s="168">
        <v>38</v>
      </c>
      <c r="C319" s="168">
        <v>38</v>
      </c>
      <c r="D319" s="168">
        <v>0</v>
      </c>
      <c r="E319" s="168">
        <v>36</v>
      </c>
      <c r="F319" s="168">
        <v>0</v>
      </c>
      <c r="G319" s="168">
        <v>20</v>
      </c>
      <c r="H319" s="168">
        <v>80</v>
      </c>
      <c r="I319" s="168">
        <v>0</v>
      </c>
      <c r="K319" s="168">
        <v>38</v>
      </c>
      <c r="L319" s="168">
        <v>38</v>
      </c>
      <c r="M319" s="168">
        <v>38</v>
      </c>
      <c r="N319" s="168">
        <v>0</v>
      </c>
      <c r="O319" s="168">
        <v>38</v>
      </c>
      <c r="P319" s="168">
        <v>7</v>
      </c>
      <c r="Q319" s="168">
        <v>20</v>
      </c>
      <c r="R319" s="168">
        <v>80</v>
      </c>
      <c r="S319" s="168">
        <v>50</v>
      </c>
      <c r="U319" s="168">
        <v>38</v>
      </c>
      <c r="V319" s="168">
        <v>38</v>
      </c>
      <c r="W319" s="168">
        <v>38</v>
      </c>
      <c r="X319" s="168">
        <v>38</v>
      </c>
      <c r="Y319" s="168">
        <v>38</v>
      </c>
      <c r="Z319" s="168">
        <v>38</v>
      </c>
      <c r="AA319" s="168">
        <v>38</v>
      </c>
      <c r="AB319" s="168">
        <v>80</v>
      </c>
      <c r="AC319" s="168">
        <v>0</v>
      </c>
      <c r="AE319" s="168">
        <v>38</v>
      </c>
      <c r="AF319" s="168">
        <v>38</v>
      </c>
      <c r="AG319" s="168">
        <v>38</v>
      </c>
      <c r="AH319" s="168">
        <v>38</v>
      </c>
      <c r="AI319" s="168">
        <v>38</v>
      </c>
      <c r="AJ319" s="168">
        <v>38</v>
      </c>
      <c r="AK319" s="168">
        <v>38</v>
      </c>
      <c r="AL319" s="168">
        <v>38</v>
      </c>
      <c r="AM319" s="169">
        <v>0</v>
      </c>
    </row>
    <row r="320" spans="1:39" x14ac:dyDescent="0.15">
      <c r="A320" s="167">
        <v>33</v>
      </c>
      <c r="B320" s="168">
        <v>33</v>
      </c>
      <c r="C320" s="168">
        <v>33</v>
      </c>
      <c r="D320" s="168">
        <v>0</v>
      </c>
      <c r="E320" s="168">
        <v>41</v>
      </c>
      <c r="F320" s="168">
        <v>0</v>
      </c>
      <c r="G320" s="168">
        <v>20</v>
      </c>
      <c r="H320" s="168">
        <v>77</v>
      </c>
      <c r="I320" s="168">
        <v>0</v>
      </c>
      <c r="K320" s="168">
        <v>33</v>
      </c>
      <c r="L320" s="168">
        <v>33</v>
      </c>
      <c r="M320" s="168">
        <v>33</v>
      </c>
      <c r="N320" s="168">
        <v>0</v>
      </c>
      <c r="O320" s="168">
        <v>33</v>
      </c>
      <c r="P320" s="168">
        <v>11</v>
      </c>
      <c r="Q320" s="168">
        <v>20</v>
      </c>
      <c r="R320" s="168">
        <v>77</v>
      </c>
      <c r="S320" s="168">
        <v>50</v>
      </c>
      <c r="U320" s="168">
        <v>33</v>
      </c>
      <c r="V320" s="168">
        <v>33</v>
      </c>
      <c r="W320" s="168">
        <v>33</v>
      </c>
      <c r="X320" s="168">
        <v>33</v>
      </c>
      <c r="Y320" s="168">
        <v>33</v>
      </c>
      <c r="Z320" s="168">
        <v>33</v>
      </c>
      <c r="AA320" s="168">
        <v>33</v>
      </c>
      <c r="AB320" s="168">
        <v>77</v>
      </c>
      <c r="AC320" s="168">
        <v>0</v>
      </c>
      <c r="AE320" s="168">
        <v>33</v>
      </c>
      <c r="AF320" s="168">
        <v>33</v>
      </c>
      <c r="AG320" s="168">
        <v>33</v>
      </c>
      <c r="AH320" s="168">
        <v>33</v>
      </c>
      <c r="AI320" s="168">
        <v>33</v>
      </c>
      <c r="AJ320" s="168">
        <v>33</v>
      </c>
      <c r="AK320" s="168">
        <v>33</v>
      </c>
      <c r="AL320" s="168">
        <v>33</v>
      </c>
      <c r="AM320" s="169">
        <v>0</v>
      </c>
    </row>
    <row r="321" spans="1:39" x14ac:dyDescent="0.15">
      <c r="A321" s="167">
        <v>26</v>
      </c>
      <c r="B321" s="168">
        <v>26</v>
      </c>
      <c r="C321" s="168">
        <v>26</v>
      </c>
      <c r="D321" s="168">
        <v>0</v>
      </c>
      <c r="E321" s="168">
        <v>46</v>
      </c>
      <c r="F321" s="168">
        <v>0</v>
      </c>
      <c r="G321" s="168">
        <v>20</v>
      </c>
      <c r="H321" s="168">
        <v>72</v>
      </c>
      <c r="I321" s="168">
        <v>0</v>
      </c>
      <c r="K321" s="168">
        <v>26</v>
      </c>
      <c r="L321" s="168">
        <v>26</v>
      </c>
      <c r="M321" s="168">
        <v>26</v>
      </c>
      <c r="N321" s="168">
        <v>0</v>
      </c>
      <c r="O321" s="168">
        <v>26</v>
      </c>
      <c r="P321" s="168">
        <v>15</v>
      </c>
      <c r="Q321" s="168">
        <v>20</v>
      </c>
      <c r="R321" s="168">
        <v>72</v>
      </c>
      <c r="S321" s="168">
        <v>50</v>
      </c>
      <c r="U321" s="168">
        <v>26</v>
      </c>
      <c r="V321" s="168">
        <v>26</v>
      </c>
      <c r="W321" s="168">
        <v>26</v>
      </c>
      <c r="X321" s="168">
        <v>26</v>
      </c>
      <c r="Y321" s="168">
        <v>26</v>
      </c>
      <c r="Z321" s="168">
        <v>26</v>
      </c>
      <c r="AA321" s="168">
        <v>26</v>
      </c>
      <c r="AB321" s="168">
        <v>72</v>
      </c>
      <c r="AC321" s="168">
        <v>0</v>
      </c>
      <c r="AE321" s="168">
        <v>26</v>
      </c>
      <c r="AF321" s="168">
        <v>26</v>
      </c>
      <c r="AG321" s="168">
        <v>26</v>
      </c>
      <c r="AH321" s="168">
        <v>26</v>
      </c>
      <c r="AI321" s="168">
        <v>26</v>
      </c>
      <c r="AJ321" s="168">
        <v>26</v>
      </c>
      <c r="AK321" s="168">
        <v>26</v>
      </c>
      <c r="AL321" s="168">
        <v>26</v>
      </c>
      <c r="AM321" s="169">
        <v>0</v>
      </c>
    </row>
    <row r="322" spans="1:39" x14ac:dyDescent="0.15">
      <c r="A322" s="167">
        <v>22</v>
      </c>
      <c r="B322" s="168">
        <v>22</v>
      </c>
      <c r="C322" s="168">
        <v>22</v>
      </c>
      <c r="D322" s="168">
        <v>0</v>
      </c>
      <c r="E322" s="168">
        <v>51</v>
      </c>
      <c r="F322" s="168">
        <v>0</v>
      </c>
      <c r="G322" s="168">
        <v>20</v>
      </c>
      <c r="H322" s="168">
        <v>69</v>
      </c>
      <c r="I322" s="168">
        <v>0</v>
      </c>
      <c r="K322" s="168">
        <v>22</v>
      </c>
      <c r="L322" s="168">
        <v>22</v>
      </c>
      <c r="M322" s="168">
        <v>22</v>
      </c>
      <c r="N322" s="168">
        <v>0</v>
      </c>
      <c r="O322" s="168">
        <v>22</v>
      </c>
      <c r="P322" s="168">
        <v>19</v>
      </c>
      <c r="Q322" s="168">
        <v>20</v>
      </c>
      <c r="R322" s="168">
        <v>69</v>
      </c>
      <c r="S322" s="168">
        <v>50</v>
      </c>
      <c r="U322" s="168">
        <v>22</v>
      </c>
      <c r="V322" s="168">
        <v>22</v>
      </c>
      <c r="W322" s="168">
        <v>22</v>
      </c>
      <c r="X322" s="168">
        <v>22</v>
      </c>
      <c r="Y322" s="168">
        <v>22</v>
      </c>
      <c r="Z322" s="168">
        <v>22</v>
      </c>
      <c r="AA322" s="168">
        <v>22</v>
      </c>
      <c r="AB322" s="168">
        <v>69</v>
      </c>
      <c r="AC322" s="168">
        <v>0</v>
      </c>
      <c r="AE322" s="168">
        <v>22</v>
      </c>
      <c r="AF322" s="168">
        <v>22</v>
      </c>
      <c r="AG322" s="168">
        <v>22</v>
      </c>
      <c r="AH322" s="168">
        <v>22</v>
      </c>
      <c r="AI322" s="168">
        <v>22</v>
      </c>
      <c r="AJ322" s="168">
        <v>22</v>
      </c>
      <c r="AK322" s="168">
        <v>22</v>
      </c>
      <c r="AL322" s="168">
        <v>22</v>
      </c>
      <c r="AM322" s="169">
        <v>0</v>
      </c>
    </row>
    <row r="323" spans="1:39" x14ac:dyDescent="0.15">
      <c r="A323" s="167">
        <v>18</v>
      </c>
      <c r="B323" s="168">
        <v>18</v>
      </c>
      <c r="C323" s="168">
        <v>18</v>
      </c>
      <c r="D323" s="168">
        <v>0</v>
      </c>
      <c r="E323" s="168">
        <v>56</v>
      </c>
      <c r="F323" s="168">
        <v>0</v>
      </c>
      <c r="G323" s="168">
        <v>20</v>
      </c>
      <c r="H323" s="168">
        <v>64</v>
      </c>
      <c r="I323" s="168">
        <v>0</v>
      </c>
      <c r="K323" s="168">
        <v>18</v>
      </c>
      <c r="L323" s="168">
        <v>18</v>
      </c>
      <c r="M323" s="168">
        <v>18</v>
      </c>
      <c r="N323" s="168">
        <v>0</v>
      </c>
      <c r="O323" s="168">
        <v>18</v>
      </c>
      <c r="P323" s="168">
        <v>23</v>
      </c>
      <c r="Q323" s="168">
        <v>20</v>
      </c>
      <c r="R323" s="168">
        <v>64</v>
      </c>
      <c r="S323" s="168">
        <v>50</v>
      </c>
      <c r="U323" s="168">
        <v>18</v>
      </c>
      <c r="V323" s="168">
        <v>18</v>
      </c>
      <c r="W323" s="168">
        <v>18</v>
      </c>
      <c r="X323" s="168">
        <v>18</v>
      </c>
      <c r="Y323" s="168">
        <v>18</v>
      </c>
      <c r="Z323" s="168">
        <v>18</v>
      </c>
      <c r="AA323" s="168">
        <v>18</v>
      </c>
      <c r="AB323" s="168">
        <v>64</v>
      </c>
      <c r="AC323" s="168">
        <v>0</v>
      </c>
      <c r="AE323" s="168">
        <v>18</v>
      </c>
      <c r="AF323" s="168">
        <v>18</v>
      </c>
      <c r="AG323" s="168">
        <v>18</v>
      </c>
      <c r="AH323" s="168">
        <v>18</v>
      </c>
      <c r="AI323" s="168">
        <v>18</v>
      </c>
      <c r="AJ323" s="168">
        <v>18</v>
      </c>
      <c r="AK323" s="168">
        <v>18</v>
      </c>
      <c r="AL323" s="168">
        <v>18</v>
      </c>
      <c r="AM323" s="169">
        <v>0</v>
      </c>
    </row>
    <row r="324" spans="1:39" x14ac:dyDescent="0.15">
      <c r="A324" s="167">
        <v>15</v>
      </c>
      <c r="B324" s="168">
        <v>15</v>
      </c>
      <c r="C324" s="168">
        <v>15</v>
      </c>
      <c r="D324" s="168">
        <v>0</v>
      </c>
      <c r="E324" s="168">
        <v>61</v>
      </c>
      <c r="F324" s="168">
        <v>0</v>
      </c>
      <c r="G324" s="168">
        <v>20</v>
      </c>
      <c r="H324" s="168">
        <v>61</v>
      </c>
      <c r="I324" s="168">
        <v>0</v>
      </c>
      <c r="K324" s="168">
        <v>15</v>
      </c>
      <c r="L324" s="168">
        <v>15</v>
      </c>
      <c r="M324" s="168">
        <v>15</v>
      </c>
      <c r="N324" s="168">
        <v>0</v>
      </c>
      <c r="O324" s="168">
        <v>15</v>
      </c>
      <c r="P324" s="168">
        <v>27</v>
      </c>
      <c r="Q324" s="168">
        <v>20</v>
      </c>
      <c r="R324" s="168">
        <v>61</v>
      </c>
      <c r="S324" s="168">
        <v>50</v>
      </c>
      <c r="U324" s="168">
        <v>15</v>
      </c>
      <c r="V324" s="168">
        <v>15</v>
      </c>
      <c r="W324" s="168">
        <v>15</v>
      </c>
      <c r="X324" s="168">
        <v>15</v>
      </c>
      <c r="Y324" s="168">
        <v>15</v>
      </c>
      <c r="Z324" s="168">
        <v>15</v>
      </c>
      <c r="AA324" s="168">
        <v>15</v>
      </c>
      <c r="AB324" s="168">
        <v>61</v>
      </c>
      <c r="AC324" s="168">
        <v>0</v>
      </c>
      <c r="AE324" s="168">
        <v>15</v>
      </c>
      <c r="AF324" s="168">
        <v>15</v>
      </c>
      <c r="AG324" s="168">
        <v>15</v>
      </c>
      <c r="AH324" s="168">
        <v>15</v>
      </c>
      <c r="AI324" s="168">
        <v>15</v>
      </c>
      <c r="AJ324" s="168">
        <v>15</v>
      </c>
      <c r="AK324" s="168">
        <v>15</v>
      </c>
      <c r="AL324" s="168">
        <v>15</v>
      </c>
      <c r="AM324" s="169">
        <v>0</v>
      </c>
    </row>
    <row r="325" spans="1:39" x14ac:dyDescent="0.15">
      <c r="A325" s="167">
        <v>13</v>
      </c>
      <c r="B325" s="168">
        <v>13</v>
      </c>
      <c r="C325" s="168">
        <v>13</v>
      </c>
      <c r="D325" s="168">
        <v>0</v>
      </c>
      <c r="E325" s="168">
        <v>66</v>
      </c>
      <c r="F325" s="168">
        <v>0</v>
      </c>
      <c r="G325" s="168">
        <v>20</v>
      </c>
      <c r="H325" s="168">
        <v>58</v>
      </c>
      <c r="I325" s="168">
        <v>0</v>
      </c>
      <c r="K325" s="168">
        <v>13</v>
      </c>
      <c r="L325" s="168">
        <v>13</v>
      </c>
      <c r="M325" s="168">
        <v>13</v>
      </c>
      <c r="N325" s="168">
        <v>0</v>
      </c>
      <c r="O325" s="168">
        <v>13</v>
      </c>
      <c r="P325" s="168">
        <v>31</v>
      </c>
      <c r="Q325" s="168">
        <v>20</v>
      </c>
      <c r="R325" s="168">
        <v>58</v>
      </c>
      <c r="S325" s="168">
        <v>50</v>
      </c>
      <c r="U325" s="168">
        <v>13</v>
      </c>
      <c r="V325" s="168">
        <v>13</v>
      </c>
      <c r="W325" s="168">
        <v>13</v>
      </c>
      <c r="X325" s="168">
        <v>13</v>
      </c>
      <c r="Y325" s="168">
        <v>13</v>
      </c>
      <c r="Z325" s="168">
        <v>13</v>
      </c>
      <c r="AA325" s="168">
        <v>13</v>
      </c>
      <c r="AB325" s="168">
        <v>58</v>
      </c>
      <c r="AC325" s="168">
        <v>0</v>
      </c>
      <c r="AE325" s="168">
        <v>13</v>
      </c>
      <c r="AF325" s="168">
        <v>13</v>
      </c>
      <c r="AG325" s="168">
        <v>13</v>
      </c>
      <c r="AH325" s="168">
        <v>13</v>
      </c>
      <c r="AI325" s="168">
        <v>13</v>
      </c>
      <c r="AJ325" s="168">
        <v>13</v>
      </c>
      <c r="AK325" s="168">
        <v>13</v>
      </c>
      <c r="AL325" s="168">
        <v>13</v>
      </c>
      <c r="AM325" s="169">
        <v>0</v>
      </c>
    </row>
    <row r="326" spans="1:39" x14ac:dyDescent="0.15">
      <c r="A326" s="167">
        <v>12</v>
      </c>
      <c r="B326" s="168">
        <v>12</v>
      </c>
      <c r="C326" s="168">
        <v>12</v>
      </c>
      <c r="D326" s="168">
        <v>0</v>
      </c>
      <c r="E326" s="168">
        <v>71</v>
      </c>
      <c r="F326" s="168">
        <v>0</v>
      </c>
      <c r="G326" s="168">
        <v>20</v>
      </c>
      <c r="H326" s="168">
        <v>56</v>
      </c>
      <c r="I326" s="168">
        <v>0</v>
      </c>
      <c r="K326" s="168">
        <v>12</v>
      </c>
      <c r="L326" s="168">
        <v>12</v>
      </c>
      <c r="M326" s="168">
        <v>12</v>
      </c>
      <c r="N326" s="168">
        <v>0</v>
      </c>
      <c r="O326" s="168">
        <v>12</v>
      </c>
      <c r="P326" s="168">
        <v>35</v>
      </c>
      <c r="Q326" s="168">
        <v>20</v>
      </c>
      <c r="R326" s="168">
        <v>56</v>
      </c>
      <c r="S326" s="168">
        <v>30</v>
      </c>
      <c r="U326" s="168">
        <v>12</v>
      </c>
      <c r="V326" s="168">
        <v>12</v>
      </c>
      <c r="W326" s="168">
        <v>12</v>
      </c>
      <c r="X326" s="168">
        <v>12</v>
      </c>
      <c r="Y326" s="168">
        <v>12</v>
      </c>
      <c r="Z326" s="168">
        <v>12</v>
      </c>
      <c r="AA326" s="168">
        <v>12</v>
      </c>
      <c r="AB326" s="168">
        <v>56</v>
      </c>
      <c r="AC326" s="168">
        <v>0</v>
      </c>
      <c r="AE326" s="168">
        <v>12</v>
      </c>
      <c r="AF326" s="168">
        <v>12</v>
      </c>
      <c r="AG326" s="168">
        <v>12</v>
      </c>
      <c r="AH326" s="168">
        <v>12</v>
      </c>
      <c r="AI326" s="168">
        <v>12</v>
      </c>
      <c r="AJ326" s="168">
        <v>12</v>
      </c>
      <c r="AK326" s="168">
        <v>12</v>
      </c>
      <c r="AL326" s="168">
        <v>12</v>
      </c>
      <c r="AM326" s="169">
        <v>0</v>
      </c>
    </row>
    <row r="327" spans="1:39" x14ac:dyDescent="0.15">
      <c r="A327" s="167">
        <v>11</v>
      </c>
      <c r="B327" s="168">
        <v>11</v>
      </c>
      <c r="C327" s="168">
        <v>11</v>
      </c>
      <c r="D327" s="168">
        <v>0</v>
      </c>
      <c r="E327" s="168">
        <v>76</v>
      </c>
      <c r="F327" s="168">
        <v>0</v>
      </c>
      <c r="G327" s="168">
        <v>20</v>
      </c>
      <c r="H327" s="168">
        <v>54</v>
      </c>
      <c r="I327" s="168">
        <v>0</v>
      </c>
      <c r="K327" s="168">
        <v>11</v>
      </c>
      <c r="L327" s="168">
        <v>11</v>
      </c>
      <c r="M327" s="168">
        <v>11</v>
      </c>
      <c r="N327" s="168">
        <v>0</v>
      </c>
      <c r="O327" s="168">
        <v>11</v>
      </c>
      <c r="P327" s="168">
        <v>39</v>
      </c>
      <c r="Q327" s="168">
        <v>20</v>
      </c>
      <c r="R327" s="168">
        <v>54</v>
      </c>
      <c r="S327" s="168">
        <v>30</v>
      </c>
      <c r="U327" s="168">
        <v>11</v>
      </c>
      <c r="V327" s="168">
        <v>11</v>
      </c>
      <c r="W327" s="168">
        <v>11</v>
      </c>
      <c r="X327" s="168">
        <v>11</v>
      </c>
      <c r="Y327" s="168">
        <v>11</v>
      </c>
      <c r="Z327" s="168">
        <v>11</v>
      </c>
      <c r="AA327" s="168">
        <v>11</v>
      </c>
      <c r="AB327" s="168">
        <v>54</v>
      </c>
      <c r="AC327" s="168">
        <v>0</v>
      </c>
      <c r="AE327" s="168">
        <v>11</v>
      </c>
      <c r="AF327" s="168">
        <v>11</v>
      </c>
      <c r="AG327" s="168">
        <v>11</v>
      </c>
      <c r="AH327" s="168">
        <v>11</v>
      </c>
      <c r="AI327" s="168">
        <v>11</v>
      </c>
      <c r="AJ327" s="168">
        <v>11</v>
      </c>
      <c r="AK327" s="168">
        <v>11</v>
      </c>
      <c r="AL327" s="168">
        <v>11</v>
      </c>
      <c r="AM327" s="169">
        <v>0</v>
      </c>
    </row>
    <row r="328" spans="1:39" x14ac:dyDescent="0.15">
      <c r="A328" s="167">
        <v>3</v>
      </c>
      <c r="B328" s="168">
        <v>3</v>
      </c>
      <c r="C328" s="168">
        <v>3</v>
      </c>
      <c r="D328" s="168">
        <v>3</v>
      </c>
      <c r="E328" s="168">
        <v>81</v>
      </c>
      <c r="F328" s="168">
        <v>3</v>
      </c>
      <c r="G328" s="168">
        <v>3</v>
      </c>
      <c r="H328" s="168">
        <v>30</v>
      </c>
      <c r="I328" s="168">
        <v>0</v>
      </c>
      <c r="K328" s="168">
        <v>3</v>
      </c>
      <c r="L328" s="168">
        <v>3</v>
      </c>
      <c r="M328" s="168">
        <v>3</v>
      </c>
      <c r="N328" s="168">
        <v>3</v>
      </c>
      <c r="O328" s="168">
        <v>3</v>
      </c>
      <c r="P328" s="168">
        <v>43</v>
      </c>
      <c r="Q328" s="168">
        <v>3</v>
      </c>
      <c r="R328" s="168">
        <v>30</v>
      </c>
      <c r="S328" s="168">
        <v>0</v>
      </c>
      <c r="U328" s="168">
        <v>3</v>
      </c>
      <c r="V328" s="168">
        <v>3</v>
      </c>
      <c r="W328" s="168">
        <v>3</v>
      </c>
      <c r="X328" s="168">
        <v>3</v>
      </c>
      <c r="Y328" s="168">
        <v>3</v>
      </c>
      <c r="Z328" s="168">
        <v>3</v>
      </c>
      <c r="AA328" s="168">
        <v>3</v>
      </c>
      <c r="AB328" s="168">
        <v>30</v>
      </c>
      <c r="AC328" s="168">
        <v>0</v>
      </c>
      <c r="AE328" s="168">
        <v>3</v>
      </c>
      <c r="AF328" s="168">
        <v>3</v>
      </c>
      <c r="AG328" s="168">
        <v>3</v>
      </c>
      <c r="AH328" s="168">
        <v>3</v>
      </c>
      <c r="AI328" s="168">
        <v>3</v>
      </c>
      <c r="AJ328" s="168">
        <v>3</v>
      </c>
      <c r="AK328" s="168">
        <v>3</v>
      </c>
      <c r="AL328" s="168">
        <v>3</v>
      </c>
      <c r="AM328" s="169">
        <v>0</v>
      </c>
    </row>
    <row r="329" spans="1:39" x14ac:dyDescent="0.15">
      <c r="A329" s="167">
        <v>9</v>
      </c>
      <c r="B329" s="168">
        <v>9</v>
      </c>
      <c r="C329" s="168">
        <v>9</v>
      </c>
      <c r="D329" s="168">
        <v>9</v>
      </c>
      <c r="E329" s="168">
        <v>86</v>
      </c>
      <c r="F329" s="168">
        <v>9</v>
      </c>
      <c r="G329" s="168">
        <v>9</v>
      </c>
      <c r="H329" s="168">
        <v>51</v>
      </c>
      <c r="I329" s="168">
        <v>0</v>
      </c>
      <c r="K329" s="168">
        <v>9</v>
      </c>
      <c r="L329" s="168">
        <v>9</v>
      </c>
      <c r="M329" s="168">
        <v>9</v>
      </c>
      <c r="N329" s="168">
        <v>9</v>
      </c>
      <c r="O329" s="168">
        <v>9</v>
      </c>
      <c r="P329" s="168">
        <v>47</v>
      </c>
      <c r="Q329" s="168">
        <v>9</v>
      </c>
      <c r="R329" s="168">
        <v>51</v>
      </c>
      <c r="S329" s="168">
        <v>0</v>
      </c>
      <c r="U329" s="168">
        <v>9</v>
      </c>
      <c r="V329" s="168">
        <v>9</v>
      </c>
      <c r="W329" s="168">
        <v>9</v>
      </c>
      <c r="X329" s="168">
        <v>9</v>
      </c>
      <c r="Y329" s="168">
        <v>9</v>
      </c>
      <c r="Z329" s="168">
        <v>9</v>
      </c>
      <c r="AA329" s="168">
        <v>9</v>
      </c>
      <c r="AB329" s="168">
        <v>51</v>
      </c>
      <c r="AC329" s="168">
        <v>0</v>
      </c>
      <c r="AE329" s="168">
        <v>9</v>
      </c>
      <c r="AF329" s="168">
        <v>9</v>
      </c>
      <c r="AG329" s="168">
        <v>9</v>
      </c>
      <c r="AH329" s="168">
        <v>9</v>
      </c>
      <c r="AI329" s="168">
        <v>9</v>
      </c>
      <c r="AJ329" s="168">
        <v>9</v>
      </c>
      <c r="AK329" s="168">
        <v>9</v>
      </c>
      <c r="AL329" s="168">
        <v>9</v>
      </c>
      <c r="AM329" s="169">
        <v>0</v>
      </c>
    </row>
    <row r="330" spans="1:39" x14ac:dyDescent="0.15">
      <c r="A330" s="167">
        <v>7</v>
      </c>
      <c r="B330" s="168">
        <v>7</v>
      </c>
      <c r="C330" s="168">
        <v>7</v>
      </c>
      <c r="D330" s="168">
        <v>7</v>
      </c>
      <c r="E330" s="168">
        <v>7</v>
      </c>
      <c r="F330" s="168">
        <v>7</v>
      </c>
      <c r="G330" s="168">
        <v>7</v>
      </c>
      <c r="H330" s="168">
        <v>47</v>
      </c>
      <c r="I330" s="168">
        <v>0</v>
      </c>
      <c r="K330" s="168">
        <v>7</v>
      </c>
      <c r="L330" s="168">
        <v>7</v>
      </c>
      <c r="M330" s="168">
        <v>7</v>
      </c>
      <c r="N330" s="168">
        <v>7</v>
      </c>
      <c r="O330" s="168">
        <v>7</v>
      </c>
      <c r="P330" s="168">
        <v>7</v>
      </c>
      <c r="Q330" s="168">
        <v>7</v>
      </c>
      <c r="R330" s="168">
        <v>47</v>
      </c>
      <c r="S330" s="168">
        <v>80</v>
      </c>
      <c r="U330" s="168">
        <v>7</v>
      </c>
      <c r="V330" s="168">
        <v>7</v>
      </c>
      <c r="W330" s="168">
        <v>7</v>
      </c>
      <c r="X330" s="168">
        <v>7</v>
      </c>
      <c r="Y330" s="168">
        <v>7</v>
      </c>
      <c r="Z330" s="168">
        <v>7</v>
      </c>
      <c r="AA330" s="168">
        <v>7</v>
      </c>
      <c r="AB330" s="168">
        <v>47</v>
      </c>
      <c r="AC330" s="168">
        <v>0</v>
      </c>
      <c r="AE330" s="168">
        <v>7</v>
      </c>
      <c r="AF330" s="168">
        <v>7</v>
      </c>
      <c r="AG330" s="168">
        <v>7</v>
      </c>
      <c r="AH330" s="168">
        <v>7</v>
      </c>
      <c r="AI330" s="168">
        <v>7</v>
      </c>
      <c r="AJ330" s="168">
        <v>7</v>
      </c>
      <c r="AK330" s="168">
        <v>7</v>
      </c>
      <c r="AL330" s="168">
        <v>7</v>
      </c>
      <c r="AM330" s="169">
        <v>0</v>
      </c>
    </row>
    <row r="331" spans="1:39" x14ac:dyDescent="0.15">
      <c r="A331" s="167">
        <v>5</v>
      </c>
      <c r="B331" s="168">
        <v>5</v>
      </c>
      <c r="C331" s="168">
        <v>5</v>
      </c>
      <c r="D331" s="168">
        <v>5</v>
      </c>
      <c r="E331" s="168">
        <v>5</v>
      </c>
      <c r="F331" s="168">
        <v>5</v>
      </c>
      <c r="G331" s="168">
        <v>5</v>
      </c>
      <c r="H331" s="168">
        <v>38</v>
      </c>
      <c r="I331" s="168">
        <v>0</v>
      </c>
      <c r="K331" s="168">
        <v>5</v>
      </c>
      <c r="L331" s="168">
        <v>5</v>
      </c>
      <c r="M331" s="168">
        <v>5</v>
      </c>
      <c r="N331" s="168">
        <v>5</v>
      </c>
      <c r="O331" s="168">
        <v>5</v>
      </c>
      <c r="P331" s="168">
        <v>5</v>
      </c>
      <c r="Q331" s="168">
        <v>5</v>
      </c>
      <c r="R331" s="168">
        <v>38</v>
      </c>
      <c r="S331" s="168">
        <v>80</v>
      </c>
      <c r="U331" s="168">
        <v>5</v>
      </c>
      <c r="V331" s="168">
        <v>5</v>
      </c>
      <c r="W331" s="168">
        <v>5</v>
      </c>
      <c r="X331" s="168">
        <v>5</v>
      </c>
      <c r="Y331" s="168">
        <v>5</v>
      </c>
      <c r="Z331" s="168">
        <v>5</v>
      </c>
      <c r="AA331" s="168">
        <v>5</v>
      </c>
      <c r="AB331" s="168">
        <v>38</v>
      </c>
      <c r="AC331" s="168">
        <v>0</v>
      </c>
      <c r="AE331" s="168">
        <v>5</v>
      </c>
      <c r="AF331" s="168">
        <v>5</v>
      </c>
      <c r="AG331" s="168">
        <v>5</v>
      </c>
      <c r="AH331" s="168">
        <v>5</v>
      </c>
      <c r="AI331" s="168">
        <v>5</v>
      </c>
      <c r="AJ331" s="168">
        <v>5</v>
      </c>
      <c r="AK331" s="168">
        <v>5</v>
      </c>
      <c r="AL331" s="168">
        <v>5</v>
      </c>
      <c r="AM331" s="169">
        <v>0</v>
      </c>
    </row>
    <row r="332" spans="1:39" x14ac:dyDescent="0.15">
      <c r="A332" s="167">
        <v>0</v>
      </c>
      <c r="B332" s="168">
        <v>0</v>
      </c>
      <c r="C332" s="168">
        <v>0</v>
      </c>
      <c r="D332" s="168">
        <v>0</v>
      </c>
      <c r="E332" s="168">
        <v>0</v>
      </c>
      <c r="F332" s="168">
        <v>0</v>
      </c>
      <c r="G332" s="168">
        <v>0</v>
      </c>
      <c r="H332" s="168">
        <v>0</v>
      </c>
      <c r="I332" s="168">
        <v>0</v>
      </c>
      <c r="K332" s="168">
        <v>0</v>
      </c>
      <c r="L332" s="168">
        <v>0</v>
      </c>
      <c r="M332" s="168">
        <v>0</v>
      </c>
      <c r="N332" s="168">
        <v>0</v>
      </c>
      <c r="O332" s="168">
        <v>0</v>
      </c>
      <c r="P332" s="168">
        <v>0</v>
      </c>
      <c r="Q332" s="168">
        <v>0</v>
      </c>
      <c r="R332" s="168">
        <v>0</v>
      </c>
      <c r="S332" s="168">
        <v>75</v>
      </c>
      <c r="U332" s="168">
        <v>0</v>
      </c>
      <c r="V332" s="168">
        <v>0</v>
      </c>
      <c r="W332" s="168">
        <v>0</v>
      </c>
      <c r="X332" s="168">
        <v>0</v>
      </c>
      <c r="Y332" s="168">
        <v>0</v>
      </c>
      <c r="Z332" s="168">
        <v>0</v>
      </c>
      <c r="AA332" s="168">
        <v>0</v>
      </c>
      <c r="AB332" s="168">
        <v>0</v>
      </c>
      <c r="AC332" s="168">
        <v>0</v>
      </c>
      <c r="AE332" s="168">
        <v>0</v>
      </c>
      <c r="AF332" s="168">
        <v>0</v>
      </c>
      <c r="AG332" s="168">
        <v>0</v>
      </c>
      <c r="AH332" s="168">
        <v>0</v>
      </c>
      <c r="AI332" s="168">
        <v>0</v>
      </c>
      <c r="AJ332" s="168">
        <v>0</v>
      </c>
      <c r="AK332" s="168">
        <v>0</v>
      </c>
      <c r="AL332" s="168">
        <v>0</v>
      </c>
      <c r="AM332" s="169">
        <v>0</v>
      </c>
    </row>
    <row r="333" spans="1:39" x14ac:dyDescent="0.15">
      <c r="A333" s="167">
        <v>0</v>
      </c>
      <c r="B333" s="168">
        <v>0</v>
      </c>
      <c r="C333" s="168">
        <v>0</v>
      </c>
      <c r="D333" s="168">
        <v>0</v>
      </c>
      <c r="E333" s="168">
        <v>0</v>
      </c>
      <c r="F333" s="168">
        <v>0</v>
      </c>
      <c r="G333" s="168">
        <v>0</v>
      </c>
      <c r="H333" s="168">
        <v>0</v>
      </c>
      <c r="I333" s="168">
        <v>0</v>
      </c>
      <c r="K333" s="168">
        <v>0</v>
      </c>
      <c r="L333" s="168">
        <v>0</v>
      </c>
      <c r="M333" s="168">
        <v>0</v>
      </c>
      <c r="N333" s="168">
        <v>0</v>
      </c>
      <c r="O333" s="168">
        <v>0</v>
      </c>
      <c r="P333" s="168">
        <v>0</v>
      </c>
      <c r="Q333" s="168">
        <v>0</v>
      </c>
      <c r="R333" s="168">
        <v>0</v>
      </c>
      <c r="S333" s="168">
        <v>74</v>
      </c>
      <c r="U333" s="168">
        <v>0</v>
      </c>
      <c r="V333" s="168">
        <v>0</v>
      </c>
      <c r="W333" s="168">
        <v>0</v>
      </c>
      <c r="X333" s="168">
        <v>0</v>
      </c>
      <c r="Y333" s="168">
        <v>0</v>
      </c>
      <c r="Z333" s="168">
        <v>0</v>
      </c>
      <c r="AA333" s="168">
        <v>0</v>
      </c>
      <c r="AB333" s="168">
        <v>0</v>
      </c>
      <c r="AC333" s="168">
        <v>0</v>
      </c>
      <c r="AE333" s="168">
        <v>0</v>
      </c>
      <c r="AF333" s="168">
        <v>0</v>
      </c>
      <c r="AG333" s="168">
        <v>0</v>
      </c>
      <c r="AH333" s="168">
        <v>0</v>
      </c>
      <c r="AI333" s="168">
        <v>0</v>
      </c>
      <c r="AJ333" s="168">
        <v>0</v>
      </c>
      <c r="AK333" s="168">
        <v>0</v>
      </c>
      <c r="AL333" s="168">
        <v>0</v>
      </c>
      <c r="AM333" s="169">
        <v>0</v>
      </c>
    </row>
    <row r="334" spans="1:39" x14ac:dyDescent="0.15">
      <c r="A334" s="167">
        <v>0</v>
      </c>
      <c r="B334" s="168">
        <v>6</v>
      </c>
      <c r="C334" s="168">
        <v>0</v>
      </c>
      <c r="D334" s="168">
        <v>0</v>
      </c>
      <c r="E334" s="168">
        <v>100</v>
      </c>
      <c r="F334" s="168">
        <v>0</v>
      </c>
      <c r="G334" s="168">
        <v>20</v>
      </c>
      <c r="H334" s="168">
        <v>50</v>
      </c>
      <c r="I334" s="168">
        <v>0</v>
      </c>
      <c r="K334" s="168">
        <v>0</v>
      </c>
      <c r="L334" s="168">
        <v>6</v>
      </c>
      <c r="M334" s="168">
        <v>0</v>
      </c>
      <c r="N334" s="168">
        <v>0</v>
      </c>
      <c r="O334" s="168">
        <v>0</v>
      </c>
      <c r="P334" s="168">
        <v>1</v>
      </c>
      <c r="Q334" s="168">
        <v>20</v>
      </c>
      <c r="R334" s="168">
        <v>50</v>
      </c>
      <c r="S334" s="168">
        <v>69</v>
      </c>
      <c r="U334" s="168">
        <v>0</v>
      </c>
      <c r="V334" s="168">
        <v>0</v>
      </c>
      <c r="W334" s="168">
        <v>0</v>
      </c>
      <c r="X334" s="168">
        <v>0</v>
      </c>
      <c r="Y334" s="168">
        <v>0</v>
      </c>
      <c r="Z334" s="168">
        <v>0</v>
      </c>
      <c r="AA334" s="168">
        <v>0</v>
      </c>
      <c r="AB334" s="168">
        <v>0</v>
      </c>
      <c r="AC334" s="168">
        <v>0</v>
      </c>
      <c r="AE334" s="168">
        <v>0</v>
      </c>
      <c r="AF334" s="168">
        <v>0</v>
      </c>
      <c r="AG334" s="168">
        <v>0</v>
      </c>
      <c r="AH334" s="168">
        <v>0</v>
      </c>
      <c r="AI334" s="168">
        <v>0</v>
      </c>
      <c r="AJ334" s="168">
        <v>0</v>
      </c>
      <c r="AK334" s="168">
        <v>0</v>
      </c>
      <c r="AL334" s="168">
        <v>0</v>
      </c>
      <c r="AM334" s="169">
        <v>0</v>
      </c>
    </row>
    <row r="335" spans="1:39" x14ac:dyDescent="0.15">
      <c r="A335" s="167">
        <v>0</v>
      </c>
      <c r="B335" s="168">
        <v>11</v>
      </c>
      <c r="C335" s="168">
        <v>0</v>
      </c>
      <c r="D335" s="168">
        <v>50</v>
      </c>
      <c r="E335" s="168">
        <v>96</v>
      </c>
      <c r="F335" s="168">
        <v>0</v>
      </c>
      <c r="G335" s="168">
        <v>20</v>
      </c>
      <c r="H335" s="168">
        <v>50</v>
      </c>
      <c r="I335" s="168">
        <v>0</v>
      </c>
      <c r="K335" s="168">
        <v>0</v>
      </c>
      <c r="L335" s="168">
        <v>11</v>
      </c>
      <c r="M335" s="168">
        <v>0</v>
      </c>
      <c r="N335" s="168">
        <v>50</v>
      </c>
      <c r="O335" s="168">
        <v>0</v>
      </c>
      <c r="P335" s="168">
        <v>6</v>
      </c>
      <c r="Q335" s="168">
        <v>20</v>
      </c>
      <c r="R335" s="168">
        <v>50</v>
      </c>
      <c r="S335" s="168">
        <v>62</v>
      </c>
      <c r="U335" s="168">
        <v>0</v>
      </c>
      <c r="V335" s="168">
        <v>0</v>
      </c>
      <c r="W335" s="168">
        <v>0</v>
      </c>
      <c r="X335" s="168">
        <v>0</v>
      </c>
      <c r="Y335" s="168">
        <v>0</v>
      </c>
      <c r="Z335" s="168">
        <v>0</v>
      </c>
      <c r="AA335" s="168">
        <v>0</v>
      </c>
      <c r="AB335" s="168">
        <v>0</v>
      </c>
      <c r="AC335" s="168">
        <v>0</v>
      </c>
      <c r="AE335" s="168">
        <v>0</v>
      </c>
      <c r="AF335" s="168">
        <v>0</v>
      </c>
      <c r="AG335" s="168">
        <v>0</v>
      </c>
      <c r="AH335" s="168">
        <v>0</v>
      </c>
      <c r="AI335" s="168">
        <v>0</v>
      </c>
      <c r="AJ335" s="168">
        <v>0</v>
      </c>
      <c r="AK335" s="168">
        <v>0</v>
      </c>
      <c r="AL335" s="168">
        <v>0</v>
      </c>
      <c r="AM335" s="169">
        <v>0</v>
      </c>
    </row>
    <row r="336" spans="1:39" x14ac:dyDescent="0.15">
      <c r="A336" s="167">
        <v>0</v>
      </c>
      <c r="B336" s="168">
        <v>11</v>
      </c>
      <c r="C336" s="168">
        <v>0</v>
      </c>
      <c r="D336" s="168">
        <v>50</v>
      </c>
      <c r="E336" s="168">
        <v>92</v>
      </c>
      <c r="F336" s="168">
        <v>0</v>
      </c>
      <c r="G336" s="168">
        <v>20</v>
      </c>
      <c r="H336" s="168">
        <v>50</v>
      </c>
      <c r="I336" s="168">
        <v>0</v>
      </c>
      <c r="K336" s="168">
        <v>0</v>
      </c>
      <c r="L336" s="168">
        <v>11</v>
      </c>
      <c r="M336" s="168">
        <v>0</v>
      </c>
      <c r="N336" s="168">
        <v>50</v>
      </c>
      <c r="O336" s="168">
        <v>0</v>
      </c>
      <c r="P336" s="168">
        <v>11</v>
      </c>
      <c r="Q336" s="168">
        <v>20</v>
      </c>
      <c r="R336" s="168">
        <v>50</v>
      </c>
      <c r="S336" s="168">
        <v>60</v>
      </c>
      <c r="U336" s="168">
        <v>0</v>
      </c>
      <c r="V336" s="168">
        <v>0</v>
      </c>
      <c r="W336" s="168">
        <v>0</v>
      </c>
      <c r="X336" s="168">
        <v>0</v>
      </c>
      <c r="Y336" s="168">
        <v>0</v>
      </c>
      <c r="Z336" s="168">
        <v>0</v>
      </c>
      <c r="AA336" s="168">
        <v>0</v>
      </c>
      <c r="AB336" s="168">
        <v>0</v>
      </c>
      <c r="AC336" s="168">
        <v>0</v>
      </c>
      <c r="AE336" s="168">
        <v>0</v>
      </c>
      <c r="AF336" s="168">
        <v>0</v>
      </c>
      <c r="AG336" s="168">
        <v>0</v>
      </c>
      <c r="AH336" s="168">
        <v>0</v>
      </c>
      <c r="AI336" s="168">
        <v>0</v>
      </c>
      <c r="AJ336" s="168">
        <v>0</v>
      </c>
      <c r="AK336" s="168">
        <v>0</v>
      </c>
      <c r="AL336" s="168">
        <v>0</v>
      </c>
      <c r="AM336" s="169">
        <v>0</v>
      </c>
    </row>
    <row r="337" spans="1:39" x14ac:dyDescent="0.15">
      <c r="A337" s="167">
        <v>0</v>
      </c>
      <c r="B337" s="168">
        <v>20</v>
      </c>
      <c r="C337" s="168">
        <v>0</v>
      </c>
      <c r="D337" s="168">
        <v>50</v>
      </c>
      <c r="E337" s="168">
        <v>88</v>
      </c>
      <c r="F337" s="168">
        <v>0</v>
      </c>
      <c r="G337" s="168">
        <v>20</v>
      </c>
      <c r="H337" s="168">
        <v>50</v>
      </c>
      <c r="I337" s="168">
        <v>0</v>
      </c>
      <c r="K337" s="168">
        <v>0</v>
      </c>
      <c r="L337" s="168">
        <v>20</v>
      </c>
      <c r="M337" s="168">
        <v>0</v>
      </c>
      <c r="N337" s="168">
        <v>50</v>
      </c>
      <c r="O337" s="168">
        <v>0</v>
      </c>
      <c r="P337" s="168">
        <v>16</v>
      </c>
      <c r="Q337" s="168">
        <v>20</v>
      </c>
      <c r="R337" s="168">
        <v>50</v>
      </c>
      <c r="S337" s="168">
        <v>58</v>
      </c>
      <c r="U337" s="168">
        <v>0</v>
      </c>
      <c r="V337" s="168">
        <v>0</v>
      </c>
      <c r="W337" s="168">
        <v>0</v>
      </c>
      <c r="X337" s="168">
        <v>0</v>
      </c>
      <c r="Y337" s="168">
        <v>0</v>
      </c>
      <c r="Z337" s="168">
        <v>0</v>
      </c>
      <c r="AA337" s="168">
        <v>0</v>
      </c>
      <c r="AB337" s="168">
        <v>0</v>
      </c>
      <c r="AC337" s="168">
        <v>0</v>
      </c>
      <c r="AE337" s="168">
        <v>0</v>
      </c>
      <c r="AF337" s="168">
        <v>0</v>
      </c>
      <c r="AG337" s="168">
        <v>0</v>
      </c>
      <c r="AH337" s="168">
        <v>0</v>
      </c>
      <c r="AI337" s="168">
        <v>0</v>
      </c>
      <c r="AJ337" s="168">
        <v>0</v>
      </c>
      <c r="AK337" s="168">
        <v>0</v>
      </c>
      <c r="AL337" s="168">
        <v>0</v>
      </c>
      <c r="AM337" s="169">
        <v>0</v>
      </c>
    </row>
    <row r="338" spans="1:39" x14ac:dyDescent="0.15">
      <c r="A338" s="167">
        <v>0</v>
      </c>
      <c r="B338" s="168">
        <v>25</v>
      </c>
      <c r="C338" s="168">
        <v>0</v>
      </c>
      <c r="D338" s="168">
        <v>20</v>
      </c>
      <c r="E338" s="168">
        <v>84</v>
      </c>
      <c r="F338" s="168">
        <v>0</v>
      </c>
      <c r="G338" s="168">
        <v>20</v>
      </c>
      <c r="H338" s="168">
        <v>50</v>
      </c>
      <c r="I338" s="168">
        <v>0</v>
      </c>
      <c r="K338" s="168">
        <v>0</v>
      </c>
      <c r="L338" s="168">
        <v>25</v>
      </c>
      <c r="M338" s="168">
        <v>0</v>
      </c>
      <c r="N338" s="168">
        <v>20</v>
      </c>
      <c r="O338" s="168">
        <v>0</v>
      </c>
      <c r="P338" s="168">
        <v>21</v>
      </c>
      <c r="Q338" s="168">
        <v>20</v>
      </c>
      <c r="R338" s="168">
        <v>50</v>
      </c>
      <c r="S338" s="168">
        <v>54</v>
      </c>
      <c r="U338" s="168">
        <v>0</v>
      </c>
      <c r="V338" s="168">
        <v>0</v>
      </c>
      <c r="W338" s="168">
        <v>0</v>
      </c>
      <c r="X338" s="168">
        <v>0</v>
      </c>
      <c r="Y338" s="168">
        <v>0</v>
      </c>
      <c r="Z338" s="168">
        <v>0</v>
      </c>
      <c r="AA338" s="168">
        <v>0</v>
      </c>
      <c r="AB338" s="168">
        <v>0</v>
      </c>
      <c r="AC338" s="168">
        <v>0</v>
      </c>
      <c r="AE338" s="168">
        <v>0</v>
      </c>
      <c r="AF338" s="168">
        <v>0</v>
      </c>
      <c r="AG338" s="168">
        <v>0</v>
      </c>
      <c r="AH338" s="168">
        <v>0</v>
      </c>
      <c r="AI338" s="168">
        <v>0</v>
      </c>
      <c r="AJ338" s="168">
        <v>0</v>
      </c>
      <c r="AK338" s="168">
        <v>0</v>
      </c>
      <c r="AL338" s="168">
        <v>0</v>
      </c>
      <c r="AM338" s="169">
        <v>0</v>
      </c>
    </row>
    <row r="339" spans="1:39" x14ac:dyDescent="0.15">
      <c r="A339" s="167">
        <v>0</v>
      </c>
      <c r="B339" s="168">
        <v>25</v>
      </c>
      <c r="C339" s="168">
        <v>0</v>
      </c>
      <c r="D339" s="168">
        <v>20</v>
      </c>
      <c r="E339" s="168">
        <v>80</v>
      </c>
      <c r="F339" s="168">
        <v>0</v>
      </c>
      <c r="G339" s="168">
        <v>20</v>
      </c>
      <c r="H339" s="168">
        <v>50</v>
      </c>
      <c r="I339" s="168">
        <v>0</v>
      </c>
      <c r="K339" s="168">
        <v>0</v>
      </c>
      <c r="L339" s="168">
        <v>25</v>
      </c>
      <c r="M339" s="168">
        <v>0</v>
      </c>
      <c r="N339" s="168">
        <v>20</v>
      </c>
      <c r="O339" s="168">
        <v>0</v>
      </c>
      <c r="P339" s="168">
        <v>26</v>
      </c>
      <c r="Q339" s="168">
        <v>20</v>
      </c>
      <c r="R339" s="168">
        <v>50</v>
      </c>
      <c r="S339" s="168">
        <v>51</v>
      </c>
      <c r="U339" s="168">
        <v>0</v>
      </c>
      <c r="V339" s="168">
        <v>0</v>
      </c>
      <c r="W339" s="168">
        <v>0</v>
      </c>
      <c r="X339" s="168">
        <v>0</v>
      </c>
      <c r="Y339" s="168">
        <v>0</v>
      </c>
      <c r="Z339" s="168">
        <v>0</v>
      </c>
      <c r="AA339" s="168">
        <v>0</v>
      </c>
      <c r="AB339" s="168">
        <v>0</v>
      </c>
      <c r="AC339" s="168">
        <v>0</v>
      </c>
      <c r="AE339" s="168">
        <v>0</v>
      </c>
      <c r="AF339" s="168">
        <v>0</v>
      </c>
      <c r="AG339" s="168">
        <v>0</v>
      </c>
      <c r="AH339" s="168">
        <v>0</v>
      </c>
      <c r="AI339" s="168">
        <v>0</v>
      </c>
      <c r="AJ339" s="168">
        <v>0</v>
      </c>
      <c r="AK339" s="168">
        <v>0</v>
      </c>
      <c r="AL339" s="168">
        <v>0</v>
      </c>
      <c r="AM339" s="169">
        <v>0</v>
      </c>
    </row>
    <row r="340" spans="1:39" x14ac:dyDescent="0.15">
      <c r="A340" s="167">
        <v>0</v>
      </c>
      <c r="B340" s="168">
        <v>25</v>
      </c>
      <c r="C340" s="168">
        <v>0</v>
      </c>
      <c r="D340" s="168">
        <v>35</v>
      </c>
      <c r="E340" s="168">
        <v>76</v>
      </c>
      <c r="F340" s="168">
        <v>0</v>
      </c>
      <c r="G340" s="168">
        <v>20</v>
      </c>
      <c r="H340" s="168">
        <v>50</v>
      </c>
      <c r="I340" s="168">
        <v>0</v>
      </c>
      <c r="K340" s="168">
        <v>0</v>
      </c>
      <c r="L340" s="168">
        <v>25</v>
      </c>
      <c r="M340" s="168">
        <v>0</v>
      </c>
      <c r="N340" s="168">
        <v>35</v>
      </c>
      <c r="O340" s="168">
        <v>0</v>
      </c>
      <c r="P340" s="168">
        <v>31</v>
      </c>
      <c r="Q340" s="168">
        <v>20</v>
      </c>
      <c r="R340" s="168">
        <v>50</v>
      </c>
      <c r="S340" s="168">
        <v>50</v>
      </c>
      <c r="U340" s="168">
        <v>0</v>
      </c>
      <c r="V340" s="168">
        <v>0</v>
      </c>
      <c r="W340" s="168">
        <v>0</v>
      </c>
      <c r="X340" s="168">
        <v>0</v>
      </c>
      <c r="Y340" s="168">
        <v>0</v>
      </c>
      <c r="Z340" s="168">
        <v>0</v>
      </c>
      <c r="AA340" s="168">
        <v>0</v>
      </c>
      <c r="AB340" s="168">
        <v>0</v>
      </c>
      <c r="AC340" s="168">
        <v>0</v>
      </c>
      <c r="AE340" s="168">
        <v>0</v>
      </c>
      <c r="AF340" s="168">
        <v>0</v>
      </c>
      <c r="AG340" s="168">
        <v>0</v>
      </c>
      <c r="AH340" s="168">
        <v>0</v>
      </c>
      <c r="AI340" s="168">
        <v>0</v>
      </c>
      <c r="AJ340" s="168">
        <v>0</v>
      </c>
      <c r="AK340" s="168">
        <v>0</v>
      </c>
      <c r="AL340" s="168">
        <v>0</v>
      </c>
      <c r="AM340" s="169">
        <v>0</v>
      </c>
    </row>
    <row r="341" spans="1:39" x14ac:dyDescent="0.15">
      <c r="A341" s="167">
        <v>0</v>
      </c>
      <c r="B341" s="168">
        <v>25</v>
      </c>
      <c r="C341" s="168">
        <v>0</v>
      </c>
      <c r="D341" s="168">
        <v>35</v>
      </c>
      <c r="E341" s="168">
        <v>72</v>
      </c>
      <c r="F341" s="168">
        <v>0</v>
      </c>
      <c r="G341" s="168">
        <v>20</v>
      </c>
      <c r="H341" s="168">
        <v>50</v>
      </c>
      <c r="I341" s="168">
        <v>0</v>
      </c>
      <c r="K341" s="168">
        <v>0</v>
      </c>
      <c r="L341" s="168">
        <v>25</v>
      </c>
      <c r="M341" s="168">
        <v>0</v>
      </c>
      <c r="N341" s="168">
        <v>35</v>
      </c>
      <c r="O341" s="168">
        <v>0</v>
      </c>
      <c r="P341" s="168">
        <v>36</v>
      </c>
      <c r="Q341" s="168">
        <v>20</v>
      </c>
      <c r="R341" s="168">
        <v>50</v>
      </c>
      <c r="S341" s="168">
        <v>43</v>
      </c>
      <c r="U341" s="168">
        <v>0</v>
      </c>
      <c r="V341" s="168">
        <v>0</v>
      </c>
      <c r="W341" s="168">
        <v>0</v>
      </c>
      <c r="X341" s="168">
        <v>0</v>
      </c>
      <c r="Y341" s="168">
        <v>0</v>
      </c>
      <c r="Z341" s="168">
        <v>0</v>
      </c>
      <c r="AA341" s="168">
        <v>0</v>
      </c>
      <c r="AB341" s="168">
        <v>0</v>
      </c>
      <c r="AC341" s="168">
        <v>0</v>
      </c>
      <c r="AE341" s="168">
        <v>0</v>
      </c>
      <c r="AF341" s="168">
        <v>0</v>
      </c>
      <c r="AG341" s="168">
        <v>0</v>
      </c>
      <c r="AH341" s="168">
        <v>0</v>
      </c>
      <c r="AI341" s="168">
        <v>0</v>
      </c>
      <c r="AJ341" s="168">
        <v>0</v>
      </c>
      <c r="AK341" s="168">
        <v>0</v>
      </c>
      <c r="AL341" s="168">
        <v>0</v>
      </c>
      <c r="AM341" s="169">
        <v>0</v>
      </c>
    </row>
    <row r="342" spans="1:39" x14ac:dyDescent="0.15">
      <c r="A342" s="167">
        <v>0</v>
      </c>
      <c r="B342" s="168">
        <v>25</v>
      </c>
      <c r="C342" s="168">
        <v>0</v>
      </c>
      <c r="D342" s="168">
        <v>35</v>
      </c>
      <c r="E342" s="168">
        <v>68</v>
      </c>
      <c r="F342" s="168">
        <v>0</v>
      </c>
      <c r="G342" s="168">
        <v>20</v>
      </c>
      <c r="H342" s="168">
        <v>50</v>
      </c>
      <c r="I342" s="168">
        <v>0</v>
      </c>
      <c r="K342" s="168">
        <v>0</v>
      </c>
      <c r="L342" s="168">
        <v>25</v>
      </c>
      <c r="M342" s="168">
        <v>0</v>
      </c>
      <c r="N342" s="168">
        <v>35</v>
      </c>
      <c r="O342" s="168">
        <v>0</v>
      </c>
      <c r="P342" s="168">
        <v>41</v>
      </c>
      <c r="Q342" s="168">
        <v>20</v>
      </c>
      <c r="R342" s="168">
        <v>50</v>
      </c>
      <c r="S342" s="168">
        <v>50</v>
      </c>
      <c r="U342" s="168">
        <v>0</v>
      </c>
      <c r="V342" s="168">
        <v>0</v>
      </c>
      <c r="W342" s="168">
        <v>0</v>
      </c>
      <c r="X342" s="168">
        <v>0</v>
      </c>
      <c r="Y342" s="168">
        <v>0</v>
      </c>
      <c r="Z342" s="168">
        <v>0</v>
      </c>
      <c r="AA342" s="168">
        <v>0</v>
      </c>
      <c r="AB342" s="168">
        <v>0</v>
      </c>
      <c r="AC342" s="168">
        <v>0</v>
      </c>
      <c r="AE342" s="168">
        <v>0</v>
      </c>
      <c r="AF342" s="168">
        <v>0</v>
      </c>
      <c r="AG342" s="168">
        <v>0</v>
      </c>
      <c r="AH342" s="168">
        <v>0</v>
      </c>
      <c r="AI342" s="168">
        <v>0</v>
      </c>
      <c r="AJ342" s="168">
        <v>0</v>
      </c>
      <c r="AK342" s="168">
        <v>0</v>
      </c>
      <c r="AL342" s="168">
        <v>0</v>
      </c>
      <c r="AM342" s="169">
        <v>0</v>
      </c>
    </row>
    <row r="343" spans="1:39" x14ac:dyDescent="0.15">
      <c r="A343" s="167">
        <v>0</v>
      </c>
      <c r="B343" s="168">
        <v>50</v>
      </c>
      <c r="C343" s="168">
        <v>0</v>
      </c>
      <c r="D343" s="168">
        <v>60</v>
      </c>
      <c r="E343" s="168">
        <v>64</v>
      </c>
      <c r="F343" s="168">
        <v>0</v>
      </c>
      <c r="G343" s="168">
        <v>20</v>
      </c>
      <c r="H343" s="168">
        <v>50</v>
      </c>
      <c r="I343" s="168">
        <v>0</v>
      </c>
      <c r="K343" s="168">
        <v>0</v>
      </c>
      <c r="L343" s="168">
        <v>50</v>
      </c>
      <c r="M343" s="168">
        <v>0</v>
      </c>
      <c r="N343" s="168">
        <v>60</v>
      </c>
      <c r="O343" s="168">
        <v>0</v>
      </c>
      <c r="P343" s="168">
        <v>46</v>
      </c>
      <c r="Q343" s="168">
        <v>20</v>
      </c>
      <c r="R343" s="168">
        <v>50</v>
      </c>
      <c r="S343" s="168">
        <v>50</v>
      </c>
      <c r="U343" s="168">
        <v>0</v>
      </c>
      <c r="V343" s="168">
        <v>0</v>
      </c>
      <c r="W343" s="168">
        <v>0</v>
      </c>
      <c r="X343" s="168">
        <v>0</v>
      </c>
      <c r="Y343" s="168">
        <v>0</v>
      </c>
      <c r="Z343" s="168">
        <v>0</v>
      </c>
      <c r="AA343" s="168">
        <v>0</v>
      </c>
      <c r="AB343" s="168">
        <v>0</v>
      </c>
      <c r="AC343" s="168">
        <v>0</v>
      </c>
      <c r="AE343" s="168">
        <v>0</v>
      </c>
      <c r="AF343" s="168">
        <v>0</v>
      </c>
      <c r="AG343" s="168">
        <v>0</v>
      </c>
      <c r="AH343" s="168">
        <v>0</v>
      </c>
      <c r="AI343" s="168">
        <v>0</v>
      </c>
      <c r="AJ343" s="168">
        <v>0</v>
      </c>
      <c r="AK343" s="168">
        <v>0</v>
      </c>
      <c r="AL343" s="168">
        <v>0</v>
      </c>
      <c r="AM343" s="169">
        <v>0</v>
      </c>
    </row>
    <row r="344" spans="1:39" x14ac:dyDescent="0.15">
      <c r="A344" s="167">
        <v>0</v>
      </c>
      <c r="B344" s="168">
        <v>50</v>
      </c>
      <c r="C344" s="168">
        <v>0</v>
      </c>
      <c r="D344" s="168">
        <v>30</v>
      </c>
      <c r="E344" s="168">
        <v>60</v>
      </c>
      <c r="F344" s="168">
        <v>0</v>
      </c>
      <c r="G344" s="168">
        <v>20</v>
      </c>
      <c r="H344" s="168">
        <v>50</v>
      </c>
      <c r="I344" s="168">
        <v>0</v>
      </c>
      <c r="K344" s="168">
        <v>0</v>
      </c>
      <c r="L344" s="168">
        <v>50</v>
      </c>
      <c r="M344" s="168">
        <v>0</v>
      </c>
      <c r="N344" s="168">
        <v>30</v>
      </c>
      <c r="O344" s="168">
        <v>0</v>
      </c>
      <c r="P344" s="168">
        <v>51</v>
      </c>
      <c r="Q344" s="168">
        <v>20</v>
      </c>
      <c r="R344" s="168">
        <v>50</v>
      </c>
      <c r="S344" s="168">
        <v>0</v>
      </c>
      <c r="U344" s="168">
        <v>0</v>
      </c>
      <c r="V344" s="168">
        <v>0</v>
      </c>
      <c r="W344" s="168">
        <v>0</v>
      </c>
      <c r="X344" s="168">
        <v>0</v>
      </c>
      <c r="Y344" s="168">
        <v>0</v>
      </c>
      <c r="Z344" s="168">
        <v>0</v>
      </c>
      <c r="AA344" s="168">
        <v>0</v>
      </c>
      <c r="AB344" s="168">
        <v>0</v>
      </c>
      <c r="AC344" s="168">
        <v>0</v>
      </c>
      <c r="AE344" s="168">
        <v>0</v>
      </c>
      <c r="AF344" s="168">
        <v>0</v>
      </c>
      <c r="AG344" s="168">
        <v>0</v>
      </c>
      <c r="AH344" s="168">
        <v>0</v>
      </c>
      <c r="AI344" s="168">
        <v>0</v>
      </c>
      <c r="AJ344" s="168">
        <v>0</v>
      </c>
      <c r="AK344" s="168">
        <v>0</v>
      </c>
      <c r="AL344" s="168">
        <v>0</v>
      </c>
      <c r="AM344" s="169">
        <v>0</v>
      </c>
    </row>
    <row r="345" spans="1:39" x14ac:dyDescent="0.15">
      <c r="A345" s="167">
        <v>0</v>
      </c>
      <c r="B345" s="168">
        <v>20</v>
      </c>
      <c r="C345" s="168">
        <v>0</v>
      </c>
      <c r="D345" s="168">
        <v>30</v>
      </c>
      <c r="E345" s="168">
        <v>56</v>
      </c>
      <c r="F345" s="168">
        <v>0</v>
      </c>
      <c r="G345" s="168">
        <v>20</v>
      </c>
      <c r="H345" s="168">
        <v>50</v>
      </c>
      <c r="I345" s="168">
        <v>0</v>
      </c>
      <c r="K345" s="168">
        <v>0</v>
      </c>
      <c r="L345" s="168">
        <v>20</v>
      </c>
      <c r="M345" s="168">
        <v>0</v>
      </c>
      <c r="N345" s="168">
        <v>30</v>
      </c>
      <c r="O345" s="168">
        <v>0</v>
      </c>
      <c r="P345" s="168">
        <v>56</v>
      </c>
      <c r="Q345" s="168">
        <v>20</v>
      </c>
      <c r="R345" s="168">
        <v>50</v>
      </c>
      <c r="S345" s="168">
        <v>0</v>
      </c>
      <c r="U345" s="168">
        <v>0</v>
      </c>
      <c r="V345" s="168">
        <v>0</v>
      </c>
      <c r="W345" s="168">
        <v>0</v>
      </c>
      <c r="X345" s="168">
        <v>0</v>
      </c>
      <c r="Y345" s="168">
        <v>0</v>
      </c>
      <c r="Z345" s="168">
        <v>0</v>
      </c>
      <c r="AA345" s="168">
        <v>0</v>
      </c>
      <c r="AB345" s="168">
        <v>0</v>
      </c>
      <c r="AC345" s="168">
        <v>0</v>
      </c>
      <c r="AE345" s="168">
        <v>0</v>
      </c>
      <c r="AF345" s="168">
        <v>0</v>
      </c>
      <c r="AG345" s="168">
        <v>0</v>
      </c>
      <c r="AH345" s="168">
        <v>0</v>
      </c>
      <c r="AI345" s="168">
        <v>0</v>
      </c>
      <c r="AJ345" s="168">
        <v>0</v>
      </c>
      <c r="AK345" s="168">
        <v>0</v>
      </c>
      <c r="AL345" s="168">
        <v>0</v>
      </c>
      <c r="AM345" s="169">
        <v>0</v>
      </c>
    </row>
    <row r="346" spans="1:39" x14ac:dyDescent="0.15">
      <c r="A346" s="167">
        <v>3</v>
      </c>
      <c r="B346" s="168">
        <v>3</v>
      </c>
      <c r="C346" s="168">
        <v>3</v>
      </c>
      <c r="D346" s="168">
        <v>3</v>
      </c>
      <c r="E346" s="168">
        <v>3</v>
      </c>
      <c r="F346" s="168">
        <v>3</v>
      </c>
      <c r="G346" s="168">
        <v>3</v>
      </c>
      <c r="H346" s="168">
        <v>30</v>
      </c>
      <c r="I346" s="168">
        <v>0</v>
      </c>
      <c r="K346" s="168">
        <v>3</v>
      </c>
      <c r="L346" s="168">
        <v>3</v>
      </c>
      <c r="M346" s="168">
        <v>3</v>
      </c>
      <c r="N346" s="168">
        <v>3</v>
      </c>
      <c r="O346" s="168">
        <v>3</v>
      </c>
      <c r="P346" s="168">
        <v>3</v>
      </c>
      <c r="Q346" s="168">
        <v>3</v>
      </c>
      <c r="R346" s="168">
        <v>30</v>
      </c>
      <c r="S346" s="168">
        <v>0</v>
      </c>
      <c r="U346" s="168">
        <v>3</v>
      </c>
      <c r="V346" s="168">
        <v>3</v>
      </c>
      <c r="W346" s="168">
        <v>3</v>
      </c>
      <c r="X346" s="168">
        <v>3</v>
      </c>
      <c r="Y346" s="168">
        <v>3</v>
      </c>
      <c r="Z346" s="168">
        <v>3</v>
      </c>
      <c r="AA346" s="168">
        <v>3</v>
      </c>
      <c r="AB346" s="168">
        <v>30</v>
      </c>
      <c r="AC346" s="168">
        <v>0</v>
      </c>
      <c r="AE346" s="168">
        <v>3</v>
      </c>
      <c r="AF346" s="168">
        <v>3</v>
      </c>
      <c r="AG346" s="168">
        <v>3</v>
      </c>
      <c r="AH346" s="168">
        <v>3</v>
      </c>
      <c r="AI346" s="168">
        <v>3</v>
      </c>
      <c r="AJ346" s="168">
        <v>3</v>
      </c>
      <c r="AK346" s="168">
        <v>3</v>
      </c>
      <c r="AL346" s="168">
        <v>3</v>
      </c>
      <c r="AM346" s="169">
        <v>0</v>
      </c>
    </row>
    <row r="347" spans="1:39" x14ac:dyDescent="0.15">
      <c r="A347" s="167">
        <v>3</v>
      </c>
      <c r="B347" s="168">
        <v>3</v>
      </c>
      <c r="C347" s="168">
        <v>3</v>
      </c>
      <c r="D347" s="168">
        <v>3</v>
      </c>
      <c r="E347" s="168">
        <v>3</v>
      </c>
      <c r="F347" s="168">
        <v>3</v>
      </c>
      <c r="G347" s="168">
        <v>3</v>
      </c>
      <c r="H347" s="168">
        <v>30</v>
      </c>
      <c r="I347" s="168">
        <v>0</v>
      </c>
      <c r="K347" s="168">
        <v>3</v>
      </c>
      <c r="L347" s="168">
        <v>3</v>
      </c>
      <c r="M347" s="168">
        <v>3</v>
      </c>
      <c r="N347" s="168">
        <v>3</v>
      </c>
      <c r="O347" s="168">
        <v>3</v>
      </c>
      <c r="P347" s="168">
        <v>3</v>
      </c>
      <c r="Q347" s="168">
        <v>3</v>
      </c>
      <c r="R347" s="168">
        <v>30</v>
      </c>
      <c r="S347" s="168">
        <v>0</v>
      </c>
      <c r="U347" s="168">
        <v>3</v>
      </c>
      <c r="V347" s="168">
        <v>3</v>
      </c>
      <c r="W347" s="168">
        <v>3</v>
      </c>
      <c r="X347" s="168">
        <v>3</v>
      </c>
      <c r="Y347" s="168">
        <v>3</v>
      </c>
      <c r="Z347" s="168">
        <v>3</v>
      </c>
      <c r="AA347" s="168">
        <v>3</v>
      </c>
      <c r="AB347" s="168">
        <v>30</v>
      </c>
      <c r="AC347" s="168">
        <v>0</v>
      </c>
      <c r="AE347" s="168">
        <v>3</v>
      </c>
      <c r="AF347" s="168">
        <v>3</v>
      </c>
      <c r="AG347" s="168">
        <v>3</v>
      </c>
      <c r="AH347" s="168">
        <v>3</v>
      </c>
      <c r="AI347" s="168">
        <v>3</v>
      </c>
      <c r="AJ347" s="168">
        <v>3</v>
      </c>
      <c r="AK347" s="168">
        <v>3</v>
      </c>
      <c r="AL347" s="168">
        <v>3</v>
      </c>
      <c r="AM347" s="169">
        <v>0</v>
      </c>
    </row>
    <row r="348" spans="1:39" x14ac:dyDescent="0.15">
      <c r="A348" s="167">
        <v>0</v>
      </c>
      <c r="B348" s="168">
        <v>0</v>
      </c>
      <c r="C348" s="168">
        <v>0</v>
      </c>
      <c r="D348" s="168">
        <v>0</v>
      </c>
      <c r="E348" s="168">
        <v>0</v>
      </c>
      <c r="F348" s="168">
        <v>0</v>
      </c>
      <c r="G348" s="168">
        <v>0</v>
      </c>
      <c r="H348" s="168">
        <v>0</v>
      </c>
      <c r="I348" s="168">
        <v>0</v>
      </c>
      <c r="K348" s="168">
        <v>0</v>
      </c>
      <c r="L348" s="168">
        <v>0</v>
      </c>
      <c r="M348" s="168">
        <v>0</v>
      </c>
      <c r="N348" s="168">
        <v>0</v>
      </c>
      <c r="O348" s="168">
        <v>0</v>
      </c>
      <c r="P348" s="168">
        <v>0</v>
      </c>
      <c r="Q348" s="168">
        <v>0</v>
      </c>
      <c r="R348" s="168">
        <v>0</v>
      </c>
      <c r="S348" s="168">
        <v>0</v>
      </c>
      <c r="U348" s="168">
        <v>0</v>
      </c>
      <c r="V348" s="168">
        <v>0</v>
      </c>
      <c r="W348" s="168">
        <v>0</v>
      </c>
      <c r="X348" s="168">
        <v>0</v>
      </c>
      <c r="Y348" s="168">
        <v>0</v>
      </c>
      <c r="Z348" s="168">
        <v>0</v>
      </c>
      <c r="AA348" s="168">
        <v>0</v>
      </c>
      <c r="AB348" s="168">
        <v>0</v>
      </c>
      <c r="AC348" s="168">
        <v>0</v>
      </c>
      <c r="AE348" s="168">
        <v>0</v>
      </c>
      <c r="AF348" s="168">
        <v>0</v>
      </c>
      <c r="AG348" s="168">
        <v>0</v>
      </c>
      <c r="AH348" s="168">
        <v>0</v>
      </c>
      <c r="AI348" s="168">
        <v>0</v>
      </c>
      <c r="AJ348" s="168">
        <v>0</v>
      </c>
      <c r="AK348" s="168">
        <v>0</v>
      </c>
      <c r="AL348" s="168">
        <v>0</v>
      </c>
      <c r="AM348" s="169">
        <v>0</v>
      </c>
    </row>
    <row r="349" spans="1:39" x14ac:dyDescent="0.15">
      <c r="A349" s="167">
        <v>0</v>
      </c>
      <c r="B349" s="168">
        <v>0</v>
      </c>
      <c r="C349" s="168">
        <v>0</v>
      </c>
      <c r="D349" s="168">
        <v>0</v>
      </c>
      <c r="E349" s="168">
        <v>0</v>
      </c>
      <c r="F349" s="168">
        <v>0</v>
      </c>
      <c r="G349" s="168">
        <v>0</v>
      </c>
      <c r="H349" s="168">
        <v>0</v>
      </c>
      <c r="I349" s="168">
        <v>0</v>
      </c>
      <c r="K349" s="168">
        <v>0</v>
      </c>
      <c r="L349" s="168">
        <v>0</v>
      </c>
      <c r="M349" s="168">
        <v>0</v>
      </c>
      <c r="N349" s="168">
        <v>0</v>
      </c>
      <c r="O349" s="168">
        <v>0</v>
      </c>
      <c r="P349" s="168">
        <v>0</v>
      </c>
      <c r="Q349" s="168">
        <v>0</v>
      </c>
      <c r="R349" s="168">
        <v>0</v>
      </c>
      <c r="S349" s="168">
        <v>0</v>
      </c>
      <c r="U349" s="168">
        <v>0</v>
      </c>
      <c r="V349" s="168">
        <v>0</v>
      </c>
      <c r="W349" s="168">
        <v>0</v>
      </c>
      <c r="X349" s="168">
        <v>0</v>
      </c>
      <c r="Y349" s="168">
        <v>0</v>
      </c>
      <c r="Z349" s="168">
        <v>0</v>
      </c>
      <c r="AA349" s="168">
        <v>0</v>
      </c>
      <c r="AB349" s="168">
        <v>0</v>
      </c>
      <c r="AC349" s="168">
        <v>0</v>
      </c>
      <c r="AE349" s="168">
        <v>0</v>
      </c>
      <c r="AF349" s="168">
        <v>0</v>
      </c>
      <c r="AG349" s="168">
        <v>0</v>
      </c>
      <c r="AH349" s="168">
        <v>0</v>
      </c>
      <c r="AI349" s="168">
        <v>0</v>
      </c>
      <c r="AJ349" s="168">
        <v>0</v>
      </c>
      <c r="AK349" s="168">
        <v>0</v>
      </c>
      <c r="AL349" s="168">
        <v>0</v>
      </c>
      <c r="AM349" s="169">
        <v>0</v>
      </c>
    </row>
    <row r="350" spans="1:39" x14ac:dyDescent="0.15">
      <c r="A350" s="167">
        <v>38</v>
      </c>
      <c r="B350" s="168">
        <v>0</v>
      </c>
      <c r="C350" s="168">
        <v>38</v>
      </c>
      <c r="D350" s="168">
        <v>38</v>
      </c>
      <c r="E350" s="168">
        <v>38</v>
      </c>
      <c r="F350" s="168">
        <v>38</v>
      </c>
      <c r="G350" s="168">
        <v>20</v>
      </c>
      <c r="H350" s="168">
        <v>80</v>
      </c>
      <c r="I350" s="168">
        <v>0</v>
      </c>
      <c r="K350" s="168">
        <v>38</v>
      </c>
      <c r="L350" s="168">
        <v>0</v>
      </c>
      <c r="M350" s="168">
        <v>38</v>
      </c>
      <c r="N350" s="168">
        <v>38</v>
      </c>
      <c r="O350" s="168">
        <v>38</v>
      </c>
      <c r="P350" s="168">
        <v>99</v>
      </c>
      <c r="Q350" s="168">
        <v>20</v>
      </c>
      <c r="R350" s="168">
        <v>80</v>
      </c>
      <c r="S350" s="168">
        <v>0</v>
      </c>
      <c r="U350" s="168">
        <v>38</v>
      </c>
      <c r="V350" s="168">
        <v>38</v>
      </c>
      <c r="W350" s="168">
        <v>38</v>
      </c>
      <c r="X350" s="168">
        <v>38</v>
      </c>
      <c r="Y350" s="168">
        <v>38</v>
      </c>
      <c r="Z350" s="168">
        <v>38</v>
      </c>
      <c r="AA350" s="168">
        <v>38</v>
      </c>
      <c r="AB350" s="168">
        <v>80</v>
      </c>
      <c r="AC350" s="168">
        <v>0</v>
      </c>
      <c r="AE350" s="168">
        <v>38</v>
      </c>
      <c r="AF350" s="168">
        <v>38</v>
      </c>
      <c r="AG350" s="168">
        <v>38</v>
      </c>
      <c r="AH350" s="168">
        <v>38</v>
      </c>
      <c r="AI350" s="168">
        <v>38</v>
      </c>
      <c r="AJ350" s="168">
        <v>38</v>
      </c>
      <c r="AK350" s="168">
        <v>38</v>
      </c>
      <c r="AL350" s="168">
        <v>38</v>
      </c>
      <c r="AM350" s="169">
        <v>0</v>
      </c>
    </row>
    <row r="351" spans="1:39" x14ac:dyDescent="0.15">
      <c r="A351" s="167">
        <v>38</v>
      </c>
      <c r="B351" s="168">
        <v>0</v>
      </c>
      <c r="C351" s="168">
        <v>38</v>
      </c>
      <c r="D351" s="168">
        <v>38</v>
      </c>
      <c r="E351" s="168">
        <v>50</v>
      </c>
      <c r="F351" s="168">
        <v>38</v>
      </c>
      <c r="G351" s="168">
        <v>20</v>
      </c>
      <c r="H351" s="168">
        <v>80</v>
      </c>
      <c r="I351" s="168">
        <v>0</v>
      </c>
      <c r="K351" s="168">
        <v>38</v>
      </c>
      <c r="L351" s="168">
        <v>0</v>
      </c>
      <c r="M351" s="168">
        <v>38</v>
      </c>
      <c r="N351" s="168">
        <v>38</v>
      </c>
      <c r="O351" s="168">
        <v>50</v>
      </c>
      <c r="P351" s="168">
        <v>91</v>
      </c>
      <c r="Q351" s="168">
        <v>20</v>
      </c>
      <c r="R351" s="168">
        <v>80</v>
      </c>
      <c r="S351" s="168">
        <v>0</v>
      </c>
      <c r="U351" s="168">
        <v>38</v>
      </c>
      <c r="V351" s="168">
        <v>38</v>
      </c>
      <c r="W351" s="168">
        <v>38</v>
      </c>
      <c r="X351" s="168">
        <v>38</v>
      </c>
      <c r="Y351" s="168">
        <v>38</v>
      </c>
      <c r="Z351" s="168">
        <v>38</v>
      </c>
      <c r="AA351" s="168">
        <v>38</v>
      </c>
      <c r="AB351" s="168">
        <v>80</v>
      </c>
      <c r="AC351" s="168">
        <v>0</v>
      </c>
      <c r="AE351" s="168">
        <v>38</v>
      </c>
      <c r="AF351" s="168">
        <v>38</v>
      </c>
      <c r="AG351" s="168">
        <v>38</v>
      </c>
      <c r="AH351" s="168">
        <v>38</v>
      </c>
      <c r="AI351" s="168">
        <v>38</v>
      </c>
      <c r="AJ351" s="168">
        <v>38</v>
      </c>
      <c r="AK351" s="168">
        <v>38</v>
      </c>
      <c r="AL351" s="168">
        <v>38</v>
      </c>
      <c r="AM351" s="169">
        <v>0</v>
      </c>
    </row>
    <row r="352" spans="1:39" x14ac:dyDescent="0.15">
      <c r="A352" s="167">
        <v>30</v>
      </c>
      <c r="B352" s="168">
        <v>0</v>
      </c>
      <c r="C352" s="168">
        <v>30</v>
      </c>
      <c r="D352" s="168">
        <v>30</v>
      </c>
      <c r="E352" s="168">
        <v>50</v>
      </c>
      <c r="F352" s="168">
        <v>30</v>
      </c>
      <c r="G352" s="168">
        <v>20</v>
      </c>
      <c r="H352" s="168">
        <v>75</v>
      </c>
      <c r="I352" s="168">
        <v>0</v>
      </c>
      <c r="K352" s="168">
        <v>30</v>
      </c>
      <c r="L352" s="168">
        <v>0</v>
      </c>
      <c r="M352" s="168">
        <v>30</v>
      </c>
      <c r="N352" s="168">
        <v>30</v>
      </c>
      <c r="O352" s="168">
        <v>50</v>
      </c>
      <c r="P352" s="168">
        <v>83</v>
      </c>
      <c r="Q352" s="168">
        <v>20</v>
      </c>
      <c r="R352" s="168">
        <v>75</v>
      </c>
      <c r="S352" s="168">
        <v>0</v>
      </c>
      <c r="U352" s="168">
        <v>30</v>
      </c>
      <c r="V352" s="168">
        <v>30</v>
      </c>
      <c r="W352" s="168">
        <v>30</v>
      </c>
      <c r="X352" s="168">
        <v>30</v>
      </c>
      <c r="Y352" s="168">
        <v>30</v>
      </c>
      <c r="Z352" s="168">
        <v>30</v>
      </c>
      <c r="AA352" s="168">
        <v>30</v>
      </c>
      <c r="AB352" s="168">
        <v>75</v>
      </c>
      <c r="AC352" s="168">
        <v>0</v>
      </c>
      <c r="AE352" s="168">
        <v>30</v>
      </c>
      <c r="AF352" s="168">
        <v>30</v>
      </c>
      <c r="AG352" s="168">
        <v>30</v>
      </c>
      <c r="AH352" s="168">
        <v>30</v>
      </c>
      <c r="AI352" s="168">
        <v>30</v>
      </c>
      <c r="AJ352" s="168">
        <v>30</v>
      </c>
      <c r="AK352" s="168">
        <v>30</v>
      </c>
      <c r="AL352" s="168">
        <v>30</v>
      </c>
      <c r="AM352" s="169">
        <v>0</v>
      </c>
    </row>
    <row r="353" spans="1:39" x14ac:dyDescent="0.15">
      <c r="A353" s="167">
        <v>28</v>
      </c>
      <c r="B353" s="168">
        <v>0</v>
      </c>
      <c r="C353" s="168">
        <v>28</v>
      </c>
      <c r="D353" s="168">
        <v>28</v>
      </c>
      <c r="E353" s="168">
        <v>50</v>
      </c>
      <c r="F353" s="168">
        <v>28</v>
      </c>
      <c r="G353" s="168">
        <v>20</v>
      </c>
      <c r="H353" s="168">
        <v>74</v>
      </c>
      <c r="I353" s="168">
        <v>0</v>
      </c>
      <c r="K353" s="168">
        <v>28</v>
      </c>
      <c r="L353" s="168">
        <v>0</v>
      </c>
      <c r="M353" s="168">
        <v>28</v>
      </c>
      <c r="N353" s="168">
        <v>28</v>
      </c>
      <c r="O353" s="168">
        <v>50</v>
      </c>
      <c r="P353" s="168">
        <v>75</v>
      </c>
      <c r="Q353" s="168">
        <v>20</v>
      </c>
      <c r="R353" s="168">
        <v>74</v>
      </c>
      <c r="S353" s="168">
        <v>0</v>
      </c>
      <c r="U353" s="168">
        <v>28</v>
      </c>
      <c r="V353" s="168">
        <v>28</v>
      </c>
      <c r="W353" s="168">
        <v>28</v>
      </c>
      <c r="X353" s="168">
        <v>28</v>
      </c>
      <c r="Y353" s="168">
        <v>28</v>
      </c>
      <c r="Z353" s="168">
        <v>28</v>
      </c>
      <c r="AA353" s="168">
        <v>28</v>
      </c>
      <c r="AB353" s="168">
        <v>74</v>
      </c>
      <c r="AC353" s="168">
        <v>0</v>
      </c>
      <c r="AE353" s="168">
        <v>28</v>
      </c>
      <c r="AF353" s="168">
        <v>28</v>
      </c>
      <c r="AG353" s="168">
        <v>28</v>
      </c>
      <c r="AH353" s="168">
        <v>28</v>
      </c>
      <c r="AI353" s="168">
        <v>28</v>
      </c>
      <c r="AJ353" s="168">
        <v>28</v>
      </c>
      <c r="AK353" s="168">
        <v>28</v>
      </c>
      <c r="AL353" s="168">
        <v>28</v>
      </c>
      <c r="AM353" s="169">
        <v>0</v>
      </c>
    </row>
    <row r="354" spans="1:39" x14ac:dyDescent="0.15">
      <c r="A354" s="167">
        <v>22</v>
      </c>
      <c r="B354" s="168">
        <v>0</v>
      </c>
      <c r="C354" s="168">
        <v>22</v>
      </c>
      <c r="D354" s="168">
        <v>22</v>
      </c>
      <c r="E354" s="168">
        <v>20</v>
      </c>
      <c r="F354" s="168">
        <v>22</v>
      </c>
      <c r="G354" s="168">
        <v>20</v>
      </c>
      <c r="H354" s="168">
        <v>69</v>
      </c>
      <c r="I354" s="168">
        <v>0</v>
      </c>
      <c r="K354" s="168">
        <v>22</v>
      </c>
      <c r="L354" s="168">
        <v>0</v>
      </c>
      <c r="M354" s="168">
        <v>22</v>
      </c>
      <c r="N354" s="168">
        <v>22</v>
      </c>
      <c r="O354" s="168">
        <v>20</v>
      </c>
      <c r="P354" s="168">
        <v>67</v>
      </c>
      <c r="Q354" s="168">
        <v>20</v>
      </c>
      <c r="R354" s="168">
        <v>69</v>
      </c>
      <c r="S354" s="168">
        <v>0</v>
      </c>
      <c r="U354" s="168">
        <v>22</v>
      </c>
      <c r="V354" s="168">
        <v>22</v>
      </c>
      <c r="W354" s="168">
        <v>22</v>
      </c>
      <c r="X354" s="168">
        <v>22</v>
      </c>
      <c r="Y354" s="168">
        <v>22</v>
      </c>
      <c r="Z354" s="168">
        <v>22</v>
      </c>
      <c r="AA354" s="168">
        <v>22</v>
      </c>
      <c r="AB354" s="168">
        <v>69</v>
      </c>
      <c r="AC354" s="168">
        <v>0</v>
      </c>
      <c r="AE354" s="168">
        <v>22</v>
      </c>
      <c r="AF354" s="168">
        <v>22</v>
      </c>
      <c r="AG354" s="168">
        <v>22</v>
      </c>
      <c r="AH354" s="168">
        <v>22</v>
      </c>
      <c r="AI354" s="168">
        <v>22</v>
      </c>
      <c r="AJ354" s="168">
        <v>22</v>
      </c>
      <c r="AK354" s="168">
        <v>22</v>
      </c>
      <c r="AL354" s="168">
        <v>22</v>
      </c>
      <c r="AM354" s="169">
        <v>0</v>
      </c>
    </row>
    <row r="355" spans="1:39" x14ac:dyDescent="0.15">
      <c r="A355" s="167">
        <v>16</v>
      </c>
      <c r="B355" s="168">
        <v>0</v>
      </c>
      <c r="C355" s="168">
        <v>16</v>
      </c>
      <c r="D355" s="168">
        <v>16</v>
      </c>
      <c r="E355" s="168">
        <v>20</v>
      </c>
      <c r="F355" s="168">
        <v>16</v>
      </c>
      <c r="G355" s="168">
        <v>20</v>
      </c>
      <c r="H355" s="168">
        <v>62</v>
      </c>
      <c r="I355" s="168">
        <v>0</v>
      </c>
      <c r="K355" s="168">
        <v>16</v>
      </c>
      <c r="L355" s="168">
        <v>0</v>
      </c>
      <c r="M355" s="168">
        <v>16</v>
      </c>
      <c r="N355" s="168">
        <v>16</v>
      </c>
      <c r="O355" s="168">
        <v>20</v>
      </c>
      <c r="P355" s="168">
        <v>59</v>
      </c>
      <c r="Q355" s="168">
        <v>20</v>
      </c>
      <c r="R355" s="168">
        <v>62</v>
      </c>
      <c r="S355" s="168">
        <v>0</v>
      </c>
      <c r="U355" s="168">
        <v>16</v>
      </c>
      <c r="V355" s="168">
        <v>16</v>
      </c>
      <c r="W355" s="168">
        <v>16</v>
      </c>
      <c r="X355" s="168">
        <v>16</v>
      </c>
      <c r="Y355" s="168">
        <v>16</v>
      </c>
      <c r="Z355" s="168">
        <v>16</v>
      </c>
      <c r="AA355" s="168">
        <v>16</v>
      </c>
      <c r="AB355" s="168">
        <v>62</v>
      </c>
      <c r="AC355" s="168">
        <v>0</v>
      </c>
      <c r="AE355" s="168">
        <v>16</v>
      </c>
      <c r="AF355" s="168">
        <v>16</v>
      </c>
      <c r="AG355" s="168">
        <v>16</v>
      </c>
      <c r="AH355" s="168">
        <v>16</v>
      </c>
      <c r="AI355" s="168">
        <v>16</v>
      </c>
      <c r="AJ355" s="168">
        <v>16</v>
      </c>
      <c r="AK355" s="168">
        <v>16</v>
      </c>
      <c r="AL355" s="168">
        <v>16</v>
      </c>
      <c r="AM355" s="169">
        <v>0</v>
      </c>
    </row>
    <row r="356" spans="1:39" x14ac:dyDescent="0.15">
      <c r="A356" s="167">
        <v>14</v>
      </c>
      <c r="B356" s="168">
        <v>0</v>
      </c>
      <c r="C356" s="168">
        <v>14</v>
      </c>
      <c r="D356" s="168">
        <v>14</v>
      </c>
      <c r="E356" s="168">
        <v>35</v>
      </c>
      <c r="F356" s="168">
        <v>14</v>
      </c>
      <c r="G356" s="168">
        <v>20</v>
      </c>
      <c r="H356" s="168">
        <v>60</v>
      </c>
      <c r="I356" s="168">
        <v>0</v>
      </c>
      <c r="K356" s="168">
        <v>14</v>
      </c>
      <c r="L356" s="168">
        <v>0</v>
      </c>
      <c r="M356" s="168">
        <v>14</v>
      </c>
      <c r="N356" s="168">
        <v>14</v>
      </c>
      <c r="O356" s="168">
        <v>35</v>
      </c>
      <c r="P356" s="168">
        <v>51</v>
      </c>
      <c r="Q356" s="168">
        <v>20</v>
      </c>
      <c r="R356" s="168">
        <v>60</v>
      </c>
      <c r="S356" s="168">
        <v>0</v>
      </c>
      <c r="U356" s="168">
        <v>14</v>
      </c>
      <c r="V356" s="168">
        <v>14</v>
      </c>
      <c r="W356" s="168">
        <v>14</v>
      </c>
      <c r="X356" s="168">
        <v>14</v>
      </c>
      <c r="Y356" s="168">
        <v>14</v>
      </c>
      <c r="Z356" s="168">
        <v>14</v>
      </c>
      <c r="AA356" s="168">
        <v>14</v>
      </c>
      <c r="AB356" s="168">
        <v>60</v>
      </c>
      <c r="AC356" s="168">
        <v>0</v>
      </c>
      <c r="AE356" s="168">
        <v>14</v>
      </c>
      <c r="AF356" s="168">
        <v>14</v>
      </c>
      <c r="AG356" s="168">
        <v>14</v>
      </c>
      <c r="AH356" s="168">
        <v>14</v>
      </c>
      <c r="AI356" s="168">
        <v>14</v>
      </c>
      <c r="AJ356" s="168">
        <v>14</v>
      </c>
      <c r="AK356" s="168">
        <v>14</v>
      </c>
      <c r="AL356" s="168">
        <v>14</v>
      </c>
      <c r="AM356" s="169">
        <v>0</v>
      </c>
    </row>
    <row r="357" spans="1:39" x14ac:dyDescent="0.15">
      <c r="A357" s="167">
        <v>13</v>
      </c>
      <c r="B357" s="168">
        <v>0</v>
      </c>
      <c r="C357" s="168">
        <v>13</v>
      </c>
      <c r="D357" s="168">
        <v>13</v>
      </c>
      <c r="E357" s="168">
        <v>35</v>
      </c>
      <c r="F357" s="168">
        <v>13</v>
      </c>
      <c r="G357" s="168">
        <v>20</v>
      </c>
      <c r="H357" s="168">
        <v>58</v>
      </c>
      <c r="I357" s="168">
        <v>0</v>
      </c>
      <c r="K357" s="168">
        <v>13</v>
      </c>
      <c r="L357" s="168">
        <v>0</v>
      </c>
      <c r="M357" s="168">
        <v>13</v>
      </c>
      <c r="N357" s="168">
        <v>13</v>
      </c>
      <c r="O357" s="168">
        <v>35</v>
      </c>
      <c r="P357" s="168">
        <v>43</v>
      </c>
      <c r="Q357" s="168">
        <v>20</v>
      </c>
      <c r="R357" s="168">
        <v>58</v>
      </c>
      <c r="S357" s="168">
        <v>0</v>
      </c>
      <c r="U357" s="168">
        <v>13</v>
      </c>
      <c r="V357" s="168">
        <v>13</v>
      </c>
      <c r="W357" s="168">
        <v>13</v>
      </c>
      <c r="X357" s="168">
        <v>13</v>
      </c>
      <c r="Y357" s="168">
        <v>13</v>
      </c>
      <c r="Z357" s="168">
        <v>13</v>
      </c>
      <c r="AA357" s="168">
        <v>13</v>
      </c>
      <c r="AB357" s="168">
        <v>58</v>
      </c>
      <c r="AC357" s="168">
        <v>0</v>
      </c>
      <c r="AE357" s="168">
        <v>13</v>
      </c>
      <c r="AF357" s="168">
        <v>13</v>
      </c>
      <c r="AG357" s="168">
        <v>13</v>
      </c>
      <c r="AH357" s="168">
        <v>13</v>
      </c>
      <c r="AI357" s="168">
        <v>13</v>
      </c>
      <c r="AJ357" s="168">
        <v>13</v>
      </c>
      <c r="AK357" s="168">
        <v>13</v>
      </c>
      <c r="AL357" s="168">
        <v>13</v>
      </c>
      <c r="AM357" s="169">
        <v>0</v>
      </c>
    </row>
    <row r="358" spans="1:39" x14ac:dyDescent="0.15">
      <c r="A358" s="167">
        <v>11</v>
      </c>
      <c r="B358" s="168">
        <v>0</v>
      </c>
      <c r="C358" s="168">
        <v>11</v>
      </c>
      <c r="D358" s="168">
        <v>11</v>
      </c>
      <c r="E358" s="168">
        <v>35</v>
      </c>
      <c r="F358" s="168">
        <v>11</v>
      </c>
      <c r="G358" s="168">
        <v>20</v>
      </c>
      <c r="H358" s="168">
        <v>54</v>
      </c>
      <c r="I358" s="168">
        <v>0</v>
      </c>
      <c r="K358" s="168">
        <v>11</v>
      </c>
      <c r="L358" s="168">
        <v>0</v>
      </c>
      <c r="M358" s="168">
        <v>11</v>
      </c>
      <c r="N358" s="168">
        <v>11</v>
      </c>
      <c r="O358" s="168">
        <v>35</v>
      </c>
      <c r="P358" s="168">
        <v>35</v>
      </c>
      <c r="Q358" s="168">
        <v>20</v>
      </c>
      <c r="R358" s="168">
        <v>54</v>
      </c>
      <c r="S358" s="168">
        <v>0</v>
      </c>
      <c r="U358" s="168">
        <v>11</v>
      </c>
      <c r="V358" s="168">
        <v>11</v>
      </c>
      <c r="W358" s="168">
        <v>11</v>
      </c>
      <c r="X358" s="168">
        <v>11</v>
      </c>
      <c r="Y358" s="168">
        <v>11</v>
      </c>
      <c r="Z358" s="168">
        <v>11</v>
      </c>
      <c r="AA358" s="168">
        <v>11</v>
      </c>
      <c r="AB358" s="168">
        <v>54</v>
      </c>
      <c r="AC358" s="168">
        <v>0</v>
      </c>
      <c r="AE358" s="168">
        <v>11</v>
      </c>
      <c r="AF358" s="168">
        <v>11</v>
      </c>
      <c r="AG358" s="168">
        <v>11</v>
      </c>
      <c r="AH358" s="168">
        <v>11</v>
      </c>
      <c r="AI358" s="168">
        <v>11</v>
      </c>
      <c r="AJ358" s="168">
        <v>11</v>
      </c>
      <c r="AK358" s="168">
        <v>11</v>
      </c>
      <c r="AL358" s="168">
        <v>11</v>
      </c>
      <c r="AM358" s="169">
        <v>0</v>
      </c>
    </row>
    <row r="359" spans="1:39" x14ac:dyDescent="0.15">
      <c r="A359" s="167">
        <v>9</v>
      </c>
      <c r="B359" s="168">
        <v>9</v>
      </c>
      <c r="C359" s="168">
        <v>9</v>
      </c>
      <c r="D359" s="168">
        <v>9</v>
      </c>
      <c r="E359" s="168">
        <v>60</v>
      </c>
      <c r="F359" s="168">
        <v>9</v>
      </c>
      <c r="G359" s="168">
        <v>20</v>
      </c>
      <c r="H359" s="168">
        <v>51</v>
      </c>
      <c r="I359" s="168">
        <v>0</v>
      </c>
      <c r="K359" s="168">
        <v>9</v>
      </c>
      <c r="L359" s="168">
        <v>9</v>
      </c>
      <c r="M359" s="168">
        <v>9</v>
      </c>
      <c r="N359" s="168">
        <v>9</v>
      </c>
      <c r="O359" s="168">
        <v>60</v>
      </c>
      <c r="P359" s="168">
        <v>27</v>
      </c>
      <c r="Q359" s="168">
        <v>20</v>
      </c>
      <c r="R359" s="168">
        <v>51</v>
      </c>
      <c r="S359" s="168">
        <v>0</v>
      </c>
      <c r="U359" s="168">
        <v>9</v>
      </c>
      <c r="V359" s="168">
        <v>9</v>
      </c>
      <c r="W359" s="168">
        <v>9</v>
      </c>
      <c r="X359" s="168">
        <v>9</v>
      </c>
      <c r="Y359" s="168">
        <v>9</v>
      </c>
      <c r="Z359" s="168">
        <v>9</v>
      </c>
      <c r="AA359" s="168">
        <v>9</v>
      </c>
      <c r="AB359" s="168">
        <v>51</v>
      </c>
      <c r="AC359" s="168">
        <v>0</v>
      </c>
      <c r="AE359" s="168">
        <v>9</v>
      </c>
      <c r="AF359" s="168">
        <v>9</v>
      </c>
      <c r="AG359" s="168">
        <v>9</v>
      </c>
      <c r="AH359" s="168">
        <v>9</v>
      </c>
      <c r="AI359" s="168">
        <v>9</v>
      </c>
      <c r="AJ359" s="168">
        <v>9</v>
      </c>
      <c r="AK359" s="168">
        <v>9</v>
      </c>
      <c r="AL359" s="168">
        <v>9</v>
      </c>
      <c r="AM359" s="169">
        <v>0</v>
      </c>
    </row>
    <row r="360" spans="1:39" x14ac:dyDescent="0.15">
      <c r="A360" s="167">
        <v>9</v>
      </c>
      <c r="B360" s="168">
        <v>9</v>
      </c>
      <c r="C360" s="168">
        <v>9</v>
      </c>
      <c r="D360" s="168">
        <v>9</v>
      </c>
      <c r="E360" s="168">
        <v>30</v>
      </c>
      <c r="F360" s="168">
        <v>9</v>
      </c>
      <c r="G360" s="168">
        <v>20</v>
      </c>
      <c r="H360" s="168">
        <v>50</v>
      </c>
      <c r="I360" s="168">
        <v>0</v>
      </c>
      <c r="K360" s="168">
        <v>9</v>
      </c>
      <c r="L360" s="168">
        <v>9</v>
      </c>
      <c r="M360" s="168">
        <v>9</v>
      </c>
      <c r="N360" s="168">
        <v>9</v>
      </c>
      <c r="O360" s="168">
        <v>30</v>
      </c>
      <c r="P360" s="168">
        <v>19</v>
      </c>
      <c r="Q360" s="168">
        <v>20</v>
      </c>
      <c r="R360" s="168">
        <v>50</v>
      </c>
      <c r="S360" s="168">
        <v>0</v>
      </c>
      <c r="U360" s="168">
        <v>9</v>
      </c>
      <c r="V360" s="168">
        <v>9</v>
      </c>
      <c r="W360" s="168">
        <v>9</v>
      </c>
      <c r="X360" s="168">
        <v>9</v>
      </c>
      <c r="Y360" s="168">
        <v>9</v>
      </c>
      <c r="Z360" s="168">
        <v>9</v>
      </c>
      <c r="AA360" s="168">
        <v>9</v>
      </c>
      <c r="AB360" s="168">
        <v>50</v>
      </c>
      <c r="AC360" s="168">
        <v>0</v>
      </c>
      <c r="AE360" s="168">
        <v>9</v>
      </c>
      <c r="AF360" s="168">
        <v>9</v>
      </c>
      <c r="AG360" s="168">
        <v>9</v>
      </c>
      <c r="AH360" s="168">
        <v>9</v>
      </c>
      <c r="AI360" s="168">
        <v>9</v>
      </c>
      <c r="AJ360" s="168">
        <v>9</v>
      </c>
      <c r="AK360" s="168">
        <v>9</v>
      </c>
      <c r="AL360" s="168">
        <v>9</v>
      </c>
      <c r="AM360" s="169">
        <v>0</v>
      </c>
    </row>
    <row r="361" spans="1:39" x14ac:dyDescent="0.15">
      <c r="A361" s="167">
        <v>6</v>
      </c>
      <c r="B361" s="168">
        <v>6</v>
      </c>
      <c r="C361" s="168">
        <v>6</v>
      </c>
      <c r="D361" s="168">
        <v>6</v>
      </c>
      <c r="E361" s="168">
        <v>30</v>
      </c>
      <c r="F361" s="168">
        <v>6</v>
      </c>
      <c r="G361" s="168">
        <v>20</v>
      </c>
      <c r="H361" s="168">
        <v>43</v>
      </c>
      <c r="I361" s="168">
        <v>0</v>
      </c>
      <c r="K361" s="168">
        <v>6</v>
      </c>
      <c r="L361" s="168">
        <v>6</v>
      </c>
      <c r="M361" s="168">
        <v>6</v>
      </c>
      <c r="N361" s="168">
        <v>6</v>
      </c>
      <c r="O361" s="168">
        <v>30</v>
      </c>
      <c r="P361" s="168">
        <v>11</v>
      </c>
      <c r="Q361" s="168">
        <v>20</v>
      </c>
      <c r="R361" s="168">
        <v>43</v>
      </c>
      <c r="S361" s="168">
        <v>0</v>
      </c>
      <c r="U361" s="168">
        <v>6</v>
      </c>
      <c r="V361" s="168">
        <v>6</v>
      </c>
      <c r="W361" s="168">
        <v>6</v>
      </c>
      <c r="X361" s="168">
        <v>6</v>
      </c>
      <c r="Y361" s="168">
        <v>6</v>
      </c>
      <c r="Z361" s="168">
        <v>6</v>
      </c>
      <c r="AA361" s="168">
        <v>6</v>
      </c>
      <c r="AB361" s="168">
        <v>43</v>
      </c>
      <c r="AC361" s="168">
        <v>0</v>
      </c>
      <c r="AE361" s="168">
        <v>6</v>
      </c>
      <c r="AF361" s="168">
        <v>6</v>
      </c>
      <c r="AG361" s="168">
        <v>6</v>
      </c>
      <c r="AH361" s="168">
        <v>6</v>
      </c>
      <c r="AI361" s="168">
        <v>6</v>
      </c>
      <c r="AJ361" s="168">
        <v>6</v>
      </c>
      <c r="AK361" s="168">
        <v>6</v>
      </c>
      <c r="AL361" s="168">
        <v>6</v>
      </c>
      <c r="AM361" s="169">
        <v>0</v>
      </c>
    </row>
    <row r="362" spans="1:39" x14ac:dyDescent="0.15">
      <c r="A362" s="167">
        <v>0</v>
      </c>
      <c r="B362" s="168">
        <v>0</v>
      </c>
      <c r="C362" s="168">
        <v>0</v>
      </c>
      <c r="D362" s="168">
        <v>0</v>
      </c>
      <c r="E362" s="168">
        <v>0</v>
      </c>
      <c r="F362" s="168">
        <v>0</v>
      </c>
      <c r="G362" s="168">
        <v>0</v>
      </c>
      <c r="H362" s="168">
        <v>50</v>
      </c>
      <c r="I362" s="168">
        <v>0</v>
      </c>
      <c r="K362" s="168">
        <v>0</v>
      </c>
      <c r="L362" s="168">
        <v>0</v>
      </c>
      <c r="M362" s="168">
        <v>0</v>
      </c>
      <c r="N362" s="168">
        <v>0</v>
      </c>
      <c r="O362" s="168">
        <v>0</v>
      </c>
      <c r="P362" s="168">
        <v>0</v>
      </c>
      <c r="Q362" s="168">
        <v>0</v>
      </c>
      <c r="R362" s="168">
        <v>50</v>
      </c>
      <c r="S362" s="168">
        <v>0</v>
      </c>
      <c r="U362" s="168">
        <v>0</v>
      </c>
      <c r="V362" s="168">
        <v>0</v>
      </c>
      <c r="W362" s="168">
        <v>0</v>
      </c>
      <c r="X362" s="168">
        <v>0</v>
      </c>
      <c r="Y362" s="168">
        <v>0</v>
      </c>
      <c r="Z362" s="168">
        <v>0</v>
      </c>
      <c r="AA362" s="168">
        <v>0</v>
      </c>
      <c r="AB362" s="168">
        <v>0</v>
      </c>
      <c r="AC362" s="168">
        <v>0</v>
      </c>
      <c r="AE362" s="168">
        <v>0</v>
      </c>
      <c r="AF362" s="168">
        <v>0</v>
      </c>
      <c r="AG362" s="168">
        <v>0</v>
      </c>
      <c r="AH362" s="168">
        <v>0</v>
      </c>
      <c r="AI362" s="168">
        <v>0</v>
      </c>
      <c r="AJ362" s="168">
        <v>0</v>
      </c>
      <c r="AK362" s="168">
        <v>0</v>
      </c>
      <c r="AL362" s="168">
        <v>0</v>
      </c>
      <c r="AM362" s="169">
        <v>0</v>
      </c>
    </row>
    <row r="363" spans="1:39" x14ac:dyDescent="0.15">
      <c r="A363" s="167">
        <v>0</v>
      </c>
      <c r="B363" s="168">
        <v>0</v>
      </c>
      <c r="C363" s="168">
        <v>0</v>
      </c>
      <c r="D363" s="168">
        <v>0</v>
      </c>
      <c r="E363" s="168">
        <v>0</v>
      </c>
      <c r="F363" s="168">
        <v>0</v>
      </c>
      <c r="G363" s="168">
        <v>0</v>
      </c>
      <c r="H363" s="168">
        <v>50</v>
      </c>
      <c r="I363" s="168">
        <v>0</v>
      </c>
      <c r="K363" s="168">
        <v>0</v>
      </c>
      <c r="L363" s="168">
        <v>0</v>
      </c>
      <c r="M363" s="168">
        <v>0</v>
      </c>
      <c r="N363" s="168">
        <v>0</v>
      </c>
      <c r="O363" s="168">
        <v>0</v>
      </c>
      <c r="P363" s="168">
        <v>0</v>
      </c>
      <c r="Q363" s="168">
        <v>0</v>
      </c>
      <c r="R363" s="168">
        <v>50</v>
      </c>
      <c r="S363" s="168">
        <v>0</v>
      </c>
      <c r="U363" s="168">
        <v>0</v>
      </c>
      <c r="V363" s="168">
        <v>0</v>
      </c>
      <c r="W363" s="168">
        <v>0</v>
      </c>
      <c r="X363" s="168">
        <v>0</v>
      </c>
      <c r="Y363" s="168">
        <v>0</v>
      </c>
      <c r="Z363" s="168">
        <v>0</v>
      </c>
      <c r="AA363" s="168">
        <v>0</v>
      </c>
      <c r="AB363" s="168">
        <v>0</v>
      </c>
      <c r="AC363" s="168">
        <v>0</v>
      </c>
      <c r="AE363" s="168">
        <v>0</v>
      </c>
      <c r="AF363" s="168">
        <v>0</v>
      </c>
      <c r="AG363" s="168">
        <v>0</v>
      </c>
      <c r="AH363" s="168">
        <v>0</v>
      </c>
      <c r="AI363" s="168">
        <v>0</v>
      </c>
      <c r="AJ363" s="168">
        <v>0</v>
      </c>
      <c r="AK363" s="168">
        <v>0</v>
      </c>
      <c r="AL363" s="168">
        <v>0</v>
      </c>
      <c r="AM363" s="169">
        <v>0</v>
      </c>
    </row>
    <row r="364" spans="1:39" x14ac:dyDescent="0.15">
      <c r="A364" s="167">
        <v>0</v>
      </c>
      <c r="B364" s="168">
        <v>0</v>
      </c>
      <c r="C364" s="168">
        <v>0</v>
      </c>
      <c r="D364" s="168">
        <v>0</v>
      </c>
      <c r="E364" s="168">
        <v>0</v>
      </c>
      <c r="F364" s="168">
        <v>0</v>
      </c>
      <c r="G364" s="168">
        <v>0</v>
      </c>
      <c r="H364" s="168">
        <v>0</v>
      </c>
      <c r="I364" s="168">
        <v>0</v>
      </c>
      <c r="K364" s="168">
        <v>0</v>
      </c>
      <c r="L364" s="168">
        <v>0</v>
      </c>
      <c r="M364" s="168">
        <v>0</v>
      </c>
      <c r="N364" s="168">
        <v>0</v>
      </c>
      <c r="O364" s="168">
        <v>0</v>
      </c>
      <c r="P364" s="168">
        <v>0</v>
      </c>
      <c r="Q364" s="168">
        <v>0</v>
      </c>
      <c r="R364" s="168">
        <v>0</v>
      </c>
      <c r="S364" s="168">
        <v>0</v>
      </c>
      <c r="U364" s="168">
        <v>0</v>
      </c>
      <c r="V364" s="168">
        <v>0</v>
      </c>
      <c r="W364" s="168">
        <v>0</v>
      </c>
      <c r="X364" s="168">
        <v>0</v>
      </c>
      <c r="Y364" s="168">
        <v>0</v>
      </c>
      <c r="Z364" s="168">
        <v>0</v>
      </c>
      <c r="AA364" s="168">
        <v>0</v>
      </c>
      <c r="AB364" s="168">
        <v>0</v>
      </c>
      <c r="AC364" s="168">
        <v>0</v>
      </c>
      <c r="AE364" s="168">
        <v>0</v>
      </c>
      <c r="AF364" s="168">
        <v>0</v>
      </c>
      <c r="AG364" s="168">
        <v>0</v>
      </c>
      <c r="AH364" s="168">
        <v>0</v>
      </c>
      <c r="AI364" s="168">
        <v>0</v>
      </c>
      <c r="AJ364" s="168">
        <v>0</v>
      </c>
      <c r="AK364" s="168">
        <v>0</v>
      </c>
      <c r="AL364" s="168">
        <v>0</v>
      </c>
      <c r="AM364" s="169">
        <v>0</v>
      </c>
    </row>
    <row r="365" spans="1:39" x14ac:dyDescent="0.15">
      <c r="A365" s="167">
        <v>0</v>
      </c>
      <c r="B365" s="168">
        <v>0</v>
      </c>
      <c r="C365" s="168">
        <v>0</v>
      </c>
      <c r="D365" s="168">
        <v>0</v>
      </c>
      <c r="E365" s="168">
        <v>0</v>
      </c>
      <c r="F365" s="168">
        <v>0</v>
      </c>
      <c r="G365" s="168">
        <v>0</v>
      </c>
      <c r="H365" s="168">
        <v>0</v>
      </c>
      <c r="I365" s="168">
        <v>0</v>
      </c>
      <c r="K365" s="168">
        <v>0</v>
      </c>
      <c r="L365" s="168">
        <v>0</v>
      </c>
      <c r="M365" s="168">
        <v>0</v>
      </c>
      <c r="N365" s="168">
        <v>0</v>
      </c>
      <c r="O365" s="168">
        <v>0</v>
      </c>
      <c r="P365" s="168">
        <v>0</v>
      </c>
      <c r="Q365" s="168">
        <v>0</v>
      </c>
      <c r="R365" s="168">
        <v>0</v>
      </c>
      <c r="S365" s="168">
        <v>0</v>
      </c>
      <c r="U365" s="168">
        <v>0</v>
      </c>
      <c r="V365" s="168">
        <v>0</v>
      </c>
      <c r="W365" s="168">
        <v>0</v>
      </c>
      <c r="X365" s="168">
        <v>0</v>
      </c>
      <c r="Y365" s="168">
        <v>0</v>
      </c>
      <c r="Z365" s="168">
        <v>0</v>
      </c>
      <c r="AA365" s="168">
        <v>0</v>
      </c>
      <c r="AB365" s="168">
        <v>0</v>
      </c>
      <c r="AC365" s="168">
        <v>0</v>
      </c>
      <c r="AE365" s="168">
        <v>0</v>
      </c>
      <c r="AF365" s="168">
        <v>0</v>
      </c>
      <c r="AG365" s="168">
        <v>0</v>
      </c>
      <c r="AH365" s="168">
        <v>0</v>
      </c>
      <c r="AI365" s="168">
        <v>0</v>
      </c>
      <c r="AJ365" s="168">
        <v>0</v>
      </c>
      <c r="AK365" s="168">
        <v>0</v>
      </c>
      <c r="AL365" s="168">
        <v>0</v>
      </c>
      <c r="AM365" s="169">
        <v>0</v>
      </c>
    </row>
    <row r="366" spans="1:39" x14ac:dyDescent="0.15">
      <c r="A366" s="167">
        <v>0</v>
      </c>
      <c r="B366" s="168">
        <v>0</v>
      </c>
      <c r="C366" s="168">
        <v>0</v>
      </c>
      <c r="D366" s="168">
        <v>0</v>
      </c>
      <c r="E366" s="168">
        <v>0</v>
      </c>
      <c r="F366" s="168">
        <v>0</v>
      </c>
      <c r="G366" s="168">
        <v>0</v>
      </c>
      <c r="H366" s="168">
        <v>50</v>
      </c>
      <c r="I366" s="168">
        <v>0</v>
      </c>
      <c r="K366" s="168">
        <v>0</v>
      </c>
      <c r="L366" s="168">
        <v>0</v>
      </c>
      <c r="M366" s="168">
        <v>0</v>
      </c>
      <c r="N366" s="168">
        <v>0</v>
      </c>
      <c r="O366" s="168">
        <v>0</v>
      </c>
      <c r="P366" s="168">
        <v>0</v>
      </c>
      <c r="Q366" s="168">
        <v>0</v>
      </c>
      <c r="R366" s="168">
        <v>0</v>
      </c>
      <c r="S366" s="168">
        <v>0</v>
      </c>
      <c r="U366" s="168">
        <v>0</v>
      </c>
      <c r="V366" s="168">
        <v>0</v>
      </c>
      <c r="W366" s="168">
        <v>0</v>
      </c>
      <c r="X366" s="168">
        <v>0</v>
      </c>
      <c r="Y366" s="168">
        <v>0</v>
      </c>
      <c r="Z366" s="168">
        <v>0</v>
      </c>
      <c r="AA366" s="168">
        <v>0</v>
      </c>
      <c r="AB366" s="168">
        <v>0</v>
      </c>
      <c r="AC366" s="168">
        <v>0</v>
      </c>
      <c r="AE366" s="168">
        <v>0</v>
      </c>
      <c r="AF366" s="168">
        <v>0</v>
      </c>
      <c r="AG366" s="168">
        <v>0</v>
      </c>
      <c r="AH366" s="168">
        <v>0</v>
      </c>
      <c r="AI366" s="168">
        <v>0</v>
      </c>
      <c r="AJ366" s="168">
        <v>0</v>
      </c>
      <c r="AK366" s="168">
        <v>0</v>
      </c>
      <c r="AL366" s="168">
        <v>0</v>
      </c>
      <c r="AM366" s="169">
        <v>0</v>
      </c>
    </row>
    <row r="367" spans="1:39" x14ac:dyDescent="0.15">
      <c r="A367" s="167">
        <v>0</v>
      </c>
      <c r="B367" s="168">
        <v>0</v>
      </c>
      <c r="C367" s="168">
        <v>0</v>
      </c>
      <c r="D367" s="168">
        <v>0</v>
      </c>
      <c r="E367" s="168">
        <v>0</v>
      </c>
      <c r="F367" s="168">
        <v>0</v>
      </c>
      <c r="G367" s="168">
        <v>0</v>
      </c>
      <c r="H367" s="168">
        <v>50</v>
      </c>
      <c r="I367" s="168">
        <v>0</v>
      </c>
      <c r="K367" s="168">
        <v>0</v>
      </c>
      <c r="L367" s="168">
        <v>0</v>
      </c>
      <c r="M367" s="168">
        <v>0</v>
      </c>
      <c r="N367" s="168">
        <v>0</v>
      </c>
      <c r="O367" s="168">
        <v>0</v>
      </c>
      <c r="P367" s="168">
        <v>0</v>
      </c>
      <c r="Q367" s="168">
        <v>0</v>
      </c>
      <c r="R367" s="168">
        <v>0</v>
      </c>
      <c r="S367" s="168">
        <v>0</v>
      </c>
      <c r="U367" s="168">
        <v>0</v>
      </c>
      <c r="V367" s="168">
        <v>0</v>
      </c>
      <c r="W367" s="168">
        <v>0</v>
      </c>
      <c r="X367" s="168">
        <v>0</v>
      </c>
      <c r="Y367" s="168">
        <v>0</v>
      </c>
      <c r="Z367" s="168">
        <v>0</v>
      </c>
      <c r="AA367" s="168">
        <v>0</v>
      </c>
      <c r="AB367" s="168">
        <v>0</v>
      </c>
      <c r="AC367" s="168">
        <v>0</v>
      </c>
      <c r="AE367" s="168">
        <v>0</v>
      </c>
      <c r="AF367" s="168">
        <v>0</v>
      </c>
      <c r="AG367" s="168">
        <v>0</v>
      </c>
      <c r="AH367" s="168">
        <v>0</v>
      </c>
      <c r="AI367" s="168">
        <v>0</v>
      </c>
      <c r="AJ367" s="168">
        <v>0</v>
      </c>
      <c r="AK367" s="168">
        <v>0</v>
      </c>
      <c r="AL367" s="168">
        <v>0</v>
      </c>
      <c r="AM367" s="169">
        <v>0</v>
      </c>
    </row>
    <row r="368" spans="1:39" x14ac:dyDescent="0.15">
      <c r="A368" s="167">
        <v>0</v>
      </c>
      <c r="B368" s="168">
        <v>0</v>
      </c>
      <c r="C368" s="168">
        <v>0</v>
      </c>
      <c r="D368" s="168">
        <v>0</v>
      </c>
      <c r="E368" s="168">
        <v>0</v>
      </c>
      <c r="F368" s="168">
        <v>0</v>
      </c>
      <c r="G368" s="168">
        <v>0</v>
      </c>
      <c r="H368" s="168">
        <v>50</v>
      </c>
      <c r="I368" s="168">
        <v>0</v>
      </c>
      <c r="K368" s="168">
        <v>0</v>
      </c>
      <c r="L368" s="168">
        <v>0</v>
      </c>
      <c r="M368" s="168">
        <v>0</v>
      </c>
      <c r="N368" s="168">
        <v>0</v>
      </c>
      <c r="O368" s="168">
        <v>0</v>
      </c>
      <c r="P368" s="168">
        <v>0</v>
      </c>
      <c r="Q368" s="168">
        <v>0</v>
      </c>
      <c r="R368" s="168">
        <v>0</v>
      </c>
      <c r="S368" s="168">
        <v>0</v>
      </c>
      <c r="U368" s="168">
        <v>0</v>
      </c>
      <c r="V368" s="168">
        <v>0</v>
      </c>
      <c r="W368" s="168">
        <v>0</v>
      </c>
      <c r="X368" s="168">
        <v>0</v>
      </c>
      <c r="Y368" s="168">
        <v>0</v>
      </c>
      <c r="Z368" s="168">
        <v>0</v>
      </c>
      <c r="AA368" s="168">
        <v>0</v>
      </c>
      <c r="AB368" s="168">
        <v>0</v>
      </c>
      <c r="AC368" s="168">
        <v>0</v>
      </c>
      <c r="AE368" s="168">
        <v>0</v>
      </c>
      <c r="AF368" s="168">
        <v>0</v>
      </c>
      <c r="AG368" s="168">
        <v>0</v>
      </c>
      <c r="AH368" s="168">
        <v>0</v>
      </c>
      <c r="AI368" s="168">
        <v>0</v>
      </c>
      <c r="AJ368" s="168">
        <v>0</v>
      </c>
      <c r="AK368" s="168">
        <v>0</v>
      </c>
      <c r="AL368" s="168">
        <v>0</v>
      </c>
      <c r="AM368" s="169">
        <v>0</v>
      </c>
    </row>
    <row r="369" spans="1:39" x14ac:dyDescent="0.15">
      <c r="A369" s="167">
        <v>0</v>
      </c>
      <c r="B369" s="168">
        <v>0</v>
      </c>
      <c r="C369" s="168">
        <v>0</v>
      </c>
      <c r="D369" s="168">
        <v>0</v>
      </c>
      <c r="E369" s="168">
        <v>0</v>
      </c>
      <c r="F369" s="168">
        <v>0</v>
      </c>
      <c r="G369" s="168">
        <v>0</v>
      </c>
      <c r="H369" s="168">
        <v>50</v>
      </c>
      <c r="I369" s="168">
        <v>0</v>
      </c>
      <c r="K369" s="168">
        <v>0</v>
      </c>
      <c r="L369" s="168">
        <v>0</v>
      </c>
      <c r="M369" s="168">
        <v>0</v>
      </c>
      <c r="N369" s="168">
        <v>0</v>
      </c>
      <c r="O369" s="168">
        <v>0</v>
      </c>
      <c r="P369" s="168">
        <v>0</v>
      </c>
      <c r="Q369" s="168">
        <v>0</v>
      </c>
      <c r="R369" s="168">
        <v>0</v>
      </c>
      <c r="S369" s="168">
        <v>0</v>
      </c>
      <c r="U369" s="168">
        <v>0</v>
      </c>
      <c r="V369" s="168">
        <v>0</v>
      </c>
      <c r="W369" s="168">
        <v>0</v>
      </c>
      <c r="X369" s="168">
        <v>0</v>
      </c>
      <c r="Y369" s="168">
        <v>0</v>
      </c>
      <c r="Z369" s="168">
        <v>0</v>
      </c>
      <c r="AA369" s="168">
        <v>0</v>
      </c>
      <c r="AB369" s="168">
        <v>0</v>
      </c>
      <c r="AC369" s="168">
        <v>0</v>
      </c>
      <c r="AE369" s="168">
        <v>0</v>
      </c>
      <c r="AF369" s="168">
        <v>0</v>
      </c>
      <c r="AG369" s="168">
        <v>0</v>
      </c>
      <c r="AH369" s="168">
        <v>0</v>
      </c>
      <c r="AI369" s="168">
        <v>0</v>
      </c>
      <c r="AJ369" s="168">
        <v>0</v>
      </c>
      <c r="AK369" s="168">
        <v>0</v>
      </c>
      <c r="AL369" s="168">
        <v>0</v>
      </c>
      <c r="AM369" s="169">
        <v>0</v>
      </c>
    </row>
    <row r="370" spans="1:39" x14ac:dyDescent="0.15">
      <c r="A370" s="167">
        <v>0</v>
      </c>
      <c r="B370" s="168">
        <v>0</v>
      </c>
      <c r="C370" s="168">
        <v>0</v>
      </c>
      <c r="D370" s="168">
        <v>0</v>
      </c>
      <c r="E370" s="168">
        <v>0</v>
      </c>
      <c r="F370" s="168">
        <v>0</v>
      </c>
      <c r="G370" s="168">
        <v>0</v>
      </c>
      <c r="H370" s="168">
        <v>50</v>
      </c>
      <c r="I370" s="168">
        <v>0</v>
      </c>
      <c r="K370" s="168">
        <v>0</v>
      </c>
      <c r="L370" s="168">
        <v>0</v>
      </c>
      <c r="M370" s="168">
        <v>0</v>
      </c>
      <c r="N370" s="168">
        <v>0</v>
      </c>
      <c r="O370" s="168">
        <v>0</v>
      </c>
      <c r="P370" s="168">
        <v>0</v>
      </c>
      <c r="Q370" s="168">
        <v>0</v>
      </c>
      <c r="R370" s="168">
        <v>0</v>
      </c>
      <c r="S370" s="168">
        <v>0</v>
      </c>
      <c r="U370" s="168">
        <v>0</v>
      </c>
      <c r="V370" s="168">
        <v>0</v>
      </c>
      <c r="W370" s="168">
        <v>0</v>
      </c>
      <c r="X370" s="168">
        <v>0</v>
      </c>
      <c r="Y370" s="168">
        <v>0</v>
      </c>
      <c r="Z370" s="168">
        <v>0</v>
      </c>
      <c r="AA370" s="168">
        <v>0</v>
      </c>
      <c r="AB370" s="168">
        <v>0</v>
      </c>
      <c r="AC370" s="168">
        <v>0</v>
      </c>
      <c r="AE370" s="168">
        <v>0</v>
      </c>
      <c r="AF370" s="168">
        <v>0</v>
      </c>
      <c r="AG370" s="168">
        <v>0</v>
      </c>
      <c r="AH370" s="168">
        <v>0</v>
      </c>
      <c r="AI370" s="168">
        <v>0</v>
      </c>
      <c r="AJ370" s="168">
        <v>0</v>
      </c>
      <c r="AK370" s="168">
        <v>0</v>
      </c>
      <c r="AL370" s="168">
        <v>0</v>
      </c>
      <c r="AM370" s="169">
        <v>0</v>
      </c>
    </row>
    <row r="371" spans="1:39" x14ac:dyDescent="0.15">
      <c r="A371" s="167">
        <v>0</v>
      </c>
      <c r="B371" s="168">
        <v>0</v>
      </c>
      <c r="C371" s="168">
        <v>0</v>
      </c>
      <c r="D371" s="168">
        <v>0</v>
      </c>
      <c r="E371" s="168">
        <v>0</v>
      </c>
      <c r="F371" s="168">
        <v>0</v>
      </c>
      <c r="G371" s="168">
        <v>0</v>
      </c>
      <c r="H371" s="168">
        <v>50</v>
      </c>
      <c r="I371" s="168">
        <v>0</v>
      </c>
      <c r="K371" s="168">
        <v>0</v>
      </c>
      <c r="L371" s="168">
        <v>0</v>
      </c>
      <c r="M371" s="168">
        <v>0</v>
      </c>
      <c r="N371" s="168">
        <v>0</v>
      </c>
      <c r="O371" s="168">
        <v>0</v>
      </c>
      <c r="P371" s="168">
        <v>0</v>
      </c>
      <c r="Q371" s="168">
        <v>0</v>
      </c>
      <c r="R371" s="168">
        <v>0</v>
      </c>
      <c r="S371" s="168">
        <v>0</v>
      </c>
      <c r="U371" s="168">
        <v>0</v>
      </c>
      <c r="V371" s="168">
        <v>0</v>
      </c>
      <c r="W371" s="168">
        <v>0</v>
      </c>
      <c r="X371" s="168">
        <v>0</v>
      </c>
      <c r="Y371" s="168">
        <v>0</v>
      </c>
      <c r="Z371" s="168">
        <v>0</v>
      </c>
      <c r="AA371" s="168">
        <v>0</v>
      </c>
      <c r="AB371" s="168">
        <v>0</v>
      </c>
      <c r="AC371" s="168">
        <v>0</v>
      </c>
      <c r="AE371" s="168">
        <v>0</v>
      </c>
      <c r="AF371" s="168">
        <v>0</v>
      </c>
      <c r="AG371" s="168">
        <v>0</v>
      </c>
      <c r="AH371" s="168">
        <v>0</v>
      </c>
      <c r="AI371" s="168">
        <v>0</v>
      </c>
      <c r="AJ371" s="168">
        <v>0</v>
      </c>
      <c r="AK371" s="168">
        <v>0</v>
      </c>
      <c r="AL371" s="168">
        <v>0</v>
      </c>
      <c r="AM371" s="169">
        <v>0</v>
      </c>
    </row>
    <row r="372" spans="1:39" x14ac:dyDescent="0.15">
      <c r="A372" s="167">
        <v>0</v>
      </c>
      <c r="B372" s="168">
        <v>0</v>
      </c>
      <c r="C372" s="168">
        <v>0</v>
      </c>
      <c r="D372" s="168">
        <v>0</v>
      </c>
      <c r="E372" s="168">
        <v>0</v>
      </c>
      <c r="F372" s="168">
        <v>0</v>
      </c>
      <c r="G372" s="168">
        <v>0</v>
      </c>
      <c r="H372" s="168">
        <v>50</v>
      </c>
      <c r="I372" s="168">
        <v>0</v>
      </c>
      <c r="K372" s="168">
        <v>0</v>
      </c>
      <c r="L372" s="168">
        <v>0</v>
      </c>
      <c r="M372" s="168">
        <v>0</v>
      </c>
      <c r="N372" s="168">
        <v>0</v>
      </c>
      <c r="O372" s="168">
        <v>0</v>
      </c>
      <c r="P372" s="168">
        <v>0</v>
      </c>
      <c r="Q372" s="168">
        <v>0</v>
      </c>
      <c r="R372" s="168">
        <v>0</v>
      </c>
      <c r="S372" s="168">
        <v>0</v>
      </c>
      <c r="U372" s="168">
        <v>0</v>
      </c>
      <c r="V372" s="168">
        <v>0</v>
      </c>
      <c r="W372" s="168">
        <v>0</v>
      </c>
      <c r="X372" s="168">
        <v>0</v>
      </c>
      <c r="Y372" s="168">
        <v>0</v>
      </c>
      <c r="Z372" s="168">
        <v>0</v>
      </c>
      <c r="AA372" s="168">
        <v>0</v>
      </c>
      <c r="AB372" s="168">
        <v>0</v>
      </c>
      <c r="AC372" s="168">
        <v>0</v>
      </c>
      <c r="AE372" s="168">
        <v>0</v>
      </c>
      <c r="AF372" s="168">
        <v>0</v>
      </c>
      <c r="AG372" s="168">
        <v>0</v>
      </c>
      <c r="AH372" s="168">
        <v>0</v>
      </c>
      <c r="AI372" s="168">
        <v>0</v>
      </c>
      <c r="AJ372" s="168">
        <v>0</v>
      </c>
      <c r="AK372" s="168">
        <v>0</v>
      </c>
      <c r="AL372" s="168">
        <v>0</v>
      </c>
      <c r="AM372" s="169">
        <v>0</v>
      </c>
    </row>
    <row r="373" spans="1:39" x14ac:dyDescent="0.15">
      <c r="A373" s="167">
        <v>0</v>
      </c>
      <c r="B373" s="168">
        <v>0</v>
      </c>
      <c r="C373" s="168">
        <v>0</v>
      </c>
      <c r="D373" s="168">
        <v>0</v>
      </c>
      <c r="E373" s="168">
        <v>0</v>
      </c>
      <c r="F373" s="168">
        <v>0</v>
      </c>
      <c r="G373" s="168">
        <v>0</v>
      </c>
      <c r="H373" s="168">
        <v>50</v>
      </c>
      <c r="I373" s="168">
        <v>0</v>
      </c>
      <c r="K373" s="168">
        <v>0</v>
      </c>
      <c r="L373" s="168">
        <v>0</v>
      </c>
      <c r="M373" s="168">
        <v>0</v>
      </c>
      <c r="N373" s="168">
        <v>0</v>
      </c>
      <c r="O373" s="168">
        <v>0</v>
      </c>
      <c r="P373" s="168">
        <v>0</v>
      </c>
      <c r="Q373" s="168">
        <v>0</v>
      </c>
      <c r="R373" s="168">
        <v>0</v>
      </c>
      <c r="S373" s="168">
        <v>0</v>
      </c>
      <c r="U373" s="168">
        <v>0</v>
      </c>
      <c r="V373" s="168">
        <v>0</v>
      </c>
      <c r="W373" s="168">
        <v>0</v>
      </c>
      <c r="X373" s="168">
        <v>0</v>
      </c>
      <c r="Y373" s="168">
        <v>0</v>
      </c>
      <c r="Z373" s="168">
        <v>0</v>
      </c>
      <c r="AA373" s="168">
        <v>0</v>
      </c>
      <c r="AB373" s="168">
        <v>0</v>
      </c>
      <c r="AC373" s="168">
        <v>0</v>
      </c>
      <c r="AE373" s="168">
        <v>0</v>
      </c>
      <c r="AF373" s="168">
        <v>0</v>
      </c>
      <c r="AG373" s="168">
        <v>0</v>
      </c>
      <c r="AH373" s="168">
        <v>0</v>
      </c>
      <c r="AI373" s="168">
        <v>0</v>
      </c>
      <c r="AJ373" s="168">
        <v>0</v>
      </c>
      <c r="AK373" s="168">
        <v>0</v>
      </c>
      <c r="AL373" s="168">
        <v>0</v>
      </c>
      <c r="AM373" s="169">
        <v>0</v>
      </c>
    </row>
    <row r="374" spans="1:39" x14ac:dyDescent="0.15">
      <c r="A374" s="167">
        <v>0</v>
      </c>
      <c r="B374" s="168">
        <v>0</v>
      </c>
      <c r="C374" s="168">
        <v>0</v>
      </c>
      <c r="D374" s="168">
        <v>0</v>
      </c>
      <c r="E374" s="168">
        <v>0</v>
      </c>
      <c r="F374" s="168">
        <v>0</v>
      </c>
      <c r="G374" s="168">
        <v>0</v>
      </c>
      <c r="H374" s="168">
        <v>50</v>
      </c>
      <c r="I374" s="168">
        <v>0</v>
      </c>
      <c r="K374" s="168">
        <v>0</v>
      </c>
      <c r="L374" s="168">
        <v>0</v>
      </c>
      <c r="M374" s="168">
        <v>0</v>
      </c>
      <c r="N374" s="168">
        <v>0</v>
      </c>
      <c r="O374" s="168">
        <v>0</v>
      </c>
      <c r="P374" s="168">
        <v>0</v>
      </c>
      <c r="Q374" s="168">
        <v>0</v>
      </c>
      <c r="R374" s="168">
        <v>0</v>
      </c>
      <c r="S374" s="168">
        <v>0</v>
      </c>
      <c r="U374" s="168">
        <v>0</v>
      </c>
      <c r="V374" s="168">
        <v>0</v>
      </c>
      <c r="W374" s="168">
        <v>0</v>
      </c>
      <c r="X374" s="168">
        <v>0</v>
      </c>
      <c r="Y374" s="168">
        <v>0</v>
      </c>
      <c r="Z374" s="168">
        <v>0</v>
      </c>
      <c r="AA374" s="168">
        <v>0</v>
      </c>
      <c r="AB374" s="168">
        <v>0</v>
      </c>
      <c r="AC374" s="168">
        <v>0</v>
      </c>
      <c r="AE374" s="168">
        <v>0</v>
      </c>
      <c r="AF374" s="168">
        <v>0</v>
      </c>
      <c r="AG374" s="168">
        <v>0</v>
      </c>
      <c r="AH374" s="168">
        <v>0</v>
      </c>
      <c r="AI374" s="168">
        <v>0</v>
      </c>
      <c r="AJ374" s="168">
        <v>0</v>
      </c>
      <c r="AK374" s="168">
        <v>0</v>
      </c>
      <c r="AL374" s="168">
        <v>0</v>
      </c>
      <c r="AM374" s="169">
        <v>0</v>
      </c>
    </row>
    <row r="375" spans="1:39" x14ac:dyDescent="0.15">
      <c r="A375" s="167">
        <v>0</v>
      </c>
      <c r="B375" s="168">
        <v>0</v>
      </c>
      <c r="C375" s="168">
        <v>0</v>
      </c>
      <c r="D375" s="168">
        <v>0</v>
      </c>
      <c r="E375" s="168">
        <v>0</v>
      </c>
      <c r="F375" s="168">
        <v>0</v>
      </c>
      <c r="G375" s="168">
        <v>0</v>
      </c>
      <c r="H375" s="168">
        <v>50</v>
      </c>
      <c r="I375" s="168">
        <v>0</v>
      </c>
      <c r="K375" s="168">
        <v>0</v>
      </c>
      <c r="L375" s="168">
        <v>0</v>
      </c>
      <c r="M375" s="168">
        <v>0</v>
      </c>
      <c r="N375" s="168">
        <v>0</v>
      </c>
      <c r="O375" s="168">
        <v>0</v>
      </c>
      <c r="P375" s="168">
        <v>0</v>
      </c>
      <c r="Q375" s="168">
        <v>0</v>
      </c>
      <c r="R375" s="168">
        <v>0</v>
      </c>
      <c r="S375" s="168">
        <v>0</v>
      </c>
      <c r="U375" s="168">
        <v>0</v>
      </c>
      <c r="V375" s="168">
        <v>0</v>
      </c>
      <c r="W375" s="168">
        <v>0</v>
      </c>
      <c r="X375" s="168">
        <v>0</v>
      </c>
      <c r="Y375" s="168">
        <v>0</v>
      </c>
      <c r="Z375" s="168">
        <v>0</v>
      </c>
      <c r="AA375" s="168">
        <v>0</v>
      </c>
      <c r="AB375" s="168">
        <v>0</v>
      </c>
      <c r="AC375" s="168">
        <v>0</v>
      </c>
      <c r="AE375" s="168">
        <v>0</v>
      </c>
      <c r="AF375" s="168">
        <v>0</v>
      </c>
      <c r="AG375" s="168">
        <v>0</v>
      </c>
      <c r="AH375" s="168">
        <v>0</v>
      </c>
      <c r="AI375" s="168">
        <v>0</v>
      </c>
      <c r="AJ375" s="168">
        <v>0</v>
      </c>
      <c r="AK375" s="168">
        <v>0</v>
      </c>
      <c r="AL375" s="168">
        <v>0</v>
      </c>
      <c r="AM375" s="169">
        <v>0</v>
      </c>
    </row>
    <row r="376" spans="1:39" x14ac:dyDescent="0.15">
      <c r="A376" s="167">
        <v>0</v>
      </c>
      <c r="B376" s="168">
        <v>0</v>
      </c>
      <c r="C376" s="168">
        <v>0</v>
      </c>
      <c r="D376" s="168">
        <v>0</v>
      </c>
      <c r="E376" s="168">
        <v>0</v>
      </c>
      <c r="F376" s="168">
        <v>0</v>
      </c>
      <c r="G376" s="168">
        <v>0</v>
      </c>
      <c r="H376" s="168">
        <v>50</v>
      </c>
      <c r="I376" s="168">
        <v>0</v>
      </c>
      <c r="K376" s="168">
        <v>0</v>
      </c>
      <c r="L376" s="168">
        <v>0</v>
      </c>
      <c r="M376" s="168">
        <v>0</v>
      </c>
      <c r="N376" s="168">
        <v>0</v>
      </c>
      <c r="O376" s="168">
        <v>0</v>
      </c>
      <c r="P376" s="168">
        <v>0</v>
      </c>
      <c r="Q376" s="168">
        <v>0</v>
      </c>
      <c r="R376" s="168">
        <v>0</v>
      </c>
      <c r="S376" s="168">
        <v>0</v>
      </c>
      <c r="U376" s="168">
        <v>0</v>
      </c>
      <c r="V376" s="168">
        <v>0</v>
      </c>
      <c r="W376" s="168">
        <v>0</v>
      </c>
      <c r="X376" s="168">
        <v>0</v>
      </c>
      <c r="Y376" s="168">
        <v>0</v>
      </c>
      <c r="Z376" s="168">
        <v>0</v>
      </c>
      <c r="AA376" s="168">
        <v>0</v>
      </c>
      <c r="AB376" s="168">
        <v>0</v>
      </c>
      <c r="AC376" s="168">
        <v>0</v>
      </c>
      <c r="AE376" s="168">
        <v>0</v>
      </c>
      <c r="AF376" s="168">
        <v>0</v>
      </c>
      <c r="AG376" s="168">
        <v>0</v>
      </c>
      <c r="AH376" s="168">
        <v>0</v>
      </c>
      <c r="AI376" s="168">
        <v>0</v>
      </c>
      <c r="AJ376" s="168">
        <v>0</v>
      </c>
      <c r="AK376" s="168">
        <v>0</v>
      </c>
      <c r="AL376" s="168">
        <v>0</v>
      </c>
      <c r="AM376" s="169">
        <v>0</v>
      </c>
    </row>
    <row r="377" spans="1:39" x14ac:dyDescent="0.15">
      <c r="A377" s="167">
        <v>0</v>
      </c>
      <c r="B377" s="168">
        <v>0</v>
      </c>
      <c r="C377" s="168">
        <v>0</v>
      </c>
      <c r="D377" s="168">
        <v>0</v>
      </c>
      <c r="E377" s="168">
        <v>0</v>
      </c>
      <c r="F377" s="168">
        <v>0</v>
      </c>
      <c r="G377" s="168">
        <v>0</v>
      </c>
      <c r="H377" s="168">
        <v>50</v>
      </c>
      <c r="I377" s="168">
        <v>0</v>
      </c>
      <c r="K377" s="168">
        <v>0</v>
      </c>
      <c r="L377" s="168">
        <v>0</v>
      </c>
      <c r="M377" s="168">
        <v>0</v>
      </c>
      <c r="N377" s="168">
        <v>0</v>
      </c>
      <c r="O377" s="168">
        <v>0</v>
      </c>
      <c r="P377" s="168">
        <v>0</v>
      </c>
      <c r="Q377" s="168">
        <v>0</v>
      </c>
      <c r="R377" s="168">
        <v>0</v>
      </c>
      <c r="S377" s="168">
        <v>0</v>
      </c>
      <c r="U377" s="168">
        <v>0</v>
      </c>
      <c r="V377" s="168">
        <v>0</v>
      </c>
      <c r="W377" s="168">
        <v>0</v>
      </c>
      <c r="X377" s="168">
        <v>0</v>
      </c>
      <c r="Y377" s="168">
        <v>0</v>
      </c>
      <c r="Z377" s="168">
        <v>0</v>
      </c>
      <c r="AA377" s="168">
        <v>0</v>
      </c>
      <c r="AB377" s="168">
        <v>0</v>
      </c>
      <c r="AC377" s="168">
        <v>0</v>
      </c>
      <c r="AE377" s="168">
        <v>0</v>
      </c>
      <c r="AF377" s="168">
        <v>0</v>
      </c>
      <c r="AG377" s="168">
        <v>0</v>
      </c>
      <c r="AH377" s="168">
        <v>0</v>
      </c>
      <c r="AI377" s="168">
        <v>0</v>
      </c>
      <c r="AJ377" s="168">
        <v>0</v>
      </c>
      <c r="AK377" s="168">
        <v>0</v>
      </c>
      <c r="AL377" s="168">
        <v>0</v>
      </c>
      <c r="AM377" s="169">
        <v>0</v>
      </c>
    </row>
    <row r="378" spans="1:39" x14ac:dyDescent="0.15">
      <c r="A378" s="167">
        <v>0</v>
      </c>
      <c r="B378" s="168">
        <v>0</v>
      </c>
      <c r="C378" s="168">
        <v>0</v>
      </c>
      <c r="D378" s="168">
        <v>0</v>
      </c>
      <c r="E378" s="168">
        <v>0</v>
      </c>
      <c r="F378" s="168">
        <v>0</v>
      </c>
      <c r="G378" s="168">
        <v>0</v>
      </c>
      <c r="H378" s="168">
        <v>50</v>
      </c>
      <c r="I378" s="168">
        <v>35</v>
      </c>
      <c r="K378" s="168">
        <v>0</v>
      </c>
      <c r="L378" s="168">
        <v>0</v>
      </c>
      <c r="M378" s="168">
        <v>0</v>
      </c>
      <c r="N378" s="168">
        <v>0</v>
      </c>
      <c r="O378" s="168">
        <v>0</v>
      </c>
      <c r="P378" s="168">
        <v>0</v>
      </c>
      <c r="Q378" s="168">
        <v>0</v>
      </c>
      <c r="R378" s="168">
        <v>0</v>
      </c>
      <c r="S378" s="168">
        <v>70</v>
      </c>
      <c r="U378" s="168">
        <v>0</v>
      </c>
      <c r="V378" s="168">
        <v>0</v>
      </c>
      <c r="W378" s="168">
        <v>0</v>
      </c>
      <c r="X378" s="168">
        <v>0</v>
      </c>
      <c r="Y378" s="168">
        <v>0</v>
      </c>
      <c r="Z378" s="168">
        <v>0</v>
      </c>
      <c r="AA378" s="168">
        <v>0</v>
      </c>
      <c r="AB378" s="168">
        <v>0</v>
      </c>
      <c r="AC378" s="168">
        <v>0</v>
      </c>
      <c r="AE378" s="168">
        <v>0</v>
      </c>
      <c r="AF378" s="168">
        <v>0</v>
      </c>
      <c r="AG378" s="168">
        <v>0</v>
      </c>
      <c r="AH378" s="168">
        <v>0</v>
      </c>
      <c r="AI378" s="168">
        <v>0</v>
      </c>
      <c r="AJ378" s="168">
        <v>0</v>
      </c>
      <c r="AK378" s="168">
        <v>0</v>
      </c>
      <c r="AL378" s="168">
        <v>0</v>
      </c>
      <c r="AM378" s="169">
        <v>0</v>
      </c>
    </row>
    <row r="379" spans="1:39" x14ac:dyDescent="0.15">
      <c r="A379" s="167">
        <v>0</v>
      </c>
      <c r="B379" s="168">
        <v>0</v>
      </c>
      <c r="C379" s="168">
        <v>0</v>
      </c>
      <c r="D379" s="168">
        <v>0</v>
      </c>
      <c r="E379" s="168">
        <v>0</v>
      </c>
      <c r="F379" s="168">
        <v>0</v>
      </c>
      <c r="G379" s="168">
        <v>0</v>
      </c>
      <c r="H379" s="168">
        <v>50</v>
      </c>
      <c r="I379" s="168">
        <v>28</v>
      </c>
      <c r="K379" s="168">
        <v>0</v>
      </c>
      <c r="L379" s="168">
        <v>0</v>
      </c>
      <c r="M379" s="168">
        <v>0</v>
      </c>
      <c r="N379" s="168">
        <v>0</v>
      </c>
      <c r="O379" s="168">
        <v>0</v>
      </c>
      <c r="P379" s="168">
        <v>0</v>
      </c>
      <c r="Q379" s="168">
        <v>0</v>
      </c>
      <c r="R379" s="168">
        <v>0</v>
      </c>
      <c r="S379" s="168">
        <v>28</v>
      </c>
      <c r="U379" s="168">
        <v>0</v>
      </c>
      <c r="V379" s="168">
        <v>0</v>
      </c>
      <c r="W379" s="168">
        <v>0</v>
      </c>
      <c r="X379" s="168">
        <v>0</v>
      </c>
      <c r="Y379" s="168">
        <v>0</v>
      </c>
      <c r="Z379" s="168">
        <v>0</v>
      </c>
      <c r="AA379" s="168">
        <v>0</v>
      </c>
      <c r="AB379" s="168">
        <v>50</v>
      </c>
      <c r="AC379" s="168">
        <v>0</v>
      </c>
      <c r="AE379" s="168">
        <v>0</v>
      </c>
      <c r="AF379" s="168">
        <v>0</v>
      </c>
      <c r="AG379" s="168">
        <v>0</v>
      </c>
      <c r="AH379" s="168">
        <v>0</v>
      </c>
      <c r="AI379" s="168">
        <v>0</v>
      </c>
      <c r="AJ379" s="168">
        <v>0</v>
      </c>
      <c r="AK379" s="168">
        <v>0</v>
      </c>
      <c r="AL379" s="168">
        <v>0</v>
      </c>
      <c r="AM379" s="169">
        <v>0</v>
      </c>
    </row>
    <row r="380" spans="1:39" x14ac:dyDescent="0.15">
      <c r="A380" s="167">
        <v>0</v>
      </c>
      <c r="B380" s="168">
        <v>0</v>
      </c>
      <c r="C380" s="168">
        <v>0</v>
      </c>
      <c r="D380" s="168">
        <v>0</v>
      </c>
      <c r="E380" s="168">
        <v>0</v>
      </c>
      <c r="F380" s="168">
        <v>0</v>
      </c>
      <c r="G380" s="168">
        <v>0</v>
      </c>
      <c r="H380" s="168">
        <v>0</v>
      </c>
      <c r="I380" s="168">
        <v>24</v>
      </c>
      <c r="K380" s="168">
        <v>0</v>
      </c>
      <c r="L380" s="168">
        <v>0</v>
      </c>
      <c r="M380" s="168">
        <v>0</v>
      </c>
      <c r="N380" s="168">
        <v>0</v>
      </c>
      <c r="O380" s="168">
        <v>0</v>
      </c>
      <c r="P380" s="168">
        <v>0</v>
      </c>
      <c r="Q380" s="168">
        <v>0</v>
      </c>
      <c r="R380" s="168">
        <v>0</v>
      </c>
      <c r="S380" s="168">
        <v>24</v>
      </c>
      <c r="U380" s="168">
        <v>0</v>
      </c>
      <c r="V380" s="168">
        <v>0</v>
      </c>
      <c r="W380" s="168">
        <v>0</v>
      </c>
      <c r="X380" s="168">
        <v>0</v>
      </c>
      <c r="Y380" s="168">
        <v>0</v>
      </c>
      <c r="Z380" s="168">
        <v>0</v>
      </c>
      <c r="AA380" s="168">
        <v>0</v>
      </c>
      <c r="AB380" s="168">
        <v>0</v>
      </c>
      <c r="AC380" s="168">
        <v>0</v>
      </c>
      <c r="AE380" s="168">
        <v>0</v>
      </c>
      <c r="AF380" s="168">
        <v>0</v>
      </c>
      <c r="AG380" s="168">
        <v>0</v>
      </c>
      <c r="AH380" s="168">
        <v>0</v>
      </c>
      <c r="AI380" s="168">
        <v>0</v>
      </c>
      <c r="AJ380" s="168">
        <v>0</v>
      </c>
      <c r="AK380" s="168">
        <v>0</v>
      </c>
      <c r="AL380" s="168">
        <v>0</v>
      </c>
      <c r="AM380" s="169">
        <v>0</v>
      </c>
    </row>
    <row r="381" spans="1:39" x14ac:dyDescent="0.15">
      <c r="A381" s="167">
        <v>0</v>
      </c>
      <c r="B381" s="168">
        <v>0</v>
      </c>
      <c r="C381" s="168">
        <v>0</v>
      </c>
      <c r="D381" s="168">
        <v>0</v>
      </c>
      <c r="E381" s="168">
        <v>0</v>
      </c>
      <c r="F381" s="168">
        <v>0</v>
      </c>
      <c r="G381" s="168">
        <v>0</v>
      </c>
      <c r="H381" s="168">
        <v>0</v>
      </c>
      <c r="I381" s="168">
        <v>24</v>
      </c>
      <c r="K381" s="168">
        <v>0</v>
      </c>
      <c r="L381" s="168">
        <v>0</v>
      </c>
      <c r="M381" s="168">
        <v>0</v>
      </c>
      <c r="N381" s="168">
        <v>0</v>
      </c>
      <c r="O381" s="168">
        <v>0</v>
      </c>
      <c r="P381" s="168">
        <v>0</v>
      </c>
      <c r="Q381" s="168">
        <v>0</v>
      </c>
      <c r="R381" s="168">
        <v>0</v>
      </c>
      <c r="S381" s="168">
        <v>24</v>
      </c>
      <c r="U381" s="168">
        <v>0</v>
      </c>
      <c r="V381" s="168">
        <v>0</v>
      </c>
      <c r="W381" s="168">
        <v>0</v>
      </c>
      <c r="X381" s="168">
        <v>0</v>
      </c>
      <c r="Y381" s="168">
        <v>0</v>
      </c>
      <c r="Z381" s="168">
        <v>0</v>
      </c>
      <c r="AA381" s="168">
        <v>0</v>
      </c>
      <c r="AB381" s="168">
        <v>0</v>
      </c>
      <c r="AC381" s="168">
        <v>0</v>
      </c>
      <c r="AE381" s="168">
        <v>0</v>
      </c>
      <c r="AF381" s="168">
        <v>0</v>
      </c>
      <c r="AG381" s="168">
        <v>0</v>
      </c>
      <c r="AH381" s="168">
        <v>0</v>
      </c>
      <c r="AI381" s="168">
        <v>0</v>
      </c>
      <c r="AJ381" s="168">
        <v>0</v>
      </c>
      <c r="AK381" s="168">
        <v>0</v>
      </c>
      <c r="AL381" s="168">
        <v>0</v>
      </c>
      <c r="AM381" s="169">
        <v>0</v>
      </c>
    </row>
    <row r="382" spans="1:39" x14ac:dyDescent="0.15">
      <c r="A382" s="167">
        <v>0</v>
      </c>
      <c r="B382" s="168">
        <v>0</v>
      </c>
      <c r="C382" s="168">
        <v>0</v>
      </c>
      <c r="D382" s="168">
        <v>0</v>
      </c>
      <c r="E382" s="168">
        <v>0</v>
      </c>
      <c r="F382" s="168">
        <v>0</v>
      </c>
      <c r="G382" s="168">
        <v>0</v>
      </c>
      <c r="H382" s="168">
        <v>50</v>
      </c>
      <c r="I382" s="168">
        <v>24</v>
      </c>
      <c r="K382" s="168">
        <v>0</v>
      </c>
      <c r="L382" s="168">
        <v>0</v>
      </c>
      <c r="M382" s="168">
        <v>0</v>
      </c>
      <c r="N382" s="168">
        <v>0</v>
      </c>
      <c r="O382" s="168">
        <v>0</v>
      </c>
      <c r="P382" s="168">
        <v>0</v>
      </c>
      <c r="Q382" s="168">
        <v>0</v>
      </c>
      <c r="R382" s="168">
        <v>0</v>
      </c>
      <c r="S382" s="168">
        <v>24</v>
      </c>
      <c r="U382" s="168">
        <v>0</v>
      </c>
      <c r="V382" s="168">
        <v>0</v>
      </c>
      <c r="W382" s="168">
        <v>0</v>
      </c>
      <c r="X382" s="168">
        <v>0</v>
      </c>
      <c r="Y382" s="168">
        <v>0</v>
      </c>
      <c r="Z382" s="168">
        <v>0</v>
      </c>
      <c r="AA382" s="168">
        <v>0</v>
      </c>
      <c r="AB382" s="168">
        <v>0</v>
      </c>
      <c r="AC382" s="168">
        <v>0</v>
      </c>
      <c r="AE382" s="168">
        <v>0</v>
      </c>
      <c r="AF382" s="168">
        <v>0</v>
      </c>
      <c r="AG382" s="168">
        <v>0</v>
      </c>
      <c r="AH382" s="168">
        <v>0</v>
      </c>
      <c r="AI382" s="168">
        <v>0</v>
      </c>
      <c r="AJ382" s="168">
        <v>0</v>
      </c>
      <c r="AK382" s="168">
        <v>0</v>
      </c>
      <c r="AL382" s="168">
        <v>0</v>
      </c>
      <c r="AM382" s="169">
        <v>0</v>
      </c>
    </row>
    <row r="383" spans="1:39" x14ac:dyDescent="0.15">
      <c r="A383" s="167">
        <v>0</v>
      </c>
      <c r="B383" s="168">
        <v>0</v>
      </c>
      <c r="C383" s="168">
        <v>0</v>
      </c>
      <c r="D383" s="168">
        <v>0</v>
      </c>
      <c r="E383" s="168">
        <v>0</v>
      </c>
      <c r="F383" s="168">
        <v>0</v>
      </c>
      <c r="G383" s="168">
        <v>0</v>
      </c>
      <c r="H383" s="168">
        <v>50</v>
      </c>
      <c r="I383" s="168">
        <v>24</v>
      </c>
      <c r="K383" s="168">
        <v>0</v>
      </c>
      <c r="L383" s="168">
        <v>0</v>
      </c>
      <c r="M383" s="168">
        <v>0</v>
      </c>
      <c r="N383" s="168">
        <v>0</v>
      </c>
      <c r="O383" s="168">
        <v>0</v>
      </c>
      <c r="P383" s="168">
        <v>0</v>
      </c>
      <c r="Q383" s="168">
        <v>0</v>
      </c>
      <c r="R383" s="168">
        <v>0</v>
      </c>
      <c r="S383" s="168">
        <v>24</v>
      </c>
      <c r="U383" s="168">
        <v>0</v>
      </c>
      <c r="V383" s="168">
        <v>0</v>
      </c>
      <c r="W383" s="168">
        <v>0</v>
      </c>
      <c r="X383" s="168">
        <v>0</v>
      </c>
      <c r="Y383" s="168">
        <v>0</v>
      </c>
      <c r="Z383" s="168">
        <v>0</v>
      </c>
      <c r="AA383" s="168">
        <v>0</v>
      </c>
      <c r="AB383" s="168">
        <v>0</v>
      </c>
      <c r="AC383" s="168">
        <v>0</v>
      </c>
      <c r="AE383" s="168">
        <v>0</v>
      </c>
      <c r="AF383" s="168">
        <v>0</v>
      </c>
      <c r="AG383" s="168">
        <v>0</v>
      </c>
      <c r="AH383" s="168">
        <v>0</v>
      </c>
      <c r="AI383" s="168">
        <v>0</v>
      </c>
      <c r="AJ383" s="168">
        <v>0</v>
      </c>
      <c r="AK383" s="168">
        <v>0</v>
      </c>
      <c r="AL383" s="168">
        <v>0</v>
      </c>
      <c r="AM383" s="169">
        <v>0</v>
      </c>
    </row>
    <row r="384" spans="1:39" x14ac:dyDescent="0.15">
      <c r="A384" s="167">
        <v>0</v>
      </c>
      <c r="B384" s="168">
        <v>0</v>
      </c>
      <c r="C384" s="168">
        <v>0</v>
      </c>
      <c r="D384" s="168">
        <v>0</v>
      </c>
      <c r="E384" s="168">
        <v>0</v>
      </c>
      <c r="F384" s="168">
        <v>0</v>
      </c>
      <c r="G384" s="168">
        <v>0</v>
      </c>
      <c r="H384" s="168">
        <v>50</v>
      </c>
      <c r="I384" s="168">
        <v>22</v>
      </c>
      <c r="K384" s="168">
        <v>0</v>
      </c>
      <c r="L384" s="168">
        <v>0</v>
      </c>
      <c r="M384" s="168">
        <v>0</v>
      </c>
      <c r="N384" s="168">
        <v>0</v>
      </c>
      <c r="O384" s="168">
        <v>0</v>
      </c>
      <c r="P384" s="168">
        <v>0</v>
      </c>
      <c r="Q384" s="168">
        <v>0</v>
      </c>
      <c r="R384" s="168">
        <v>0</v>
      </c>
      <c r="S384" s="168">
        <v>22</v>
      </c>
      <c r="U384" s="168">
        <v>0</v>
      </c>
      <c r="V384" s="168">
        <v>0</v>
      </c>
      <c r="W384" s="168">
        <v>0</v>
      </c>
      <c r="X384" s="168">
        <v>0</v>
      </c>
      <c r="Y384" s="168">
        <v>0</v>
      </c>
      <c r="Z384" s="168">
        <v>0</v>
      </c>
      <c r="AA384" s="168">
        <v>0</v>
      </c>
      <c r="AB384" s="168">
        <v>0</v>
      </c>
      <c r="AC384" s="168">
        <v>0</v>
      </c>
      <c r="AE384" s="168">
        <v>0</v>
      </c>
      <c r="AF384" s="168">
        <v>0</v>
      </c>
      <c r="AG384" s="168">
        <v>0</v>
      </c>
      <c r="AH384" s="168">
        <v>0</v>
      </c>
      <c r="AI384" s="168">
        <v>0</v>
      </c>
      <c r="AJ384" s="168">
        <v>0</v>
      </c>
      <c r="AK384" s="168">
        <v>0</v>
      </c>
      <c r="AL384" s="168">
        <v>0</v>
      </c>
      <c r="AM384" s="169">
        <v>0</v>
      </c>
    </row>
    <row r="385" spans="1:39" x14ac:dyDescent="0.15">
      <c r="A385" s="167">
        <v>0</v>
      </c>
      <c r="B385" s="168">
        <v>0</v>
      </c>
      <c r="C385" s="168">
        <v>0</v>
      </c>
      <c r="D385" s="168">
        <v>0</v>
      </c>
      <c r="E385" s="168">
        <v>0</v>
      </c>
      <c r="F385" s="168">
        <v>0</v>
      </c>
      <c r="G385" s="168">
        <v>0</v>
      </c>
      <c r="H385" s="168">
        <v>50</v>
      </c>
      <c r="I385" s="168">
        <v>21</v>
      </c>
      <c r="K385" s="168">
        <v>0</v>
      </c>
      <c r="L385" s="168">
        <v>0</v>
      </c>
      <c r="M385" s="168">
        <v>0</v>
      </c>
      <c r="N385" s="168">
        <v>0</v>
      </c>
      <c r="O385" s="168">
        <v>0</v>
      </c>
      <c r="P385" s="168">
        <v>0</v>
      </c>
      <c r="Q385" s="168">
        <v>0</v>
      </c>
      <c r="R385" s="168">
        <v>0</v>
      </c>
      <c r="S385" s="168">
        <v>21</v>
      </c>
      <c r="U385" s="168">
        <v>0</v>
      </c>
      <c r="V385" s="168">
        <v>0</v>
      </c>
      <c r="W385" s="168">
        <v>0</v>
      </c>
      <c r="X385" s="168">
        <v>0</v>
      </c>
      <c r="Y385" s="168">
        <v>0</v>
      </c>
      <c r="Z385" s="168">
        <v>0</v>
      </c>
      <c r="AA385" s="168">
        <v>0</v>
      </c>
      <c r="AB385" s="168">
        <v>0</v>
      </c>
      <c r="AC385" s="168">
        <v>0</v>
      </c>
      <c r="AE385" s="168">
        <v>0</v>
      </c>
      <c r="AF385" s="168">
        <v>0</v>
      </c>
      <c r="AG385" s="168">
        <v>0</v>
      </c>
      <c r="AH385" s="168">
        <v>0</v>
      </c>
      <c r="AI385" s="168">
        <v>0</v>
      </c>
      <c r="AJ385" s="168">
        <v>0</v>
      </c>
      <c r="AK385" s="168">
        <v>0</v>
      </c>
      <c r="AL385" s="168">
        <v>0</v>
      </c>
      <c r="AM385" s="169">
        <v>0</v>
      </c>
    </row>
    <row r="386" spans="1:39" x14ac:dyDescent="0.15">
      <c r="A386" s="167">
        <v>0</v>
      </c>
      <c r="B386" s="168">
        <v>0</v>
      </c>
      <c r="C386" s="168">
        <v>0</v>
      </c>
      <c r="D386" s="168">
        <v>0</v>
      </c>
      <c r="E386" s="168">
        <v>0</v>
      </c>
      <c r="F386" s="168">
        <v>0</v>
      </c>
      <c r="G386" s="168">
        <v>0</v>
      </c>
      <c r="H386" s="168">
        <v>50</v>
      </c>
      <c r="I386" s="168">
        <v>21</v>
      </c>
      <c r="K386" s="168">
        <v>0</v>
      </c>
      <c r="L386" s="168">
        <v>0</v>
      </c>
      <c r="M386" s="168">
        <v>0</v>
      </c>
      <c r="N386" s="168">
        <v>0</v>
      </c>
      <c r="O386" s="168">
        <v>0</v>
      </c>
      <c r="P386" s="168">
        <v>0</v>
      </c>
      <c r="Q386" s="168">
        <v>0</v>
      </c>
      <c r="R386" s="168">
        <v>0</v>
      </c>
      <c r="S386" s="168">
        <v>21</v>
      </c>
      <c r="U386" s="168">
        <v>0</v>
      </c>
      <c r="V386" s="168">
        <v>0</v>
      </c>
      <c r="W386" s="168">
        <v>0</v>
      </c>
      <c r="X386" s="168">
        <v>0</v>
      </c>
      <c r="Y386" s="168">
        <v>0</v>
      </c>
      <c r="Z386" s="168">
        <v>0</v>
      </c>
      <c r="AA386" s="168">
        <v>0</v>
      </c>
      <c r="AB386" s="168">
        <v>0</v>
      </c>
      <c r="AC386" s="168">
        <v>0</v>
      </c>
      <c r="AE386" s="168">
        <v>0</v>
      </c>
      <c r="AF386" s="168">
        <v>0</v>
      </c>
      <c r="AG386" s="168">
        <v>0</v>
      </c>
      <c r="AH386" s="168">
        <v>0</v>
      </c>
      <c r="AI386" s="168">
        <v>0</v>
      </c>
      <c r="AJ386" s="168">
        <v>0</v>
      </c>
      <c r="AK386" s="168">
        <v>0</v>
      </c>
      <c r="AL386" s="168">
        <v>0</v>
      </c>
      <c r="AM386" s="169">
        <v>0</v>
      </c>
    </row>
    <row r="387" spans="1:39" x14ac:dyDescent="0.15">
      <c r="A387" s="167">
        <v>0</v>
      </c>
      <c r="B387" s="168">
        <v>0</v>
      </c>
      <c r="C387" s="168">
        <v>0</v>
      </c>
      <c r="D387" s="168">
        <v>0</v>
      </c>
      <c r="E387" s="168">
        <v>0</v>
      </c>
      <c r="F387" s="168">
        <v>0</v>
      </c>
      <c r="G387" s="168">
        <v>0</v>
      </c>
      <c r="H387" s="168">
        <v>50</v>
      </c>
      <c r="I387" s="168">
        <v>18</v>
      </c>
      <c r="K387" s="168">
        <v>0</v>
      </c>
      <c r="L387" s="168">
        <v>0</v>
      </c>
      <c r="M387" s="168">
        <v>0</v>
      </c>
      <c r="N387" s="168">
        <v>0</v>
      </c>
      <c r="O387" s="168">
        <v>0</v>
      </c>
      <c r="P387" s="168">
        <v>0</v>
      </c>
      <c r="Q387" s="168">
        <v>0</v>
      </c>
      <c r="R387" s="168">
        <v>0</v>
      </c>
      <c r="S387" s="168">
        <v>18</v>
      </c>
      <c r="U387" s="168">
        <v>0</v>
      </c>
      <c r="V387" s="168">
        <v>0</v>
      </c>
      <c r="W387" s="168">
        <v>0</v>
      </c>
      <c r="X387" s="168">
        <v>0</v>
      </c>
      <c r="Y387" s="168">
        <v>0</v>
      </c>
      <c r="Z387" s="168">
        <v>0</v>
      </c>
      <c r="AA387" s="168">
        <v>0</v>
      </c>
      <c r="AB387" s="168">
        <v>0</v>
      </c>
      <c r="AC387" s="168">
        <v>0</v>
      </c>
      <c r="AE387" s="168">
        <v>0</v>
      </c>
      <c r="AF387" s="168">
        <v>0</v>
      </c>
      <c r="AG387" s="168">
        <v>0</v>
      </c>
      <c r="AH387" s="168">
        <v>0</v>
      </c>
      <c r="AI387" s="168">
        <v>0</v>
      </c>
      <c r="AJ387" s="168">
        <v>0</v>
      </c>
      <c r="AK387" s="168">
        <v>0</v>
      </c>
      <c r="AL387" s="168">
        <v>0</v>
      </c>
      <c r="AM387" s="169">
        <v>0</v>
      </c>
    </row>
    <row r="388" spans="1:39" x14ac:dyDescent="0.15">
      <c r="A388" s="167">
        <v>0</v>
      </c>
      <c r="B388" s="168">
        <v>0</v>
      </c>
      <c r="C388" s="168">
        <v>0</v>
      </c>
      <c r="D388" s="168">
        <v>0</v>
      </c>
      <c r="E388" s="168">
        <v>0</v>
      </c>
      <c r="F388" s="168">
        <v>0</v>
      </c>
      <c r="G388" s="168">
        <v>0</v>
      </c>
      <c r="H388" s="168">
        <v>50</v>
      </c>
      <c r="I388" s="168">
        <v>15</v>
      </c>
      <c r="K388" s="168">
        <v>0</v>
      </c>
      <c r="L388" s="168">
        <v>0</v>
      </c>
      <c r="M388" s="168">
        <v>0</v>
      </c>
      <c r="N388" s="168">
        <v>0</v>
      </c>
      <c r="O388" s="168">
        <v>0</v>
      </c>
      <c r="P388" s="168">
        <v>0</v>
      </c>
      <c r="Q388" s="168">
        <v>0</v>
      </c>
      <c r="R388" s="168">
        <v>0</v>
      </c>
      <c r="S388" s="168">
        <v>15</v>
      </c>
      <c r="U388" s="168">
        <v>0</v>
      </c>
      <c r="V388" s="168">
        <v>0</v>
      </c>
      <c r="W388" s="168">
        <v>0</v>
      </c>
      <c r="X388" s="168">
        <v>0</v>
      </c>
      <c r="Y388" s="168">
        <v>0</v>
      </c>
      <c r="Z388" s="168">
        <v>0</v>
      </c>
      <c r="AA388" s="168">
        <v>0</v>
      </c>
      <c r="AB388" s="168">
        <v>0</v>
      </c>
      <c r="AC388" s="168">
        <v>0</v>
      </c>
      <c r="AE388" s="168">
        <v>0</v>
      </c>
      <c r="AF388" s="168">
        <v>0</v>
      </c>
      <c r="AG388" s="168">
        <v>0</v>
      </c>
      <c r="AH388" s="168">
        <v>0</v>
      </c>
      <c r="AI388" s="168">
        <v>0</v>
      </c>
      <c r="AJ388" s="168">
        <v>0</v>
      </c>
      <c r="AK388" s="168">
        <v>0</v>
      </c>
      <c r="AL388" s="168">
        <v>0</v>
      </c>
      <c r="AM388" s="169">
        <v>0</v>
      </c>
    </row>
    <row r="389" spans="1:39" x14ac:dyDescent="0.15">
      <c r="A389" s="167">
        <v>0</v>
      </c>
      <c r="B389" s="168">
        <v>0</v>
      </c>
      <c r="C389" s="168">
        <v>0</v>
      </c>
      <c r="D389" s="168">
        <v>0</v>
      </c>
      <c r="E389" s="168">
        <v>0</v>
      </c>
      <c r="F389" s="168">
        <v>0</v>
      </c>
      <c r="G389" s="168">
        <v>0</v>
      </c>
      <c r="H389" s="168">
        <v>50</v>
      </c>
      <c r="I389" s="168">
        <v>12</v>
      </c>
      <c r="K389" s="168">
        <v>0</v>
      </c>
      <c r="L389" s="168">
        <v>0</v>
      </c>
      <c r="M389" s="168">
        <v>0</v>
      </c>
      <c r="N389" s="168">
        <v>0</v>
      </c>
      <c r="O389" s="168">
        <v>0</v>
      </c>
      <c r="P389" s="168">
        <v>0</v>
      </c>
      <c r="Q389" s="168">
        <v>0</v>
      </c>
      <c r="R389" s="168">
        <v>0</v>
      </c>
      <c r="S389" s="168">
        <v>12</v>
      </c>
      <c r="U389" s="168">
        <v>0</v>
      </c>
      <c r="V389" s="168">
        <v>0</v>
      </c>
      <c r="W389" s="168">
        <v>0</v>
      </c>
      <c r="X389" s="168">
        <v>0</v>
      </c>
      <c r="Y389" s="168">
        <v>0</v>
      </c>
      <c r="Z389" s="168">
        <v>0</v>
      </c>
      <c r="AA389" s="168">
        <v>0</v>
      </c>
      <c r="AB389" s="168">
        <v>0</v>
      </c>
      <c r="AC389" s="168">
        <v>0</v>
      </c>
      <c r="AE389" s="168">
        <v>0</v>
      </c>
      <c r="AF389" s="168">
        <v>0</v>
      </c>
      <c r="AG389" s="168">
        <v>0</v>
      </c>
      <c r="AH389" s="168">
        <v>0</v>
      </c>
      <c r="AI389" s="168">
        <v>0</v>
      </c>
      <c r="AJ389" s="168">
        <v>0</v>
      </c>
      <c r="AK389" s="168">
        <v>0</v>
      </c>
      <c r="AL389" s="168">
        <v>0</v>
      </c>
      <c r="AM389" s="169">
        <v>0</v>
      </c>
    </row>
    <row r="390" spans="1:39" x14ac:dyDescent="0.15">
      <c r="A390" s="167">
        <v>0</v>
      </c>
      <c r="B390" s="168">
        <v>0</v>
      </c>
      <c r="C390" s="168">
        <v>0</v>
      </c>
      <c r="D390" s="168">
        <v>0</v>
      </c>
      <c r="E390" s="168">
        <v>0</v>
      </c>
      <c r="F390" s="168">
        <v>0</v>
      </c>
      <c r="G390" s="168">
        <v>0</v>
      </c>
      <c r="H390" s="168">
        <v>50</v>
      </c>
      <c r="I390" s="168">
        <v>7</v>
      </c>
      <c r="K390" s="168">
        <v>0</v>
      </c>
      <c r="L390" s="168">
        <v>0</v>
      </c>
      <c r="M390" s="168">
        <v>0</v>
      </c>
      <c r="N390" s="168">
        <v>0</v>
      </c>
      <c r="O390" s="168">
        <v>0</v>
      </c>
      <c r="P390" s="168">
        <v>0</v>
      </c>
      <c r="Q390" s="168">
        <v>0</v>
      </c>
      <c r="R390" s="168">
        <v>0</v>
      </c>
      <c r="S390" s="168">
        <v>7</v>
      </c>
      <c r="U390" s="168">
        <v>0</v>
      </c>
      <c r="V390" s="168">
        <v>0</v>
      </c>
      <c r="W390" s="168">
        <v>0</v>
      </c>
      <c r="X390" s="168">
        <v>0</v>
      </c>
      <c r="Y390" s="168">
        <v>0</v>
      </c>
      <c r="Z390" s="168">
        <v>0</v>
      </c>
      <c r="AA390" s="168">
        <v>0</v>
      </c>
      <c r="AB390" s="168">
        <v>0</v>
      </c>
      <c r="AC390" s="168">
        <v>0</v>
      </c>
      <c r="AE390" s="168">
        <v>0</v>
      </c>
      <c r="AF390" s="168">
        <v>0</v>
      </c>
      <c r="AG390" s="168">
        <v>0</v>
      </c>
      <c r="AH390" s="168">
        <v>0</v>
      </c>
      <c r="AI390" s="168">
        <v>0</v>
      </c>
      <c r="AJ390" s="168">
        <v>0</v>
      </c>
      <c r="AK390" s="168">
        <v>0</v>
      </c>
      <c r="AL390" s="168">
        <v>0</v>
      </c>
      <c r="AM390" s="169">
        <v>0</v>
      </c>
    </row>
    <row r="391" spans="1:39" x14ac:dyDescent="0.15">
      <c r="A391" s="167">
        <v>0</v>
      </c>
      <c r="B391" s="168">
        <v>0</v>
      </c>
      <c r="C391" s="168">
        <v>0</v>
      </c>
      <c r="D391" s="168">
        <v>0</v>
      </c>
      <c r="E391" s="168">
        <v>0</v>
      </c>
      <c r="F391" s="168">
        <v>0</v>
      </c>
      <c r="G391" s="168">
        <v>0</v>
      </c>
      <c r="H391" s="168">
        <v>50</v>
      </c>
      <c r="I391" s="168">
        <v>5</v>
      </c>
      <c r="K391" s="168">
        <v>0</v>
      </c>
      <c r="L391" s="168">
        <v>0</v>
      </c>
      <c r="M391" s="168">
        <v>0</v>
      </c>
      <c r="N391" s="168">
        <v>0</v>
      </c>
      <c r="O391" s="168">
        <v>0</v>
      </c>
      <c r="P391" s="168">
        <v>0</v>
      </c>
      <c r="Q391" s="168">
        <v>0</v>
      </c>
      <c r="R391" s="168">
        <v>0</v>
      </c>
      <c r="S391" s="168">
        <v>5</v>
      </c>
      <c r="U391" s="168">
        <v>0</v>
      </c>
      <c r="V391" s="168">
        <v>0</v>
      </c>
      <c r="W391" s="168">
        <v>0</v>
      </c>
      <c r="X391" s="168">
        <v>0</v>
      </c>
      <c r="Y391" s="168">
        <v>0</v>
      </c>
      <c r="Z391" s="168">
        <v>0</v>
      </c>
      <c r="AA391" s="168">
        <v>0</v>
      </c>
      <c r="AB391" s="168">
        <v>0</v>
      </c>
      <c r="AC391" s="168">
        <v>0</v>
      </c>
      <c r="AE391" s="168">
        <v>0</v>
      </c>
      <c r="AF391" s="168">
        <v>0</v>
      </c>
      <c r="AG391" s="168">
        <v>0</v>
      </c>
      <c r="AH391" s="168">
        <v>0</v>
      </c>
      <c r="AI391" s="168">
        <v>0</v>
      </c>
      <c r="AJ391" s="168">
        <v>0</v>
      </c>
      <c r="AK391" s="168">
        <v>0</v>
      </c>
      <c r="AL391" s="168">
        <v>0</v>
      </c>
      <c r="AM391" s="169">
        <v>0</v>
      </c>
    </row>
    <row r="392" spans="1:39" x14ac:dyDescent="0.15">
      <c r="A392" s="167">
        <v>0</v>
      </c>
      <c r="B392" s="168">
        <v>0</v>
      </c>
      <c r="C392" s="168">
        <v>0</v>
      </c>
      <c r="D392" s="168">
        <v>0</v>
      </c>
      <c r="E392" s="168">
        <v>0</v>
      </c>
      <c r="F392" s="168">
        <v>0</v>
      </c>
      <c r="G392" s="168">
        <v>0</v>
      </c>
      <c r="H392" s="168">
        <v>50</v>
      </c>
      <c r="I392" s="168">
        <v>0</v>
      </c>
      <c r="K392" s="168">
        <v>0</v>
      </c>
      <c r="L392" s="168">
        <v>0</v>
      </c>
      <c r="M392" s="168">
        <v>0</v>
      </c>
      <c r="N392" s="168">
        <v>0</v>
      </c>
      <c r="O392" s="168">
        <v>0</v>
      </c>
      <c r="P392" s="168">
        <v>0</v>
      </c>
      <c r="Q392" s="168">
        <v>0</v>
      </c>
      <c r="R392" s="168">
        <v>0</v>
      </c>
      <c r="S392" s="168">
        <v>0</v>
      </c>
      <c r="U392" s="168">
        <v>0</v>
      </c>
      <c r="V392" s="168">
        <v>0</v>
      </c>
      <c r="W392" s="168">
        <v>0</v>
      </c>
      <c r="X392" s="168">
        <v>0</v>
      </c>
      <c r="Y392" s="168">
        <v>0</v>
      </c>
      <c r="Z392" s="168">
        <v>0</v>
      </c>
      <c r="AA392" s="168">
        <v>0</v>
      </c>
      <c r="AB392" s="168">
        <v>0</v>
      </c>
      <c r="AC392" s="168">
        <v>0</v>
      </c>
      <c r="AE392" s="168">
        <v>0</v>
      </c>
      <c r="AF392" s="168">
        <v>0</v>
      </c>
      <c r="AG392" s="168">
        <v>0</v>
      </c>
      <c r="AH392" s="168">
        <v>0</v>
      </c>
      <c r="AI392" s="168">
        <v>0</v>
      </c>
      <c r="AJ392" s="168">
        <v>0</v>
      </c>
      <c r="AK392" s="168">
        <v>0</v>
      </c>
      <c r="AL392" s="168">
        <v>0</v>
      </c>
      <c r="AM392" s="169">
        <v>0</v>
      </c>
    </row>
    <row r="393" spans="1:39" x14ac:dyDescent="0.15">
      <c r="A393" s="167">
        <v>0</v>
      </c>
      <c r="B393" s="168">
        <v>0</v>
      </c>
      <c r="C393" s="168">
        <v>0</v>
      </c>
      <c r="D393" s="168">
        <v>0</v>
      </c>
      <c r="E393" s="168">
        <v>0</v>
      </c>
      <c r="F393" s="168">
        <v>0</v>
      </c>
      <c r="G393" s="168">
        <v>0</v>
      </c>
      <c r="H393" s="168">
        <v>50</v>
      </c>
      <c r="I393" s="168">
        <v>0</v>
      </c>
      <c r="K393" s="168">
        <v>0</v>
      </c>
      <c r="L393" s="168">
        <v>0</v>
      </c>
      <c r="M393" s="168">
        <v>0</v>
      </c>
      <c r="N393" s="168">
        <v>0</v>
      </c>
      <c r="O393" s="168">
        <v>0</v>
      </c>
      <c r="P393" s="168">
        <v>0</v>
      </c>
      <c r="Q393" s="168">
        <v>0</v>
      </c>
      <c r="R393" s="168">
        <v>0</v>
      </c>
      <c r="S393" s="168">
        <v>0</v>
      </c>
      <c r="U393" s="168">
        <v>0</v>
      </c>
      <c r="V393" s="168">
        <v>0</v>
      </c>
      <c r="W393" s="168">
        <v>0</v>
      </c>
      <c r="X393" s="168">
        <v>0</v>
      </c>
      <c r="Y393" s="168">
        <v>0</v>
      </c>
      <c r="Z393" s="168">
        <v>0</v>
      </c>
      <c r="AA393" s="168">
        <v>0</v>
      </c>
      <c r="AB393" s="168">
        <v>0</v>
      </c>
      <c r="AC393" s="168">
        <v>0</v>
      </c>
      <c r="AE393" s="168">
        <v>0</v>
      </c>
      <c r="AF393" s="168">
        <v>0</v>
      </c>
      <c r="AG393" s="168">
        <v>0</v>
      </c>
      <c r="AH393" s="168">
        <v>0</v>
      </c>
      <c r="AI393" s="168">
        <v>0</v>
      </c>
      <c r="AJ393" s="168">
        <v>0</v>
      </c>
      <c r="AK393" s="168">
        <v>0</v>
      </c>
      <c r="AL393" s="168">
        <v>0</v>
      </c>
      <c r="AM393" s="169">
        <v>0</v>
      </c>
    </row>
    <row r="394" spans="1:39" x14ac:dyDescent="0.15">
      <c r="A394" s="167">
        <v>0</v>
      </c>
      <c r="B394" s="168">
        <v>0</v>
      </c>
      <c r="C394" s="168">
        <v>0</v>
      </c>
      <c r="D394" s="168">
        <v>0</v>
      </c>
      <c r="E394" s="168">
        <v>0</v>
      </c>
      <c r="F394" s="168">
        <v>0</v>
      </c>
      <c r="G394" s="168">
        <v>0</v>
      </c>
      <c r="H394" s="168">
        <v>50</v>
      </c>
      <c r="I394" s="168">
        <v>38</v>
      </c>
      <c r="K394" s="168">
        <v>0</v>
      </c>
      <c r="L394" s="168">
        <v>0</v>
      </c>
      <c r="M394" s="168">
        <v>0</v>
      </c>
      <c r="N394" s="168">
        <v>0</v>
      </c>
      <c r="O394" s="168">
        <v>0</v>
      </c>
      <c r="P394" s="168">
        <v>0</v>
      </c>
      <c r="Q394" s="168">
        <v>0</v>
      </c>
      <c r="R394" s="168">
        <v>0</v>
      </c>
      <c r="S394" s="168">
        <v>38</v>
      </c>
      <c r="U394" s="168">
        <v>0</v>
      </c>
      <c r="V394" s="168">
        <v>0</v>
      </c>
      <c r="W394" s="168">
        <v>0</v>
      </c>
      <c r="X394" s="168">
        <v>0</v>
      </c>
      <c r="Y394" s="168">
        <v>0</v>
      </c>
      <c r="Z394" s="168">
        <v>0</v>
      </c>
      <c r="AA394" s="168">
        <v>0</v>
      </c>
      <c r="AB394" s="168">
        <v>43</v>
      </c>
      <c r="AC394" s="168">
        <v>0</v>
      </c>
      <c r="AE394" s="168">
        <v>0</v>
      </c>
      <c r="AF394" s="168">
        <v>0</v>
      </c>
      <c r="AG394" s="168">
        <v>0</v>
      </c>
      <c r="AH394" s="168">
        <v>0</v>
      </c>
      <c r="AI394" s="168">
        <v>0</v>
      </c>
      <c r="AJ394" s="168">
        <v>0</v>
      </c>
      <c r="AK394" s="168">
        <v>0</v>
      </c>
      <c r="AL394" s="168">
        <v>0</v>
      </c>
      <c r="AM394" s="169">
        <v>0</v>
      </c>
    </row>
    <row r="395" spans="1:39" x14ac:dyDescent="0.15">
      <c r="A395" s="167">
        <v>0</v>
      </c>
      <c r="B395" s="168">
        <v>0</v>
      </c>
      <c r="C395" s="168">
        <v>0</v>
      </c>
      <c r="D395" s="168">
        <v>0</v>
      </c>
      <c r="E395" s="168">
        <v>0</v>
      </c>
      <c r="F395" s="168">
        <v>0</v>
      </c>
      <c r="G395" s="168">
        <v>0</v>
      </c>
      <c r="H395" s="168">
        <v>50</v>
      </c>
      <c r="I395" s="168">
        <v>38</v>
      </c>
      <c r="K395" s="168">
        <v>0</v>
      </c>
      <c r="L395" s="168">
        <v>0</v>
      </c>
      <c r="M395" s="168">
        <v>0</v>
      </c>
      <c r="N395" s="168">
        <v>0</v>
      </c>
      <c r="O395" s="168">
        <v>0</v>
      </c>
      <c r="P395" s="168">
        <v>0</v>
      </c>
      <c r="Q395" s="168">
        <v>0</v>
      </c>
      <c r="R395" s="168">
        <v>0</v>
      </c>
      <c r="S395" s="168">
        <v>38</v>
      </c>
      <c r="U395" s="168">
        <v>0</v>
      </c>
      <c r="V395" s="168">
        <v>0</v>
      </c>
      <c r="W395" s="168">
        <v>0</v>
      </c>
      <c r="X395" s="168">
        <v>0</v>
      </c>
      <c r="Y395" s="168">
        <v>0</v>
      </c>
      <c r="Z395" s="168">
        <v>0</v>
      </c>
      <c r="AA395" s="168">
        <v>0</v>
      </c>
      <c r="AB395" s="168">
        <v>38</v>
      </c>
      <c r="AC395" s="168">
        <v>0</v>
      </c>
      <c r="AE395" s="168">
        <v>0</v>
      </c>
      <c r="AF395" s="168">
        <v>0</v>
      </c>
      <c r="AG395" s="168">
        <v>0</v>
      </c>
      <c r="AH395" s="168">
        <v>0</v>
      </c>
      <c r="AI395" s="168">
        <v>0</v>
      </c>
      <c r="AJ395" s="168">
        <v>0</v>
      </c>
      <c r="AK395" s="168">
        <v>0</v>
      </c>
      <c r="AL395" s="168">
        <v>0</v>
      </c>
      <c r="AM395" s="169">
        <v>0</v>
      </c>
    </row>
    <row r="396" spans="1:39" x14ac:dyDescent="0.15">
      <c r="A396" s="167">
        <v>0</v>
      </c>
      <c r="B396" s="168">
        <v>0</v>
      </c>
      <c r="C396" s="168">
        <v>0</v>
      </c>
      <c r="D396" s="168">
        <v>0</v>
      </c>
      <c r="E396" s="168">
        <v>0</v>
      </c>
      <c r="F396" s="168">
        <v>0</v>
      </c>
      <c r="G396" s="168">
        <v>0</v>
      </c>
      <c r="H396" s="168">
        <v>0</v>
      </c>
      <c r="I396" s="168">
        <v>33</v>
      </c>
      <c r="K396" s="168">
        <v>0</v>
      </c>
      <c r="L396" s="168">
        <v>0</v>
      </c>
      <c r="M396" s="168">
        <v>0</v>
      </c>
      <c r="N396" s="168">
        <v>0</v>
      </c>
      <c r="O396" s="168">
        <v>0</v>
      </c>
      <c r="P396" s="168">
        <v>0</v>
      </c>
      <c r="Q396" s="168">
        <v>0</v>
      </c>
      <c r="R396" s="168">
        <v>0</v>
      </c>
      <c r="S396" s="168">
        <v>33</v>
      </c>
      <c r="U396" s="168">
        <v>0</v>
      </c>
      <c r="V396" s="168">
        <v>0</v>
      </c>
      <c r="W396" s="168">
        <v>0</v>
      </c>
      <c r="X396" s="168">
        <v>0</v>
      </c>
      <c r="Y396" s="168">
        <v>0</v>
      </c>
      <c r="Z396" s="168">
        <v>0</v>
      </c>
      <c r="AA396" s="168">
        <v>0</v>
      </c>
      <c r="AB396" s="168">
        <v>0</v>
      </c>
      <c r="AC396" s="168">
        <v>0</v>
      </c>
      <c r="AE396" s="168">
        <v>0</v>
      </c>
      <c r="AF396" s="168">
        <v>0</v>
      </c>
      <c r="AG396" s="168">
        <v>0</v>
      </c>
      <c r="AH396" s="168">
        <v>0</v>
      </c>
      <c r="AI396" s="168">
        <v>0</v>
      </c>
      <c r="AJ396" s="168">
        <v>0</v>
      </c>
      <c r="AK396" s="168">
        <v>0</v>
      </c>
      <c r="AL396" s="168">
        <v>0</v>
      </c>
      <c r="AM396" s="169">
        <v>0</v>
      </c>
    </row>
    <row r="397" spans="1:39" ht="20.25" customHeight="1" thickBot="1" x14ac:dyDescent="0.2">
      <c r="A397" s="170">
        <v>0</v>
      </c>
      <c r="B397" s="171">
        <v>0</v>
      </c>
      <c r="C397" s="171">
        <v>0</v>
      </c>
      <c r="D397" s="171">
        <v>0</v>
      </c>
      <c r="E397" s="171">
        <v>0</v>
      </c>
      <c r="F397" s="171">
        <v>0</v>
      </c>
      <c r="G397" s="171">
        <v>0</v>
      </c>
      <c r="H397" s="171">
        <v>0</v>
      </c>
      <c r="I397" s="171">
        <v>26</v>
      </c>
      <c r="K397" s="171">
        <v>0</v>
      </c>
      <c r="L397" s="171">
        <v>0</v>
      </c>
      <c r="M397" s="171">
        <v>0</v>
      </c>
      <c r="N397" s="171">
        <v>0</v>
      </c>
      <c r="O397" s="171">
        <v>0</v>
      </c>
      <c r="P397" s="171">
        <v>0</v>
      </c>
      <c r="Q397" s="171">
        <v>0</v>
      </c>
      <c r="R397" s="171">
        <v>0</v>
      </c>
      <c r="S397" s="171">
        <v>26</v>
      </c>
      <c r="U397" s="171">
        <v>0</v>
      </c>
      <c r="V397" s="171">
        <v>0</v>
      </c>
      <c r="W397" s="171">
        <v>0</v>
      </c>
      <c r="X397" s="171">
        <v>0</v>
      </c>
      <c r="Y397" s="171">
        <v>0</v>
      </c>
      <c r="Z397" s="171">
        <v>0</v>
      </c>
      <c r="AA397" s="171">
        <v>0</v>
      </c>
      <c r="AB397" s="171">
        <v>0</v>
      </c>
      <c r="AC397" s="171">
        <v>0</v>
      </c>
      <c r="AE397" s="171">
        <v>0</v>
      </c>
      <c r="AF397" s="171">
        <v>0</v>
      </c>
      <c r="AG397" s="171">
        <v>0</v>
      </c>
      <c r="AH397" s="171">
        <v>0</v>
      </c>
      <c r="AI397" s="171">
        <v>0</v>
      </c>
      <c r="AJ397" s="171">
        <v>0</v>
      </c>
      <c r="AK397" s="171">
        <v>0</v>
      </c>
      <c r="AL397" s="171">
        <v>0</v>
      </c>
      <c r="AM397" s="172">
        <v>0</v>
      </c>
    </row>
    <row r="398" spans="1:39" ht="20.25" customHeight="1" x14ac:dyDescent="0.15">
      <c r="A398" s="1250" t="s">
        <v>230</v>
      </c>
      <c r="B398" s="1251"/>
      <c r="C398" s="1252"/>
    </row>
    <row r="399" spans="1:39" ht="14.25" thickBot="1" x14ac:dyDescent="0.2">
      <c r="A399" s="1253"/>
      <c r="B399" s="1254"/>
      <c r="C399" s="1255"/>
    </row>
    <row r="400" spans="1:39" ht="14.25" thickBot="1" x14ac:dyDescent="0.2"/>
    <row r="401" spans="1:40" x14ac:dyDescent="0.15">
      <c r="A401" s="191">
        <v>100</v>
      </c>
      <c r="B401" s="165">
        <v>100</v>
      </c>
      <c r="C401" s="165">
        <v>100</v>
      </c>
      <c r="D401" s="165">
        <v>100</v>
      </c>
      <c r="E401" s="165">
        <v>100</v>
      </c>
      <c r="F401" s="165">
        <v>100</v>
      </c>
      <c r="G401" s="165">
        <v>100</v>
      </c>
      <c r="H401" s="165">
        <v>100</v>
      </c>
      <c r="I401" s="165">
        <v>100</v>
      </c>
      <c r="J401" s="173">
        <v>100</v>
      </c>
      <c r="K401" s="165">
        <v>100</v>
      </c>
      <c r="L401" s="165">
        <v>100</v>
      </c>
      <c r="M401" s="165">
        <v>100</v>
      </c>
      <c r="N401" s="165">
        <v>100</v>
      </c>
      <c r="O401" s="165">
        <v>100</v>
      </c>
      <c r="P401" s="165">
        <v>60</v>
      </c>
      <c r="Q401" s="165">
        <v>100</v>
      </c>
      <c r="R401" s="165">
        <v>100</v>
      </c>
      <c r="S401" s="165">
        <v>100</v>
      </c>
      <c r="T401" s="173">
        <v>100</v>
      </c>
      <c r="U401" s="165">
        <v>100</v>
      </c>
      <c r="V401" s="165">
        <v>100</v>
      </c>
      <c r="W401" s="165">
        <v>100</v>
      </c>
      <c r="X401" s="165">
        <v>100</v>
      </c>
      <c r="Y401" s="165">
        <v>100</v>
      </c>
      <c r="Z401" s="165">
        <v>100</v>
      </c>
      <c r="AA401" s="165">
        <v>100</v>
      </c>
      <c r="AB401" s="165">
        <v>100</v>
      </c>
      <c r="AC401" s="165">
        <v>100</v>
      </c>
      <c r="AD401" s="173">
        <v>100</v>
      </c>
      <c r="AE401" s="165">
        <v>100</v>
      </c>
      <c r="AF401" s="165">
        <v>100</v>
      </c>
      <c r="AG401" s="165">
        <v>100</v>
      </c>
      <c r="AH401" s="165">
        <v>100</v>
      </c>
      <c r="AI401" s="165">
        <v>100</v>
      </c>
      <c r="AJ401" s="165">
        <v>60</v>
      </c>
      <c r="AK401" s="165">
        <v>100</v>
      </c>
      <c r="AL401" s="165">
        <v>100</v>
      </c>
      <c r="AM401" s="166">
        <v>100</v>
      </c>
      <c r="AN401" s="173">
        <v>100</v>
      </c>
    </row>
    <row r="402" spans="1:40" x14ac:dyDescent="0.15">
      <c r="A402" s="167">
        <v>70</v>
      </c>
      <c r="B402" s="168">
        <v>35</v>
      </c>
      <c r="C402" s="168">
        <v>0</v>
      </c>
      <c r="D402" s="168">
        <v>35</v>
      </c>
      <c r="E402" s="168">
        <v>35</v>
      </c>
      <c r="F402" s="168">
        <v>0</v>
      </c>
      <c r="G402" s="168">
        <v>20</v>
      </c>
      <c r="H402" s="168">
        <v>78</v>
      </c>
      <c r="I402" s="168">
        <v>0</v>
      </c>
      <c r="K402" s="168">
        <v>35</v>
      </c>
      <c r="L402" s="168">
        <v>35</v>
      </c>
      <c r="M402" s="168">
        <v>0</v>
      </c>
      <c r="N402" s="168">
        <v>35</v>
      </c>
      <c r="O402" s="168">
        <v>35</v>
      </c>
      <c r="P402" s="168">
        <v>0</v>
      </c>
      <c r="Q402" s="168">
        <v>88</v>
      </c>
      <c r="R402" s="168">
        <v>78</v>
      </c>
      <c r="S402" s="168">
        <v>69</v>
      </c>
      <c r="U402" s="168">
        <v>35</v>
      </c>
      <c r="V402" s="168">
        <v>35</v>
      </c>
      <c r="W402" s="168">
        <v>35</v>
      </c>
      <c r="X402" s="168">
        <v>35</v>
      </c>
      <c r="Y402" s="168">
        <v>35</v>
      </c>
      <c r="Z402" s="168">
        <v>35</v>
      </c>
      <c r="AA402" s="168">
        <v>35</v>
      </c>
      <c r="AB402" s="168">
        <v>78</v>
      </c>
      <c r="AC402" s="168">
        <v>0</v>
      </c>
      <c r="AE402" s="168">
        <v>35</v>
      </c>
      <c r="AF402" s="168">
        <v>35</v>
      </c>
      <c r="AG402" s="168">
        <v>35</v>
      </c>
      <c r="AH402" s="168">
        <v>35</v>
      </c>
      <c r="AI402" s="168">
        <v>35</v>
      </c>
      <c r="AJ402" s="168">
        <v>35</v>
      </c>
      <c r="AK402" s="168">
        <v>35</v>
      </c>
      <c r="AL402" s="168">
        <v>35</v>
      </c>
      <c r="AM402" s="169">
        <v>0</v>
      </c>
    </row>
    <row r="403" spans="1:40" x14ac:dyDescent="0.15">
      <c r="A403" s="167">
        <v>68</v>
      </c>
      <c r="B403" s="168">
        <v>28</v>
      </c>
      <c r="C403" s="168">
        <v>0</v>
      </c>
      <c r="D403" s="168">
        <v>28</v>
      </c>
      <c r="E403" s="168">
        <v>28</v>
      </c>
      <c r="F403" s="168">
        <v>0</v>
      </c>
      <c r="G403" s="168">
        <v>20</v>
      </c>
      <c r="H403" s="168">
        <v>74</v>
      </c>
      <c r="I403" s="168">
        <v>0</v>
      </c>
      <c r="K403" s="168">
        <v>28</v>
      </c>
      <c r="L403" s="168">
        <v>28</v>
      </c>
      <c r="M403" s="168">
        <v>0</v>
      </c>
      <c r="N403" s="168">
        <v>28</v>
      </c>
      <c r="O403" s="168">
        <v>28</v>
      </c>
      <c r="P403" s="168">
        <v>0</v>
      </c>
      <c r="Q403" s="168">
        <v>82</v>
      </c>
      <c r="R403" s="168">
        <v>74</v>
      </c>
      <c r="S403" s="168">
        <v>64</v>
      </c>
      <c r="U403" s="168">
        <v>28</v>
      </c>
      <c r="V403" s="168">
        <v>28</v>
      </c>
      <c r="W403" s="168">
        <v>28</v>
      </c>
      <c r="X403" s="168">
        <v>28</v>
      </c>
      <c r="Y403" s="168">
        <v>28</v>
      </c>
      <c r="Z403" s="168">
        <v>28</v>
      </c>
      <c r="AA403" s="168">
        <v>28</v>
      </c>
      <c r="AB403" s="168">
        <v>74</v>
      </c>
      <c r="AC403" s="168">
        <v>0</v>
      </c>
      <c r="AE403" s="168">
        <v>28</v>
      </c>
      <c r="AF403" s="168">
        <v>28</v>
      </c>
      <c r="AG403" s="168">
        <v>28</v>
      </c>
      <c r="AH403" s="168">
        <v>28</v>
      </c>
      <c r="AI403" s="168">
        <v>28</v>
      </c>
      <c r="AJ403" s="168">
        <v>28</v>
      </c>
      <c r="AK403" s="168">
        <v>28</v>
      </c>
      <c r="AL403" s="168">
        <v>28</v>
      </c>
      <c r="AM403" s="169">
        <v>0</v>
      </c>
    </row>
    <row r="404" spans="1:40" x14ac:dyDescent="0.15">
      <c r="A404" s="167">
        <v>66</v>
      </c>
      <c r="B404" s="168">
        <v>24</v>
      </c>
      <c r="C404" s="168">
        <v>0</v>
      </c>
      <c r="D404" s="168">
        <v>24</v>
      </c>
      <c r="E404" s="168">
        <v>24</v>
      </c>
      <c r="F404" s="168">
        <v>0</v>
      </c>
      <c r="G404" s="168">
        <v>20</v>
      </c>
      <c r="H404" s="168">
        <v>70</v>
      </c>
      <c r="I404" s="168">
        <v>0</v>
      </c>
      <c r="K404" s="168">
        <v>24</v>
      </c>
      <c r="L404" s="168">
        <v>24</v>
      </c>
      <c r="M404" s="168">
        <v>0</v>
      </c>
      <c r="N404" s="168">
        <v>24</v>
      </c>
      <c r="O404" s="168">
        <v>24</v>
      </c>
      <c r="P404" s="168">
        <v>0</v>
      </c>
      <c r="Q404" s="168">
        <v>76</v>
      </c>
      <c r="R404" s="168">
        <v>70</v>
      </c>
      <c r="S404" s="168">
        <v>61</v>
      </c>
      <c r="U404" s="168">
        <v>24</v>
      </c>
      <c r="V404" s="168">
        <v>24</v>
      </c>
      <c r="W404" s="168">
        <v>24</v>
      </c>
      <c r="X404" s="168">
        <v>24</v>
      </c>
      <c r="Y404" s="168">
        <v>24</v>
      </c>
      <c r="Z404" s="168">
        <v>24</v>
      </c>
      <c r="AA404" s="168">
        <v>24</v>
      </c>
      <c r="AB404" s="168">
        <v>70</v>
      </c>
      <c r="AC404" s="168">
        <v>0</v>
      </c>
      <c r="AE404" s="168">
        <v>24</v>
      </c>
      <c r="AF404" s="168">
        <v>24</v>
      </c>
      <c r="AG404" s="168">
        <v>24</v>
      </c>
      <c r="AH404" s="168">
        <v>24</v>
      </c>
      <c r="AI404" s="168">
        <v>24</v>
      </c>
      <c r="AJ404" s="168">
        <v>24</v>
      </c>
      <c r="AK404" s="168">
        <v>24</v>
      </c>
      <c r="AL404" s="168">
        <v>24</v>
      </c>
      <c r="AM404" s="169">
        <v>0</v>
      </c>
    </row>
    <row r="405" spans="1:40" x14ac:dyDescent="0.15">
      <c r="A405" s="167">
        <v>64</v>
      </c>
      <c r="B405" s="168">
        <v>24</v>
      </c>
      <c r="C405" s="168">
        <v>0</v>
      </c>
      <c r="D405" s="168">
        <v>24</v>
      </c>
      <c r="E405" s="168">
        <v>24</v>
      </c>
      <c r="F405" s="168">
        <v>0</v>
      </c>
      <c r="G405" s="168">
        <v>20</v>
      </c>
      <c r="H405" s="168">
        <v>70</v>
      </c>
      <c r="I405" s="168">
        <v>0</v>
      </c>
      <c r="K405" s="168">
        <v>24</v>
      </c>
      <c r="L405" s="168">
        <v>24</v>
      </c>
      <c r="M405" s="168">
        <v>0</v>
      </c>
      <c r="N405" s="168">
        <v>24</v>
      </c>
      <c r="O405" s="168">
        <v>24</v>
      </c>
      <c r="P405" s="168">
        <v>0</v>
      </c>
      <c r="Q405" s="168">
        <v>70</v>
      </c>
      <c r="R405" s="168">
        <v>70</v>
      </c>
      <c r="S405" s="168">
        <v>58</v>
      </c>
      <c r="U405" s="168">
        <v>24</v>
      </c>
      <c r="V405" s="168">
        <v>24</v>
      </c>
      <c r="W405" s="168">
        <v>24</v>
      </c>
      <c r="X405" s="168">
        <v>24</v>
      </c>
      <c r="Y405" s="168">
        <v>24</v>
      </c>
      <c r="Z405" s="168">
        <v>24</v>
      </c>
      <c r="AA405" s="168">
        <v>24</v>
      </c>
      <c r="AB405" s="168">
        <v>70</v>
      </c>
      <c r="AC405" s="168">
        <v>0</v>
      </c>
      <c r="AE405" s="168">
        <v>24</v>
      </c>
      <c r="AF405" s="168">
        <v>24</v>
      </c>
      <c r="AG405" s="168">
        <v>24</v>
      </c>
      <c r="AH405" s="168">
        <v>24</v>
      </c>
      <c r="AI405" s="168">
        <v>24</v>
      </c>
      <c r="AJ405" s="168">
        <v>24</v>
      </c>
      <c r="AK405" s="168">
        <v>24</v>
      </c>
      <c r="AL405" s="168">
        <v>24</v>
      </c>
      <c r="AM405" s="169">
        <v>0</v>
      </c>
    </row>
    <row r="406" spans="1:40" x14ac:dyDescent="0.15">
      <c r="A406" s="167">
        <v>62</v>
      </c>
      <c r="B406" s="168">
        <v>24</v>
      </c>
      <c r="C406" s="168">
        <v>0</v>
      </c>
      <c r="D406" s="168">
        <v>24</v>
      </c>
      <c r="E406" s="168">
        <v>24</v>
      </c>
      <c r="F406" s="168">
        <v>0</v>
      </c>
      <c r="G406" s="168">
        <v>20</v>
      </c>
      <c r="H406" s="168">
        <v>70</v>
      </c>
      <c r="I406" s="168">
        <v>0</v>
      </c>
      <c r="K406" s="168">
        <v>24</v>
      </c>
      <c r="L406" s="168">
        <v>24</v>
      </c>
      <c r="M406" s="168">
        <v>0</v>
      </c>
      <c r="N406" s="168">
        <v>24</v>
      </c>
      <c r="O406" s="168">
        <v>24</v>
      </c>
      <c r="P406" s="168">
        <v>0</v>
      </c>
      <c r="Q406" s="168">
        <v>64</v>
      </c>
      <c r="R406" s="168">
        <v>70</v>
      </c>
      <c r="S406" s="168">
        <v>56</v>
      </c>
      <c r="U406" s="168">
        <v>24</v>
      </c>
      <c r="V406" s="168">
        <v>24</v>
      </c>
      <c r="W406" s="168">
        <v>24</v>
      </c>
      <c r="X406" s="168">
        <v>24</v>
      </c>
      <c r="Y406" s="168">
        <v>24</v>
      </c>
      <c r="Z406" s="168">
        <v>24</v>
      </c>
      <c r="AA406" s="168">
        <v>24</v>
      </c>
      <c r="AB406" s="168">
        <v>70</v>
      </c>
      <c r="AC406" s="168">
        <v>0</v>
      </c>
      <c r="AE406" s="168">
        <v>24</v>
      </c>
      <c r="AF406" s="168">
        <v>24</v>
      </c>
      <c r="AG406" s="168">
        <v>24</v>
      </c>
      <c r="AH406" s="168">
        <v>24</v>
      </c>
      <c r="AI406" s="168">
        <v>24</v>
      </c>
      <c r="AJ406" s="168">
        <v>24</v>
      </c>
      <c r="AK406" s="168">
        <v>24</v>
      </c>
      <c r="AL406" s="168">
        <v>24</v>
      </c>
      <c r="AM406" s="169">
        <v>0</v>
      </c>
    </row>
    <row r="407" spans="1:40" x14ac:dyDescent="0.15">
      <c r="A407" s="167">
        <v>60</v>
      </c>
      <c r="B407" s="168">
        <v>24</v>
      </c>
      <c r="C407" s="168">
        <v>0</v>
      </c>
      <c r="D407" s="168">
        <v>24</v>
      </c>
      <c r="E407" s="168">
        <v>24</v>
      </c>
      <c r="F407" s="168">
        <v>0</v>
      </c>
      <c r="G407" s="168">
        <v>20</v>
      </c>
      <c r="H407" s="168">
        <v>70</v>
      </c>
      <c r="I407" s="168">
        <v>0</v>
      </c>
      <c r="K407" s="168">
        <v>24</v>
      </c>
      <c r="L407" s="168">
        <v>24</v>
      </c>
      <c r="M407" s="168">
        <v>0</v>
      </c>
      <c r="N407" s="168">
        <v>24</v>
      </c>
      <c r="O407" s="168">
        <v>24</v>
      </c>
      <c r="P407" s="168">
        <v>0</v>
      </c>
      <c r="Q407" s="168">
        <v>58</v>
      </c>
      <c r="R407" s="168">
        <v>70</v>
      </c>
      <c r="S407" s="168">
        <v>54</v>
      </c>
      <c r="U407" s="168">
        <v>24</v>
      </c>
      <c r="V407" s="168">
        <v>24</v>
      </c>
      <c r="W407" s="168">
        <v>24</v>
      </c>
      <c r="X407" s="168">
        <v>24</v>
      </c>
      <c r="Y407" s="168">
        <v>24</v>
      </c>
      <c r="Z407" s="168">
        <v>24</v>
      </c>
      <c r="AA407" s="168">
        <v>24</v>
      </c>
      <c r="AB407" s="168">
        <v>70</v>
      </c>
      <c r="AC407" s="168">
        <v>0</v>
      </c>
      <c r="AE407" s="168">
        <v>24</v>
      </c>
      <c r="AF407" s="168">
        <v>24</v>
      </c>
      <c r="AG407" s="168">
        <v>24</v>
      </c>
      <c r="AH407" s="168">
        <v>24</v>
      </c>
      <c r="AI407" s="168">
        <v>24</v>
      </c>
      <c r="AJ407" s="168">
        <v>24</v>
      </c>
      <c r="AK407" s="168">
        <v>24</v>
      </c>
      <c r="AL407" s="168">
        <v>24</v>
      </c>
      <c r="AM407" s="169">
        <v>0</v>
      </c>
    </row>
    <row r="408" spans="1:40" x14ac:dyDescent="0.15">
      <c r="A408" s="167">
        <v>58</v>
      </c>
      <c r="B408" s="168">
        <v>22</v>
      </c>
      <c r="C408" s="168">
        <v>0</v>
      </c>
      <c r="D408" s="168">
        <v>22</v>
      </c>
      <c r="E408" s="168">
        <v>22</v>
      </c>
      <c r="F408" s="168">
        <v>0</v>
      </c>
      <c r="G408" s="168">
        <v>20</v>
      </c>
      <c r="H408" s="168">
        <v>69</v>
      </c>
      <c r="I408" s="168">
        <v>0</v>
      </c>
      <c r="K408" s="168">
        <v>22</v>
      </c>
      <c r="L408" s="168">
        <v>22</v>
      </c>
      <c r="M408" s="168">
        <v>0</v>
      </c>
      <c r="N408" s="168">
        <v>22</v>
      </c>
      <c r="O408" s="168">
        <v>22</v>
      </c>
      <c r="P408" s="168">
        <v>0</v>
      </c>
      <c r="Q408" s="168">
        <v>52</v>
      </c>
      <c r="R408" s="168">
        <v>69</v>
      </c>
      <c r="S408" s="168">
        <v>30</v>
      </c>
      <c r="U408" s="168">
        <v>22</v>
      </c>
      <c r="V408" s="168">
        <v>22</v>
      </c>
      <c r="W408" s="168">
        <v>22</v>
      </c>
      <c r="X408" s="168">
        <v>22</v>
      </c>
      <c r="Y408" s="168">
        <v>22</v>
      </c>
      <c r="Z408" s="168">
        <v>22</v>
      </c>
      <c r="AA408" s="168">
        <v>22</v>
      </c>
      <c r="AB408" s="168">
        <v>69</v>
      </c>
      <c r="AC408" s="168">
        <v>0</v>
      </c>
      <c r="AE408" s="168">
        <v>22</v>
      </c>
      <c r="AF408" s="168">
        <v>22</v>
      </c>
      <c r="AG408" s="168">
        <v>22</v>
      </c>
      <c r="AH408" s="168">
        <v>22</v>
      </c>
      <c r="AI408" s="168">
        <v>22</v>
      </c>
      <c r="AJ408" s="168">
        <v>22</v>
      </c>
      <c r="AK408" s="168">
        <v>22</v>
      </c>
      <c r="AL408" s="168">
        <v>22</v>
      </c>
      <c r="AM408" s="169">
        <v>0</v>
      </c>
    </row>
    <row r="409" spans="1:40" x14ac:dyDescent="0.15">
      <c r="A409" s="167">
        <v>56</v>
      </c>
      <c r="B409" s="168">
        <v>21</v>
      </c>
      <c r="C409" s="168">
        <v>0</v>
      </c>
      <c r="D409" s="168">
        <v>21</v>
      </c>
      <c r="E409" s="168">
        <v>21</v>
      </c>
      <c r="F409" s="168">
        <v>0</v>
      </c>
      <c r="G409" s="168">
        <v>20</v>
      </c>
      <c r="H409" s="168">
        <v>67</v>
      </c>
      <c r="I409" s="168">
        <v>0</v>
      </c>
      <c r="K409" s="168">
        <v>21</v>
      </c>
      <c r="L409" s="168">
        <v>21</v>
      </c>
      <c r="M409" s="168">
        <v>0</v>
      </c>
      <c r="N409" s="168">
        <v>21</v>
      </c>
      <c r="O409" s="168">
        <v>21</v>
      </c>
      <c r="P409" s="168">
        <v>0</v>
      </c>
      <c r="Q409" s="168">
        <v>46</v>
      </c>
      <c r="R409" s="168">
        <v>67</v>
      </c>
      <c r="S409" s="168">
        <v>51</v>
      </c>
      <c r="U409" s="168">
        <v>21</v>
      </c>
      <c r="V409" s="168">
        <v>21</v>
      </c>
      <c r="W409" s="168">
        <v>21</v>
      </c>
      <c r="X409" s="168">
        <v>21</v>
      </c>
      <c r="Y409" s="168">
        <v>21</v>
      </c>
      <c r="Z409" s="168">
        <v>21</v>
      </c>
      <c r="AA409" s="168">
        <v>21</v>
      </c>
      <c r="AB409" s="168">
        <v>67</v>
      </c>
      <c r="AC409" s="168">
        <v>0</v>
      </c>
      <c r="AE409" s="168">
        <v>21</v>
      </c>
      <c r="AF409" s="168">
        <v>21</v>
      </c>
      <c r="AG409" s="168">
        <v>21</v>
      </c>
      <c r="AH409" s="168">
        <v>21</v>
      </c>
      <c r="AI409" s="168">
        <v>21</v>
      </c>
      <c r="AJ409" s="168">
        <v>21</v>
      </c>
      <c r="AK409" s="168">
        <v>21</v>
      </c>
      <c r="AL409" s="168">
        <v>21</v>
      </c>
      <c r="AM409" s="169">
        <v>0</v>
      </c>
    </row>
    <row r="410" spans="1:40" x14ac:dyDescent="0.15">
      <c r="A410" s="167">
        <v>54</v>
      </c>
      <c r="B410" s="168">
        <v>21</v>
      </c>
      <c r="C410" s="168">
        <v>0</v>
      </c>
      <c r="D410" s="168">
        <v>21</v>
      </c>
      <c r="E410" s="168">
        <v>21</v>
      </c>
      <c r="F410" s="168">
        <v>0</v>
      </c>
      <c r="G410" s="168">
        <v>20</v>
      </c>
      <c r="H410" s="168">
        <v>67</v>
      </c>
      <c r="I410" s="168">
        <v>0</v>
      </c>
      <c r="K410" s="168">
        <v>21</v>
      </c>
      <c r="L410" s="168">
        <v>21</v>
      </c>
      <c r="M410" s="168">
        <v>0</v>
      </c>
      <c r="N410" s="168">
        <v>21</v>
      </c>
      <c r="O410" s="168">
        <v>21</v>
      </c>
      <c r="P410" s="168">
        <v>0</v>
      </c>
      <c r="Q410" s="168">
        <v>40</v>
      </c>
      <c r="R410" s="168">
        <v>67</v>
      </c>
      <c r="S410" s="168">
        <v>47</v>
      </c>
      <c r="U410" s="168">
        <v>21</v>
      </c>
      <c r="V410" s="168">
        <v>21</v>
      </c>
      <c r="W410" s="168">
        <v>21</v>
      </c>
      <c r="X410" s="168">
        <v>21</v>
      </c>
      <c r="Y410" s="168">
        <v>21</v>
      </c>
      <c r="Z410" s="168">
        <v>21</v>
      </c>
      <c r="AA410" s="168">
        <v>21</v>
      </c>
      <c r="AB410" s="168">
        <v>67</v>
      </c>
      <c r="AC410" s="168">
        <v>0</v>
      </c>
      <c r="AE410" s="168">
        <v>21</v>
      </c>
      <c r="AF410" s="168">
        <v>21</v>
      </c>
      <c r="AG410" s="168">
        <v>21</v>
      </c>
      <c r="AH410" s="168">
        <v>21</v>
      </c>
      <c r="AI410" s="168">
        <v>21</v>
      </c>
      <c r="AJ410" s="168">
        <v>21</v>
      </c>
      <c r="AK410" s="168">
        <v>21</v>
      </c>
      <c r="AL410" s="168">
        <v>21</v>
      </c>
      <c r="AM410" s="169">
        <v>0</v>
      </c>
    </row>
    <row r="411" spans="1:40" x14ac:dyDescent="0.15">
      <c r="A411" s="167">
        <v>52</v>
      </c>
      <c r="B411" s="168">
        <v>18</v>
      </c>
      <c r="C411" s="168">
        <v>0</v>
      </c>
      <c r="D411" s="168">
        <v>18</v>
      </c>
      <c r="E411" s="168">
        <v>18</v>
      </c>
      <c r="F411" s="168">
        <v>0</v>
      </c>
      <c r="G411" s="168">
        <v>20</v>
      </c>
      <c r="H411" s="168">
        <v>64</v>
      </c>
      <c r="I411" s="168">
        <v>0</v>
      </c>
      <c r="K411" s="168">
        <v>18</v>
      </c>
      <c r="L411" s="168">
        <v>18</v>
      </c>
      <c r="M411" s="168">
        <v>0</v>
      </c>
      <c r="N411" s="168">
        <v>18</v>
      </c>
      <c r="O411" s="168">
        <v>18</v>
      </c>
      <c r="P411" s="168">
        <v>0</v>
      </c>
      <c r="Q411" s="168">
        <v>34</v>
      </c>
      <c r="R411" s="168">
        <v>64</v>
      </c>
      <c r="S411" s="168">
        <v>38</v>
      </c>
      <c r="U411" s="168">
        <v>18</v>
      </c>
      <c r="V411" s="168">
        <v>18</v>
      </c>
      <c r="W411" s="168">
        <v>18</v>
      </c>
      <c r="X411" s="168">
        <v>18</v>
      </c>
      <c r="Y411" s="168">
        <v>18</v>
      </c>
      <c r="Z411" s="168">
        <v>18</v>
      </c>
      <c r="AA411" s="168">
        <v>18</v>
      </c>
      <c r="AB411" s="168">
        <v>64</v>
      </c>
      <c r="AC411" s="168">
        <v>0</v>
      </c>
      <c r="AE411" s="168">
        <v>18</v>
      </c>
      <c r="AF411" s="168">
        <v>18</v>
      </c>
      <c r="AG411" s="168">
        <v>18</v>
      </c>
      <c r="AH411" s="168">
        <v>18</v>
      </c>
      <c r="AI411" s="168">
        <v>18</v>
      </c>
      <c r="AJ411" s="168">
        <v>18</v>
      </c>
      <c r="AK411" s="168">
        <v>18</v>
      </c>
      <c r="AL411" s="168">
        <v>18</v>
      </c>
      <c r="AM411" s="169">
        <v>0</v>
      </c>
    </row>
    <row r="412" spans="1:40" x14ac:dyDescent="0.15">
      <c r="A412" s="167">
        <v>50</v>
      </c>
      <c r="B412" s="168">
        <v>15</v>
      </c>
      <c r="C412" s="168">
        <v>15</v>
      </c>
      <c r="D412" s="168">
        <v>15</v>
      </c>
      <c r="E412" s="168">
        <v>15</v>
      </c>
      <c r="F412" s="168">
        <v>15</v>
      </c>
      <c r="G412" s="168">
        <v>15</v>
      </c>
      <c r="H412" s="168">
        <v>61</v>
      </c>
      <c r="I412" s="168">
        <v>0</v>
      </c>
      <c r="K412" s="168">
        <v>15</v>
      </c>
      <c r="L412" s="168">
        <v>15</v>
      </c>
      <c r="M412" s="168">
        <v>15</v>
      </c>
      <c r="N412" s="168">
        <v>15</v>
      </c>
      <c r="O412" s="168">
        <v>15</v>
      </c>
      <c r="P412" s="168">
        <v>15</v>
      </c>
      <c r="Q412" s="168">
        <v>28</v>
      </c>
      <c r="R412" s="168">
        <v>61</v>
      </c>
      <c r="S412" s="168">
        <v>0</v>
      </c>
      <c r="U412" s="168">
        <v>15</v>
      </c>
      <c r="V412" s="168">
        <v>15</v>
      </c>
      <c r="W412" s="168">
        <v>15</v>
      </c>
      <c r="X412" s="168">
        <v>15</v>
      </c>
      <c r="Y412" s="168">
        <v>15</v>
      </c>
      <c r="Z412" s="168">
        <v>15</v>
      </c>
      <c r="AA412" s="168">
        <v>15</v>
      </c>
      <c r="AB412" s="168">
        <v>61</v>
      </c>
      <c r="AC412" s="168">
        <v>0</v>
      </c>
      <c r="AE412" s="168">
        <v>15</v>
      </c>
      <c r="AF412" s="168">
        <v>15</v>
      </c>
      <c r="AG412" s="168">
        <v>15</v>
      </c>
      <c r="AH412" s="168">
        <v>15</v>
      </c>
      <c r="AI412" s="168">
        <v>15</v>
      </c>
      <c r="AJ412" s="168">
        <v>15</v>
      </c>
      <c r="AK412" s="168">
        <v>15</v>
      </c>
      <c r="AL412" s="168">
        <v>15</v>
      </c>
      <c r="AM412" s="169">
        <v>0</v>
      </c>
    </row>
    <row r="413" spans="1:40" x14ac:dyDescent="0.15">
      <c r="A413" s="167">
        <v>48</v>
      </c>
      <c r="B413" s="168">
        <v>12</v>
      </c>
      <c r="C413" s="168">
        <v>12</v>
      </c>
      <c r="D413" s="168">
        <v>12</v>
      </c>
      <c r="E413" s="168">
        <v>12</v>
      </c>
      <c r="F413" s="168">
        <v>12</v>
      </c>
      <c r="G413" s="168">
        <v>12</v>
      </c>
      <c r="H413" s="168">
        <v>56</v>
      </c>
      <c r="I413" s="168">
        <v>0</v>
      </c>
      <c r="K413" s="168">
        <v>12</v>
      </c>
      <c r="L413" s="168">
        <v>12</v>
      </c>
      <c r="M413" s="168">
        <v>12</v>
      </c>
      <c r="N413" s="168">
        <v>12</v>
      </c>
      <c r="O413" s="168">
        <v>12</v>
      </c>
      <c r="P413" s="168">
        <v>12</v>
      </c>
      <c r="Q413" s="168">
        <v>22</v>
      </c>
      <c r="R413" s="168">
        <v>56</v>
      </c>
      <c r="S413" s="168">
        <v>0</v>
      </c>
      <c r="U413" s="168">
        <v>12</v>
      </c>
      <c r="V413" s="168">
        <v>12</v>
      </c>
      <c r="W413" s="168">
        <v>12</v>
      </c>
      <c r="X413" s="168">
        <v>12</v>
      </c>
      <c r="Y413" s="168">
        <v>12</v>
      </c>
      <c r="Z413" s="168">
        <v>12</v>
      </c>
      <c r="AA413" s="168">
        <v>12</v>
      </c>
      <c r="AB413" s="168">
        <v>56</v>
      </c>
      <c r="AC413" s="168">
        <v>0</v>
      </c>
      <c r="AE413" s="168">
        <v>12</v>
      </c>
      <c r="AF413" s="168">
        <v>12</v>
      </c>
      <c r="AG413" s="168">
        <v>12</v>
      </c>
      <c r="AH413" s="168">
        <v>12</v>
      </c>
      <c r="AI413" s="168">
        <v>12</v>
      </c>
      <c r="AJ413" s="168">
        <v>12</v>
      </c>
      <c r="AK413" s="168">
        <v>12</v>
      </c>
      <c r="AL413" s="168">
        <v>12</v>
      </c>
      <c r="AM413" s="169">
        <v>0</v>
      </c>
    </row>
    <row r="414" spans="1:40" x14ac:dyDescent="0.15">
      <c r="A414" s="167">
        <v>7</v>
      </c>
      <c r="B414" s="168">
        <v>7</v>
      </c>
      <c r="C414" s="168">
        <v>7</v>
      </c>
      <c r="D414" s="168">
        <v>7</v>
      </c>
      <c r="E414" s="168">
        <v>7</v>
      </c>
      <c r="F414" s="168">
        <v>7</v>
      </c>
      <c r="G414" s="168">
        <v>7</v>
      </c>
      <c r="H414" s="168">
        <v>46</v>
      </c>
      <c r="I414" s="168">
        <v>0</v>
      </c>
      <c r="K414" s="168">
        <v>7</v>
      </c>
      <c r="L414" s="168">
        <v>7</v>
      </c>
      <c r="M414" s="168">
        <v>7</v>
      </c>
      <c r="N414" s="168">
        <v>7</v>
      </c>
      <c r="O414" s="168">
        <v>7</v>
      </c>
      <c r="P414" s="168">
        <v>7</v>
      </c>
      <c r="Q414" s="168">
        <v>7</v>
      </c>
      <c r="R414" s="168">
        <v>46</v>
      </c>
      <c r="S414" s="168">
        <v>50</v>
      </c>
      <c r="U414" s="168">
        <v>7</v>
      </c>
      <c r="V414" s="168">
        <v>7</v>
      </c>
      <c r="W414" s="168">
        <v>7</v>
      </c>
      <c r="X414" s="168">
        <v>7</v>
      </c>
      <c r="Y414" s="168">
        <v>7</v>
      </c>
      <c r="Z414" s="168">
        <v>7</v>
      </c>
      <c r="AA414" s="168">
        <v>7</v>
      </c>
      <c r="AB414" s="168">
        <v>46</v>
      </c>
      <c r="AC414" s="168">
        <v>0</v>
      </c>
      <c r="AE414" s="168">
        <v>7</v>
      </c>
      <c r="AF414" s="168">
        <v>7</v>
      </c>
      <c r="AG414" s="168">
        <v>7</v>
      </c>
      <c r="AH414" s="168">
        <v>7</v>
      </c>
      <c r="AI414" s="168">
        <v>7</v>
      </c>
      <c r="AJ414" s="168">
        <v>7</v>
      </c>
      <c r="AK414" s="168">
        <v>7</v>
      </c>
      <c r="AL414" s="168">
        <v>7</v>
      </c>
      <c r="AM414" s="169">
        <v>0</v>
      </c>
    </row>
    <row r="415" spans="1:40" x14ac:dyDescent="0.15">
      <c r="A415" s="167">
        <v>5</v>
      </c>
      <c r="B415" s="168">
        <v>5</v>
      </c>
      <c r="C415" s="168">
        <v>5</v>
      </c>
      <c r="D415" s="168">
        <v>5</v>
      </c>
      <c r="E415" s="168">
        <v>5</v>
      </c>
      <c r="F415" s="168">
        <v>5</v>
      </c>
      <c r="G415" s="168">
        <v>5</v>
      </c>
      <c r="H415" s="168">
        <v>38</v>
      </c>
      <c r="I415" s="168">
        <v>0</v>
      </c>
      <c r="K415" s="168">
        <v>5</v>
      </c>
      <c r="L415" s="168">
        <v>5</v>
      </c>
      <c r="M415" s="168">
        <v>5</v>
      </c>
      <c r="N415" s="168">
        <v>5</v>
      </c>
      <c r="O415" s="168">
        <v>5</v>
      </c>
      <c r="P415" s="168">
        <v>5</v>
      </c>
      <c r="Q415" s="168">
        <v>5</v>
      </c>
      <c r="R415" s="168">
        <v>38</v>
      </c>
      <c r="S415" s="168">
        <v>50</v>
      </c>
      <c r="U415" s="168">
        <v>5</v>
      </c>
      <c r="V415" s="168">
        <v>5</v>
      </c>
      <c r="W415" s="168">
        <v>5</v>
      </c>
      <c r="X415" s="168">
        <v>5</v>
      </c>
      <c r="Y415" s="168">
        <v>5</v>
      </c>
      <c r="Z415" s="168">
        <v>5</v>
      </c>
      <c r="AA415" s="168">
        <v>5</v>
      </c>
      <c r="AB415" s="168">
        <v>38</v>
      </c>
      <c r="AC415" s="168">
        <v>0</v>
      </c>
      <c r="AE415" s="168">
        <v>5</v>
      </c>
      <c r="AF415" s="168">
        <v>5</v>
      </c>
      <c r="AG415" s="168">
        <v>5</v>
      </c>
      <c r="AH415" s="168">
        <v>5</v>
      </c>
      <c r="AI415" s="168">
        <v>5</v>
      </c>
      <c r="AJ415" s="168">
        <v>5</v>
      </c>
      <c r="AK415" s="168">
        <v>5</v>
      </c>
      <c r="AL415" s="168">
        <v>5</v>
      </c>
      <c r="AM415" s="169">
        <v>0</v>
      </c>
    </row>
    <row r="416" spans="1:40" x14ac:dyDescent="0.15">
      <c r="A416" s="167">
        <v>0</v>
      </c>
      <c r="B416" s="168">
        <v>0</v>
      </c>
      <c r="C416" s="168">
        <v>0</v>
      </c>
      <c r="D416" s="168">
        <v>0</v>
      </c>
      <c r="E416" s="168">
        <v>0</v>
      </c>
      <c r="F416" s="168">
        <v>0</v>
      </c>
      <c r="G416" s="168">
        <v>0</v>
      </c>
      <c r="H416" s="168">
        <v>0</v>
      </c>
      <c r="I416" s="168">
        <v>0</v>
      </c>
      <c r="K416" s="168">
        <v>0</v>
      </c>
      <c r="L416" s="168">
        <v>0</v>
      </c>
      <c r="M416" s="168">
        <v>0</v>
      </c>
      <c r="N416" s="168">
        <v>0</v>
      </c>
      <c r="O416" s="168">
        <v>0</v>
      </c>
      <c r="P416" s="168">
        <v>0</v>
      </c>
      <c r="Q416" s="168">
        <v>0</v>
      </c>
      <c r="R416" s="168">
        <v>0</v>
      </c>
      <c r="S416" s="168">
        <v>50</v>
      </c>
      <c r="U416" s="168">
        <v>0</v>
      </c>
      <c r="V416" s="168">
        <v>0</v>
      </c>
      <c r="W416" s="168">
        <v>0</v>
      </c>
      <c r="X416" s="168">
        <v>0</v>
      </c>
      <c r="Y416" s="168">
        <v>0</v>
      </c>
      <c r="Z416" s="168">
        <v>0</v>
      </c>
      <c r="AA416" s="168">
        <v>0</v>
      </c>
      <c r="AB416" s="168">
        <v>0</v>
      </c>
      <c r="AC416" s="168">
        <v>0</v>
      </c>
      <c r="AE416" s="168">
        <v>0</v>
      </c>
      <c r="AF416" s="168">
        <v>0</v>
      </c>
      <c r="AG416" s="168">
        <v>0</v>
      </c>
      <c r="AH416" s="168">
        <v>0</v>
      </c>
      <c r="AI416" s="168">
        <v>0</v>
      </c>
      <c r="AJ416" s="168">
        <v>0</v>
      </c>
      <c r="AK416" s="168">
        <v>0</v>
      </c>
      <c r="AL416" s="168">
        <v>0</v>
      </c>
      <c r="AM416" s="169">
        <v>0</v>
      </c>
    </row>
    <row r="417" spans="1:39" x14ac:dyDescent="0.15">
      <c r="A417" s="167">
        <v>0</v>
      </c>
      <c r="B417" s="168">
        <v>0</v>
      </c>
      <c r="C417" s="168">
        <v>0</v>
      </c>
      <c r="D417" s="168">
        <v>0</v>
      </c>
      <c r="E417" s="168">
        <v>0</v>
      </c>
      <c r="F417" s="168">
        <v>0</v>
      </c>
      <c r="G417" s="168">
        <v>0</v>
      </c>
      <c r="H417" s="168">
        <v>0</v>
      </c>
      <c r="I417" s="168">
        <v>0</v>
      </c>
      <c r="K417" s="168">
        <v>0</v>
      </c>
      <c r="L417" s="168">
        <v>0</v>
      </c>
      <c r="M417" s="168">
        <v>0</v>
      </c>
      <c r="N417" s="168">
        <v>0</v>
      </c>
      <c r="O417" s="168">
        <v>0</v>
      </c>
      <c r="P417" s="168">
        <v>0</v>
      </c>
      <c r="Q417" s="168">
        <v>0</v>
      </c>
      <c r="R417" s="168">
        <v>0</v>
      </c>
      <c r="S417" s="168">
        <v>50</v>
      </c>
      <c r="U417" s="168">
        <v>0</v>
      </c>
      <c r="V417" s="168">
        <v>0</v>
      </c>
      <c r="W417" s="168">
        <v>0</v>
      </c>
      <c r="X417" s="168">
        <v>0</v>
      </c>
      <c r="Y417" s="168">
        <v>0</v>
      </c>
      <c r="Z417" s="168">
        <v>0</v>
      </c>
      <c r="AA417" s="168">
        <v>0</v>
      </c>
      <c r="AB417" s="168">
        <v>0</v>
      </c>
      <c r="AC417" s="168">
        <v>0</v>
      </c>
      <c r="AE417" s="168">
        <v>0</v>
      </c>
      <c r="AF417" s="168">
        <v>0</v>
      </c>
      <c r="AG417" s="168">
        <v>0</v>
      </c>
      <c r="AH417" s="168">
        <v>0</v>
      </c>
      <c r="AI417" s="168">
        <v>0</v>
      </c>
      <c r="AJ417" s="168">
        <v>0</v>
      </c>
      <c r="AK417" s="168">
        <v>0</v>
      </c>
      <c r="AL417" s="168">
        <v>0</v>
      </c>
      <c r="AM417" s="169">
        <v>0</v>
      </c>
    </row>
    <row r="418" spans="1:39" x14ac:dyDescent="0.15">
      <c r="A418" s="167">
        <v>100</v>
      </c>
      <c r="B418" s="168">
        <v>38</v>
      </c>
      <c r="C418" s="168">
        <v>0</v>
      </c>
      <c r="D418" s="168">
        <v>38</v>
      </c>
      <c r="E418" s="168">
        <v>38</v>
      </c>
      <c r="F418" s="168">
        <v>0</v>
      </c>
      <c r="G418" s="168">
        <v>20</v>
      </c>
      <c r="H418" s="168">
        <v>80</v>
      </c>
      <c r="I418" s="168">
        <v>0</v>
      </c>
      <c r="K418" s="168">
        <v>38</v>
      </c>
      <c r="L418" s="168">
        <v>38</v>
      </c>
      <c r="M418" s="168">
        <v>0</v>
      </c>
      <c r="N418" s="168">
        <v>38</v>
      </c>
      <c r="O418" s="168">
        <v>38</v>
      </c>
      <c r="P418" s="168">
        <v>0</v>
      </c>
      <c r="Q418" s="168">
        <v>1</v>
      </c>
      <c r="R418" s="168">
        <v>80</v>
      </c>
      <c r="S418" s="168">
        <v>50</v>
      </c>
      <c r="U418" s="168">
        <v>38</v>
      </c>
      <c r="V418" s="168">
        <v>38</v>
      </c>
      <c r="W418" s="168">
        <v>38</v>
      </c>
      <c r="X418" s="168">
        <v>38</v>
      </c>
      <c r="Y418" s="168">
        <v>38</v>
      </c>
      <c r="Z418" s="168">
        <v>38</v>
      </c>
      <c r="AA418" s="168">
        <v>38</v>
      </c>
      <c r="AB418" s="168">
        <v>80</v>
      </c>
      <c r="AC418" s="168">
        <v>0</v>
      </c>
      <c r="AE418" s="168">
        <v>38</v>
      </c>
      <c r="AF418" s="168">
        <v>38</v>
      </c>
      <c r="AG418" s="168">
        <v>38</v>
      </c>
      <c r="AH418" s="168">
        <v>38</v>
      </c>
      <c r="AI418" s="168">
        <v>38</v>
      </c>
      <c r="AJ418" s="168">
        <v>38</v>
      </c>
      <c r="AK418" s="168">
        <v>38</v>
      </c>
      <c r="AL418" s="168">
        <v>38</v>
      </c>
      <c r="AM418" s="169">
        <v>0</v>
      </c>
    </row>
    <row r="419" spans="1:39" x14ac:dyDescent="0.15">
      <c r="A419" s="167">
        <v>94</v>
      </c>
      <c r="B419" s="168">
        <v>38</v>
      </c>
      <c r="C419" s="168">
        <v>38</v>
      </c>
      <c r="D419" s="168">
        <v>0</v>
      </c>
      <c r="E419" s="168">
        <v>38</v>
      </c>
      <c r="F419" s="168">
        <v>0</v>
      </c>
      <c r="G419" s="168">
        <v>20</v>
      </c>
      <c r="H419" s="168">
        <v>80</v>
      </c>
      <c r="I419" s="168">
        <v>0</v>
      </c>
      <c r="K419" s="168">
        <v>38</v>
      </c>
      <c r="L419" s="168">
        <v>38</v>
      </c>
      <c r="M419" s="168">
        <v>38</v>
      </c>
      <c r="N419" s="168">
        <v>0</v>
      </c>
      <c r="O419" s="168">
        <v>38</v>
      </c>
      <c r="P419" s="168">
        <v>0</v>
      </c>
      <c r="Q419" s="168">
        <v>3</v>
      </c>
      <c r="R419" s="168">
        <v>80</v>
      </c>
      <c r="S419" s="168">
        <v>50</v>
      </c>
      <c r="U419" s="168">
        <v>38</v>
      </c>
      <c r="V419" s="168">
        <v>38</v>
      </c>
      <c r="W419" s="168">
        <v>38</v>
      </c>
      <c r="X419" s="168">
        <v>38</v>
      </c>
      <c r="Y419" s="168">
        <v>38</v>
      </c>
      <c r="Z419" s="168">
        <v>38</v>
      </c>
      <c r="AA419" s="168">
        <v>38</v>
      </c>
      <c r="AB419" s="168">
        <v>80</v>
      </c>
      <c r="AC419" s="168">
        <v>0</v>
      </c>
      <c r="AE419" s="168">
        <v>38</v>
      </c>
      <c r="AF419" s="168">
        <v>38</v>
      </c>
      <c r="AG419" s="168">
        <v>38</v>
      </c>
      <c r="AH419" s="168">
        <v>38</v>
      </c>
      <c r="AI419" s="168">
        <v>38</v>
      </c>
      <c r="AJ419" s="168">
        <v>38</v>
      </c>
      <c r="AK419" s="168">
        <v>38</v>
      </c>
      <c r="AL419" s="168">
        <v>38</v>
      </c>
      <c r="AM419" s="169">
        <v>0</v>
      </c>
    </row>
    <row r="420" spans="1:39" x14ac:dyDescent="0.15">
      <c r="A420" s="167">
        <v>88</v>
      </c>
      <c r="B420" s="168">
        <v>33</v>
      </c>
      <c r="C420" s="168">
        <v>33</v>
      </c>
      <c r="D420" s="168">
        <v>0</v>
      </c>
      <c r="E420" s="168">
        <v>33</v>
      </c>
      <c r="F420" s="168">
        <v>0</v>
      </c>
      <c r="G420" s="168">
        <v>20</v>
      </c>
      <c r="H420" s="168">
        <v>77</v>
      </c>
      <c r="I420" s="168">
        <v>0</v>
      </c>
      <c r="K420" s="168">
        <v>33</v>
      </c>
      <c r="L420" s="168">
        <v>33</v>
      </c>
      <c r="M420" s="168">
        <v>33</v>
      </c>
      <c r="N420" s="168">
        <v>0</v>
      </c>
      <c r="O420" s="168">
        <v>33</v>
      </c>
      <c r="P420" s="168">
        <v>0</v>
      </c>
      <c r="Q420" s="168">
        <v>5</v>
      </c>
      <c r="R420" s="168">
        <v>77</v>
      </c>
      <c r="S420" s="168">
        <v>50</v>
      </c>
      <c r="U420" s="168">
        <v>33</v>
      </c>
      <c r="V420" s="168">
        <v>33</v>
      </c>
      <c r="W420" s="168">
        <v>33</v>
      </c>
      <c r="X420" s="168">
        <v>33</v>
      </c>
      <c r="Y420" s="168">
        <v>33</v>
      </c>
      <c r="Z420" s="168">
        <v>33</v>
      </c>
      <c r="AA420" s="168">
        <v>33</v>
      </c>
      <c r="AB420" s="168">
        <v>77</v>
      </c>
      <c r="AC420" s="168">
        <v>0</v>
      </c>
      <c r="AE420" s="168">
        <v>33</v>
      </c>
      <c r="AF420" s="168">
        <v>33</v>
      </c>
      <c r="AG420" s="168">
        <v>33</v>
      </c>
      <c r="AH420" s="168">
        <v>33</v>
      </c>
      <c r="AI420" s="168">
        <v>33</v>
      </c>
      <c r="AJ420" s="168">
        <v>33</v>
      </c>
      <c r="AK420" s="168">
        <v>33</v>
      </c>
      <c r="AL420" s="168">
        <v>33</v>
      </c>
      <c r="AM420" s="169">
        <v>0</v>
      </c>
    </row>
    <row r="421" spans="1:39" x14ac:dyDescent="0.15">
      <c r="A421" s="167">
        <v>82</v>
      </c>
      <c r="B421" s="168">
        <v>26</v>
      </c>
      <c r="C421" s="168">
        <v>26</v>
      </c>
      <c r="D421" s="168">
        <v>0</v>
      </c>
      <c r="E421" s="168">
        <v>26</v>
      </c>
      <c r="F421" s="168">
        <v>0</v>
      </c>
      <c r="G421" s="168">
        <v>20</v>
      </c>
      <c r="H421" s="168">
        <v>72</v>
      </c>
      <c r="I421" s="168">
        <v>0</v>
      </c>
      <c r="K421" s="168">
        <v>26</v>
      </c>
      <c r="L421" s="168">
        <v>26</v>
      </c>
      <c r="M421" s="168">
        <v>26</v>
      </c>
      <c r="N421" s="168">
        <v>0</v>
      </c>
      <c r="O421" s="168">
        <v>26</v>
      </c>
      <c r="P421" s="168">
        <v>0</v>
      </c>
      <c r="Q421" s="168">
        <v>7</v>
      </c>
      <c r="R421" s="168">
        <v>72</v>
      </c>
      <c r="S421" s="168">
        <v>50</v>
      </c>
      <c r="U421" s="168">
        <v>26</v>
      </c>
      <c r="V421" s="168">
        <v>26</v>
      </c>
      <c r="W421" s="168">
        <v>26</v>
      </c>
      <c r="X421" s="168">
        <v>26</v>
      </c>
      <c r="Y421" s="168">
        <v>26</v>
      </c>
      <c r="Z421" s="168">
        <v>26</v>
      </c>
      <c r="AA421" s="168">
        <v>26</v>
      </c>
      <c r="AB421" s="168">
        <v>72</v>
      </c>
      <c r="AC421" s="168">
        <v>0</v>
      </c>
      <c r="AE421" s="168">
        <v>26</v>
      </c>
      <c r="AF421" s="168">
        <v>26</v>
      </c>
      <c r="AG421" s="168">
        <v>26</v>
      </c>
      <c r="AH421" s="168">
        <v>26</v>
      </c>
      <c r="AI421" s="168">
        <v>26</v>
      </c>
      <c r="AJ421" s="168">
        <v>26</v>
      </c>
      <c r="AK421" s="168">
        <v>26</v>
      </c>
      <c r="AL421" s="168">
        <v>26</v>
      </c>
      <c r="AM421" s="169">
        <v>0</v>
      </c>
    </row>
    <row r="422" spans="1:39" x14ac:dyDescent="0.15">
      <c r="A422" s="167">
        <v>76</v>
      </c>
      <c r="B422" s="168">
        <v>22</v>
      </c>
      <c r="C422" s="168">
        <v>22</v>
      </c>
      <c r="D422" s="168">
        <v>0</v>
      </c>
      <c r="E422" s="168">
        <v>22</v>
      </c>
      <c r="F422" s="168">
        <v>0</v>
      </c>
      <c r="G422" s="168">
        <v>20</v>
      </c>
      <c r="H422" s="168">
        <v>69</v>
      </c>
      <c r="I422" s="168">
        <v>0</v>
      </c>
      <c r="K422" s="168">
        <v>22</v>
      </c>
      <c r="L422" s="168">
        <v>22</v>
      </c>
      <c r="M422" s="168">
        <v>22</v>
      </c>
      <c r="N422" s="168">
        <v>0</v>
      </c>
      <c r="O422" s="168">
        <v>22</v>
      </c>
      <c r="P422" s="168">
        <v>0</v>
      </c>
      <c r="Q422" s="168">
        <v>9</v>
      </c>
      <c r="R422" s="168">
        <v>69</v>
      </c>
      <c r="S422" s="168">
        <v>50</v>
      </c>
      <c r="U422" s="168">
        <v>22</v>
      </c>
      <c r="V422" s="168">
        <v>22</v>
      </c>
      <c r="W422" s="168">
        <v>22</v>
      </c>
      <c r="X422" s="168">
        <v>22</v>
      </c>
      <c r="Y422" s="168">
        <v>22</v>
      </c>
      <c r="Z422" s="168">
        <v>22</v>
      </c>
      <c r="AA422" s="168">
        <v>22</v>
      </c>
      <c r="AB422" s="168">
        <v>69</v>
      </c>
      <c r="AC422" s="168">
        <v>0</v>
      </c>
      <c r="AE422" s="168">
        <v>22</v>
      </c>
      <c r="AF422" s="168">
        <v>22</v>
      </c>
      <c r="AG422" s="168">
        <v>22</v>
      </c>
      <c r="AH422" s="168">
        <v>22</v>
      </c>
      <c r="AI422" s="168">
        <v>22</v>
      </c>
      <c r="AJ422" s="168">
        <v>22</v>
      </c>
      <c r="AK422" s="168">
        <v>22</v>
      </c>
      <c r="AL422" s="168">
        <v>22</v>
      </c>
      <c r="AM422" s="169">
        <v>0</v>
      </c>
    </row>
    <row r="423" spans="1:39" x14ac:dyDescent="0.15">
      <c r="A423" s="167">
        <v>70</v>
      </c>
      <c r="B423" s="168">
        <v>18</v>
      </c>
      <c r="C423" s="168">
        <v>18</v>
      </c>
      <c r="D423" s="168">
        <v>0</v>
      </c>
      <c r="E423" s="168">
        <v>18</v>
      </c>
      <c r="F423" s="168">
        <v>0</v>
      </c>
      <c r="G423" s="168">
        <v>20</v>
      </c>
      <c r="H423" s="168">
        <v>64</v>
      </c>
      <c r="I423" s="168">
        <v>0</v>
      </c>
      <c r="K423" s="168">
        <v>18</v>
      </c>
      <c r="L423" s="168">
        <v>18</v>
      </c>
      <c r="M423" s="168">
        <v>18</v>
      </c>
      <c r="N423" s="168">
        <v>0</v>
      </c>
      <c r="O423" s="168">
        <v>18</v>
      </c>
      <c r="P423" s="168">
        <v>0</v>
      </c>
      <c r="Q423" s="168">
        <v>11</v>
      </c>
      <c r="R423" s="168">
        <v>64</v>
      </c>
      <c r="S423" s="168">
        <v>50</v>
      </c>
      <c r="U423" s="168">
        <v>18</v>
      </c>
      <c r="V423" s="168">
        <v>18</v>
      </c>
      <c r="W423" s="168">
        <v>18</v>
      </c>
      <c r="X423" s="168">
        <v>18</v>
      </c>
      <c r="Y423" s="168">
        <v>18</v>
      </c>
      <c r="Z423" s="168">
        <v>18</v>
      </c>
      <c r="AA423" s="168">
        <v>18</v>
      </c>
      <c r="AB423" s="168">
        <v>64</v>
      </c>
      <c r="AC423" s="168">
        <v>0</v>
      </c>
      <c r="AE423" s="168">
        <v>18</v>
      </c>
      <c r="AF423" s="168">
        <v>18</v>
      </c>
      <c r="AG423" s="168">
        <v>18</v>
      </c>
      <c r="AH423" s="168">
        <v>18</v>
      </c>
      <c r="AI423" s="168">
        <v>18</v>
      </c>
      <c r="AJ423" s="168">
        <v>18</v>
      </c>
      <c r="AK423" s="168">
        <v>18</v>
      </c>
      <c r="AL423" s="168">
        <v>18</v>
      </c>
      <c r="AM423" s="169">
        <v>0</v>
      </c>
    </row>
    <row r="424" spans="1:39" x14ac:dyDescent="0.15">
      <c r="A424" s="167">
        <v>64</v>
      </c>
      <c r="B424" s="168">
        <v>15</v>
      </c>
      <c r="C424" s="168">
        <v>15</v>
      </c>
      <c r="D424" s="168">
        <v>0</v>
      </c>
      <c r="E424" s="168">
        <v>15</v>
      </c>
      <c r="F424" s="168">
        <v>0</v>
      </c>
      <c r="G424" s="168">
        <v>20</v>
      </c>
      <c r="H424" s="168">
        <v>61</v>
      </c>
      <c r="I424" s="168">
        <v>0</v>
      </c>
      <c r="K424" s="168">
        <v>15</v>
      </c>
      <c r="L424" s="168">
        <v>15</v>
      </c>
      <c r="M424" s="168">
        <v>15</v>
      </c>
      <c r="N424" s="168">
        <v>0</v>
      </c>
      <c r="O424" s="168">
        <v>15</v>
      </c>
      <c r="P424" s="168">
        <v>0</v>
      </c>
      <c r="Q424" s="168">
        <v>13</v>
      </c>
      <c r="R424" s="168">
        <v>61</v>
      </c>
      <c r="S424" s="168">
        <v>50</v>
      </c>
      <c r="U424" s="168">
        <v>15</v>
      </c>
      <c r="V424" s="168">
        <v>15</v>
      </c>
      <c r="W424" s="168">
        <v>15</v>
      </c>
      <c r="X424" s="168">
        <v>15</v>
      </c>
      <c r="Y424" s="168">
        <v>15</v>
      </c>
      <c r="Z424" s="168">
        <v>15</v>
      </c>
      <c r="AA424" s="168">
        <v>15</v>
      </c>
      <c r="AB424" s="168">
        <v>61</v>
      </c>
      <c r="AC424" s="168">
        <v>0</v>
      </c>
      <c r="AE424" s="168">
        <v>15</v>
      </c>
      <c r="AF424" s="168">
        <v>15</v>
      </c>
      <c r="AG424" s="168">
        <v>15</v>
      </c>
      <c r="AH424" s="168">
        <v>15</v>
      </c>
      <c r="AI424" s="168">
        <v>15</v>
      </c>
      <c r="AJ424" s="168">
        <v>15</v>
      </c>
      <c r="AK424" s="168">
        <v>15</v>
      </c>
      <c r="AL424" s="168">
        <v>15</v>
      </c>
      <c r="AM424" s="169">
        <v>0</v>
      </c>
    </row>
    <row r="425" spans="1:39" x14ac:dyDescent="0.15">
      <c r="A425" s="167">
        <v>58</v>
      </c>
      <c r="B425" s="168">
        <v>13</v>
      </c>
      <c r="C425" s="168">
        <v>13</v>
      </c>
      <c r="D425" s="168">
        <v>0</v>
      </c>
      <c r="E425" s="168">
        <v>13</v>
      </c>
      <c r="F425" s="168">
        <v>0</v>
      </c>
      <c r="G425" s="168">
        <v>20</v>
      </c>
      <c r="H425" s="168">
        <v>58</v>
      </c>
      <c r="I425" s="168">
        <v>0</v>
      </c>
      <c r="K425" s="168">
        <v>13</v>
      </c>
      <c r="L425" s="168">
        <v>13</v>
      </c>
      <c r="M425" s="168">
        <v>13</v>
      </c>
      <c r="N425" s="168">
        <v>0</v>
      </c>
      <c r="O425" s="168">
        <v>13</v>
      </c>
      <c r="P425" s="168">
        <v>0</v>
      </c>
      <c r="Q425" s="168">
        <v>15</v>
      </c>
      <c r="R425" s="168">
        <v>58</v>
      </c>
      <c r="S425" s="168">
        <v>50</v>
      </c>
      <c r="U425" s="168">
        <v>13</v>
      </c>
      <c r="V425" s="168">
        <v>13</v>
      </c>
      <c r="W425" s="168">
        <v>13</v>
      </c>
      <c r="X425" s="168">
        <v>13</v>
      </c>
      <c r="Y425" s="168">
        <v>13</v>
      </c>
      <c r="Z425" s="168">
        <v>13</v>
      </c>
      <c r="AA425" s="168">
        <v>13</v>
      </c>
      <c r="AB425" s="168">
        <v>58</v>
      </c>
      <c r="AC425" s="168">
        <v>0</v>
      </c>
      <c r="AE425" s="168">
        <v>13</v>
      </c>
      <c r="AF425" s="168">
        <v>13</v>
      </c>
      <c r="AG425" s="168">
        <v>13</v>
      </c>
      <c r="AH425" s="168">
        <v>13</v>
      </c>
      <c r="AI425" s="168">
        <v>13</v>
      </c>
      <c r="AJ425" s="168">
        <v>13</v>
      </c>
      <c r="AK425" s="168">
        <v>13</v>
      </c>
      <c r="AL425" s="168">
        <v>13</v>
      </c>
      <c r="AM425" s="169">
        <v>0</v>
      </c>
    </row>
    <row r="426" spans="1:39" x14ac:dyDescent="0.15">
      <c r="A426" s="167">
        <v>52</v>
      </c>
      <c r="B426" s="168">
        <v>12</v>
      </c>
      <c r="C426" s="168">
        <v>12</v>
      </c>
      <c r="D426" s="168">
        <v>0</v>
      </c>
      <c r="E426" s="168">
        <v>12</v>
      </c>
      <c r="F426" s="168">
        <v>0</v>
      </c>
      <c r="G426" s="168">
        <v>20</v>
      </c>
      <c r="H426" s="168">
        <v>56</v>
      </c>
      <c r="I426" s="168">
        <v>0</v>
      </c>
      <c r="K426" s="168">
        <v>12</v>
      </c>
      <c r="L426" s="168">
        <v>12</v>
      </c>
      <c r="M426" s="168">
        <v>12</v>
      </c>
      <c r="N426" s="168">
        <v>0</v>
      </c>
      <c r="O426" s="168">
        <v>12</v>
      </c>
      <c r="P426" s="168">
        <v>0</v>
      </c>
      <c r="Q426" s="168">
        <v>17</v>
      </c>
      <c r="R426" s="168">
        <v>56</v>
      </c>
      <c r="S426" s="168">
        <v>30</v>
      </c>
      <c r="U426" s="168">
        <v>12</v>
      </c>
      <c r="V426" s="168">
        <v>12</v>
      </c>
      <c r="W426" s="168">
        <v>12</v>
      </c>
      <c r="X426" s="168">
        <v>12</v>
      </c>
      <c r="Y426" s="168">
        <v>12</v>
      </c>
      <c r="Z426" s="168">
        <v>12</v>
      </c>
      <c r="AA426" s="168">
        <v>12</v>
      </c>
      <c r="AB426" s="168">
        <v>56</v>
      </c>
      <c r="AC426" s="168">
        <v>0</v>
      </c>
      <c r="AE426" s="168">
        <v>12</v>
      </c>
      <c r="AF426" s="168">
        <v>12</v>
      </c>
      <c r="AG426" s="168">
        <v>12</v>
      </c>
      <c r="AH426" s="168">
        <v>12</v>
      </c>
      <c r="AI426" s="168">
        <v>12</v>
      </c>
      <c r="AJ426" s="168">
        <v>12</v>
      </c>
      <c r="AK426" s="168">
        <v>12</v>
      </c>
      <c r="AL426" s="168">
        <v>12</v>
      </c>
      <c r="AM426" s="169">
        <v>0</v>
      </c>
    </row>
    <row r="427" spans="1:39" x14ac:dyDescent="0.15">
      <c r="A427" s="167">
        <v>46</v>
      </c>
      <c r="B427" s="168">
        <v>11</v>
      </c>
      <c r="C427" s="168">
        <v>11</v>
      </c>
      <c r="D427" s="168">
        <v>0</v>
      </c>
      <c r="E427" s="168">
        <v>11</v>
      </c>
      <c r="F427" s="168">
        <v>0</v>
      </c>
      <c r="G427" s="168">
        <v>20</v>
      </c>
      <c r="H427" s="168">
        <v>54</v>
      </c>
      <c r="I427" s="168">
        <v>0</v>
      </c>
      <c r="K427" s="168">
        <v>11</v>
      </c>
      <c r="L427" s="168">
        <v>11</v>
      </c>
      <c r="M427" s="168">
        <v>11</v>
      </c>
      <c r="N427" s="168">
        <v>0</v>
      </c>
      <c r="O427" s="168">
        <v>11</v>
      </c>
      <c r="P427" s="168">
        <v>0</v>
      </c>
      <c r="Q427" s="168">
        <v>19</v>
      </c>
      <c r="R427" s="168">
        <v>54</v>
      </c>
      <c r="S427" s="168">
        <v>30</v>
      </c>
      <c r="U427" s="168">
        <v>11</v>
      </c>
      <c r="V427" s="168">
        <v>11</v>
      </c>
      <c r="W427" s="168">
        <v>11</v>
      </c>
      <c r="X427" s="168">
        <v>11</v>
      </c>
      <c r="Y427" s="168">
        <v>11</v>
      </c>
      <c r="Z427" s="168">
        <v>11</v>
      </c>
      <c r="AA427" s="168">
        <v>11</v>
      </c>
      <c r="AB427" s="168">
        <v>54</v>
      </c>
      <c r="AC427" s="168">
        <v>0</v>
      </c>
      <c r="AE427" s="168">
        <v>11</v>
      </c>
      <c r="AF427" s="168">
        <v>11</v>
      </c>
      <c r="AG427" s="168">
        <v>11</v>
      </c>
      <c r="AH427" s="168">
        <v>11</v>
      </c>
      <c r="AI427" s="168">
        <v>11</v>
      </c>
      <c r="AJ427" s="168">
        <v>11</v>
      </c>
      <c r="AK427" s="168">
        <v>11</v>
      </c>
      <c r="AL427" s="168">
        <v>11</v>
      </c>
      <c r="AM427" s="169">
        <v>0</v>
      </c>
    </row>
    <row r="428" spans="1:39" x14ac:dyDescent="0.15">
      <c r="A428" s="167">
        <v>40</v>
      </c>
      <c r="B428" s="168">
        <v>3</v>
      </c>
      <c r="C428" s="168">
        <v>3</v>
      </c>
      <c r="D428" s="168">
        <v>3</v>
      </c>
      <c r="E428" s="168">
        <v>3</v>
      </c>
      <c r="F428" s="168">
        <v>3</v>
      </c>
      <c r="G428" s="168">
        <v>3</v>
      </c>
      <c r="H428" s="168">
        <v>30</v>
      </c>
      <c r="I428" s="168">
        <v>0</v>
      </c>
      <c r="K428" s="168">
        <v>3</v>
      </c>
      <c r="L428" s="168">
        <v>3</v>
      </c>
      <c r="M428" s="168">
        <v>3</v>
      </c>
      <c r="N428" s="168">
        <v>3</v>
      </c>
      <c r="O428" s="168">
        <v>3</v>
      </c>
      <c r="P428" s="168">
        <v>3</v>
      </c>
      <c r="Q428" s="168">
        <v>21</v>
      </c>
      <c r="R428" s="168">
        <v>30</v>
      </c>
      <c r="S428" s="168">
        <v>0</v>
      </c>
      <c r="U428" s="168">
        <v>3</v>
      </c>
      <c r="V428" s="168">
        <v>3</v>
      </c>
      <c r="W428" s="168">
        <v>3</v>
      </c>
      <c r="X428" s="168">
        <v>3</v>
      </c>
      <c r="Y428" s="168">
        <v>3</v>
      </c>
      <c r="Z428" s="168">
        <v>3</v>
      </c>
      <c r="AA428" s="168">
        <v>3</v>
      </c>
      <c r="AB428" s="168">
        <v>30</v>
      </c>
      <c r="AC428" s="168">
        <v>0</v>
      </c>
      <c r="AE428" s="168">
        <v>3</v>
      </c>
      <c r="AF428" s="168">
        <v>3</v>
      </c>
      <c r="AG428" s="168">
        <v>3</v>
      </c>
      <c r="AH428" s="168">
        <v>3</v>
      </c>
      <c r="AI428" s="168">
        <v>3</v>
      </c>
      <c r="AJ428" s="168">
        <v>3</v>
      </c>
      <c r="AK428" s="168">
        <v>3</v>
      </c>
      <c r="AL428" s="168">
        <v>3</v>
      </c>
      <c r="AM428" s="169">
        <v>0</v>
      </c>
    </row>
    <row r="429" spans="1:39" x14ac:dyDescent="0.15">
      <c r="A429" s="167">
        <v>34</v>
      </c>
      <c r="B429" s="168">
        <v>9</v>
      </c>
      <c r="C429" s="168">
        <v>9</v>
      </c>
      <c r="D429" s="168">
        <v>9</v>
      </c>
      <c r="E429" s="168">
        <v>9</v>
      </c>
      <c r="F429" s="168">
        <v>9</v>
      </c>
      <c r="G429" s="168">
        <v>9</v>
      </c>
      <c r="H429" s="168">
        <v>51</v>
      </c>
      <c r="I429" s="168">
        <v>0</v>
      </c>
      <c r="K429" s="168">
        <v>9</v>
      </c>
      <c r="L429" s="168">
        <v>9</v>
      </c>
      <c r="M429" s="168">
        <v>9</v>
      </c>
      <c r="N429" s="168">
        <v>9</v>
      </c>
      <c r="O429" s="168">
        <v>9</v>
      </c>
      <c r="P429" s="168">
        <v>9</v>
      </c>
      <c r="Q429" s="168">
        <v>23</v>
      </c>
      <c r="R429" s="168">
        <v>51</v>
      </c>
      <c r="S429" s="168">
        <v>0</v>
      </c>
      <c r="U429" s="168">
        <v>9</v>
      </c>
      <c r="V429" s="168">
        <v>9</v>
      </c>
      <c r="W429" s="168">
        <v>9</v>
      </c>
      <c r="X429" s="168">
        <v>9</v>
      </c>
      <c r="Y429" s="168">
        <v>9</v>
      </c>
      <c r="Z429" s="168">
        <v>9</v>
      </c>
      <c r="AA429" s="168">
        <v>9</v>
      </c>
      <c r="AB429" s="168">
        <v>51</v>
      </c>
      <c r="AC429" s="168">
        <v>0</v>
      </c>
      <c r="AE429" s="168">
        <v>9</v>
      </c>
      <c r="AF429" s="168">
        <v>9</v>
      </c>
      <c r="AG429" s="168">
        <v>9</v>
      </c>
      <c r="AH429" s="168">
        <v>9</v>
      </c>
      <c r="AI429" s="168">
        <v>9</v>
      </c>
      <c r="AJ429" s="168">
        <v>9</v>
      </c>
      <c r="AK429" s="168">
        <v>9</v>
      </c>
      <c r="AL429" s="168">
        <v>9</v>
      </c>
      <c r="AM429" s="169">
        <v>0</v>
      </c>
    </row>
    <row r="430" spans="1:39" x14ac:dyDescent="0.15">
      <c r="A430" s="167">
        <v>7</v>
      </c>
      <c r="B430" s="168">
        <v>7</v>
      </c>
      <c r="C430" s="168">
        <v>7</v>
      </c>
      <c r="D430" s="168">
        <v>7</v>
      </c>
      <c r="E430" s="168">
        <v>7</v>
      </c>
      <c r="F430" s="168">
        <v>7</v>
      </c>
      <c r="G430" s="168">
        <v>7</v>
      </c>
      <c r="H430" s="168">
        <v>47</v>
      </c>
      <c r="I430" s="168">
        <v>0</v>
      </c>
      <c r="K430" s="168">
        <v>7</v>
      </c>
      <c r="L430" s="168">
        <v>7</v>
      </c>
      <c r="M430" s="168">
        <v>7</v>
      </c>
      <c r="N430" s="168">
        <v>7</v>
      </c>
      <c r="O430" s="168">
        <v>7</v>
      </c>
      <c r="P430" s="168">
        <v>7</v>
      </c>
      <c r="Q430" s="168">
        <v>7</v>
      </c>
      <c r="R430" s="168">
        <v>47</v>
      </c>
      <c r="S430" s="168">
        <v>80</v>
      </c>
      <c r="U430" s="168">
        <v>7</v>
      </c>
      <c r="V430" s="168">
        <v>7</v>
      </c>
      <c r="W430" s="168">
        <v>7</v>
      </c>
      <c r="X430" s="168">
        <v>7</v>
      </c>
      <c r="Y430" s="168">
        <v>7</v>
      </c>
      <c r="Z430" s="168">
        <v>7</v>
      </c>
      <c r="AA430" s="168">
        <v>7</v>
      </c>
      <c r="AB430" s="168">
        <v>47</v>
      </c>
      <c r="AC430" s="168">
        <v>0</v>
      </c>
      <c r="AE430" s="168">
        <v>7</v>
      </c>
      <c r="AF430" s="168">
        <v>7</v>
      </c>
      <c r="AG430" s="168">
        <v>7</v>
      </c>
      <c r="AH430" s="168">
        <v>7</v>
      </c>
      <c r="AI430" s="168">
        <v>7</v>
      </c>
      <c r="AJ430" s="168">
        <v>7</v>
      </c>
      <c r="AK430" s="168">
        <v>7</v>
      </c>
      <c r="AL430" s="168">
        <v>7</v>
      </c>
      <c r="AM430" s="169">
        <v>0</v>
      </c>
    </row>
    <row r="431" spans="1:39" x14ac:dyDescent="0.15">
      <c r="A431" s="167">
        <v>5</v>
      </c>
      <c r="B431" s="168">
        <v>5</v>
      </c>
      <c r="C431" s="168">
        <v>5</v>
      </c>
      <c r="D431" s="168">
        <v>5</v>
      </c>
      <c r="E431" s="168">
        <v>5</v>
      </c>
      <c r="F431" s="168">
        <v>5</v>
      </c>
      <c r="G431" s="168">
        <v>5</v>
      </c>
      <c r="H431" s="168">
        <v>38</v>
      </c>
      <c r="I431" s="168">
        <v>0</v>
      </c>
      <c r="K431" s="168">
        <v>5</v>
      </c>
      <c r="L431" s="168">
        <v>5</v>
      </c>
      <c r="M431" s="168">
        <v>5</v>
      </c>
      <c r="N431" s="168">
        <v>5</v>
      </c>
      <c r="O431" s="168">
        <v>5</v>
      </c>
      <c r="P431" s="168">
        <v>5</v>
      </c>
      <c r="Q431" s="168">
        <v>5</v>
      </c>
      <c r="R431" s="168">
        <v>38</v>
      </c>
      <c r="S431" s="168">
        <v>80</v>
      </c>
      <c r="U431" s="168">
        <v>5</v>
      </c>
      <c r="V431" s="168">
        <v>5</v>
      </c>
      <c r="W431" s="168">
        <v>5</v>
      </c>
      <c r="X431" s="168">
        <v>5</v>
      </c>
      <c r="Y431" s="168">
        <v>5</v>
      </c>
      <c r="Z431" s="168">
        <v>5</v>
      </c>
      <c r="AA431" s="168">
        <v>5</v>
      </c>
      <c r="AB431" s="168">
        <v>38</v>
      </c>
      <c r="AC431" s="168">
        <v>0</v>
      </c>
      <c r="AE431" s="168">
        <v>5</v>
      </c>
      <c r="AF431" s="168">
        <v>5</v>
      </c>
      <c r="AG431" s="168">
        <v>5</v>
      </c>
      <c r="AH431" s="168">
        <v>5</v>
      </c>
      <c r="AI431" s="168">
        <v>5</v>
      </c>
      <c r="AJ431" s="168">
        <v>5</v>
      </c>
      <c r="AK431" s="168">
        <v>5</v>
      </c>
      <c r="AL431" s="168">
        <v>5</v>
      </c>
      <c r="AM431" s="169">
        <v>0</v>
      </c>
    </row>
    <row r="432" spans="1:39" x14ac:dyDescent="0.15">
      <c r="A432" s="167">
        <v>0</v>
      </c>
      <c r="B432" s="168">
        <v>0</v>
      </c>
      <c r="C432" s="168">
        <v>0</v>
      </c>
      <c r="D432" s="168">
        <v>0</v>
      </c>
      <c r="E432" s="168">
        <v>0</v>
      </c>
      <c r="F432" s="168">
        <v>0</v>
      </c>
      <c r="G432" s="168">
        <v>0</v>
      </c>
      <c r="H432" s="168">
        <v>0</v>
      </c>
      <c r="I432" s="168">
        <v>0</v>
      </c>
      <c r="K432" s="168">
        <v>0</v>
      </c>
      <c r="L432" s="168">
        <v>0</v>
      </c>
      <c r="M432" s="168">
        <v>0</v>
      </c>
      <c r="N432" s="168">
        <v>0</v>
      </c>
      <c r="O432" s="168">
        <v>0</v>
      </c>
      <c r="P432" s="168">
        <v>0</v>
      </c>
      <c r="Q432" s="168">
        <v>0</v>
      </c>
      <c r="R432" s="168">
        <v>0</v>
      </c>
      <c r="S432" s="168">
        <v>75</v>
      </c>
      <c r="U432" s="168">
        <v>0</v>
      </c>
      <c r="V432" s="168">
        <v>0</v>
      </c>
      <c r="W432" s="168">
        <v>0</v>
      </c>
      <c r="X432" s="168">
        <v>0</v>
      </c>
      <c r="Y432" s="168">
        <v>0</v>
      </c>
      <c r="Z432" s="168">
        <v>0</v>
      </c>
      <c r="AA432" s="168">
        <v>0</v>
      </c>
      <c r="AB432" s="168">
        <v>0</v>
      </c>
      <c r="AC432" s="168">
        <v>0</v>
      </c>
      <c r="AE432" s="168">
        <v>0</v>
      </c>
      <c r="AF432" s="168">
        <v>0</v>
      </c>
      <c r="AG432" s="168">
        <v>0</v>
      </c>
      <c r="AH432" s="168">
        <v>0</v>
      </c>
      <c r="AI432" s="168">
        <v>0</v>
      </c>
      <c r="AJ432" s="168">
        <v>0</v>
      </c>
      <c r="AK432" s="168">
        <v>0</v>
      </c>
      <c r="AL432" s="168">
        <v>0</v>
      </c>
      <c r="AM432" s="169">
        <v>0</v>
      </c>
    </row>
    <row r="433" spans="1:39" x14ac:dyDescent="0.15">
      <c r="A433" s="167">
        <v>0</v>
      </c>
      <c r="B433" s="168">
        <v>0</v>
      </c>
      <c r="C433" s="168">
        <v>0</v>
      </c>
      <c r="D433" s="168">
        <v>0</v>
      </c>
      <c r="E433" s="168">
        <v>0</v>
      </c>
      <c r="F433" s="168">
        <v>0</v>
      </c>
      <c r="G433" s="168">
        <v>0</v>
      </c>
      <c r="H433" s="168">
        <v>0</v>
      </c>
      <c r="I433" s="168">
        <v>0</v>
      </c>
      <c r="K433" s="168">
        <v>0</v>
      </c>
      <c r="L433" s="168">
        <v>0</v>
      </c>
      <c r="M433" s="168">
        <v>0</v>
      </c>
      <c r="N433" s="168">
        <v>0</v>
      </c>
      <c r="O433" s="168">
        <v>0</v>
      </c>
      <c r="P433" s="168">
        <v>0</v>
      </c>
      <c r="Q433" s="168">
        <v>0</v>
      </c>
      <c r="R433" s="168">
        <v>0</v>
      </c>
      <c r="S433" s="168">
        <v>74</v>
      </c>
      <c r="U433" s="168">
        <v>0</v>
      </c>
      <c r="V433" s="168">
        <v>0</v>
      </c>
      <c r="W433" s="168">
        <v>0</v>
      </c>
      <c r="X433" s="168">
        <v>0</v>
      </c>
      <c r="Y433" s="168">
        <v>0</v>
      </c>
      <c r="Z433" s="168">
        <v>0</v>
      </c>
      <c r="AA433" s="168">
        <v>0</v>
      </c>
      <c r="AB433" s="168">
        <v>0</v>
      </c>
      <c r="AC433" s="168">
        <v>0</v>
      </c>
      <c r="AE433" s="168">
        <v>0</v>
      </c>
      <c r="AF433" s="168">
        <v>0</v>
      </c>
      <c r="AG433" s="168">
        <v>0</v>
      </c>
      <c r="AH433" s="168">
        <v>0</v>
      </c>
      <c r="AI433" s="168">
        <v>0</v>
      </c>
      <c r="AJ433" s="168">
        <v>0</v>
      </c>
      <c r="AK433" s="168">
        <v>0</v>
      </c>
      <c r="AL433" s="168">
        <v>0</v>
      </c>
      <c r="AM433" s="169">
        <v>0</v>
      </c>
    </row>
    <row r="434" spans="1:39" x14ac:dyDescent="0.15">
      <c r="A434" s="167">
        <v>12</v>
      </c>
      <c r="B434" s="168">
        <v>6</v>
      </c>
      <c r="C434" s="168">
        <v>0</v>
      </c>
      <c r="D434" s="168">
        <v>0</v>
      </c>
      <c r="E434" s="168">
        <v>0</v>
      </c>
      <c r="F434" s="168">
        <v>0</v>
      </c>
      <c r="G434" s="168">
        <v>20</v>
      </c>
      <c r="H434" s="168">
        <v>50</v>
      </c>
      <c r="I434" s="168">
        <v>0</v>
      </c>
      <c r="K434" s="168">
        <v>0</v>
      </c>
      <c r="L434" s="168">
        <v>6</v>
      </c>
      <c r="M434" s="168">
        <v>0</v>
      </c>
      <c r="N434" s="168">
        <v>0</v>
      </c>
      <c r="O434" s="168">
        <v>0</v>
      </c>
      <c r="P434" s="168">
        <v>0</v>
      </c>
      <c r="Q434" s="168">
        <v>20</v>
      </c>
      <c r="R434" s="168">
        <v>50</v>
      </c>
      <c r="S434" s="168">
        <v>69</v>
      </c>
      <c r="U434" s="168">
        <v>0</v>
      </c>
      <c r="V434" s="168">
        <v>0</v>
      </c>
      <c r="W434" s="168">
        <v>0</v>
      </c>
      <c r="X434" s="168">
        <v>0</v>
      </c>
      <c r="Y434" s="168">
        <v>0</v>
      </c>
      <c r="Z434" s="168">
        <v>0</v>
      </c>
      <c r="AA434" s="168">
        <v>0</v>
      </c>
      <c r="AB434" s="168">
        <v>0</v>
      </c>
      <c r="AC434" s="168">
        <v>0</v>
      </c>
      <c r="AE434" s="168">
        <v>0</v>
      </c>
      <c r="AF434" s="168">
        <v>0</v>
      </c>
      <c r="AG434" s="168">
        <v>0</v>
      </c>
      <c r="AH434" s="168">
        <v>0</v>
      </c>
      <c r="AI434" s="168">
        <v>0</v>
      </c>
      <c r="AJ434" s="168">
        <v>0</v>
      </c>
      <c r="AK434" s="168">
        <v>0</v>
      </c>
      <c r="AL434" s="168">
        <v>0</v>
      </c>
      <c r="AM434" s="169">
        <v>0</v>
      </c>
    </row>
    <row r="435" spans="1:39" x14ac:dyDescent="0.15">
      <c r="A435" s="167">
        <v>14</v>
      </c>
      <c r="B435" s="168">
        <v>11</v>
      </c>
      <c r="C435" s="168">
        <v>0</v>
      </c>
      <c r="D435" s="168">
        <v>50</v>
      </c>
      <c r="E435" s="168">
        <v>0</v>
      </c>
      <c r="F435" s="168">
        <v>0</v>
      </c>
      <c r="G435" s="168">
        <v>20</v>
      </c>
      <c r="H435" s="168">
        <v>50</v>
      </c>
      <c r="I435" s="168">
        <v>0</v>
      </c>
      <c r="K435" s="168">
        <v>0</v>
      </c>
      <c r="L435" s="168">
        <v>11</v>
      </c>
      <c r="M435" s="168">
        <v>0</v>
      </c>
      <c r="N435" s="168">
        <v>50</v>
      </c>
      <c r="O435" s="168">
        <v>0</v>
      </c>
      <c r="P435" s="168">
        <v>0</v>
      </c>
      <c r="Q435" s="168">
        <v>26</v>
      </c>
      <c r="R435" s="168">
        <v>50</v>
      </c>
      <c r="S435" s="168">
        <v>62</v>
      </c>
      <c r="U435" s="168">
        <v>0</v>
      </c>
      <c r="V435" s="168">
        <v>0</v>
      </c>
      <c r="W435" s="168">
        <v>0</v>
      </c>
      <c r="X435" s="168">
        <v>0</v>
      </c>
      <c r="Y435" s="168">
        <v>0</v>
      </c>
      <c r="Z435" s="168">
        <v>0</v>
      </c>
      <c r="AA435" s="168">
        <v>0</v>
      </c>
      <c r="AB435" s="168">
        <v>0</v>
      </c>
      <c r="AC435" s="168">
        <v>0</v>
      </c>
      <c r="AE435" s="168">
        <v>0</v>
      </c>
      <c r="AF435" s="168">
        <v>0</v>
      </c>
      <c r="AG435" s="168">
        <v>0</v>
      </c>
      <c r="AH435" s="168">
        <v>0</v>
      </c>
      <c r="AI435" s="168">
        <v>0</v>
      </c>
      <c r="AJ435" s="168">
        <v>0</v>
      </c>
      <c r="AK435" s="168">
        <v>0</v>
      </c>
      <c r="AL435" s="168">
        <v>0</v>
      </c>
      <c r="AM435" s="169">
        <v>0</v>
      </c>
    </row>
    <row r="436" spans="1:39" x14ac:dyDescent="0.15">
      <c r="A436" s="167">
        <v>16</v>
      </c>
      <c r="B436" s="168">
        <v>11</v>
      </c>
      <c r="C436" s="168">
        <v>0</v>
      </c>
      <c r="D436" s="168">
        <v>50</v>
      </c>
      <c r="E436" s="168">
        <v>0</v>
      </c>
      <c r="F436" s="168">
        <v>0</v>
      </c>
      <c r="G436" s="168">
        <v>20</v>
      </c>
      <c r="H436" s="168">
        <v>50</v>
      </c>
      <c r="I436" s="168">
        <v>0</v>
      </c>
      <c r="K436" s="168">
        <v>0</v>
      </c>
      <c r="L436" s="168">
        <v>11</v>
      </c>
      <c r="M436" s="168">
        <v>0</v>
      </c>
      <c r="N436" s="168">
        <v>50</v>
      </c>
      <c r="O436" s="168">
        <v>0</v>
      </c>
      <c r="P436" s="168">
        <v>0</v>
      </c>
      <c r="Q436" s="168">
        <v>32</v>
      </c>
      <c r="R436" s="168">
        <v>50</v>
      </c>
      <c r="S436" s="168">
        <v>60</v>
      </c>
      <c r="U436" s="168">
        <v>0</v>
      </c>
      <c r="V436" s="168">
        <v>0</v>
      </c>
      <c r="W436" s="168">
        <v>0</v>
      </c>
      <c r="X436" s="168">
        <v>0</v>
      </c>
      <c r="Y436" s="168">
        <v>0</v>
      </c>
      <c r="Z436" s="168">
        <v>0</v>
      </c>
      <c r="AA436" s="168">
        <v>0</v>
      </c>
      <c r="AB436" s="168">
        <v>0</v>
      </c>
      <c r="AC436" s="168">
        <v>0</v>
      </c>
      <c r="AE436" s="168">
        <v>0</v>
      </c>
      <c r="AF436" s="168">
        <v>0</v>
      </c>
      <c r="AG436" s="168">
        <v>0</v>
      </c>
      <c r="AH436" s="168">
        <v>0</v>
      </c>
      <c r="AI436" s="168">
        <v>0</v>
      </c>
      <c r="AJ436" s="168">
        <v>0</v>
      </c>
      <c r="AK436" s="168">
        <v>0</v>
      </c>
      <c r="AL436" s="168">
        <v>0</v>
      </c>
      <c r="AM436" s="169">
        <v>0</v>
      </c>
    </row>
    <row r="437" spans="1:39" x14ac:dyDescent="0.15">
      <c r="A437" s="167">
        <v>18</v>
      </c>
      <c r="B437" s="168">
        <v>20</v>
      </c>
      <c r="C437" s="168">
        <v>0</v>
      </c>
      <c r="D437" s="168">
        <v>50</v>
      </c>
      <c r="E437" s="168">
        <v>0</v>
      </c>
      <c r="F437" s="168">
        <v>0</v>
      </c>
      <c r="G437" s="168">
        <v>20</v>
      </c>
      <c r="H437" s="168">
        <v>50</v>
      </c>
      <c r="I437" s="168">
        <v>0</v>
      </c>
      <c r="K437" s="168">
        <v>0</v>
      </c>
      <c r="L437" s="168">
        <v>20</v>
      </c>
      <c r="M437" s="168">
        <v>0</v>
      </c>
      <c r="N437" s="168">
        <v>50</v>
      </c>
      <c r="O437" s="168">
        <v>0</v>
      </c>
      <c r="P437" s="168">
        <v>0</v>
      </c>
      <c r="Q437" s="168">
        <v>38</v>
      </c>
      <c r="R437" s="168">
        <v>50</v>
      </c>
      <c r="S437" s="168">
        <v>58</v>
      </c>
      <c r="U437" s="168">
        <v>0</v>
      </c>
      <c r="V437" s="168">
        <v>0</v>
      </c>
      <c r="W437" s="168">
        <v>0</v>
      </c>
      <c r="X437" s="168">
        <v>0</v>
      </c>
      <c r="Y437" s="168">
        <v>0</v>
      </c>
      <c r="Z437" s="168">
        <v>0</v>
      </c>
      <c r="AA437" s="168">
        <v>0</v>
      </c>
      <c r="AB437" s="168">
        <v>0</v>
      </c>
      <c r="AC437" s="168">
        <v>0</v>
      </c>
      <c r="AE437" s="168">
        <v>0</v>
      </c>
      <c r="AF437" s="168">
        <v>0</v>
      </c>
      <c r="AG437" s="168">
        <v>0</v>
      </c>
      <c r="AH437" s="168">
        <v>0</v>
      </c>
      <c r="AI437" s="168">
        <v>0</v>
      </c>
      <c r="AJ437" s="168">
        <v>0</v>
      </c>
      <c r="AK437" s="168">
        <v>0</v>
      </c>
      <c r="AL437" s="168">
        <v>0</v>
      </c>
      <c r="AM437" s="169">
        <v>0</v>
      </c>
    </row>
    <row r="438" spans="1:39" x14ac:dyDescent="0.15">
      <c r="A438" s="167">
        <v>20</v>
      </c>
      <c r="B438" s="168">
        <v>25</v>
      </c>
      <c r="C438" s="168">
        <v>0</v>
      </c>
      <c r="D438" s="168">
        <v>20</v>
      </c>
      <c r="E438" s="168">
        <v>0</v>
      </c>
      <c r="F438" s="168">
        <v>0</v>
      </c>
      <c r="G438" s="168">
        <v>20</v>
      </c>
      <c r="H438" s="168">
        <v>50</v>
      </c>
      <c r="I438" s="168">
        <v>0</v>
      </c>
      <c r="K438" s="168">
        <v>0</v>
      </c>
      <c r="L438" s="168">
        <v>25</v>
      </c>
      <c r="M438" s="168">
        <v>0</v>
      </c>
      <c r="N438" s="168">
        <v>20</v>
      </c>
      <c r="O438" s="168">
        <v>0</v>
      </c>
      <c r="P438" s="168">
        <v>0</v>
      </c>
      <c r="Q438" s="168">
        <v>44</v>
      </c>
      <c r="R438" s="168">
        <v>50</v>
      </c>
      <c r="S438" s="168">
        <v>54</v>
      </c>
      <c r="U438" s="168">
        <v>0</v>
      </c>
      <c r="V438" s="168">
        <v>0</v>
      </c>
      <c r="W438" s="168">
        <v>0</v>
      </c>
      <c r="X438" s="168">
        <v>0</v>
      </c>
      <c r="Y438" s="168">
        <v>0</v>
      </c>
      <c r="Z438" s="168">
        <v>0</v>
      </c>
      <c r="AA438" s="168">
        <v>0</v>
      </c>
      <c r="AB438" s="168">
        <v>0</v>
      </c>
      <c r="AC438" s="168">
        <v>0</v>
      </c>
      <c r="AE438" s="168">
        <v>0</v>
      </c>
      <c r="AF438" s="168">
        <v>0</v>
      </c>
      <c r="AG438" s="168">
        <v>0</v>
      </c>
      <c r="AH438" s="168">
        <v>0</v>
      </c>
      <c r="AI438" s="168">
        <v>0</v>
      </c>
      <c r="AJ438" s="168">
        <v>0</v>
      </c>
      <c r="AK438" s="168">
        <v>0</v>
      </c>
      <c r="AL438" s="168">
        <v>0</v>
      </c>
      <c r="AM438" s="169">
        <v>0</v>
      </c>
    </row>
    <row r="439" spans="1:39" x14ac:dyDescent="0.15">
      <c r="A439" s="167">
        <v>22</v>
      </c>
      <c r="B439" s="168">
        <v>25</v>
      </c>
      <c r="C439" s="168">
        <v>0</v>
      </c>
      <c r="D439" s="168">
        <v>20</v>
      </c>
      <c r="E439" s="168">
        <v>0</v>
      </c>
      <c r="F439" s="168">
        <v>0</v>
      </c>
      <c r="G439" s="168">
        <v>20</v>
      </c>
      <c r="H439" s="168">
        <v>50</v>
      </c>
      <c r="I439" s="168">
        <v>0</v>
      </c>
      <c r="K439" s="168">
        <v>0</v>
      </c>
      <c r="L439" s="168">
        <v>25</v>
      </c>
      <c r="M439" s="168">
        <v>0</v>
      </c>
      <c r="N439" s="168">
        <v>20</v>
      </c>
      <c r="O439" s="168">
        <v>0</v>
      </c>
      <c r="P439" s="168">
        <v>0</v>
      </c>
      <c r="Q439" s="168">
        <v>50</v>
      </c>
      <c r="R439" s="168">
        <v>50</v>
      </c>
      <c r="S439" s="168">
        <v>51</v>
      </c>
      <c r="U439" s="168">
        <v>0</v>
      </c>
      <c r="V439" s="168">
        <v>0</v>
      </c>
      <c r="W439" s="168">
        <v>0</v>
      </c>
      <c r="X439" s="168">
        <v>0</v>
      </c>
      <c r="Y439" s="168">
        <v>0</v>
      </c>
      <c r="Z439" s="168">
        <v>0</v>
      </c>
      <c r="AA439" s="168">
        <v>0</v>
      </c>
      <c r="AB439" s="168">
        <v>0</v>
      </c>
      <c r="AC439" s="168">
        <v>0</v>
      </c>
      <c r="AE439" s="168">
        <v>0</v>
      </c>
      <c r="AF439" s="168">
        <v>0</v>
      </c>
      <c r="AG439" s="168">
        <v>0</v>
      </c>
      <c r="AH439" s="168">
        <v>0</v>
      </c>
      <c r="AI439" s="168">
        <v>0</v>
      </c>
      <c r="AJ439" s="168">
        <v>0</v>
      </c>
      <c r="AK439" s="168">
        <v>0</v>
      </c>
      <c r="AL439" s="168">
        <v>0</v>
      </c>
      <c r="AM439" s="169">
        <v>0</v>
      </c>
    </row>
    <row r="440" spans="1:39" x14ac:dyDescent="0.15">
      <c r="A440" s="167">
        <v>24</v>
      </c>
      <c r="B440" s="168">
        <v>25</v>
      </c>
      <c r="C440" s="168">
        <v>0</v>
      </c>
      <c r="D440" s="168">
        <v>35</v>
      </c>
      <c r="E440" s="168">
        <v>0</v>
      </c>
      <c r="F440" s="168">
        <v>0</v>
      </c>
      <c r="G440" s="168">
        <v>20</v>
      </c>
      <c r="H440" s="168">
        <v>50</v>
      </c>
      <c r="I440" s="168">
        <v>0</v>
      </c>
      <c r="K440" s="168">
        <v>0</v>
      </c>
      <c r="L440" s="168">
        <v>25</v>
      </c>
      <c r="M440" s="168">
        <v>0</v>
      </c>
      <c r="N440" s="168">
        <v>35</v>
      </c>
      <c r="O440" s="168">
        <v>0</v>
      </c>
      <c r="P440" s="168">
        <v>0</v>
      </c>
      <c r="Q440" s="168">
        <v>56</v>
      </c>
      <c r="R440" s="168">
        <v>50</v>
      </c>
      <c r="S440" s="168">
        <v>50</v>
      </c>
      <c r="U440" s="168">
        <v>0</v>
      </c>
      <c r="V440" s="168">
        <v>0</v>
      </c>
      <c r="W440" s="168">
        <v>0</v>
      </c>
      <c r="X440" s="168">
        <v>0</v>
      </c>
      <c r="Y440" s="168">
        <v>0</v>
      </c>
      <c r="Z440" s="168">
        <v>0</v>
      </c>
      <c r="AA440" s="168">
        <v>0</v>
      </c>
      <c r="AB440" s="168">
        <v>0</v>
      </c>
      <c r="AC440" s="168">
        <v>0</v>
      </c>
      <c r="AE440" s="168">
        <v>0</v>
      </c>
      <c r="AF440" s="168">
        <v>0</v>
      </c>
      <c r="AG440" s="168">
        <v>0</v>
      </c>
      <c r="AH440" s="168">
        <v>0</v>
      </c>
      <c r="AI440" s="168">
        <v>0</v>
      </c>
      <c r="AJ440" s="168">
        <v>0</v>
      </c>
      <c r="AK440" s="168">
        <v>0</v>
      </c>
      <c r="AL440" s="168">
        <v>0</v>
      </c>
      <c r="AM440" s="169">
        <v>0</v>
      </c>
    </row>
    <row r="441" spans="1:39" x14ac:dyDescent="0.15">
      <c r="A441" s="167">
        <v>26</v>
      </c>
      <c r="B441" s="168">
        <v>25</v>
      </c>
      <c r="C441" s="168">
        <v>0</v>
      </c>
      <c r="D441" s="168">
        <v>35</v>
      </c>
      <c r="E441" s="168">
        <v>0</v>
      </c>
      <c r="F441" s="168">
        <v>0</v>
      </c>
      <c r="G441" s="168">
        <v>20</v>
      </c>
      <c r="H441" s="168">
        <v>50</v>
      </c>
      <c r="I441" s="168">
        <v>0</v>
      </c>
      <c r="K441" s="168">
        <v>0</v>
      </c>
      <c r="L441" s="168">
        <v>25</v>
      </c>
      <c r="M441" s="168">
        <v>0</v>
      </c>
      <c r="N441" s="168">
        <v>35</v>
      </c>
      <c r="O441" s="168">
        <v>0</v>
      </c>
      <c r="P441" s="168">
        <v>0</v>
      </c>
      <c r="Q441" s="168">
        <v>62</v>
      </c>
      <c r="R441" s="168">
        <v>50</v>
      </c>
      <c r="S441" s="168">
        <v>43</v>
      </c>
      <c r="U441" s="168">
        <v>0</v>
      </c>
      <c r="V441" s="168">
        <v>0</v>
      </c>
      <c r="W441" s="168">
        <v>0</v>
      </c>
      <c r="X441" s="168">
        <v>0</v>
      </c>
      <c r="Y441" s="168">
        <v>0</v>
      </c>
      <c r="Z441" s="168">
        <v>0</v>
      </c>
      <c r="AA441" s="168">
        <v>0</v>
      </c>
      <c r="AB441" s="168">
        <v>0</v>
      </c>
      <c r="AC441" s="168">
        <v>0</v>
      </c>
      <c r="AE441" s="168">
        <v>0</v>
      </c>
      <c r="AF441" s="168">
        <v>0</v>
      </c>
      <c r="AG441" s="168">
        <v>0</v>
      </c>
      <c r="AH441" s="168">
        <v>0</v>
      </c>
      <c r="AI441" s="168">
        <v>0</v>
      </c>
      <c r="AJ441" s="168">
        <v>0</v>
      </c>
      <c r="AK441" s="168">
        <v>0</v>
      </c>
      <c r="AL441" s="168">
        <v>0</v>
      </c>
      <c r="AM441" s="169">
        <v>0</v>
      </c>
    </row>
    <row r="442" spans="1:39" x14ac:dyDescent="0.15">
      <c r="A442" s="167">
        <v>28</v>
      </c>
      <c r="B442" s="168">
        <v>25</v>
      </c>
      <c r="C442" s="168">
        <v>0</v>
      </c>
      <c r="D442" s="168">
        <v>35</v>
      </c>
      <c r="E442" s="168">
        <v>0</v>
      </c>
      <c r="F442" s="168">
        <v>0</v>
      </c>
      <c r="G442" s="168">
        <v>20</v>
      </c>
      <c r="H442" s="168">
        <v>50</v>
      </c>
      <c r="I442" s="168">
        <v>0</v>
      </c>
      <c r="K442" s="168">
        <v>0</v>
      </c>
      <c r="L442" s="168">
        <v>25</v>
      </c>
      <c r="M442" s="168">
        <v>0</v>
      </c>
      <c r="N442" s="168">
        <v>35</v>
      </c>
      <c r="O442" s="168">
        <v>0</v>
      </c>
      <c r="P442" s="168">
        <v>0</v>
      </c>
      <c r="Q442" s="168">
        <v>68</v>
      </c>
      <c r="R442" s="168">
        <v>50</v>
      </c>
      <c r="S442" s="168">
        <v>50</v>
      </c>
      <c r="U442" s="168">
        <v>0</v>
      </c>
      <c r="V442" s="168">
        <v>0</v>
      </c>
      <c r="W442" s="168">
        <v>0</v>
      </c>
      <c r="X442" s="168">
        <v>0</v>
      </c>
      <c r="Y442" s="168">
        <v>0</v>
      </c>
      <c r="Z442" s="168">
        <v>0</v>
      </c>
      <c r="AA442" s="168">
        <v>0</v>
      </c>
      <c r="AB442" s="168">
        <v>0</v>
      </c>
      <c r="AC442" s="168">
        <v>0</v>
      </c>
      <c r="AE442" s="168">
        <v>0</v>
      </c>
      <c r="AF442" s="168">
        <v>0</v>
      </c>
      <c r="AG442" s="168">
        <v>0</v>
      </c>
      <c r="AH442" s="168">
        <v>0</v>
      </c>
      <c r="AI442" s="168">
        <v>0</v>
      </c>
      <c r="AJ442" s="168">
        <v>0</v>
      </c>
      <c r="AK442" s="168">
        <v>0</v>
      </c>
      <c r="AL442" s="168">
        <v>0</v>
      </c>
      <c r="AM442" s="169">
        <v>0</v>
      </c>
    </row>
    <row r="443" spans="1:39" x14ac:dyDescent="0.15">
      <c r="A443" s="167">
        <v>30</v>
      </c>
      <c r="B443" s="168">
        <v>50</v>
      </c>
      <c r="C443" s="168">
        <v>0</v>
      </c>
      <c r="D443" s="168">
        <v>60</v>
      </c>
      <c r="E443" s="168">
        <v>0</v>
      </c>
      <c r="F443" s="168">
        <v>0</v>
      </c>
      <c r="G443" s="168">
        <v>20</v>
      </c>
      <c r="H443" s="168">
        <v>50</v>
      </c>
      <c r="I443" s="168">
        <v>0</v>
      </c>
      <c r="K443" s="168">
        <v>0</v>
      </c>
      <c r="L443" s="168">
        <v>50</v>
      </c>
      <c r="M443" s="168">
        <v>0</v>
      </c>
      <c r="N443" s="168">
        <v>60</v>
      </c>
      <c r="O443" s="168">
        <v>0</v>
      </c>
      <c r="P443" s="168">
        <v>0</v>
      </c>
      <c r="Q443" s="168">
        <v>74</v>
      </c>
      <c r="R443" s="168">
        <v>50</v>
      </c>
      <c r="S443" s="168">
        <v>50</v>
      </c>
      <c r="U443" s="168">
        <v>0</v>
      </c>
      <c r="V443" s="168">
        <v>0</v>
      </c>
      <c r="W443" s="168">
        <v>0</v>
      </c>
      <c r="X443" s="168">
        <v>0</v>
      </c>
      <c r="Y443" s="168">
        <v>0</v>
      </c>
      <c r="Z443" s="168">
        <v>0</v>
      </c>
      <c r="AA443" s="168">
        <v>0</v>
      </c>
      <c r="AB443" s="168">
        <v>0</v>
      </c>
      <c r="AC443" s="168">
        <v>0</v>
      </c>
      <c r="AE443" s="168">
        <v>0</v>
      </c>
      <c r="AF443" s="168">
        <v>0</v>
      </c>
      <c r="AG443" s="168">
        <v>0</v>
      </c>
      <c r="AH443" s="168">
        <v>0</v>
      </c>
      <c r="AI443" s="168">
        <v>0</v>
      </c>
      <c r="AJ443" s="168">
        <v>0</v>
      </c>
      <c r="AK443" s="168">
        <v>0</v>
      </c>
      <c r="AL443" s="168">
        <v>0</v>
      </c>
      <c r="AM443" s="169">
        <v>0</v>
      </c>
    </row>
    <row r="444" spans="1:39" x14ac:dyDescent="0.15">
      <c r="A444" s="167">
        <v>32</v>
      </c>
      <c r="B444" s="168">
        <v>50</v>
      </c>
      <c r="C444" s="168">
        <v>0</v>
      </c>
      <c r="D444" s="168">
        <v>30</v>
      </c>
      <c r="E444" s="168">
        <v>0</v>
      </c>
      <c r="F444" s="168">
        <v>0</v>
      </c>
      <c r="G444" s="168">
        <v>20</v>
      </c>
      <c r="H444" s="168">
        <v>50</v>
      </c>
      <c r="I444" s="168">
        <v>0</v>
      </c>
      <c r="K444" s="168">
        <v>0</v>
      </c>
      <c r="L444" s="168">
        <v>50</v>
      </c>
      <c r="M444" s="168">
        <v>0</v>
      </c>
      <c r="N444" s="168">
        <v>30</v>
      </c>
      <c r="O444" s="168">
        <v>0</v>
      </c>
      <c r="P444" s="168">
        <v>0</v>
      </c>
      <c r="Q444" s="168">
        <v>80</v>
      </c>
      <c r="R444" s="168">
        <v>50</v>
      </c>
      <c r="S444" s="168">
        <v>0</v>
      </c>
      <c r="U444" s="168">
        <v>0</v>
      </c>
      <c r="V444" s="168">
        <v>0</v>
      </c>
      <c r="W444" s="168">
        <v>0</v>
      </c>
      <c r="X444" s="168">
        <v>0</v>
      </c>
      <c r="Y444" s="168">
        <v>0</v>
      </c>
      <c r="Z444" s="168">
        <v>0</v>
      </c>
      <c r="AA444" s="168">
        <v>0</v>
      </c>
      <c r="AB444" s="168">
        <v>0</v>
      </c>
      <c r="AC444" s="168">
        <v>0</v>
      </c>
      <c r="AE444" s="168">
        <v>0</v>
      </c>
      <c r="AF444" s="168">
        <v>0</v>
      </c>
      <c r="AG444" s="168">
        <v>0</v>
      </c>
      <c r="AH444" s="168">
        <v>0</v>
      </c>
      <c r="AI444" s="168">
        <v>0</v>
      </c>
      <c r="AJ444" s="168">
        <v>0</v>
      </c>
      <c r="AK444" s="168">
        <v>0</v>
      </c>
      <c r="AL444" s="168">
        <v>0</v>
      </c>
      <c r="AM444" s="169">
        <v>0</v>
      </c>
    </row>
    <row r="445" spans="1:39" x14ac:dyDescent="0.15">
      <c r="A445" s="167">
        <v>34</v>
      </c>
      <c r="B445" s="168">
        <v>20</v>
      </c>
      <c r="C445" s="168">
        <v>0</v>
      </c>
      <c r="D445" s="168">
        <v>30</v>
      </c>
      <c r="E445" s="168">
        <v>0</v>
      </c>
      <c r="F445" s="168">
        <v>0</v>
      </c>
      <c r="G445" s="168">
        <v>20</v>
      </c>
      <c r="H445" s="168">
        <v>50</v>
      </c>
      <c r="I445" s="168">
        <v>0</v>
      </c>
      <c r="K445" s="168">
        <v>0</v>
      </c>
      <c r="L445" s="168">
        <v>20</v>
      </c>
      <c r="M445" s="168">
        <v>0</v>
      </c>
      <c r="N445" s="168">
        <v>30</v>
      </c>
      <c r="O445" s="168">
        <v>0</v>
      </c>
      <c r="P445" s="168">
        <v>0</v>
      </c>
      <c r="Q445" s="168">
        <v>86</v>
      </c>
      <c r="R445" s="168">
        <v>50</v>
      </c>
      <c r="S445" s="168">
        <v>0</v>
      </c>
      <c r="U445" s="168">
        <v>0</v>
      </c>
      <c r="V445" s="168">
        <v>0</v>
      </c>
      <c r="W445" s="168">
        <v>0</v>
      </c>
      <c r="X445" s="168">
        <v>0</v>
      </c>
      <c r="Y445" s="168">
        <v>0</v>
      </c>
      <c r="Z445" s="168">
        <v>0</v>
      </c>
      <c r="AA445" s="168">
        <v>0</v>
      </c>
      <c r="AB445" s="168">
        <v>0</v>
      </c>
      <c r="AC445" s="168">
        <v>0</v>
      </c>
      <c r="AE445" s="168">
        <v>0</v>
      </c>
      <c r="AF445" s="168">
        <v>0</v>
      </c>
      <c r="AG445" s="168">
        <v>0</v>
      </c>
      <c r="AH445" s="168">
        <v>0</v>
      </c>
      <c r="AI445" s="168">
        <v>0</v>
      </c>
      <c r="AJ445" s="168">
        <v>0</v>
      </c>
      <c r="AK445" s="168">
        <v>0</v>
      </c>
      <c r="AL445" s="168">
        <v>0</v>
      </c>
      <c r="AM445" s="169">
        <v>0</v>
      </c>
    </row>
    <row r="446" spans="1:39" x14ac:dyDescent="0.15">
      <c r="A446" s="167">
        <v>3</v>
      </c>
      <c r="B446" s="168">
        <v>3</v>
      </c>
      <c r="C446" s="168">
        <v>3</v>
      </c>
      <c r="D446" s="168">
        <v>3</v>
      </c>
      <c r="E446" s="168">
        <v>3</v>
      </c>
      <c r="F446" s="168">
        <v>3</v>
      </c>
      <c r="G446" s="168">
        <v>3</v>
      </c>
      <c r="H446" s="168">
        <v>30</v>
      </c>
      <c r="I446" s="168">
        <v>0</v>
      </c>
      <c r="K446" s="168">
        <v>3</v>
      </c>
      <c r="L446" s="168">
        <v>3</v>
      </c>
      <c r="M446" s="168">
        <v>3</v>
      </c>
      <c r="N446" s="168">
        <v>3</v>
      </c>
      <c r="O446" s="168">
        <v>3</v>
      </c>
      <c r="P446" s="168">
        <v>3</v>
      </c>
      <c r="Q446" s="168">
        <v>3</v>
      </c>
      <c r="R446" s="168">
        <v>30</v>
      </c>
      <c r="S446" s="168">
        <v>0</v>
      </c>
      <c r="U446" s="168">
        <v>3</v>
      </c>
      <c r="V446" s="168">
        <v>3</v>
      </c>
      <c r="W446" s="168">
        <v>3</v>
      </c>
      <c r="X446" s="168">
        <v>3</v>
      </c>
      <c r="Y446" s="168">
        <v>3</v>
      </c>
      <c r="Z446" s="168">
        <v>3</v>
      </c>
      <c r="AA446" s="168">
        <v>3</v>
      </c>
      <c r="AB446" s="168">
        <v>30</v>
      </c>
      <c r="AC446" s="168">
        <v>0</v>
      </c>
      <c r="AE446" s="168">
        <v>3</v>
      </c>
      <c r="AF446" s="168">
        <v>3</v>
      </c>
      <c r="AG446" s="168">
        <v>3</v>
      </c>
      <c r="AH446" s="168">
        <v>3</v>
      </c>
      <c r="AI446" s="168">
        <v>3</v>
      </c>
      <c r="AJ446" s="168">
        <v>3</v>
      </c>
      <c r="AK446" s="168">
        <v>3</v>
      </c>
      <c r="AL446" s="168">
        <v>3</v>
      </c>
      <c r="AM446" s="169">
        <v>0</v>
      </c>
    </row>
    <row r="447" spans="1:39" x14ac:dyDescent="0.15">
      <c r="A447" s="167">
        <v>3</v>
      </c>
      <c r="B447" s="168">
        <v>3</v>
      </c>
      <c r="C447" s="168">
        <v>3</v>
      </c>
      <c r="D447" s="168">
        <v>3</v>
      </c>
      <c r="E447" s="168">
        <v>3</v>
      </c>
      <c r="F447" s="168">
        <v>3</v>
      </c>
      <c r="G447" s="168">
        <v>3</v>
      </c>
      <c r="H447" s="168">
        <v>30</v>
      </c>
      <c r="I447" s="168">
        <v>0</v>
      </c>
      <c r="K447" s="168">
        <v>3</v>
      </c>
      <c r="L447" s="168">
        <v>3</v>
      </c>
      <c r="M447" s="168">
        <v>3</v>
      </c>
      <c r="N447" s="168">
        <v>3</v>
      </c>
      <c r="O447" s="168">
        <v>3</v>
      </c>
      <c r="P447" s="168">
        <v>3</v>
      </c>
      <c r="Q447" s="168">
        <v>3</v>
      </c>
      <c r="R447" s="168">
        <v>30</v>
      </c>
      <c r="S447" s="168">
        <v>0</v>
      </c>
      <c r="U447" s="168">
        <v>3</v>
      </c>
      <c r="V447" s="168">
        <v>3</v>
      </c>
      <c r="W447" s="168">
        <v>3</v>
      </c>
      <c r="X447" s="168">
        <v>3</v>
      </c>
      <c r="Y447" s="168">
        <v>3</v>
      </c>
      <c r="Z447" s="168">
        <v>3</v>
      </c>
      <c r="AA447" s="168">
        <v>3</v>
      </c>
      <c r="AB447" s="168">
        <v>30</v>
      </c>
      <c r="AC447" s="168">
        <v>0</v>
      </c>
      <c r="AE447" s="168">
        <v>3</v>
      </c>
      <c r="AF447" s="168">
        <v>3</v>
      </c>
      <c r="AG447" s="168">
        <v>3</v>
      </c>
      <c r="AH447" s="168">
        <v>3</v>
      </c>
      <c r="AI447" s="168">
        <v>3</v>
      </c>
      <c r="AJ447" s="168">
        <v>3</v>
      </c>
      <c r="AK447" s="168">
        <v>3</v>
      </c>
      <c r="AL447" s="168">
        <v>3</v>
      </c>
      <c r="AM447" s="169">
        <v>0</v>
      </c>
    </row>
    <row r="448" spans="1:39" x14ac:dyDescent="0.15">
      <c r="A448" s="167">
        <v>0</v>
      </c>
      <c r="B448" s="168">
        <v>0</v>
      </c>
      <c r="C448" s="168">
        <v>0</v>
      </c>
      <c r="D448" s="168">
        <v>0</v>
      </c>
      <c r="E448" s="168">
        <v>0</v>
      </c>
      <c r="F448" s="168">
        <v>0</v>
      </c>
      <c r="G448" s="168">
        <v>0</v>
      </c>
      <c r="H448" s="168">
        <v>0</v>
      </c>
      <c r="I448" s="168">
        <v>0</v>
      </c>
      <c r="K448" s="168">
        <v>0</v>
      </c>
      <c r="L448" s="168">
        <v>0</v>
      </c>
      <c r="M448" s="168">
        <v>0</v>
      </c>
      <c r="N448" s="168">
        <v>0</v>
      </c>
      <c r="O448" s="168">
        <v>0</v>
      </c>
      <c r="P448" s="168">
        <v>0</v>
      </c>
      <c r="Q448" s="168">
        <v>0</v>
      </c>
      <c r="R448" s="168">
        <v>0</v>
      </c>
      <c r="S448" s="168">
        <v>0</v>
      </c>
      <c r="U448" s="168">
        <v>0</v>
      </c>
      <c r="V448" s="168">
        <v>0</v>
      </c>
      <c r="W448" s="168">
        <v>0</v>
      </c>
      <c r="X448" s="168">
        <v>0</v>
      </c>
      <c r="Y448" s="168">
        <v>0</v>
      </c>
      <c r="Z448" s="168">
        <v>0</v>
      </c>
      <c r="AA448" s="168">
        <v>0</v>
      </c>
      <c r="AB448" s="168">
        <v>0</v>
      </c>
      <c r="AC448" s="168">
        <v>0</v>
      </c>
      <c r="AE448" s="168">
        <v>0</v>
      </c>
      <c r="AF448" s="168">
        <v>0</v>
      </c>
      <c r="AG448" s="168">
        <v>0</v>
      </c>
      <c r="AH448" s="168">
        <v>0</v>
      </c>
      <c r="AI448" s="168">
        <v>0</v>
      </c>
      <c r="AJ448" s="168">
        <v>0</v>
      </c>
      <c r="AK448" s="168">
        <v>0</v>
      </c>
      <c r="AL448" s="168">
        <v>0</v>
      </c>
      <c r="AM448" s="169">
        <v>0</v>
      </c>
    </row>
    <row r="449" spans="1:39" x14ac:dyDescent="0.15">
      <c r="A449" s="167">
        <v>0</v>
      </c>
      <c r="B449" s="168">
        <v>0</v>
      </c>
      <c r="C449" s="168">
        <v>0</v>
      </c>
      <c r="D449" s="168">
        <v>0</v>
      </c>
      <c r="E449" s="168">
        <v>0</v>
      </c>
      <c r="F449" s="168">
        <v>0</v>
      </c>
      <c r="G449" s="168">
        <v>0</v>
      </c>
      <c r="H449" s="168">
        <v>0</v>
      </c>
      <c r="I449" s="168">
        <v>0</v>
      </c>
      <c r="K449" s="168">
        <v>0</v>
      </c>
      <c r="L449" s="168">
        <v>0</v>
      </c>
      <c r="M449" s="168">
        <v>0</v>
      </c>
      <c r="N449" s="168">
        <v>0</v>
      </c>
      <c r="O449" s="168">
        <v>0</v>
      </c>
      <c r="P449" s="168">
        <v>0</v>
      </c>
      <c r="Q449" s="168">
        <v>0</v>
      </c>
      <c r="R449" s="168">
        <v>0</v>
      </c>
      <c r="S449" s="168">
        <v>0</v>
      </c>
      <c r="U449" s="168">
        <v>0</v>
      </c>
      <c r="V449" s="168">
        <v>0</v>
      </c>
      <c r="W449" s="168">
        <v>0</v>
      </c>
      <c r="X449" s="168">
        <v>0</v>
      </c>
      <c r="Y449" s="168">
        <v>0</v>
      </c>
      <c r="Z449" s="168">
        <v>0</v>
      </c>
      <c r="AA449" s="168">
        <v>0</v>
      </c>
      <c r="AB449" s="168">
        <v>0</v>
      </c>
      <c r="AC449" s="168">
        <v>0</v>
      </c>
      <c r="AE449" s="168">
        <v>0</v>
      </c>
      <c r="AF449" s="168">
        <v>0</v>
      </c>
      <c r="AG449" s="168">
        <v>0</v>
      </c>
      <c r="AH449" s="168">
        <v>0</v>
      </c>
      <c r="AI449" s="168">
        <v>0</v>
      </c>
      <c r="AJ449" s="168">
        <v>0</v>
      </c>
      <c r="AK449" s="168">
        <v>0</v>
      </c>
      <c r="AL449" s="168">
        <v>0</v>
      </c>
      <c r="AM449" s="169">
        <v>0</v>
      </c>
    </row>
    <row r="450" spans="1:39" x14ac:dyDescent="0.15">
      <c r="A450" s="167">
        <v>38</v>
      </c>
      <c r="B450" s="168">
        <v>0</v>
      </c>
      <c r="C450" s="168">
        <v>38</v>
      </c>
      <c r="D450" s="168">
        <v>38</v>
      </c>
      <c r="E450" s="168">
        <v>38</v>
      </c>
      <c r="F450" s="168">
        <v>38</v>
      </c>
      <c r="G450" s="168">
        <v>20</v>
      </c>
      <c r="H450" s="168">
        <v>80</v>
      </c>
      <c r="I450" s="168">
        <v>0</v>
      </c>
      <c r="K450" s="168">
        <v>38</v>
      </c>
      <c r="L450" s="168">
        <v>0</v>
      </c>
      <c r="M450" s="168">
        <v>38</v>
      </c>
      <c r="N450" s="168">
        <v>38</v>
      </c>
      <c r="O450" s="168">
        <v>38</v>
      </c>
      <c r="P450" s="168">
        <v>38</v>
      </c>
      <c r="Q450" s="168">
        <v>99</v>
      </c>
      <c r="R450" s="168">
        <v>80</v>
      </c>
      <c r="S450" s="168">
        <v>0</v>
      </c>
      <c r="U450" s="168">
        <v>38</v>
      </c>
      <c r="V450" s="168">
        <v>38</v>
      </c>
      <c r="W450" s="168">
        <v>38</v>
      </c>
      <c r="X450" s="168">
        <v>38</v>
      </c>
      <c r="Y450" s="168">
        <v>38</v>
      </c>
      <c r="Z450" s="168">
        <v>38</v>
      </c>
      <c r="AA450" s="168">
        <v>38</v>
      </c>
      <c r="AB450" s="168">
        <v>80</v>
      </c>
      <c r="AC450" s="168">
        <v>0</v>
      </c>
      <c r="AE450" s="168">
        <v>38</v>
      </c>
      <c r="AF450" s="168">
        <v>38</v>
      </c>
      <c r="AG450" s="168">
        <v>38</v>
      </c>
      <c r="AH450" s="168">
        <v>38</v>
      </c>
      <c r="AI450" s="168">
        <v>38</v>
      </c>
      <c r="AJ450" s="168">
        <v>38</v>
      </c>
      <c r="AK450" s="168">
        <v>38</v>
      </c>
      <c r="AL450" s="168">
        <v>38</v>
      </c>
      <c r="AM450" s="169">
        <v>0</v>
      </c>
    </row>
    <row r="451" spans="1:39" x14ac:dyDescent="0.15">
      <c r="A451" s="167">
        <v>40</v>
      </c>
      <c r="B451" s="168">
        <v>0</v>
      </c>
      <c r="C451" s="168">
        <v>38</v>
      </c>
      <c r="D451" s="168">
        <v>38</v>
      </c>
      <c r="E451" s="168">
        <v>50</v>
      </c>
      <c r="F451" s="168">
        <v>38</v>
      </c>
      <c r="G451" s="168">
        <v>20</v>
      </c>
      <c r="H451" s="168">
        <v>80</v>
      </c>
      <c r="I451" s="168">
        <v>0</v>
      </c>
      <c r="K451" s="168">
        <v>38</v>
      </c>
      <c r="L451" s="168">
        <v>0</v>
      </c>
      <c r="M451" s="168">
        <v>38</v>
      </c>
      <c r="N451" s="168">
        <v>38</v>
      </c>
      <c r="O451" s="168">
        <v>50</v>
      </c>
      <c r="P451" s="168">
        <v>38</v>
      </c>
      <c r="Q451" s="168">
        <v>97</v>
      </c>
      <c r="R451" s="168">
        <v>80</v>
      </c>
      <c r="S451" s="168">
        <v>0</v>
      </c>
      <c r="U451" s="168">
        <v>38</v>
      </c>
      <c r="V451" s="168">
        <v>38</v>
      </c>
      <c r="W451" s="168">
        <v>38</v>
      </c>
      <c r="X451" s="168">
        <v>38</v>
      </c>
      <c r="Y451" s="168">
        <v>38</v>
      </c>
      <c r="Z451" s="168">
        <v>38</v>
      </c>
      <c r="AA451" s="168">
        <v>38</v>
      </c>
      <c r="AB451" s="168">
        <v>80</v>
      </c>
      <c r="AC451" s="168">
        <v>0</v>
      </c>
      <c r="AE451" s="168">
        <v>38</v>
      </c>
      <c r="AF451" s="168">
        <v>38</v>
      </c>
      <c r="AG451" s="168">
        <v>38</v>
      </c>
      <c r="AH451" s="168">
        <v>38</v>
      </c>
      <c r="AI451" s="168">
        <v>38</v>
      </c>
      <c r="AJ451" s="168">
        <v>38</v>
      </c>
      <c r="AK451" s="168">
        <v>38</v>
      </c>
      <c r="AL451" s="168">
        <v>38</v>
      </c>
      <c r="AM451" s="169">
        <v>0</v>
      </c>
    </row>
    <row r="452" spans="1:39" x14ac:dyDescent="0.15">
      <c r="A452" s="167">
        <v>42</v>
      </c>
      <c r="B452" s="168">
        <v>0</v>
      </c>
      <c r="C452" s="168">
        <v>30</v>
      </c>
      <c r="D452" s="168">
        <v>30</v>
      </c>
      <c r="E452" s="168">
        <v>50</v>
      </c>
      <c r="F452" s="168">
        <v>30</v>
      </c>
      <c r="G452" s="168">
        <v>20</v>
      </c>
      <c r="H452" s="168">
        <v>75</v>
      </c>
      <c r="I452" s="168">
        <v>0</v>
      </c>
      <c r="K452" s="168">
        <v>30</v>
      </c>
      <c r="L452" s="168">
        <v>0</v>
      </c>
      <c r="M452" s="168">
        <v>30</v>
      </c>
      <c r="N452" s="168">
        <v>30</v>
      </c>
      <c r="O452" s="168">
        <v>50</v>
      </c>
      <c r="P452" s="168">
        <v>30</v>
      </c>
      <c r="Q452" s="168">
        <v>95</v>
      </c>
      <c r="R452" s="168">
        <v>75</v>
      </c>
      <c r="S452" s="168">
        <v>0</v>
      </c>
      <c r="U452" s="168">
        <v>30</v>
      </c>
      <c r="V452" s="168">
        <v>30</v>
      </c>
      <c r="W452" s="168">
        <v>30</v>
      </c>
      <c r="X452" s="168">
        <v>30</v>
      </c>
      <c r="Y452" s="168">
        <v>30</v>
      </c>
      <c r="Z452" s="168">
        <v>30</v>
      </c>
      <c r="AA452" s="168">
        <v>30</v>
      </c>
      <c r="AB452" s="168">
        <v>75</v>
      </c>
      <c r="AC452" s="168">
        <v>0</v>
      </c>
      <c r="AE452" s="168">
        <v>30</v>
      </c>
      <c r="AF452" s="168">
        <v>30</v>
      </c>
      <c r="AG452" s="168">
        <v>30</v>
      </c>
      <c r="AH452" s="168">
        <v>30</v>
      </c>
      <c r="AI452" s="168">
        <v>30</v>
      </c>
      <c r="AJ452" s="168">
        <v>30</v>
      </c>
      <c r="AK452" s="168">
        <v>30</v>
      </c>
      <c r="AL452" s="168">
        <v>30</v>
      </c>
      <c r="AM452" s="169">
        <v>0</v>
      </c>
    </row>
    <row r="453" spans="1:39" x14ac:dyDescent="0.15">
      <c r="A453" s="167">
        <v>44</v>
      </c>
      <c r="B453" s="168">
        <v>0</v>
      </c>
      <c r="C453" s="168">
        <v>28</v>
      </c>
      <c r="D453" s="168">
        <v>28</v>
      </c>
      <c r="E453" s="168">
        <v>50</v>
      </c>
      <c r="F453" s="168">
        <v>28</v>
      </c>
      <c r="G453" s="168">
        <v>20</v>
      </c>
      <c r="H453" s="168">
        <v>74</v>
      </c>
      <c r="I453" s="168">
        <v>0</v>
      </c>
      <c r="K453" s="168">
        <v>28</v>
      </c>
      <c r="L453" s="168">
        <v>0</v>
      </c>
      <c r="M453" s="168">
        <v>28</v>
      </c>
      <c r="N453" s="168">
        <v>28</v>
      </c>
      <c r="O453" s="168">
        <v>50</v>
      </c>
      <c r="P453" s="168">
        <v>28</v>
      </c>
      <c r="Q453" s="168">
        <v>93</v>
      </c>
      <c r="R453" s="168">
        <v>74</v>
      </c>
      <c r="S453" s="168">
        <v>0</v>
      </c>
      <c r="U453" s="168">
        <v>28</v>
      </c>
      <c r="V453" s="168">
        <v>28</v>
      </c>
      <c r="W453" s="168">
        <v>28</v>
      </c>
      <c r="X453" s="168">
        <v>28</v>
      </c>
      <c r="Y453" s="168">
        <v>28</v>
      </c>
      <c r="Z453" s="168">
        <v>28</v>
      </c>
      <c r="AA453" s="168">
        <v>28</v>
      </c>
      <c r="AB453" s="168">
        <v>74</v>
      </c>
      <c r="AC453" s="168">
        <v>0</v>
      </c>
      <c r="AE453" s="168">
        <v>28</v>
      </c>
      <c r="AF453" s="168">
        <v>28</v>
      </c>
      <c r="AG453" s="168">
        <v>28</v>
      </c>
      <c r="AH453" s="168">
        <v>28</v>
      </c>
      <c r="AI453" s="168">
        <v>28</v>
      </c>
      <c r="AJ453" s="168">
        <v>28</v>
      </c>
      <c r="AK453" s="168">
        <v>28</v>
      </c>
      <c r="AL453" s="168">
        <v>28</v>
      </c>
      <c r="AM453" s="169">
        <v>0</v>
      </c>
    </row>
    <row r="454" spans="1:39" x14ac:dyDescent="0.15">
      <c r="A454" s="167">
        <v>46</v>
      </c>
      <c r="B454" s="168">
        <v>0</v>
      </c>
      <c r="C454" s="168">
        <v>22</v>
      </c>
      <c r="D454" s="168">
        <v>22</v>
      </c>
      <c r="E454" s="168">
        <v>20</v>
      </c>
      <c r="F454" s="168">
        <v>22</v>
      </c>
      <c r="G454" s="168">
        <v>20</v>
      </c>
      <c r="H454" s="168">
        <v>69</v>
      </c>
      <c r="I454" s="168">
        <v>0</v>
      </c>
      <c r="K454" s="168">
        <v>22</v>
      </c>
      <c r="L454" s="168">
        <v>0</v>
      </c>
      <c r="M454" s="168">
        <v>22</v>
      </c>
      <c r="N454" s="168">
        <v>22</v>
      </c>
      <c r="O454" s="168">
        <v>20</v>
      </c>
      <c r="P454" s="168">
        <v>22</v>
      </c>
      <c r="Q454" s="168">
        <v>91</v>
      </c>
      <c r="R454" s="168">
        <v>69</v>
      </c>
      <c r="S454" s="168">
        <v>0</v>
      </c>
      <c r="U454" s="168">
        <v>22</v>
      </c>
      <c r="V454" s="168">
        <v>22</v>
      </c>
      <c r="W454" s="168">
        <v>22</v>
      </c>
      <c r="X454" s="168">
        <v>22</v>
      </c>
      <c r="Y454" s="168">
        <v>22</v>
      </c>
      <c r="Z454" s="168">
        <v>22</v>
      </c>
      <c r="AA454" s="168">
        <v>22</v>
      </c>
      <c r="AB454" s="168">
        <v>69</v>
      </c>
      <c r="AC454" s="168">
        <v>0</v>
      </c>
      <c r="AE454" s="168">
        <v>22</v>
      </c>
      <c r="AF454" s="168">
        <v>22</v>
      </c>
      <c r="AG454" s="168">
        <v>22</v>
      </c>
      <c r="AH454" s="168">
        <v>22</v>
      </c>
      <c r="AI454" s="168">
        <v>22</v>
      </c>
      <c r="AJ454" s="168">
        <v>22</v>
      </c>
      <c r="AK454" s="168">
        <v>22</v>
      </c>
      <c r="AL454" s="168">
        <v>22</v>
      </c>
      <c r="AM454" s="169">
        <v>0</v>
      </c>
    </row>
    <row r="455" spans="1:39" x14ac:dyDescent="0.15">
      <c r="A455" s="167">
        <v>48</v>
      </c>
      <c r="B455" s="168">
        <v>0</v>
      </c>
      <c r="C455" s="168">
        <v>16</v>
      </c>
      <c r="D455" s="168">
        <v>16</v>
      </c>
      <c r="E455" s="168">
        <v>20</v>
      </c>
      <c r="F455" s="168">
        <v>16</v>
      </c>
      <c r="G455" s="168">
        <v>20</v>
      </c>
      <c r="H455" s="168">
        <v>62</v>
      </c>
      <c r="I455" s="168">
        <v>0</v>
      </c>
      <c r="K455" s="168">
        <v>16</v>
      </c>
      <c r="L455" s="168">
        <v>0</v>
      </c>
      <c r="M455" s="168">
        <v>16</v>
      </c>
      <c r="N455" s="168">
        <v>16</v>
      </c>
      <c r="O455" s="168">
        <v>20</v>
      </c>
      <c r="P455" s="168">
        <v>16</v>
      </c>
      <c r="Q455" s="168">
        <v>89</v>
      </c>
      <c r="R455" s="168">
        <v>62</v>
      </c>
      <c r="S455" s="168">
        <v>0</v>
      </c>
      <c r="U455" s="168">
        <v>16</v>
      </c>
      <c r="V455" s="168">
        <v>16</v>
      </c>
      <c r="W455" s="168">
        <v>16</v>
      </c>
      <c r="X455" s="168">
        <v>16</v>
      </c>
      <c r="Y455" s="168">
        <v>16</v>
      </c>
      <c r="Z455" s="168">
        <v>16</v>
      </c>
      <c r="AA455" s="168">
        <v>16</v>
      </c>
      <c r="AB455" s="168">
        <v>62</v>
      </c>
      <c r="AC455" s="168">
        <v>0</v>
      </c>
      <c r="AE455" s="168">
        <v>16</v>
      </c>
      <c r="AF455" s="168">
        <v>16</v>
      </c>
      <c r="AG455" s="168">
        <v>16</v>
      </c>
      <c r="AH455" s="168">
        <v>16</v>
      </c>
      <c r="AI455" s="168">
        <v>16</v>
      </c>
      <c r="AJ455" s="168">
        <v>16</v>
      </c>
      <c r="AK455" s="168">
        <v>16</v>
      </c>
      <c r="AL455" s="168">
        <v>16</v>
      </c>
      <c r="AM455" s="169">
        <v>0</v>
      </c>
    </row>
    <row r="456" spans="1:39" x14ac:dyDescent="0.15">
      <c r="A456" s="167">
        <v>50</v>
      </c>
      <c r="B456" s="168">
        <v>0</v>
      </c>
      <c r="C456" s="168">
        <v>14</v>
      </c>
      <c r="D456" s="168">
        <v>14</v>
      </c>
      <c r="E456" s="168">
        <v>35</v>
      </c>
      <c r="F456" s="168">
        <v>14</v>
      </c>
      <c r="G456" s="168">
        <v>20</v>
      </c>
      <c r="H456" s="168">
        <v>60</v>
      </c>
      <c r="I456" s="168">
        <v>0</v>
      </c>
      <c r="K456" s="168">
        <v>14</v>
      </c>
      <c r="L456" s="168">
        <v>0</v>
      </c>
      <c r="M456" s="168">
        <v>14</v>
      </c>
      <c r="N456" s="168">
        <v>14</v>
      </c>
      <c r="O456" s="168">
        <v>35</v>
      </c>
      <c r="P456" s="168">
        <v>14</v>
      </c>
      <c r="Q456" s="168">
        <v>87</v>
      </c>
      <c r="R456" s="168">
        <v>60</v>
      </c>
      <c r="S456" s="168">
        <v>0</v>
      </c>
      <c r="U456" s="168">
        <v>14</v>
      </c>
      <c r="V456" s="168">
        <v>14</v>
      </c>
      <c r="W456" s="168">
        <v>14</v>
      </c>
      <c r="X456" s="168">
        <v>14</v>
      </c>
      <c r="Y456" s="168">
        <v>14</v>
      </c>
      <c r="Z456" s="168">
        <v>14</v>
      </c>
      <c r="AA456" s="168">
        <v>14</v>
      </c>
      <c r="AB456" s="168">
        <v>60</v>
      </c>
      <c r="AC456" s="168">
        <v>0</v>
      </c>
      <c r="AE456" s="168">
        <v>14</v>
      </c>
      <c r="AF456" s="168">
        <v>14</v>
      </c>
      <c r="AG456" s="168">
        <v>14</v>
      </c>
      <c r="AH456" s="168">
        <v>14</v>
      </c>
      <c r="AI456" s="168">
        <v>14</v>
      </c>
      <c r="AJ456" s="168">
        <v>14</v>
      </c>
      <c r="AK456" s="168">
        <v>14</v>
      </c>
      <c r="AL456" s="168">
        <v>14</v>
      </c>
      <c r="AM456" s="169">
        <v>0</v>
      </c>
    </row>
    <row r="457" spans="1:39" x14ac:dyDescent="0.15">
      <c r="A457" s="167">
        <v>52</v>
      </c>
      <c r="B457" s="168">
        <v>0</v>
      </c>
      <c r="C457" s="168">
        <v>13</v>
      </c>
      <c r="D457" s="168">
        <v>13</v>
      </c>
      <c r="E457" s="168">
        <v>35</v>
      </c>
      <c r="F457" s="168">
        <v>13</v>
      </c>
      <c r="G457" s="168">
        <v>20</v>
      </c>
      <c r="H457" s="168">
        <v>58</v>
      </c>
      <c r="I457" s="168">
        <v>0</v>
      </c>
      <c r="K457" s="168">
        <v>13</v>
      </c>
      <c r="L457" s="168">
        <v>0</v>
      </c>
      <c r="M457" s="168">
        <v>13</v>
      </c>
      <c r="N457" s="168">
        <v>13</v>
      </c>
      <c r="O457" s="168">
        <v>35</v>
      </c>
      <c r="P457" s="168">
        <v>13</v>
      </c>
      <c r="Q457" s="168">
        <v>85</v>
      </c>
      <c r="R457" s="168">
        <v>58</v>
      </c>
      <c r="S457" s="168">
        <v>0</v>
      </c>
      <c r="U457" s="168">
        <v>13</v>
      </c>
      <c r="V457" s="168">
        <v>13</v>
      </c>
      <c r="W457" s="168">
        <v>13</v>
      </c>
      <c r="X457" s="168">
        <v>13</v>
      </c>
      <c r="Y457" s="168">
        <v>13</v>
      </c>
      <c r="Z457" s="168">
        <v>13</v>
      </c>
      <c r="AA457" s="168">
        <v>13</v>
      </c>
      <c r="AB457" s="168">
        <v>58</v>
      </c>
      <c r="AC457" s="168">
        <v>0</v>
      </c>
      <c r="AE457" s="168">
        <v>13</v>
      </c>
      <c r="AF457" s="168">
        <v>13</v>
      </c>
      <c r="AG457" s="168">
        <v>13</v>
      </c>
      <c r="AH457" s="168">
        <v>13</v>
      </c>
      <c r="AI457" s="168">
        <v>13</v>
      </c>
      <c r="AJ457" s="168">
        <v>13</v>
      </c>
      <c r="AK457" s="168">
        <v>13</v>
      </c>
      <c r="AL457" s="168">
        <v>13</v>
      </c>
      <c r="AM457" s="169">
        <v>0</v>
      </c>
    </row>
    <row r="458" spans="1:39" x14ac:dyDescent="0.15">
      <c r="A458" s="167">
        <v>54</v>
      </c>
      <c r="B458" s="168">
        <v>0</v>
      </c>
      <c r="C458" s="168">
        <v>11</v>
      </c>
      <c r="D458" s="168">
        <v>11</v>
      </c>
      <c r="E458" s="168">
        <v>35</v>
      </c>
      <c r="F458" s="168">
        <v>11</v>
      </c>
      <c r="G458" s="168">
        <v>20</v>
      </c>
      <c r="H458" s="168">
        <v>54</v>
      </c>
      <c r="I458" s="168">
        <v>0</v>
      </c>
      <c r="K458" s="168">
        <v>11</v>
      </c>
      <c r="L458" s="168">
        <v>0</v>
      </c>
      <c r="M458" s="168">
        <v>11</v>
      </c>
      <c r="N458" s="168">
        <v>11</v>
      </c>
      <c r="O458" s="168">
        <v>35</v>
      </c>
      <c r="P458" s="168">
        <v>11</v>
      </c>
      <c r="Q458" s="168">
        <v>83</v>
      </c>
      <c r="R458" s="168">
        <v>54</v>
      </c>
      <c r="S458" s="168">
        <v>0</v>
      </c>
      <c r="U458" s="168">
        <v>11</v>
      </c>
      <c r="V458" s="168">
        <v>11</v>
      </c>
      <c r="W458" s="168">
        <v>11</v>
      </c>
      <c r="X458" s="168">
        <v>11</v>
      </c>
      <c r="Y458" s="168">
        <v>11</v>
      </c>
      <c r="Z458" s="168">
        <v>11</v>
      </c>
      <c r="AA458" s="168">
        <v>11</v>
      </c>
      <c r="AB458" s="168">
        <v>54</v>
      </c>
      <c r="AC458" s="168">
        <v>0</v>
      </c>
      <c r="AE458" s="168">
        <v>11</v>
      </c>
      <c r="AF458" s="168">
        <v>11</v>
      </c>
      <c r="AG458" s="168">
        <v>11</v>
      </c>
      <c r="AH458" s="168">
        <v>11</v>
      </c>
      <c r="AI458" s="168">
        <v>11</v>
      </c>
      <c r="AJ458" s="168">
        <v>11</v>
      </c>
      <c r="AK458" s="168">
        <v>11</v>
      </c>
      <c r="AL458" s="168">
        <v>11</v>
      </c>
      <c r="AM458" s="169">
        <v>0</v>
      </c>
    </row>
    <row r="459" spans="1:39" x14ac:dyDescent="0.15">
      <c r="A459" s="167">
        <v>56</v>
      </c>
      <c r="B459" s="168">
        <v>9</v>
      </c>
      <c r="C459" s="168">
        <v>9</v>
      </c>
      <c r="D459" s="168">
        <v>9</v>
      </c>
      <c r="E459" s="168">
        <v>60</v>
      </c>
      <c r="F459" s="168">
        <v>9</v>
      </c>
      <c r="G459" s="168">
        <v>20</v>
      </c>
      <c r="H459" s="168">
        <v>51</v>
      </c>
      <c r="I459" s="168">
        <v>0</v>
      </c>
      <c r="K459" s="168">
        <v>9</v>
      </c>
      <c r="L459" s="168">
        <v>9</v>
      </c>
      <c r="M459" s="168">
        <v>9</v>
      </c>
      <c r="N459" s="168">
        <v>9</v>
      </c>
      <c r="O459" s="168">
        <v>60</v>
      </c>
      <c r="P459" s="168">
        <v>9</v>
      </c>
      <c r="Q459" s="168">
        <v>81</v>
      </c>
      <c r="R459" s="168">
        <v>51</v>
      </c>
      <c r="S459" s="168">
        <v>0</v>
      </c>
      <c r="U459" s="168">
        <v>9</v>
      </c>
      <c r="V459" s="168">
        <v>9</v>
      </c>
      <c r="W459" s="168">
        <v>9</v>
      </c>
      <c r="X459" s="168">
        <v>9</v>
      </c>
      <c r="Y459" s="168">
        <v>9</v>
      </c>
      <c r="Z459" s="168">
        <v>9</v>
      </c>
      <c r="AA459" s="168">
        <v>9</v>
      </c>
      <c r="AB459" s="168">
        <v>51</v>
      </c>
      <c r="AC459" s="168">
        <v>0</v>
      </c>
      <c r="AE459" s="168">
        <v>9</v>
      </c>
      <c r="AF459" s="168">
        <v>9</v>
      </c>
      <c r="AG459" s="168">
        <v>9</v>
      </c>
      <c r="AH459" s="168">
        <v>9</v>
      </c>
      <c r="AI459" s="168">
        <v>9</v>
      </c>
      <c r="AJ459" s="168">
        <v>9</v>
      </c>
      <c r="AK459" s="168">
        <v>9</v>
      </c>
      <c r="AL459" s="168">
        <v>9</v>
      </c>
      <c r="AM459" s="169">
        <v>0</v>
      </c>
    </row>
    <row r="460" spans="1:39" x14ac:dyDescent="0.15">
      <c r="A460" s="167">
        <v>58</v>
      </c>
      <c r="B460" s="168">
        <v>9</v>
      </c>
      <c r="C460" s="168">
        <v>9</v>
      </c>
      <c r="D460" s="168">
        <v>9</v>
      </c>
      <c r="E460" s="168">
        <v>30</v>
      </c>
      <c r="F460" s="168">
        <v>9</v>
      </c>
      <c r="G460" s="168">
        <v>20</v>
      </c>
      <c r="H460" s="168">
        <v>50</v>
      </c>
      <c r="I460" s="168">
        <v>0</v>
      </c>
      <c r="K460" s="168">
        <v>9</v>
      </c>
      <c r="L460" s="168">
        <v>9</v>
      </c>
      <c r="M460" s="168">
        <v>9</v>
      </c>
      <c r="N460" s="168">
        <v>9</v>
      </c>
      <c r="O460" s="168">
        <v>30</v>
      </c>
      <c r="P460" s="168">
        <v>9</v>
      </c>
      <c r="Q460" s="168">
        <v>79</v>
      </c>
      <c r="R460" s="168">
        <v>50</v>
      </c>
      <c r="S460" s="168">
        <v>0</v>
      </c>
      <c r="U460" s="168">
        <v>9</v>
      </c>
      <c r="V460" s="168">
        <v>9</v>
      </c>
      <c r="W460" s="168">
        <v>9</v>
      </c>
      <c r="X460" s="168">
        <v>9</v>
      </c>
      <c r="Y460" s="168">
        <v>9</v>
      </c>
      <c r="Z460" s="168">
        <v>9</v>
      </c>
      <c r="AA460" s="168">
        <v>9</v>
      </c>
      <c r="AB460" s="168">
        <v>50</v>
      </c>
      <c r="AC460" s="168">
        <v>0</v>
      </c>
      <c r="AE460" s="168">
        <v>9</v>
      </c>
      <c r="AF460" s="168">
        <v>9</v>
      </c>
      <c r="AG460" s="168">
        <v>9</v>
      </c>
      <c r="AH460" s="168">
        <v>9</v>
      </c>
      <c r="AI460" s="168">
        <v>9</v>
      </c>
      <c r="AJ460" s="168">
        <v>9</v>
      </c>
      <c r="AK460" s="168">
        <v>9</v>
      </c>
      <c r="AL460" s="168">
        <v>9</v>
      </c>
      <c r="AM460" s="169">
        <v>0</v>
      </c>
    </row>
    <row r="461" spans="1:39" x14ac:dyDescent="0.15">
      <c r="A461" s="167">
        <v>60</v>
      </c>
      <c r="B461" s="168">
        <v>6</v>
      </c>
      <c r="C461" s="168">
        <v>6</v>
      </c>
      <c r="D461" s="168">
        <v>6</v>
      </c>
      <c r="E461" s="168">
        <v>30</v>
      </c>
      <c r="F461" s="168">
        <v>6</v>
      </c>
      <c r="G461" s="168">
        <v>20</v>
      </c>
      <c r="H461" s="168">
        <v>43</v>
      </c>
      <c r="I461" s="168">
        <v>0</v>
      </c>
      <c r="K461" s="168">
        <v>6</v>
      </c>
      <c r="L461" s="168">
        <v>6</v>
      </c>
      <c r="M461" s="168">
        <v>6</v>
      </c>
      <c r="N461" s="168">
        <v>6</v>
      </c>
      <c r="O461" s="168">
        <v>30</v>
      </c>
      <c r="P461" s="168">
        <v>6</v>
      </c>
      <c r="Q461" s="168">
        <v>77</v>
      </c>
      <c r="R461" s="168">
        <v>43</v>
      </c>
      <c r="S461" s="168">
        <v>0</v>
      </c>
      <c r="U461" s="168">
        <v>6</v>
      </c>
      <c r="V461" s="168">
        <v>6</v>
      </c>
      <c r="W461" s="168">
        <v>6</v>
      </c>
      <c r="X461" s="168">
        <v>6</v>
      </c>
      <c r="Y461" s="168">
        <v>6</v>
      </c>
      <c r="Z461" s="168">
        <v>6</v>
      </c>
      <c r="AA461" s="168">
        <v>6</v>
      </c>
      <c r="AB461" s="168">
        <v>43</v>
      </c>
      <c r="AC461" s="168">
        <v>0</v>
      </c>
      <c r="AE461" s="168">
        <v>6</v>
      </c>
      <c r="AF461" s="168">
        <v>6</v>
      </c>
      <c r="AG461" s="168">
        <v>6</v>
      </c>
      <c r="AH461" s="168">
        <v>6</v>
      </c>
      <c r="AI461" s="168">
        <v>6</v>
      </c>
      <c r="AJ461" s="168">
        <v>6</v>
      </c>
      <c r="AK461" s="168">
        <v>6</v>
      </c>
      <c r="AL461" s="168">
        <v>6</v>
      </c>
      <c r="AM461" s="169">
        <v>0</v>
      </c>
    </row>
    <row r="462" spans="1:39" x14ac:dyDescent="0.15">
      <c r="A462" s="167">
        <v>0</v>
      </c>
      <c r="B462" s="168">
        <v>0</v>
      </c>
      <c r="C462" s="168">
        <v>0</v>
      </c>
      <c r="D462" s="168">
        <v>0</v>
      </c>
      <c r="E462" s="168">
        <v>0</v>
      </c>
      <c r="F462" s="168">
        <v>0</v>
      </c>
      <c r="G462" s="168">
        <v>0</v>
      </c>
      <c r="H462" s="168">
        <v>50</v>
      </c>
      <c r="I462" s="168">
        <v>0</v>
      </c>
      <c r="K462" s="168">
        <v>0</v>
      </c>
      <c r="L462" s="168">
        <v>0</v>
      </c>
      <c r="M462" s="168">
        <v>0</v>
      </c>
      <c r="N462" s="168">
        <v>0</v>
      </c>
      <c r="O462" s="168">
        <v>0</v>
      </c>
      <c r="P462" s="168">
        <v>0</v>
      </c>
      <c r="Q462" s="168">
        <v>0</v>
      </c>
      <c r="R462" s="168">
        <v>50</v>
      </c>
      <c r="S462" s="168">
        <v>0</v>
      </c>
      <c r="U462" s="168">
        <v>0</v>
      </c>
      <c r="V462" s="168">
        <v>0</v>
      </c>
      <c r="W462" s="168">
        <v>0</v>
      </c>
      <c r="X462" s="168">
        <v>0</v>
      </c>
      <c r="Y462" s="168">
        <v>0</v>
      </c>
      <c r="Z462" s="168">
        <v>0</v>
      </c>
      <c r="AA462" s="168">
        <v>0</v>
      </c>
      <c r="AB462" s="168">
        <v>0</v>
      </c>
      <c r="AC462" s="168">
        <v>0</v>
      </c>
      <c r="AE462" s="168">
        <v>0</v>
      </c>
      <c r="AF462" s="168">
        <v>0</v>
      </c>
      <c r="AG462" s="168">
        <v>0</v>
      </c>
      <c r="AH462" s="168">
        <v>0</v>
      </c>
      <c r="AI462" s="168">
        <v>0</v>
      </c>
      <c r="AJ462" s="168">
        <v>0</v>
      </c>
      <c r="AK462" s="168">
        <v>0</v>
      </c>
      <c r="AL462" s="168">
        <v>0</v>
      </c>
      <c r="AM462" s="169">
        <v>0</v>
      </c>
    </row>
    <row r="463" spans="1:39" x14ac:dyDescent="0.15">
      <c r="A463" s="167">
        <v>0</v>
      </c>
      <c r="B463" s="168">
        <v>0</v>
      </c>
      <c r="C463" s="168">
        <v>0</v>
      </c>
      <c r="D463" s="168">
        <v>0</v>
      </c>
      <c r="E463" s="168">
        <v>0</v>
      </c>
      <c r="F463" s="168">
        <v>0</v>
      </c>
      <c r="G463" s="168">
        <v>0</v>
      </c>
      <c r="H463" s="168">
        <v>50</v>
      </c>
      <c r="I463" s="168">
        <v>0</v>
      </c>
      <c r="K463" s="168">
        <v>0</v>
      </c>
      <c r="L463" s="168">
        <v>0</v>
      </c>
      <c r="M463" s="168">
        <v>0</v>
      </c>
      <c r="N463" s="168">
        <v>0</v>
      </c>
      <c r="O463" s="168">
        <v>0</v>
      </c>
      <c r="P463" s="168">
        <v>0</v>
      </c>
      <c r="Q463" s="168">
        <v>0</v>
      </c>
      <c r="R463" s="168">
        <v>50</v>
      </c>
      <c r="S463" s="168">
        <v>0</v>
      </c>
      <c r="U463" s="168">
        <v>0</v>
      </c>
      <c r="V463" s="168">
        <v>0</v>
      </c>
      <c r="W463" s="168">
        <v>0</v>
      </c>
      <c r="X463" s="168">
        <v>0</v>
      </c>
      <c r="Y463" s="168">
        <v>0</v>
      </c>
      <c r="Z463" s="168">
        <v>0</v>
      </c>
      <c r="AA463" s="168">
        <v>0</v>
      </c>
      <c r="AB463" s="168">
        <v>0</v>
      </c>
      <c r="AC463" s="168">
        <v>0</v>
      </c>
      <c r="AE463" s="168">
        <v>0</v>
      </c>
      <c r="AF463" s="168">
        <v>0</v>
      </c>
      <c r="AG463" s="168">
        <v>0</v>
      </c>
      <c r="AH463" s="168">
        <v>0</v>
      </c>
      <c r="AI463" s="168">
        <v>0</v>
      </c>
      <c r="AJ463" s="168">
        <v>0</v>
      </c>
      <c r="AK463" s="168">
        <v>0</v>
      </c>
      <c r="AL463" s="168">
        <v>0</v>
      </c>
      <c r="AM463" s="169">
        <v>0</v>
      </c>
    </row>
    <row r="464" spans="1:39" x14ac:dyDescent="0.15">
      <c r="A464" s="167">
        <v>0</v>
      </c>
      <c r="B464" s="168">
        <v>0</v>
      </c>
      <c r="C464" s="168">
        <v>0</v>
      </c>
      <c r="D464" s="168">
        <v>0</v>
      </c>
      <c r="E464" s="168">
        <v>0</v>
      </c>
      <c r="F464" s="168">
        <v>0</v>
      </c>
      <c r="G464" s="168">
        <v>0</v>
      </c>
      <c r="H464" s="168">
        <v>0</v>
      </c>
      <c r="I464" s="168">
        <v>0</v>
      </c>
      <c r="K464" s="168">
        <v>0</v>
      </c>
      <c r="L464" s="168">
        <v>0</v>
      </c>
      <c r="M464" s="168">
        <v>0</v>
      </c>
      <c r="N464" s="168">
        <v>0</v>
      </c>
      <c r="O464" s="168">
        <v>0</v>
      </c>
      <c r="P464" s="168">
        <v>0</v>
      </c>
      <c r="Q464" s="168">
        <v>0</v>
      </c>
      <c r="R464" s="168">
        <v>0</v>
      </c>
      <c r="S464" s="168">
        <v>0</v>
      </c>
      <c r="U464" s="168">
        <v>0</v>
      </c>
      <c r="V464" s="168">
        <v>0</v>
      </c>
      <c r="W464" s="168">
        <v>0</v>
      </c>
      <c r="X464" s="168">
        <v>0</v>
      </c>
      <c r="Y464" s="168">
        <v>0</v>
      </c>
      <c r="Z464" s="168">
        <v>0</v>
      </c>
      <c r="AA464" s="168">
        <v>0</v>
      </c>
      <c r="AB464" s="168">
        <v>0</v>
      </c>
      <c r="AC464" s="168">
        <v>0</v>
      </c>
      <c r="AE464" s="168">
        <v>0</v>
      </c>
      <c r="AF464" s="168">
        <v>0</v>
      </c>
      <c r="AG464" s="168">
        <v>0</v>
      </c>
      <c r="AH464" s="168">
        <v>0</v>
      </c>
      <c r="AI464" s="168">
        <v>0</v>
      </c>
      <c r="AJ464" s="168">
        <v>0</v>
      </c>
      <c r="AK464" s="168">
        <v>0</v>
      </c>
      <c r="AL464" s="168">
        <v>0</v>
      </c>
      <c r="AM464" s="169">
        <v>0</v>
      </c>
    </row>
    <row r="465" spans="1:39" x14ac:dyDescent="0.15">
      <c r="A465" s="167">
        <v>0</v>
      </c>
      <c r="B465" s="168">
        <v>0</v>
      </c>
      <c r="C465" s="168">
        <v>0</v>
      </c>
      <c r="D465" s="168">
        <v>0</v>
      </c>
      <c r="E465" s="168">
        <v>0</v>
      </c>
      <c r="F465" s="168">
        <v>0</v>
      </c>
      <c r="G465" s="168">
        <v>0</v>
      </c>
      <c r="H465" s="168">
        <v>0</v>
      </c>
      <c r="I465" s="168">
        <v>0</v>
      </c>
      <c r="K465" s="168">
        <v>0</v>
      </c>
      <c r="L465" s="168">
        <v>0</v>
      </c>
      <c r="M465" s="168">
        <v>0</v>
      </c>
      <c r="N465" s="168">
        <v>0</v>
      </c>
      <c r="O465" s="168">
        <v>0</v>
      </c>
      <c r="P465" s="168">
        <v>0</v>
      </c>
      <c r="Q465" s="168">
        <v>0</v>
      </c>
      <c r="R465" s="168">
        <v>0</v>
      </c>
      <c r="S465" s="168">
        <v>0</v>
      </c>
      <c r="U465" s="168">
        <v>0</v>
      </c>
      <c r="V465" s="168">
        <v>0</v>
      </c>
      <c r="W465" s="168">
        <v>0</v>
      </c>
      <c r="X465" s="168">
        <v>0</v>
      </c>
      <c r="Y465" s="168">
        <v>0</v>
      </c>
      <c r="Z465" s="168">
        <v>0</v>
      </c>
      <c r="AA465" s="168">
        <v>0</v>
      </c>
      <c r="AB465" s="168">
        <v>0</v>
      </c>
      <c r="AC465" s="168">
        <v>0</v>
      </c>
      <c r="AE465" s="168">
        <v>0</v>
      </c>
      <c r="AF465" s="168">
        <v>0</v>
      </c>
      <c r="AG465" s="168">
        <v>0</v>
      </c>
      <c r="AH465" s="168">
        <v>0</v>
      </c>
      <c r="AI465" s="168">
        <v>0</v>
      </c>
      <c r="AJ465" s="168">
        <v>0</v>
      </c>
      <c r="AK465" s="168">
        <v>0</v>
      </c>
      <c r="AL465" s="168">
        <v>0</v>
      </c>
      <c r="AM465" s="169">
        <v>0</v>
      </c>
    </row>
    <row r="466" spans="1:39" x14ac:dyDescent="0.15">
      <c r="A466" s="167">
        <v>0</v>
      </c>
      <c r="B466" s="168">
        <v>0</v>
      </c>
      <c r="C466" s="168">
        <v>0</v>
      </c>
      <c r="D466" s="168">
        <v>0</v>
      </c>
      <c r="E466" s="168">
        <v>0</v>
      </c>
      <c r="F466" s="168">
        <v>0</v>
      </c>
      <c r="G466" s="168">
        <v>0</v>
      </c>
      <c r="H466" s="168">
        <v>50</v>
      </c>
      <c r="I466" s="168">
        <v>0</v>
      </c>
      <c r="K466" s="168">
        <v>0</v>
      </c>
      <c r="L466" s="168">
        <v>0</v>
      </c>
      <c r="M466" s="168">
        <v>0</v>
      </c>
      <c r="N466" s="168">
        <v>0</v>
      </c>
      <c r="O466" s="168">
        <v>0</v>
      </c>
      <c r="P466" s="168">
        <v>0</v>
      </c>
      <c r="Q466" s="168">
        <v>0</v>
      </c>
      <c r="R466" s="168">
        <v>0</v>
      </c>
      <c r="S466" s="168">
        <v>0</v>
      </c>
      <c r="U466" s="168">
        <v>0</v>
      </c>
      <c r="V466" s="168">
        <v>0</v>
      </c>
      <c r="W466" s="168">
        <v>0</v>
      </c>
      <c r="X466" s="168">
        <v>0</v>
      </c>
      <c r="Y466" s="168">
        <v>0</v>
      </c>
      <c r="Z466" s="168">
        <v>0</v>
      </c>
      <c r="AA466" s="168">
        <v>0</v>
      </c>
      <c r="AB466" s="168">
        <v>0</v>
      </c>
      <c r="AC466" s="168">
        <v>0</v>
      </c>
      <c r="AE466" s="168">
        <v>0</v>
      </c>
      <c r="AF466" s="168">
        <v>0</v>
      </c>
      <c r="AG466" s="168">
        <v>0</v>
      </c>
      <c r="AH466" s="168">
        <v>0</v>
      </c>
      <c r="AI466" s="168">
        <v>0</v>
      </c>
      <c r="AJ466" s="168">
        <v>0</v>
      </c>
      <c r="AK466" s="168">
        <v>0</v>
      </c>
      <c r="AL466" s="168">
        <v>0</v>
      </c>
      <c r="AM466" s="169">
        <v>0</v>
      </c>
    </row>
    <row r="467" spans="1:39" x14ac:dyDescent="0.15">
      <c r="A467" s="167">
        <v>0</v>
      </c>
      <c r="B467" s="168">
        <v>0</v>
      </c>
      <c r="C467" s="168">
        <v>0</v>
      </c>
      <c r="D467" s="168">
        <v>0</v>
      </c>
      <c r="E467" s="168">
        <v>0</v>
      </c>
      <c r="F467" s="168">
        <v>0</v>
      </c>
      <c r="G467" s="168">
        <v>0</v>
      </c>
      <c r="H467" s="168">
        <v>50</v>
      </c>
      <c r="I467" s="168">
        <v>0</v>
      </c>
      <c r="K467" s="168">
        <v>0</v>
      </c>
      <c r="L467" s="168">
        <v>0</v>
      </c>
      <c r="M467" s="168">
        <v>0</v>
      </c>
      <c r="N467" s="168">
        <v>0</v>
      </c>
      <c r="O467" s="168">
        <v>0</v>
      </c>
      <c r="P467" s="168">
        <v>0</v>
      </c>
      <c r="Q467" s="168">
        <v>0</v>
      </c>
      <c r="R467" s="168">
        <v>0</v>
      </c>
      <c r="S467" s="168">
        <v>0</v>
      </c>
      <c r="U467" s="168">
        <v>0</v>
      </c>
      <c r="V467" s="168">
        <v>0</v>
      </c>
      <c r="W467" s="168">
        <v>0</v>
      </c>
      <c r="X467" s="168">
        <v>0</v>
      </c>
      <c r="Y467" s="168">
        <v>0</v>
      </c>
      <c r="Z467" s="168">
        <v>0</v>
      </c>
      <c r="AA467" s="168">
        <v>0</v>
      </c>
      <c r="AB467" s="168">
        <v>0</v>
      </c>
      <c r="AC467" s="168">
        <v>0</v>
      </c>
      <c r="AE467" s="168">
        <v>0</v>
      </c>
      <c r="AF467" s="168">
        <v>0</v>
      </c>
      <c r="AG467" s="168">
        <v>0</v>
      </c>
      <c r="AH467" s="168">
        <v>0</v>
      </c>
      <c r="AI467" s="168">
        <v>0</v>
      </c>
      <c r="AJ467" s="168">
        <v>0</v>
      </c>
      <c r="AK467" s="168">
        <v>0</v>
      </c>
      <c r="AL467" s="168">
        <v>0</v>
      </c>
      <c r="AM467" s="169">
        <v>0</v>
      </c>
    </row>
    <row r="468" spans="1:39" x14ac:dyDescent="0.15">
      <c r="A468" s="167">
        <v>0</v>
      </c>
      <c r="B468" s="168">
        <v>0</v>
      </c>
      <c r="C468" s="168">
        <v>0</v>
      </c>
      <c r="D468" s="168">
        <v>0</v>
      </c>
      <c r="E468" s="168">
        <v>0</v>
      </c>
      <c r="F468" s="168">
        <v>0</v>
      </c>
      <c r="G468" s="168">
        <v>0</v>
      </c>
      <c r="H468" s="168">
        <v>50</v>
      </c>
      <c r="I468" s="168">
        <v>0</v>
      </c>
      <c r="K468" s="168">
        <v>0</v>
      </c>
      <c r="L468" s="168">
        <v>0</v>
      </c>
      <c r="M468" s="168">
        <v>0</v>
      </c>
      <c r="N468" s="168">
        <v>0</v>
      </c>
      <c r="O468" s="168">
        <v>0</v>
      </c>
      <c r="P468" s="168">
        <v>0</v>
      </c>
      <c r="Q468" s="168">
        <v>0</v>
      </c>
      <c r="R468" s="168">
        <v>0</v>
      </c>
      <c r="S468" s="168">
        <v>0</v>
      </c>
      <c r="U468" s="168">
        <v>0</v>
      </c>
      <c r="V468" s="168">
        <v>0</v>
      </c>
      <c r="W468" s="168">
        <v>0</v>
      </c>
      <c r="X468" s="168">
        <v>0</v>
      </c>
      <c r="Y468" s="168">
        <v>0</v>
      </c>
      <c r="Z468" s="168">
        <v>0</v>
      </c>
      <c r="AA468" s="168">
        <v>0</v>
      </c>
      <c r="AB468" s="168">
        <v>0</v>
      </c>
      <c r="AC468" s="168">
        <v>0</v>
      </c>
      <c r="AE468" s="168">
        <v>0</v>
      </c>
      <c r="AF468" s="168">
        <v>0</v>
      </c>
      <c r="AG468" s="168">
        <v>0</v>
      </c>
      <c r="AH468" s="168">
        <v>0</v>
      </c>
      <c r="AI468" s="168">
        <v>0</v>
      </c>
      <c r="AJ468" s="168">
        <v>0</v>
      </c>
      <c r="AK468" s="168">
        <v>0</v>
      </c>
      <c r="AL468" s="168">
        <v>0</v>
      </c>
      <c r="AM468" s="169">
        <v>0</v>
      </c>
    </row>
    <row r="469" spans="1:39" x14ac:dyDescent="0.15">
      <c r="A469" s="167">
        <v>0</v>
      </c>
      <c r="B469" s="168">
        <v>0</v>
      </c>
      <c r="C469" s="168">
        <v>0</v>
      </c>
      <c r="D469" s="168">
        <v>0</v>
      </c>
      <c r="E469" s="168">
        <v>0</v>
      </c>
      <c r="F469" s="168">
        <v>0</v>
      </c>
      <c r="G469" s="168">
        <v>0</v>
      </c>
      <c r="H469" s="168">
        <v>50</v>
      </c>
      <c r="I469" s="168">
        <v>0</v>
      </c>
      <c r="K469" s="168">
        <v>0</v>
      </c>
      <c r="L469" s="168">
        <v>0</v>
      </c>
      <c r="M469" s="168">
        <v>0</v>
      </c>
      <c r="N469" s="168">
        <v>0</v>
      </c>
      <c r="O469" s="168">
        <v>0</v>
      </c>
      <c r="P469" s="168">
        <v>0</v>
      </c>
      <c r="Q469" s="168">
        <v>0</v>
      </c>
      <c r="R469" s="168">
        <v>0</v>
      </c>
      <c r="S469" s="168">
        <v>0</v>
      </c>
      <c r="U469" s="168">
        <v>0</v>
      </c>
      <c r="V469" s="168">
        <v>0</v>
      </c>
      <c r="W469" s="168">
        <v>0</v>
      </c>
      <c r="X469" s="168">
        <v>0</v>
      </c>
      <c r="Y469" s="168">
        <v>0</v>
      </c>
      <c r="Z469" s="168">
        <v>0</v>
      </c>
      <c r="AA469" s="168">
        <v>0</v>
      </c>
      <c r="AB469" s="168">
        <v>0</v>
      </c>
      <c r="AC469" s="168">
        <v>0</v>
      </c>
      <c r="AE469" s="168">
        <v>0</v>
      </c>
      <c r="AF469" s="168">
        <v>0</v>
      </c>
      <c r="AG469" s="168">
        <v>0</v>
      </c>
      <c r="AH469" s="168">
        <v>0</v>
      </c>
      <c r="AI469" s="168">
        <v>0</v>
      </c>
      <c r="AJ469" s="168">
        <v>0</v>
      </c>
      <c r="AK469" s="168">
        <v>0</v>
      </c>
      <c r="AL469" s="168">
        <v>0</v>
      </c>
      <c r="AM469" s="169">
        <v>0</v>
      </c>
    </row>
    <row r="470" spans="1:39" x14ac:dyDescent="0.15">
      <c r="A470" s="167">
        <v>0</v>
      </c>
      <c r="B470" s="168">
        <v>0</v>
      </c>
      <c r="C470" s="168">
        <v>0</v>
      </c>
      <c r="D470" s="168">
        <v>0</v>
      </c>
      <c r="E470" s="168">
        <v>0</v>
      </c>
      <c r="F470" s="168">
        <v>0</v>
      </c>
      <c r="G470" s="168">
        <v>0</v>
      </c>
      <c r="H470" s="168">
        <v>50</v>
      </c>
      <c r="I470" s="168">
        <v>0</v>
      </c>
      <c r="K470" s="168">
        <v>0</v>
      </c>
      <c r="L470" s="168">
        <v>0</v>
      </c>
      <c r="M470" s="168">
        <v>0</v>
      </c>
      <c r="N470" s="168">
        <v>0</v>
      </c>
      <c r="O470" s="168">
        <v>0</v>
      </c>
      <c r="P470" s="168">
        <v>0</v>
      </c>
      <c r="Q470" s="168">
        <v>0</v>
      </c>
      <c r="R470" s="168">
        <v>0</v>
      </c>
      <c r="S470" s="168">
        <v>0</v>
      </c>
      <c r="U470" s="168">
        <v>0</v>
      </c>
      <c r="V470" s="168">
        <v>0</v>
      </c>
      <c r="W470" s="168">
        <v>0</v>
      </c>
      <c r="X470" s="168">
        <v>0</v>
      </c>
      <c r="Y470" s="168">
        <v>0</v>
      </c>
      <c r="Z470" s="168">
        <v>0</v>
      </c>
      <c r="AA470" s="168">
        <v>0</v>
      </c>
      <c r="AB470" s="168">
        <v>0</v>
      </c>
      <c r="AC470" s="168">
        <v>0</v>
      </c>
      <c r="AE470" s="168">
        <v>0</v>
      </c>
      <c r="AF470" s="168">
        <v>0</v>
      </c>
      <c r="AG470" s="168">
        <v>0</v>
      </c>
      <c r="AH470" s="168">
        <v>0</v>
      </c>
      <c r="AI470" s="168">
        <v>0</v>
      </c>
      <c r="AJ470" s="168">
        <v>0</v>
      </c>
      <c r="AK470" s="168">
        <v>0</v>
      </c>
      <c r="AL470" s="168">
        <v>0</v>
      </c>
      <c r="AM470" s="169">
        <v>0</v>
      </c>
    </row>
    <row r="471" spans="1:39" x14ac:dyDescent="0.15">
      <c r="A471" s="167">
        <v>0</v>
      </c>
      <c r="B471" s="168">
        <v>0</v>
      </c>
      <c r="C471" s="168">
        <v>0</v>
      </c>
      <c r="D471" s="168">
        <v>0</v>
      </c>
      <c r="E471" s="168">
        <v>0</v>
      </c>
      <c r="F471" s="168">
        <v>0</v>
      </c>
      <c r="G471" s="168">
        <v>0</v>
      </c>
      <c r="H471" s="168">
        <v>50</v>
      </c>
      <c r="I471" s="168">
        <v>0</v>
      </c>
      <c r="K471" s="168">
        <v>0</v>
      </c>
      <c r="L471" s="168">
        <v>0</v>
      </c>
      <c r="M471" s="168">
        <v>0</v>
      </c>
      <c r="N471" s="168">
        <v>0</v>
      </c>
      <c r="O471" s="168">
        <v>0</v>
      </c>
      <c r="P471" s="168">
        <v>0</v>
      </c>
      <c r="Q471" s="168">
        <v>0</v>
      </c>
      <c r="R471" s="168">
        <v>0</v>
      </c>
      <c r="S471" s="168">
        <v>0</v>
      </c>
      <c r="U471" s="168">
        <v>0</v>
      </c>
      <c r="V471" s="168">
        <v>0</v>
      </c>
      <c r="W471" s="168">
        <v>0</v>
      </c>
      <c r="X471" s="168">
        <v>0</v>
      </c>
      <c r="Y471" s="168">
        <v>0</v>
      </c>
      <c r="Z471" s="168">
        <v>0</v>
      </c>
      <c r="AA471" s="168">
        <v>0</v>
      </c>
      <c r="AB471" s="168">
        <v>0</v>
      </c>
      <c r="AC471" s="168">
        <v>0</v>
      </c>
      <c r="AE471" s="168">
        <v>0</v>
      </c>
      <c r="AF471" s="168">
        <v>0</v>
      </c>
      <c r="AG471" s="168">
        <v>0</v>
      </c>
      <c r="AH471" s="168">
        <v>0</v>
      </c>
      <c r="AI471" s="168">
        <v>0</v>
      </c>
      <c r="AJ471" s="168">
        <v>0</v>
      </c>
      <c r="AK471" s="168">
        <v>0</v>
      </c>
      <c r="AL471" s="168">
        <v>0</v>
      </c>
      <c r="AM471" s="169">
        <v>0</v>
      </c>
    </row>
    <row r="472" spans="1:39" x14ac:dyDescent="0.15">
      <c r="A472" s="167">
        <v>0</v>
      </c>
      <c r="B472" s="168">
        <v>0</v>
      </c>
      <c r="C472" s="168">
        <v>0</v>
      </c>
      <c r="D472" s="168">
        <v>0</v>
      </c>
      <c r="E472" s="168">
        <v>0</v>
      </c>
      <c r="F472" s="168">
        <v>0</v>
      </c>
      <c r="G472" s="168">
        <v>0</v>
      </c>
      <c r="H472" s="168">
        <v>50</v>
      </c>
      <c r="I472" s="168">
        <v>0</v>
      </c>
      <c r="K472" s="168">
        <v>0</v>
      </c>
      <c r="L472" s="168">
        <v>0</v>
      </c>
      <c r="M472" s="168">
        <v>0</v>
      </c>
      <c r="N472" s="168">
        <v>0</v>
      </c>
      <c r="O472" s="168">
        <v>0</v>
      </c>
      <c r="P472" s="168">
        <v>0</v>
      </c>
      <c r="Q472" s="168">
        <v>0</v>
      </c>
      <c r="R472" s="168">
        <v>0</v>
      </c>
      <c r="S472" s="168">
        <v>0</v>
      </c>
      <c r="U472" s="168">
        <v>0</v>
      </c>
      <c r="V472" s="168">
        <v>0</v>
      </c>
      <c r="W472" s="168">
        <v>0</v>
      </c>
      <c r="X472" s="168">
        <v>0</v>
      </c>
      <c r="Y472" s="168">
        <v>0</v>
      </c>
      <c r="Z472" s="168">
        <v>0</v>
      </c>
      <c r="AA472" s="168">
        <v>0</v>
      </c>
      <c r="AB472" s="168">
        <v>0</v>
      </c>
      <c r="AC472" s="168">
        <v>0</v>
      </c>
      <c r="AE472" s="168">
        <v>0</v>
      </c>
      <c r="AF472" s="168">
        <v>0</v>
      </c>
      <c r="AG472" s="168">
        <v>0</v>
      </c>
      <c r="AH472" s="168">
        <v>0</v>
      </c>
      <c r="AI472" s="168">
        <v>0</v>
      </c>
      <c r="AJ472" s="168">
        <v>0</v>
      </c>
      <c r="AK472" s="168">
        <v>0</v>
      </c>
      <c r="AL472" s="168">
        <v>0</v>
      </c>
      <c r="AM472" s="169">
        <v>0</v>
      </c>
    </row>
    <row r="473" spans="1:39" x14ac:dyDescent="0.15">
      <c r="A473" s="167">
        <v>0</v>
      </c>
      <c r="B473" s="168">
        <v>0</v>
      </c>
      <c r="C473" s="168">
        <v>0</v>
      </c>
      <c r="D473" s="168">
        <v>0</v>
      </c>
      <c r="E473" s="168">
        <v>0</v>
      </c>
      <c r="F473" s="168">
        <v>0</v>
      </c>
      <c r="G473" s="168">
        <v>0</v>
      </c>
      <c r="H473" s="168">
        <v>50</v>
      </c>
      <c r="I473" s="168">
        <v>0</v>
      </c>
      <c r="K473" s="168">
        <v>0</v>
      </c>
      <c r="L473" s="168">
        <v>0</v>
      </c>
      <c r="M473" s="168">
        <v>0</v>
      </c>
      <c r="N473" s="168">
        <v>0</v>
      </c>
      <c r="O473" s="168">
        <v>0</v>
      </c>
      <c r="P473" s="168">
        <v>0</v>
      </c>
      <c r="Q473" s="168">
        <v>0</v>
      </c>
      <c r="R473" s="168">
        <v>0</v>
      </c>
      <c r="S473" s="168">
        <v>0</v>
      </c>
      <c r="U473" s="168">
        <v>0</v>
      </c>
      <c r="V473" s="168">
        <v>0</v>
      </c>
      <c r="W473" s="168">
        <v>0</v>
      </c>
      <c r="X473" s="168">
        <v>0</v>
      </c>
      <c r="Y473" s="168">
        <v>0</v>
      </c>
      <c r="Z473" s="168">
        <v>0</v>
      </c>
      <c r="AA473" s="168">
        <v>0</v>
      </c>
      <c r="AB473" s="168">
        <v>0</v>
      </c>
      <c r="AC473" s="168">
        <v>0</v>
      </c>
      <c r="AE473" s="168">
        <v>0</v>
      </c>
      <c r="AF473" s="168">
        <v>0</v>
      </c>
      <c r="AG473" s="168">
        <v>0</v>
      </c>
      <c r="AH473" s="168">
        <v>0</v>
      </c>
      <c r="AI473" s="168">
        <v>0</v>
      </c>
      <c r="AJ473" s="168">
        <v>0</v>
      </c>
      <c r="AK473" s="168">
        <v>0</v>
      </c>
      <c r="AL473" s="168">
        <v>0</v>
      </c>
      <c r="AM473" s="169">
        <v>0</v>
      </c>
    </row>
    <row r="474" spans="1:39" x14ac:dyDescent="0.15">
      <c r="A474" s="167">
        <v>0</v>
      </c>
      <c r="B474" s="168">
        <v>0</v>
      </c>
      <c r="C474" s="168">
        <v>0</v>
      </c>
      <c r="D474" s="168">
        <v>0</v>
      </c>
      <c r="E474" s="168">
        <v>0</v>
      </c>
      <c r="F474" s="168">
        <v>0</v>
      </c>
      <c r="G474" s="168">
        <v>0</v>
      </c>
      <c r="H474" s="168">
        <v>50</v>
      </c>
      <c r="I474" s="168">
        <v>0</v>
      </c>
      <c r="K474" s="168">
        <v>0</v>
      </c>
      <c r="L474" s="168">
        <v>0</v>
      </c>
      <c r="M474" s="168">
        <v>0</v>
      </c>
      <c r="N474" s="168">
        <v>0</v>
      </c>
      <c r="O474" s="168">
        <v>0</v>
      </c>
      <c r="P474" s="168">
        <v>0</v>
      </c>
      <c r="Q474" s="168">
        <v>0</v>
      </c>
      <c r="R474" s="168">
        <v>0</v>
      </c>
      <c r="S474" s="168">
        <v>0</v>
      </c>
      <c r="U474" s="168">
        <v>0</v>
      </c>
      <c r="V474" s="168">
        <v>0</v>
      </c>
      <c r="W474" s="168">
        <v>0</v>
      </c>
      <c r="X474" s="168">
        <v>0</v>
      </c>
      <c r="Y474" s="168">
        <v>0</v>
      </c>
      <c r="Z474" s="168">
        <v>0</v>
      </c>
      <c r="AA474" s="168">
        <v>0</v>
      </c>
      <c r="AB474" s="168">
        <v>0</v>
      </c>
      <c r="AC474" s="168">
        <v>0</v>
      </c>
      <c r="AE474" s="168">
        <v>0</v>
      </c>
      <c r="AF474" s="168">
        <v>0</v>
      </c>
      <c r="AG474" s="168">
        <v>0</v>
      </c>
      <c r="AH474" s="168">
        <v>0</v>
      </c>
      <c r="AI474" s="168">
        <v>0</v>
      </c>
      <c r="AJ474" s="168">
        <v>0</v>
      </c>
      <c r="AK474" s="168">
        <v>0</v>
      </c>
      <c r="AL474" s="168">
        <v>0</v>
      </c>
      <c r="AM474" s="169">
        <v>0</v>
      </c>
    </row>
    <row r="475" spans="1:39" x14ac:dyDescent="0.15">
      <c r="A475" s="167">
        <v>0</v>
      </c>
      <c r="B475" s="168">
        <v>0</v>
      </c>
      <c r="C475" s="168">
        <v>0</v>
      </c>
      <c r="D475" s="168">
        <v>0</v>
      </c>
      <c r="E475" s="168">
        <v>0</v>
      </c>
      <c r="F475" s="168">
        <v>0</v>
      </c>
      <c r="G475" s="168">
        <v>0</v>
      </c>
      <c r="H475" s="168">
        <v>50</v>
      </c>
      <c r="I475" s="168">
        <v>0</v>
      </c>
      <c r="K475" s="168">
        <v>0</v>
      </c>
      <c r="L475" s="168">
        <v>0</v>
      </c>
      <c r="M475" s="168">
        <v>0</v>
      </c>
      <c r="N475" s="168">
        <v>0</v>
      </c>
      <c r="O475" s="168">
        <v>0</v>
      </c>
      <c r="P475" s="168">
        <v>0</v>
      </c>
      <c r="Q475" s="168">
        <v>0</v>
      </c>
      <c r="R475" s="168">
        <v>0</v>
      </c>
      <c r="S475" s="168">
        <v>0</v>
      </c>
      <c r="U475" s="168">
        <v>0</v>
      </c>
      <c r="V475" s="168">
        <v>0</v>
      </c>
      <c r="W475" s="168">
        <v>0</v>
      </c>
      <c r="X475" s="168">
        <v>0</v>
      </c>
      <c r="Y475" s="168">
        <v>0</v>
      </c>
      <c r="Z475" s="168">
        <v>0</v>
      </c>
      <c r="AA475" s="168">
        <v>0</v>
      </c>
      <c r="AB475" s="168">
        <v>0</v>
      </c>
      <c r="AC475" s="168">
        <v>0</v>
      </c>
      <c r="AE475" s="168">
        <v>0</v>
      </c>
      <c r="AF475" s="168">
        <v>0</v>
      </c>
      <c r="AG475" s="168">
        <v>0</v>
      </c>
      <c r="AH475" s="168">
        <v>0</v>
      </c>
      <c r="AI475" s="168">
        <v>0</v>
      </c>
      <c r="AJ475" s="168">
        <v>0</v>
      </c>
      <c r="AK475" s="168">
        <v>0</v>
      </c>
      <c r="AL475" s="168">
        <v>0</v>
      </c>
      <c r="AM475" s="169">
        <v>0</v>
      </c>
    </row>
    <row r="476" spans="1:39" x14ac:dyDescent="0.15">
      <c r="A476" s="167">
        <v>0</v>
      </c>
      <c r="B476" s="168">
        <v>0</v>
      </c>
      <c r="C476" s="168">
        <v>0</v>
      </c>
      <c r="D476" s="168">
        <v>0</v>
      </c>
      <c r="E476" s="168">
        <v>0</v>
      </c>
      <c r="F476" s="168">
        <v>0</v>
      </c>
      <c r="G476" s="168">
        <v>0</v>
      </c>
      <c r="H476" s="168">
        <v>50</v>
      </c>
      <c r="I476" s="168">
        <v>0</v>
      </c>
      <c r="K476" s="168">
        <v>0</v>
      </c>
      <c r="L476" s="168">
        <v>0</v>
      </c>
      <c r="M476" s="168">
        <v>0</v>
      </c>
      <c r="N476" s="168">
        <v>0</v>
      </c>
      <c r="O476" s="168">
        <v>0</v>
      </c>
      <c r="P476" s="168">
        <v>0</v>
      </c>
      <c r="Q476" s="168">
        <v>0</v>
      </c>
      <c r="R476" s="168">
        <v>0</v>
      </c>
      <c r="S476" s="168">
        <v>0</v>
      </c>
      <c r="U476" s="168">
        <v>0</v>
      </c>
      <c r="V476" s="168">
        <v>0</v>
      </c>
      <c r="W476" s="168">
        <v>0</v>
      </c>
      <c r="X476" s="168">
        <v>0</v>
      </c>
      <c r="Y476" s="168">
        <v>0</v>
      </c>
      <c r="Z476" s="168">
        <v>0</v>
      </c>
      <c r="AA476" s="168">
        <v>0</v>
      </c>
      <c r="AB476" s="168">
        <v>0</v>
      </c>
      <c r="AC476" s="168">
        <v>0</v>
      </c>
      <c r="AE476" s="168">
        <v>0</v>
      </c>
      <c r="AF476" s="168">
        <v>0</v>
      </c>
      <c r="AG476" s="168">
        <v>0</v>
      </c>
      <c r="AH476" s="168">
        <v>0</v>
      </c>
      <c r="AI476" s="168">
        <v>0</v>
      </c>
      <c r="AJ476" s="168">
        <v>0</v>
      </c>
      <c r="AK476" s="168">
        <v>0</v>
      </c>
      <c r="AL476" s="168">
        <v>0</v>
      </c>
      <c r="AM476" s="169">
        <v>0</v>
      </c>
    </row>
    <row r="477" spans="1:39" x14ac:dyDescent="0.15">
      <c r="A477" s="167">
        <v>0</v>
      </c>
      <c r="B477" s="168">
        <v>0</v>
      </c>
      <c r="C477" s="168">
        <v>0</v>
      </c>
      <c r="D477" s="168">
        <v>0</v>
      </c>
      <c r="E477" s="168">
        <v>0</v>
      </c>
      <c r="F477" s="168">
        <v>0</v>
      </c>
      <c r="G477" s="168">
        <v>0</v>
      </c>
      <c r="H477" s="168">
        <v>50</v>
      </c>
      <c r="I477" s="168">
        <v>0</v>
      </c>
      <c r="K477" s="168">
        <v>0</v>
      </c>
      <c r="L477" s="168">
        <v>0</v>
      </c>
      <c r="M477" s="168">
        <v>0</v>
      </c>
      <c r="N477" s="168">
        <v>0</v>
      </c>
      <c r="O477" s="168">
        <v>0</v>
      </c>
      <c r="P477" s="168">
        <v>0</v>
      </c>
      <c r="Q477" s="168">
        <v>0</v>
      </c>
      <c r="R477" s="168">
        <v>0</v>
      </c>
      <c r="S477" s="168">
        <v>0</v>
      </c>
      <c r="U477" s="168">
        <v>0</v>
      </c>
      <c r="V477" s="168">
        <v>0</v>
      </c>
      <c r="W477" s="168">
        <v>0</v>
      </c>
      <c r="X477" s="168">
        <v>0</v>
      </c>
      <c r="Y477" s="168">
        <v>0</v>
      </c>
      <c r="Z477" s="168">
        <v>0</v>
      </c>
      <c r="AA477" s="168">
        <v>0</v>
      </c>
      <c r="AB477" s="168">
        <v>0</v>
      </c>
      <c r="AC477" s="168">
        <v>0</v>
      </c>
      <c r="AE477" s="168">
        <v>0</v>
      </c>
      <c r="AF477" s="168">
        <v>0</v>
      </c>
      <c r="AG477" s="168">
        <v>0</v>
      </c>
      <c r="AH477" s="168">
        <v>0</v>
      </c>
      <c r="AI477" s="168">
        <v>0</v>
      </c>
      <c r="AJ477" s="168">
        <v>0</v>
      </c>
      <c r="AK477" s="168">
        <v>0</v>
      </c>
      <c r="AL477" s="168">
        <v>0</v>
      </c>
      <c r="AM477" s="169">
        <v>0</v>
      </c>
    </row>
    <row r="478" spans="1:39" x14ac:dyDescent="0.15">
      <c r="A478" s="167">
        <v>0</v>
      </c>
      <c r="B478" s="168">
        <v>0</v>
      </c>
      <c r="C478" s="168">
        <v>0</v>
      </c>
      <c r="D478" s="168">
        <v>0</v>
      </c>
      <c r="E478" s="168">
        <v>0</v>
      </c>
      <c r="F478" s="168">
        <v>0</v>
      </c>
      <c r="G478" s="168">
        <v>0</v>
      </c>
      <c r="H478" s="168">
        <v>50</v>
      </c>
      <c r="I478" s="168">
        <v>35</v>
      </c>
      <c r="K478" s="168">
        <v>0</v>
      </c>
      <c r="L478" s="168">
        <v>0</v>
      </c>
      <c r="M478" s="168">
        <v>0</v>
      </c>
      <c r="N478" s="168">
        <v>0</v>
      </c>
      <c r="O478" s="168">
        <v>0</v>
      </c>
      <c r="P478" s="168">
        <v>0</v>
      </c>
      <c r="Q478" s="168">
        <v>0</v>
      </c>
      <c r="R478" s="168">
        <v>0</v>
      </c>
      <c r="S478" s="168">
        <v>20</v>
      </c>
      <c r="U478" s="168">
        <v>0</v>
      </c>
      <c r="V478" s="168">
        <v>0</v>
      </c>
      <c r="W478" s="168">
        <v>0</v>
      </c>
      <c r="X478" s="168">
        <v>0</v>
      </c>
      <c r="Y478" s="168">
        <v>0</v>
      </c>
      <c r="Z478" s="168">
        <v>0</v>
      </c>
      <c r="AA478" s="168">
        <v>0</v>
      </c>
      <c r="AB478" s="168">
        <v>0</v>
      </c>
      <c r="AC478" s="168">
        <v>0</v>
      </c>
      <c r="AE478" s="168">
        <v>0</v>
      </c>
      <c r="AF478" s="168">
        <v>0</v>
      </c>
      <c r="AG478" s="168">
        <v>0</v>
      </c>
      <c r="AH478" s="168">
        <v>0</v>
      </c>
      <c r="AI478" s="168">
        <v>0</v>
      </c>
      <c r="AJ478" s="168">
        <v>0</v>
      </c>
      <c r="AK478" s="168">
        <v>0</v>
      </c>
      <c r="AL478" s="168">
        <v>0</v>
      </c>
      <c r="AM478" s="169">
        <v>0</v>
      </c>
    </row>
    <row r="479" spans="1:39" x14ac:dyDescent="0.15">
      <c r="A479" s="167">
        <v>0</v>
      </c>
      <c r="B479" s="168">
        <v>0</v>
      </c>
      <c r="C479" s="168">
        <v>0</v>
      </c>
      <c r="D479" s="168">
        <v>0</v>
      </c>
      <c r="E479" s="168">
        <v>0</v>
      </c>
      <c r="F479" s="168">
        <v>0</v>
      </c>
      <c r="G479" s="168">
        <v>0</v>
      </c>
      <c r="H479" s="168">
        <v>50</v>
      </c>
      <c r="I479" s="168">
        <v>28</v>
      </c>
      <c r="K479" s="168">
        <v>0</v>
      </c>
      <c r="L479" s="168">
        <v>0</v>
      </c>
      <c r="M479" s="168">
        <v>0</v>
      </c>
      <c r="N479" s="168">
        <v>0</v>
      </c>
      <c r="O479" s="168">
        <v>0</v>
      </c>
      <c r="P479" s="168">
        <v>0</v>
      </c>
      <c r="Q479" s="168">
        <v>0</v>
      </c>
      <c r="R479" s="168">
        <v>0</v>
      </c>
      <c r="S479" s="168">
        <v>20</v>
      </c>
      <c r="U479" s="168">
        <v>0</v>
      </c>
      <c r="V479" s="168">
        <v>0</v>
      </c>
      <c r="W479" s="168">
        <v>0</v>
      </c>
      <c r="X479" s="168">
        <v>0</v>
      </c>
      <c r="Y479" s="168">
        <v>0</v>
      </c>
      <c r="Z479" s="168">
        <v>0</v>
      </c>
      <c r="AA479" s="168">
        <v>0</v>
      </c>
      <c r="AB479" s="168">
        <v>50</v>
      </c>
      <c r="AC479" s="168">
        <v>0</v>
      </c>
      <c r="AE479" s="168">
        <v>0</v>
      </c>
      <c r="AF479" s="168">
        <v>0</v>
      </c>
      <c r="AG479" s="168">
        <v>0</v>
      </c>
      <c r="AH479" s="168">
        <v>0</v>
      </c>
      <c r="AI479" s="168">
        <v>0</v>
      </c>
      <c r="AJ479" s="168">
        <v>0</v>
      </c>
      <c r="AK479" s="168">
        <v>0</v>
      </c>
      <c r="AL479" s="168">
        <v>0</v>
      </c>
      <c r="AM479" s="169">
        <v>0</v>
      </c>
    </row>
    <row r="480" spans="1:39" x14ac:dyDescent="0.15">
      <c r="A480" s="167">
        <v>0</v>
      </c>
      <c r="B480" s="168">
        <v>0</v>
      </c>
      <c r="C480" s="168">
        <v>0</v>
      </c>
      <c r="D480" s="168">
        <v>0</v>
      </c>
      <c r="E480" s="168">
        <v>0</v>
      </c>
      <c r="F480" s="168">
        <v>0</v>
      </c>
      <c r="G480" s="168">
        <v>0</v>
      </c>
      <c r="H480" s="168">
        <v>0</v>
      </c>
      <c r="I480" s="168">
        <v>24</v>
      </c>
      <c r="K480" s="168">
        <v>0</v>
      </c>
      <c r="L480" s="168">
        <v>0</v>
      </c>
      <c r="M480" s="168">
        <v>0</v>
      </c>
      <c r="N480" s="168">
        <v>0</v>
      </c>
      <c r="O480" s="168">
        <v>0</v>
      </c>
      <c r="P480" s="168">
        <v>0</v>
      </c>
      <c r="Q480" s="168">
        <v>0</v>
      </c>
      <c r="R480" s="168">
        <v>0</v>
      </c>
      <c r="S480" s="168">
        <v>20</v>
      </c>
      <c r="U480" s="168">
        <v>0</v>
      </c>
      <c r="V480" s="168">
        <v>0</v>
      </c>
      <c r="W480" s="168">
        <v>0</v>
      </c>
      <c r="X480" s="168">
        <v>0</v>
      </c>
      <c r="Y480" s="168">
        <v>0</v>
      </c>
      <c r="Z480" s="168">
        <v>0</v>
      </c>
      <c r="AA480" s="168">
        <v>0</v>
      </c>
      <c r="AB480" s="168">
        <v>0</v>
      </c>
      <c r="AC480" s="168">
        <v>0</v>
      </c>
      <c r="AE480" s="168">
        <v>0</v>
      </c>
      <c r="AF480" s="168">
        <v>0</v>
      </c>
      <c r="AG480" s="168">
        <v>0</v>
      </c>
      <c r="AH480" s="168">
        <v>0</v>
      </c>
      <c r="AI480" s="168">
        <v>0</v>
      </c>
      <c r="AJ480" s="168">
        <v>0</v>
      </c>
      <c r="AK480" s="168">
        <v>0</v>
      </c>
      <c r="AL480" s="168">
        <v>0</v>
      </c>
      <c r="AM480" s="169">
        <v>0</v>
      </c>
    </row>
    <row r="481" spans="1:39" x14ac:dyDescent="0.15">
      <c r="A481" s="167">
        <v>0</v>
      </c>
      <c r="B481" s="168">
        <v>0</v>
      </c>
      <c r="C481" s="168">
        <v>0</v>
      </c>
      <c r="D481" s="168">
        <v>0</v>
      </c>
      <c r="E481" s="168">
        <v>0</v>
      </c>
      <c r="F481" s="168">
        <v>0</v>
      </c>
      <c r="G481" s="168">
        <v>0</v>
      </c>
      <c r="H481" s="168">
        <v>0</v>
      </c>
      <c r="I481" s="168">
        <v>24</v>
      </c>
      <c r="K481" s="168">
        <v>0</v>
      </c>
      <c r="L481" s="168">
        <v>0</v>
      </c>
      <c r="M481" s="168">
        <v>0</v>
      </c>
      <c r="N481" s="168">
        <v>0</v>
      </c>
      <c r="O481" s="168">
        <v>0</v>
      </c>
      <c r="P481" s="168">
        <v>0</v>
      </c>
      <c r="Q481" s="168">
        <v>0</v>
      </c>
      <c r="R481" s="168">
        <v>0</v>
      </c>
      <c r="S481" s="168">
        <v>20</v>
      </c>
      <c r="U481" s="168">
        <v>0</v>
      </c>
      <c r="V481" s="168">
        <v>0</v>
      </c>
      <c r="W481" s="168">
        <v>0</v>
      </c>
      <c r="X481" s="168">
        <v>0</v>
      </c>
      <c r="Y481" s="168">
        <v>0</v>
      </c>
      <c r="Z481" s="168">
        <v>0</v>
      </c>
      <c r="AA481" s="168">
        <v>0</v>
      </c>
      <c r="AB481" s="168">
        <v>0</v>
      </c>
      <c r="AC481" s="168">
        <v>0</v>
      </c>
      <c r="AE481" s="168">
        <v>0</v>
      </c>
      <c r="AF481" s="168">
        <v>0</v>
      </c>
      <c r="AG481" s="168">
        <v>0</v>
      </c>
      <c r="AH481" s="168">
        <v>0</v>
      </c>
      <c r="AI481" s="168">
        <v>0</v>
      </c>
      <c r="AJ481" s="168">
        <v>0</v>
      </c>
      <c r="AK481" s="168">
        <v>0</v>
      </c>
      <c r="AL481" s="168">
        <v>0</v>
      </c>
      <c r="AM481" s="169">
        <v>0</v>
      </c>
    </row>
    <row r="482" spans="1:39" x14ac:dyDescent="0.15">
      <c r="A482" s="167">
        <v>0</v>
      </c>
      <c r="B482" s="168">
        <v>0</v>
      </c>
      <c r="C482" s="168">
        <v>0</v>
      </c>
      <c r="D482" s="168">
        <v>0</v>
      </c>
      <c r="E482" s="168">
        <v>0</v>
      </c>
      <c r="F482" s="168">
        <v>0</v>
      </c>
      <c r="G482" s="168">
        <v>0</v>
      </c>
      <c r="H482" s="168">
        <v>50</v>
      </c>
      <c r="I482" s="168">
        <v>24</v>
      </c>
      <c r="K482" s="168">
        <v>0</v>
      </c>
      <c r="L482" s="168">
        <v>0</v>
      </c>
      <c r="M482" s="168">
        <v>0</v>
      </c>
      <c r="N482" s="168">
        <v>0</v>
      </c>
      <c r="O482" s="168">
        <v>0</v>
      </c>
      <c r="P482" s="168">
        <v>0</v>
      </c>
      <c r="Q482" s="168">
        <v>0</v>
      </c>
      <c r="R482" s="168">
        <v>0</v>
      </c>
      <c r="S482" s="168">
        <v>20</v>
      </c>
      <c r="U482" s="168">
        <v>0</v>
      </c>
      <c r="V482" s="168">
        <v>0</v>
      </c>
      <c r="W482" s="168">
        <v>0</v>
      </c>
      <c r="X482" s="168">
        <v>0</v>
      </c>
      <c r="Y482" s="168">
        <v>0</v>
      </c>
      <c r="Z482" s="168">
        <v>0</v>
      </c>
      <c r="AA482" s="168">
        <v>0</v>
      </c>
      <c r="AB482" s="168">
        <v>0</v>
      </c>
      <c r="AC482" s="168">
        <v>0</v>
      </c>
      <c r="AE482" s="168">
        <v>0</v>
      </c>
      <c r="AF482" s="168">
        <v>0</v>
      </c>
      <c r="AG482" s="168">
        <v>0</v>
      </c>
      <c r="AH482" s="168">
        <v>0</v>
      </c>
      <c r="AI482" s="168">
        <v>0</v>
      </c>
      <c r="AJ482" s="168">
        <v>0</v>
      </c>
      <c r="AK482" s="168">
        <v>0</v>
      </c>
      <c r="AL482" s="168">
        <v>0</v>
      </c>
      <c r="AM482" s="169">
        <v>0</v>
      </c>
    </row>
    <row r="483" spans="1:39" x14ac:dyDescent="0.15">
      <c r="A483" s="167">
        <v>0</v>
      </c>
      <c r="B483" s="168">
        <v>0</v>
      </c>
      <c r="C483" s="168">
        <v>0</v>
      </c>
      <c r="D483" s="168">
        <v>0</v>
      </c>
      <c r="E483" s="168">
        <v>0</v>
      </c>
      <c r="F483" s="168">
        <v>0</v>
      </c>
      <c r="G483" s="168">
        <v>0</v>
      </c>
      <c r="H483" s="168">
        <v>50</v>
      </c>
      <c r="I483" s="168">
        <v>24</v>
      </c>
      <c r="K483" s="168">
        <v>0</v>
      </c>
      <c r="L483" s="168">
        <v>0</v>
      </c>
      <c r="M483" s="168">
        <v>0</v>
      </c>
      <c r="N483" s="168">
        <v>0</v>
      </c>
      <c r="O483" s="168">
        <v>0</v>
      </c>
      <c r="P483" s="168">
        <v>0</v>
      </c>
      <c r="Q483" s="168">
        <v>0</v>
      </c>
      <c r="R483" s="168">
        <v>0</v>
      </c>
      <c r="S483" s="168">
        <v>20</v>
      </c>
      <c r="U483" s="168">
        <v>0</v>
      </c>
      <c r="V483" s="168">
        <v>0</v>
      </c>
      <c r="W483" s="168">
        <v>0</v>
      </c>
      <c r="X483" s="168">
        <v>0</v>
      </c>
      <c r="Y483" s="168">
        <v>0</v>
      </c>
      <c r="Z483" s="168">
        <v>0</v>
      </c>
      <c r="AA483" s="168">
        <v>0</v>
      </c>
      <c r="AB483" s="168">
        <v>0</v>
      </c>
      <c r="AC483" s="168">
        <v>0</v>
      </c>
      <c r="AE483" s="168">
        <v>0</v>
      </c>
      <c r="AF483" s="168">
        <v>0</v>
      </c>
      <c r="AG483" s="168">
        <v>0</v>
      </c>
      <c r="AH483" s="168">
        <v>0</v>
      </c>
      <c r="AI483" s="168">
        <v>0</v>
      </c>
      <c r="AJ483" s="168">
        <v>0</v>
      </c>
      <c r="AK483" s="168">
        <v>0</v>
      </c>
      <c r="AL483" s="168">
        <v>0</v>
      </c>
      <c r="AM483" s="169">
        <v>0</v>
      </c>
    </row>
    <row r="484" spans="1:39" x14ac:dyDescent="0.15">
      <c r="A484" s="167">
        <v>0</v>
      </c>
      <c r="B484" s="168">
        <v>0</v>
      </c>
      <c r="C484" s="168">
        <v>0</v>
      </c>
      <c r="D484" s="168">
        <v>0</v>
      </c>
      <c r="E484" s="168">
        <v>0</v>
      </c>
      <c r="F484" s="168">
        <v>0</v>
      </c>
      <c r="G484" s="168">
        <v>0</v>
      </c>
      <c r="H484" s="168">
        <v>50</v>
      </c>
      <c r="I484" s="168">
        <v>22</v>
      </c>
      <c r="K484" s="168">
        <v>0</v>
      </c>
      <c r="L484" s="168">
        <v>0</v>
      </c>
      <c r="M484" s="168">
        <v>0</v>
      </c>
      <c r="N484" s="168">
        <v>0</v>
      </c>
      <c r="O484" s="168">
        <v>0</v>
      </c>
      <c r="P484" s="168">
        <v>0</v>
      </c>
      <c r="Q484" s="168">
        <v>0</v>
      </c>
      <c r="R484" s="168">
        <v>0</v>
      </c>
      <c r="S484" s="168">
        <v>20</v>
      </c>
      <c r="U484" s="168">
        <v>0</v>
      </c>
      <c r="V484" s="168">
        <v>0</v>
      </c>
      <c r="W484" s="168">
        <v>0</v>
      </c>
      <c r="X484" s="168">
        <v>0</v>
      </c>
      <c r="Y484" s="168">
        <v>0</v>
      </c>
      <c r="Z484" s="168">
        <v>0</v>
      </c>
      <c r="AA484" s="168">
        <v>0</v>
      </c>
      <c r="AB484" s="168">
        <v>0</v>
      </c>
      <c r="AC484" s="168">
        <v>0</v>
      </c>
      <c r="AE484" s="168">
        <v>0</v>
      </c>
      <c r="AF484" s="168">
        <v>0</v>
      </c>
      <c r="AG484" s="168">
        <v>0</v>
      </c>
      <c r="AH484" s="168">
        <v>0</v>
      </c>
      <c r="AI484" s="168">
        <v>0</v>
      </c>
      <c r="AJ484" s="168">
        <v>0</v>
      </c>
      <c r="AK484" s="168">
        <v>0</v>
      </c>
      <c r="AL484" s="168">
        <v>0</v>
      </c>
      <c r="AM484" s="169">
        <v>0</v>
      </c>
    </row>
    <row r="485" spans="1:39" x14ac:dyDescent="0.15">
      <c r="A485" s="167">
        <v>0</v>
      </c>
      <c r="B485" s="168">
        <v>0</v>
      </c>
      <c r="C485" s="168">
        <v>0</v>
      </c>
      <c r="D485" s="168">
        <v>0</v>
      </c>
      <c r="E485" s="168">
        <v>0</v>
      </c>
      <c r="F485" s="168">
        <v>0</v>
      </c>
      <c r="G485" s="168">
        <v>0</v>
      </c>
      <c r="H485" s="168">
        <v>50</v>
      </c>
      <c r="I485" s="168">
        <v>21</v>
      </c>
      <c r="K485" s="168">
        <v>0</v>
      </c>
      <c r="L485" s="168">
        <v>0</v>
      </c>
      <c r="M485" s="168">
        <v>0</v>
      </c>
      <c r="N485" s="168">
        <v>0</v>
      </c>
      <c r="O485" s="168">
        <v>0</v>
      </c>
      <c r="P485" s="168">
        <v>0</v>
      </c>
      <c r="Q485" s="168">
        <v>0</v>
      </c>
      <c r="R485" s="168">
        <v>0</v>
      </c>
      <c r="S485" s="168">
        <v>20</v>
      </c>
      <c r="U485" s="168">
        <v>0</v>
      </c>
      <c r="V485" s="168">
        <v>0</v>
      </c>
      <c r="W485" s="168">
        <v>0</v>
      </c>
      <c r="X485" s="168">
        <v>0</v>
      </c>
      <c r="Y485" s="168">
        <v>0</v>
      </c>
      <c r="Z485" s="168">
        <v>0</v>
      </c>
      <c r="AA485" s="168">
        <v>0</v>
      </c>
      <c r="AB485" s="168">
        <v>0</v>
      </c>
      <c r="AC485" s="168">
        <v>0</v>
      </c>
      <c r="AE485" s="168">
        <v>0</v>
      </c>
      <c r="AF485" s="168">
        <v>0</v>
      </c>
      <c r="AG485" s="168">
        <v>0</v>
      </c>
      <c r="AH485" s="168">
        <v>0</v>
      </c>
      <c r="AI485" s="168">
        <v>0</v>
      </c>
      <c r="AJ485" s="168">
        <v>0</v>
      </c>
      <c r="AK485" s="168">
        <v>0</v>
      </c>
      <c r="AL485" s="168">
        <v>0</v>
      </c>
      <c r="AM485" s="169">
        <v>0</v>
      </c>
    </row>
    <row r="486" spans="1:39" x14ac:dyDescent="0.15">
      <c r="A486" s="167">
        <v>0</v>
      </c>
      <c r="B486" s="168">
        <v>0</v>
      </c>
      <c r="C486" s="168">
        <v>0</v>
      </c>
      <c r="D486" s="168">
        <v>0</v>
      </c>
      <c r="E486" s="168">
        <v>0</v>
      </c>
      <c r="F486" s="168">
        <v>0</v>
      </c>
      <c r="G486" s="168">
        <v>0</v>
      </c>
      <c r="H486" s="168">
        <v>50</v>
      </c>
      <c r="I486" s="168">
        <v>21</v>
      </c>
      <c r="K486" s="168">
        <v>0</v>
      </c>
      <c r="L486" s="168">
        <v>0</v>
      </c>
      <c r="M486" s="168">
        <v>0</v>
      </c>
      <c r="N486" s="168">
        <v>0</v>
      </c>
      <c r="O486" s="168">
        <v>0</v>
      </c>
      <c r="P486" s="168">
        <v>0</v>
      </c>
      <c r="Q486" s="168">
        <v>0</v>
      </c>
      <c r="R486" s="168">
        <v>0</v>
      </c>
      <c r="S486" s="168">
        <v>20</v>
      </c>
      <c r="U486" s="168">
        <v>0</v>
      </c>
      <c r="V486" s="168">
        <v>0</v>
      </c>
      <c r="W486" s="168">
        <v>0</v>
      </c>
      <c r="X486" s="168">
        <v>0</v>
      </c>
      <c r="Y486" s="168">
        <v>0</v>
      </c>
      <c r="Z486" s="168">
        <v>0</v>
      </c>
      <c r="AA486" s="168">
        <v>0</v>
      </c>
      <c r="AB486" s="168">
        <v>0</v>
      </c>
      <c r="AC486" s="168">
        <v>0</v>
      </c>
      <c r="AE486" s="168">
        <v>0</v>
      </c>
      <c r="AF486" s="168">
        <v>0</v>
      </c>
      <c r="AG486" s="168">
        <v>0</v>
      </c>
      <c r="AH486" s="168">
        <v>0</v>
      </c>
      <c r="AI486" s="168">
        <v>0</v>
      </c>
      <c r="AJ486" s="168">
        <v>0</v>
      </c>
      <c r="AK486" s="168">
        <v>0</v>
      </c>
      <c r="AL486" s="168">
        <v>0</v>
      </c>
      <c r="AM486" s="169">
        <v>0</v>
      </c>
    </row>
    <row r="487" spans="1:39" x14ac:dyDescent="0.15">
      <c r="A487" s="167">
        <v>0</v>
      </c>
      <c r="B487" s="168">
        <v>0</v>
      </c>
      <c r="C487" s="168">
        <v>0</v>
      </c>
      <c r="D487" s="168">
        <v>0</v>
      </c>
      <c r="E487" s="168">
        <v>0</v>
      </c>
      <c r="F487" s="168">
        <v>0</v>
      </c>
      <c r="G487" s="168">
        <v>0</v>
      </c>
      <c r="H487" s="168">
        <v>50</v>
      </c>
      <c r="I487" s="168">
        <v>18</v>
      </c>
      <c r="K487" s="168">
        <v>0</v>
      </c>
      <c r="L487" s="168">
        <v>0</v>
      </c>
      <c r="M487" s="168">
        <v>0</v>
      </c>
      <c r="N487" s="168">
        <v>0</v>
      </c>
      <c r="O487" s="168">
        <v>0</v>
      </c>
      <c r="P487" s="168">
        <v>0</v>
      </c>
      <c r="Q487" s="168">
        <v>0</v>
      </c>
      <c r="R487" s="168">
        <v>0</v>
      </c>
      <c r="S487" s="168">
        <v>20</v>
      </c>
      <c r="U487" s="168">
        <v>0</v>
      </c>
      <c r="V487" s="168">
        <v>0</v>
      </c>
      <c r="W487" s="168">
        <v>0</v>
      </c>
      <c r="X487" s="168">
        <v>0</v>
      </c>
      <c r="Y487" s="168">
        <v>0</v>
      </c>
      <c r="Z487" s="168">
        <v>0</v>
      </c>
      <c r="AA487" s="168">
        <v>0</v>
      </c>
      <c r="AB487" s="168">
        <v>0</v>
      </c>
      <c r="AC487" s="168">
        <v>0</v>
      </c>
      <c r="AE487" s="168">
        <v>0</v>
      </c>
      <c r="AF487" s="168">
        <v>0</v>
      </c>
      <c r="AG487" s="168">
        <v>0</v>
      </c>
      <c r="AH487" s="168">
        <v>0</v>
      </c>
      <c r="AI487" s="168">
        <v>0</v>
      </c>
      <c r="AJ487" s="168">
        <v>0</v>
      </c>
      <c r="AK487" s="168">
        <v>0</v>
      </c>
      <c r="AL487" s="168">
        <v>0</v>
      </c>
      <c r="AM487" s="169">
        <v>0</v>
      </c>
    </row>
    <row r="488" spans="1:39" x14ac:dyDescent="0.15">
      <c r="A488" s="167">
        <v>0</v>
      </c>
      <c r="B488" s="168">
        <v>0</v>
      </c>
      <c r="C488" s="168">
        <v>0</v>
      </c>
      <c r="D488" s="168">
        <v>0</v>
      </c>
      <c r="E488" s="168">
        <v>0</v>
      </c>
      <c r="F488" s="168">
        <v>0</v>
      </c>
      <c r="G488" s="168">
        <v>0</v>
      </c>
      <c r="H488" s="168">
        <v>50</v>
      </c>
      <c r="I488" s="168">
        <v>15</v>
      </c>
      <c r="K488" s="168">
        <v>0</v>
      </c>
      <c r="L488" s="168">
        <v>0</v>
      </c>
      <c r="M488" s="168">
        <v>0</v>
      </c>
      <c r="N488" s="168">
        <v>0</v>
      </c>
      <c r="O488" s="168">
        <v>0</v>
      </c>
      <c r="P488" s="168">
        <v>0</v>
      </c>
      <c r="Q488" s="168">
        <v>0</v>
      </c>
      <c r="R488" s="168">
        <v>0</v>
      </c>
      <c r="S488" s="168">
        <v>15</v>
      </c>
      <c r="U488" s="168">
        <v>0</v>
      </c>
      <c r="V488" s="168">
        <v>0</v>
      </c>
      <c r="W488" s="168">
        <v>0</v>
      </c>
      <c r="X488" s="168">
        <v>0</v>
      </c>
      <c r="Y488" s="168">
        <v>0</v>
      </c>
      <c r="Z488" s="168">
        <v>0</v>
      </c>
      <c r="AA488" s="168">
        <v>0</v>
      </c>
      <c r="AB488" s="168">
        <v>0</v>
      </c>
      <c r="AC488" s="168">
        <v>0</v>
      </c>
      <c r="AE488" s="168">
        <v>0</v>
      </c>
      <c r="AF488" s="168">
        <v>0</v>
      </c>
      <c r="AG488" s="168">
        <v>0</v>
      </c>
      <c r="AH488" s="168">
        <v>0</v>
      </c>
      <c r="AI488" s="168">
        <v>0</v>
      </c>
      <c r="AJ488" s="168">
        <v>0</v>
      </c>
      <c r="AK488" s="168">
        <v>0</v>
      </c>
      <c r="AL488" s="168">
        <v>0</v>
      </c>
      <c r="AM488" s="169">
        <v>0</v>
      </c>
    </row>
    <row r="489" spans="1:39" x14ac:dyDescent="0.15">
      <c r="A489" s="167">
        <v>0</v>
      </c>
      <c r="B489" s="168">
        <v>0</v>
      </c>
      <c r="C489" s="168">
        <v>0</v>
      </c>
      <c r="D489" s="168">
        <v>0</v>
      </c>
      <c r="E489" s="168">
        <v>0</v>
      </c>
      <c r="F489" s="168">
        <v>0</v>
      </c>
      <c r="G489" s="168">
        <v>0</v>
      </c>
      <c r="H489" s="168">
        <v>50</v>
      </c>
      <c r="I489" s="168">
        <v>12</v>
      </c>
      <c r="K489" s="168">
        <v>0</v>
      </c>
      <c r="L489" s="168">
        <v>0</v>
      </c>
      <c r="M489" s="168">
        <v>0</v>
      </c>
      <c r="N489" s="168">
        <v>0</v>
      </c>
      <c r="O489" s="168">
        <v>0</v>
      </c>
      <c r="P489" s="168">
        <v>0</v>
      </c>
      <c r="Q489" s="168">
        <v>0</v>
      </c>
      <c r="R489" s="168">
        <v>0</v>
      </c>
      <c r="S489" s="168">
        <v>12</v>
      </c>
      <c r="U489" s="168">
        <v>0</v>
      </c>
      <c r="V489" s="168">
        <v>0</v>
      </c>
      <c r="W489" s="168">
        <v>0</v>
      </c>
      <c r="X489" s="168">
        <v>0</v>
      </c>
      <c r="Y489" s="168">
        <v>0</v>
      </c>
      <c r="Z489" s="168">
        <v>0</v>
      </c>
      <c r="AA489" s="168">
        <v>0</v>
      </c>
      <c r="AB489" s="168">
        <v>0</v>
      </c>
      <c r="AC489" s="168">
        <v>0</v>
      </c>
      <c r="AE489" s="168">
        <v>0</v>
      </c>
      <c r="AF489" s="168">
        <v>0</v>
      </c>
      <c r="AG489" s="168">
        <v>0</v>
      </c>
      <c r="AH489" s="168">
        <v>0</v>
      </c>
      <c r="AI489" s="168">
        <v>0</v>
      </c>
      <c r="AJ489" s="168">
        <v>0</v>
      </c>
      <c r="AK489" s="168">
        <v>0</v>
      </c>
      <c r="AL489" s="168">
        <v>0</v>
      </c>
      <c r="AM489" s="169">
        <v>0</v>
      </c>
    </row>
    <row r="490" spans="1:39" x14ac:dyDescent="0.15">
      <c r="A490" s="167">
        <v>0</v>
      </c>
      <c r="B490" s="168">
        <v>0</v>
      </c>
      <c r="C490" s="168">
        <v>0</v>
      </c>
      <c r="D490" s="168">
        <v>0</v>
      </c>
      <c r="E490" s="168">
        <v>0</v>
      </c>
      <c r="F490" s="168">
        <v>0</v>
      </c>
      <c r="G490" s="168">
        <v>0</v>
      </c>
      <c r="H490" s="168">
        <v>50</v>
      </c>
      <c r="I490" s="168">
        <v>7</v>
      </c>
      <c r="K490" s="168">
        <v>0</v>
      </c>
      <c r="L490" s="168">
        <v>0</v>
      </c>
      <c r="M490" s="168">
        <v>0</v>
      </c>
      <c r="N490" s="168">
        <v>0</v>
      </c>
      <c r="O490" s="168">
        <v>0</v>
      </c>
      <c r="P490" s="168">
        <v>0</v>
      </c>
      <c r="Q490" s="168">
        <v>0</v>
      </c>
      <c r="R490" s="168">
        <v>0</v>
      </c>
      <c r="S490" s="168">
        <v>7</v>
      </c>
      <c r="U490" s="168">
        <v>0</v>
      </c>
      <c r="V490" s="168">
        <v>0</v>
      </c>
      <c r="W490" s="168">
        <v>0</v>
      </c>
      <c r="X490" s="168">
        <v>0</v>
      </c>
      <c r="Y490" s="168">
        <v>0</v>
      </c>
      <c r="Z490" s="168">
        <v>0</v>
      </c>
      <c r="AA490" s="168">
        <v>0</v>
      </c>
      <c r="AB490" s="168">
        <v>0</v>
      </c>
      <c r="AC490" s="168">
        <v>0</v>
      </c>
      <c r="AE490" s="168">
        <v>0</v>
      </c>
      <c r="AF490" s="168">
        <v>0</v>
      </c>
      <c r="AG490" s="168">
        <v>0</v>
      </c>
      <c r="AH490" s="168">
        <v>0</v>
      </c>
      <c r="AI490" s="168">
        <v>0</v>
      </c>
      <c r="AJ490" s="168">
        <v>0</v>
      </c>
      <c r="AK490" s="168">
        <v>0</v>
      </c>
      <c r="AL490" s="168">
        <v>0</v>
      </c>
      <c r="AM490" s="169">
        <v>0</v>
      </c>
    </row>
    <row r="491" spans="1:39" x14ac:dyDescent="0.15">
      <c r="A491" s="167">
        <v>0</v>
      </c>
      <c r="B491" s="168">
        <v>0</v>
      </c>
      <c r="C491" s="168">
        <v>0</v>
      </c>
      <c r="D491" s="168">
        <v>0</v>
      </c>
      <c r="E491" s="168">
        <v>0</v>
      </c>
      <c r="F491" s="168">
        <v>0</v>
      </c>
      <c r="G491" s="168">
        <v>0</v>
      </c>
      <c r="H491" s="168">
        <v>50</v>
      </c>
      <c r="I491" s="168">
        <v>5</v>
      </c>
      <c r="K491" s="168">
        <v>0</v>
      </c>
      <c r="L491" s="168">
        <v>0</v>
      </c>
      <c r="M491" s="168">
        <v>0</v>
      </c>
      <c r="N491" s="168">
        <v>0</v>
      </c>
      <c r="O491" s="168">
        <v>0</v>
      </c>
      <c r="P491" s="168">
        <v>0</v>
      </c>
      <c r="Q491" s="168">
        <v>0</v>
      </c>
      <c r="R491" s="168">
        <v>0</v>
      </c>
      <c r="S491" s="168">
        <v>5</v>
      </c>
      <c r="U491" s="168">
        <v>0</v>
      </c>
      <c r="V491" s="168">
        <v>0</v>
      </c>
      <c r="W491" s="168">
        <v>0</v>
      </c>
      <c r="X491" s="168">
        <v>0</v>
      </c>
      <c r="Y491" s="168">
        <v>0</v>
      </c>
      <c r="Z491" s="168">
        <v>0</v>
      </c>
      <c r="AA491" s="168">
        <v>0</v>
      </c>
      <c r="AB491" s="168">
        <v>0</v>
      </c>
      <c r="AC491" s="168">
        <v>0</v>
      </c>
      <c r="AE491" s="168">
        <v>0</v>
      </c>
      <c r="AF491" s="168">
        <v>0</v>
      </c>
      <c r="AG491" s="168">
        <v>0</v>
      </c>
      <c r="AH491" s="168">
        <v>0</v>
      </c>
      <c r="AI491" s="168">
        <v>0</v>
      </c>
      <c r="AJ491" s="168">
        <v>0</v>
      </c>
      <c r="AK491" s="168">
        <v>0</v>
      </c>
      <c r="AL491" s="168">
        <v>0</v>
      </c>
      <c r="AM491" s="169">
        <v>0</v>
      </c>
    </row>
    <row r="492" spans="1:39" x14ac:dyDescent="0.15">
      <c r="A492" s="167">
        <v>0</v>
      </c>
      <c r="B492" s="168">
        <v>0</v>
      </c>
      <c r="C492" s="168">
        <v>0</v>
      </c>
      <c r="D492" s="168">
        <v>0</v>
      </c>
      <c r="E492" s="168">
        <v>0</v>
      </c>
      <c r="F492" s="168">
        <v>0</v>
      </c>
      <c r="G492" s="168">
        <v>0</v>
      </c>
      <c r="H492" s="168">
        <v>50</v>
      </c>
      <c r="I492" s="168">
        <v>0</v>
      </c>
      <c r="K492" s="168">
        <v>0</v>
      </c>
      <c r="L492" s="168">
        <v>0</v>
      </c>
      <c r="M492" s="168">
        <v>0</v>
      </c>
      <c r="N492" s="168">
        <v>0</v>
      </c>
      <c r="O492" s="168">
        <v>0</v>
      </c>
      <c r="P492" s="168">
        <v>0</v>
      </c>
      <c r="Q492" s="168">
        <v>0</v>
      </c>
      <c r="R492" s="168">
        <v>0</v>
      </c>
      <c r="S492" s="168">
        <v>0</v>
      </c>
      <c r="U492" s="168">
        <v>0</v>
      </c>
      <c r="V492" s="168">
        <v>0</v>
      </c>
      <c r="W492" s="168">
        <v>0</v>
      </c>
      <c r="X492" s="168">
        <v>0</v>
      </c>
      <c r="Y492" s="168">
        <v>0</v>
      </c>
      <c r="Z492" s="168">
        <v>0</v>
      </c>
      <c r="AA492" s="168">
        <v>0</v>
      </c>
      <c r="AB492" s="168">
        <v>0</v>
      </c>
      <c r="AC492" s="168">
        <v>0</v>
      </c>
      <c r="AE492" s="168">
        <v>0</v>
      </c>
      <c r="AF492" s="168">
        <v>0</v>
      </c>
      <c r="AG492" s="168">
        <v>0</v>
      </c>
      <c r="AH492" s="168">
        <v>0</v>
      </c>
      <c r="AI492" s="168">
        <v>0</v>
      </c>
      <c r="AJ492" s="168">
        <v>0</v>
      </c>
      <c r="AK492" s="168">
        <v>0</v>
      </c>
      <c r="AL492" s="168">
        <v>0</v>
      </c>
      <c r="AM492" s="169">
        <v>0</v>
      </c>
    </row>
    <row r="493" spans="1:39" x14ac:dyDescent="0.15">
      <c r="A493" s="167">
        <v>0</v>
      </c>
      <c r="B493" s="168">
        <v>0</v>
      </c>
      <c r="C493" s="168">
        <v>0</v>
      </c>
      <c r="D493" s="168">
        <v>0</v>
      </c>
      <c r="E493" s="168">
        <v>0</v>
      </c>
      <c r="F493" s="168">
        <v>0</v>
      </c>
      <c r="G493" s="168">
        <v>0</v>
      </c>
      <c r="H493" s="168">
        <v>50</v>
      </c>
      <c r="I493" s="168">
        <v>0</v>
      </c>
      <c r="K493" s="168">
        <v>0</v>
      </c>
      <c r="L493" s="168">
        <v>0</v>
      </c>
      <c r="M493" s="168">
        <v>0</v>
      </c>
      <c r="N493" s="168">
        <v>0</v>
      </c>
      <c r="O493" s="168">
        <v>0</v>
      </c>
      <c r="P493" s="168">
        <v>0</v>
      </c>
      <c r="Q493" s="168">
        <v>0</v>
      </c>
      <c r="R493" s="168">
        <v>0</v>
      </c>
      <c r="S493" s="168">
        <v>0</v>
      </c>
      <c r="U493" s="168">
        <v>0</v>
      </c>
      <c r="V493" s="168">
        <v>0</v>
      </c>
      <c r="W493" s="168">
        <v>0</v>
      </c>
      <c r="X493" s="168">
        <v>0</v>
      </c>
      <c r="Y493" s="168">
        <v>0</v>
      </c>
      <c r="Z493" s="168">
        <v>0</v>
      </c>
      <c r="AA493" s="168">
        <v>0</v>
      </c>
      <c r="AB493" s="168">
        <v>0</v>
      </c>
      <c r="AC493" s="168">
        <v>0</v>
      </c>
      <c r="AE493" s="168">
        <v>0</v>
      </c>
      <c r="AF493" s="168">
        <v>0</v>
      </c>
      <c r="AG493" s="168">
        <v>0</v>
      </c>
      <c r="AH493" s="168">
        <v>0</v>
      </c>
      <c r="AI493" s="168">
        <v>0</v>
      </c>
      <c r="AJ493" s="168">
        <v>0</v>
      </c>
      <c r="AK493" s="168">
        <v>0</v>
      </c>
      <c r="AL493" s="168">
        <v>0</v>
      </c>
      <c r="AM493" s="169">
        <v>0</v>
      </c>
    </row>
    <row r="494" spans="1:39" x14ac:dyDescent="0.15">
      <c r="A494" s="167">
        <v>0</v>
      </c>
      <c r="B494" s="168">
        <v>0</v>
      </c>
      <c r="C494" s="168">
        <v>0</v>
      </c>
      <c r="D494" s="168">
        <v>0</v>
      </c>
      <c r="E494" s="168">
        <v>0</v>
      </c>
      <c r="F494" s="168">
        <v>0</v>
      </c>
      <c r="G494" s="168">
        <v>0</v>
      </c>
      <c r="H494" s="168">
        <v>50</v>
      </c>
      <c r="I494" s="168">
        <v>38</v>
      </c>
      <c r="K494" s="168">
        <v>0</v>
      </c>
      <c r="L494" s="168">
        <v>0</v>
      </c>
      <c r="M494" s="168">
        <v>0</v>
      </c>
      <c r="N494" s="168">
        <v>0</v>
      </c>
      <c r="O494" s="168">
        <v>0</v>
      </c>
      <c r="P494" s="168">
        <v>0</v>
      </c>
      <c r="Q494" s="168">
        <v>0</v>
      </c>
      <c r="R494" s="168">
        <v>0</v>
      </c>
      <c r="S494" s="168">
        <v>20</v>
      </c>
      <c r="U494" s="168">
        <v>0</v>
      </c>
      <c r="V494" s="168">
        <v>0</v>
      </c>
      <c r="W494" s="168">
        <v>0</v>
      </c>
      <c r="X494" s="168">
        <v>0</v>
      </c>
      <c r="Y494" s="168">
        <v>0</v>
      </c>
      <c r="Z494" s="168">
        <v>0</v>
      </c>
      <c r="AA494" s="168">
        <v>0</v>
      </c>
      <c r="AB494" s="168">
        <v>43</v>
      </c>
      <c r="AC494" s="168">
        <v>0</v>
      </c>
      <c r="AE494" s="168">
        <v>0</v>
      </c>
      <c r="AF494" s="168">
        <v>0</v>
      </c>
      <c r="AG494" s="168">
        <v>0</v>
      </c>
      <c r="AH494" s="168">
        <v>0</v>
      </c>
      <c r="AI494" s="168">
        <v>0</v>
      </c>
      <c r="AJ494" s="168">
        <v>0</v>
      </c>
      <c r="AK494" s="168">
        <v>0</v>
      </c>
      <c r="AL494" s="168">
        <v>0</v>
      </c>
      <c r="AM494" s="169">
        <v>0</v>
      </c>
    </row>
    <row r="495" spans="1:39" x14ac:dyDescent="0.15">
      <c r="A495" s="167">
        <v>0</v>
      </c>
      <c r="B495" s="168">
        <v>0</v>
      </c>
      <c r="C495" s="168">
        <v>0</v>
      </c>
      <c r="D495" s="168">
        <v>0</v>
      </c>
      <c r="E495" s="168">
        <v>0</v>
      </c>
      <c r="F495" s="168">
        <v>0</v>
      </c>
      <c r="G495" s="168">
        <v>0</v>
      </c>
      <c r="H495" s="168">
        <v>50</v>
      </c>
      <c r="I495" s="168">
        <v>38</v>
      </c>
      <c r="K495" s="168">
        <v>0</v>
      </c>
      <c r="L495" s="168">
        <v>0</v>
      </c>
      <c r="M495" s="168">
        <v>0</v>
      </c>
      <c r="N495" s="168">
        <v>0</v>
      </c>
      <c r="O495" s="168">
        <v>0</v>
      </c>
      <c r="P495" s="168">
        <v>0</v>
      </c>
      <c r="Q495" s="168">
        <v>0</v>
      </c>
      <c r="R495" s="168">
        <v>0</v>
      </c>
      <c r="S495" s="168">
        <v>20</v>
      </c>
      <c r="U495" s="168">
        <v>0</v>
      </c>
      <c r="V495" s="168">
        <v>0</v>
      </c>
      <c r="W495" s="168">
        <v>0</v>
      </c>
      <c r="X495" s="168">
        <v>0</v>
      </c>
      <c r="Y495" s="168">
        <v>0</v>
      </c>
      <c r="Z495" s="168">
        <v>0</v>
      </c>
      <c r="AA495" s="168">
        <v>0</v>
      </c>
      <c r="AB495" s="168">
        <v>38</v>
      </c>
      <c r="AC495" s="168">
        <v>0</v>
      </c>
      <c r="AE495" s="168">
        <v>0</v>
      </c>
      <c r="AF495" s="168">
        <v>0</v>
      </c>
      <c r="AG495" s="168">
        <v>0</v>
      </c>
      <c r="AH495" s="168">
        <v>0</v>
      </c>
      <c r="AI495" s="168">
        <v>0</v>
      </c>
      <c r="AJ495" s="168">
        <v>0</v>
      </c>
      <c r="AK495" s="168">
        <v>0</v>
      </c>
      <c r="AL495" s="168">
        <v>0</v>
      </c>
      <c r="AM495" s="169">
        <v>0</v>
      </c>
    </row>
    <row r="496" spans="1:39" x14ac:dyDescent="0.15">
      <c r="A496" s="167">
        <v>0</v>
      </c>
      <c r="B496" s="168">
        <v>0</v>
      </c>
      <c r="C496" s="168">
        <v>0</v>
      </c>
      <c r="D496" s="168">
        <v>0</v>
      </c>
      <c r="E496" s="168">
        <v>0</v>
      </c>
      <c r="F496" s="168">
        <v>0</v>
      </c>
      <c r="G496" s="168">
        <v>0</v>
      </c>
      <c r="H496" s="168">
        <v>0</v>
      </c>
      <c r="I496" s="168">
        <v>33</v>
      </c>
      <c r="K496" s="168">
        <v>0</v>
      </c>
      <c r="L496" s="168">
        <v>0</v>
      </c>
      <c r="M496" s="168">
        <v>0</v>
      </c>
      <c r="N496" s="168">
        <v>0</v>
      </c>
      <c r="O496" s="168">
        <v>0</v>
      </c>
      <c r="P496" s="168">
        <v>0</v>
      </c>
      <c r="Q496" s="168">
        <v>0</v>
      </c>
      <c r="R496" s="168">
        <v>0</v>
      </c>
      <c r="S496" s="168">
        <v>20</v>
      </c>
      <c r="U496" s="168">
        <v>0</v>
      </c>
      <c r="V496" s="168">
        <v>0</v>
      </c>
      <c r="W496" s="168">
        <v>0</v>
      </c>
      <c r="X496" s="168">
        <v>0</v>
      </c>
      <c r="Y496" s="168">
        <v>0</v>
      </c>
      <c r="Z496" s="168">
        <v>0</v>
      </c>
      <c r="AA496" s="168">
        <v>0</v>
      </c>
      <c r="AB496" s="168">
        <v>0</v>
      </c>
      <c r="AC496" s="168">
        <v>0</v>
      </c>
      <c r="AE496" s="168">
        <v>0</v>
      </c>
      <c r="AF496" s="168">
        <v>0</v>
      </c>
      <c r="AG496" s="168">
        <v>0</v>
      </c>
      <c r="AH496" s="168">
        <v>0</v>
      </c>
      <c r="AI496" s="168">
        <v>0</v>
      </c>
      <c r="AJ496" s="168">
        <v>0</v>
      </c>
      <c r="AK496" s="168">
        <v>0</v>
      </c>
      <c r="AL496" s="168">
        <v>0</v>
      </c>
      <c r="AM496" s="169">
        <v>0</v>
      </c>
    </row>
    <row r="497" spans="1:44" ht="13.5" customHeight="1" thickBot="1" x14ac:dyDescent="0.2">
      <c r="A497" s="170">
        <v>0</v>
      </c>
      <c r="B497" s="171">
        <v>0</v>
      </c>
      <c r="C497" s="171">
        <v>0</v>
      </c>
      <c r="D497" s="171">
        <v>0</v>
      </c>
      <c r="E497" s="171">
        <v>0</v>
      </c>
      <c r="F497" s="171">
        <v>0</v>
      </c>
      <c r="G497" s="171">
        <v>0</v>
      </c>
      <c r="H497" s="171">
        <v>0</v>
      </c>
      <c r="I497" s="171">
        <v>26</v>
      </c>
      <c r="K497" s="171">
        <v>0</v>
      </c>
      <c r="L497" s="171">
        <v>0</v>
      </c>
      <c r="M497" s="171">
        <v>0</v>
      </c>
      <c r="N497" s="171">
        <v>0</v>
      </c>
      <c r="O497" s="171">
        <v>0</v>
      </c>
      <c r="P497" s="171">
        <v>0</v>
      </c>
      <c r="Q497" s="171">
        <v>0</v>
      </c>
      <c r="R497" s="171">
        <v>0</v>
      </c>
      <c r="S497" s="171">
        <v>20</v>
      </c>
      <c r="U497" s="171">
        <v>0</v>
      </c>
      <c r="V497" s="171">
        <v>0</v>
      </c>
      <c r="W497" s="171">
        <v>0</v>
      </c>
      <c r="X497" s="171">
        <v>0</v>
      </c>
      <c r="Y497" s="171">
        <v>0</v>
      </c>
      <c r="Z497" s="171">
        <v>0</v>
      </c>
      <c r="AA497" s="171">
        <v>0</v>
      </c>
      <c r="AB497" s="171">
        <v>0</v>
      </c>
      <c r="AC497" s="171">
        <v>0</v>
      </c>
      <c r="AE497" s="171">
        <v>0</v>
      </c>
      <c r="AF497" s="171">
        <v>0</v>
      </c>
      <c r="AG497" s="171">
        <v>0</v>
      </c>
      <c r="AH497" s="171">
        <v>0</v>
      </c>
      <c r="AI497" s="171">
        <v>0</v>
      </c>
      <c r="AJ497" s="171">
        <v>0</v>
      </c>
      <c r="AK497" s="171">
        <v>0</v>
      </c>
      <c r="AL497" s="171">
        <v>0</v>
      </c>
      <c r="AM497" s="172">
        <v>0</v>
      </c>
    </row>
    <row r="498" spans="1:44" ht="14.25" customHeight="1" x14ac:dyDescent="0.15">
      <c r="A498" s="1250" t="s">
        <v>231</v>
      </c>
      <c r="B498" s="1251"/>
      <c r="C498" s="1252"/>
    </row>
    <row r="499" spans="1:44" ht="14.25" thickBot="1" x14ac:dyDescent="0.2">
      <c r="A499" s="1253"/>
      <c r="B499" s="1254"/>
      <c r="C499" s="1255"/>
    </row>
    <row r="501" spans="1:44" ht="14.25" thickBot="1" x14ac:dyDescent="0.2"/>
    <row r="502" spans="1:44" ht="13.5" customHeight="1" x14ac:dyDescent="0.15">
      <c r="A502" s="1250" t="s">
        <v>6564</v>
      </c>
      <c r="B502" s="1251"/>
      <c r="C502" s="1252"/>
      <c r="R502" s="1250" t="s">
        <v>6575</v>
      </c>
      <c r="S502" s="1251"/>
      <c r="T502" s="1252"/>
    </row>
    <row r="503" spans="1:44" ht="14.25" customHeight="1" thickBot="1" x14ac:dyDescent="0.2">
      <c r="A503" s="1253"/>
      <c r="B503" s="1254"/>
      <c r="C503" s="1255"/>
      <c r="R503" s="1253"/>
      <c r="S503" s="1254"/>
      <c r="T503" s="1255"/>
    </row>
    <row r="504" spans="1:44" ht="14.25" customHeight="1" thickBot="1" x14ac:dyDescent="0.2">
      <c r="A504" s="947">
        <v>4</v>
      </c>
      <c r="R504" s="906">
        <v>2</v>
      </c>
    </row>
    <row r="505" spans="1:44" ht="14.25" thickBot="1" x14ac:dyDescent="0.2">
      <c r="A505" s="419"/>
      <c r="R505" s="419" t="s">
        <v>6977</v>
      </c>
      <c r="AO505" s="1264" t="s">
        <v>10476</v>
      </c>
      <c r="AP505" s="1265"/>
      <c r="AQ505" s="1265"/>
      <c r="AR505" s="1266"/>
    </row>
    <row r="506" spans="1:44" ht="14.25" thickBot="1" x14ac:dyDescent="0.2">
      <c r="A506" s="426" t="s">
        <v>10223</v>
      </c>
      <c r="R506" s="426" t="s">
        <v>10223</v>
      </c>
      <c r="AO506" s="754" t="s">
        <v>10478</v>
      </c>
      <c r="AP506" s="755" t="s">
        <v>10430</v>
      </c>
      <c r="AQ506" s="755" t="s">
        <v>10431</v>
      </c>
      <c r="AR506" s="756" t="s">
        <v>10432</v>
      </c>
    </row>
    <row r="507" spans="1:44" x14ac:dyDescent="0.15">
      <c r="A507" s="907" t="s">
        <v>10917</v>
      </c>
      <c r="B507" s="909" t="s">
        <v>10918</v>
      </c>
      <c r="C507" s="909" t="s">
        <v>10919</v>
      </c>
      <c r="D507" s="909" t="s">
        <v>10920</v>
      </c>
      <c r="E507" s="909" t="s">
        <v>10919</v>
      </c>
      <c r="F507" s="909" t="s">
        <v>10921</v>
      </c>
      <c r="G507" s="909" t="s">
        <v>10920</v>
      </c>
      <c r="H507" s="909" t="s">
        <v>10922</v>
      </c>
      <c r="I507" s="909" t="s">
        <v>10923</v>
      </c>
      <c r="J507" s="909" t="s">
        <v>10924</v>
      </c>
      <c r="K507" s="909" t="s">
        <v>10920</v>
      </c>
      <c r="L507" s="909" t="s">
        <v>10925</v>
      </c>
      <c r="M507" s="422" t="s">
        <v>10926</v>
      </c>
      <c r="N507" s="422" t="s">
        <v>10926</v>
      </c>
      <c r="O507" s="422" t="s">
        <v>10926</v>
      </c>
      <c r="P507" s="822" t="s">
        <v>10926</v>
      </c>
      <c r="R507" s="907" t="s">
        <v>10863</v>
      </c>
      <c r="S507" s="909" t="s">
        <v>10932</v>
      </c>
      <c r="T507" s="909" t="s">
        <v>10441</v>
      </c>
      <c r="U507" s="909" t="s">
        <v>10442</v>
      </c>
      <c r="V507" s="909" t="s">
        <v>10443</v>
      </c>
      <c r="W507" s="909" t="s">
        <v>10444</v>
      </c>
      <c r="X507" s="909" t="s">
        <v>10863</v>
      </c>
      <c r="Y507" s="909" t="s">
        <v>10835</v>
      </c>
      <c r="Z507" s="909" t="s">
        <v>10862</v>
      </c>
      <c r="AA507" s="909" t="s">
        <v>10821</v>
      </c>
      <c r="AB507" s="909" t="s">
        <v>10867</v>
      </c>
      <c r="AC507" s="909" t="s">
        <v>10817</v>
      </c>
      <c r="AD507" s="422" t="s">
        <v>10933</v>
      </c>
      <c r="AE507" s="422" t="s">
        <v>10934</v>
      </c>
      <c r="AF507" s="422" t="s">
        <v>10800</v>
      </c>
      <c r="AG507" s="822" t="s">
        <v>10800</v>
      </c>
      <c r="AO507" s="757" t="s">
        <v>10433</v>
      </c>
      <c r="AP507" s="758" t="s">
        <v>10803</v>
      </c>
      <c r="AQ507" s="759">
        <v>30</v>
      </c>
      <c r="AR507" s="864">
        <v>105</v>
      </c>
    </row>
    <row r="508" spans="1:44" x14ac:dyDescent="0.15">
      <c r="A508" s="421" t="s">
        <v>10927</v>
      </c>
      <c r="B508" s="420" t="s">
        <v>10927</v>
      </c>
      <c r="C508" s="420" t="s">
        <v>10927</v>
      </c>
      <c r="D508" s="420" t="s">
        <v>10927</v>
      </c>
      <c r="E508" s="420" t="s">
        <v>10927</v>
      </c>
      <c r="F508" s="420" t="s">
        <v>10927</v>
      </c>
      <c r="G508" s="420" t="s">
        <v>10927</v>
      </c>
      <c r="H508" s="420" t="s">
        <v>10927</v>
      </c>
      <c r="I508" s="420" t="s">
        <v>10927</v>
      </c>
      <c r="J508" s="420" t="s">
        <v>10927</v>
      </c>
      <c r="K508" s="420" t="s">
        <v>10927</v>
      </c>
      <c r="L508" s="420" t="s">
        <v>10927</v>
      </c>
      <c r="M508" s="420" t="s">
        <v>10927</v>
      </c>
      <c r="N508" s="420" t="s">
        <v>10927</v>
      </c>
      <c r="O508" s="420" t="s">
        <v>10927</v>
      </c>
      <c r="P508" s="424" t="s">
        <v>10927</v>
      </c>
      <c r="R508" s="908" t="s">
        <v>10773</v>
      </c>
      <c r="S508" s="910" t="s">
        <v>10773</v>
      </c>
      <c r="T508" s="420" t="s">
        <v>10801</v>
      </c>
      <c r="U508" s="420" t="s">
        <v>10801</v>
      </c>
      <c r="V508" s="910" t="s">
        <v>10935</v>
      </c>
      <c r="W508" s="910" t="s">
        <v>10801</v>
      </c>
      <c r="X508" s="910" t="s">
        <v>10801</v>
      </c>
      <c r="Y508" s="910" t="s">
        <v>10801</v>
      </c>
      <c r="Z508" s="910" t="s">
        <v>10801</v>
      </c>
      <c r="AA508" s="910" t="s">
        <v>10801</v>
      </c>
      <c r="AB508" s="910" t="s">
        <v>10801</v>
      </c>
      <c r="AC508" s="910" t="s">
        <v>10801</v>
      </c>
      <c r="AD508" s="420" t="s">
        <v>10773</v>
      </c>
      <c r="AE508" s="420" t="s">
        <v>10773</v>
      </c>
      <c r="AF508" s="420" t="s">
        <v>10936</v>
      </c>
      <c r="AG508" s="424" t="s">
        <v>10773</v>
      </c>
      <c r="AO508" s="748" t="s">
        <v>6510</v>
      </c>
      <c r="AP508" s="749" t="s">
        <v>10803</v>
      </c>
      <c r="AQ508" s="750">
        <v>30</v>
      </c>
      <c r="AR508" s="865">
        <v>105</v>
      </c>
    </row>
    <row r="509" spans="1:44" x14ac:dyDescent="0.15">
      <c r="A509" s="421" t="s">
        <v>10928</v>
      </c>
      <c r="B509" s="420" t="s">
        <v>10928</v>
      </c>
      <c r="C509" s="420" t="s">
        <v>10928</v>
      </c>
      <c r="D509" s="420" t="s">
        <v>10871</v>
      </c>
      <c r="E509" s="420" t="s">
        <v>10871</v>
      </c>
      <c r="F509" s="420" t="s">
        <v>10871</v>
      </c>
      <c r="G509" s="420" t="s">
        <v>10871</v>
      </c>
      <c r="H509" s="420" t="s">
        <v>10871</v>
      </c>
      <c r="I509" s="420" t="s">
        <v>10872</v>
      </c>
      <c r="J509" s="420" t="s">
        <v>10872</v>
      </c>
      <c r="K509" s="420" t="s">
        <v>10872</v>
      </c>
      <c r="L509" s="420" t="s">
        <v>10872</v>
      </c>
      <c r="M509" s="420" t="s">
        <v>10872</v>
      </c>
      <c r="N509" s="420" t="s">
        <v>10872</v>
      </c>
      <c r="O509" s="420" t="s">
        <v>10872</v>
      </c>
      <c r="P509" s="424" t="s">
        <v>10872</v>
      </c>
      <c r="R509" s="421" t="s">
        <v>10774</v>
      </c>
      <c r="S509" s="420" t="s">
        <v>10799</v>
      </c>
      <c r="T509" s="420" t="s">
        <v>10937</v>
      </c>
      <c r="U509" s="420" t="s">
        <v>10872</v>
      </c>
      <c r="V509" s="420" t="s">
        <v>10872</v>
      </c>
      <c r="W509" s="420" t="s">
        <v>10799</v>
      </c>
      <c r="X509" s="420" t="s">
        <v>10872</v>
      </c>
      <c r="Y509" s="420" t="s">
        <v>10774</v>
      </c>
      <c r="Z509" s="420" t="s">
        <v>10872</v>
      </c>
      <c r="AA509" s="420" t="s">
        <v>10872</v>
      </c>
      <c r="AB509" s="420" t="s">
        <v>10872</v>
      </c>
      <c r="AC509" s="420" t="s">
        <v>10872</v>
      </c>
      <c r="AD509" s="420" t="s">
        <v>10872</v>
      </c>
      <c r="AE509" s="420" t="s">
        <v>10872</v>
      </c>
      <c r="AF509" s="420" t="s">
        <v>10872</v>
      </c>
      <c r="AG509" s="424" t="s">
        <v>10872</v>
      </c>
      <c r="AO509" s="748" t="s">
        <v>6511</v>
      </c>
      <c r="AP509" s="749" t="s">
        <v>10803</v>
      </c>
      <c r="AQ509" s="750">
        <v>30</v>
      </c>
      <c r="AR509" s="865">
        <v>105</v>
      </c>
    </row>
    <row r="510" spans="1:44" x14ac:dyDescent="0.15">
      <c r="A510" s="421">
        <v>0</v>
      </c>
      <c r="B510" s="420">
        <v>0</v>
      </c>
      <c r="C510" s="420">
        <v>0</v>
      </c>
      <c r="D510" s="420">
        <v>0</v>
      </c>
      <c r="E510" s="910">
        <v>0</v>
      </c>
      <c r="F510" s="910">
        <v>0</v>
      </c>
      <c r="G510" s="910">
        <v>0</v>
      </c>
      <c r="H510" s="910">
        <v>0</v>
      </c>
      <c r="I510" s="910">
        <v>0</v>
      </c>
      <c r="J510" s="910">
        <v>0</v>
      </c>
      <c r="K510" s="910">
        <v>0</v>
      </c>
      <c r="L510" s="910">
        <v>0</v>
      </c>
      <c r="M510" s="420">
        <v>1350</v>
      </c>
      <c r="N510" s="420">
        <v>1350</v>
      </c>
      <c r="O510" s="420">
        <v>1350</v>
      </c>
      <c r="P510" s="424">
        <v>1350</v>
      </c>
      <c r="R510" s="421">
        <v>0</v>
      </c>
      <c r="S510" s="420">
        <v>0</v>
      </c>
      <c r="T510" s="420">
        <v>0</v>
      </c>
      <c r="U510" s="420">
        <v>0</v>
      </c>
      <c r="V510" s="420">
        <v>0</v>
      </c>
      <c r="W510" s="420">
        <v>0</v>
      </c>
      <c r="X510" s="420">
        <v>0</v>
      </c>
      <c r="Y510" s="420">
        <v>0</v>
      </c>
      <c r="Z510" s="910">
        <v>0</v>
      </c>
      <c r="AA510" s="910">
        <v>0</v>
      </c>
      <c r="AB510" s="910">
        <v>0</v>
      </c>
      <c r="AC510" s="910">
        <v>0</v>
      </c>
      <c r="AD510" s="420">
        <v>1350</v>
      </c>
      <c r="AE510" s="420">
        <v>1350</v>
      </c>
      <c r="AF510" s="420">
        <v>1350</v>
      </c>
      <c r="AG510" s="424">
        <v>1350</v>
      </c>
      <c r="AO510" s="748" t="s">
        <v>6512</v>
      </c>
      <c r="AP510" s="749" t="s">
        <v>10803</v>
      </c>
      <c r="AQ510" s="750">
        <v>30</v>
      </c>
      <c r="AR510" s="865">
        <v>105</v>
      </c>
    </row>
    <row r="511" spans="1:44" x14ac:dyDescent="0.15">
      <c r="A511" s="421">
        <v>30</v>
      </c>
      <c r="B511" s="420">
        <v>45</v>
      </c>
      <c r="C511" s="420">
        <v>60</v>
      </c>
      <c r="D511" s="420">
        <v>75</v>
      </c>
      <c r="E511" s="420">
        <v>90</v>
      </c>
      <c r="F511" s="420">
        <v>150</v>
      </c>
      <c r="G511" s="420">
        <v>120</v>
      </c>
      <c r="H511" s="420">
        <v>135</v>
      </c>
      <c r="I511" s="420">
        <v>150</v>
      </c>
      <c r="J511" s="420">
        <v>165</v>
      </c>
      <c r="K511" s="420">
        <v>180</v>
      </c>
      <c r="L511" s="420">
        <v>195</v>
      </c>
      <c r="M511" s="420">
        <v>210</v>
      </c>
      <c r="N511" s="420">
        <v>225</v>
      </c>
      <c r="O511" s="420">
        <v>240</v>
      </c>
      <c r="P511" s="424">
        <v>255</v>
      </c>
      <c r="R511" s="421">
        <v>150</v>
      </c>
      <c r="S511" s="420">
        <v>150</v>
      </c>
      <c r="T511" s="420">
        <v>150</v>
      </c>
      <c r="U511" s="420">
        <v>150</v>
      </c>
      <c r="V511" s="420">
        <v>150</v>
      </c>
      <c r="W511" s="420">
        <v>150</v>
      </c>
      <c r="X511" s="420">
        <v>150</v>
      </c>
      <c r="Y511" s="420">
        <v>150</v>
      </c>
      <c r="Z511" s="420">
        <v>150</v>
      </c>
      <c r="AA511" s="420">
        <v>165</v>
      </c>
      <c r="AB511" s="420">
        <v>180</v>
      </c>
      <c r="AC511" s="420">
        <v>195</v>
      </c>
      <c r="AD511" s="420">
        <v>210</v>
      </c>
      <c r="AE511" s="420">
        <v>225</v>
      </c>
      <c r="AF511" s="420">
        <v>240</v>
      </c>
      <c r="AG511" s="424">
        <v>255</v>
      </c>
      <c r="AO511" s="748" t="s">
        <v>6513</v>
      </c>
      <c r="AP511" s="749" t="s">
        <v>10930</v>
      </c>
      <c r="AQ511" s="750">
        <v>30</v>
      </c>
      <c r="AR511" s="865">
        <v>105</v>
      </c>
    </row>
    <row r="512" spans="1:44" x14ac:dyDescent="0.15">
      <c r="A512" s="908">
        <v>30</v>
      </c>
      <c r="B512" s="910">
        <v>30</v>
      </c>
      <c r="C512" s="910">
        <v>30</v>
      </c>
      <c r="D512" s="910">
        <v>30</v>
      </c>
      <c r="E512" s="910">
        <v>30</v>
      </c>
      <c r="F512" s="910">
        <v>30</v>
      </c>
      <c r="G512" s="910">
        <v>30</v>
      </c>
      <c r="H512" s="910">
        <v>30</v>
      </c>
      <c r="I512" s="910">
        <v>30</v>
      </c>
      <c r="J512" s="910">
        <v>30</v>
      </c>
      <c r="K512" s="910">
        <v>30</v>
      </c>
      <c r="L512" s="910">
        <v>30</v>
      </c>
      <c r="M512" s="420">
        <v>1005</v>
      </c>
      <c r="N512" s="420">
        <v>1020</v>
      </c>
      <c r="O512" s="420">
        <v>1035</v>
      </c>
      <c r="P512" s="424">
        <v>1050</v>
      </c>
      <c r="R512" s="908">
        <v>30</v>
      </c>
      <c r="S512" s="910">
        <v>30</v>
      </c>
      <c r="T512" s="910">
        <v>30</v>
      </c>
      <c r="U512" s="910">
        <v>30</v>
      </c>
      <c r="V512" s="910">
        <v>30</v>
      </c>
      <c r="W512" s="910">
        <v>30</v>
      </c>
      <c r="X512" s="910">
        <v>30</v>
      </c>
      <c r="Y512" s="910">
        <v>30</v>
      </c>
      <c r="Z512" s="910">
        <v>30</v>
      </c>
      <c r="AA512" s="910">
        <v>30</v>
      </c>
      <c r="AB512" s="910">
        <v>30</v>
      </c>
      <c r="AC512" s="910">
        <v>30</v>
      </c>
      <c r="AD512" s="420">
        <v>1005</v>
      </c>
      <c r="AE512" s="420">
        <v>1020</v>
      </c>
      <c r="AF512" s="420">
        <v>1035</v>
      </c>
      <c r="AG512" s="424">
        <v>1050</v>
      </c>
      <c r="AO512" s="748" t="s">
        <v>6514</v>
      </c>
      <c r="AP512" s="749" t="s">
        <v>10803</v>
      </c>
      <c r="AQ512" s="750">
        <v>30</v>
      </c>
      <c r="AR512" s="865">
        <v>105</v>
      </c>
    </row>
    <row r="513" spans="1:44" x14ac:dyDescent="0.15">
      <c r="A513" s="421">
        <v>30</v>
      </c>
      <c r="B513" s="420">
        <v>30</v>
      </c>
      <c r="C513" s="420">
        <v>30</v>
      </c>
      <c r="D513" s="420">
        <v>30</v>
      </c>
      <c r="E513" s="420">
        <v>30</v>
      </c>
      <c r="F513" s="420">
        <v>30</v>
      </c>
      <c r="G513" s="420">
        <v>30</v>
      </c>
      <c r="H513" s="420">
        <v>30</v>
      </c>
      <c r="I513" s="420">
        <v>30</v>
      </c>
      <c r="J513" s="420">
        <v>30</v>
      </c>
      <c r="K513" s="420">
        <v>30</v>
      </c>
      <c r="L513" s="420">
        <v>30</v>
      </c>
      <c r="M513" s="420">
        <v>30</v>
      </c>
      <c r="N513" s="420">
        <v>30</v>
      </c>
      <c r="O513" s="420">
        <v>30</v>
      </c>
      <c r="P513" s="424">
        <v>30</v>
      </c>
      <c r="R513" s="421">
        <v>375</v>
      </c>
      <c r="S513" s="420">
        <v>750</v>
      </c>
      <c r="T513" s="420">
        <v>750</v>
      </c>
      <c r="U513" s="420">
        <v>750</v>
      </c>
      <c r="V513" s="420">
        <v>750</v>
      </c>
      <c r="W513" s="420">
        <v>750</v>
      </c>
      <c r="X513" s="420">
        <v>750</v>
      </c>
      <c r="Y513" s="420">
        <v>750</v>
      </c>
      <c r="Z513" s="420">
        <v>30</v>
      </c>
      <c r="AA513" s="420">
        <v>30</v>
      </c>
      <c r="AB513" s="420">
        <v>30</v>
      </c>
      <c r="AC513" s="420">
        <v>30</v>
      </c>
      <c r="AD513" s="420">
        <v>30</v>
      </c>
      <c r="AE513" s="420">
        <v>30</v>
      </c>
      <c r="AF513" s="420">
        <v>30</v>
      </c>
      <c r="AG513" s="424">
        <v>30</v>
      </c>
      <c r="AO513" s="748" t="s">
        <v>6515</v>
      </c>
      <c r="AP513" s="749" t="s">
        <v>10803</v>
      </c>
      <c r="AQ513" s="750">
        <v>30</v>
      </c>
      <c r="AR513" s="865">
        <v>105</v>
      </c>
    </row>
    <row r="514" spans="1:44" x14ac:dyDescent="0.15">
      <c r="A514" s="421">
        <v>600</v>
      </c>
      <c r="B514" s="420">
        <v>600</v>
      </c>
      <c r="C514" s="420">
        <v>600</v>
      </c>
      <c r="D514" s="420">
        <v>600</v>
      </c>
      <c r="E514" s="420">
        <v>600</v>
      </c>
      <c r="F514" s="420">
        <v>600</v>
      </c>
      <c r="G514" s="420">
        <v>600</v>
      </c>
      <c r="H514" s="420">
        <v>600</v>
      </c>
      <c r="I514" s="420">
        <v>300</v>
      </c>
      <c r="J514" s="420">
        <v>300</v>
      </c>
      <c r="K514" s="420">
        <v>300</v>
      </c>
      <c r="L514" s="420">
        <v>300</v>
      </c>
      <c r="M514" s="420">
        <v>300</v>
      </c>
      <c r="N514" s="420">
        <v>300</v>
      </c>
      <c r="O514" s="420">
        <v>300</v>
      </c>
      <c r="P514" s="424">
        <v>300</v>
      </c>
      <c r="R514" s="421">
        <v>600</v>
      </c>
      <c r="S514" s="420">
        <v>600</v>
      </c>
      <c r="T514" s="420">
        <v>600</v>
      </c>
      <c r="U514" s="420">
        <v>600</v>
      </c>
      <c r="V514" s="420">
        <v>600</v>
      </c>
      <c r="W514" s="420">
        <v>600</v>
      </c>
      <c r="X514" s="420">
        <v>600</v>
      </c>
      <c r="Y514" s="420">
        <v>600</v>
      </c>
      <c r="Z514" s="420">
        <v>300</v>
      </c>
      <c r="AA514" s="420">
        <v>300</v>
      </c>
      <c r="AB514" s="420">
        <v>300</v>
      </c>
      <c r="AC514" s="420">
        <v>300</v>
      </c>
      <c r="AD514" s="420">
        <v>300</v>
      </c>
      <c r="AE514" s="420">
        <v>300</v>
      </c>
      <c r="AF514" s="420">
        <v>300</v>
      </c>
      <c r="AG514" s="424">
        <v>300</v>
      </c>
      <c r="AO514" s="748" t="s">
        <v>6516</v>
      </c>
      <c r="AP514" s="749" t="s">
        <v>10803</v>
      </c>
      <c r="AQ514" s="750">
        <v>30</v>
      </c>
      <c r="AR514" s="865">
        <v>105</v>
      </c>
    </row>
    <row r="515" spans="1:44" x14ac:dyDescent="0.15">
      <c r="A515" s="421">
        <v>600</v>
      </c>
      <c r="B515" s="420">
        <v>600</v>
      </c>
      <c r="C515" s="420">
        <v>600</v>
      </c>
      <c r="D515" s="420">
        <v>600</v>
      </c>
      <c r="E515" s="420">
        <v>600</v>
      </c>
      <c r="F515" s="420">
        <v>600</v>
      </c>
      <c r="G515" s="420">
        <v>600</v>
      </c>
      <c r="H515" s="420">
        <v>600</v>
      </c>
      <c r="I515" s="420">
        <v>60</v>
      </c>
      <c r="J515" s="420">
        <v>60</v>
      </c>
      <c r="K515" s="420">
        <v>60</v>
      </c>
      <c r="L515" s="420">
        <v>60</v>
      </c>
      <c r="M515" s="420">
        <v>60</v>
      </c>
      <c r="N515" s="420">
        <v>60</v>
      </c>
      <c r="O515" s="420">
        <v>60</v>
      </c>
      <c r="P515" s="424">
        <v>60</v>
      </c>
      <c r="R515" s="421">
        <v>600</v>
      </c>
      <c r="S515" s="420">
        <v>600</v>
      </c>
      <c r="T515" s="420">
        <v>600</v>
      </c>
      <c r="U515" s="420">
        <v>600</v>
      </c>
      <c r="V515" s="420">
        <v>600</v>
      </c>
      <c r="W515" s="420">
        <v>600</v>
      </c>
      <c r="X515" s="420">
        <v>600</v>
      </c>
      <c r="Y515" s="420">
        <v>600</v>
      </c>
      <c r="Z515" s="420">
        <v>60</v>
      </c>
      <c r="AA515" s="420">
        <v>60</v>
      </c>
      <c r="AB515" s="420">
        <v>60</v>
      </c>
      <c r="AC515" s="420">
        <v>60</v>
      </c>
      <c r="AD515" s="420">
        <v>60</v>
      </c>
      <c r="AE515" s="420">
        <v>60</v>
      </c>
      <c r="AF515" s="420">
        <v>60</v>
      </c>
      <c r="AG515" s="424">
        <v>60</v>
      </c>
      <c r="AO515" s="748" t="s">
        <v>10434</v>
      </c>
      <c r="AP515" s="911" t="s">
        <v>10803</v>
      </c>
      <c r="AQ515" s="750">
        <v>30</v>
      </c>
      <c r="AR515" s="865">
        <v>105</v>
      </c>
    </row>
    <row r="516" spans="1:44" x14ac:dyDescent="0.15">
      <c r="A516" s="421">
        <v>600</v>
      </c>
      <c r="B516" s="420">
        <v>600</v>
      </c>
      <c r="C516" s="420">
        <v>600</v>
      </c>
      <c r="D516" s="420">
        <v>600</v>
      </c>
      <c r="E516" s="420">
        <v>600</v>
      </c>
      <c r="F516" s="420">
        <v>600</v>
      </c>
      <c r="G516" s="420">
        <v>600</v>
      </c>
      <c r="H516" s="420">
        <v>600</v>
      </c>
      <c r="I516" s="420">
        <v>450</v>
      </c>
      <c r="J516" s="420">
        <v>450</v>
      </c>
      <c r="K516" s="420">
        <v>450</v>
      </c>
      <c r="L516" s="420">
        <v>450</v>
      </c>
      <c r="M516" s="420">
        <v>450</v>
      </c>
      <c r="N516" s="420">
        <v>450</v>
      </c>
      <c r="O516" s="420">
        <v>450</v>
      </c>
      <c r="P516" s="424">
        <v>450</v>
      </c>
      <c r="R516" s="421">
        <v>600</v>
      </c>
      <c r="S516" s="420">
        <v>600</v>
      </c>
      <c r="T516" s="420">
        <v>600</v>
      </c>
      <c r="U516" s="420">
        <v>600</v>
      </c>
      <c r="V516" s="420">
        <v>600</v>
      </c>
      <c r="W516" s="420">
        <v>600</v>
      </c>
      <c r="X516" s="420">
        <v>600</v>
      </c>
      <c r="Y516" s="420">
        <v>600</v>
      </c>
      <c r="Z516" s="420">
        <v>450</v>
      </c>
      <c r="AA516" s="420">
        <v>450</v>
      </c>
      <c r="AB516" s="420">
        <v>450</v>
      </c>
      <c r="AC516" s="420">
        <v>450</v>
      </c>
      <c r="AD516" s="420">
        <v>450</v>
      </c>
      <c r="AE516" s="420">
        <v>450</v>
      </c>
      <c r="AF516" s="420">
        <v>450</v>
      </c>
      <c r="AG516" s="424">
        <v>450</v>
      </c>
      <c r="AO516" s="748" t="s">
        <v>10435</v>
      </c>
      <c r="AP516" s="911" t="s">
        <v>10803</v>
      </c>
      <c r="AQ516" s="750">
        <v>30</v>
      </c>
      <c r="AR516" s="865">
        <v>105</v>
      </c>
    </row>
    <row r="517" spans="1:44" x14ac:dyDescent="0.15">
      <c r="A517" s="421">
        <v>300</v>
      </c>
      <c r="B517" s="420">
        <v>150</v>
      </c>
      <c r="C517" s="420">
        <v>150</v>
      </c>
      <c r="D517" s="420">
        <v>150</v>
      </c>
      <c r="E517" s="420">
        <v>150</v>
      </c>
      <c r="F517" s="420">
        <v>150</v>
      </c>
      <c r="G517" s="420">
        <v>150</v>
      </c>
      <c r="H517" s="420">
        <v>150</v>
      </c>
      <c r="I517" s="420">
        <v>150</v>
      </c>
      <c r="J517" s="420">
        <v>150</v>
      </c>
      <c r="K517" s="420">
        <v>150</v>
      </c>
      <c r="L517" s="420">
        <v>150</v>
      </c>
      <c r="M517" s="420">
        <v>150</v>
      </c>
      <c r="N517" s="420">
        <v>150</v>
      </c>
      <c r="O517" s="420">
        <v>150</v>
      </c>
      <c r="P517" s="424">
        <v>150</v>
      </c>
      <c r="R517" s="421">
        <v>300</v>
      </c>
      <c r="S517" s="420">
        <v>150</v>
      </c>
      <c r="T517" s="420">
        <v>150</v>
      </c>
      <c r="U517" s="420">
        <v>150</v>
      </c>
      <c r="V517" s="420">
        <v>150</v>
      </c>
      <c r="W517" s="420">
        <v>150</v>
      </c>
      <c r="X517" s="420">
        <v>150</v>
      </c>
      <c r="Y517" s="420">
        <v>150</v>
      </c>
      <c r="Z517" s="420">
        <v>150</v>
      </c>
      <c r="AA517" s="420">
        <v>150</v>
      </c>
      <c r="AB517" s="420">
        <v>150</v>
      </c>
      <c r="AC517" s="420">
        <v>150</v>
      </c>
      <c r="AD517" s="420">
        <v>150</v>
      </c>
      <c r="AE517" s="420">
        <v>150</v>
      </c>
      <c r="AF517" s="420">
        <v>150</v>
      </c>
      <c r="AG517" s="424">
        <v>150</v>
      </c>
      <c r="AO517" s="748" t="s">
        <v>10436</v>
      </c>
      <c r="AP517" s="911" t="s">
        <v>10534</v>
      </c>
      <c r="AQ517" s="750">
        <v>30</v>
      </c>
      <c r="AR517" s="865">
        <v>105</v>
      </c>
    </row>
    <row r="518" spans="1:44" x14ac:dyDescent="0.15">
      <c r="A518" s="421">
        <v>450</v>
      </c>
      <c r="B518" s="420">
        <v>3000</v>
      </c>
      <c r="C518" s="420">
        <v>3000</v>
      </c>
      <c r="D518" s="420">
        <v>3000</v>
      </c>
      <c r="E518" s="420">
        <v>3000</v>
      </c>
      <c r="F518" s="420">
        <v>3000</v>
      </c>
      <c r="G518" s="420">
        <v>3000</v>
      </c>
      <c r="H518" s="420">
        <v>3000</v>
      </c>
      <c r="I518" s="420">
        <v>3000</v>
      </c>
      <c r="J518" s="420">
        <v>3000</v>
      </c>
      <c r="K518" s="420">
        <v>3000</v>
      </c>
      <c r="L518" s="420">
        <v>3000</v>
      </c>
      <c r="M518" s="420">
        <v>3000</v>
      </c>
      <c r="N518" s="420">
        <v>3000</v>
      </c>
      <c r="O518" s="420">
        <v>3000</v>
      </c>
      <c r="P518" s="424">
        <v>3000</v>
      </c>
      <c r="R518" s="421">
        <v>450</v>
      </c>
      <c r="S518" s="420">
        <v>3000</v>
      </c>
      <c r="T518" s="420">
        <v>3000</v>
      </c>
      <c r="U518" s="420">
        <v>3000</v>
      </c>
      <c r="V518" s="420">
        <v>3000</v>
      </c>
      <c r="W518" s="420">
        <v>3000</v>
      </c>
      <c r="X518" s="420">
        <v>3000</v>
      </c>
      <c r="Y518" s="420">
        <v>3000</v>
      </c>
      <c r="Z518" s="420">
        <v>3000</v>
      </c>
      <c r="AA518" s="420">
        <v>3000</v>
      </c>
      <c r="AB518" s="420">
        <v>3000</v>
      </c>
      <c r="AC518" s="420">
        <v>3000</v>
      </c>
      <c r="AD518" s="420">
        <v>3000</v>
      </c>
      <c r="AE518" s="420">
        <v>3000</v>
      </c>
      <c r="AF518" s="420">
        <v>3000</v>
      </c>
      <c r="AG518" s="424">
        <v>3000</v>
      </c>
      <c r="AO518" s="748" t="s">
        <v>10437</v>
      </c>
      <c r="AP518" s="911" t="s">
        <v>10803</v>
      </c>
      <c r="AQ518" s="750">
        <v>30</v>
      </c>
      <c r="AR518" s="865">
        <v>105</v>
      </c>
    </row>
    <row r="519" spans="1:44" x14ac:dyDescent="0.15">
      <c r="A519" s="421">
        <v>100</v>
      </c>
      <c r="B519" s="420">
        <v>100</v>
      </c>
      <c r="C519" s="420">
        <v>100</v>
      </c>
      <c r="D519" s="420">
        <v>100</v>
      </c>
      <c r="E519" s="910">
        <v>100</v>
      </c>
      <c r="F519" s="910">
        <v>100</v>
      </c>
      <c r="G519" s="910">
        <v>100</v>
      </c>
      <c r="H519" s="910">
        <v>100</v>
      </c>
      <c r="I519" s="910">
        <v>100</v>
      </c>
      <c r="J519" s="910">
        <v>100</v>
      </c>
      <c r="K519" s="910">
        <v>100</v>
      </c>
      <c r="L519" s="910">
        <v>100</v>
      </c>
      <c r="M519" s="420">
        <v>20</v>
      </c>
      <c r="N519" s="420">
        <v>30</v>
      </c>
      <c r="O519" s="420">
        <v>40</v>
      </c>
      <c r="P519" s="424">
        <v>50</v>
      </c>
      <c r="R519" s="421">
        <v>100</v>
      </c>
      <c r="S519" s="420">
        <v>100</v>
      </c>
      <c r="T519" s="420">
        <v>100</v>
      </c>
      <c r="U519" s="420">
        <v>100</v>
      </c>
      <c r="V519" s="420">
        <v>60</v>
      </c>
      <c r="W519" s="420">
        <v>50</v>
      </c>
      <c r="X519" s="420">
        <v>40</v>
      </c>
      <c r="Y519" s="420">
        <v>30</v>
      </c>
      <c r="Z519" s="420">
        <v>20</v>
      </c>
      <c r="AA519" s="420">
        <v>10</v>
      </c>
      <c r="AB519" s="420">
        <v>10</v>
      </c>
      <c r="AC519" s="420">
        <v>10</v>
      </c>
      <c r="AD519" s="420">
        <v>20</v>
      </c>
      <c r="AE519" s="420">
        <v>30</v>
      </c>
      <c r="AF519" s="420">
        <v>40</v>
      </c>
      <c r="AG519" s="424">
        <v>50</v>
      </c>
      <c r="AO519" s="748" t="s">
        <v>10472</v>
      </c>
      <c r="AP519" s="749" t="s">
        <v>10803</v>
      </c>
      <c r="AQ519" s="750">
        <v>30</v>
      </c>
      <c r="AR519" s="865">
        <v>105</v>
      </c>
    </row>
    <row r="520" spans="1:44" x14ac:dyDescent="0.15">
      <c r="A520" s="421">
        <v>100</v>
      </c>
      <c r="B520" s="420">
        <v>90</v>
      </c>
      <c r="C520" s="420">
        <v>80</v>
      </c>
      <c r="D520" s="420">
        <v>70</v>
      </c>
      <c r="E520" s="420">
        <v>60</v>
      </c>
      <c r="F520" s="420">
        <v>50</v>
      </c>
      <c r="G520" s="420">
        <v>40</v>
      </c>
      <c r="H520" s="420">
        <v>30</v>
      </c>
      <c r="I520" s="420">
        <v>20</v>
      </c>
      <c r="J520" s="420">
        <v>10</v>
      </c>
      <c r="K520" s="420">
        <v>10</v>
      </c>
      <c r="L520" s="420">
        <v>10</v>
      </c>
      <c r="M520" s="420">
        <v>20</v>
      </c>
      <c r="N520" s="420">
        <v>30</v>
      </c>
      <c r="O520" s="420">
        <v>40</v>
      </c>
      <c r="P520" s="424">
        <v>50</v>
      </c>
      <c r="R520" s="421">
        <v>100</v>
      </c>
      <c r="S520" s="420">
        <v>90</v>
      </c>
      <c r="T520" s="420">
        <v>80</v>
      </c>
      <c r="U520" s="420">
        <v>70</v>
      </c>
      <c r="V520" s="420">
        <v>60</v>
      </c>
      <c r="W520" s="420">
        <v>50</v>
      </c>
      <c r="X520" s="420">
        <v>40</v>
      </c>
      <c r="Y520" s="420">
        <v>30</v>
      </c>
      <c r="Z520" s="420">
        <v>20</v>
      </c>
      <c r="AA520" s="420">
        <v>10</v>
      </c>
      <c r="AB520" s="420">
        <v>10</v>
      </c>
      <c r="AC520" s="420">
        <v>10</v>
      </c>
      <c r="AD520" s="420">
        <v>20</v>
      </c>
      <c r="AE520" s="420">
        <v>30</v>
      </c>
      <c r="AF520" s="420">
        <v>40</v>
      </c>
      <c r="AG520" s="424">
        <v>50</v>
      </c>
      <c r="AO520" s="748" t="s">
        <v>10473</v>
      </c>
      <c r="AP520" s="749" t="s">
        <v>10803</v>
      </c>
      <c r="AQ520" s="750">
        <v>30</v>
      </c>
      <c r="AR520" s="865">
        <v>105</v>
      </c>
    </row>
    <row r="521" spans="1:44" x14ac:dyDescent="0.15">
      <c r="A521" s="421">
        <v>100</v>
      </c>
      <c r="B521" s="420">
        <v>90</v>
      </c>
      <c r="C521" s="420">
        <v>80</v>
      </c>
      <c r="D521" s="420">
        <v>70</v>
      </c>
      <c r="E521" s="420">
        <v>60</v>
      </c>
      <c r="F521" s="420">
        <v>50</v>
      </c>
      <c r="G521" s="420">
        <v>40</v>
      </c>
      <c r="H521" s="420">
        <v>30</v>
      </c>
      <c r="I521" s="420">
        <v>20</v>
      </c>
      <c r="J521" s="420">
        <v>10</v>
      </c>
      <c r="K521" s="420">
        <v>10</v>
      </c>
      <c r="L521" s="420">
        <v>10</v>
      </c>
      <c r="M521" s="420">
        <v>20</v>
      </c>
      <c r="N521" s="420">
        <v>30</v>
      </c>
      <c r="O521" s="420">
        <v>40</v>
      </c>
      <c r="P521" s="424">
        <v>50</v>
      </c>
      <c r="R521" s="421">
        <v>100</v>
      </c>
      <c r="S521" s="420">
        <v>90</v>
      </c>
      <c r="T521" s="420">
        <v>80</v>
      </c>
      <c r="U521" s="420">
        <v>70</v>
      </c>
      <c r="V521" s="420">
        <v>60</v>
      </c>
      <c r="W521" s="420">
        <v>50</v>
      </c>
      <c r="X521" s="420">
        <v>40</v>
      </c>
      <c r="Y521" s="420">
        <v>30</v>
      </c>
      <c r="Z521" s="420">
        <v>20</v>
      </c>
      <c r="AA521" s="420">
        <v>10</v>
      </c>
      <c r="AB521" s="420">
        <v>10</v>
      </c>
      <c r="AC521" s="420">
        <v>10</v>
      </c>
      <c r="AD521" s="420">
        <v>20</v>
      </c>
      <c r="AE521" s="420">
        <v>30</v>
      </c>
      <c r="AF521" s="420">
        <v>40</v>
      </c>
      <c r="AG521" s="424">
        <v>50</v>
      </c>
      <c r="AO521" s="748" t="s">
        <v>10474</v>
      </c>
      <c r="AP521" s="749" t="s">
        <v>10803</v>
      </c>
      <c r="AQ521" s="750">
        <v>30</v>
      </c>
      <c r="AR521" s="865">
        <v>105</v>
      </c>
    </row>
    <row r="522" spans="1:44" x14ac:dyDescent="0.15">
      <c r="A522" s="421">
        <v>100</v>
      </c>
      <c r="B522" s="420">
        <v>90</v>
      </c>
      <c r="C522" s="420">
        <v>80</v>
      </c>
      <c r="D522" s="420">
        <v>70</v>
      </c>
      <c r="E522" s="420">
        <v>60</v>
      </c>
      <c r="F522" s="420">
        <v>50</v>
      </c>
      <c r="G522" s="420">
        <v>40</v>
      </c>
      <c r="H522" s="420">
        <v>30</v>
      </c>
      <c r="I522" s="420">
        <v>20</v>
      </c>
      <c r="J522" s="420">
        <v>10</v>
      </c>
      <c r="K522" s="420">
        <v>10</v>
      </c>
      <c r="L522" s="420">
        <v>10</v>
      </c>
      <c r="M522" s="420">
        <v>20</v>
      </c>
      <c r="N522" s="420">
        <v>30</v>
      </c>
      <c r="O522" s="420">
        <v>40</v>
      </c>
      <c r="P522" s="424">
        <v>50</v>
      </c>
      <c r="R522" s="421">
        <v>100</v>
      </c>
      <c r="S522" s="420">
        <v>90</v>
      </c>
      <c r="T522" s="420">
        <v>80</v>
      </c>
      <c r="U522" s="420">
        <v>70</v>
      </c>
      <c r="V522" s="420">
        <v>60</v>
      </c>
      <c r="W522" s="420">
        <v>50</v>
      </c>
      <c r="X522" s="420">
        <v>40</v>
      </c>
      <c r="Y522" s="420">
        <v>30</v>
      </c>
      <c r="Z522" s="420">
        <v>20</v>
      </c>
      <c r="AA522" s="420">
        <v>10</v>
      </c>
      <c r="AB522" s="420">
        <v>10</v>
      </c>
      <c r="AC522" s="420">
        <v>10</v>
      </c>
      <c r="AD522" s="420">
        <v>20</v>
      </c>
      <c r="AE522" s="420">
        <v>30</v>
      </c>
      <c r="AF522" s="420">
        <v>40</v>
      </c>
      <c r="AG522" s="424">
        <v>50</v>
      </c>
      <c r="AO522" s="748" t="s">
        <v>10475</v>
      </c>
      <c r="AP522" s="749" t="s">
        <v>10803</v>
      </c>
      <c r="AQ522" s="750">
        <v>30</v>
      </c>
      <c r="AR522" s="865">
        <v>105</v>
      </c>
    </row>
    <row r="523" spans="1:44" x14ac:dyDescent="0.15">
      <c r="A523" s="421">
        <v>100</v>
      </c>
      <c r="B523" s="420">
        <v>90</v>
      </c>
      <c r="C523" s="420">
        <v>80</v>
      </c>
      <c r="D523" s="420">
        <v>70</v>
      </c>
      <c r="E523" s="420">
        <v>60</v>
      </c>
      <c r="F523" s="420">
        <v>50</v>
      </c>
      <c r="G523" s="420">
        <v>40</v>
      </c>
      <c r="H523" s="420">
        <v>30</v>
      </c>
      <c r="I523" s="420">
        <v>20</v>
      </c>
      <c r="J523" s="420">
        <v>10</v>
      </c>
      <c r="K523" s="420">
        <v>10</v>
      </c>
      <c r="L523" s="420">
        <v>10</v>
      </c>
      <c r="M523" s="420">
        <v>20</v>
      </c>
      <c r="N523" s="420">
        <v>30</v>
      </c>
      <c r="O523" s="420">
        <v>40</v>
      </c>
      <c r="P523" s="424">
        <v>50</v>
      </c>
      <c r="R523" s="421">
        <v>100</v>
      </c>
      <c r="S523" s="420">
        <v>90</v>
      </c>
      <c r="T523" s="420">
        <v>80</v>
      </c>
      <c r="U523" s="420">
        <v>70</v>
      </c>
      <c r="V523" s="420">
        <v>60</v>
      </c>
      <c r="W523" s="420">
        <v>50</v>
      </c>
      <c r="X523" s="420">
        <v>40</v>
      </c>
      <c r="Y523" s="420">
        <v>30</v>
      </c>
      <c r="Z523" s="420">
        <v>20</v>
      </c>
      <c r="AA523" s="420">
        <v>10</v>
      </c>
      <c r="AB523" s="420">
        <v>10</v>
      </c>
      <c r="AC523" s="420">
        <v>10</v>
      </c>
      <c r="AD523" s="420">
        <v>20</v>
      </c>
      <c r="AE523" s="420">
        <v>30</v>
      </c>
      <c r="AF523" s="420">
        <v>40</v>
      </c>
      <c r="AG523" s="424">
        <v>50</v>
      </c>
      <c r="AO523" s="748" t="s">
        <v>10439</v>
      </c>
      <c r="AP523" s="911" t="s">
        <v>10534</v>
      </c>
      <c r="AQ523" s="750">
        <v>30</v>
      </c>
      <c r="AR523" s="865">
        <v>105</v>
      </c>
    </row>
    <row r="524" spans="1:44" x14ac:dyDescent="0.15">
      <c r="A524" s="421">
        <v>100</v>
      </c>
      <c r="B524" s="420">
        <v>90</v>
      </c>
      <c r="C524" s="420">
        <v>80</v>
      </c>
      <c r="D524" s="420">
        <v>70</v>
      </c>
      <c r="E524" s="420">
        <v>60</v>
      </c>
      <c r="F524" s="420">
        <v>50</v>
      </c>
      <c r="G524" s="420">
        <v>40</v>
      </c>
      <c r="H524" s="420">
        <v>30</v>
      </c>
      <c r="I524" s="420">
        <v>20</v>
      </c>
      <c r="J524" s="420">
        <v>10</v>
      </c>
      <c r="K524" s="420">
        <v>10</v>
      </c>
      <c r="L524" s="420">
        <v>10</v>
      </c>
      <c r="M524" s="420">
        <v>20</v>
      </c>
      <c r="N524" s="420">
        <v>30</v>
      </c>
      <c r="O524" s="420">
        <v>40</v>
      </c>
      <c r="P524" s="424">
        <v>50</v>
      </c>
      <c r="R524" s="421">
        <v>100</v>
      </c>
      <c r="S524" s="420">
        <v>90</v>
      </c>
      <c r="T524" s="420">
        <v>80</v>
      </c>
      <c r="U524" s="420">
        <v>70</v>
      </c>
      <c r="V524" s="420">
        <v>60</v>
      </c>
      <c r="W524" s="420">
        <v>50</v>
      </c>
      <c r="X524" s="420">
        <v>40</v>
      </c>
      <c r="Y524" s="420">
        <v>30</v>
      </c>
      <c r="Z524" s="420">
        <v>20</v>
      </c>
      <c r="AA524" s="420">
        <v>10</v>
      </c>
      <c r="AB524" s="420">
        <v>10</v>
      </c>
      <c r="AC524" s="420">
        <v>10</v>
      </c>
      <c r="AD524" s="420">
        <v>20</v>
      </c>
      <c r="AE524" s="420">
        <v>30</v>
      </c>
      <c r="AF524" s="420">
        <v>40</v>
      </c>
      <c r="AG524" s="424">
        <v>50</v>
      </c>
      <c r="AO524" s="748" t="s">
        <v>10440</v>
      </c>
      <c r="AP524" s="749" t="s">
        <v>10803</v>
      </c>
      <c r="AQ524" s="750">
        <v>30</v>
      </c>
      <c r="AR524" s="865">
        <v>105</v>
      </c>
    </row>
    <row r="525" spans="1:44" x14ac:dyDescent="0.15">
      <c r="A525" s="421">
        <v>100</v>
      </c>
      <c r="B525" s="420">
        <v>90</v>
      </c>
      <c r="C525" s="420">
        <v>80</v>
      </c>
      <c r="D525" s="420">
        <v>70</v>
      </c>
      <c r="E525" s="420">
        <v>60</v>
      </c>
      <c r="F525" s="420">
        <v>50</v>
      </c>
      <c r="G525" s="420">
        <v>40</v>
      </c>
      <c r="H525" s="420">
        <v>30</v>
      </c>
      <c r="I525" s="420">
        <v>20</v>
      </c>
      <c r="J525" s="420">
        <v>0</v>
      </c>
      <c r="K525" s="420">
        <v>10</v>
      </c>
      <c r="L525" s="420">
        <v>10</v>
      </c>
      <c r="M525" s="420">
        <v>20</v>
      </c>
      <c r="N525" s="420">
        <v>30</v>
      </c>
      <c r="O525" s="420">
        <v>40</v>
      </c>
      <c r="P525" s="424">
        <v>50</v>
      </c>
      <c r="R525" s="421">
        <v>100</v>
      </c>
      <c r="S525" s="420">
        <v>90</v>
      </c>
      <c r="T525" s="420">
        <v>80</v>
      </c>
      <c r="U525" s="420">
        <v>70</v>
      </c>
      <c r="V525" s="420">
        <v>60</v>
      </c>
      <c r="W525" s="420">
        <v>50</v>
      </c>
      <c r="X525" s="420">
        <v>40</v>
      </c>
      <c r="Y525" s="420">
        <v>30</v>
      </c>
      <c r="Z525" s="420">
        <v>20</v>
      </c>
      <c r="AA525" s="420">
        <v>10</v>
      </c>
      <c r="AB525" s="420">
        <v>10</v>
      </c>
      <c r="AC525" s="420">
        <v>10</v>
      </c>
      <c r="AD525" s="420">
        <v>20</v>
      </c>
      <c r="AE525" s="420">
        <v>30</v>
      </c>
      <c r="AF525" s="420">
        <v>40</v>
      </c>
      <c r="AG525" s="424">
        <v>50</v>
      </c>
      <c r="AO525" s="748" t="s">
        <v>10441</v>
      </c>
      <c r="AP525" s="911" t="s">
        <v>10534</v>
      </c>
      <c r="AQ525" s="750">
        <v>30</v>
      </c>
      <c r="AR525" s="865">
        <v>105</v>
      </c>
    </row>
    <row r="526" spans="1:44" x14ac:dyDescent="0.15">
      <c r="A526" s="421">
        <v>100</v>
      </c>
      <c r="B526" s="420">
        <v>90</v>
      </c>
      <c r="C526" s="420">
        <v>80</v>
      </c>
      <c r="D526" s="420">
        <v>70</v>
      </c>
      <c r="E526" s="420">
        <v>60</v>
      </c>
      <c r="F526" s="420">
        <v>50</v>
      </c>
      <c r="G526" s="420">
        <v>40</v>
      </c>
      <c r="H526" s="420">
        <v>30</v>
      </c>
      <c r="I526" s="420">
        <v>20</v>
      </c>
      <c r="J526" s="420">
        <v>10</v>
      </c>
      <c r="K526" s="420">
        <v>10</v>
      </c>
      <c r="L526" s="420">
        <v>10</v>
      </c>
      <c r="M526" s="420">
        <v>20</v>
      </c>
      <c r="N526" s="420">
        <v>30</v>
      </c>
      <c r="O526" s="420">
        <v>40</v>
      </c>
      <c r="P526" s="424">
        <v>50</v>
      </c>
      <c r="R526" s="421">
        <v>100</v>
      </c>
      <c r="S526" s="420">
        <v>90</v>
      </c>
      <c r="T526" s="420">
        <v>80</v>
      </c>
      <c r="U526" s="420">
        <v>70</v>
      </c>
      <c r="V526" s="420">
        <v>60</v>
      </c>
      <c r="W526" s="420">
        <v>50</v>
      </c>
      <c r="X526" s="420">
        <v>40</v>
      </c>
      <c r="Y526" s="420">
        <v>30</v>
      </c>
      <c r="Z526" s="420">
        <v>20</v>
      </c>
      <c r="AA526" s="420">
        <v>10</v>
      </c>
      <c r="AB526" s="420">
        <v>10</v>
      </c>
      <c r="AC526" s="420">
        <v>10</v>
      </c>
      <c r="AD526" s="420">
        <v>20</v>
      </c>
      <c r="AE526" s="420">
        <v>30</v>
      </c>
      <c r="AF526" s="420">
        <v>40</v>
      </c>
      <c r="AG526" s="424">
        <v>50</v>
      </c>
      <c r="AO526" s="748" t="s">
        <v>10442</v>
      </c>
      <c r="AP526" s="749" t="s">
        <v>10803</v>
      </c>
      <c r="AQ526" s="750">
        <v>30</v>
      </c>
      <c r="AR526" s="865">
        <v>105</v>
      </c>
    </row>
    <row r="527" spans="1:44" x14ac:dyDescent="0.15">
      <c r="A527" s="421">
        <v>100</v>
      </c>
      <c r="B527" s="420">
        <v>90</v>
      </c>
      <c r="C527" s="420">
        <v>80</v>
      </c>
      <c r="D527" s="420">
        <v>70</v>
      </c>
      <c r="E527" s="420">
        <v>60</v>
      </c>
      <c r="F527" s="420">
        <v>50</v>
      </c>
      <c r="G527" s="420">
        <v>40</v>
      </c>
      <c r="H527" s="420">
        <v>30</v>
      </c>
      <c r="I527" s="420">
        <v>20</v>
      </c>
      <c r="J527" s="420">
        <v>10</v>
      </c>
      <c r="K527" s="420">
        <v>10</v>
      </c>
      <c r="L527" s="420">
        <v>10</v>
      </c>
      <c r="M527" s="420">
        <v>20</v>
      </c>
      <c r="N527" s="420">
        <v>30</v>
      </c>
      <c r="O527" s="420">
        <v>40</v>
      </c>
      <c r="P527" s="424">
        <v>50</v>
      </c>
      <c r="R527" s="421">
        <v>100</v>
      </c>
      <c r="S527" s="420">
        <v>90</v>
      </c>
      <c r="T527" s="420">
        <v>80</v>
      </c>
      <c r="U527" s="420">
        <v>70</v>
      </c>
      <c r="V527" s="420">
        <v>60</v>
      </c>
      <c r="W527" s="420">
        <v>50</v>
      </c>
      <c r="X527" s="420">
        <v>40</v>
      </c>
      <c r="Y527" s="420">
        <v>30</v>
      </c>
      <c r="Z527" s="420">
        <v>20</v>
      </c>
      <c r="AA527" s="420">
        <v>10</v>
      </c>
      <c r="AB527" s="420">
        <v>10</v>
      </c>
      <c r="AC527" s="420">
        <v>10</v>
      </c>
      <c r="AD527" s="420">
        <v>20</v>
      </c>
      <c r="AE527" s="420">
        <v>30</v>
      </c>
      <c r="AF527" s="420">
        <v>40</v>
      </c>
      <c r="AG527" s="424">
        <v>50</v>
      </c>
      <c r="AO527" s="748" t="s">
        <v>10443</v>
      </c>
      <c r="AP527" s="749" t="s">
        <v>10534</v>
      </c>
      <c r="AQ527" s="750">
        <v>30</v>
      </c>
      <c r="AR527" s="865">
        <v>105</v>
      </c>
    </row>
    <row r="528" spans="1:44" x14ac:dyDescent="0.15">
      <c r="A528" s="421">
        <v>100</v>
      </c>
      <c r="B528" s="420">
        <v>90</v>
      </c>
      <c r="C528" s="420">
        <v>80</v>
      </c>
      <c r="D528" s="420">
        <v>70</v>
      </c>
      <c r="E528" s="420">
        <v>60</v>
      </c>
      <c r="F528" s="420">
        <v>50</v>
      </c>
      <c r="G528" s="420">
        <v>40</v>
      </c>
      <c r="H528" s="420">
        <v>30</v>
      </c>
      <c r="I528" s="420">
        <v>20</v>
      </c>
      <c r="J528" s="420">
        <v>10</v>
      </c>
      <c r="K528" s="420">
        <v>10</v>
      </c>
      <c r="L528" s="420">
        <v>10</v>
      </c>
      <c r="M528" s="420">
        <v>20</v>
      </c>
      <c r="N528" s="420">
        <v>30</v>
      </c>
      <c r="O528" s="420">
        <v>40</v>
      </c>
      <c r="P528" s="424">
        <v>50</v>
      </c>
      <c r="R528" s="421">
        <v>100</v>
      </c>
      <c r="S528" s="420">
        <v>90</v>
      </c>
      <c r="T528" s="420">
        <v>80</v>
      </c>
      <c r="U528" s="420">
        <v>70</v>
      </c>
      <c r="V528" s="420">
        <v>60</v>
      </c>
      <c r="W528" s="420">
        <v>50</v>
      </c>
      <c r="X528" s="420">
        <v>40</v>
      </c>
      <c r="Y528" s="420">
        <v>30</v>
      </c>
      <c r="Z528" s="420">
        <v>20</v>
      </c>
      <c r="AA528" s="420">
        <v>10</v>
      </c>
      <c r="AB528" s="420">
        <v>10</v>
      </c>
      <c r="AC528" s="420">
        <v>10</v>
      </c>
      <c r="AD528" s="420">
        <v>20</v>
      </c>
      <c r="AE528" s="420">
        <v>30</v>
      </c>
      <c r="AF528" s="420">
        <v>40</v>
      </c>
      <c r="AG528" s="424">
        <v>50</v>
      </c>
      <c r="AO528" s="748" t="s">
        <v>10444</v>
      </c>
      <c r="AP528" s="749" t="s">
        <v>10803</v>
      </c>
      <c r="AQ528" s="750">
        <v>30</v>
      </c>
      <c r="AR528" s="865">
        <v>105</v>
      </c>
    </row>
    <row r="529" spans="1:44" x14ac:dyDescent="0.15">
      <c r="A529" s="421">
        <v>100</v>
      </c>
      <c r="B529" s="420">
        <v>90</v>
      </c>
      <c r="C529" s="420">
        <v>80</v>
      </c>
      <c r="D529" s="420">
        <v>70</v>
      </c>
      <c r="E529" s="420">
        <v>60</v>
      </c>
      <c r="F529" s="420">
        <v>50</v>
      </c>
      <c r="G529" s="420">
        <v>40</v>
      </c>
      <c r="H529" s="420">
        <v>30</v>
      </c>
      <c r="I529" s="420">
        <v>20</v>
      </c>
      <c r="J529" s="420">
        <v>10</v>
      </c>
      <c r="K529" s="420">
        <v>10</v>
      </c>
      <c r="L529" s="420">
        <v>10</v>
      </c>
      <c r="M529" s="420">
        <v>20</v>
      </c>
      <c r="N529" s="420">
        <v>30</v>
      </c>
      <c r="O529" s="420">
        <v>40</v>
      </c>
      <c r="P529" s="424">
        <v>50</v>
      </c>
      <c r="R529" s="421">
        <v>100</v>
      </c>
      <c r="S529" s="420">
        <v>90</v>
      </c>
      <c r="T529" s="420">
        <v>80</v>
      </c>
      <c r="U529" s="420">
        <v>70</v>
      </c>
      <c r="V529" s="420">
        <v>60</v>
      </c>
      <c r="W529" s="420">
        <v>50</v>
      </c>
      <c r="X529" s="420">
        <v>40</v>
      </c>
      <c r="Y529" s="420">
        <v>30</v>
      </c>
      <c r="Z529" s="420">
        <v>20</v>
      </c>
      <c r="AA529" s="420">
        <v>10</v>
      </c>
      <c r="AB529" s="420">
        <v>10</v>
      </c>
      <c r="AC529" s="420">
        <v>10</v>
      </c>
      <c r="AD529" s="420">
        <v>20</v>
      </c>
      <c r="AE529" s="420">
        <v>30</v>
      </c>
      <c r="AF529" s="420">
        <v>40</v>
      </c>
      <c r="AG529" s="424">
        <v>50</v>
      </c>
      <c r="AO529" s="748" t="s">
        <v>10438</v>
      </c>
      <c r="AP529" s="749" t="s">
        <v>10803</v>
      </c>
      <c r="AQ529" s="750">
        <v>30</v>
      </c>
      <c r="AR529" s="865">
        <v>105</v>
      </c>
    </row>
    <row r="530" spans="1:44" x14ac:dyDescent="0.15">
      <c r="A530" s="421">
        <v>10</v>
      </c>
      <c r="B530" s="420">
        <v>20</v>
      </c>
      <c r="C530" s="420">
        <v>30</v>
      </c>
      <c r="D530" s="420">
        <v>40</v>
      </c>
      <c r="E530" s="420">
        <v>50</v>
      </c>
      <c r="F530" s="420">
        <v>60</v>
      </c>
      <c r="G530" s="420">
        <v>70</v>
      </c>
      <c r="H530" s="420">
        <v>80</v>
      </c>
      <c r="I530" s="420">
        <v>90</v>
      </c>
      <c r="J530" s="420">
        <v>100</v>
      </c>
      <c r="K530" s="420">
        <v>100</v>
      </c>
      <c r="L530" s="420">
        <v>80</v>
      </c>
      <c r="M530" s="420">
        <v>70</v>
      </c>
      <c r="N530" s="420">
        <v>60</v>
      </c>
      <c r="O530" s="420">
        <v>50</v>
      </c>
      <c r="P530" s="424">
        <v>40</v>
      </c>
      <c r="R530" s="421">
        <v>100</v>
      </c>
      <c r="S530" s="420">
        <v>20</v>
      </c>
      <c r="T530" s="420">
        <v>30</v>
      </c>
      <c r="U530" s="420">
        <v>40</v>
      </c>
      <c r="V530" s="420">
        <v>50</v>
      </c>
      <c r="W530" s="420">
        <v>60</v>
      </c>
      <c r="X530" s="420">
        <v>70</v>
      </c>
      <c r="Y530" s="420">
        <v>80</v>
      </c>
      <c r="Z530" s="420">
        <v>90</v>
      </c>
      <c r="AA530" s="420">
        <v>100</v>
      </c>
      <c r="AB530" s="420">
        <v>100</v>
      </c>
      <c r="AC530" s="420">
        <v>80</v>
      </c>
      <c r="AD530" s="420">
        <v>70</v>
      </c>
      <c r="AE530" s="420">
        <v>60</v>
      </c>
      <c r="AF530" s="420">
        <v>50</v>
      </c>
      <c r="AG530" s="424">
        <v>40</v>
      </c>
      <c r="AO530" s="748" t="s">
        <v>6519</v>
      </c>
      <c r="AP530" s="749" t="s">
        <v>10803</v>
      </c>
      <c r="AQ530" s="750">
        <v>30</v>
      </c>
      <c r="AR530" s="865">
        <v>105</v>
      </c>
    </row>
    <row r="531" spans="1:44" ht="14.25" thickBot="1" x14ac:dyDescent="0.2">
      <c r="A531" s="421">
        <v>10</v>
      </c>
      <c r="B531" s="420">
        <v>10</v>
      </c>
      <c r="C531" s="420">
        <v>10</v>
      </c>
      <c r="D531" s="420">
        <v>10</v>
      </c>
      <c r="E531" s="420">
        <v>10</v>
      </c>
      <c r="F531" s="420">
        <v>10</v>
      </c>
      <c r="G531" s="420">
        <v>10</v>
      </c>
      <c r="H531" s="420">
        <v>10</v>
      </c>
      <c r="I531" s="420">
        <v>10</v>
      </c>
      <c r="J531" s="420">
        <v>10</v>
      </c>
      <c r="K531" s="420">
        <v>10</v>
      </c>
      <c r="L531" s="420">
        <v>10</v>
      </c>
      <c r="M531" s="420">
        <v>10</v>
      </c>
      <c r="N531" s="420">
        <v>10</v>
      </c>
      <c r="O531" s="420">
        <v>10</v>
      </c>
      <c r="P531" s="424">
        <v>10</v>
      </c>
      <c r="R531" s="908">
        <v>0</v>
      </c>
      <c r="S531" s="910">
        <v>0</v>
      </c>
      <c r="T531" s="910">
        <v>0</v>
      </c>
      <c r="U531" s="910">
        <v>0</v>
      </c>
      <c r="V531" s="910">
        <v>0</v>
      </c>
      <c r="W531" s="910">
        <v>0</v>
      </c>
      <c r="X531" s="910">
        <v>0</v>
      </c>
      <c r="Y531" s="910">
        <v>0</v>
      </c>
      <c r="Z531" s="910">
        <v>0</v>
      </c>
      <c r="AA531" s="910">
        <v>0</v>
      </c>
      <c r="AB531" s="910">
        <v>0</v>
      </c>
      <c r="AC531" s="910">
        <v>0</v>
      </c>
      <c r="AD531" s="420">
        <v>10</v>
      </c>
      <c r="AE531" s="420">
        <v>10</v>
      </c>
      <c r="AF531" s="420">
        <v>10</v>
      </c>
      <c r="AG531" s="424">
        <v>10</v>
      </c>
      <c r="AO531" s="748" t="s">
        <v>6520</v>
      </c>
      <c r="AP531" s="749" t="s">
        <v>10803</v>
      </c>
      <c r="AQ531" s="750">
        <v>30</v>
      </c>
      <c r="AR531" s="865">
        <v>105</v>
      </c>
    </row>
    <row r="532" spans="1:44" ht="14.25" thickBot="1" x14ac:dyDescent="0.2">
      <c r="A532" s="821" t="s">
        <v>10800</v>
      </c>
      <c r="B532" s="422" t="s">
        <v>10800</v>
      </c>
      <c r="C532" s="422" t="s">
        <v>10800</v>
      </c>
      <c r="D532" s="422" t="s">
        <v>10800</v>
      </c>
      <c r="E532" s="422" t="s">
        <v>10800</v>
      </c>
      <c r="F532" s="422" t="s">
        <v>10800</v>
      </c>
      <c r="G532" s="422" t="s">
        <v>10800</v>
      </c>
      <c r="H532" s="422" t="s">
        <v>10800</v>
      </c>
      <c r="I532" s="422" t="s">
        <v>10800</v>
      </c>
      <c r="J532" s="422" t="s">
        <v>10800</v>
      </c>
      <c r="K532" s="422" t="s">
        <v>10800</v>
      </c>
      <c r="L532" s="422" t="s">
        <v>10800</v>
      </c>
      <c r="M532" s="422" t="s">
        <v>10800</v>
      </c>
      <c r="N532" s="422" t="s">
        <v>10800</v>
      </c>
      <c r="O532" s="422" t="s">
        <v>10800</v>
      </c>
      <c r="P532" s="822" t="s">
        <v>10800</v>
      </c>
      <c r="R532" s="821" t="s">
        <v>10933</v>
      </c>
      <c r="S532" s="422" t="s">
        <v>10938</v>
      </c>
      <c r="T532" s="422" t="s">
        <v>10938</v>
      </c>
      <c r="U532" s="422" t="s">
        <v>10938</v>
      </c>
      <c r="V532" s="422" t="s">
        <v>10873</v>
      </c>
      <c r="W532" s="422" t="s">
        <v>10938</v>
      </c>
      <c r="X532" s="422" t="s">
        <v>10938</v>
      </c>
      <c r="Y532" s="422" t="s">
        <v>10933</v>
      </c>
      <c r="Z532" s="422" t="s">
        <v>10873</v>
      </c>
      <c r="AA532" s="422" t="s">
        <v>10933</v>
      </c>
      <c r="AB532" s="422" t="s">
        <v>10873</v>
      </c>
      <c r="AC532" s="422" t="s">
        <v>10933</v>
      </c>
      <c r="AD532" s="422" t="s">
        <v>10938</v>
      </c>
      <c r="AE532" s="422" t="s">
        <v>10873</v>
      </c>
      <c r="AF532" s="422" t="s">
        <v>10938</v>
      </c>
      <c r="AG532" s="822" t="s">
        <v>10938</v>
      </c>
      <c r="AO532" s="751" t="s">
        <v>6521</v>
      </c>
      <c r="AP532" s="752" t="s">
        <v>10803</v>
      </c>
      <c r="AQ532" s="753">
        <v>30</v>
      </c>
      <c r="AR532" s="866">
        <v>105</v>
      </c>
    </row>
    <row r="533" spans="1:44" x14ac:dyDescent="0.15">
      <c r="A533" s="421" t="s">
        <v>10773</v>
      </c>
      <c r="B533" s="420" t="s">
        <v>10773</v>
      </c>
      <c r="C533" s="420" t="s">
        <v>10773</v>
      </c>
      <c r="D533" s="420" t="s">
        <v>10773</v>
      </c>
      <c r="E533" s="420" t="s">
        <v>10773</v>
      </c>
      <c r="F533" s="420" t="s">
        <v>10773</v>
      </c>
      <c r="G533" s="420" t="s">
        <v>10773</v>
      </c>
      <c r="H533" s="420" t="s">
        <v>10773</v>
      </c>
      <c r="I533" s="420" t="s">
        <v>10773</v>
      </c>
      <c r="J533" s="420" t="s">
        <v>10773</v>
      </c>
      <c r="K533" s="420" t="s">
        <v>10773</v>
      </c>
      <c r="L533" s="420" t="s">
        <v>10773</v>
      </c>
      <c r="M533" s="420" t="s">
        <v>10773</v>
      </c>
      <c r="N533" s="420" t="s">
        <v>10773</v>
      </c>
      <c r="O533" s="420" t="s">
        <v>10773</v>
      </c>
      <c r="P533" s="424" t="s">
        <v>10773</v>
      </c>
      <c r="R533" s="421" t="s">
        <v>10939</v>
      </c>
      <c r="S533" s="420" t="s">
        <v>10773</v>
      </c>
      <c r="T533" s="420" t="s">
        <v>10939</v>
      </c>
      <c r="U533" s="420" t="s">
        <v>10939</v>
      </c>
      <c r="V533" s="420" t="s">
        <v>10936</v>
      </c>
      <c r="W533" s="420" t="s">
        <v>10875</v>
      </c>
      <c r="X533" s="420" t="s">
        <v>10939</v>
      </c>
      <c r="Y533" s="420" t="s">
        <v>10773</v>
      </c>
      <c r="Z533" s="420" t="s">
        <v>10939</v>
      </c>
      <c r="AA533" s="420" t="s">
        <v>10875</v>
      </c>
      <c r="AB533" s="420" t="s">
        <v>10939</v>
      </c>
      <c r="AC533" s="420" t="s">
        <v>10875</v>
      </c>
      <c r="AD533" s="420" t="s">
        <v>10936</v>
      </c>
      <c r="AE533" s="420" t="s">
        <v>10936</v>
      </c>
      <c r="AF533" s="420" t="s">
        <v>10939</v>
      </c>
      <c r="AG533" s="424" t="s">
        <v>10936</v>
      </c>
    </row>
    <row r="534" spans="1:44" ht="14.25" thickBot="1" x14ac:dyDescent="0.2">
      <c r="A534" s="421" t="s">
        <v>10928</v>
      </c>
      <c r="B534" s="420" t="s">
        <v>10928</v>
      </c>
      <c r="C534" s="420" t="s">
        <v>10928</v>
      </c>
      <c r="D534" s="420" t="s">
        <v>10928</v>
      </c>
      <c r="E534" s="420" t="s">
        <v>10928</v>
      </c>
      <c r="F534" s="420" t="s">
        <v>10928</v>
      </c>
      <c r="G534" s="420" t="s">
        <v>10928</v>
      </c>
      <c r="H534" s="420" t="s">
        <v>10928</v>
      </c>
      <c r="I534" s="420" t="s">
        <v>10929</v>
      </c>
      <c r="J534" s="420" t="s">
        <v>10929</v>
      </c>
      <c r="K534" s="420" t="s">
        <v>10929</v>
      </c>
      <c r="L534" s="420" t="s">
        <v>10929</v>
      </c>
      <c r="M534" s="420" t="s">
        <v>10929</v>
      </c>
      <c r="N534" s="420" t="s">
        <v>10929</v>
      </c>
      <c r="O534" s="420" t="s">
        <v>10929</v>
      </c>
      <c r="P534" s="424" t="s">
        <v>10929</v>
      </c>
      <c r="R534" s="421" t="s">
        <v>10940</v>
      </c>
      <c r="S534" s="420" t="s">
        <v>10941</v>
      </c>
      <c r="T534" s="420" t="s">
        <v>10940</v>
      </c>
      <c r="U534" s="420" t="s">
        <v>10871</v>
      </c>
      <c r="V534" s="420" t="s">
        <v>10871</v>
      </c>
      <c r="W534" s="420" t="s">
        <v>10871</v>
      </c>
      <c r="X534" s="420" t="s">
        <v>10871</v>
      </c>
      <c r="Y534" s="420" t="s">
        <v>10871</v>
      </c>
      <c r="Z534" s="420" t="s">
        <v>10872</v>
      </c>
      <c r="AA534" s="420" t="s">
        <v>10874</v>
      </c>
      <c r="AB534" s="420" t="s">
        <v>10872</v>
      </c>
      <c r="AC534" s="420" t="s">
        <v>10872</v>
      </c>
      <c r="AD534" s="420" t="s">
        <v>10872</v>
      </c>
      <c r="AE534" s="420" t="s">
        <v>10942</v>
      </c>
      <c r="AF534" s="420" t="s">
        <v>10872</v>
      </c>
      <c r="AG534" s="424" t="s">
        <v>10872</v>
      </c>
    </row>
    <row r="535" spans="1:44" ht="14.25" thickBot="1" x14ac:dyDescent="0.2">
      <c r="A535" s="421">
        <v>1350</v>
      </c>
      <c r="B535" s="420">
        <v>1350</v>
      </c>
      <c r="C535" s="420">
        <v>1350</v>
      </c>
      <c r="D535" s="420">
        <v>1350</v>
      </c>
      <c r="E535" s="420">
        <v>1350</v>
      </c>
      <c r="F535" s="420">
        <v>1350</v>
      </c>
      <c r="G535" s="420">
        <v>1350</v>
      </c>
      <c r="H535" s="420">
        <v>1350</v>
      </c>
      <c r="I535" s="420">
        <v>1350</v>
      </c>
      <c r="J535" s="420">
        <v>1350</v>
      </c>
      <c r="K535" s="420">
        <v>1350</v>
      </c>
      <c r="L535" s="420">
        <v>1350</v>
      </c>
      <c r="M535" s="420">
        <v>1350</v>
      </c>
      <c r="N535" s="420">
        <v>1350</v>
      </c>
      <c r="O535" s="420">
        <v>1350</v>
      </c>
      <c r="P535" s="424">
        <v>1350</v>
      </c>
      <c r="R535" s="421">
        <v>1350</v>
      </c>
      <c r="S535" s="420">
        <v>1350</v>
      </c>
      <c r="T535" s="420">
        <v>1350</v>
      </c>
      <c r="U535" s="420">
        <v>1350</v>
      </c>
      <c r="V535" s="420">
        <v>1350</v>
      </c>
      <c r="W535" s="420">
        <v>1350</v>
      </c>
      <c r="X535" s="420">
        <v>1350</v>
      </c>
      <c r="Y535" s="420">
        <v>1350</v>
      </c>
      <c r="Z535" s="420">
        <v>1350</v>
      </c>
      <c r="AA535" s="420">
        <v>1350</v>
      </c>
      <c r="AB535" s="420">
        <v>1350</v>
      </c>
      <c r="AC535" s="420">
        <v>1350</v>
      </c>
      <c r="AD535" s="420">
        <v>1350</v>
      </c>
      <c r="AE535" s="420">
        <v>1350</v>
      </c>
      <c r="AF535" s="420">
        <v>1350</v>
      </c>
      <c r="AG535" s="424">
        <v>1350</v>
      </c>
      <c r="AO535" s="1264" t="s">
        <v>10477</v>
      </c>
      <c r="AP535" s="1265"/>
      <c r="AQ535" s="1265"/>
      <c r="AR535" s="1266"/>
    </row>
    <row r="536" spans="1:44" ht="14.25" thickBot="1" x14ac:dyDescent="0.2">
      <c r="A536" s="421">
        <v>30</v>
      </c>
      <c r="B536" s="420">
        <v>45</v>
      </c>
      <c r="C536" s="420">
        <v>60</v>
      </c>
      <c r="D536" s="420">
        <v>75</v>
      </c>
      <c r="E536" s="420">
        <v>90</v>
      </c>
      <c r="F536" s="420">
        <v>150</v>
      </c>
      <c r="G536" s="420">
        <v>120</v>
      </c>
      <c r="H536" s="420">
        <v>135</v>
      </c>
      <c r="I536" s="420">
        <v>150</v>
      </c>
      <c r="J536" s="420">
        <v>165</v>
      </c>
      <c r="K536" s="420">
        <v>180</v>
      </c>
      <c r="L536" s="420">
        <v>195</v>
      </c>
      <c r="M536" s="420">
        <v>210</v>
      </c>
      <c r="N536" s="420">
        <v>225</v>
      </c>
      <c r="O536" s="420">
        <v>240</v>
      </c>
      <c r="P536" s="424">
        <v>255</v>
      </c>
      <c r="R536" s="421">
        <v>30</v>
      </c>
      <c r="S536" s="420">
        <v>45</v>
      </c>
      <c r="T536" s="420">
        <v>60</v>
      </c>
      <c r="U536" s="420">
        <v>75</v>
      </c>
      <c r="V536" s="420">
        <v>90</v>
      </c>
      <c r="W536" s="420">
        <v>150</v>
      </c>
      <c r="X536" s="420">
        <v>120</v>
      </c>
      <c r="Y536" s="420">
        <v>135</v>
      </c>
      <c r="Z536" s="420">
        <v>150</v>
      </c>
      <c r="AA536" s="420">
        <v>165</v>
      </c>
      <c r="AB536" s="420">
        <v>180</v>
      </c>
      <c r="AC536" s="420">
        <v>195</v>
      </c>
      <c r="AD536" s="420">
        <v>210</v>
      </c>
      <c r="AE536" s="420">
        <v>225</v>
      </c>
      <c r="AF536" s="420">
        <v>240</v>
      </c>
      <c r="AG536" s="424">
        <v>255</v>
      </c>
      <c r="AO536" s="754" t="s">
        <v>10478</v>
      </c>
      <c r="AP536" s="755" t="s">
        <v>10430</v>
      </c>
      <c r="AQ536" s="755" t="s">
        <v>10431</v>
      </c>
      <c r="AR536" s="756" t="s">
        <v>10432</v>
      </c>
    </row>
    <row r="537" spans="1:44" x14ac:dyDescent="0.15">
      <c r="A537" s="421">
        <v>300</v>
      </c>
      <c r="B537" s="420">
        <v>840</v>
      </c>
      <c r="C537" s="420">
        <v>855</v>
      </c>
      <c r="D537" s="420">
        <v>870</v>
      </c>
      <c r="E537" s="420">
        <v>300</v>
      </c>
      <c r="F537" s="420">
        <v>225</v>
      </c>
      <c r="G537" s="420">
        <v>915</v>
      </c>
      <c r="H537" s="420">
        <v>930</v>
      </c>
      <c r="I537" s="420">
        <v>945</v>
      </c>
      <c r="J537" s="420">
        <v>960</v>
      </c>
      <c r="K537" s="420">
        <v>975</v>
      </c>
      <c r="L537" s="420">
        <v>990</v>
      </c>
      <c r="M537" s="420">
        <v>1005</v>
      </c>
      <c r="N537" s="420">
        <v>1020</v>
      </c>
      <c r="O537" s="420">
        <v>1035</v>
      </c>
      <c r="P537" s="424">
        <v>1050</v>
      </c>
      <c r="R537" s="421">
        <v>300</v>
      </c>
      <c r="S537" s="420">
        <v>840</v>
      </c>
      <c r="T537" s="420">
        <v>855</v>
      </c>
      <c r="U537" s="420">
        <v>870</v>
      </c>
      <c r="V537" s="420">
        <v>300</v>
      </c>
      <c r="W537" s="420">
        <v>225</v>
      </c>
      <c r="X537" s="420">
        <v>915</v>
      </c>
      <c r="Y537" s="420">
        <v>930</v>
      </c>
      <c r="Z537" s="420">
        <v>945</v>
      </c>
      <c r="AA537" s="420">
        <v>960</v>
      </c>
      <c r="AB537" s="420">
        <v>975</v>
      </c>
      <c r="AC537" s="420">
        <v>990</v>
      </c>
      <c r="AD537" s="420">
        <v>1005</v>
      </c>
      <c r="AE537" s="420">
        <v>1020</v>
      </c>
      <c r="AF537" s="420">
        <v>1035</v>
      </c>
      <c r="AG537" s="424">
        <v>1050</v>
      </c>
      <c r="AO537" s="757" t="s">
        <v>10433</v>
      </c>
      <c r="AP537" s="758" t="s">
        <v>10803</v>
      </c>
      <c r="AQ537" s="759">
        <v>30</v>
      </c>
      <c r="AR537" s="864">
        <v>105</v>
      </c>
    </row>
    <row r="538" spans="1:44" x14ac:dyDescent="0.15">
      <c r="A538" s="421">
        <v>30</v>
      </c>
      <c r="B538" s="420">
        <v>30</v>
      </c>
      <c r="C538" s="420">
        <v>30</v>
      </c>
      <c r="D538" s="420">
        <v>30</v>
      </c>
      <c r="E538" s="420">
        <v>30</v>
      </c>
      <c r="F538" s="420">
        <v>30</v>
      </c>
      <c r="G538" s="420">
        <v>30</v>
      </c>
      <c r="H538" s="420">
        <v>30</v>
      </c>
      <c r="I538" s="420">
        <v>30</v>
      </c>
      <c r="J538" s="420">
        <v>30</v>
      </c>
      <c r="K538" s="420">
        <v>30</v>
      </c>
      <c r="L538" s="420">
        <v>30</v>
      </c>
      <c r="M538" s="420">
        <v>30</v>
      </c>
      <c r="N538" s="420">
        <v>30</v>
      </c>
      <c r="O538" s="420">
        <v>30</v>
      </c>
      <c r="P538" s="424">
        <v>30</v>
      </c>
      <c r="R538" s="421">
        <v>30</v>
      </c>
      <c r="S538" s="420">
        <v>30</v>
      </c>
      <c r="T538" s="420">
        <v>30</v>
      </c>
      <c r="U538" s="420">
        <v>30</v>
      </c>
      <c r="V538" s="420">
        <v>30</v>
      </c>
      <c r="W538" s="420">
        <v>30</v>
      </c>
      <c r="X538" s="420">
        <v>30</v>
      </c>
      <c r="Y538" s="420">
        <v>30</v>
      </c>
      <c r="Z538" s="420">
        <v>30</v>
      </c>
      <c r="AA538" s="420">
        <v>30</v>
      </c>
      <c r="AB538" s="420">
        <v>30</v>
      </c>
      <c r="AC538" s="420">
        <v>30</v>
      </c>
      <c r="AD538" s="420">
        <v>30</v>
      </c>
      <c r="AE538" s="420">
        <v>30</v>
      </c>
      <c r="AF538" s="420">
        <v>30</v>
      </c>
      <c r="AG538" s="424">
        <v>30</v>
      </c>
      <c r="AO538" s="748" t="s">
        <v>6510</v>
      </c>
      <c r="AP538" s="749" t="s">
        <v>10803</v>
      </c>
      <c r="AQ538" s="750">
        <v>30</v>
      </c>
      <c r="AR538" s="865">
        <v>105</v>
      </c>
    </row>
    <row r="539" spans="1:44" x14ac:dyDescent="0.15">
      <c r="A539" s="421">
        <v>300</v>
      </c>
      <c r="B539" s="420">
        <v>300</v>
      </c>
      <c r="C539" s="420">
        <v>300</v>
      </c>
      <c r="D539" s="420">
        <v>300</v>
      </c>
      <c r="E539" s="420">
        <v>300</v>
      </c>
      <c r="F539" s="420">
        <v>300</v>
      </c>
      <c r="G539" s="420">
        <v>300</v>
      </c>
      <c r="H539" s="420">
        <v>300</v>
      </c>
      <c r="I539" s="420">
        <v>300</v>
      </c>
      <c r="J539" s="420">
        <v>300</v>
      </c>
      <c r="K539" s="420">
        <v>300</v>
      </c>
      <c r="L539" s="420">
        <v>300</v>
      </c>
      <c r="M539" s="420">
        <v>300</v>
      </c>
      <c r="N539" s="420">
        <v>300</v>
      </c>
      <c r="O539" s="420">
        <v>300</v>
      </c>
      <c r="P539" s="424">
        <v>300</v>
      </c>
      <c r="R539" s="421">
        <v>300</v>
      </c>
      <c r="S539" s="420">
        <v>300</v>
      </c>
      <c r="T539" s="420">
        <v>300</v>
      </c>
      <c r="U539" s="420">
        <v>300</v>
      </c>
      <c r="V539" s="420">
        <v>300</v>
      </c>
      <c r="W539" s="420">
        <v>300</v>
      </c>
      <c r="X539" s="420">
        <v>300</v>
      </c>
      <c r="Y539" s="420">
        <v>300</v>
      </c>
      <c r="Z539" s="420">
        <v>300</v>
      </c>
      <c r="AA539" s="420">
        <v>300</v>
      </c>
      <c r="AB539" s="420">
        <v>300</v>
      </c>
      <c r="AC539" s="420">
        <v>300</v>
      </c>
      <c r="AD539" s="420">
        <v>300</v>
      </c>
      <c r="AE539" s="420">
        <v>300</v>
      </c>
      <c r="AF539" s="420">
        <v>300</v>
      </c>
      <c r="AG539" s="424">
        <v>300</v>
      </c>
      <c r="AO539" s="748" t="s">
        <v>6511</v>
      </c>
      <c r="AP539" s="749" t="s">
        <v>10803</v>
      </c>
      <c r="AQ539" s="750">
        <v>30</v>
      </c>
      <c r="AR539" s="865">
        <v>105</v>
      </c>
    </row>
    <row r="540" spans="1:44" x14ac:dyDescent="0.15">
      <c r="A540" s="421">
        <v>60</v>
      </c>
      <c r="B540" s="420">
        <v>60</v>
      </c>
      <c r="C540" s="420">
        <v>60</v>
      </c>
      <c r="D540" s="420">
        <v>60</v>
      </c>
      <c r="E540" s="420">
        <v>60</v>
      </c>
      <c r="F540" s="420">
        <v>60</v>
      </c>
      <c r="G540" s="420">
        <v>60</v>
      </c>
      <c r="H540" s="420">
        <v>60</v>
      </c>
      <c r="I540" s="420">
        <v>60</v>
      </c>
      <c r="J540" s="420">
        <v>60</v>
      </c>
      <c r="K540" s="420">
        <v>60</v>
      </c>
      <c r="L540" s="420">
        <v>60</v>
      </c>
      <c r="M540" s="420">
        <v>60</v>
      </c>
      <c r="N540" s="420">
        <v>60</v>
      </c>
      <c r="O540" s="420">
        <v>60</v>
      </c>
      <c r="P540" s="424">
        <v>60</v>
      </c>
      <c r="R540" s="421">
        <v>60</v>
      </c>
      <c r="S540" s="420">
        <v>60</v>
      </c>
      <c r="T540" s="420">
        <v>60</v>
      </c>
      <c r="U540" s="420">
        <v>60</v>
      </c>
      <c r="V540" s="420">
        <v>60</v>
      </c>
      <c r="W540" s="420">
        <v>60</v>
      </c>
      <c r="X540" s="420">
        <v>60</v>
      </c>
      <c r="Y540" s="420">
        <v>60</v>
      </c>
      <c r="Z540" s="420">
        <v>60</v>
      </c>
      <c r="AA540" s="420">
        <v>60</v>
      </c>
      <c r="AB540" s="420">
        <v>60</v>
      </c>
      <c r="AC540" s="420">
        <v>60</v>
      </c>
      <c r="AD540" s="420">
        <v>60</v>
      </c>
      <c r="AE540" s="420">
        <v>60</v>
      </c>
      <c r="AF540" s="420">
        <v>60</v>
      </c>
      <c r="AG540" s="424">
        <v>60</v>
      </c>
      <c r="AO540" s="748" t="s">
        <v>6512</v>
      </c>
      <c r="AP540" s="749" t="s">
        <v>10803</v>
      </c>
      <c r="AQ540" s="750">
        <v>30</v>
      </c>
      <c r="AR540" s="865">
        <v>105</v>
      </c>
    </row>
    <row r="541" spans="1:44" x14ac:dyDescent="0.15">
      <c r="A541" s="421">
        <v>450</v>
      </c>
      <c r="B541" s="420">
        <v>450</v>
      </c>
      <c r="C541" s="420">
        <v>450</v>
      </c>
      <c r="D541" s="420">
        <v>450</v>
      </c>
      <c r="E541" s="420">
        <v>450</v>
      </c>
      <c r="F541" s="420">
        <v>450</v>
      </c>
      <c r="G541" s="420">
        <v>450</v>
      </c>
      <c r="H541" s="420">
        <v>450</v>
      </c>
      <c r="I541" s="420">
        <v>450</v>
      </c>
      <c r="J541" s="420">
        <v>450</v>
      </c>
      <c r="K541" s="420">
        <v>450</v>
      </c>
      <c r="L541" s="420">
        <v>450</v>
      </c>
      <c r="M541" s="420">
        <v>450</v>
      </c>
      <c r="N541" s="420">
        <v>450</v>
      </c>
      <c r="O541" s="420">
        <v>450</v>
      </c>
      <c r="P541" s="424">
        <v>450</v>
      </c>
      <c r="R541" s="421">
        <v>450</v>
      </c>
      <c r="S541" s="420">
        <v>450</v>
      </c>
      <c r="T541" s="420">
        <v>450</v>
      </c>
      <c r="U541" s="420">
        <v>450</v>
      </c>
      <c r="V541" s="420">
        <v>450</v>
      </c>
      <c r="W541" s="420">
        <v>450</v>
      </c>
      <c r="X541" s="420">
        <v>450</v>
      </c>
      <c r="Y541" s="420">
        <v>450</v>
      </c>
      <c r="Z541" s="420">
        <v>450</v>
      </c>
      <c r="AA541" s="420">
        <v>450</v>
      </c>
      <c r="AB541" s="420">
        <v>450</v>
      </c>
      <c r="AC541" s="420">
        <v>450</v>
      </c>
      <c r="AD541" s="420">
        <v>450</v>
      </c>
      <c r="AE541" s="420">
        <v>450</v>
      </c>
      <c r="AF541" s="420">
        <v>450</v>
      </c>
      <c r="AG541" s="424">
        <v>450</v>
      </c>
      <c r="AO541" s="748" t="s">
        <v>6513</v>
      </c>
      <c r="AP541" s="911" t="s">
        <v>10534</v>
      </c>
      <c r="AQ541" s="750">
        <v>30</v>
      </c>
      <c r="AR541" s="865">
        <v>105</v>
      </c>
    </row>
    <row r="542" spans="1:44" x14ac:dyDescent="0.15">
      <c r="A542" s="421">
        <v>150</v>
      </c>
      <c r="B542" s="420">
        <v>150</v>
      </c>
      <c r="C542" s="420">
        <v>150</v>
      </c>
      <c r="D542" s="420">
        <v>150</v>
      </c>
      <c r="E542" s="420">
        <v>150</v>
      </c>
      <c r="F542" s="420">
        <v>150</v>
      </c>
      <c r="G542" s="420">
        <v>150</v>
      </c>
      <c r="H542" s="420">
        <v>150</v>
      </c>
      <c r="I542" s="420">
        <v>150</v>
      </c>
      <c r="J542" s="420">
        <v>150</v>
      </c>
      <c r="K542" s="420">
        <v>150</v>
      </c>
      <c r="L542" s="420">
        <v>150</v>
      </c>
      <c r="M542" s="420">
        <v>150</v>
      </c>
      <c r="N542" s="420">
        <v>150</v>
      </c>
      <c r="O542" s="420">
        <v>150</v>
      </c>
      <c r="P542" s="424">
        <v>150</v>
      </c>
      <c r="R542" s="421">
        <v>150</v>
      </c>
      <c r="S542" s="420">
        <v>150</v>
      </c>
      <c r="T542" s="420">
        <v>150</v>
      </c>
      <c r="U542" s="420">
        <v>150</v>
      </c>
      <c r="V542" s="420">
        <v>150</v>
      </c>
      <c r="W542" s="420">
        <v>150</v>
      </c>
      <c r="X542" s="420">
        <v>150</v>
      </c>
      <c r="Y542" s="420">
        <v>150</v>
      </c>
      <c r="Z542" s="420">
        <v>150</v>
      </c>
      <c r="AA542" s="420">
        <v>150</v>
      </c>
      <c r="AB542" s="420">
        <v>150</v>
      </c>
      <c r="AC542" s="420">
        <v>150</v>
      </c>
      <c r="AD542" s="420">
        <v>150</v>
      </c>
      <c r="AE542" s="420">
        <v>150</v>
      </c>
      <c r="AF542" s="420">
        <v>150</v>
      </c>
      <c r="AG542" s="424">
        <v>150</v>
      </c>
      <c r="AO542" s="748" t="s">
        <v>6514</v>
      </c>
      <c r="AP542" s="749" t="s">
        <v>10803</v>
      </c>
      <c r="AQ542" s="750">
        <v>30</v>
      </c>
      <c r="AR542" s="865">
        <v>105</v>
      </c>
    </row>
    <row r="543" spans="1:44" x14ac:dyDescent="0.15">
      <c r="A543" s="421">
        <v>3000</v>
      </c>
      <c r="B543" s="420">
        <v>3000</v>
      </c>
      <c r="C543" s="420">
        <v>3000</v>
      </c>
      <c r="D543" s="420">
        <v>3000</v>
      </c>
      <c r="E543" s="420">
        <v>3000</v>
      </c>
      <c r="F543" s="420">
        <v>3000</v>
      </c>
      <c r="G543" s="420">
        <v>3000</v>
      </c>
      <c r="H543" s="420">
        <v>3000</v>
      </c>
      <c r="I543" s="420">
        <v>3000</v>
      </c>
      <c r="J543" s="420">
        <v>3000</v>
      </c>
      <c r="K543" s="420">
        <v>3000</v>
      </c>
      <c r="L543" s="420">
        <v>3000</v>
      </c>
      <c r="M543" s="420">
        <v>3000</v>
      </c>
      <c r="N543" s="420">
        <v>3000</v>
      </c>
      <c r="O543" s="420">
        <v>3000</v>
      </c>
      <c r="P543" s="424">
        <v>3000</v>
      </c>
      <c r="R543" s="421">
        <v>3000</v>
      </c>
      <c r="S543" s="420">
        <v>3000</v>
      </c>
      <c r="T543" s="420">
        <v>3000</v>
      </c>
      <c r="U543" s="420">
        <v>3000</v>
      </c>
      <c r="V543" s="420">
        <v>3000</v>
      </c>
      <c r="W543" s="420">
        <v>3000</v>
      </c>
      <c r="X543" s="420">
        <v>3000</v>
      </c>
      <c r="Y543" s="420">
        <v>3000</v>
      </c>
      <c r="Z543" s="420">
        <v>3000</v>
      </c>
      <c r="AA543" s="420">
        <v>3000</v>
      </c>
      <c r="AB543" s="420">
        <v>3000</v>
      </c>
      <c r="AC543" s="420">
        <v>3000</v>
      </c>
      <c r="AD543" s="420">
        <v>3000</v>
      </c>
      <c r="AE543" s="420">
        <v>3000</v>
      </c>
      <c r="AF543" s="420">
        <v>3000</v>
      </c>
      <c r="AG543" s="424">
        <v>3000</v>
      </c>
      <c r="AO543" s="748" t="s">
        <v>6515</v>
      </c>
      <c r="AP543" s="749" t="s">
        <v>10803</v>
      </c>
      <c r="AQ543" s="750">
        <v>30</v>
      </c>
      <c r="AR543" s="865">
        <v>105</v>
      </c>
    </row>
    <row r="544" spans="1:44" x14ac:dyDescent="0.15">
      <c r="A544" s="421">
        <v>100</v>
      </c>
      <c r="B544" s="420">
        <v>90</v>
      </c>
      <c r="C544" s="420">
        <v>80</v>
      </c>
      <c r="D544" s="420">
        <v>70</v>
      </c>
      <c r="E544" s="420">
        <v>60</v>
      </c>
      <c r="F544" s="420">
        <v>50</v>
      </c>
      <c r="G544" s="420">
        <v>40</v>
      </c>
      <c r="H544" s="420">
        <v>30</v>
      </c>
      <c r="I544" s="420">
        <v>20</v>
      </c>
      <c r="J544" s="420">
        <v>10</v>
      </c>
      <c r="K544" s="420">
        <v>10</v>
      </c>
      <c r="L544" s="420">
        <v>10</v>
      </c>
      <c r="M544" s="420">
        <v>20</v>
      </c>
      <c r="N544" s="420">
        <v>30</v>
      </c>
      <c r="O544" s="420">
        <v>40</v>
      </c>
      <c r="P544" s="424">
        <v>50</v>
      </c>
      <c r="R544" s="421">
        <v>100</v>
      </c>
      <c r="S544" s="420">
        <v>90</v>
      </c>
      <c r="T544" s="420">
        <v>80</v>
      </c>
      <c r="U544" s="420">
        <v>70</v>
      </c>
      <c r="V544" s="420">
        <v>60</v>
      </c>
      <c r="W544" s="420">
        <v>50</v>
      </c>
      <c r="X544" s="420">
        <v>40</v>
      </c>
      <c r="Y544" s="420">
        <v>30</v>
      </c>
      <c r="Z544" s="420">
        <v>20</v>
      </c>
      <c r="AA544" s="420">
        <v>10</v>
      </c>
      <c r="AB544" s="420">
        <v>10</v>
      </c>
      <c r="AC544" s="420">
        <v>10</v>
      </c>
      <c r="AD544" s="420">
        <v>20</v>
      </c>
      <c r="AE544" s="420">
        <v>30</v>
      </c>
      <c r="AF544" s="420">
        <v>40</v>
      </c>
      <c r="AG544" s="424">
        <v>50</v>
      </c>
      <c r="AO544" s="748" t="s">
        <v>6516</v>
      </c>
      <c r="AP544" s="749" t="s">
        <v>10803</v>
      </c>
      <c r="AQ544" s="750">
        <v>30</v>
      </c>
      <c r="AR544" s="865">
        <v>105</v>
      </c>
    </row>
    <row r="545" spans="1:44" x14ac:dyDescent="0.15">
      <c r="A545" s="421">
        <v>100</v>
      </c>
      <c r="B545" s="420">
        <v>90</v>
      </c>
      <c r="C545" s="420">
        <v>80</v>
      </c>
      <c r="D545" s="420">
        <v>70</v>
      </c>
      <c r="E545" s="420">
        <v>60</v>
      </c>
      <c r="F545" s="420">
        <v>50</v>
      </c>
      <c r="G545" s="420">
        <v>40</v>
      </c>
      <c r="H545" s="420">
        <v>30</v>
      </c>
      <c r="I545" s="420">
        <v>20</v>
      </c>
      <c r="J545" s="420">
        <v>10</v>
      </c>
      <c r="K545" s="420">
        <v>10</v>
      </c>
      <c r="L545" s="420">
        <v>10</v>
      </c>
      <c r="M545" s="420">
        <v>20</v>
      </c>
      <c r="N545" s="420">
        <v>30</v>
      </c>
      <c r="O545" s="420">
        <v>40</v>
      </c>
      <c r="P545" s="424">
        <v>50</v>
      </c>
      <c r="R545" s="421">
        <v>100</v>
      </c>
      <c r="S545" s="420">
        <v>90</v>
      </c>
      <c r="T545" s="420">
        <v>80</v>
      </c>
      <c r="U545" s="420">
        <v>70</v>
      </c>
      <c r="V545" s="420">
        <v>60</v>
      </c>
      <c r="W545" s="420">
        <v>50</v>
      </c>
      <c r="X545" s="420">
        <v>40</v>
      </c>
      <c r="Y545" s="420">
        <v>30</v>
      </c>
      <c r="Z545" s="420">
        <v>20</v>
      </c>
      <c r="AA545" s="420">
        <v>10</v>
      </c>
      <c r="AB545" s="420">
        <v>10</v>
      </c>
      <c r="AC545" s="420">
        <v>10</v>
      </c>
      <c r="AD545" s="420">
        <v>20</v>
      </c>
      <c r="AE545" s="420">
        <v>30</v>
      </c>
      <c r="AF545" s="420">
        <v>40</v>
      </c>
      <c r="AG545" s="424">
        <v>50</v>
      </c>
      <c r="AO545" s="748" t="s">
        <v>10434</v>
      </c>
      <c r="AP545" s="749" t="s">
        <v>10534</v>
      </c>
      <c r="AQ545" s="750">
        <v>30</v>
      </c>
      <c r="AR545" s="865">
        <v>105</v>
      </c>
    </row>
    <row r="546" spans="1:44" x14ac:dyDescent="0.15">
      <c r="A546" s="421">
        <v>100</v>
      </c>
      <c r="B546" s="420">
        <v>90</v>
      </c>
      <c r="C546" s="420">
        <v>80</v>
      </c>
      <c r="D546" s="420">
        <v>70</v>
      </c>
      <c r="E546" s="420">
        <v>60</v>
      </c>
      <c r="F546" s="420">
        <v>50</v>
      </c>
      <c r="G546" s="420">
        <v>40</v>
      </c>
      <c r="H546" s="420">
        <v>30</v>
      </c>
      <c r="I546" s="420">
        <v>20</v>
      </c>
      <c r="J546" s="420">
        <v>10</v>
      </c>
      <c r="K546" s="420">
        <v>10</v>
      </c>
      <c r="L546" s="420">
        <v>10</v>
      </c>
      <c r="M546" s="420">
        <v>20</v>
      </c>
      <c r="N546" s="420">
        <v>30</v>
      </c>
      <c r="O546" s="420">
        <v>40</v>
      </c>
      <c r="P546" s="424">
        <v>50</v>
      </c>
      <c r="R546" s="421">
        <v>100</v>
      </c>
      <c r="S546" s="420">
        <v>90</v>
      </c>
      <c r="T546" s="420">
        <v>80</v>
      </c>
      <c r="U546" s="420">
        <v>70</v>
      </c>
      <c r="V546" s="420">
        <v>60</v>
      </c>
      <c r="W546" s="420">
        <v>50</v>
      </c>
      <c r="X546" s="420">
        <v>40</v>
      </c>
      <c r="Y546" s="420">
        <v>30</v>
      </c>
      <c r="Z546" s="420">
        <v>20</v>
      </c>
      <c r="AA546" s="420">
        <v>10</v>
      </c>
      <c r="AB546" s="420">
        <v>10</v>
      </c>
      <c r="AC546" s="420">
        <v>10</v>
      </c>
      <c r="AD546" s="420">
        <v>20</v>
      </c>
      <c r="AE546" s="420">
        <v>30</v>
      </c>
      <c r="AF546" s="420">
        <v>40</v>
      </c>
      <c r="AG546" s="424">
        <v>50</v>
      </c>
      <c r="AO546" s="748" t="s">
        <v>10435</v>
      </c>
      <c r="AP546" s="911" t="s">
        <v>10803</v>
      </c>
      <c r="AQ546" s="750">
        <v>30</v>
      </c>
      <c r="AR546" s="865">
        <v>105</v>
      </c>
    </row>
    <row r="547" spans="1:44" x14ac:dyDescent="0.15">
      <c r="A547" s="421">
        <v>100</v>
      </c>
      <c r="B547" s="420">
        <v>90</v>
      </c>
      <c r="C547" s="420">
        <v>80</v>
      </c>
      <c r="D547" s="420">
        <v>70</v>
      </c>
      <c r="E547" s="420">
        <v>60</v>
      </c>
      <c r="F547" s="420">
        <v>50</v>
      </c>
      <c r="G547" s="420">
        <v>40</v>
      </c>
      <c r="H547" s="420">
        <v>30</v>
      </c>
      <c r="I547" s="420">
        <v>20</v>
      </c>
      <c r="J547" s="420">
        <v>10</v>
      </c>
      <c r="K547" s="420">
        <v>10</v>
      </c>
      <c r="L547" s="420">
        <v>10</v>
      </c>
      <c r="M547" s="420">
        <v>20</v>
      </c>
      <c r="N547" s="420">
        <v>30</v>
      </c>
      <c r="O547" s="420">
        <v>40</v>
      </c>
      <c r="P547" s="424">
        <v>50</v>
      </c>
      <c r="R547" s="421">
        <v>100</v>
      </c>
      <c r="S547" s="420">
        <v>90</v>
      </c>
      <c r="T547" s="420">
        <v>80</v>
      </c>
      <c r="U547" s="420">
        <v>70</v>
      </c>
      <c r="V547" s="420">
        <v>60</v>
      </c>
      <c r="W547" s="420">
        <v>50</v>
      </c>
      <c r="X547" s="420">
        <v>40</v>
      </c>
      <c r="Y547" s="420">
        <v>30</v>
      </c>
      <c r="Z547" s="420">
        <v>20</v>
      </c>
      <c r="AA547" s="420">
        <v>10</v>
      </c>
      <c r="AB547" s="420">
        <v>10</v>
      </c>
      <c r="AC547" s="420">
        <v>10</v>
      </c>
      <c r="AD547" s="420">
        <v>20</v>
      </c>
      <c r="AE547" s="420">
        <v>30</v>
      </c>
      <c r="AF547" s="420">
        <v>40</v>
      </c>
      <c r="AG547" s="424">
        <v>50</v>
      </c>
      <c r="AO547" s="748" t="s">
        <v>10436</v>
      </c>
      <c r="AP547" s="749" t="s">
        <v>10803</v>
      </c>
      <c r="AQ547" s="750">
        <v>30</v>
      </c>
      <c r="AR547" s="865">
        <v>105</v>
      </c>
    </row>
    <row r="548" spans="1:44" x14ac:dyDescent="0.15">
      <c r="A548" s="421">
        <v>100</v>
      </c>
      <c r="B548" s="420">
        <v>90</v>
      </c>
      <c r="C548" s="420">
        <v>80</v>
      </c>
      <c r="D548" s="420">
        <v>70</v>
      </c>
      <c r="E548" s="420">
        <v>60</v>
      </c>
      <c r="F548" s="420">
        <v>50</v>
      </c>
      <c r="G548" s="420">
        <v>40</v>
      </c>
      <c r="H548" s="420">
        <v>30</v>
      </c>
      <c r="I548" s="420">
        <v>20</v>
      </c>
      <c r="J548" s="420">
        <v>10</v>
      </c>
      <c r="K548" s="420">
        <v>10</v>
      </c>
      <c r="L548" s="420">
        <v>10</v>
      </c>
      <c r="M548" s="420">
        <v>20</v>
      </c>
      <c r="N548" s="420">
        <v>30</v>
      </c>
      <c r="O548" s="420">
        <v>40</v>
      </c>
      <c r="P548" s="424">
        <v>50</v>
      </c>
      <c r="R548" s="421">
        <v>100</v>
      </c>
      <c r="S548" s="420">
        <v>90</v>
      </c>
      <c r="T548" s="420">
        <v>80</v>
      </c>
      <c r="U548" s="420">
        <v>70</v>
      </c>
      <c r="V548" s="420">
        <v>60</v>
      </c>
      <c r="W548" s="420">
        <v>50</v>
      </c>
      <c r="X548" s="420">
        <v>40</v>
      </c>
      <c r="Y548" s="420">
        <v>30</v>
      </c>
      <c r="Z548" s="420">
        <v>20</v>
      </c>
      <c r="AA548" s="420">
        <v>10</v>
      </c>
      <c r="AB548" s="420">
        <v>10</v>
      </c>
      <c r="AC548" s="420">
        <v>10</v>
      </c>
      <c r="AD548" s="420">
        <v>20</v>
      </c>
      <c r="AE548" s="420">
        <v>30</v>
      </c>
      <c r="AF548" s="420">
        <v>40</v>
      </c>
      <c r="AG548" s="424">
        <v>50</v>
      </c>
      <c r="AO548" s="748" t="s">
        <v>10437</v>
      </c>
      <c r="AP548" s="911" t="s">
        <v>10803</v>
      </c>
      <c r="AQ548" s="750">
        <v>30</v>
      </c>
      <c r="AR548" s="865">
        <v>105</v>
      </c>
    </row>
    <row r="549" spans="1:44" x14ac:dyDescent="0.15">
      <c r="A549" s="421">
        <v>100</v>
      </c>
      <c r="B549" s="420">
        <v>90</v>
      </c>
      <c r="C549" s="420">
        <v>80</v>
      </c>
      <c r="D549" s="420">
        <v>70</v>
      </c>
      <c r="E549" s="420">
        <v>60</v>
      </c>
      <c r="F549" s="420">
        <v>50</v>
      </c>
      <c r="G549" s="420">
        <v>40</v>
      </c>
      <c r="H549" s="420">
        <v>30</v>
      </c>
      <c r="I549" s="420">
        <v>20</v>
      </c>
      <c r="J549" s="420">
        <v>10</v>
      </c>
      <c r="K549" s="420">
        <v>10</v>
      </c>
      <c r="L549" s="420">
        <v>10</v>
      </c>
      <c r="M549" s="420">
        <v>20</v>
      </c>
      <c r="N549" s="420">
        <v>30</v>
      </c>
      <c r="O549" s="420">
        <v>40</v>
      </c>
      <c r="P549" s="424">
        <v>50</v>
      </c>
      <c r="R549" s="421">
        <v>100</v>
      </c>
      <c r="S549" s="420">
        <v>90</v>
      </c>
      <c r="T549" s="420">
        <v>80</v>
      </c>
      <c r="U549" s="420">
        <v>70</v>
      </c>
      <c r="V549" s="420">
        <v>60</v>
      </c>
      <c r="W549" s="420">
        <v>50</v>
      </c>
      <c r="X549" s="420">
        <v>40</v>
      </c>
      <c r="Y549" s="420">
        <v>30</v>
      </c>
      <c r="Z549" s="420">
        <v>20</v>
      </c>
      <c r="AA549" s="420">
        <v>10</v>
      </c>
      <c r="AB549" s="420">
        <v>10</v>
      </c>
      <c r="AC549" s="420">
        <v>10</v>
      </c>
      <c r="AD549" s="420">
        <v>20</v>
      </c>
      <c r="AE549" s="420">
        <v>30</v>
      </c>
      <c r="AF549" s="420">
        <v>40</v>
      </c>
      <c r="AG549" s="424">
        <v>50</v>
      </c>
      <c r="AO549" s="748" t="s">
        <v>10472</v>
      </c>
      <c r="AP549" s="749" t="s">
        <v>10803</v>
      </c>
      <c r="AQ549" s="750">
        <v>30</v>
      </c>
      <c r="AR549" s="865">
        <v>105</v>
      </c>
    </row>
    <row r="550" spans="1:44" x14ac:dyDescent="0.15">
      <c r="A550" s="421">
        <v>100</v>
      </c>
      <c r="B550" s="420">
        <v>90</v>
      </c>
      <c r="C550" s="420">
        <v>80</v>
      </c>
      <c r="D550" s="420">
        <v>70</v>
      </c>
      <c r="E550" s="420">
        <v>60</v>
      </c>
      <c r="F550" s="420">
        <v>50</v>
      </c>
      <c r="G550" s="420">
        <v>40</v>
      </c>
      <c r="H550" s="420">
        <v>30</v>
      </c>
      <c r="I550" s="420">
        <v>20</v>
      </c>
      <c r="J550" s="420">
        <v>10</v>
      </c>
      <c r="K550" s="420">
        <v>10</v>
      </c>
      <c r="L550" s="420">
        <v>10</v>
      </c>
      <c r="M550" s="420">
        <v>20</v>
      </c>
      <c r="N550" s="420">
        <v>30</v>
      </c>
      <c r="O550" s="420">
        <v>40</v>
      </c>
      <c r="P550" s="424">
        <v>50</v>
      </c>
      <c r="R550" s="421">
        <v>100</v>
      </c>
      <c r="S550" s="420">
        <v>90</v>
      </c>
      <c r="T550" s="420">
        <v>80</v>
      </c>
      <c r="U550" s="420">
        <v>70</v>
      </c>
      <c r="V550" s="420">
        <v>60</v>
      </c>
      <c r="W550" s="420">
        <v>50</v>
      </c>
      <c r="X550" s="420">
        <v>40</v>
      </c>
      <c r="Y550" s="420">
        <v>30</v>
      </c>
      <c r="Z550" s="420">
        <v>20</v>
      </c>
      <c r="AA550" s="420">
        <v>10</v>
      </c>
      <c r="AB550" s="420">
        <v>10</v>
      </c>
      <c r="AC550" s="420">
        <v>10</v>
      </c>
      <c r="AD550" s="420">
        <v>20</v>
      </c>
      <c r="AE550" s="420">
        <v>30</v>
      </c>
      <c r="AF550" s="420">
        <v>40</v>
      </c>
      <c r="AG550" s="424">
        <v>50</v>
      </c>
      <c r="AO550" s="748" t="s">
        <v>10473</v>
      </c>
      <c r="AP550" s="749" t="s">
        <v>10803</v>
      </c>
      <c r="AQ550" s="750">
        <v>30</v>
      </c>
      <c r="AR550" s="865">
        <v>105</v>
      </c>
    </row>
    <row r="551" spans="1:44" x14ac:dyDescent="0.15">
      <c r="A551" s="421">
        <v>100</v>
      </c>
      <c r="B551" s="420">
        <v>90</v>
      </c>
      <c r="C551" s="420">
        <v>80</v>
      </c>
      <c r="D551" s="420">
        <v>70</v>
      </c>
      <c r="E551" s="420">
        <v>60</v>
      </c>
      <c r="F551" s="420">
        <v>50</v>
      </c>
      <c r="G551" s="420">
        <v>40</v>
      </c>
      <c r="H551" s="420">
        <v>30</v>
      </c>
      <c r="I551" s="420">
        <v>20</v>
      </c>
      <c r="J551" s="420">
        <v>10</v>
      </c>
      <c r="K551" s="420">
        <v>10</v>
      </c>
      <c r="L551" s="420">
        <v>10</v>
      </c>
      <c r="M551" s="420">
        <v>20</v>
      </c>
      <c r="N551" s="420">
        <v>30</v>
      </c>
      <c r="O551" s="420">
        <v>40</v>
      </c>
      <c r="P551" s="424">
        <v>50</v>
      </c>
      <c r="R551" s="421">
        <v>100</v>
      </c>
      <c r="S551" s="420">
        <v>90</v>
      </c>
      <c r="T551" s="420">
        <v>80</v>
      </c>
      <c r="U551" s="420">
        <v>70</v>
      </c>
      <c r="V551" s="420">
        <v>60</v>
      </c>
      <c r="W551" s="420">
        <v>50</v>
      </c>
      <c r="X551" s="420">
        <v>40</v>
      </c>
      <c r="Y551" s="420">
        <v>30</v>
      </c>
      <c r="Z551" s="420">
        <v>20</v>
      </c>
      <c r="AA551" s="420">
        <v>10</v>
      </c>
      <c r="AB551" s="420">
        <v>10</v>
      </c>
      <c r="AC551" s="420">
        <v>10</v>
      </c>
      <c r="AD551" s="420">
        <v>20</v>
      </c>
      <c r="AE551" s="420">
        <v>30</v>
      </c>
      <c r="AF551" s="420">
        <v>40</v>
      </c>
      <c r="AG551" s="424">
        <v>50</v>
      </c>
      <c r="AO551" s="748" t="s">
        <v>10474</v>
      </c>
      <c r="AP551" s="749" t="s">
        <v>10803</v>
      </c>
      <c r="AQ551" s="750">
        <v>30</v>
      </c>
      <c r="AR551" s="865">
        <v>105</v>
      </c>
    </row>
    <row r="552" spans="1:44" x14ac:dyDescent="0.15">
      <c r="A552" s="421">
        <v>100</v>
      </c>
      <c r="B552" s="420">
        <v>90</v>
      </c>
      <c r="C552" s="420">
        <v>80</v>
      </c>
      <c r="D552" s="420">
        <v>70</v>
      </c>
      <c r="E552" s="420">
        <v>60</v>
      </c>
      <c r="F552" s="420">
        <v>50</v>
      </c>
      <c r="G552" s="420">
        <v>40</v>
      </c>
      <c r="H552" s="420">
        <v>30</v>
      </c>
      <c r="I552" s="420">
        <v>20</v>
      </c>
      <c r="J552" s="420">
        <v>10</v>
      </c>
      <c r="K552" s="420">
        <v>10</v>
      </c>
      <c r="L552" s="420">
        <v>10</v>
      </c>
      <c r="M552" s="420">
        <v>20</v>
      </c>
      <c r="N552" s="420">
        <v>30</v>
      </c>
      <c r="O552" s="420">
        <v>40</v>
      </c>
      <c r="P552" s="424">
        <v>50</v>
      </c>
      <c r="R552" s="421">
        <v>100</v>
      </c>
      <c r="S552" s="420">
        <v>90</v>
      </c>
      <c r="T552" s="420">
        <v>80</v>
      </c>
      <c r="U552" s="420">
        <v>70</v>
      </c>
      <c r="V552" s="420">
        <v>60</v>
      </c>
      <c r="W552" s="420">
        <v>50</v>
      </c>
      <c r="X552" s="420">
        <v>40</v>
      </c>
      <c r="Y552" s="420">
        <v>30</v>
      </c>
      <c r="Z552" s="420">
        <v>20</v>
      </c>
      <c r="AA552" s="420">
        <v>10</v>
      </c>
      <c r="AB552" s="420">
        <v>10</v>
      </c>
      <c r="AC552" s="420">
        <v>10</v>
      </c>
      <c r="AD552" s="420">
        <v>20</v>
      </c>
      <c r="AE552" s="420">
        <v>30</v>
      </c>
      <c r="AF552" s="420">
        <v>40</v>
      </c>
      <c r="AG552" s="424">
        <v>50</v>
      </c>
      <c r="AO552" s="748" t="s">
        <v>10475</v>
      </c>
      <c r="AP552" s="749" t="s">
        <v>10803</v>
      </c>
      <c r="AQ552" s="750">
        <v>30</v>
      </c>
      <c r="AR552" s="865">
        <v>105</v>
      </c>
    </row>
    <row r="553" spans="1:44" x14ac:dyDescent="0.15">
      <c r="A553" s="421">
        <v>100</v>
      </c>
      <c r="B553" s="420">
        <v>90</v>
      </c>
      <c r="C553" s="420">
        <v>80</v>
      </c>
      <c r="D553" s="420">
        <v>70</v>
      </c>
      <c r="E553" s="420">
        <v>60</v>
      </c>
      <c r="F553" s="420">
        <v>50</v>
      </c>
      <c r="G553" s="420">
        <v>40</v>
      </c>
      <c r="H553" s="420">
        <v>30</v>
      </c>
      <c r="I553" s="420">
        <v>20</v>
      </c>
      <c r="J553" s="420">
        <v>10</v>
      </c>
      <c r="K553" s="420">
        <v>10</v>
      </c>
      <c r="L553" s="420">
        <v>10</v>
      </c>
      <c r="M553" s="420">
        <v>20</v>
      </c>
      <c r="N553" s="420">
        <v>30</v>
      </c>
      <c r="O553" s="420">
        <v>40</v>
      </c>
      <c r="P553" s="424">
        <v>50</v>
      </c>
      <c r="R553" s="421">
        <v>100</v>
      </c>
      <c r="S553" s="420">
        <v>90</v>
      </c>
      <c r="T553" s="420">
        <v>80</v>
      </c>
      <c r="U553" s="420">
        <v>70</v>
      </c>
      <c r="V553" s="420">
        <v>60</v>
      </c>
      <c r="W553" s="420">
        <v>50</v>
      </c>
      <c r="X553" s="420">
        <v>40</v>
      </c>
      <c r="Y553" s="420">
        <v>30</v>
      </c>
      <c r="Z553" s="420">
        <v>20</v>
      </c>
      <c r="AA553" s="420">
        <v>10</v>
      </c>
      <c r="AB553" s="420">
        <v>10</v>
      </c>
      <c r="AC553" s="420">
        <v>10</v>
      </c>
      <c r="AD553" s="420">
        <v>20</v>
      </c>
      <c r="AE553" s="420">
        <v>30</v>
      </c>
      <c r="AF553" s="420">
        <v>40</v>
      </c>
      <c r="AG553" s="424">
        <v>50</v>
      </c>
      <c r="AO553" s="748" t="s">
        <v>10439</v>
      </c>
      <c r="AP553" s="749" t="s">
        <v>10803</v>
      </c>
      <c r="AQ553" s="750">
        <v>30</v>
      </c>
      <c r="AR553" s="865">
        <v>105</v>
      </c>
    </row>
    <row r="554" spans="1:44" x14ac:dyDescent="0.15">
      <c r="A554" s="421">
        <v>100</v>
      </c>
      <c r="B554" s="420">
        <v>90</v>
      </c>
      <c r="C554" s="420">
        <v>80</v>
      </c>
      <c r="D554" s="420">
        <v>70</v>
      </c>
      <c r="E554" s="420">
        <v>60</v>
      </c>
      <c r="F554" s="420">
        <v>50</v>
      </c>
      <c r="G554" s="420">
        <v>40</v>
      </c>
      <c r="H554" s="420">
        <v>30</v>
      </c>
      <c r="I554" s="420">
        <v>20</v>
      </c>
      <c r="J554" s="420">
        <v>10</v>
      </c>
      <c r="K554" s="420">
        <v>10</v>
      </c>
      <c r="L554" s="420">
        <v>10</v>
      </c>
      <c r="M554" s="420">
        <v>20</v>
      </c>
      <c r="N554" s="420">
        <v>30</v>
      </c>
      <c r="O554" s="420">
        <v>40</v>
      </c>
      <c r="P554" s="424">
        <v>50</v>
      </c>
      <c r="R554" s="421">
        <v>100</v>
      </c>
      <c r="S554" s="420">
        <v>90</v>
      </c>
      <c r="T554" s="420">
        <v>80</v>
      </c>
      <c r="U554" s="420">
        <v>70</v>
      </c>
      <c r="V554" s="420">
        <v>60</v>
      </c>
      <c r="W554" s="420">
        <v>50</v>
      </c>
      <c r="X554" s="420">
        <v>40</v>
      </c>
      <c r="Y554" s="420">
        <v>30</v>
      </c>
      <c r="Z554" s="420">
        <v>20</v>
      </c>
      <c r="AA554" s="420">
        <v>10</v>
      </c>
      <c r="AB554" s="420">
        <v>10</v>
      </c>
      <c r="AC554" s="420">
        <v>10</v>
      </c>
      <c r="AD554" s="420">
        <v>20</v>
      </c>
      <c r="AE554" s="420">
        <v>30</v>
      </c>
      <c r="AF554" s="420">
        <v>40</v>
      </c>
      <c r="AG554" s="424">
        <v>50</v>
      </c>
      <c r="AO554" s="748" t="s">
        <v>10440</v>
      </c>
      <c r="AP554" s="749" t="s">
        <v>10803</v>
      </c>
      <c r="AQ554" s="750">
        <v>30</v>
      </c>
      <c r="AR554" s="865">
        <v>105</v>
      </c>
    </row>
    <row r="555" spans="1:44" x14ac:dyDescent="0.15">
      <c r="A555" s="421">
        <v>10</v>
      </c>
      <c r="B555" s="420">
        <v>20</v>
      </c>
      <c r="C555" s="420">
        <v>30</v>
      </c>
      <c r="D555" s="420">
        <v>40</v>
      </c>
      <c r="E555" s="420">
        <v>50</v>
      </c>
      <c r="F555" s="420">
        <v>60</v>
      </c>
      <c r="G555" s="420">
        <v>70</v>
      </c>
      <c r="H555" s="420">
        <v>80</v>
      </c>
      <c r="I555" s="420">
        <v>90</v>
      </c>
      <c r="J555" s="420">
        <v>100</v>
      </c>
      <c r="K555" s="420">
        <v>100</v>
      </c>
      <c r="L555" s="420">
        <v>80</v>
      </c>
      <c r="M555" s="420">
        <v>70</v>
      </c>
      <c r="N555" s="420">
        <v>60</v>
      </c>
      <c r="O555" s="420">
        <v>50</v>
      </c>
      <c r="P555" s="424">
        <v>40</v>
      </c>
      <c r="R555" s="421">
        <v>10</v>
      </c>
      <c r="S555" s="420">
        <v>20</v>
      </c>
      <c r="T555" s="420">
        <v>30</v>
      </c>
      <c r="U555" s="420">
        <v>40</v>
      </c>
      <c r="V555" s="420">
        <v>50</v>
      </c>
      <c r="W555" s="420">
        <v>60</v>
      </c>
      <c r="X555" s="420">
        <v>70</v>
      </c>
      <c r="Y555" s="420">
        <v>80</v>
      </c>
      <c r="Z555" s="420">
        <v>90</v>
      </c>
      <c r="AA555" s="420">
        <v>100</v>
      </c>
      <c r="AB555" s="420">
        <v>90</v>
      </c>
      <c r="AC555" s="420">
        <v>80</v>
      </c>
      <c r="AD555" s="420">
        <v>70</v>
      </c>
      <c r="AE555" s="420">
        <v>60</v>
      </c>
      <c r="AF555" s="420">
        <v>50</v>
      </c>
      <c r="AG555" s="424">
        <v>40</v>
      </c>
      <c r="AO555" s="748" t="s">
        <v>10441</v>
      </c>
      <c r="AP555" s="749" t="s">
        <v>10948</v>
      </c>
      <c r="AQ555" s="750">
        <v>30</v>
      </c>
      <c r="AR555" s="865">
        <v>105</v>
      </c>
    </row>
    <row r="556" spans="1:44" ht="14.25" thickBot="1" x14ac:dyDescent="0.2">
      <c r="A556" s="421">
        <v>10</v>
      </c>
      <c r="B556" s="420">
        <v>10</v>
      </c>
      <c r="C556" s="420">
        <v>10</v>
      </c>
      <c r="D556" s="420">
        <v>10</v>
      </c>
      <c r="E556" s="420">
        <v>10</v>
      </c>
      <c r="F556" s="420">
        <v>10</v>
      </c>
      <c r="G556" s="420">
        <v>10</v>
      </c>
      <c r="H556" s="420">
        <v>10</v>
      </c>
      <c r="I556" s="420">
        <v>10</v>
      </c>
      <c r="J556" s="420">
        <v>10</v>
      </c>
      <c r="K556" s="420">
        <v>10</v>
      </c>
      <c r="L556" s="420">
        <v>10</v>
      </c>
      <c r="M556" s="420">
        <v>10</v>
      </c>
      <c r="N556" s="420">
        <v>10</v>
      </c>
      <c r="O556" s="420">
        <v>10</v>
      </c>
      <c r="P556" s="424">
        <v>10</v>
      </c>
      <c r="R556" s="421">
        <v>10</v>
      </c>
      <c r="S556" s="420">
        <v>10</v>
      </c>
      <c r="T556" s="420">
        <v>10</v>
      </c>
      <c r="U556" s="420">
        <v>10</v>
      </c>
      <c r="V556" s="420">
        <v>10</v>
      </c>
      <c r="W556" s="420">
        <v>10</v>
      </c>
      <c r="X556" s="420">
        <v>10</v>
      </c>
      <c r="Y556" s="420">
        <v>10</v>
      </c>
      <c r="Z556" s="420">
        <v>10</v>
      </c>
      <c r="AA556" s="420">
        <v>10</v>
      </c>
      <c r="AB556" s="420">
        <v>10</v>
      </c>
      <c r="AC556" s="420">
        <v>10</v>
      </c>
      <c r="AD556" s="420">
        <v>10</v>
      </c>
      <c r="AE556" s="420">
        <v>10</v>
      </c>
      <c r="AF556" s="420">
        <v>10</v>
      </c>
      <c r="AG556" s="424">
        <v>10</v>
      </c>
      <c r="AO556" s="748" t="s">
        <v>10442</v>
      </c>
      <c r="AP556" s="749" t="s">
        <v>10803</v>
      </c>
      <c r="AQ556" s="750">
        <v>30</v>
      </c>
      <c r="AR556" s="865">
        <v>105</v>
      </c>
    </row>
    <row r="557" spans="1:44" x14ac:dyDescent="0.15">
      <c r="A557" s="821" t="s">
        <v>10800</v>
      </c>
      <c r="B557" s="422" t="s">
        <v>10800</v>
      </c>
      <c r="C557" s="422" t="s">
        <v>10800</v>
      </c>
      <c r="D557" s="422" t="s">
        <v>10800</v>
      </c>
      <c r="E557" s="422" t="s">
        <v>10800</v>
      </c>
      <c r="F557" s="422" t="s">
        <v>10800</v>
      </c>
      <c r="G557" s="422" t="s">
        <v>10800</v>
      </c>
      <c r="H557" s="422" t="s">
        <v>10800</v>
      </c>
      <c r="I557" s="422" t="s">
        <v>10800</v>
      </c>
      <c r="J557" s="422" t="s">
        <v>10800</v>
      </c>
      <c r="K557" s="422" t="s">
        <v>10800</v>
      </c>
      <c r="L557" s="422" t="s">
        <v>10800</v>
      </c>
      <c r="M557" s="422" t="s">
        <v>10800</v>
      </c>
      <c r="N557" s="422" t="s">
        <v>10800</v>
      </c>
      <c r="O557" s="422" t="s">
        <v>10800</v>
      </c>
      <c r="P557" s="822" t="s">
        <v>10800</v>
      </c>
      <c r="R557" s="821" t="s">
        <v>10800</v>
      </c>
      <c r="S557" s="422" t="s">
        <v>10933</v>
      </c>
      <c r="T557" s="422" t="s">
        <v>10800</v>
      </c>
      <c r="U557" s="422" t="s">
        <v>10800</v>
      </c>
      <c r="V557" s="422" t="s">
        <v>10800</v>
      </c>
      <c r="W557" s="422" t="s">
        <v>10933</v>
      </c>
      <c r="X557" s="422" t="s">
        <v>10800</v>
      </c>
      <c r="Y557" s="422" t="s">
        <v>10800</v>
      </c>
      <c r="Z557" s="422" t="s">
        <v>10800</v>
      </c>
      <c r="AA557" s="422" t="s">
        <v>10800</v>
      </c>
      <c r="AB557" s="422" t="s">
        <v>10800</v>
      </c>
      <c r="AC557" s="422" t="s">
        <v>10933</v>
      </c>
      <c r="AD557" s="422" t="s">
        <v>10800</v>
      </c>
      <c r="AE557" s="422" t="s">
        <v>10800</v>
      </c>
      <c r="AF557" s="422" t="s">
        <v>10800</v>
      </c>
      <c r="AG557" s="822" t="s">
        <v>10943</v>
      </c>
      <c r="AO557" s="748" t="s">
        <v>10443</v>
      </c>
      <c r="AP557" s="911" t="s">
        <v>10803</v>
      </c>
      <c r="AQ557" s="750">
        <v>30</v>
      </c>
      <c r="AR557" s="865">
        <v>105</v>
      </c>
    </row>
    <row r="558" spans="1:44" x14ac:dyDescent="0.15">
      <c r="A558" s="421" t="s">
        <v>10773</v>
      </c>
      <c r="B558" s="420" t="s">
        <v>10801</v>
      </c>
      <c r="C558" s="420" t="s">
        <v>10773</v>
      </c>
      <c r="D558" s="420" t="s">
        <v>10773</v>
      </c>
      <c r="E558" s="420" t="s">
        <v>10773</v>
      </c>
      <c r="F558" s="420" t="s">
        <v>10773</v>
      </c>
      <c r="G558" s="420" t="s">
        <v>10773</v>
      </c>
      <c r="H558" s="420" t="s">
        <v>10773</v>
      </c>
      <c r="I558" s="420" t="s">
        <v>10773</v>
      </c>
      <c r="J558" s="420" t="s">
        <v>10773</v>
      </c>
      <c r="K558" s="420" t="s">
        <v>10773</v>
      </c>
      <c r="L558" s="420" t="s">
        <v>10773</v>
      </c>
      <c r="M558" s="420" t="s">
        <v>10773</v>
      </c>
      <c r="N558" s="420" t="s">
        <v>10773</v>
      </c>
      <c r="O558" s="420" t="s">
        <v>10773</v>
      </c>
      <c r="P558" s="424" t="s">
        <v>10773</v>
      </c>
      <c r="R558" s="421" t="s">
        <v>10773</v>
      </c>
      <c r="S558" s="420" t="s">
        <v>10773</v>
      </c>
      <c r="T558" s="420" t="s">
        <v>10944</v>
      </c>
      <c r="U558" s="420" t="s">
        <v>10773</v>
      </c>
      <c r="V558" s="420" t="s">
        <v>10773</v>
      </c>
      <c r="W558" s="420" t="s">
        <v>10773</v>
      </c>
      <c r="X558" s="420" t="s">
        <v>10773</v>
      </c>
      <c r="Y558" s="420" t="s">
        <v>10773</v>
      </c>
      <c r="Z558" s="420" t="s">
        <v>10773</v>
      </c>
      <c r="AA558" s="420" t="s">
        <v>10773</v>
      </c>
      <c r="AB558" s="420" t="s">
        <v>10773</v>
      </c>
      <c r="AC558" s="420" t="s">
        <v>10773</v>
      </c>
      <c r="AD558" s="420" t="s">
        <v>10944</v>
      </c>
      <c r="AE558" s="420" t="s">
        <v>10936</v>
      </c>
      <c r="AF558" s="420" t="s">
        <v>10773</v>
      </c>
      <c r="AG558" s="424" t="s">
        <v>10773</v>
      </c>
      <c r="AO558" s="748" t="s">
        <v>10444</v>
      </c>
      <c r="AP558" s="749" t="s">
        <v>10803</v>
      </c>
      <c r="AQ558" s="750">
        <v>30</v>
      </c>
      <c r="AR558" s="865">
        <v>105</v>
      </c>
    </row>
    <row r="559" spans="1:44" x14ac:dyDescent="0.15">
      <c r="A559" s="421" t="s">
        <v>10931</v>
      </c>
      <c r="B559" s="420" t="s">
        <v>10928</v>
      </c>
      <c r="C559" s="420" t="s">
        <v>10928</v>
      </c>
      <c r="D559" s="420" t="s">
        <v>10931</v>
      </c>
      <c r="E559" s="420" t="s">
        <v>10928</v>
      </c>
      <c r="F559" s="420" t="s">
        <v>10928</v>
      </c>
      <c r="G559" s="420" t="s">
        <v>10928</v>
      </c>
      <c r="H559" s="420" t="s">
        <v>10928</v>
      </c>
      <c r="I559" s="420" t="s">
        <v>10874</v>
      </c>
      <c r="J559" s="420" t="s">
        <v>10929</v>
      </c>
      <c r="K559" s="420" t="s">
        <v>10929</v>
      </c>
      <c r="L559" s="420" t="s">
        <v>10929</v>
      </c>
      <c r="M559" s="420" t="s">
        <v>10929</v>
      </c>
      <c r="N559" s="420" t="s">
        <v>10929</v>
      </c>
      <c r="O559" s="420" t="s">
        <v>10929</v>
      </c>
      <c r="P559" s="424" t="s">
        <v>10929</v>
      </c>
      <c r="R559" s="421" t="s">
        <v>10774</v>
      </c>
      <c r="S559" s="420" t="s">
        <v>10774</v>
      </c>
      <c r="T559" s="420" t="s">
        <v>10774</v>
      </c>
      <c r="U559" s="420" t="s">
        <v>10774</v>
      </c>
      <c r="V559" s="420" t="s">
        <v>10774</v>
      </c>
      <c r="W559" s="420" t="s">
        <v>10871</v>
      </c>
      <c r="X559" s="420" t="s">
        <v>10871</v>
      </c>
      <c r="Y559" s="420" t="s">
        <v>10871</v>
      </c>
      <c r="Z559" s="420" t="s">
        <v>10942</v>
      </c>
      <c r="AA559" s="420" t="s">
        <v>10872</v>
      </c>
      <c r="AB559" s="420" t="s">
        <v>10799</v>
      </c>
      <c r="AC559" s="420" t="s">
        <v>10799</v>
      </c>
      <c r="AD559" s="420" t="s">
        <v>10872</v>
      </c>
      <c r="AE559" s="420" t="s">
        <v>10799</v>
      </c>
      <c r="AF559" s="420" t="s">
        <v>10872</v>
      </c>
      <c r="AG559" s="424" t="s">
        <v>10872</v>
      </c>
      <c r="AO559" s="748" t="s">
        <v>10438</v>
      </c>
      <c r="AP559" s="749" t="s">
        <v>10803</v>
      </c>
      <c r="AQ559" s="750">
        <v>30</v>
      </c>
      <c r="AR559" s="865">
        <v>105</v>
      </c>
    </row>
    <row r="560" spans="1:44" x14ac:dyDescent="0.15">
      <c r="A560" s="421">
        <v>1350</v>
      </c>
      <c r="B560" s="420">
        <v>1350</v>
      </c>
      <c r="C560" s="420">
        <v>1350</v>
      </c>
      <c r="D560" s="420">
        <v>1350</v>
      </c>
      <c r="E560" s="420">
        <v>1350</v>
      </c>
      <c r="F560" s="420">
        <v>1350</v>
      </c>
      <c r="G560" s="420">
        <v>1350</v>
      </c>
      <c r="H560" s="420">
        <v>1350</v>
      </c>
      <c r="I560" s="420">
        <v>1350</v>
      </c>
      <c r="J560" s="420">
        <v>1350</v>
      </c>
      <c r="K560" s="420">
        <v>1350</v>
      </c>
      <c r="L560" s="420">
        <v>1350</v>
      </c>
      <c r="M560" s="420">
        <v>1350</v>
      </c>
      <c r="N560" s="420">
        <v>1350</v>
      </c>
      <c r="O560" s="420">
        <v>1350</v>
      </c>
      <c r="P560" s="424">
        <v>1350</v>
      </c>
      <c r="R560" s="421">
        <v>1350</v>
      </c>
      <c r="S560" s="420">
        <v>1350</v>
      </c>
      <c r="T560" s="420">
        <v>1350</v>
      </c>
      <c r="U560" s="420">
        <v>1350</v>
      </c>
      <c r="V560" s="420">
        <v>1350</v>
      </c>
      <c r="W560" s="420">
        <v>1350</v>
      </c>
      <c r="X560" s="420">
        <v>1350</v>
      </c>
      <c r="Y560" s="420">
        <v>1350</v>
      </c>
      <c r="Z560" s="420">
        <v>1350</v>
      </c>
      <c r="AA560" s="420">
        <v>1350</v>
      </c>
      <c r="AB560" s="420">
        <v>1350</v>
      </c>
      <c r="AC560" s="420">
        <v>1350</v>
      </c>
      <c r="AD560" s="420">
        <v>1350</v>
      </c>
      <c r="AE560" s="420">
        <v>1350</v>
      </c>
      <c r="AF560" s="420">
        <v>1350</v>
      </c>
      <c r="AG560" s="424">
        <v>1350</v>
      </c>
      <c r="AO560" s="748" t="s">
        <v>6519</v>
      </c>
      <c r="AP560" s="749" t="s">
        <v>10803</v>
      </c>
      <c r="AQ560" s="750">
        <v>30</v>
      </c>
      <c r="AR560" s="865">
        <v>105</v>
      </c>
    </row>
    <row r="561" spans="1:44" x14ac:dyDescent="0.15">
      <c r="A561" s="421">
        <v>30</v>
      </c>
      <c r="B561" s="420">
        <v>45</v>
      </c>
      <c r="C561" s="420">
        <v>60</v>
      </c>
      <c r="D561" s="420">
        <v>75</v>
      </c>
      <c r="E561" s="420">
        <v>90</v>
      </c>
      <c r="F561" s="420">
        <v>150</v>
      </c>
      <c r="G561" s="420">
        <v>120</v>
      </c>
      <c r="H561" s="420">
        <v>135</v>
      </c>
      <c r="I561" s="420">
        <v>150</v>
      </c>
      <c r="J561" s="420">
        <v>165</v>
      </c>
      <c r="K561" s="420">
        <v>180</v>
      </c>
      <c r="L561" s="420">
        <v>195</v>
      </c>
      <c r="M561" s="420">
        <v>210</v>
      </c>
      <c r="N561" s="420">
        <v>225</v>
      </c>
      <c r="O561" s="420">
        <v>240</v>
      </c>
      <c r="P561" s="424">
        <v>255</v>
      </c>
      <c r="R561" s="421">
        <v>30</v>
      </c>
      <c r="S561" s="420">
        <v>45</v>
      </c>
      <c r="T561" s="420">
        <v>60</v>
      </c>
      <c r="U561" s="420">
        <v>75</v>
      </c>
      <c r="V561" s="420">
        <v>90</v>
      </c>
      <c r="W561" s="420">
        <v>150</v>
      </c>
      <c r="X561" s="420">
        <v>120</v>
      </c>
      <c r="Y561" s="420">
        <v>135</v>
      </c>
      <c r="Z561" s="420">
        <v>150</v>
      </c>
      <c r="AA561" s="420">
        <v>165</v>
      </c>
      <c r="AB561" s="420">
        <v>180</v>
      </c>
      <c r="AC561" s="420">
        <v>195</v>
      </c>
      <c r="AD561" s="420">
        <v>210</v>
      </c>
      <c r="AE561" s="420">
        <v>225</v>
      </c>
      <c r="AF561" s="420">
        <v>240</v>
      </c>
      <c r="AG561" s="424">
        <v>255</v>
      </c>
      <c r="AO561" s="748" t="s">
        <v>6520</v>
      </c>
      <c r="AP561" s="749" t="s">
        <v>10803</v>
      </c>
      <c r="AQ561" s="750">
        <v>30</v>
      </c>
      <c r="AR561" s="865">
        <v>105</v>
      </c>
    </row>
    <row r="562" spans="1:44" ht="14.25" thickBot="1" x14ac:dyDescent="0.2">
      <c r="A562" s="421">
        <v>300</v>
      </c>
      <c r="B562" s="420">
        <v>840</v>
      </c>
      <c r="C562" s="420">
        <v>855</v>
      </c>
      <c r="D562" s="420">
        <v>870</v>
      </c>
      <c r="E562" s="420">
        <v>300</v>
      </c>
      <c r="F562" s="420">
        <v>225</v>
      </c>
      <c r="G562" s="420">
        <v>915</v>
      </c>
      <c r="H562" s="420">
        <v>930</v>
      </c>
      <c r="I562" s="420">
        <v>945</v>
      </c>
      <c r="J562" s="420">
        <v>960</v>
      </c>
      <c r="K562" s="420">
        <v>975</v>
      </c>
      <c r="L562" s="420">
        <v>990</v>
      </c>
      <c r="M562" s="420">
        <v>1005</v>
      </c>
      <c r="N562" s="420">
        <v>1020</v>
      </c>
      <c r="O562" s="420">
        <v>1035</v>
      </c>
      <c r="P562" s="424">
        <v>1050</v>
      </c>
      <c r="R562" s="421">
        <v>300</v>
      </c>
      <c r="S562" s="420">
        <v>840</v>
      </c>
      <c r="T562" s="420">
        <v>855</v>
      </c>
      <c r="U562" s="420">
        <v>870</v>
      </c>
      <c r="V562" s="420">
        <v>300</v>
      </c>
      <c r="W562" s="420">
        <v>225</v>
      </c>
      <c r="X562" s="420">
        <v>915</v>
      </c>
      <c r="Y562" s="420">
        <v>930</v>
      </c>
      <c r="Z562" s="420">
        <v>945</v>
      </c>
      <c r="AA562" s="420">
        <v>960</v>
      </c>
      <c r="AB562" s="420">
        <v>975</v>
      </c>
      <c r="AC562" s="420">
        <v>990</v>
      </c>
      <c r="AD562" s="420">
        <v>1005</v>
      </c>
      <c r="AE562" s="420">
        <v>1020</v>
      </c>
      <c r="AF562" s="420">
        <v>1035</v>
      </c>
      <c r="AG562" s="424">
        <v>1050</v>
      </c>
      <c r="AO562" s="751" t="s">
        <v>6521</v>
      </c>
      <c r="AP562" s="752" t="s">
        <v>10803</v>
      </c>
      <c r="AQ562" s="753">
        <v>30</v>
      </c>
      <c r="AR562" s="866">
        <v>105</v>
      </c>
    </row>
    <row r="563" spans="1:44" x14ac:dyDescent="0.15">
      <c r="A563" s="421">
        <v>30</v>
      </c>
      <c r="B563" s="420">
        <v>30</v>
      </c>
      <c r="C563" s="420">
        <v>30</v>
      </c>
      <c r="D563" s="420">
        <v>30</v>
      </c>
      <c r="E563" s="420">
        <v>30</v>
      </c>
      <c r="F563" s="420">
        <v>30</v>
      </c>
      <c r="G563" s="420">
        <v>30</v>
      </c>
      <c r="H563" s="420">
        <v>30</v>
      </c>
      <c r="I563" s="420">
        <v>30</v>
      </c>
      <c r="J563" s="420">
        <v>30</v>
      </c>
      <c r="K563" s="420">
        <v>30</v>
      </c>
      <c r="L563" s="420">
        <v>30</v>
      </c>
      <c r="M563" s="420">
        <v>30</v>
      </c>
      <c r="N563" s="420">
        <v>30</v>
      </c>
      <c r="O563" s="420">
        <v>30</v>
      </c>
      <c r="P563" s="424">
        <v>30</v>
      </c>
      <c r="R563" s="421">
        <v>30</v>
      </c>
      <c r="S563" s="420">
        <v>30</v>
      </c>
      <c r="T563" s="420">
        <v>30</v>
      </c>
      <c r="U563" s="420">
        <v>30</v>
      </c>
      <c r="V563" s="420">
        <v>30</v>
      </c>
      <c r="W563" s="420">
        <v>30</v>
      </c>
      <c r="X563" s="420">
        <v>30</v>
      </c>
      <c r="Y563" s="420">
        <v>30</v>
      </c>
      <c r="Z563" s="420">
        <v>30</v>
      </c>
      <c r="AA563" s="420">
        <v>30</v>
      </c>
      <c r="AB563" s="420">
        <v>30</v>
      </c>
      <c r="AC563" s="420">
        <v>30</v>
      </c>
      <c r="AD563" s="420">
        <v>30</v>
      </c>
      <c r="AE563" s="420">
        <v>30</v>
      </c>
      <c r="AF563" s="420">
        <v>30</v>
      </c>
      <c r="AG563" s="424">
        <v>30</v>
      </c>
    </row>
    <row r="564" spans="1:44" x14ac:dyDescent="0.15">
      <c r="A564" s="421">
        <v>300</v>
      </c>
      <c r="B564" s="420">
        <v>300</v>
      </c>
      <c r="C564" s="420">
        <v>300</v>
      </c>
      <c r="D564" s="420">
        <v>300</v>
      </c>
      <c r="E564" s="420">
        <v>300</v>
      </c>
      <c r="F564" s="420">
        <v>300</v>
      </c>
      <c r="G564" s="420">
        <v>300</v>
      </c>
      <c r="H564" s="420">
        <v>300</v>
      </c>
      <c r="I564" s="420">
        <v>300</v>
      </c>
      <c r="J564" s="420">
        <v>300</v>
      </c>
      <c r="K564" s="420">
        <v>300</v>
      </c>
      <c r="L564" s="420">
        <v>300</v>
      </c>
      <c r="M564" s="420">
        <v>300</v>
      </c>
      <c r="N564" s="420">
        <v>300</v>
      </c>
      <c r="O564" s="420">
        <v>300</v>
      </c>
      <c r="P564" s="424">
        <v>300</v>
      </c>
      <c r="R564" s="421">
        <v>300</v>
      </c>
      <c r="S564" s="420">
        <v>300</v>
      </c>
      <c r="T564" s="420">
        <v>300</v>
      </c>
      <c r="U564" s="420">
        <v>300</v>
      </c>
      <c r="V564" s="420">
        <v>300</v>
      </c>
      <c r="W564" s="420">
        <v>300</v>
      </c>
      <c r="X564" s="420">
        <v>300</v>
      </c>
      <c r="Y564" s="420">
        <v>300</v>
      </c>
      <c r="Z564" s="420">
        <v>300</v>
      </c>
      <c r="AA564" s="420">
        <v>300</v>
      </c>
      <c r="AB564" s="420">
        <v>300</v>
      </c>
      <c r="AC564" s="420">
        <v>300</v>
      </c>
      <c r="AD564" s="420">
        <v>300</v>
      </c>
      <c r="AE564" s="420">
        <v>300</v>
      </c>
      <c r="AF564" s="420">
        <v>300</v>
      </c>
      <c r="AG564" s="424">
        <v>300</v>
      </c>
    </row>
    <row r="565" spans="1:44" x14ac:dyDescent="0.15">
      <c r="A565" s="421">
        <v>60</v>
      </c>
      <c r="B565" s="420">
        <v>60</v>
      </c>
      <c r="C565" s="420">
        <v>60</v>
      </c>
      <c r="D565" s="420">
        <v>60</v>
      </c>
      <c r="E565" s="420">
        <v>60</v>
      </c>
      <c r="F565" s="420">
        <v>60</v>
      </c>
      <c r="G565" s="420">
        <v>60</v>
      </c>
      <c r="H565" s="420">
        <v>60</v>
      </c>
      <c r="I565" s="420">
        <v>60</v>
      </c>
      <c r="J565" s="420">
        <v>60</v>
      </c>
      <c r="K565" s="420">
        <v>60</v>
      </c>
      <c r="L565" s="420">
        <v>60</v>
      </c>
      <c r="M565" s="420">
        <v>60</v>
      </c>
      <c r="N565" s="420">
        <v>60</v>
      </c>
      <c r="O565" s="420">
        <v>60</v>
      </c>
      <c r="P565" s="424">
        <v>60</v>
      </c>
      <c r="R565" s="421">
        <v>60</v>
      </c>
      <c r="S565" s="420">
        <v>60</v>
      </c>
      <c r="T565" s="420">
        <v>60</v>
      </c>
      <c r="U565" s="420">
        <v>60</v>
      </c>
      <c r="V565" s="420">
        <v>60</v>
      </c>
      <c r="W565" s="420">
        <v>60</v>
      </c>
      <c r="X565" s="420">
        <v>60</v>
      </c>
      <c r="Y565" s="420">
        <v>60</v>
      </c>
      <c r="Z565" s="420">
        <v>60</v>
      </c>
      <c r="AA565" s="420">
        <v>60</v>
      </c>
      <c r="AB565" s="420">
        <v>60</v>
      </c>
      <c r="AC565" s="420">
        <v>60</v>
      </c>
      <c r="AD565" s="420">
        <v>60</v>
      </c>
      <c r="AE565" s="420">
        <v>60</v>
      </c>
      <c r="AF565" s="420">
        <v>60</v>
      </c>
      <c r="AG565" s="424">
        <v>60</v>
      </c>
    </row>
    <row r="566" spans="1:44" x14ac:dyDescent="0.15">
      <c r="A566" s="421">
        <v>450</v>
      </c>
      <c r="B566" s="420">
        <v>450</v>
      </c>
      <c r="C566" s="420">
        <v>450</v>
      </c>
      <c r="D566" s="420">
        <v>450</v>
      </c>
      <c r="E566" s="420">
        <v>450</v>
      </c>
      <c r="F566" s="420">
        <v>450</v>
      </c>
      <c r="G566" s="420">
        <v>450</v>
      </c>
      <c r="H566" s="420">
        <v>450</v>
      </c>
      <c r="I566" s="420">
        <v>450</v>
      </c>
      <c r="J566" s="420">
        <v>450</v>
      </c>
      <c r="K566" s="420">
        <v>450</v>
      </c>
      <c r="L566" s="420">
        <v>450</v>
      </c>
      <c r="M566" s="420">
        <v>450</v>
      </c>
      <c r="N566" s="420">
        <v>450</v>
      </c>
      <c r="O566" s="420">
        <v>450</v>
      </c>
      <c r="P566" s="424">
        <v>450</v>
      </c>
      <c r="R566" s="421">
        <v>450</v>
      </c>
      <c r="S566" s="420">
        <v>450</v>
      </c>
      <c r="T566" s="420">
        <v>450</v>
      </c>
      <c r="U566" s="420">
        <v>450</v>
      </c>
      <c r="V566" s="420">
        <v>450</v>
      </c>
      <c r="W566" s="420">
        <v>450</v>
      </c>
      <c r="X566" s="420">
        <v>450</v>
      </c>
      <c r="Y566" s="420">
        <v>450</v>
      </c>
      <c r="Z566" s="420">
        <v>450</v>
      </c>
      <c r="AA566" s="420">
        <v>450</v>
      </c>
      <c r="AB566" s="420">
        <v>450</v>
      </c>
      <c r="AC566" s="420">
        <v>450</v>
      </c>
      <c r="AD566" s="420">
        <v>450</v>
      </c>
      <c r="AE566" s="420">
        <v>450</v>
      </c>
      <c r="AF566" s="420">
        <v>450</v>
      </c>
      <c r="AG566" s="424">
        <v>450</v>
      </c>
    </row>
    <row r="567" spans="1:44" x14ac:dyDescent="0.15">
      <c r="A567" s="421">
        <v>150</v>
      </c>
      <c r="B567" s="420">
        <v>150</v>
      </c>
      <c r="C567" s="420">
        <v>150</v>
      </c>
      <c r="D567" s="420">
        <v>150</v>
      </c>
      <c r="E567" s="420">
        <v>150</v>
      </c>
      <c r="F567" s="420">
        <v>150</v>
      </c>
      <c r="G567" s="420">
        <v>150</v>
      </c>
      <c r="H567" s="420">
        <v>150</v>
      </c>
      <c r="I567" s="420">
        <v>150</v>
      </c>
      <c r="J567" s="420">
        <v>150</v>
      </c>
      <c r="K567" s="420">
        <v>150</v>
      </c>
      <c r="L567" s="420">
        <v>150</v>
      </c>
      <c r="M567" s="420">
        <v>150</v>
      </c>
      <c r="N567" s="420">
        <v>150</v>
      </c>
      <c r="O567" s="420">
        <v>150</v>
      </c>
      <c r="P567" s="424">
        <v>150</v>
      </c>
      <c r="R567" s="421">
        <v>150</v>
      </c>
      <c r="S567" s="420">
        <v>150</v>
      </c>
      <c r="T567" s="420">
        <v>150</v>
      </c>
      <c r="U567" s="420">
        <v>150</v>
      </c>
      <c r="V567" s="420">
        <v>150</v>
      </c>
      <c r="W567" s="420">
        <v>150</v>
      </c>
      <c r="X567" s="420">
        <v>150</v>
      </c>
      <c r="Y567" s="420">
        <v>150</v>
      </c>
      <c r="Z567" s="420">
        <v>150</v>
      </c>
      <c r="AA567" s="420">
        <v>150</v>
      </c>
      <c r="AB567" s="420">
        <v>150</v>
      </c>
      <c r="AC567" s="420">
        <v>150</v>
      </c>
      <c r="AD567" s="420">
        <v>150</v>
      </c>
      <c r="AE567" s="420">
        <v>150</v>
      </c>
      <c r="AF567" s="420">
        <v>150</v>
      </c>
      <c r="AG567" s="424">
        <v>150</v>
      </c>
    </row>
    <row r="568" spans="1:44" x14ac:dyDescent="0.15">
      <c r="A568" s="421">
        <v>3000</v>
      </c>
      <c r="B568" s="420">
        <v>3000</v>
      </c>
      <c r="C568" s="420">
        <v>3000</v>
      </c>
      <c r="D568" s="420">
        <v>3000</v>
      </c>
      <c r="E568" s="420">
        <v>3000</v>
      </c>
      <c r="F568" s="420">
        <v>3000</v>
      </c>
      <c r="G568" s="420">
        <v>3000</v>
      </c>
      <c r="H568" s="420">
        <v>3000</v>
      </c>
      <c r="I568" s="420">
        <v>3000</v>
      </c>
      <c r="J568" s="420">
        <v>3000</v>
      </c>
      <c r="K568" s="420">
        <v>3000</v>
      </c>
      <c r="L568" s="420">
        <v>3000</v>
      </c>
      <c r="M568" s="420">
        <v>3000</v>
      </c>
      <c r="N568" s="420">
        <v>3000</v>
      </c>
      <c r="O568" s="420">
        <v>3000</v>
      </c>
      <c r="P568" s="424">
        <v>3000</v>
      </c>
      <c r="R568" s="421">
        <v>3000</v>
      </c>
      <c r="S568" s="420">
        <v>3000</v>
      </c>
      <c r="T568" s="420">
        <v>3000</v>
      </c>
      <c r="U568" s="420">
        <v>3000</v>
      </c>
      <c r="V568" s="420">
        <v>3000</v>
      </c>
      <c r="W568" s="420">
        <v>3000</v>
      </c>
      <c r="X568" s="420">
        <v>3000</v>
      </c>
      <c r="Y568" s="420">
        <v>3000</v>
      </c>
      <c r="Z568" s="420">
        <v>3000</v>
      </c>
      <c r="AA568" s="420">
        <v>3000</v>
      </c>
      <c r="AB568" s="420">
        <v>3000</v>
      </c>
      <c r="AC568" s="420">
        <v>3000</v>
      </c>
      <c r="AD568" s="420">
        <v>3000</v>
      </c>
      <c r="AE568" s="420">
        <v>3000</v>
      </c>
      <c r="AF568" s="420">
        <v>3000</v>
      </c>
      <c r="AG568" s="424">
        <v>3000</v>
      </c>
    </row>
    <row r="569" spans="1:44" x14ac:dyDescent="0.15">
      <c r="A569" s="421">
        <v>100</v>
      </c>
      <c r="B569" s="420">
        <v>90</v>
      </c>
      <c r="C569" s="420">
        <v>80</v>
      </c>
      <c r="D569" s="420">
        <v>70</v>
      </c>
      <c r="E569" s="420">
        <v>60</v>
      </c>
      <c r="F569" s="420">
        <v>50</v>
      </c>
      <c r="G569" s="420">
        <v>40</v>
      </c>
      <c r="H569" s="420">
        <v>30</v>
      </c>
      <c r="I569" s="420">
        <v>20</v>
      </c>
      <c r="J569" s="420">
        <v>10</v>
      </c>
      <c r="K569" s="420">
        <v>10</v>
      </c>
      <c r="L569" s="420">
        <v>10</v>
      </c>
      <c r="M569" s="420">
        <v>20</v>
      </c>
      <c r="N569" s="420">
        <v>30</v>
      </c>
      <c r="O569" s="420">
        <v>40</v>
      </c>
      <c r="P569" s="424">
        <v>50</v>
      </c>
      <c r="R569" s="421">
        <v>100</v>
      </c>
      <c r="S569" s="420">
        <v>90</v>
      </c>
      <c r="T569" s="420">
        <v>80</v>
      </c>
      <c r="U569" s="420">
        <v>70</v>
      </c>
      <c r="V569" s="420">
        <v>60</v>
      </c>
      <c r="W569" s="420">
        <v>50</v>
      </c>
      <c r="X569" s="420">
        <v>40</v>
      </c>
      <c r="Y569" s="420">
        <v>30</v>
      </c>
      <c r="Z569" s="420">
        <v>20</v>
      </c>
      <c r="AA569" s="420">
        <v>10</v>
      </c>
      <c r="AB569" s="420">
        <v>10</v>
      </c>
      <c r="AC569" s="420">
        <v>10</v>
      </c>
      <c r="AD569" s="420">
        <v>20</v>
      </c>
      <c r="AE569" s="420">
        <v>30</v>
      </c>
      <c r="AF569" s="420">
        <v>40</v>
      </c>
      <c r="AG569" s="424">
        <v>50</v>
      </c>
    </row>
    <row r="570" spans="1:44" x14ac:dyDescent="0.15">
      <c r="A570" s="421">
        <v>100</v>
      </c>
      <c r="B570" s="420">
        <v>90</v>
      </c>
      <c r="C570" s="420">
        <v>80</v>
      </c>
      <c r="D570" s="420">
        <v>70</v>
      </c>
      <c r="E570" s="420">
        <v>60</v>
      </c>
      <c r="F570" s="420">
        <v>50</v>
      </c>
      <c r="G570" s="420">
        <v>40</v>
      </c>
      <c r="H570" s="420">
        <v>30</v>
      </c>
      <c r="I570" s="420">
        <v>20</v>
      </c>
      <c r="J570" s="420">
        <v>10</v>
      </c>
      <c r="K570" s="420">
        <v>10</v>
      </c>
      <c r="L570" s="420">
        <v>10</v>
      </c>
      <c r="M570" s="420">
        <v>20</v>
      </c>
      <c r="N570" s="420">
        <v>30</v>
      </c>
      <c r="O570" s="420">
        <v>40</v>
      </c>
      <c r="P570" s="424">
        <v>50</v>
      </c>
      <c r="R570" s="421">
        <v>100</v>
      </c>
      <c r="S570" s="420">
        <v>90</v>
      </c>
      <c r="T570" s="420">
        <v>80</v>
      </c>
      <c r="U570" s="420">
        <v>70</v>
      </c>
      <c r="V570" s="420">
        <v>60</v>
      </c>
      <c r="W570" s="420">
        <v>50</v>
      </c>
      <c r="X570" s="420">
        <v>40</v>
      </c>
      <c r="Y570" s="420">
        <v>30</v>
      </c>
      <c r="Z570" s="420">
        <v>20</v>
      </c>
      <c r="AA570" s="420">
        <v>10</v>
      </c>
      <c r="AB570" s="420">
        <v>10</v>
      </c>
      <c r="AC570" s="420">
        <v>10</v>
      </c>
      <c r="AD570" s="420">
        <v>20</v>
      </c>
      <c r="AE570" s="420">
        <v>30</v>
      </c>
      <c r="AF570" s="420">
        <v>40</v>
      </c>
      <c r="AG570" s="424">
        <v>50</v>
      </c>
    </row>
    <row r="571" spans="1:44" x14ac:dyDescent="0.15">
      <c r="A571" s="421">
        <v>100</v>
      </c>
      <c r="B571" s="420">
        <v>90</v>
      </c>
      <c r="C571" s="420">
        <v>80</v>
      </c>
      <c r="D571" s="420">
        <v>70</v>
      </c>
      <c r="E571" s="420">
        <v>60</v>
      </c>
      <c r="F571" s="420">
        <v>50</v>
      </c>
      <c r="G571" s="420">
        <v>40</v>
      </c>
      <c r="H571" s="420">
        <v>30</v>
      </c>
      <c r="I571" s="420">
        <v>20</v>
      </c>
      <c r="J571" s="420">
        <v>10</v>
      </c>
      <c r="K571" s="420">
        <v>10</v>
      </c>
      <c r="L571" s="420">
        <v>10</v>
      </c>
      <c r="M571" s="420">
        <v>20</v>
      </c>
      <c r="N571" s="420">
        <v>30</v>
      </c>
      <c r="O571" s="420">
        <v>40</v>
      </c>
      <c r="P571" s="424">
        <v>50</v>
      </c>
      <c r="R571" s="421">
        <v>100</v>
      </c>
      <c r="S571" s="420">
        <v>90</v>
      </c>
      <c r="T571" s="420">
        <v>80</v>
      </c>
      <c r="U571" s="420">
        <v>70</v>
      </c>
      <c r="V571" s="420">
        <v>60</v>
      </c>
      <c r="W571" s="420">
        <v>50</v>
      </c>
      <c r="X571" s="420">
        <v>40</v>
      </c>
      <c r="Y571" s="420">
        <v>30</v>
      </c>
      <c r="Z571" s="420">
        <v>20</v>
      </c>
      <c r="AA571" s="420">
        <v>10</v>
      </c>
      <c r="AB571" s="420">
        <v>10</v>
      </c>
      <c r="AC571" s="420">
        <v>10</v>
      </c>
      <c r="AD571" s="420">
        <v>20</v>
      </c>
      <c r="AE571" s="420">
        <v>30</v>
      </c>
      <c r="AF571" s="420">
        <v>40</v>
      </c>
      <c r="AG571" s="424">
        <v>50</v>
      </c>
    </row>
    <row r="572" spans="1:44" x14ac:dyDescent="0.15">
      <c r="A572" s="421">
        <v>100</v>
      </c>
      <c r="B572" s="420">
        <v>90</v>
      </c>
      <c r="C572" s="420">
        <v>80</v>
      </c>
      <c r="D572" s="420">
        <v>70</v>
      </c>
      <c r="E572" s="420">
        <v>60</v>
      </c>
      <c r="F572" s="420">
        <v>50</v>
      </c>
      <c r="G572" s="420">
        <v>40</v>
      </c>
      <c r="H572" s="420">
        <v>30</v>
      </c>
      <c r="I572" s="420">
        <v>20</v>
      </c>
      <c r="J572" s="420">
        <v>10</v>
      </c>
      <c r="K572" s="420">
        <v>10</v>
      </c>
      <c r="L572" s="420">
        <v>10</v>
      </c>
      <c r="M572" s="420">
        <v>20</v>
      </c>
      <c r="N572" s="420">
        <v>30</v>
      </c>
      <c r="O572" s="420">
        <v>40</v>
      </c>
      <c r="P572" s="424">
        <v>50</v>
      </c>
      <c r="R572" s="421">
        <v>100</v>
      </c>
      <c r="S572" s="420">
        <v>90</v>
      </c>
      <c r="T572" s="420">
        <v>80</v>
      </c>
      <c r="U572" s="420">
        <v>70</v>
      </c>
      <c r="V572" s="420">
        <v>60</v>
      </c>
      <c r="W572" s="420">
        <v>50</v>
      </c>
      <c r="X572" s="420">
        <v>40</v>
      </c>
      <c r="Y572" s="420">
        <v>30</v>
      </c>
      <c r="Z572" s="420">
        <v>20</v>
      </c>
      <c r="AA572" s="420">
        <v>10</v>
      </c>
      <c r="AB572" s="420">
        <v>10</v>
      </c>
      <c r="AC572" s="420">
        <v>10</v>
      </c>
      <c r="AD572" s="420">
        <v>20</v>
      </c>
      <c r="AE572" s="420">
        <v>30</v>
      </c>
      <c r="AF572" s="420">
        <v>40</v>
      </c>
      <c r="AG572" s="424">
        <v>50</v>
      </c>
    </row>
    <row r="573" spans="1:44" x14ac:dyDescent="0.15">
      <c r="A573" s="421">
        <v>100</v>
      </c>
      <c r="B573" s="420">
        <v>90</v>
      </c>
      <c r="C573" s="420">
        <v>80</v>
      </c>
      <c r="D573" s="420">
        <v>70</v>
      </c>
      <c r="E573" s="420">
        <v>60</v>
      </c>
      <c r="F573" s="420">
        <v>50</v>
      </c>
      <c r="G573" s="420">
        <v>40</v>
      </c>
      <c r="H573" s="420">
        <v>30</v>
      </c>
      <c r="I573" s="420">
        <v>20</v>
      </c>
      <c r="J573" s="420">
        <v>10</v>
      </c>
      <c r="K573" s="420">
        <v>10</v>
      </c>
      <c r="L573" s="420">
        <v>10</v>
      </c>
      <c r="M573" s="420">
        <v>20</v>
      </c>
      <c r="N573" s="420">
        <v>30</v>
      </c>
      <c r="O573" s="420">
        <v>40</v>
      </c>
      <c r="P573" s="424">
        <v>50</v>
      </c>
      <c r="R573" s="421">
        <v>100</v>
      </c>
      <c r="S573" s="420">
        <v>90</v>
      </c>
      <c r="T573" s="420">
        <v>80</v>
      </c>
      <c r="U573" s="420">
        <v>70</v>
      </c>
      <c r="V573" s="420">
        <v>60</v>
      </c>
      <c r="W573" s="420">
        <v>50</v>
      </c>
      <c r="X573" s="420">
        <v>40</v>
      </c>
      <c r="Y573" s="420">
        <v>30</v>
      </c>
      <c r="Z573" s="420">
        <v>20</v>
      </c>
      <c r="AA573" s="420">
        <v>10</v>
      </c>
      <c r="AB573" s="420">
        <v>10</v>
      </c>
      <c r="AC573" s="420">
        <v>10</v>
      </c>
      <c r="AD573" s="420">
        <v>20</v>
      </c>
      <c r="AE573" s="420">
        <v>30</v>
      </c>
      <c r="AF573" s="420">
        <v>40</v>
      </c>
      <c r="AG573" s="424">
        <v>50</v>
      </c>
    </row>
    <row r="574" spans="1:44" x14ac:dyDescent="0.15">
      <c r="A574" s="421">
        <v>100</v>
      </c>
      <c r="B574" s="420">
        <v>90</v>
      </c>
      <c r="C574" s="420">
        <v>80</v>
      </c>
      <c r="D574" s="420">
        <v>70</v>
      </c>
      <c r="E574" s="420">
        <v>60</v>
      </c>
      <c r="F574" s="420">
        <v>50</v>
      </c>
      <c r="G574" s="420">
        <v>40</v>
      </c>
      <c r="H574" s="420">
        <v>30</v>
      </c>
      <c r="I574" s="420">
        <v>20</v>
      </c>
      <c r="J574" s="420">
        <v>10</v>
      </c>
      <c r="K574" s="420">
        <v>10</v>
      </c>
      <c r="L574" s="420">
        <v>10</v>
      </c>
      <c r="M574" s="420">
        <v>20</v>
      </c>
      <c r="N574" s="420">
        <v>30</v>
      </c>
      <c r="O574" s="420">
        <v>40</v>
      </c>
      <c r="P574" s="424">
        <v>50</v>
      </c>
      <c r="R574" s="421">
        <v>100</v>
      </c>
      <c r="S574" s="420">
        <v>90</v>
      </c>
      <c r="T574" s="420">
        <v>80</v>
      </c>
      <c r="U574" s="420">
        <v>70</v>
      </c>
      <c r="V574" s="420">
        <v>60</v>
      </c>
      <c r="W574" s="420">
        <v>50</v>
      </c>
      <c r="X574" s="420">
        <v>40</v>
      </c>
      <c r="Y574" s="420">
        <v>30</v>
      </c>
      <c r="Z574" s="420">
        <v>20</v>
      </c>
      <c r="AA574" s="420">
        <v>10</v>
      </c>
      <c r="AB574" s="420">
        <v>10</v>
      </c>
      <c r="AC574" s="420">
        <v>10</v>
      </c>
      <c r="AD574" s="420">
        <v>20</v>
      </c>
      <c r="AE574" s="420">
        <v>30</v>
      </c>
      <c r="AF574" s="420">
        <v>40</v>
      </c>
      <c r="AG574" s="424">
        <v>50</v>
      </c>
    </row>
    <row r="575" spans="1:44" x14ac:dyDescent="0.15">
      <c r="A575" s="421">
        <v>100</v>
      </c>
      <c r="B575" s="420">
        <v>90</v>
      </c>
      <c r="C575" s="420">
        <v>80</v>
      </c>
      <c r="D575" s="420">
        <v>70</v>
      </c>
      <c r="E575" s="420">
        <v>60</v>
      </c>
      <c r="F575" s="420">
        <v>50</v>
      </c>
      <c r="G575" s="420">
        <v>40</v>
      </c>
      <c r="H575" s="420">
        <v>30</v>
      </c>
      <c r="I575" s="420">
        <v>20</v>
      </c>
      <c r="J575" s="420">
        <v>10</v>
      </c>
      <c r="K575" s="420">
        <v>10</v>
      </c>
      <c r="L575" s="420">
        <v>10</v>
      </c>
      <c r="M575" s="420">
        <v>20</v>
      </c>
      <c r="N575" s="420">
        <v>30</v>
      </c>
      <c r="O575" s="420">
        <v>40</v>
      </c>
      <c r="P575" s="424">
        <v>50</v>
      </c>
      <c r="R575" s="421">
        <v>100</v>
      </c>
      <c r="S575" s="420">
        <v>90</v>
      </c>
      <c r="T575" s="420">
        <v>80</v>
      </c>
      <c r="U575" s="420">
        <v>70</v>
      </c>
      <c r="V575" s="420">
        <v>60</v>
      </c>
      <c r="W575" s="420">
        <v>50</v>
      </c>
      <c r="X575" s="420">
        <v>40</v>
      </c>
      <c r="Y575" s="420">
        <v>30</v>
      </c>
      <c r="Z575" s="420">
        <v>20</v>
      </c>
      <c r="AA575" s="420">
        <v>10</v>
      </c>
      <c r="AB575" s="420">
        <v>10</v>
      </c>
      <c r="AC575" s="420">
        <v>10</v>
      </c>
      <c r="AD575" s="420">
        <v>20</v>
      </c>
      <c r="AE575" s="420">
        <v>30</v>
      </c>
      <c r="AF575" s="420">
        <v>40</v>
      </c>
      <c r="AG575" s="424">
        <v>50</v>
      </c>
    </row>
    <row r="576" spans="1:44" x14ac:dyDescent="0.15">
      <c r="A576" s="421">
        <v>100</v>
      </c>
      <c r="B576" s="420">
        <v>90</v>
      </c>
      <c r="C576" s="420">
        <v>80</v>
      </c>
      <c r="D576" s="420">
        <v>70</v>
      </c>
      <c r="E576" s="420">
        <v>60</v>
      </c>
      <c r="F576" s="420">
        <v>50</v>
      </c>
      <c r="G576" s="420">
        <v>40</v>
      </c>
      <c r="H576" s="420">
        <v>30</v>
      </c>
      <c r="I576" s="420">
        <v>20</v>
      </c>
      <c r="J576" s="420">
        <v>10</v>
      </c>
      <c r="K576" s="420">
        <v>10</v>
      </c>
      <c r="L576" s="420">
        <v>10</v>
      </c>
      <c r="M576" s="420">
        <v>20</v>
      </c>
      <c r="N576" s="420">
        <v>30</v>
      </c>
      <c r="O576" s="420">
        <v>40</v>
      </c>
      <c r="P576" s="424">
        <v>50</v>
      </c>
      <c r="R576" s="421">
        <v>100</v>
      </c>
      <c r="S576" s="420">
        <v>90</v>
      </c>
      <c r="T576" s="420">
        <v>80</v>
      </c>
      <c r="U576" s="420">
        <v>70</v>
      </c>
      <c r="V576" s="420">
        <v>60</v>
      </c>
      <c r="W576" s="420">
        <v>50</v>
      </c>
      <c r="X576" s="420">
        <v>40</v>
      </c>
      <c r="Y576" s="420">
        <v>30</v>
      </c>
      <c r="Z576" s="420">
        <v>20</v>
      </c>
      <c r="AA576" s="420">
        <v>10</v>
      </c>
      <c r="AB576" s="420">
        <v>10</v>
      </c>
      <c r="AC576" s="420">
        <v>10</v>
      </c>
      <c r="AD576" s="420">
        <v>20</v>
      </c>
      <c r="AE576" s="420">
        <v>30</v>
      </c>
      <c r="AF576" s="420">
        <v>40</v>
      </c>
      <c r="AG576" s="424">
        <v>50</v>
      </c>
    </row>
    <row r="577" spans="1:33" x14ac:dyDescent="0.15">
      <c r="A577" s="421">
        <v>100</v>
      </c>
      <c r="B577" s="420">
        <v>90</v>
      </c>
      <c r="C577" s="420">
        <v>80</v>
      </c>
      <c r="D577" s="420">
        <v>70</v>
      </c>
      <c r="E577" s="420">
        <v>60</v>
      </c>
      <c r="F577" s="420">
        <v>50</v>
      </c>
      <c r="G577" s="420">
        <v>40</v>
      </c>
      <c r="H577" s="420">
        <v>30</v>
      </c>
      <c r="I577" s="420">
        <v>20</v>
      </c>
      <c r="J577" s="420">
        <v>10</v>
      </c>
      <c r="K577" s="420">
        <v>10</v>
      </c>
      <c r="L577" s="420">
        <v>10</v>
      </c>
      <c r="M577" s="420">
        <v>20</v>
      </c>
      <c r="N577" s="420">
        <v>30</v>
      </c>
      <c r="O577" s="420">
        <v>40</v>
      </c>
      <c r="P577" s="424">
        <v>50</v>
      </c>
      <c r="R577" s="421">
        <v>100</v>
      </c>
      <c r="S577" s="420">
        <v>90</v>
      </c>
      <c r="T577" s="420">
        <v>80</v>
      </c>
      <c r="U577" s="420">
        <v>70</v>
      </c>
      <c r="V577" s="420">
        <v>60</v>
      </c>
      <c r="W577" s="420">
        <v>50</v>
      </c>
      <c r="X577" s="420">
        <v>40</v>
      </c>
      <c r="Y577" s="420">
        <v>30</v>
      </c>
      <c r="Z577" s="420">
        <v>20</v>
      </c>
      <c r="AA577" s="420">
        <v>10</v>
      </c>
      <c r="AB577" s="420">
        <v>10</v>
      </c>
      <c r="AC577" s="420">
        <v>10</v>
      </c>
      <c r="AD577" s="420">
        <v>20</v>
      </c>
      <c r="AE577" s="420">
        <v>30</v>
      </c>
      <c r="AF577" s="420">
        <v>40</v>
      </c>
      <c r="AG577" s="424">
        <v>50</v>
      </c>
    </row>
    <row r="578" spans="1:33" x14ac:dyDescent="0.15">
      <c r="A578" s="421">
        <v>100</v>
      </c>
      <c r="B578" s="420">
        <v>90</v>
      </c>
      <c r="C578" s="420">
        <v>80</v>
      </c>
      <c r="D578" s="420">
        <v>70</v>
      </c>
      <c r="E578" s="420">
        <v>60</v>
      </c>
      <c r="F578" s="420">
        <v>50</v>
      </c>
      <c r="G578" s="420">
        <v>40</v>
      </c>
      <c r="H578" s="420">
        <v>30</v>
      </c>
      <c r="I578" s="420">
        <v>20</v>
      </c>
      <c r="J578" s="420">
        <v>10</v>
      </c>
      <c r="K578" s="420">
        <v>10</v>
      </c>
      <c r="L578" s="420">
        <v>10</v>
      </c>
      <c r="M578" s="420">
        <v>20</v>
      </c>
      <c r="N578" s="420">
        <v>30</v>
      </c>
      <c r="O578" s="420">
        <v>40</v>
      </c>
      <c r="P578" s="424">
        <v>50</v>
      </c>
      <c r="R578" s="421">
        <v>100</v>
      </c>
      <c r="S578" s="420">
        <v>90</v>
      </c>
      <c r="T578" s="420">
        <v>80</v>
      </c>
      <c r="U578" s="420">
        <v>70</v>
      </c>
      <c r="V578" s="420">
        <v>60</v>
      </c>
      <c r="W578" s="420">
        <v>50</v>
      </c>
      <c r="X578" s="420">
        <v>40</v>
      </c>
      <c r="Y578" s="420">
        <v>30</v>
      </c>
      <c r="Z578" s="420">
        <v>20</v>
      </c>
      <c r="AA578" s="420">
        <v>10</v>
      </c>
      <c r="AB578" s="420">
        <v>10</v>
      </c>
      <c r="AC578" s="420">
        <v>10</v>
      </c>
      <c r="AD578" s="420">
        <v>20</v>
      </c>
      <c r="AE578" s="420">
        <v>30</v>
      </c>
      <c r="AF578" s="420">
        <v>40</v>
      </c>
      <c r="AG578" s="424">
        <v>50</v>
      </c>
    </row>
    <row r="579" spans="1:33" x14ac:dyDescent="0.15">
      <c r="A579" s="421">
        <v>100</v>
      </c>
      <c r="B579" s="420">
        <v>90</v>
      </c>
      <c r="C579" s="420">
        <v>80</v>
      </c>
      <c r="D579" s="420">
        <v>70</v>
      </c>
      <c r="E579" s="420">
        <v>60</v>
      </c>
      <c r="F579" s="420">
        <v>50</v>
      </c>
      <c r="G579" s="420">
        <v>40</v>
      </c>
      <c r="H579" s="420">
        <v>30</v>
      </c>
      <c r="I579" s="420">
        <v>20</v>
      </c>
      <c r="J579" s="420">
        <v>10</v>
      </c>
      <c r="K579" s="420">
        <v>10</v>
      </c>
      <c r="L579" s="420">
        <v>10</v>
      </c>
      <c r="M579" s="420">
        <v>20</v>
      </c>
      <c r="N579" s="420">
        <v>30</v>
      </c>
      <c r="O579" s="420">
        <v>40</v>
      </c>
      <c r="P579" s="424">
        <v>50</v>
      </c>
      <c r="R579" s="421">
        <v>100</v>
      </c>
      <c r="S579" s="420">
        <v>90</v>
      </c>
      <c r="T579" s="420">
        <v>80</v>
      </c>
      <c r="U579" s="420">
        <v>70</v>
      </c>
      <c r="V579" s="420">
        <v>60</v>
      </c>
      <c r="W579" s="420">
        <v>50</v>
      </c>
      <c r="X579" s="420">
        <v>40</v>
      </c>
      <c r="Y579" s="420">
        <v>30</v>
      </c>
      <c r="Z579" s="420">
        <v>20</v>
      </c>
      <c r="AA579" s="420">
        <v>10</v>
      </c>
      <c r="AB579" s="420">
        <v>10</v>
      </c>
      <c r="AC579" s="420">
        <v>10</v>
      </c>
      <c r="AD579" s="420">
        <v>20</v>
      </c>
      <c r="AE579" s="420">
        <v>30</v>
      </c>
      <c r="AF579" s="420">
        <v>40</v>
      </c>
      <c r="AG579" s="424">
        <v>50</v>
      </c>
    </row>
    <row r="580" spans="1:33" x14ac:dyDescent="0.15">
      <c r="A580" s="421">
        <v>10</v>
      </c>
      <c r="B580" s="420">
        <v>20</v>
      </c>
      <c r="C580" s="420">
        <v>30</v>
      </c>
      <c r="D580" s="420">
        <v>40</v>
      </c>
      <c r="E580" s="420">
        <v>50</v>
      </c>
      <c r="F580" s="420">
        <v>60</v>
      </c>
      <c r="G580" s="420">
        <v>70</v>
      </c>
      <c r="H580" s="420">
        <v>80</v>
      </c>
      <c r="I580" s="420">
        <v>90</v>
      </c>
      <c r="J580" s="420">
        <v>100</v>
      </c>
      <c r="K580" s="420">
        <v>100</v>
      </c>
      <c r="L580" s="420">
        <v>80</v>
      </c>
      <c r="M580" s="420">
        <v>70</v>
      </c>
      <c r="N580" s="420">
        <v>60</v>
      </c>
      <c r="O580" s="420">
        <v>50</v>
      </c>
      <c r="P580" s="424">
        <v>40</v>
      </c>
      <c r="R580" s="421">
        <v>10</v>
      </c>
      <c r="S580" s="420">
        <v>20</v>
      </c>
      <c r="T580" s="420">
        <v>30</v>
      </c>
      <c r="U580" s="420">
        <v>40</v>
      </c>
      <c r="V580" s="420">
        <v>50</v>
      </c>
      <c r="W580" s="420">
        <v>60</v>
      </c>
      <c r="X580" s="420">
        <v>70</v>
      </c>
      <c r="Y580" s="420">
        <v>80</v>
      </c>
      <c r="Z580" s="420">
        <v>90</v>
      </c>
      <c r="AA580" s="420">
        <v>100</v>
      </c>
      <c r="AB580" s="420">
        <v>90</v>
      </c>
      <c r="AC580" s="420">
        <v>80</v>
      </c>
      <c r="AD580" s="420">
        <v>70</v>
      </c>
      <c r="AE580" s="420">
        <v>60</v>
      </c>
      <c r="AF580" s="420">
        <v>50</v>
      </c>
      <c r="AG580" s="424">
        <v>40</v>
      </c>
    </row>
    <row r="581" spans="1:33" ht="14.25" thickBot="1" x14ac:dyDescent="0.2">
      <c r="A581" s="421">
        <v>10</v>
      </c>
      <c r="B581" s="420">
        <v>10</v>
      </c>
      <c r="C581" s="420">
        <v>10</v>
      </c>
      <c r="D581" s="420">
        <v>10</v>
      </c>
      <c r="E581" s="420">
        <v>10</v>
      </c>
      <c r="F581" s="420">
        <v>10</v>
      </c>
      <c r="G581" s="420">
        <v>10</v>
      </c>
      <c r="H581" s="420">
        <v>10</v>
      </c>
      <c r="I581" s="420">
        <v>10</v>
      </c>
      <c r="J581" s="420">
        <v>10</v>
      </c>
      <c r="K581" s="420">
        <v>10</v>
      </c>
      <c r="L581" s="420">
        <v>10</v>
      </c>
      <c r="M581" s="420">
        <v>10</v>
      </c>
      <c r="N581" s="420">
        <v>10</v>
      </c>
      <c r="O581" s="420">
        <v>10</v>
      </c>
      <c r="P581" s="424">
        <v>10</v>
      </c>
      <c r="R581" s="421">
        <v>10</v>
      </c>
      <c r="S581" s="420">
        <v>10</v>
      </c>
      <c r="T581" s="420">
        <v>10</v>
      </c>
      <c r="U581" s="420">
        <v>10</v>
      </c>
      <c r="V581" s="420">
        <v>10</v>
      </c>
      <c r="W581" s="420">
        <v>10</v>
      </c>
      <c r="X581" s="420">
        <v>10</v>
      </c>
      <c r="Y581" s="420">
        <v>10</v>
      </c>
      <c r="Z581" s="420">
        <v>10</v>
      </c>
      <c r="AA581" s="420">
        <v>10</v>
      </c>
      <c r="AB581" s="420">
        <v>10</v>
      </c>
      <c r="AC581" s="420">
        <v>10</v>
      </c>
      <c r="AD581" s="420">
        <v>10</v>
      </c>
      <c r="AE581" s="420">
        <v>10</v>
      </c>
      <c r="AF581" s="420">
        <v>10</v>
      </c>
      <c r="AG581" s="424">
        <v>10</v>
      </c>
    </row>
    <row r="582" spans="1:33" x14ac:dyDescent="0.15">
      <c r="A582" s="821" t="s">
        <v>10800</v>
      </c>
      <c r="B582" s="422" t="s">
        <v>10800</v>
      </c>
      <c r="C582" s="422" t="s">
        <v>10800</v>
      </c>
      <c r="D582" s="422" t="s">
        <v>10800</v>
      </c>
      <c r="E582" s="422" t="s">
        <v>10800</v>
      </c>
      <c r="F582" s="422" t="s">
        <v>10800</v>
      </c>
      <c r="G582" s="422" t="s">
        <v>10800</v>
      </c>
      <c r="H582" s="422" t="s">
        <v>10800</v>
      </c>
      <c r="I582" s="422" t="s">
        <v>10800</v>
      </c>
      <c r="J582" s="422" t="s">
        <v>10800</v>
      </c>
      <c r="K582" s="422" t="s">
        <v>10800</v>
      </c>
      <c r="L582" s="422" t="s">
        <v>10800</v>
      </c>
      <c r="M582" s="422" t="s">
        <v>10800</v>
      </c>
      <c r="N582" s="422" t="s">
        <v>10800</v>
      </c>
      <c r="O582" s="422" t="s">
        <v>10800</v>
      </c>
      <c r="P582" s="822" t="s">
        <v>10800</v>
      </c>
      <c r="R582" s="821" t="s">
        <v>10873</v>
      </c>
      <c r="S582" s="422" t="s">
        <v>10873</v>
      </c>
      <c r="T582" s="422" t="s">
        <v>10945</v>
      </c>
      <c r="U582" s="422" t="s">
        <v>10873</v>
      </c>
      <c r="V582" s="422" t="s">
        <v>10945</v>
      </c>
      <c r="W582" s="422" t="s">
        <v>10873</v>
      </c>
      <c r="X582" s="422" t="s">
        <v>10873</v>
      </c>
      <c r="Y582" s="422" t="s">
        <v>10873</v>
      </c>
      <c r="Z582" s="422" t="s">
        <v>10945</v>
      </c>
      <c r="AA582" s="422" t="s">
        <v>10873</v>
      </c>
      <c r="AB582" s="422" t="s">
        <v>10873</v>
      </c>
      <c r="AC582" s="422" t="s">
        <v>10800</v>
      </c>
      <c r="AD582" s="422" t="s">
        <v>10800</v>
      </c>
      <c r="AE582" s="422" t="s">
        <v>10800</v>
      </c>
      <c r="AF582" s="422" t="s">
        <v>10873</v>
      </c>
      <c r="AG582" s="822" t="s">
        <v>10873</v>
      </c>
    </row>
    <row r="583" spans="1:33" x14ac:dyDescent="0.15">
      <c r="A583" s="421" t="s">
        <v>10773</v>
      </c>
      <c r="B583" s="420" t="s">
        <v>10801</v>
      </c>
      <c r="C583" s="420" t="s">
        <v>10773</v>
      </c>
      <c r="D583" s="420" t="s">
        <v>10773</v>
      </c>
      <c r="E583" s="420" t="s">
        <v>10801</v>
      </c>
      <c r="F583" s="420" t="s">
        <v>10773</v>
      </c>
      <c r="G583" s="420" t="s">
        <v>10773</v>
      </c>
      <c r="H583" s="420" t="s">
        <v>10773</v>
      </c>
      <c r="I583" s="420" t="s">
        <v>10773</v>
      </c>
      <c r="J583" s="420" t="s">
        <v>10773</v>
      </c>
      <c r="K583" s="420" t="s">
        <v>10773</v>
      </c>
      <c r="L583" s="420" t="s">
        <v>10773</v>
      </c>
      <c r="M583" s="420" t="s">
        <v>10773</v>
      </c>
      <c r="N583" s="420" t="s">
        <v>10773</v>
      </c>
      <c r="O583" s="420" t="s">
        <v>10773</v>
      </c>
      <c r="P583" s="424" t="s">
        <v>10773</v>
      </c>
      <c r="R583" s="421" t="s">
        <v>10875</v>
      </c>
      <c r="S583" s="420" t="s">
        <v>10773</v>
      </c>
      <c r="T583" s="420" t="s">
        <v>10773</v>
      </c>
      <c r="U583" s="420" t="s">
        <v>10875</v>
      </c>
      <c r="V583" s="420" t="s">
        <v>10875</v>
      </c>
      <c r="W583" s="420" t="s">
        <v>10939</v>
      </c>
      <c r="X583" s="420" t="s">
        <v>10773</v>
      </c>
      <c r="Y583" s="420" t="s">
        <v>10875</v>
      </c>
      <c r="Z583" s="420" t="s">
        <v>10946</v>
      </c>
      <c r="AA583" s="420" t="s">
        <v>10875</v>
      </c>
      <c r="AB583" s="420" t="s">
        <v>10946</v>
      </c>
      <c r="AC583" s="420" t="s">
        <v>10875</v>
      </c>
      <c r="AD583" s="420" t="s">
        <v>10875</v>
      </c>
      <c r="AE583" s="420" t="s">
        <v>10947</v>
      </c>
      <c r="AF583" s="420" t="s">
        <v>10875</v>
      </c>
      <c r="AG583" s="424" t="s">
        <v>10875</v>
      </c>
    </row>
    <row r="584" spans="1:33" x14ac:dyDescent="0.15">
      <c r="A584" s="421" t="s">
        <v>10928</v>
      </c>
      <c r="B584" s="420" t="s">
        <v>10931</v>
      </c>
      <c r="C584" s="420" t="s">
        <v>10931</v>
      </c>
      <c r="D584" s="420" t="s">
        <v>10928</v>
      </c>
      <c r="E584" s="420" t="s">
        <v>10928</v>
      </c>
      <c r="F584" s="420" t="s">
        <v>10928</v>
      </c>
      <c r="G584" s="420" t="s">
        <v>10928</v>
      </c>
      <c r="H584" s="420" t="s">
        <v>10931</v>
      </c>
      <c r="I584" s="420" t="s">
        <v>10929</v>
      </c>
      <c r="J584" s="420" t="s">
        <v>10929</v>
      </c>
      <c r="K584" s="420" t="s">
        <v>10929</v>
      </c>
      <c r="L584" s="420" t="s">
        <v>10874</v>
      </c>
      <c r="M584" s="420" t="s">
        <v>10929</v>
      </c>
      <c r="N584" s="420" t="s">
        <v>10874</v>
      </c>
      <c r="O584" s="420" t="s">
        <v>10929</v>
      </c>
      <c r="P584" s="424" t="s">
        <v>10929</v>
      </c>
      <c r="R584" s="421" t="s">
        <v>10774</v>
      </c>
      <c r="S584" s="420" t="s">
        <v>10774</v>
      </c>
      <c r="T584" s="420" t="s">
        <v>10871</v>
      </c>
      <c r="U584" s="420" t="s">
        <v>10931</v>
      </c>
      <c r="V584" s="420" t="s">
        <v>10871</v>
      </c>
      <c r="W584" s="420" t="s">
        <v>10871</v>
      </c>
      <c r="X584" s="420" t="s">
        <v>10871</v>
      </c>
      <c r="Y584" s="420" t="s">
        <v>10871</v>
      </c>
      <c r="Z584" s="420" t="s">
        <v>10872</v>
      </c>
      <c r="AA584" s="420" t="s">
        <v>10872</v>
      </c>
      <c r="AB584" s="420" t="s">
        <v>10872</v>
      </c>
      <c r="AC584" s="420" t="s">
        <v>10872</v>
      </c>
      <c r="AD584" s="420" t="s">
        <v>10799</v>
      </c>
      <c r="AE584" s="420" t="s">
        <v>10872</v>
      </c>
      <c r="AF584" s="420" t="s">
        <v>10872</v>
      </c>
      <c r="AG584" s="424" t="s">
        <v>10872</v>
      </c>
    </row>
    <row r="585" spans="1:33" x14ac:dyDescent="0.15">
      <c r="A585" s="421">
        <v>1350</v>
      </c>
      <c r="B585" s="420">
        <v>1350</v>
      </c>
      <c r="C585" s="420">
        <v>1350</v>
      </c>
      <c r="D585" s="420">
        <v>1350</v>
      </c>
      <c r="E585" s="420">
        <v>1350</v>
      </c>
      <c r="F585" s="420">
        <v>1350</v>
      </c>
      <c r="G585" s="420">
        <v>1350</v>
      </c>
      <c r="H585" s="420">
        <v>1350</v>
      </c>
      <c r="I585" s="420">
        <v>1350</v>
      </c>
      <c r="J585" s="420">
        <v>1350</v>
      </c>
      <c r="K585" s="420">
        <v>1350</v>
      </c>
      <c r="L585" s="420">
        <v>1350</v>
      </c>
      <c r="M585" s="420">
        <v>1350</v>
      </c>
      <c r="N585" s="420">
        <v>1350</v>
      </c>
      <c r="O585" s="420">
        <v>1350</v>
      </c>
      <c r="P585" s="424">
        <v>1350</v>
      </c>
      <c r="R585" s="421">
        <v>1350</v>
      </c>
      <c r="S585" s="420">
        <v>1350</v>
      </c>
      <c r="T585" s="420">
        <v>1350</v>
      </c>
      <c r="U585" s="420">
        <v>1350</v>
      </c>
      <c r="V585" s="420">
        <v>1350</v>
      </c>
      <c r="W585" s="420">
        <v>1350</v>
      </c>
      <c r="X585" s="420">
        <v>1350</v>
      </c>
      <c r="Y585" s="420">
        <v>1350</v>
      </c>
      <c r="Z585" s="420">
        <v>1350</v>
      </c>
      <c r="AA585" s="420">
        <v>1350</v>
      </c>
      <c r="AB585" s="420">
        <v>1350</v>
      </c>
      <c r="AC585" s="420">
        <v>1350</v>
      </c>
      <c r="AD585" s="420">
        <v>1350</v>
      </c>
      <c r="AE585" s="420">
        <v>1350</v>
      </c>
      <c r="AF585" s="420">
        <v>1350</v>
      </c>
      <c r="AG585" s="424">
        <v>1350</v>
      </c>
    </row>
    <row r="586" spans="1:33" ht="13.5" customHeight="1" x14ac:dyDescent="0.15">
      <c r="A586" s="421">
        <v>30</v>
      </c>
      <c r="B586" s="420">
        <v>45</v>
      </c>
      <c r="C586" s="420">
        <v>60</v>
      </c>
      <c r="D586" s="420">
        <v>75</v>
      </c>
      <c r="E586" s="420">
        <v>90</v>
      </c>
      <c r="F586" s="420">
        <v>150</v>
      </c>
      <c r="G586" s="420">
        <v>120</v>
      </c>
      <c r="H586" s="420">
        <v>135</v>
      </c>
      <c r="I586" s="420">
        <v>150</v>
      </c>
      <c r="J586" s="420">
        <v>165</v>
      </c>
      <c r="K586" s="420">
        <v>180</v>
      </c>
      <c r="L586" s="420">
        <v>195</v>
      </c>
      <c r="M586" s="420">
        <v>210</v>
      </c>
      <c r="N586" s="420">
        <v>225</v>
      </c>
      <c r="O586" s="420">
        <v>240</v>
      </c>
      <c r="P586" s="424">
        <v>255</v>
      </c>
      <c r="R586" s="421">
        <v>30</v>
      </c>
      <c r="S586" s="420">
        <v>45</v>
      </c>
      <c r="T586" s="420">
        <v>60</v>
      </c>
      <c r="U586" s="420">
        <v>75</v>
      </c>
      <c r="V586" s="420">
        <v>90</v>
      </c>
      <c r="W586" s="420">
        <v>150</v>
      </c>
      <c r="X586" s="420">
        <v>120</v>
      </c>
      <c r="Y586" s="420">
        <v>135</v>
      </c>
      <c r="Z586" s="420">
        <v>150</v>
      </c>
      <c r="AA586" s="420">
        <v>165</v>
      </c>
      <c r="AB586" s="420">
        <v>180</v>
      </c>
      <c r="AC586" s="420">
        <v>195</v>
      </c>
      <c r="AD586" s="420">
        <v>210</v>
      </c>
      <c r="AE586" s="420">
        <v>225</v>
      </c>
      <c r="AF586" s="420">
        <v>240</v>
      </c>
      <c r="AG586" s="424">
        <v>255</v>
      </c>
    </row>
    <row r="587" spans="1:33" ht="14.25" customHeight="1" x14ac:dyDescent="0.15">
      <c r="A587" s="421">
        <v>300</v>
      </c>
      <c r="B587" s="420">
        <v>840</v>
      </c>
      <c r="C587" s="420">
        <v>855</v>
      </c>
      <c r="D587" s="420">
        <v>870</v>
      </c>
      <c r="E587" s="420">
        <v>300</v>
      </c>
      <c r="F587" s="420">
        <v>225</v>
      </c>
      <c r="G587" s="420">
        <v>915</v>
      </c>
      <c r="H587" s="420">
        <v>930</v>
      </c>
      <c r="I587" s="420">
        <v>945</v>
      </c>
      <c r="J587" s="420">
        <v>960</v>
      </c>
      <c r="K587" s="420">
        <v>975</v>
      </c>
      <c r="L587" s="420">
        <v>990</v>
      </c>
      <c r="M587" s="420">
        <v>1005</v>
      </c>
      <c r="N587" s="420">
        <v>1020</v>
      </c>
      <c r="O587" s="420">
        <v>1035</v>
      </c>
      <c r="P587" s="424">
        <v>1050</v>
      </c>
      <c r="R587" s="421">
        <v>300</v>
      </c>
      <c r="S587" s="420">
        <v>840</v>
      </c>
      <c r="T587" s="420">
        <v>855</v>
      </c>
      <c r="U587" s="420">
        <v>870</v>
      </c>
      <c r="V587" s="420">
        <v>300</v>
      </c>
      <c r="W587" s="420">
        <v>225</v>
      </c>
      <c r="X587" s="420">
        <v>915</v>
      </c>
      <c r="Y587" s="420">
        <v>930</v>
      </c>
      <c r="Z587" s="420">
        <v>945</v>
      </c>
      <c r="AA587" s="420">
        <v>960</v>
      </c>
      <c r="AB587" s="420">
        <v>975</v>
      </c>
      <c r="AC587" s="420">
        <v>990</v>
      </c>
      <c r="AD587" s="420">
        <v>1005</v>
      </c>
      <c r="AE587" s="420">
        <v>1020</v>
      </c>
      <c r="AF587" s="420">
        <v>1035</v>
      </c>
      <c r="AG587" s="424">
        <v>1050</v>
      </c>
    </row>
    <row r="588" spans="1:33" ht="14.25" customHeight="1" x14ac:dyDescent="0.15">
      <c r="A588" s="421">
        <v>30</v>
      </c>
      <c r="B588" s="420">
        <v>30</v>
      </c>
      <c r="C588" s="420">
        <v>30</v>
      </c>
      <c r="D588" s="420">
        <v>30</v>
      </c>
      <c r="E588" s="420">
        <v>30</v>
      </c>
      <c r="F588" s="420">
        <v>30</v>
      </c>
      <c r="G588" s="420">
        <v>30</v>
      </c>
      <c r="H588" s="420">
        <v>30</v>
      </c>
      <c r="I588" s="420">
        <v>30</v>
      </c>
      <c r="J588" s="420">
        <v>30</v>
      </c>
      <c r="K588" s="420">
        <v>30</v>
      </c>
      <c r="L588" s="420">
        <v>30</v>
      </c>
      <c r="M588" s="420">
        <v>30</v>
      </c>
      <c r="N588" s="420">
        <v>30</v>
      </c>
      <c r="O588" s="420">
        <v>30</v>
      </c>
      <c r="P588" s="424">
        <v>30</v>
      </c>
      <c r="R588" s="421">
        <v>30</v>
      </c>
      <c r="S588" s="420">
        <v>30</v>
      </c>
      <c r="T588" s="420">
        <v>30</v>
      </c>
      <c r="U588" s="420">
        <v>30</v>
      </c>
      <c r="V588" s="420">
        <v>30</v>
      </c>
      <c r="W588" s="420">
        <v>30</v>
      </c>
      <c r="X588" s="420">
        <v>30</v>
      </c>
      <c r="Y588" s="420">
        <v>30</v>
      </c>
      <c r="Z588" s="420">
        <v>30</v>
      </c>
      <c r="AA588" s="420">
        <v>30</v>
      </c>
      <c r="AB588" s="420">
        <v>30</v>
      </c>
      <c r="AC588" s="420">
        <v>30</v>
      </c>
      <c r="AD588" s="420">
        <v>30</v>
      </c>
      <c r="AE588" s="420">
        <v>30</v>
      </c>
      <c r="AF588" s="420">
        <v>30</v>
      </c>
      <c r="AG588" s="424">
        <v>30</v>
      </c>
    </row>
    <row r="589" spans="1:33" x14ac:dyDescent="0.15">
      <c r="A589" s="421">
        <v>300</v>
      </c>
      <c r="B589" s="420">
        <v>300</v>
      </c>
      <c r="C589" s="420">
        <v>300</v>
      </c>
      <c r="D589" s="420">
        <v>300</v>
      </c>
      <c r="E589" s="420">
        <v>300</v>
      </c>
      <c r="F589" s="420">
        <v>300</v>
      </c>
      <c r="G589" s="420">
        <v>300</v>
      </c>
      <c r="H589" s="420">
        <v>300</v>
      </c>
      <c r="I589" s="420">
        <v>300</v>
      </c>
      <c r="J589" s="420">
        <v>300</v>
      </c>
      <c r="K589" s="420">
        <v>300</v>
      </c>
      <c r="L589" s="420">
        <v>300</v>
      </c>
      <c r="M589" s="420">
        <v>300</v>
      </c>
      <c r="N589" s="420">
        <v>300</v>
      </c>
      <c r="O589" s="420">
        <v>300</v>
      </c>
      <c r="P589" s="424">
        <v>300</v>
      </c>
      <c r="R589" s="421">
        <v>300</v>
      </c>
      <c r="S589" s="420">
        <v>300</v>
      </c>
      <c r="T589" s="420">
        <v>300</v>
      </c>
      <c r="U589" s="420">
        <v>300</v>
      </c>
      <c r="V589" s="420">
        <v>300</v>
      </c>
      <c r="W589" s="420">
        <v>300</v>
      </c>
      <c r="X589" s="420">
        <v>300</v>
      </c>
      <c r="Y589" s="420">
        <v>300</v>
      </c>
      <c r="Z589" s="420">
        <v>300</v>
      </c>
      <c r="AA589" s="420">
        <v>300</v>
      </c>
      <c r="AB589" s="420">
        <v>300</v>
      </c>
      <c r="AC589" s="420">
        <v>300</v>
      </c>
      <c r="AD589" s="420">
        <v>300</v>
      </c>
      <c r="AE589" s="420">
        <v>300</v>
      </c>
      <c r="AF589" s="420">
        <v>300</v>
      </c>
      <c r="AG589" s="424">
        <v>300</v>
      </c>
    </row>
    <row r="590" spans="1:33" x14ac:dyDescent="0.15">
      <c r="A590" s="421">
        <v>60</v>
      </c>
      <c r="B590" s="420">
        <v>60</v>
      </c>
      <c r="C590" s="420">
        <v>60</v>
      </c>
      <c r="D590" s="420">
        <v>60</v>
      </c>
      <c r="E590" s="420">
        <v>60</v>
      </c>
      <c r="F590" s="420">
        <v>60</v>
      </c>
      <c r="G590" s="420">
        <v>60</v>
      </c>
      <c r="H590" s="420">
        <v>60</v>
      </c>
      <c r="I590" s="420">
        <v>60</v>
      </c>
      <c r="J590" s="420">
        <v>60</v>
      </c>
      <c r="K590" s="420">
        <v>60</v>
      </c>
      <c r="L590" s="420">
        <v>60</v>
      </c>
      <c r="M590" s="420">
        <v>60</v>
      </c>
      <c r="N590" s="420">
        <v>60</v>
      </c>
      <c r="O590" s="420">
        <v>60</v>
      </c>
      <c r="P590" s="424">
        <v>60</v>
      </c>
      <c r="R590" s="421">
        <v>60</v>
      </c>
      <c r="S590" s="420">
        <v>60</v>
      </c>
      <c r="T590" s="420">
        <v>60</v>
      </c>
      <c r="U590" s="420">
        <v>60</v>
      </c>
      <c r="V590" s="420">
        <v>60</v>
      </c>
      <c r="W590" s="420">
        <v>60</v>
      </c>
      <c r="X590" s="420">
        <v>60</v>
      </c>
      <c r="Y590" s="420">
        <v>60</v>
      </c>
      <c r="Z590" s="420">
        <v>60</v>
      </c>
      <c r="AA590" s="420">
        <v>60</v>
      </c>
      <c r="AB590" s="420">
        <v>60</v>
      </c>
      <c r="AC590" s="420">
        <v>60</v>
      </c>
      <c r="AD590" s="420">
        <v>60</v>
      </c>
      <c r="AE590" s="420">
        <v>60</v>
      </c>
      <c r="AF590" s="420">
        <v>60</v>
      </c>
      <c r="AG590" s="424">
        <v>60</v>
      </c>
    </row>
    <row r="591" spans="1:33" x14ac:dyDescent="0.15">
      <c r="A591" s="421">
        <v>450</v>
      </c>
      <c r="B591" s="420">
        <v>450</v>
      </c>
      <c r="C591" s="420">
        <v>450</v>
      </c>
      <c r="D591" s="420">
        <v>450</v>
      </c>
      <c r="E591" s="420">
        <v>450</v>
      </c>
      <c r="F591" s="420">
        <v>450</v>
      </c>
      <c r="G591" s="420">
        <v>450</v>
      </c>
      <c r="H591" s="420">
        <v>450</v>
      </c>
      <c r="I591" s="420">
        <v>450</v>
      </c>
      <c r="J591" s="420">
        <v>450</v>
      </c>
      <c r="K591" s="420">
        <v>450</v>
      </c>
      <c r="L591" s="420">
        <v>450</v>
      </c>
      <c r="M591" s="420">
        <v>450</v>
      </c>
      <c r="N591" s="420">
        <v>450</v>
      </c>
      <c r="O591" s="420">
        <v>450</v>
      </c>
      <c r="P591" s="424">
        <v>450</v>
      </c>
      <c r="R591" s="421">
        <v>450</v>
      </c>
      <c r="S591" s="420">
        <v>450</v>
      </c>
      <c r="T591" s="420">
        <v>450</v>
      </c>
      <c r="U591" s="420">
        <v>450</v>
      </c>
      <c r="V591" s="420">
        <v>450</v>
      </c>
      <c r="W591" s="420">
        <v>450</v>
      </c>
      <c r="X591" s="420">
        <v>450</v>
      </c>
      <c r="Y591" s="420">
        <v>450</v>
      </c>
      <c r="Z591" s="420">
        <v>450</v>
      </c>
      <c r="AA591" s="420">
        <v>450</v>
      </c>
      <c r="AB591" s="420">
        <v>450</v>
      </c>
      <c r="AC591" s="420">
        <v>450</v>
      </c>
      <c r="AD591" s="420">
        <v>450</v>
      </c>
      <c r="AE591" s="420">
        <v>450</v>
      </c>
      <c r="AF591" s="420">
        <v>450</v>
      </c>
      <c r="AG591" s="424">
        <v>450</v>
      </c>
    </row>
    <row r="592" spans="1:33" x14ac:dyDescent="0.15">
      <c r="A592" s="421">
        <v>150</v>
      </c>
      <c r="B592" s="420">
        <v>150</v>
      </c>
      <c r="C592" s="420">
        <v>150</v>
      </c>
      <c r="D592" s="420">
        <v>150</v>
      </c>
      <c r="E592" s="420">
        <v>150</v>
      </c>
      <c r="F592" s="420">
        <v>150</v>
      </c>
      <c r="G592" s="420">
        <v>150</v>
      </c>
      <c r="H592" s="420">
        <v>150</v>
      </c>
      <c r="I592" s="420">
        <v>150</v>
      </c>
      <c r="J592" s="420">
        <v>150</v>
      </c>
      <c r="K592" s="420">
        <v>150</v>
      </c>
      <c r="L592" s="420">
        <v>150</v>
      </c>
      <c r="M592" s="420">
        <v>150</v>
      </c>
      <c r="N592" s="420">
        <v>150</v>
      </c>
      <c r="O592" s="420">
        <v>150</v>
      </c>
      <c r="P592" s="424">
        <v>150</v>
      </c>
      <c r="R592" s="421">
        <v>150</v>
      </c>
      <c r="S592" s="420">
        <v>150</v>
      </c>
      <c r="T592" s="420">
        <v>150</v>
      </c>
      <c r="U592" s="420">
        <v>150</v>
      </c>
      <c r="V592" s="420">
        <v>150</v>
      </c>
      <c r="W592" s="420">
        <v>150</v>
      </c>
      <c r="X592" s="420">
        <v>150</v>
      </c>
      <c r="Y592" s="420">
        <v>150</v>
      </c>
      <c r="Z592" s="420">
        <v>150</v>
      </c>
      <c r="AA592" s="420">
        <v>150</v>
      </c>
      <c r="AB592" s="420">
        <v>150</v>
      </c>
      <c r="AC592" s="420">
        <v>150</v>
      </c>
      <c r="AD592" s="420">
        <v>150</v>
      </c>
      <c r="AE592" s="420">
        <v>150</v>
      </c>
      <c r="AF592" s="420">
        <v>150</v>
      </c>
      <c r="AG592" s="424">
        <v>150</v>
      </c>
    </row>
    <row r="593" spans="1:44" x14ac:dyDescent="0.15">
      <c r="A593" s="421">
        <v>3000</v>
      </c>
      <c r="B593" s="420">
        <v>3000</v>
      </c>
      <c r="C593" s="420">
        <v>3000</v>
      </c>
      <c r="D593" s="420">
        <v>3000</v>
      </c>
      <c r="E593" s="420">
        <v>3000</v>
      </c>
      <c r="F593" s="420">
        <v>3000</v>
      </c>
      <c r="G593" s="420">
        <v>3000</v>
      </c>
      <c r="H593" s="420">
        <v>3000</v>
      </c>
      <c r="I593" s="420">
        <v>3000</v>
      </c>
      <c r="J593" s="420">
        <v>3000</v>
      </c>
      <c r="K593" s="420">
        <v>3000</v>
      </c>
      <c r="L593" s="420">
        <v>3000</v>
      </c>
      <c r="M593" s="420">
        <v>3000</v>
      </c>
      <c r="N593" s="420">
        <v>3000</v>
      </c>
      <c r="O593" s="420">
        <v>3000</v>
      </c>
      <c r="P593" s="424">
        <v>3000</v>
      </c>
      <c r="R593" s="421">
        <v>3000</v>
      </c>
      <c r="S593" s="420">
        <v>3000</v>
      </c>
      <c r="T593" s="420">
        <v>3000</v>
      </c>
      <c r="U593" s="420">
        <v>3000</v>
      </c>
      <c r="V593" s="420">
        <v>3000</v>
      </c>
      <c r="W593" s="420">
        <v>3000</v>
      </c>
      <c r="X593" s="420">
        <v>3000</v>
      </c>
      <c r="Y593" s="420">
        <v>3000</v>
      </c>
      <c r="Z593" s="420">
        <v>3000</v>
      </c>
      <c r="AA593" s="420">
        <v>3000</v>
      </c>
      <c r="AB593" s="420">
        <v>3000</v>
      </c>
      <c r="AC593" s="420">
        <v>3000</v>
      </c>
      <c r="AD593" s="420">
        <v>3000</v>
      </c>
      <c r="AE593" s="420">
        <v>3000</v>
      </c>
      <c r="AF593" s="420">
        <v>3000</v>
      </c>
      <c r="AG593" s="424">
        <v>3000</v>
      </c>
    </row>
    <row r="594" spans="1:44" x14ac:dyDescent="0.15">
      <c r="A594" s="421">
        <v>100</v>
      </c>
      <c r="B594" s="420">
        <v>90</v>
      </c>
      <c r="C594" s="420">
        <v>80</v>
      </c>
      <c r="D594" s="420">
        <v>70</v>
      </c>
      <c r="E594" s="420">
        <v>60</v>
      </c>
      <c r="F594" s="420">
        <v>50</v>
      </c>
      <c r="G594" s="420">
        <v>40</v>
      </c>
      <c r="H594" s="420">
        <v>30</v>
      </c>
      <c r="I594" s="420">
        <v>20</v>
      </c>
      <c r="J594" s="420">
        <v>10</v>
      </c>
      <c r="K594" s="420">
        <v>10</v>
      </c>
      <c r="L594" s="420">
        <v>10</v>
      </c>
      <c r="M594" s="420">
        <v>20</v>
      </c>
      <c r="N594" s="420">
        <v>30</v>
      </c>
      <c r="O594" s="420">
        <v>40</v>
      </c>
      <c r="P594" s="424">
        <v>50</v>
      </c>
      <c r="R594" s="421">
        <v>100</v>
      </c>
      <c r="S594" s="420">
        <v>90</v>
      </c>
      <c r="T594" s="420">
        <v>80</v>
      </c>
      <c r="U594" s="420">
        <v>70</v>
      </c>
      <c r="V594" s="420">
        <v>60</v>
      </c>
      <c r="W594" s="420">
        <v>50</v>
      </c>
      <c r="X594" s="420">
        <v>40</v>
      </c>
      <c r="Y594" s="420">
        <v>30</v>
      </c>
      <c r="Z594" s="420">
        <v>20</v>
      </c>
      <c r="AA594" s="420">
        <v>10</v>
      </c>
      <c r="AB594" s="420">
        <v>10</v>
      </c>
      <c r="AC594" s="420">
        <v>10</v>
      </c>
      <c r="AD594" s="420">
        <v>20</v>
      </c>
      <c r="AE594" s="420">
        <v>30</v>
      </c>
      <c r="AF594" s="420">
        <v>40</v>
      </c>
      <c r="AG594" s="424">
        <v>50</v>
      </c>
    </row>
    <row r="595" spans="1:44" x14ac:dyDescent="0.15">
      <c r="A595" s="421">
        <v>100</v>
      </c>
      <c r="B595" s="420">
        <v>90</v>
      </c>
      <c r="C595" s="420">
        <v>80</v>
      </c>
      <c r="D595" s="420">
        <v>70</v>
      </c>
      <c r="E595" s="420">
        <v>60</v>
      </c>
      <c r="F595" s="420">
        <v>50</v>
      </c>
      <c r="G595" s="420">
        <v>40</v>
      </c>
      <c r="H595" s="420">
        <v>30</v>
      </c>
      <c r="I595" s="420">
        <v>20</v>
      </c>
      <c r="J595" s="420">
        <v>10</v>
      </c>
      <c r="K595" s="420">
        <v>10</v>
      </c>
      <c r="L595" s="420">
        <v>10</v>
      </c>
      <c r="M595" s="420">
        <v>20</v>
      </c>
      <c r="N595" s="420">
        <v>30</v>
      </c>
      <c r="O595" s="420">
        <v>40</v>
      </c>
      <c r="P595" s="424">
        <v>50</v>
      </c>
      <c r="R595" s="421">
        <v>100</v>
      </c>
      <c r="S595" s="420">
        <v>90</v>
      </c>
      <c r="T595" s="420">
        <v>80</v>
      </c>
      <c r="U595" s="420">
        <v>70</v>
      </c>
      <c r="V595" s="420">
        <v>60</v>
      </c>
      <c r="W595" s="420">
        <v>50</v>
      </c>
      <c r="X595" s="420">
        <v>40</v>
      </c>
      <c r="Y595" s="420">
        <v>30</v>
      </c>
      <c r="Z595" s="420">
        <v>20</v>
      </c>
      <c r="AA595" s="420">
        <v>10</v>
      </c>
      <c r="AB595" s="420">
        <v>10</v>
      </c>
      <c r="AC595" s="420">
        <v>10</v>
      </c>
      <c r="AD595" s="420">
        <v>20</v>
      </c>
      <c r="AE595" s="420">
        <v>30</v>
      </c>
      <c r="AF595" s="420">
        <v>40</v>
      </c>
      <c r="AG595" s="424">
        <v>50</v>
      </c>
    </row>
    <row r="596" spans="1:44" x14ac:dyDescent="0.15">
      <c r="A596" s="421">
        <v>100</v>
      </c>
      <c r="B596" s="420">
        <v>90</v>
      </c>
      <c r="C596" s="420">
        <v>80</v>
      </c>
      <c r="D596" s="420">
        <v>70</v>
      </c>
      <c r="E596" s="420">
        <v>60</v>
      </c>
      <c r="F596" s="420">
        <v>50</v>
      </c>
      <c r="G596" s="420">
        <v>40</v>
      </c>
      <c r="H596" s="420">
        <v>30</v>
      </c>
      <c r="I596" s="420">
        <v>20</v>
      </c>
      <c r="J596" s="420">
        <v>10</v>
      </c>
      <c r="K596" s="420">
        <v>10</v>
      </c>
      <c r="L596" s="420">
        <v>10</v>
      </c>
      <c r="M596" s="420">
        <v>20</v>
      </c>
      <c r="N596" s="420">
        <v>30</v>
      </c>
      <c r="O596" s="420">
        <v>40</v>
      </c>
      <c r="P596" s="424">
        <v>50</v>
      </c>
      <c r="R596" s="421">
        <v>100</v>
      </c>
      <c r="S596" s="420">
        <v>90</v>
      </c>
      <c r="T596" s="420">
        <v>80</v>
      </c>
      <c r="U596" s="420">
        <v>70</v>
      </c>
      <c r="V596" s="420">
        <v>60</v>
      </c>
      <c r="W596" s="420">
        <v>50</v>
      </c>
      <c r="X596" s="420">
        <v>40</v>
      </c>
      <c r="Y596" s="420">
        <v>30</v>
      </c>
      <c r="Z596" s="420">
        <v>20</v>
      </c>
      <c r="AA596" s="420">
        <v>10</v>
      </c>
      <c r="AB596" s="420">
        <v>10</v>
      </c>
      <c r="AC596" s="420">
        <v>10</v>
      </c>
      <c r="AD596" s="420">
        <v>20</v>
      </c>
      <c r="AE596" s="420">
        <v>30</v>
      </c>
      <c r="AF596" s="420">
        <v>40</v>
      </c>
      <c r="AG596" s="424">
        <v>50</v>
      </c>
    </row>
    <row r="597" spans="1:44" x14ac:dyDescent="0.15">
      <c r="A597" s="421">
        <v>100</v>
      </c>
      <c r="B597" s="420">
        <v>90</v>
      </c>
      <c r="C597" s="420">
        <v>80</v>
      </c>
      <c r="D597" s="420">
        <v>70</v>
      </c>
      <c r="E597" s="420">
        <v>60</v>
      </c>
      <c r="F597" s="420">
        <v>50</v>
      </c>
      <c r="G597" s="420">
        <v>40</v>
      </c>
      <c r="H597" s="420">
        <v>30</v>
      </c>
      <c r="I597" s="420">
        <v>20</v>
      </c>
      <c r="J597" s="420">
        <v>10</v>
      </c>
      <c r="K597" s="420">
        <v>10</v>
      </c>
      <c r="L597" s="420">
        <v>10</v>
      </c>
      <c r="M597" s="420">
        <v>20</v>
      </c>
      <c r="N597" s="420">
        <v>30</v>
      </c>
      <c r="O597" s="420">
        <v>40</v>
      </c>
      <c r="P597" s="424">
        <v>50</v>
      </c>
      <c r="R597" s="421">
        <v>100</v>
      </c>
      <c r="S597" s="420">
        <v>90</v>
      </c>
      <c r="T597" s="420">
        <v>80</v>
      </c>
      <c r="U597" s="420">
        <v>70</v>
      </c>
      <c r="V597" s="420">
        <v>60</v>
      </c>
      <c r="W597" s="420">
        <v>50</v>
      </c>
      <c r="X597" s="420">
        <v>40</v>
      </c>
      <c r="Y597" s="420">
        <v>30</v>
      </c>
      <c r="Z597" s="420">
        <v>20</v>
      </c>
      <c r="AA597" s="420">
        <v>10</v>
      </c>
      <c r="AB597" s="420">
        <v>10</v>
      </c>
      <c r="AC597" s="420">
        <v>10</v>
      </c>
      <c r="AD597" s="420">
        <v>20</v>
      </c>
      <c r="AE597" s="420">
        <v>30</v>
      </c>
      <c r="AF597" s="420">
        <v>40</v>
      </c>
      <c r="AG597" s="424">
        <v>50</v>
      </c>
    </row>
    <row r="598" spans="1:44" x14ac:dyDescent="0.15">
      <c r="A598" s="421">
        <v>100</v>
      </c>
      <c r="B598" s="420">
        <v>90</v>
      </c>
      <c r="C598" s="420">
        <v>80</v>
      </c>
      <c r="D598" s="420">
        <v>70</v>
      </c>
      <c r="E598" s="420">
        <v>60</v>
      </c>
      <c r="F598" s="420">
        <v>50</v>
      </c>
      <c r="G598" s="420">
        <v>40</v>
      </c>
      <c r="H598" s="420">
        <v>30</v>
      </c>
      <c r="I598" s="420">
        <v>20</v>
      </c>
      <c r="J598" s="420">
        <v>10</v>
      </c>
      <c r="K598" s="420">
        <v>10</v>
      </c>
      <c r="L598" s="420">
        <v>10</v>
      </c>
      <c r="M598" s="420">
        <v>20</v>
      </c>
      <c r="N598" s="420">
        <v>30</v>
      </c>
      <c r="O598" s="420">
        <v>40</v>
      </c>
      <c r="P598" s="424">
        <v>50</v>
      </c>
      <c r="R598" s="421">
        <v>100</v>
      </c>
      <c r="S598" s="420">
        <v>90</v>
      </c>
      <c r="T598" s="420">
        <v>80</v>
      </c>
      <c r="U598" s="420">
        <v>70</v>
      </c>
      <c r="V598" s="420">
        <v>60</v>
      </c>
      <c r="W598" s="420">
        <v>50</v>
      </c>
      <c r="X598" s="420">
        <v>40</v>
      </c>
      <c r="Y598" s="420">
        <v>30</v>
      </c>
      <c r="Z598" s="420">
        <v>20</v>
      </c>
      <c r="AA598" s="420">
        <v>10</v>
      </c>
      <c r="AB598" s="420">
        <v>10</v>
      </c>
      <c r="AC598" s="420">
        <v>10</v>
      </c>
      <c r="AD598" s="420">
        <v>20</v>
      </c>
      <c r="AE598" s="420">
        <v>30</v>
      </c>
      <c r="AF598" s="420">
        <v>40</v>
      </c>
      <c r="AG598" s="424">
        <v>50</v>
      </c>
    </row>
    <row r="599" spans="1:44" x14ac:dyDescent="0.15">
      <c r="A599" s="421">
        <v>100</v>
      </c>
      <c r="B599" s="420">
        <v>90</v>
      </c>
      <c r="C599" s="420">
        <v>80</v>
      </c>
      <c r="D599" s="420">
        <v>70</v>
      </c>
      <c r="E599" s="420">
        <v>60</v>
      </c>
      <c r="F599" s="420">
        <v>50</v>
      </c>
      <c r="G599" s="420">
        <v>40</v>
      </c>
      <c r="H599" s="420">
        <v>30</v>
      </c>
      <c r="I599" s="420">
        <v>20</v>
      </c>
      <c r="J599" s="420">
        <v>10</v>
      </c>
      <c r="K599" s="420">
        <v>10</v>
      </c>
      <c r="L599" s="420">
        <v>10</v>
      </c>
      <c r="M599" s="420">
        <v>20</v>
      </c>
      <c r="N599" s="420">
        <v>30</v>
      </c>
      <c r="O599" s="420">
        <v>40</v>
      </c>
      <c r="P599" s="424">
        <v>50</v>
      </c>
      <c r="R599" s="421">
        <v>100</v>
      </c>
      <c r="S599" s="420">
        <v>90</v>
      </c>
      <c r="T599" s="420">
        <v>80</v>
      </c>
      <c r="U599" s="420">
        <v>70</v>
      </c>
      <c r="V599" s="420">
        <v>60</v>
      </c>
      <c r="W599" s="420">
        <v>50</v>
      </c>
      <c r="X599" s="420">
        <v>40</v>
      </c>
      <c r="Y599" s="420">
        <v>30</v>
      </c>
      <c r="Z599" s="420">
        <v>20</v>
      </c>
      <c r="AA599" s="420">
        <v>10</v>
      </c>
      <c r="AB599" s="420">
        <v>10</v>
      </c>
      <c r="AC599" s="420">
        <v>10</v>
      </c>
      <c r="AD599" s="420">
        <v>20</v>
      </c>
      <c r="AE599" s="420">
        <v>30</v>
      </c>
      <c r="AF599" s="420">
        <v>40</v>
      </c>
      <c r="AG599" s="424">
        <v>50</v>
      </c>
    </row>
    <row r="600" spans="1:44" x14ac:dyDescent="0.15">
      <c r="A600" s="421">
        <v>100</v>
      </c>
      <c r="B600" s="420">
        <v>90</v>
      </c>
      <c r="C600" s="420">
        <v>80</v>
      </c>
      <c r="D600" s="420">
        <v>70</v>
      </c>
      <c r="E600" s="420">
        <v>60</v>
      </c>
      <c r="F600" s="420">
        <v>50</v>
      </c>
      <c r="G600" s="420">
        <v>40</v>
      </c>
      <c r="H600" s="420">
        <v>30</v>
      </c>
      <c r="I600" s="420">
        <v>20</v>
      </c>
      <c r="J600" s="420">
        <v>10</v>
      </c>
      <c r="K600" s="420">
        <v>10</v>
      </c>
      <c r="L600" s="420">
        <v>10</v>
      </c>
      <c r="M600" s="420">
        <v>20</v>
      </c>
      <c r="N600" s="420">
        <v>30</v>
      </c>
      <c r="O600" s="420">
        <v>40</v>
      </c>
      <c r="P600" s="424">
        <v>50</v>
      </c>
      <c r="R600" s="421">
        <v>100</v>
      </c>
      <c r="S600" s="420">
        <v>90</v>
      </c>
      <c r="T600" s="420">
        <v>80</v>
      </c>
      <c r="U600" s="420">
        <v>70</v>
      </c>
      <c r="V600" s="420">
        <v>60</v>
      </c>
      <c r="W600" s="420">
        <v>50</v>
      </c>
      <c r="X600" s="420">
        <v>40</v>
      </c>
      <c r="Y600" s="420">
        <v>30</v>
      </c>
      <c r="Z600" s="420">
        <v>20</v>
      </c>
      <c r="AA600" s="420">
        <v>10</v>
      </c>
      <c r="AB600" s="420">
        <v>10</v>
      </c>
      <c r="AC600" s="420">
        <v>10</v>
      </c>
      <c r="AD600" s="420">
        <v>20</v>
      </c>
      <c r="AE600" s="420">
        <v>30</v>
      </c>
      <c r="AF600" s="420">
        <v>40</v>
      </c>
      <c r="AG600" s="424">
        <v>50</v>
      </c>
    </row>
    <row r="601" spans="1:44" x14ac:dyDescent="0.15">
      <c r="A601" s="421">
        <v>100</v>
      </c>
      <c r="B601" s="420">
        <v>90</v>
      </c>
      <c r="C601" s="420">
        <v>80</v>
      </c>
      <c r="D601" s="420">
        <v>70</v>
      </c>
      <c r="E601" s="420">
        <v>60</v>
      </c>
      <c r="F601" s="420">
        <v>50</v>
      </c>
      <c r="G601" s="420">
        <v>40</v>
      </c>
      <c r="H601" s="420">
        <v>30</v>
      </c>
      <c r="I601" s="420">
        <v>20</v>
      </c>
      <c r="J601" s="420">
        <v>10</v>
      </c>
      <c r="K601" s="420">
        <v>10</v>
      </c>
      <c r="L601" s="420">
        <v>10</v>
      </c>
      <c r="M601" s="420">
        <v>20</v>
      </c>
      <c r="N601" s="420">
        <v>30</v>
      </c>
      <c r="O601" s="420">
        <v>40</v>
      </c>
      <c r="P601" s="424">
        <v>50</v>
      </c>
      <c r="R601" s="421">
        <v>100</v>
      </c>
      <c r="S601" s="420">
        <v>90</v>
      </c>
      <c r="T601" s="420">
        <v>80</v>
      </c>
      <c r="U601" s="420">
        <v>70</v>
      </c>
      <c r="V601" s="420">
        <v>60</v>
      </c>
      <c r="W601" s="420">
        <v>50</v>
      </c>
      <c r="X601" s="420">
        <v>40</v>
      </c>
      <c r="Y601" s="420">
        <v>30</v>
      </c>
      <c r="Z601" s="420">
        <v>20</v>
      </c>
      <c r="AA601" s="420">
        <v>10</v>
      </c>
      <c r="AB601" s="420">
        <v>10</v>
      </c>
      <c r="AC601" s="420">
        <v>10</v>
      </c>
      <c r="AD601" s="420">
        <v>20</v>
      </c>
      <c r="AE601" s="420">
        <v>30</v>
      </c>
      <c r="AF601" s="420">
        <v>40</v>
      </c>
      <c r="AG601" s="424">
        <v>50</v>
      </c>
    </row>
    <row r="602" spans="1:44" x14ac:dyDescent="0.15">
      <c r="A602" s="421">
        <v>100</v>
      </c>
      <c r="B602" s="420">
        <v>90</v>
      </c>
      <c r="C602" s="420">
        <v>80</v>
      </c>
      <c r="D602" s="420">
        <v>70</v>
      </c>
      <c r="E602" s="420">
        <v>60</v>
      </c>
      <c r="F602" s="420">
        <v>50</v>
      </c>
      <c r="G602" s="420">
        <v>40</v>
      </c>
      <c r="H602" s="420">
        <v>30</v>
      </c>
      <c r="I602" s="420">
        <v>20</v>
      </c>
      <c r="J602" s="420">
        <v>10</v>
      </c>
      <c r="K602" s="420">
        <v>10</v>
      </c>
      <c r="L602" s="420">
        <v>10</v>
      </c>
      <c r="M602" s="420">
        <v>20</v>
      </c>
      <c r="N602" s="420">
        <v>30</v>
      </c>
      <c r="O602" s="420">
        <v>40</v>
      </c>
      <c r="P602" s="424">
        <v>50</v>
      </c>
      <c r="R602" s="421">
        <v>100</v>
      </c>
      <c r="S602" s="420">
        <v>90</v>
      </c>
      <c r="T602" s="420">
        <v>80</v>
      </c>
      <c r="U602" s="420">
        <v>70</v>
      </c>
      <c r="V602" s="420">
        <v>60</v>
      </c>
      <c r="W602" s="420">
        <v>50</v>
      </c>
      <c r="X602" s="420">
        <v>40</v>
      </c>
      <c r="Y602" s="420">
        <v>30</v>
      </c>
      <c r="Z602" s="420">
        <v>20</v>
      </c>
      <c r="AA602" s="420">
        <v>10</v>
      </c>
      <c r="AB602" s="420">
        <v>10</v>
      </c>
      <c r="AC602" s="420">
        <v>10</v>
      </c>
      <c r="AD602" s="420">
        <v>20</v>
      </c>
      <c r="AE602" s="420">
        <v>30</v>
      </c>
      <c r="AF602" s="420">
        <v>40</v>
      </c>
      <c r="AG602" s="424">
        <v>50</v>
      </c>
    </row>
    <row r="603" spans="1:44" x14ac:dyDescent="0.15">
      <c r="A603" s="421">
        <v>100</v>
      </c>
      <c r="B603" s="420">
        <v>90</v>
      </c>
      <c r="C603" s="420">
        <v>80</v>
      </c>
      <c r="D603" s="420">
        <v>70</v>
      </c>
      <c r="E603" s="420">
        <v>60</v>
      </c>
      <c r="F603" s="420">
        <v>50</v>
      </c>
      <c r="G603" s="420">
        <v>40</v>
      </c>
      <c r="H603" s="420">
        <v>30</v>
      </c>
      <c r="I603" s="420">
        <v>20</v>
      </c>
      <c r="J603" s="420">
        <v>10</v>
      </c>
      <c r="K603" s="420">
        <v>10</v>
      </c>
      <c r="L603" s="420">
        <v>10</v>
      </c>
      <c r="M603" s="420">
        <v>20</v>
      </c>
      <c r="N603" s="420">
        <v>30</v>
      </c>
      <c r="O603" s="420">
        <v>40</v>
      </c>
      <c r="P603" s="424">
        <v>50</v>
      </c>
      <c r="R603" s="421">
        <v>100</v>
      </c>
      <c r="S603" s="420">
        <v>90</v>
      </c>
      <c r="T603" s="420">
        <v>80</v>
      </c>
      <c r="U603" s="420">
        <v>70</v>
      </c>
      <c r="V603" s="420">
        <v>60</v>
      </c>
      <c r="W603" s="420">
        <v>50</v>
      </c>
      <c r="X603" s="420">
        <v>40</v>
      </c>
      <c r="Y603" s="420">
        <v>30</v>
      </c>
      <c r="Z603" s="420">
        <v>20</v>
      </c>
      <c r="AA603" s="420">
        <v>10</v>
      </c>
      <c r="AB603" s="420">
        <v>10</v>
      </c>
      <c r="AC603" s="420">
        <v>10</v>
      </c>
      <c r="AD603" s="420">
        <v>20</v>
      </c>
      <c r="AE603" s="420">
        <v>30</v>
      </c>
      <c r="AF603" s="420">
        <v>40</v>
      </c>
      <c r="AG603" s="424">
        <v>50</v>
      </c>
    </row>
    <row r="604" spans="1:44" x14ac:dyDescent="0.15">
      <c r="A604" s="421">
        <v>100</v>
      </c>
      <c r="B604" s="420">
        <v>90</v>
      </c>
      <c r="C604" s="420">
        <v>80</v>
      </c>
      <c r="D604" s="420">
        <v>70</v>
      </c>
      <c r="E604" s="420">
        <v>60</v>
      </c>
      <c r="F604" s="420">
        <v>50</v>
      </c>
      <c r="G604" s="420">
        <v>40</v>
      </c>
      <c r="H604" s="420">
        <v>30</v>
      </c>
      <c r="I604" s="420">
        <v>20</v>
      </c>
      <c r="J604" s="420">
        <v>10</v>
      </c>
      <c r="K604" s="420">
        <v>10</v>
      </c>
      <c r="L604" s="420">
        <v>10</v>
      </c>
      <c r="M604" s="420">
        <v>20</v>
      </c>
      <c r="N604" s="420">
        <v>30</v>
      </c>
      <c r="O604" s="420">
        <v>40</v>
      </c>
      <c r="P604" s="424">
        <v>50</v>
      </c>
      <c r="R604" s="421">
        <v>100</v>
      </c>
      <c r="S604" s="420">
        <v>90</v>
      </c>
      <c r="T604" s="420">
        <v>80</v>
      </c>
      <c r="U604" s="420">
        <v>70</v>
      </c>
      <c r="V604" s="420">
        <v>60</v>
      </c>
      <c r="W604" s="420">
        <v>50</v>
      </c>
      <c r="X604" s="420">
        <v>40</v>
      </c>
      <c r="Y604" s="420">
        <v>30</v>
      </c>
      <c r="Z604" s="420">
        <v>20</v>
      </c>
      <c r="AA604" s="420">
        <v>10</v>
      </c>
      <c r="AB604" s="420">
        <v>10</v>
      </c>
      <c r="AC604" s="420">
        <v>10</v>
      </c>
      <c r="AD604" s="420">
        <v>20</v>
      </c>
      <c r="AE604" s="420">
        <v>30</v>
      </c>
      <c r="AF604" s="420">
        <v>40</v>
      </c>
      <c r="AG604" s="424">
        <v>50</v>
      </c>
    </row>
    <row r="605" spans="1:44" x14ac:dyDescent="0.15">
      <c r="A605" s="421">
        <v>10</v>
      </c>
      <c r="B605" s="420">
        <v>20</v>
      </c>
      <c r="C605" s="420">
        <v>30</v>
      </c>
      <c r="D605" s="420">
        <v>40</v>
      </c>
      <c r="E605" s="420">
        <v>50</v>
      </c>
      <c r="F605" s="420">
        <v>60</v>
      </c>
      <c r="G605" s="420">
        <v>70</v>
      </c>
      <c r="H605" s="420">
        <v>80</v>
      </c>
      <c r="I605" s="420">
        <v>90</v>
      </c>
      <c r="J605" s="420">
        <v>100</v>
      </c>
      <c r="K605" s="420">
        <v>100</v>
      </c>
      <c r="L605" s="420">
        <v>80</v>
      </c>
      <c r="M605" s="420">
        <v>70</v>
      </c>
      <c r="N605" s="420">
        <v>60</v>
      </c>
      <c r="O605" s="420">
        <v>50</v>
      </c>
      <c r="P605" s="424">
        <v>40</v>
      </c>
      <c r="R605" s="421">
        <v>10</v>
      </c>
      <c r="S605" s="420">
        <v>20</v>
      </c>
      <c r="T605" s="420">
        <v>30</v>
      </c>
      <c r="U605" s="420">
        <v>40</v>
      </c>
      <c r="V605" s="420">
        <v>50</v>
      </c>
      <c r="W605" s="420">
        <v>60</v>
      </c>
      <c r="X605" s="420">
        <v>70</v>
      </c>
      <c r="Y605" s="420">
        <v>80</v>
      </c>
      <c r="Z605" s="420">
        <v>90</v>
      </c>
      <c r="AA605" s="420">
        <v>100</v>
      </c>
      <c r="AB605" s="420">
        <v>90</v>
      </c>
      <c r="AC605" s="420">
        <v>80</v>
      </c>
      <c r="AD605" s="420">
        <v>70</v>
      </c>
      <c r="AE605" s="420">
        <v>60</v>
      </c>
      <c r="AF605" s="420">
        <v>50</v>
      </c>
      <c r="AG605" s="424">
        <v>40</v>
      </c>
    </row>
    <row r="606" spans="1:44" ht="14.25" thickBot="1" x14ac:dyDescent="0.2">
      <c r="A606" s="428">
        <v>10</v>
      </c>
      <c r="B606" s="423">
        <v>10</v>
      </c>
      <c r="C606" s="423">
        <v>10</v>
      </c>
      <c r="D606" s="423">
        <v>10</v>
      </c>
      <c r="E606" s="423">
        <v>10</v>
      </c>
      <c r="F606" s="423">
        <v>10</v>
      </c>
      <c r="G606" s="423">
        <v>10</v>
      </c>
      <c r="H606" s="423">
        <v>10</v>
      </c>
      <c r="I606" s="423">
        <v>10</v>
      </c>
      <c r="J606" s="423">
        <v>10</v>
      </c>
      <c r="K606" s="423">
        <v>10</v>
      </c>
      <c r="L606" s="423">
        <v>10</v>
      </c>
      <c r="M606" s="423">
        <v>10</v>
      </c>
      <c r="N606" s="423">
        <v>10</v>
      </c>
      <c r="O606" s="423">
        <v>10</v>
      </c>
      <c r="P606" s="425">
        <v>10</v>
      </c>
      <c r="R606" s="428">
        <v>10</v>
      </c>
      <c r="S606" s="423">
        <v>10</v>
      </c>
      <c r="T606" s="423">
        <v>10</v>
      </c>
      <c r="U606" s="423">
        <v>10</v>
      </c>
      <c r="V606" s="423">
        <v>10</v>
      </c>
      <c r="W606" s="423">
        <v>10</v>
      </c>
      <c r="X606" s="423">
        <v>10</v>
      </c>
      <c r="Y606" s="423">
        <v>10</v>
      </c>
      <c r="Z606" s="423">
        <v>10</v>
      </c>
      <c r="AA606" s="423">
        <v>10</v>
      </c>
      <c r="AB606" s="423">
        <v>10</v>
      </c>
      <c r="AC606" s="423">
        <v>10</v>
      </c>
      <c r="AD606" s="423">
        <v>10</v>
      </c>
      <c r="AE606" s="423">
        <v>10</v>
      </c>
      <c r="AF606" s="423">
        <v>10</v>
      </c>
      <c r="AG606" s="425">
        <v>10</v>
      </c>
    </row>
    <row r="607" spans="1:44" ht="14.25" thickBot="1" x14ac:dyDescent="0.2">
      <c r="A607" s="948">
        <v>1</v>
      </c>
      <c r="B607" s="1256" t="s">
        <v>6990</v>
      </c>
      <c r="C607" s="1257"/>
      <c r="D607" s="1258"/>
      <c r="R607" s="948">
        <v>2</v>
      </c>
      <c r="S607" s="1256" t="s">
        <v>6993</v>
      </c>
      <c r="T607" s="1257"/>
      <c r="U607" s="1258"/>
    </row>
    <row r="608" spans="1:44" ht="14.25" thickBot="1" x14ac:dyDescent="0.2">
      <c r="A608" s="419"/>
      <c r="B608" s="1253"/>
      <c r="C608" s="1254"/>
      <c r="D608" s="1255"/>
      <c r="R608" s="419"/>
      <c r="S608" s="1253"/>
      <c r="T608" s="1254"/>
      <c r="U608" s="1255"/>
      <c r="AO608" s="1264" t="s">
        <v>6503</v>
      </c>
      <c r="AP608" s="1265"/>
      <c r="AQ608" s="1265"/>
      <c r="AR608" s="1266"/>
    </row>
    <row r="609" spans="1:44" ht="14.25" thickBot="1" x14ac:dyDescent="0.2">
      <c r="A609" s="426" t="s">
        <v>10223</v>
      </c>
      <c r="R609" s="426" t="s">
        <v>10223</v>
      </c>
      <c r="AO609" s="754" t="s">
        <v>10478</v>
      </c>
      <c r="AP609" s="755" t="s">
        <v>10430</v>
      </c>
      <c r="AQ609" s="755" t="s">
        <v>10431</v>
      </c>
      <c r="AR609" s="756" t="s">
        <v>10432</v>
      </c>
    </row>
    <row r="610" spans="1:44" x14ac:dyDescent="0.15">
      <c r="A610" s="907" t="s">
        <v>10835</v>
      </c>
      <c r="B610" s="422" t="s">
        <v>10800</v>
      </c>
      <c r="C610" s="422" t="s">
        <v>10943</v>
      </c>
      <c r="D610" s="422" t="s">
        <v>10943</v>
      </c>
      <c r="E610" s="422" t="s">
        <v>10800</v>
      </c>
      <c r="F610" s="422" t="s">
        <v>10800</v>
      </c>
      <c r="G610" s="422" t="s">
        <v>10800</v>
      </c>
      <c r="H610" s="422" t="s">
        <v>10800</v>
      </c>
      <c r="I610" s="422" t="s">
        <v>10800</v>
      </c>
      <c r="J610" s="422" t="s">
        <v>10943</v>
      </c>
      <c r="K610" s="422" t="s">
        <v>10943</v>
      </c>
      <c r="L610" s="422" t="s">
        <v>10800</v>
      </c>
      <c r="M610" s="422" t="s">
        <v>10800</v>
      </c>
      <c r="N610" s="422" t="s">
        <v>10943</v>
      </c>
      <c r="O610" s="422" t="s">
        <v>10800</v>
      </c>
      <c r="P610" s="822" t="s">
        <v>10800</v>
      </c>
      <c r="R610" s="907" t="s">
        <v>10866</v>
      </c>
      <c r="S610" s="909" t="s">
        <v>10953</v>
      </c>
      <c r="T610" s="422" t="s">
        <v>10800</v>
      </c>
      <c r="U610" s="422" t="s">
        <v>10800</v>
      </c>
      <c r="V610" s="422" t="s">
        <v>10800</v>
      </c>
      <c r="W610" s="422" t="s">
        <v>10800</v>
      </c>
      <c r="X610" s="422" t="s">
        <v>10800</v>
      </c>
      <c r="Y610" s="422" t="s">
        <v>10800</v>
      </c>
      <c r="Z610" s="422" t="s">
        <v>10800</v>
      </c>
      <c r="AA610" s="422" t="s">
        <v>10800</v>
      </c>
      <c r="AB610" s="422" t="s">
        <v>10800</v>
      </c>
      <c r="AC610" s="422" t="s">
        <v>10954</v>
      </c>
      <c r="AD610" s="422" t="s">
        <v>10800</v>
      </c>
      <c r="AE610" s="422" t="s">
        <v>10800</v>
      </c>
      <c r="AF610" s="422" t="s">
        <v>10800</v>
      </c>
      <c r="AG610" s="822" t="s">
        <v>10800</v>
      </c>
      <c r="AO610" s="757" t="s">
        <v>10433</v>
      </c>
      <c r="AP610" s="758" t="s">
        <v>10803</v>
      </c>
      <c r="AQ610" s="759">
        <v>30</v>
      </c>
      <c r="AR610" s="864">
        <v>105</v>
      </c>
    </row>
    <row r="611" spans="1:44" x14ac:dyDescent="0.15">
      <c r="A611" s="421" t="s">
        <v>10773</v>
      </c>
      <c r="B611" s="420" t="s">
        <v>10773</v>
      </c>
      <c r="C611" s="420" t="s">
        <v>10773</v>
      </c>
      <c r="D611" s="420" t="s">
        <v>10773</v>
      </c>
      <c r="E611" s="420" t="s">
        <v>10773</v>
      </c>
      <c r="F611" s="420" t="s">
        <v>10773</v>
      </c>
      <c r="G611" s="420" t="s">
        <v>10773</v>
      </c>
      <c r="H611" s="420" t="s">
        <v>10773</v>
      </c>
      <c r="I611" s="420" t="s">
        <v>10773</v>
      </c>
      <c r="J611" s="420" t="s">
        <v>10944</v>
      </c>
      <c r="K611" s="420" t="s">
        <v>10773</v>
      </c>
      <c r="L611" s="420" t="s">
        <v>10947</v>
      </c>
      <c r="M611" s="420" t="s">
        <v>10947</v>
      </c>
      <c r="N611" s="420" t="s">
        <v>10773</v>
      </c>
      <c r="O611" s="420" t="s">
        <v>10773</v>
      </c>
      <c r="P611" s="424" t="s">
        <v>10944</v>
      </c>
      <c r="R611" s="421" t="s">
        <v>10773</v>
      </c>
      <c r="S611" s="420" t="s">
        <v>10773</v>
      </c>
      <c r="T611" s="420" t="s">
        <v>10773</v>
      </c>
      <c r="U611" s="420" t="s">
        <v>10773</v>
      </c>
      <c r="V611" s="420" t="s">
        <v>10773</v>
      </c>
      <c r="W611" s="420" t="s">
        <v>10773</v>
      </c>
      <c r="X611" s="420" t="s">
        <v>10773</v>
      </c>
      <c r="Y611" s="420" t="s">
        <v>10944</v>
      </c>
      <c r="Z611" s="420" t="s">
        <v>10773</v>
      </c>
      <c r="AA611" s="420" t="s">
        <v>10773</v>
      </c>
      <c r="AB611" s="420" t="s">
        <v>10773</v>
      </c>
      <c r="AC611" s="420" t="s">
        <v>10773</v>
      </c>
      <c r="AD611" s="420" t="s">
        <v>10773</v>
      </c>
      <c r="AE611" s="420" t="s">
        <v>10773</v>
      </c>
      <c r="AF611" s="420" t="s">
        <v>10773</v>
      </c>
      <c r="AG611" s="424" t="s">
        <v>10773</v>
      </c>
      <c r="AO611" s="748" t="s">
        <v>6510</v>
      </c>
      <c r="AP611" s="749" t="s">
        <v>10952</v>
      </c>
      <c r="AQ611" s="750">
        <v>30</v>
      </c>
      <c r="AR611" s="865">
        <v>105</v>
      </c>
    </row>
    <row r="612" spans="1:44" x14ac:dyDescent="0.15">
      <c r="A612" s="421" t="s">
        <v>10774</v>
      </c>
      <c r="B612" s="420" t="s">
        <v>10774</v>
      </c>
      <c r="C612" s="420" t="s">
        <v>10774</v>
      </c>
      <c r="D612" s="420" t="s">
        <v>10871</v>
      </c>
      <c r="E612" s="420" t="s">
        <v>10950</v>
      </c>
      <c r="F612" s="420" t="s">
        <v>10774</v>
      </c>
      <c r="G612" s="420" t="s">
        <v>10871</v>
      </c>
      <c r="H612" s="420" t="s">
        <v>10941</v>
      </c>
      <c r="I612" s="420" t="s">
        <v>10951</v>
      </c>
      <c r="J612" s="420" t="s">
        <v>10799</v>
      </c>
      <c r="K612" s="420" t="s">
        <v>10872</v>
      </c>
      <c r="L612" s="420" t="s">
        <v>10872</v>
      </c>
      <c r="M612" s="420" t="s">
        <v>10872</v>
      </c>
      <c r="N612" s="420" t="s">
        <v>10872</v>
      </c>
      <c r="O612" s="420" t="s">
        <v>10872</v>
      </c>
      <c r="P612" s="424" t="s">
        <v>10872</v>
      </c>
      <c r="R612" s="421" t="s">
        <v>10955</v>
      </c>
      <c r="S612" s="420" t="s">
        <v>10955</v>
      </c>
      <c r="T612" s="420" t="s">
        <v>10871</v>
      </c>
      <c r="U612" s="420" t="s">
        <v>10774</v>
      </c>
      <c r="V612" s="420" t="s">
        <v>10774</v>
      </c>
      <c r="W612" s="420" t="s">
        <v>10956</v>
      </c>
      <c r="X612" s="420" t="s">
        <v>10774</v>
      </c>
      <c r="Y612" s="420" t="s">
        <v>10871</v>
      </c>
      <c r="Z612" s="420" t="s">
        <v>10872</v>
      </c>
      <c r="AA612" s="420" t="s">
        <v>10872</v>
      </c>
      <c r="AB612" s="420" t="s">
        <v>10872</v>
      </c>
      <c r="AC612" s="420" t="s">
        <v>10872</v>
      </c>
      <c r="AD612" s="420" t="s">
        <v>10872</v>
      </c>
      <c r="AE612" s="420" t="s">
        <v>10872</v>
      </c>
      <c r="AF612" s="420" t="s">
        <v>10799</v>
      </c>
      <c r="AG612" s="424" t="s">
        <v>10872</v>
      </c>
      <c r="AO612" s="748" t="s">
        <v>6511</v>
      </c>
      <c r="AP612" s="749" t="s">
        <v>10803</v>
      </c>
      <c r="AQ612" s="750">
        <v>30</v>
      </c>
      <c r="AR612" s="865">
        <v>105</v>
      </c>
    </row>
    <row r="613" spans="1:44" x14ac:dyDescent="0.15">
      <c r="A613" s="908">
        <v>0</v>
      </c>
      <c r="B613" s="420">
        <v>1350</v>
      </c>
      <c r="C613" s="420">
        <v>1350</v>
      </c>
      <c r="D613" s="420">
        <v>1350</v>
      </c>
      <c r="E613" s="420">
        <v>1350</v>
      </c>
      <c r="F613" s="420">
        <v>1350</v>
      </c>
      <c r="G613" s="420">
        <v>1350</v>
      </c>
      <c r="H613" s="420">
        <v>1350</v>
      </c>
      <c r="I613" s="420">
        <v>1350</v>
      </c>
      <c r="J613" s="420">
        <v>1350</v>
      </c>
      <c r="K613" s="420">
        <v>1350</v>
      </c>
      <c r="L613" s="420">
        <v>1350</v>
      </c>
      <c r="M613" s="420">
        <v>1350</v>
      </c>
      <c r="N613" s="420">
        <v>1350</v>
      </c>
      <c r="O613" s="420">
        <v>1350</v>
      </c>
      <c r="P613" s="424">
        <v>1350</v>
      </c>
      <c r="R613" s="908">
        <v>0</v>
      </c>
      <c r="S613" s="910">
        <v>0</v>
      </c>
      <c r="T613" s="420">
        <v>1350</v>
      </c>
      <c r="U613" s="420">
        <v>1350</v>
      </c>
      <c r="V613" s="420">
        <v>1350</v>
      </c>
      <c r="W613" s="420">
        <v>1350</v>
      </c>
      <c r="X613" s="420">
        <v>1350</v>
      </c>
      <c r="Y613" s="420">
        <v>1350</v>
      </c>
      <c r="Z613" s="420">
        <v>1350</v>
      </c>
      <c r="AA613" s="420">
        <v>1350</v>
      </c>
      <c r="AB613" s="420">
        <v>1350</v>
      </c>
      <c r="AC613" s="420">
        <v>1350</v>
      </c>
      <c r="AD613" s="420">
        <v>1350</v>
      </c>
      <c r="AE613" s="420">
        <v>1350</v>
      </c>
      <c r="AF613" s="420">
        <v>1350</v>
      </c>
      <c r="AG613" s="424">
        <v>1350</v>
      </c>
      <c r="AO613" s="748" t="s">
        <v>6512</v>
      </c>
      <c r="AP613" s="749" t="s">
        <v>10952</v>
      </c>
      <c r="AQ613" s="750">
        <v>30</v>
      </c>
      <c r="AR613" s="865">
        <v>105</v>
      </c>
    </row>
    <row r="614" spans="1:44" x14ac:dyDescent="0.15">
      <c r="A614" s="421">
        <v>30</v>
      </c>
      <c r="B614" s="420">
        <v>45</v>
      </c>
      <c r="C614" s="420">
        <v>60</v>
      </c>
      <c r="D614" s="420">
        <v>75</v>
      </c>
      <c r="E614" s="420">
        <v>90</v>
      </c>
      <c r="F614" s="420">
        <v>150</v>
      </c>
      <c r="G614" s="420">
        <v>120</v>
      </c>
      <c r="H614" s="420">
        <v>135</v>
      </c>
      <c r="I614" s="420">
        <v>150</v>
      </c>
      <c r="J614" s="420">
        <v>165</v>
      </c>
      <c r="K614" s="420">
        <v>180</v>
      </c>
      <c r="L614" s="420">
        <v>195</v>
      </c>
      <c r="M614" s="420">
        <v>210</v>
      </c>
      <c r="N614" s="420">
        <v>225</v>
      </c>
      <c r="O614" s="420">
        <v>240</v>
      </c>
      <c r="P614" s="424">
        <v>255</v>
      </c>
      <c r="R614" s="421">
        <v>30</v>
      </c>
      <c r="S614" s="420">
        <v>45</v>
      </c>
      <c r="T614" s="420">
        <v>60</v>
      </c>
      <c r="U614" s="420">
        <v>75</v>
      </c>
      <c r="V614" s="420">
        <v>90</v>
      </c>
      <c r="W614" s="420">
        <v>150</v>
      </c>
      <c r="X614" s="420">
        <v>120</v>
      </c>
      <c r="Y614" s="420">
        <v>135</v>
      </c>
      <c r="Z614" s="420">
        <v>150</v>
      </c>
      <c r="AA614" s="420">
        <v>165</v>
      </c>
      <c r="AB614" s="420">
        <v>180</v>
      </c>
      <c r="AC614" s="420">
        <v>195</v>
      </c>
      <c r="AD614" s="420">
        <v>210</v>
      </c>
      <c r="AE614" s="420">
        <v>225</v>
      </c>
      <c r="AF614" s="420">
        <v>240</v>
      </c>
      <c r="AG614" s="424">
        <v>255</v>
      </c>
      <c r="AO614" s="748" t="s">
        <v>6513</v>
      </c>
      <c r="AP614" s="749" t="s">
        <v>10803</v>
      </c>
      <c r="AQ614" s="750">
        <v>30</v>
      </c>
      <c r="AR614" s="865">
        <v>105</v>
      </c>
    </row>
    <row r="615" spans="1:44" x14ac:dyDescent="0.15">
      <c r="A615" s="908">
        <v>30</v>
      </c>
      <c r="B615" s="420">
        <v>840</v>
      </c>
      <c r="C615" s="420">
        <v>855</v>
      </c>
      <c r="D615" s="420">
        <v>870</v>
      </c>
      <c r="E615" s="420">
        <v>300</v>
      </c>
      <c r="F615" s="420">
        <v>225</v>
      </c>
      <c r="G615" s="420">
        <v>915</v>
      </c>
      <c r="H615" s="420">
        <v>930</v>
      </c>
      <c r="I615" s="420">
        <v>945</v>
      </c>
      <c r="J615" s="420">
        <v>960</v>
      </c>
      <c r="K615" s="420">
        <v>975</v>
      </c>
      <c r="L615" s="420">
        <v>990</v>
      </c>
      <c r="M615" s="420">
        <v>1005</v>
      </c>
      <c r="N615" s="420">
        <v>1020</v>
      </c>
      <c r="O615" s="420">
        <v>1035</v>
      </c>
      <c r="P615" s="424">
        <v>1050</v>
      </c>
      <c r="R615" s="908">
        <v>30</v>
      </c>
      <c r="S615" s="910">
        <v>30</v>
      </c>
      <c r="T615" s="420">
        <v>855</v>
      </c>
      <c r="U615" s="420">
        <v>870</v>
      </c>
      <c r="V615" s="420">
        <v>300</v>
      </c>
      <c r="W615" s="420">
        <v>225</v>
      </c>
      <c r="X615" s="420">
        <v>915</v>
      </c>
      <c r="Y615" s="420">
        <v>930</v>
      </c>
      <c r="Z615" s="420">
        <v>945</v>
      </c>
      <c r="AA615" s="420">
        <v>960</v>
      </c>
      <c r="AB615" s="420">
        <v>975</v>
      </c>
      <c r="AC615" s="420">
        <v>990</v>
      </c>
      <c r="AD615" s="420">
        <v>1005</v>
      </c>
      <c r="AE615" s="420">
        <v>1020</v>
      </c>
      <c r="AF615" s="420">
        <v>1035</v>
      </c>
      <c r="AG615" s="424">
        <v>1050</v>
      </c>
      <c r="AO615" s="748" t="s">
        <v>6514</v>
      </c>
      <c r="AP615" s="911" t="s">
        <v>10534</v>
      </c>
      <c r="AQ615" s="750">
        <v>30</v>
      </c>
      <c r="AR615" s="865">
        <v>105</v>
      </c>
    </row>
    <row r="616" spans="1:44" x14ac:dyDescent="0.15">
      <c r="A616" s="421">
        <v>30</v>
      </c>
      <c r="B616" s="420">
        <v>30</v>
      </c>
      <c r="C616" s="420">
        <v>30</v>
      </c>
      <c r="D616" s="420">
        <v>30</v>
      </c>
      <c r="E616" s="420">
        <v>30</v>
      </c>
      <c r="F616" s="420">
        <v>30</v>
      </c>
      <c r="G616" s="420">
        <v>30</v>
      </c>
      <c r="H616" s="420">
        <v>30</v>
      </c>
      <c r="I616" s="420">
        <v>30</v>
      </c>
      <c r="J616" s="420">
        <v>30</v>
      </c>
      <c r="K616" s="420">
        <v>30</v>
      </c>
      <c r="L616" s="420">
        <v>30</v>
      </c>
      <c r="M616" s="420">
        <v>30</v>
      </c>
      <c r="N616" s="420">
        <v>30</v>
      </c>
      <c r="O616" s="420">
        <v>30</v>
      </c>
      <c r="P616" s="424">
        <v>30</v>
      </c>
      <c r="R616" s="421">
        <v>30</v>
      </c>
      <c r="S616" s="420">
        <v>30</v>
      </c>
      <c r="T616" s="420">
        <v>30</v>
      </c>
      <c r="U616" s="420">
        <v>30</v>
      </c>
      <c r="V616" s="420">
        <v>30</v>
      </c>
      <c r="W616" s="420">
        <v>30</v>
      </c>
      <c r="X616" s="420">
        <v>30</v>
      </c>
      <c r="Y616" s="420">
        <v>30</v>
      </c>
      <c r="Z616" s="420">
        <v>30</v>
      </c>
      <c r="AA616" s="420">
        <v>30</v>
      </c>
      <c r="AB616" s="420">
        <v>30</v>
      </c>
      <c r="AC616" s="420">
        <v>30</v>
      </c>
      <c r="AD616" s="420">
        <v>30</v>
      </c>
      <c r="AE616" s="420">
        <v>30</v>
      </c>
      <c r="AF616" s="420">
        <v>30</v>
      </c>
      <c r="AG616" s="424">
        <v>30</v>
      </c>
      <c r="AO616" s="748" t="s">
        <v>6515</v>
      </c>
      <c r="AP616" s="749" t="s">
        <v>10803</v>
      </c>
      <c r="AQ616" s="750">
        <v>30</v>
      </c>
      <c r="AR616" s="865">
        <v>105</v>
      </c>
    </row>
    <row r="617" spans="1:44" x14ac:dyDescent="0.15">
      <c r="A617" s="421">
        <v>600</v>
      </c>
      <c r="B617" s="420">
        <v>600</v>
      </c>
      <c r="C617" s="420">
        <v>600</v>
      </c>
      <c r="D617" s="420">
        <v>600</v>
      </c>
      <c r="E617" s="420">
        <v>600</v>
      </c>
      <c r="F617" s="420">
        <v>600</v>
      </c>
      <c r="G617" s="420">
        <v>600</v>
      </c>
      <c r="H617" s="420">
        <v>600</v>
      </c>
      <c r="I617" s="420">
        <v>300</v>
      </c>
      <c r="J617" s="420">
        <v>300</v>
      </c>
      <c r="K617" s="420">
        <v>300</v>
      </c>
      <c r="L617" s="420">
        <v>300</v>
      </c>
      <c r="M617" s="420">
        <v>300</v>
      </c>
      <c r="N617" s="420">
        <v>300</v>
      </c>
      <c r="O617" s="420">
        <v>300</v>
      </c>
      <c r="P617" s="424">
        <v>300</v>
      </c>
      <c r="R617" s="421">
        <v>600</v>
      </c>
      <c r="S617" s="420">
        <v>600</v>
      </c>
      <c r="T617" s="420">
        <v>600</v>
      </c>
      <c r="U617" s="420">
        <v>600</v>
      </c>
      <c r="V617" s="420">
        <v>600</v>
      </c>
      <c r="W617" s="420">
        <v>600</v>
      </c>
      <c r="X617" s="420">
        <v>600</v>
      </c>
      <c r="Y617" s="420">
        <v>600</v>
      </c>
      <c r="Z617" s="420">
        <v>300</v>
      </c>
      <c r="AA617" s="420">
        <v>300</v>
      </c>
      <c r="AB617" s="420">
        <v>300</v>
      </c>
      <c r="AC617" s="420">
        <v>300</v>
      </c>
      <c r="AD617" s="420">
        <v>300</v>
      </c>
      <c r="AE617" s="420">
        <v>300</v>
      </c>
      <c r="AF617" s="420">
        <v>300</v>
      </c>
      <c r="AG617" s="424">
        <v>300</v>
      </c>
      <c r="AO617" s="748" t="s">
        <v>6516</v>
      </c>
      <c r="AP617" s="749" t="s">
        <v>10803</v>
      </c>
      <c r="AQ617" s="750">
        <v>30</v>
      </c>
      <c r="AR617" s="865">
        <v>105</v>
      </c>
    </row>
    <row r="618" spans="1:44" x14ac:dyDescent="0.15">
      <c r="A618" s="421">
        <v>600</v>
      </c>
      <c r="B618" s="420">
        <v>600</v>
      </c>
      <c r="C618" s="420">
        <v>600</v>
      </c>
      <c r="D618" s="420">
        <v>600</v>
      </c>
      <c r="E618" s="420">
        <v>600</v>
      </c>
      <c r="F618" s="420">
        <v>600</v>
      </c>
      <c r="G618" s="420">
        <v>600</v>
      </c>
      <c r="H618" s="420">
        <v>600</v>
      </c>
      <c r="I618" s="420">
        <v>60</v>
      </c>
      <c r="J618" s="420">
        <v>60</v>
      </c>
      <c r="K618" s="420">
        <v>60</v>
      </c>
      <c r="L618" s="420">
        <v>60</v>
      </c>
      <c r="M618" s="420">
        <v>60</v>
      </c>
      <c r="N618" s="420">
        <v>60</v>
      </c>
      <c r="O618" s="420">
        <v>60</v>
      </c>
      <c r="P618" s="424">
        <v>60</v>
      </c>
      <c r="R618" s="421">
        <v>600</v>
      </c>
      <c r="S618" s="420">
        <v>600</v>
      </c>
      <c r="T618" s="420">
        <v>600</v>
      </c>
      <c r="U618" s="420">
        <v>600</v>
      </c>
      <c r="V618" s="420">
        <v>600</v>
      </c>
      <c r="W618" s="420">
        <v>600</v>
      </c>
      <c r="X618" s="420">
        <v>600</v>
      </c>
      <c r="Y618" s="420">
        <v>600</v>
      </c>
      <c r="Z618" s="420">
        <v>60</v>
      </c>
      <c r="AA618" s="420">
        <v>60</v>
      </c>
      <c r="AB618" s="420">
        <v>60</v>
      </c>
      <c r="AC618" s="420">
        <v>60</v>
      </c>
      <c r="AD618" s="420">
        <v>60</v>
      </c>
      <c r="AE618" s="420">
        <v>60</v>
      </c>
      <c r="AF618" s="420">
        <v>60</v>
      </c>
      <c r="AG618" s="424">
        <v>60</v>
      </c>
      <c r="AO618" s="748" t="s">
        <v>10434</v>
      </c>
      <c r="AP618" s="749" t="s">
        <v>10803</v>
      </c>
      <c r="AQ618" s="750">
        <v>30</v>
      </c>
      <c r="AR618" s="865">
        <v>105</v>
      </c>
    </row>
    <row r="619" spans="1:44" x14ac:dyDescent="0.15">
      <c r="A619" s="421">
        <v>600</v>
      </c>
      <c r="B619" s="420">
        <v>600</v>
      </c>
      <c r="C619" s="420">
        <v>600</v>
      </c>
      <c r="D619" s="420">
        <v>600</v>
      </c>
      <c r="E619" s="420">
        <v>600</v>
      </c>
      <c r="F619" s="420">
        <v>600</v>
      </c>
      <c r="G619" s="420">
        <v>600</v>
      </c>
      <c r="H619" s="420">
        <v>600</v>
      </c>
      <c r="I619" s="420">
        <v>450</v>
      </c>
      <c r="J619" s="420">
        <v>450</v>
      </c>
      <c r="K619" s="420">
        <v>450</v>
      </c>
      <c r="L619" s="420">
        <v>450</v>
      </c>
      <c r="M619" s="420">
        <v>450</v>
      </c>
      <c r="N619" s="420">
        <v>450</v>
      </c>
      <c r="O619" s="420">
        <v>450</v>
      </c>
      <c r="P619" s="424">
        <v>450</v>
      </c>
      <c r="R619" s="421">
        <v>600</v>
      </c>
      <c r="S619" s="420">
        <v>600</v>
      </c>
      <c r="T619" s="420">
        <v>600</v>
      </c>
      <c r="U619" s="420">
        <v>600</v>
      </c>
      <c r="V619" s="420">
        <v>600</v>
      </c>
      <c r="W619" s="420">
        <v>600</v>
      </c>
      <c r="X619" s="420">
        <v>600</v>
      </c>
      <c r="Y619" s="420">
        <v>600</v>
      </c>
      <c r="Z619" s="420">
        <v>450</v>
      </c>
      <c r="AA619" s="420">
        <v>450</v>
      </c>
      <c r="AB619" s="420">
        <v>450</v>
      </c>
      <c r="AC619" s="420">
        <v>450</v>
      </c>
      <c r="AD619" s="420">
        <v>450</v>
      </c>
      <c r="AE619" s="420">
        <v>450</v>
      </c>
      <c r="AF619" s="420">
        <v>450</v>
      </c>
      <c r="AG619" s="424">
        <v>450</v>
      </c>
      <c r="AO619" s="748" t="s">
        <v>10435</v>
      </c>
      <c r="AP619" s="749" t="s">
        <v>10803</v>
      </c>
      <c r="AQ619" s="750">
        <v>30</v>
      </c>
      <c r="AR619" s="865">
        <v>105</v>
      </c>
    </row>
    <row r="620" spans="1:44" x14ac:dyDescent="0.15">
      <c r="A620" s="421">
        <v>300</v>
      </c>
      <c r="B620" s="420">
        <v>150</v>
      </c>
      <c r="C620" s="420">
        <v>150</v>
      </c>
      <c r="D620" s="420">
        <v>150</v>
      </c>
      <c r="E620" s="420">
        <v>150</v>
      </c>
      <c r="F620" s="420">
        <v>150</v>
      </c>
      <c r="G620" s="420">
        <v>150</v>
      </c>
      <c r="H620" s="420">
        <v>150</v>
      </c>
      <c r="I620" s="420">
        <v>150</v>
      </c>
      <c r="J620" s="420">
        <v>150</v>
      </c>
      <c r="K620" s="420">
        <v>150</v>
      </c>
      <c r="L620" s="420">
        <v>150</v>
      </c>
      <c r="M620" s="420">
        <v>150</v>
      </c>
      <c r="N620" s="420">
        <v>150</v>
      </c>
      <c r="O620" s="420">
        <v>150</v>
      </c>
      <c r="P620" s="424">
        <v>150</v>
      </c>
      <c r="R620" s="421">
        <v>300</v>
      </c>
      <c r="S620" s="420">
        <v>150</v>
      </c>
      <c r="T620" s="420">
        <v>150</v>
      </c>
      <c r="U620" s="420">
        <v>150</v>
      </c>
      <c r="V620" s="420">
        <v>150</v>
      </c>
      <c r="W620" s="420">
        <v>150</v>
      </c>
      <c r="X620" s="420">
        <v>150</v>
      </c>
      <c r="Y620" s="420">
        <v>150</v>
      </c>
      <c r="Z620" s="420">
        <v>150</v>
      </c>
      <c r="AA620" s="420">
        <v>150</v>
      </c>
      <c r="AB620" s="420">
        <v>150</v>
      </c>
      <c r="AC620" s="420">
        <v>150</v>
      </c>
      <c r="AD620" s="420">
        <v>150</v>
      </c>
      <c r="AE620" s="420">
        <v>150</v>
      </c>
      <c r="AF620" s="420">
        <v>150</v>
      </c>
      <c r="AG620" s="424">
        <v>150</v>
      </c>
      <c r="AO620" s="748" t="s">
        <v>10436</v>
      </c>
      <c r="AP620" s="749" t="s">
        <v>10803</v>
      </c>
      <c r="AQ620" s="750">
        <v>30</v>
      </c>
      <c r="AR620" s="865">
        <v>105</v>
      </c>
    </row>
    <row r="621" spans="1:44" x14ac:dyDescent="0.15">
      <c r="A621" s="421">
        <v>450</v>
      </c>
      <c r="B621" s="420">
        <v>3000</v>
      </c>
      <c r="C621" s="420">
        <v>3000</v>
      </c>
      <c r="D621" s="420">
        <v>3000</v>
      </c>
      <c r="E621" s="420">
        <v>3000</v>
      </c>
      <c r="F621" s="420">
        <v>3000</v>
      </c>
      <c r="G621" s="420">
        <v>3000</v>
      </c>
      <c r="H621" s="420">
        <v>3000</v>
      </c>
      <c r="I621" s="420">
        <v>3000</v>
      </c>
      <c r="J621" s="420">
        <v>3000</v>
      </c>
      <c r="K621" s="420">
        <v>3000</v>
      </c>
      <c r="L621" s="420">
        <v>3000</v>
      </c>
      <c r="M621" s="420">
        <v>3000</v>
      </c>
      <c r="N621" s="420">
        <v>3000</v>
      </c>
      <c r="O621" s="420">
        <v>3000</v>
      </c>
      <c r="P621" s="424">
        <v>3000</v>
      </c>
      <c r="R621" s="421">
        <v>450</v>
      </c>
      <c r="S621" s="420">
        <v>3000</v>
      </c>
      <c r="T621" s="420">
        <v>3000</v>
      </c>
      <c r="U621" s="420">
        <v>3000</v>
      </c>
      <c r="V621" s="420">
        <v>3000</v>
      </c>
      <c r="W621" s="420">
        <v>3000</v>
      </c>
      <c r="X621" s="420">
        <v>3000</v>
      </c>
      <c r="Y621" s="420">
        <v>3000</v>
      </c>
      <c r="Z621" s="420">
        <v>3000</v>
      </c>
      <c r="AA621" s="420">
        <v>3000</v>
      </c>
      <c r="AB621" s="420">
        <v>3000</v>
      </c>
      <c r="AC621" s="420">
        <v>3000</v>
      </c>
      <c r="AD621" s="420">
        <v>3000</v>
      </c>
      <c r="AE621" s="420">
        <v>3000</v>
      </c>
      <c r="AF621" s="420">
        <v>3000</v>
      </c>
      <c r="AG621" s="424">
        <v>3000</v>
      </c>
      <c r="AO621" s="748" t="s">
        <v>10437</v>
      </c>
      <c r="AP621" s="749" t="s">
        <v>10952</v>
      </c>
      <c r="AQ621" s="750">
        <v>30</v>
      </c>
      <c r="AR621" s="865">
        <v>105</v>
      </c>
    </row>
    <row r="622" spans="1:44" x14ac:dyDescent="0.15">
      <c r="A622" s="421">
        <v>100</v>
      </c>
      <c r="B622" s="420">
        <v>90</v>
      </c>
      <c r="C622" s="420">
        <v>80</v>
      </c>
      <c r="D622" s="420">
        <v>70</v>
      </c>
      <c r="E622" s="420">
        <v>60</v>
      </c>
      <c r="F622" s="420">
        <v>50</v>
      </c>
      <c r="G622" s="420">
        <v>40</v>
      </c>
      <c r="H622" s="420">
        <v>30</v>
      </c>
      <c r="I622" s="420">
        <v>20</v>
      </c>
      <c r="J622" s="420">
        <v>10</v>
      </c>
      <c r="K622" s="420">
        <v>10</v>
      </c>
      <c r="L622" s="420">
        <v>10</v>
      </c>
      <c r="M622" s="420">
        <v>20</v>
      </c>
      <c r="N622" s="420">
        <v>30</v>
      </c>
      <c r="O622" s="420">
        <v>40</v>
      </c>
      <c r="P622" s="424">
        <v>50</v>
      </c>
      <c r="R622" s="421">
        <v>100</v>
      </c>
      <c r="S622" s="910">
        <v>100</v>
      </c>
      <c r="T622" s="420">
        <v>80</v>
      </c>
      <c r="U622" s="420">
        <v>70</v>
      </c>
      <c r="V622" s="420">
        <v>60</v>
      </c>
      <c r="W622" s="420">
        <v>50</v>
      </c>
      <c r="X622" s="420">
        <v>40</v>
      </c>
      <c r="Y622" s="420">
        <v>30</v>
      </c>
      <c r="Z622" s="420">
        <v>20</v>
      </c>
      <c r="AA622" s="420">
        <v>10</v>
      </c>
      <c r="AB622" s="420">
        <v>10</v>
      </c>
      <c r="AC622" s="420">
        <v>10</v>
      </c>
      <c r="AD622" s="420">
        <v>20</v>
      </c>
      <c r="AE622" s="420">
        <v>30</v>
      </c>
      <c r="AF622" s="420">
        <v>40</v>
      </c>
      <c r="AG622" s="424">
        <v>50</v>
      </c>
      <c r="AO622" s="748" t="s">
        <v>10472</v>
      </c>
      <c r="AP622" s="749" t="s">
        <v>10803</v>
      </c>
      <c r="AQ622" s="750">
        <v>30</v>
      </c>
      <c r="AR622" s="865">
        <v>105</v>
      </c>
    </row>
    <row r="623" spans="1:44" x14ac:dyDescent="0.15">
      <c r="A623" s="421">
        <v>100</v>
      </c>
      <c r="B623" s="420">
        <v>90</v>
      </c>
      <c r="C623" s="420">
        <v>80</v>
      </c>
      <c r="D623" s="420">
        <v>70</v>
      </c>
      <c r="E623" s="420">
        <v>60</v>
      </c>
      <c r="F623" s="420">
        <v>50</v>
      </c>
      <c r="G623" s="420">
        <v>40</v>
      </c>
      <c r="H623" s="420">
        <v>30</v>
      </c>
      <c r="I623" s="420">
        <v>20</v>
      </c>
      <c r="J623" s="420">
        <v>10</v>
      </c>
      <c r="K623" s="420">
        <v>10</v>
      </c>
      <c r="L623" s="420">
        <v>10</v>
      </c>
      <c r="M623" s="420">
        <v>20</v>
      </c>
      <c r="N623" s="420">
        <v>30</v>
      </c>
      <c r="O623" s="420">
        <v>40</v>
      </c>
      <c r="P623" s="424">
        <v>50</v>
      </c>
      <c r="R623" s="421">
        <v>100</v>
      </c>
      <c r="S623" s="420">
        <v>90</v>
      </c>
      <c r="T623" s="420">
        <v>80</v>
      </c>
      <c r="U623" s="420">
        <v>70</v>
      </c>
      <c r="V623" s="420">
        <v>60</v>
      </c>
      <c r="W623" s="420">
        <v>50</v>
      </c>
      <c r="X623" s="420">
        <v>40</v>
      </c>
      <c r="Y623" s="420">
        <v>30</v>
      </c>
      <c r="Z623" s="420">
        <v>20</v>
      </c>
      <c r="AA623" s="420">
        <v>10</v>
      </c>
      <c r="AB623" s="420">
        <v>10</v>
      </c>
      <c r="AC623" s="420">
        <v>10</v>
      </c>
      <c r="AD623" s="420">
        <v>20</v>
      </c>
      <c r="AE623" s="420">
        <v>30</v>
      </c>
      <c r="AF623" s="420">
        <v>40</v>
      </c>
      <c r="AG623" s="424">
        <v>50</v>
      </c>
      <c r="AO623" s="748" t="s">
        <v>10473</v>
      </c>
      <c r="AP623" s="749" t="s">
        <v>10803</v>
      </c>
      <c r="AQ623" s="750">
        <v>30</v>
      </c>
      <c r="AR623" s="865">
        <v>105</v>
      </c>
    </row>
    <row r="624" spans="1:44" x14ac:dyDescent="0.15">
      <c r="A624" s="421">
        <v>100</v>
      </c>
      <c r="B624" s="420">
        <v>90</v>
      </c>
      <c r="C624" s="420">
        <v>80</v>
      </c>
      <c r="D624" s="420">
        <v>70</v>
      </c>
      <c r="E624" s="420">
        <v>60</v>
      </c>
      <c r="F624" s="420">
        <v>50</v>
      </c>
      <c r="G624" s="420">
        <v>40</v>
      </c>
      <c r="H624" s="420">
        <v>30</v>
      </c>
      <c r="I624" s="420">
        <v>20</v>
      </c>
      <c r="J624" s="420">
        <v>10</v>
      </c>
      <c r="K624" s="420">
        <v>10</v>
      </c>
      <c r="L624" s="420">
        <v>10</v>
      </c>
      <c r="M624" s="420">
        <v>20</v>
      </c>
      <c r="N624" s="420">
        <v>30</v>
      </c>
      <c r="O624" s="420">
        <v>40</v>
      </c>
      <c r="P624" s="424">
        <v>50</v>
      </c>
      <c r="R624" s="421">
        <v>100</v>
      </c>
      <c r="S624" s="420">
        <v>90</v>
      </c>
      <c r="T624" s="420">
        <v>80</v>
      </c>
      <c r="U624" s="420">
        <v>70</v>
      </c>
      <c r="V624" s="420">
        <v>60</v>
      </c>
      <c r="W624" s="420">
        <v>50</v>
      </c>
      <c r="X624" s="420">
        <v>40</v>
      </c>
      <c r="Y624" s="420">
        <v>30</v>
      </c>
      <c r="Z624" s="420">
        <v>20</v>
      </c>
      <c r="AA624" s="420">
        <v>10</v>
      </c>
      <c r="AB624" s="420">
        <v>10</v>
      </c>
      <c r="AC624" s="420">
        <v>10</v>
      </c>
      <c r="AD624" s="420">
        <v>20</v>
      </c>
      <c r="AE624" s="420">
        <v>30</v>
      </c>
      <c r="AF624" s="420">
        <v>40</v>
      </c>
      <c r="AG624" s="424">
        <v>50</v>
      </c>
      <c r="AO624" s="748" t="s">
        <v>10474</v>
      </c>
      <c r="AP624" s="749" t="s">
        <v>10803</v>
      </c>
      <c r="AQ624" s="750">
        <v>30</v>
      </c>
      <c r="AR624" s="865">
        <v>105</v>
      </c>
    </row>
    <row r="625" spans="1:44" x14ac:dyDescent="0.15">
      <c r="A625" s="421">
        <v>100</v>
      </c>
      <c r="B625" s="420">
        <v>90</v>
      </c>
      <c r="C625" s="420">
        <v>80</v>
      </c>
      <c r="D625" s="420">
        <v>70</v>
      </c>
      <c r="E625" s="420">
        <v>60</v>
      </c>
      <c r="F625" s="420">
        <v>50</v>
      </c>
      <c r="G625" s="420">
        <v>40</v>
      </c>
      <c r="H625" s="420">
        <v>30</v>
      </c>
      <c r="I625" s="420">
        <v>20</v>
      </c>
      <c r="J625" s="420">
        <v>10</v>
      </c>
      <c r="K625" s="420">
        <v>10</v>
      </c>
      <c r="L625" s="420">
        <v>10</v>
      </c>
      <c r="M625" s="420">
        <v>20</v>
      </c>
      <c r="N625" s="420">
        <v>30</v>
      </c>
      <c r="O625" s="420">
        <v>40</v>
      </c>
      <c r="P625" s="424">
        <v>50</v>
      </c>
      <c r="R625" s="421">
        <v>100</v>
      </c>
      <c r="S625" s="420">
        <v>90</v>
      </c>
      <c r="T625" s="420">
        <v>80</v>
      </c>
      <c r="U625" s="420">
        <v>70</v>
      </c>
      <c r="V625" s="420">
        <v>60</v>
      </c>
      <c r="W625" s="420">
        <v>50</v>
      </c>
      <c r="X625" s="420">
        <v>40</v>
      </c>
      <c r="Y625" s="420">
        <v>30</v>
      </c>
      <c r="Z625" s="420">
        <v>20</v>
      </c>
      <c r="AA625" s="420">
        <v>10</v>
      </c>
      <c r="AB625" s="420">
        <v>10</v>
      </c>
      <c r="AC625" s="420">
        <v>10</v>
      </c>
      <c r="AD625" s="420">
        <v>20</v>
      </c>
      <c r="AE625" s="420">
        <v>30</v>
      </c>
      <c r="AF625" s="420">
        <v>40</v>
      </c>
      <c r="AG625" s="424">
        <v>50</v>
      </c>
      <c r="AO625" s="748" t="s">
        <v>10475</v>
      </c>
      <c r="AP625" s="749" t="s">
        <v>10803</v>
      </c>
      <c r="AQ625" s="750">
        <v>30</v>
      </c>
      <c r="AR625" s="865">
        <v>105</v>
      </c>
    </row>
    <row r="626" spans="1:44" x14ac:dyDescent="0.15">
      <c r="A626" s="421">
        <v>100</v>
      </c>
      <c r="B626" s="420">
        <v>90</v>
      </c>
      <c r="C626" s="420">
        <v>80</v>
      </c>
      <c r="D626" s="420">
        <v>70</v>
      </c>
      <c r="E626" s="420">
        <v>60</v>
      </c>
      <c r="F626" s="420">
        <v>50</v>
      </c>
      <c r="G626" s="420">
        <v>40</v>
      </c>
      <c r="H626" s="420">
        <v>30</v>
      </c>
      <c r="I626" s="420">
        <v>20</v>
      </c>
      <c r="J626" s="420">
        <v>10</v>
      </c>
      <c r="K626" s="420">
        <v>10</v>
      </c>
      <c r="L626" s="420">
        <v>10</v>
      </c>
      <c r="M626" s="420">
        <v>20</v>
      </c>
      <c r="N626" s="420">
        <v>30</v>
      </c>
      <c r="O626" s="420">
        <v>40</v>
      </c>
      <c r="P626" s="424">
        <v>50</v>
      </c>
      <c r="R626" s="421">
        <v>100</v>
      </c>
      <c r="S626" s="420">
        <v>90</v>
      </c>
      <c r="T626" s="420">
        <v>80</v>
      </c>
      <c r="U626" s="420">
        <v>70</v>
      </c>
      <c r="V626" s="420">
        <v>60</v>
      </c>
      <c r="W626" s="420">
        <v>50</v>
      </c>
      <c r="X626" s="420">
        <v>40</v>
      </c>
      <c r="Y626" s="420">
        <v>30</v>
      </c>
      <c r="Z626" s="420">
        <v>20</v>
      </c>
      <c r="AA626" s="420">
        <v>10</v>
      </c>
      <c r="AB626" s="420">
        <v>10</v>
      </c>
      <c r="AC626" s="420">
        <v>10</v>
      </c>
      <c r="AD626" s="420">
        <v>20</v>
      </c>
      <c r="AE626" s="420">
        <v>30</v>
      </c>
      <c r="AF626" s="420">
        <v>40</v>
      </c>
      <c r="AG626" s="424">
        <v>50</v>
      </c>
      <c r="AO626" s="748" t="s">
        <v>10439</v>
      </c>
      <c r="AP626" s="749" t="s">
        <v>10952</v>
      </c>
      <c r="AQ626" s="750">
        <v>30</v>
      </c>
      <c r="AR626" s="865">
        <v>105</v>
      </c>
    </row>
    <row r="627" spans="1:44" x14ac:dyDescent="0.15">
      <c r="A627" s="421">
        <v>100</v>
      </c>
      <c r="B627" s="420">
        <v>90</v>
      </c>
      <c r="C627" s="420">
        <v>80</v>
      </c>
      <c r="D627" s="420">
        <v>70</v>
      </c>
      <c r="E627" s="420">
        <v>60</v>
      </c>
      <c r="F627" s="420">
        <v>50</v>
      </c>
      <c r="G627" s="420">
        <v>40</v>
      </c>
      <c r="H627" s="420">
        <v>30</v>
      </c>
      <c r="I627" s="420">
        <v>20</v>
      </c>
      <c r="J627" s="420">
        <v>10</v>
      </c>
      <c r="K627" s="420">
        <v>10</v>
      </c>
      <c r="L627" s="420">
        <v>10</v>
      </c>
      <c r="M627" s="420">
        <v>20</v>
      </c>
      <c r="N627" s="420">
        <v>30</v>
      </c>
      <c r="O627" s="420">
        <v>40</v>
      </c>
      <c r="P627" s="424">
        <v>50</v>
      </c>
      <c r="R627" s="421">
        <v>100</v>
      </c>
      <c r="S627" s="420">
        <v>90</v>
      </c>
      <c r="T627" s="420">
        <v>80</v>
      </c>
      <c r="U627" s="420">
        <v>70</v>
      </c>
      <c r="V627" s="420">
        <v>60</v>
      </c>
      <c r="W627" s="420">
        <v>50</v>
      </c>
      <c r="X627" s="420">
        <v>40</v>
      </c>
      <c r="Y627" s="420">
        <v>30</v>
      </c>
      <c r="Z627" s="420">
        <v>20</v>
      </c>
      <c r="AA627" s="420">
        <v>10</v>
      </c>
      <c r="AB627" s="420">
        <v>10</v>
      </c>
      <c r="AC627" s="420">
        <v>10</v>
      </c>
      <c r="AD627" s="420">
        <v>20</v>
      </c>
      <c r="AE627" s="420">
        <v>30</v>
      </c>
      <c r="AF627" s="420">
        <v>40</v>
      </c>
      <c r="AG627" s="424">
        <v>50</v>
      </c>
      <c r="AO627" s="748" t="s">
        <v>10440</v>
      </c>
      <c r="AP627" s="749" t="s">
        <v>10803</v>
      </c>
      <c r="AQ627" s="750">
        <v>30</v>
      </c>
      <c r="AR627" s="865">
        <v>105</v>
      </c>
    </row>
    <row r="628" spans="1:44" x14ac:dyDescent="0.15">
      <c r="A628" s="421">
        <v>100</v>
      </c>
      <c r="B628" s="420">
        <v>90</v>
      </c>
      <c r="C628" s="420">
        <v>80</v>
      </c>
      <c r="D628" s="420">
        <v>70</v>
      </c>
      <c r="E628" s="420">
        <v>60</v>
      </c>
      <c r="F628" s="420">
        <v>50</v>
      </c>
      <c r="G628" s="420">
        <v>40</v>
      </c>
      <c r="H628" s="420">
        <v>30</v>
      </c>
      <c r="I628" s="420">
        <v>20</v>
      </c>
      <c r="J628" s="420">
        <v>10</v>
      </c>
      <c r="K628" s="420">
        <v>10</v>
      </c>
      <c r="L628" s="420">
        <v>10</v>
      </c>
      <c r="M628" s="420">
        <v>20</v>
      </c>
      <c r="N628" s="420">
        <v>30</v>
      </c>
      <c r="O628" s="420">
        <v>40</v>
      </c>
      <c r="P628" s="424">
        <v>50</v>
      </c>
      <c r="R628" s="421">
        <v>100</v>
      </c>
      <c r="S628" s="420">
        <v>90</v>
      </c>
      <c r="T628" s="420">
        <v>80</v>
      </c>
      <c r="U628" s="420">
        <v>70</v>
      </c>
      <c r="V628" s="420">
        <v>60</v>
      </c>
      <c r="W628" s="420">
        <v>50</v>
      </c>
      <c r="X628" s="420">
        <v>40</v>
      </c>
      <c r="Y628" s="420">
        <v>30</v>
      </c>
      <c r="Z628" s="420">
        <v>20</v>
      </c>
      <c r="AA628" s="420">
        <v>10</v>
      </c>
      <c r="AB628" s="420">
        <v>10</v>
      </c>
      <c r="AC628" s="420">
        <v>10</v>
      </c>
      <c r="AD628" s="420">
        <v>20</v>
      </c>
      <c r="AE628" s="420">
        <v>30</v>
      </c>
      <c r="AF628" s="420">
        <v>40</v>
      </c>
      <c r="AG628" s="424">
        <v>50</v>
      </c>
      <c r="AO628" s="748" t="s">
        <v>10441</v>
      </c>
      <c r="AP628" s="749" t="s">
        <v>10803</v>
      </c>
      <c r="AQ628" s="750">
        <v>30</v>
      </c>
      <c r="AR628" s="865">
        <v>105</v>
      </c>
    </row>
    <row r="629" spans="1:44" x14ac:dyDescent="0.15">
      <c r="A629" s="421">
        <v>100</v>
      </c>
      <c r="B629" s="420">
        <v>90</v>
      </c>
      <c r="C629" s="420">
        <v>80</v>
      </c>
      <c r="D629" s="420">
        <v>70</v>
      </c>
      <c r="E629" s="420">
        <v>60</v>
      </c>
      <c r="F629" s="420">
        <v>50</v>
      </c>
      <c r="G629" s="420">
        <v>40</v>
      </c>
      <c r="H629" s="420">
        <v>30</v>
      </c>
      <c r="I629" s="420">
        <v>20</v>
      </c>
      <c r="J629" s="420">
        <v>10</v>
      </c>
      <c r="K629" s="420">
        <v>10</v>
      </c>
      <c r="L629" s="420">
        <v>10</v>
      </c>
      <c r="M629" s="420">
        <v>20</v>
      </c>
      <c r="N629" s="420">
        <v>30</v>
      </c>
      <c r="O629" s="420">
        <v>40</v>
      </c>
      <c r="P629" s="424">
        <v>50</v>
      </c>
      <c r="R629" s="421">
        <v>100</v>
      </c>
      <c r="S629" s="420">
        <v>90</v>
      </c>
      <c r="T629" s="420">
        <v>80</v>
      </c>
      <c r="U629" s="420">
        <v>70</v>
      </c>
      <c r="V629" s="420">
        <v>60</v>
      </c>
      <c r="W629" s="420">
        <v>50</v>
      </c>
      <c r="X629" s="420">
        <v>40</v>
      </c>
      <c r="Y629" s="420">
        <v>30</v>
      </c>
      <c r="Z629" s="420">
        <v>20</v>
      </c>
      <c r="AA629" s="420">
        <v>10</v>
      </c>
      <c r="AB629" s="420">
        <v>10</v>
      </c>
      <c r="AC629" s="420">
        <v>10</v>
      </c>
      <c r="AD629" s="420">
        <v>20</v>
      </c>
      <c r="AE629" s="420">
        <v>30</v>
      </c>
      <c r="AF629" s="420">
        <v>40</v>
      </c>
      <c r="AG629" s="424">
        <v>50</v>
      </c>
      <c r="AO629" s="748" t="s">
        <v>10442</v>
      </c>
      <c r="AP629" s="749" t="s">
        <v>10803</v>
      </c>
      <c r="AQ629" s="750">
        <v>30</v>
      </c>
      <c r="AR629" s="865">
        <v>105</v>
      </c>
    </row>
    <row r="630" spans="1:44" x14ac:dyDescent="0.15">
      <c r="A630" s="421">
        <v>100</v>
      </c>
      <c r="B630" s="420">
        <v>90</v>
      </c>
      <c r="C630" s="420">
        <v>80</v>
      </c>
      <c r="D630" s="420">
        <v>70</v>
      </c>
      <c r="E630" s="420">
        <v>60</v>
      </c>
      <c r="F630" s="420">
        <v>50</v>
      </c>
      <c r="G630" s="420">
        <v>40</v>
      </c>
      <c r="H630" s="420">
        <v>30</v>
      </c>
      <c r="I630" s="420">
        <v>20</v>
      </c>
      <c r="J630" s="420">
        <v>10</v>
      </c>
      <c r="K630" s="420">
        <v>10</v>
      </c>
      <c r="L630" s="420">
        <v>10</v>
      </c>
      <c r="M630" s="420">
        <v>20</v>
      </c>
      <c r="N630" s="420">
        <v>30</v>
      </c>
      <c r="O630" s="420">
        <v>40</v>
      </c>
      <c r="P630" s="424">
        <v>50</v>
      </c>
      <c r="R630" s="421">
        <v>100</v>
      </c>
      <c r="S630" s="420">
        <v>90</v>
      </c>
      <c r="T630" s="420">
        <v>80</v>
      </c>
      <c r="U630" s="420">
        <v>70</v>
      </c>
      <c r="V630" s="420">
        <v>60</v>
      </c>
      <c r="W630" s="420">
        <v>50</v>
      </c>
      <c r="X630" s="420">
        <v>40</v>
      </c>
      <c r="Y630" s="420">
        <v>30</v>
      </c>
      <c r="Z630" s="420">
        <v>20</v>
      </c>
      <c r="AA630" s="420">
        <v>10</v>
      </c>
      <c r="AB630" s="420">
        <v>10</v>
      </c>
      <c r="AC630" s="420">
        <v>10</v>
      </c>
      <c r="AD630" s="420">
        <v>20</v>
      </c>
      <c r="AE630" s="420">
        <v>30</v>
      </c>
      <c r="AF630" s="420">
        <v>40</v>
      </c>
      <c r="AG630" s="424">
        <v>50</v>
      </c>
      <c r="AO630" s="748" t="s">
        <v>10443</v>
      </c>
      <c r="AP630" s="749" t="s">
        <v>10803</v>
      </c>
      <c r="AQ630" s="750">
        <v>30</v>
      </c>
      <c r="AR630" s="865">
        <v>105</v>
      </c>
    </row>
    <row r="631" spans="1:44" x14ac:dyDescent="0.15">
      <c r="A631" s="421">
        <v>100</v>
      </c>
      <c r="B631" s="420">
        <v>90</v>
      </c>
      <c r="C631" s="420">
        <v>80</v>
      </c>
      <c r="D631" s="420">
        <v>70</v>
      </c>
      <c r="E631" s="420">
        <v>60</v>
      </c>
      <c r="F631" s="420">
        <v>50</v>
      </c>
      <c r="G631" s="420">
        <v>40</v>
      </c>
      <c r="H631" s="420">
        <v>30</v>
      </c>
      <c r="I631" s="420">
        <v>20</v>
      </c>
      <c r="J631" s="420">
        <v>10</v>
      </c>
      <c r="K631" s="420">
        <v>10</v>
      </c>
      <c r="L631" s="420">
        <v>10</v>
      </c>
      <c r="M631" s="420">
        <v>20</v>
      </c>
      <c r="N631" s="420">
        <v>30</v>
      </c>
      <c r="O631" s="420">
        <v>40</v>
      </c>
      <c r="P631" s="424">
        <v>50</v>
      </c>
      <c r="R631" s="421">
        <v>100</v>
      </c>
      <c r="S631" s="420">
        <v>90</v>
      </c>
      <c r="T631" s="420">
        <v>80</v>
      </c>
      <c r="U631" s="420">
        <v>70</v>
      </c>
      <c r="V631" s="420">
        <v>60</v>
      </c>
      <c r="W631" s="420">
        <v>50</v>
      </c>
      <c r="X631" s="420">
        <v>40</v>
      </c>
      <c r="Y631" s="420">
        <v>30</v>
      </c>
      <c r="Z631" s="420">
        <v>20</v>
      </c>
      <c r="AA631" s="420">
        <v>10</v>
      </c>
      <c r="AB631" s="420">
        <v>10</v>
      </c>
      <c r="AC631" s="420">
        <v>10</v>
      </c>
      <c r="AD631" s="420">
        <v>20</v>
      </c>
      <c r="AE631" s="420">
        <v>30</v>
      </c>
      <c r="AF631" s="420">
        <v>40</v>
      </c>
      <c r="AG631" s="424">
        <v>50</v>
      </c>
      <c r="AO631" s="748" t="s">
        <v>10444</v>
      </c>
      <c r="AP631" s="749" t="s">
        <v>10803</v>
      </c>
      <c r="AQ631" s="750">
        <v>30</v>
      </c>
      <c r="AR631" s="865">
        <v>105</v>
      </c>
    </row>
    <row r="632" spans="1:44" x14ac:dyDescent="0.15">
      <c r="A632" s="421">
        <v>100</v>
      </c>
      <c r="B632" s="420">
        <v>90</v>
      </c>
      <c r="C632" s="420">
        <v>80</v>
      </c>
      <c r="D632" s="420">
        <v>70</v>
      </c>
      <c r="E632" s="420">
        <v>60</v>
      </c>
      <c r="F632" s="420">
        <v>50</v>
      </c>
      <c r="G632" s="420">
        <v>40</v>
      </c>
      <c r="H632" s="420">
        <v>30</v>
      </c>
      <c r="I632" s="420">
        <v>20</v>
      </c>
      <c r="J632" s="420">
        <v>10</v>
      </c>
      <c r="K632" s="420">
        <v>10</v>
      </c>
      <c r="L632" s="420">
        <v>10</v>
      </c>
      <c r="M632" s="420">
        <v>20</v>
      </c>
      <c r="N632" s="420">
        <v>30</v>
      </c>
      <c r="O632" s="420">
        <v>40</v>
      </c>
      <c r="P632" s="424">
        <v>50</v>
      </c>
      <c r="R632" s="421">
        <v>100</v>
      </c>
      <c r="S632" s="420">
        <v>90</v>
      </c>
      <c r="T632" s="420">
        <v>80</v>
      </c>
      <c r="U632" s="420">
        <v>70</v>
      </c>
      <c r="V632" s="420">
        <v>60</v>
      </c>
      <c r="W632" s="420">
        <v>50</v>
      </c>
      <c r="X632" s="420">
        <v>40</v>
      </c>
      <c r="Y632" s="420">
        <v>30</v>
      </c>
      <c r="Z632" s="420">
        <v>20</v>
      </c>
      <c r="AA632" s="420">
        <v>10</v>
      </c>
      <c r="AB632" s="420">
        <v>10</v>
      </c>
      <c r="AC632" s="420">
        <v>10</v>
      </c>
      <c r="AD632" s="420">
        <v>20</v>
      </c>
      <c r="AE632" s="420">
        <v>30</v>
      </c>
      <c r="AF632" s="420">
        <v>40</v>
      </c>
      <c r="AG632" s="424">
        <v>50</v>
      </c>
      <c r="AO632" s="748" t="s">
        <v>10438</v>
      </c>
      <c r="AP632" s="749" t="s">
        <v>10803</v>
      </c>
      <c r="AQ632" s="750">
        <v>30</v>
      </c>
      <c r="AR632" s="865">
        <v>105</v>
      </c>
    </row>
    <row r="633" spans="1:44" x14ac:dyDescent="0.15">
      <c r="A633" s="421">
        <v>10</v>
      </c>
      <c r="B633" s="420">
        <v>20</v>
      </c>
      <c r="C633" s="420">
        <v>30</v>
      </c>
      <c r="D633" s="420">
        <v>40</v>
      </c>
      <c r="E633" s="420">
        <v>50</v>
      </c>
      <c r="F633" s="420">
        <v>60</v>
      </c>
      <c r="G633" s="420">
        <v>70</v>
      </c>
      <c r="H633" s="420">
        <v>80</v>
      </c>
      <c r="I633" s="420">
        <v>90</v>
      </c>
      <c r="J633" s="420">
        <v>100</v>
      </c>
      <c r="K633" s="420">
        <v>90</v>
      </c>
      <c r="L633" s="420">
        <v>80</v>
      </c>
      <c r="M633" s="420">
        <v>70</v>
      </c>
      <c r="N633" s="420">
        <v>60</v>
      </c>
      <c r="O633" s="420">
        <v>50</v>
      </c>
      <c r="P633" s="424">
        <v>40</v>
      </c>
      <c r="R633" s="421">
        <v>10</v>
      </c>
      <c r="S633" s="420">
        <v>20</v>
      </c>
      <c r="T633" s="420">
        <v>30</v>
      </c>
      <c r="U633" s="420">
        <v>40</v>
      </c>
      <c r="V633" s="420">
        <v>50</v>
      </c>
      <c r="W633" s="420">
        <v>60</v>
      </c>
      <c r="X633" s="420">
        <v>70</v>
      </c>
      <c r="Y633" s="420">
        <v>80</v>
      </c>
      <c r="Z633" s="420">
        <v>90</v>
      </c>
      <c r="AA633" s="420">
        <v>100</v>
      </c>
      <c r="AB633" s="420">
        <v>90</v>
      </c>
      <c r="AC633" s="420">
        <v>80</v>
      </c>
      <c r="AD633" s="420">
        <v>70</v>
      </c>
      <c r="AE633" s="420">
        <v>60</v>
      </c>
      <c r="AF633" s="420">
        <v>50</v>
      </c>
      <c r="AG633" s="424">
        <v>40</v>
      </c>
      <c r="AO633" s="748" t="s">
        <v>6519</v>
      </c>
      <c r="AP633" s="749" t="s">
        <v>10803</v>
      </c>
      <c r="AQ633" s="750">
        <v>30</v>
      </c>
      <c r="AR633" s="865">
        <v>105</v>
      </c>
    </row>
    <row r="634" spans="1:44" ht="14.25" thickBot="1" x14ac:dyDescent="0.2">
      <c r="A634" s="421">
        <v>10</v>
      </c>
      <c r="B634" s="420">
        <v>10</v>
      </c>
      <c r="C634" s="420">
        <v>10</v>
      </c>
      <c r="D634" s="420">
        <v>10</v>
      </c>
      <c r="E634" s="420">
        <v>10</v>
      </c>
      <c r="F634" s="420">
        <v>10</v>
      </c>
      <c r="G634" s="420">
        <v>10</v>
      </c>
      <c r="H634" s="420">
        <v>10</v>
      </c>
      <c r="I634" s="420">
        <v>10</v>
      </c>
      <c r="J634" s="420">
        <v>10</v>
      </c>
      <c r="K634" s="420">
        <v>10</v>
      </c>
      <c r="L634" s="420">
        <v>10</v>
      </c>
      <c r="M634" s="420">
        <v>10</v>
      </c>
      <c r="N634" s="420">
        <v>10</v>
      </c>
      <c r="O634" s="420">
        <v>10</v>
      </c>
      <c r="P634" s="424">
        <v>10</v>
      </c>
      <c r="R634" s="421">
        <v>10</v>
      </c>
      <c r="S634" s="420">
        <v>10</v>
      </c>
      <c r="T634" s="420">
        <v>10</v>
      </c>
      <c r="U634" s="420">
        <v>10</v>
      </c>
      <c r="V634" s="420">
        <v>10</v>
      </c>
      <c r="W634" s="420">
        <v>10</v>
      </c>
      <c r="X634" s="420">
        <v>10</v>
      </c>
      <c r="Y634" s="420">
        <v>10</v>
      </c>
      <c r="Z634" s="420">
        <v>10</v>
      </c>
      <c r="AA634" s="420">
        <v>10</v>
      </c>
      <c r="AB634" s="420">
        <v>10</v>
      </c>
      <c r="AC634" s="420">
        <v>10</v>
      </c>
      <c r="AD634" s="420">
        <v>10</v>
      </c>
      <c r="AE634" s="420">
        <v>10</v>
      </c>
      <c r="AF634" s="420">
        <v>10</v>
      </c>
      <c r="AG634" s="424">
        <v>10</v>
      </c>
      <c r="AO634" s="748" t="s">
        <v>6520</v>
      </c>
      <c r="AP634" s="749" t="s">
        <v>10803</v>
      </c>
      <c r="AQ634" s="750">
        <v>30</v>
      </c>
      <c r="AR634" s="865">
        <v>105</v>
      </c>
    </row>
    <row r="635" spans="1:44" ht="14.25" thickBot="1" x14ac:dyDescent="0.2">
      <c r="A635" s="821" t="s">
        <v>10800</v>
      </c>
      <c r="B635" s="422" t="s">
        <v>10873</v>
      </c>
      <c r="C635" s="422" t="s">
        <v>10800</v>
      </c>
      <c r="D635" s="422" t="s">
        <v>10800</v>
      </c>
      <c r="E635" s="422" t="s">
        <v>10873</v>
      </c>
      <c r="F635" s="422" t="s">
        <v>10800</v>
      </c>
      <c r="G635" s="422" t="s">
        <v>10873</v>
      </c>
      <c r="H635" s="422" t="s">
        <v>10873</v>
      </c>
      <c r="I635" s="422" t="s">
        <v>10800</v>
      </c>
      <c r="J635" s="422" t="s">
        <v>10933</v>
      </c>
      <c r="K635" s="422" t="s">
        <v>10873</v>
      </c>
      <c r="L635" s="422" t="s">
        <v>10800</v>
      </c>
      <c r="M635" s="422" t="s">
        <v>10873</v>
      </c>
      <c r="N635" s="422" t="s">
        <v>10873</v>
      </c>
      <c r="O635" s="422" t="s">
        <v>10873</v>
      </c>
      <c r="P635" s="822" t="s">
        <v>10873</v>
      </c>
      <c r="R635" s="821" t="s">
        <v>10873</v>
      </c>
      <c r="S635" s="422" t="s">
        <v>10873</v>
      </c>
      <c r="T635" s="422" t="s">
        <v>10873</v>
      </c>
      <c r="U635" s="422" t="s">
        <v>10800</v>
      </c>
      <c r="V635" s="422" t="s">
        <v>10873</v>
      </c>
      <c r="W635" s="422" t="s">
        <v>10873</v>
      </c>
      <c r="X635" s="422" t="s">
        <v>10873</v>
      </c>
      <c r="Y635" s="422" t="s">
        <v>10873</v>
      </c>
      <c r="Z635" s="422" t="s">
        <v>10954</v>
      </c>
      <c r="AA635" s="422" t="s">
        <v>10954</v>
      </c>
      <c r="AB635" s="422" t="s">
        <v>10873</v>
      </c>
      <c r="AC635" s="422" t="s">
        <v>10800</v>
      </c>
      <c r="AD635" s="422" t="s">
        <v>10873</v>
      </c>
      <c r="AE635" s="422" t="s">
        <v>10873</v>
      </c>
      <c r="AF635" s="422" t="s">
        <v>10873</v>
      </c>
      <c r="AG635" s="822" t="s">
        <v>10800</v>
      </c>
      <c r="AO635" s="751" t="s">
        <v>6521</v>
      </c>
      <c r="AP635" s="752" t="s">
        <v>10803</v>
      </c>
      <c r="AQ635" s="753">
        <v>30</v>
      </c>
      <c r="AR635" s="866">
        <v>105</v>
      </c>
    </row>
    <row r="636" spans="1:44" x14ac:dyDescent="0.15">
      <c r="A636" s="421" t="s">
        <v>10773</v>
      </c>
      <c r="B636" s="420" t="s">
        <v>10875</v>
      </c>
      <c r="C636" s="420" t="s">
        <v>10875</v>
      </c>
      <c r="D636" s="420" t="s">
        <v>10946</v>
      </c>
      <c r="E636" s="420" t="s">
        <v>10773</v>
      </c>
      <c r="F636" s="420" t="s">
        <v>10939</v>
      </c>
      <c r="G636" s="420" t="s">
        <v>10939</v>
      </c>
      <c r="H636" s="420" t="s">
        <v>10773</v>
      </c>
      <c r="I636" s="420" t="s">
        <v>10773</v>
      </c>
      <c r="J636" s="420" t="s">
        <v>10946</v>
      </c>
      <c r="K636" s="420" t="s">
        <v>10773</v>
      </c>
      <c r="L636" s="420" t="s">
        <v>10773</v>
      </c>
      <c r="M636" s="420" t="s">
        <v>10875</v>
      </c>
      <c r="N636" s="420" t="s">
        <v>10946</v>
      </c>
      <c r="O636" s="420" t="s">
        <v>10773</v>
      </c>
      <c r="P636" s="424" t="s">
        <v>10773</v>
      </c>
      <c r="R636" s="421" t="s">
        <v>10875</v>
      </c>
      <c r="S636" s="420" t="s">
        <v>10875</v>
      </c>
      <c r="T636" s="420" t="s">
        <v>10875</v>
      </c>
      <c r="U636" s="420" t="s">
        <v>10773</v>
      </c>
      <c r="V636" s="420" t="s">
        <v>10875</v>
      </c>
      <c r="W636" s="420" t="s">
        <v>10957</v>
      </c>
      <c r="X636" s="420" t="s">
        <v>10957</v>
      </c>
      <c r="Y636" s="420" t="s">
        <v>10875</v>
      </c>
      <c r="Z636" s="420" t="s">
        <v>10875</v>
      </c>
      <c r="AA636" s="420" t="s">
        <v>10875</v>
      </c>
      <c r="AB636" s="420" t="s">
        <v>10875</v>
      </c>
      <c r="AC636" s="420" t="s">
        <v>10957</v>
      </c>
      <c r="AD636" s="420" t="s">
        <v>10875</v>
      </c>
      <c r="AE636" s="420" t="s">
        <v>10773</v>
      </c>
      <c r="AF636" s="420" t="s">
        <v>10875</v>
      </c>
      <c r="AG636" s="424" t="s">
        <v>10875</v>
      </c>
    </row>
    <row r="637" spans="1:44" ht="14.25" thickBot="1" x14ac:dyDescent="0.2">
      <c r="A637" s="421" t="s">
        <v>10871</v>
      </c>
      <c r="B637" s="420" t="s">
        <v>10774</v>
      </c>
      <c r="C637" s="420" t="s">
        <v>10871</v>
      </c>
      <c r="D637" s="420" t="s">
        <v>10940</v>
      </c>
      <c r="E637" s="420" t="s">
        <v>10871</v>
      </c>
      <c r="F637" s="420" t="s">
        <v>10871</v>
      </c>
      <c r="G637" s="420" t="s">
        <v>10871</v>
      </c>
      <c r="H637" s="420" t="s">
        <v>10871</v>
      </c>
      <c r="I637" s="420" t="s">
        <v>10872</v>
      </c>
      <c r="J637" s="420" t="s">
        <v>10872</v>
      </c>
      <c r="K637" s="420" t="s">
        <v>10872</v>
      </c>
      <c r="L637" s="420" t="s">
        <v>10872</v>
      </c>
      <c r="M637" s="420" t="s">
        <v>10942</v>
      </c>
      <c r="N637" s="420" t="s">
        <v>10872</v>
      </c>
      <c r="O637" s="420" t="s">
        <v>10872</v>
      </c>
      <c r="P637" s="424" t="s">
        <v>10872</v>
      </c>
      <c r="R637" s="421" t="s">
        <v>10871</v>
      </c>
      <c r="S637" s="420" t="s">
        <v>10774</v>
      </c>
      <c r="T637" s="420" t="s">
        <v>10871</v>
      </c>
      <c r="U637" s="420" t="s">
        <v>10774</v>
      </c>
      <c r="V637" s="420" t="s">
        <v>10871</v>
      </c>
      <c r="W637" s="420" t="s">
        <v>10955</v>
      </c>
      <c r="X637" s="420" t="s">
        <v>10774</v>
      </c>
      <c r="Y637" s="420" t="s">
        <v>10955</v>
      </c>
      <c r="Z637" s="420" t="s">
        <v>10872</v>
      </c>
      <c r="AA637" s="420" t="s">
        <v>10872</v>
      </c>
      <c r="AB637" s="420" t="s">
        <v>10799</v>
      </c>
      <c r="AC637" s="420" t="s">
        <v>10799</v>
      </c>
      <c r="AD637" s="420" t="s">
        <v>10872</v>
      </c>
      <c r="AE637" s="420" t="s">
        <v>10799</v>
      </c>
      <c r="AF637" s="420" t="s">
        <v>10872</v>
      </c>
      <c r="AG637" s="424" t="s">
        <v>10799</v>
      </c>
    </row>
    <row r="638" spans="1:44" ht="14.25" thickBot="1" x14ac:dyDescent="0.2">
      <c r="A638" s="421">
        <v>1350</v>
      </c>
      <c r="B638" s="420">
        <v>1350</v>
      </c>
      <c r="C638" s="420">
        <v>1350</v>
      </c>
      <c r="D638" s="420">
        <v>1350</v>
      </c>
      <c r="E638" s="420">
        <v>1350</v>
      </c>
      <c r="F638" s="420">
        <v>1350</v>
      </c>
      <c r="G638" s="420">
        <v>1350</v>
      </c>
      <c r="H638" s="420">
        <v>1350</v>
      </c>
      <c r="I638" s="420">
        <v>1350</v>
      </c>
      <c r="J638" s="420">
        <v>1350</v>
      </c>
      <c r="K638" s="420">
        <v>1350</v>
      </c>
      <c r="L638" s="420">
        <v>1350</v>
      </c>
      <c r="M638" s="420">
        <v>1350</v>
      </c>
      <c r="N638" s="420">
        <v>1350</v>
      </c>
      <c r="O638" s="420">
        <v>1350</v>
      </c>
      <c r="P638" s="424">
        <v>1350</v>
      </c>
      <c r="R638" s="421">
        <v>1350</v>
      </c>
      <c r="S638" s="420">
        <v>1350</v>
      </c>
      <c r="T638" s="420">
        <v>1350</v>
      </c>
      <c r="U638" s="420">
        <v>1350</v>
      </c>
      <c r="V638" s="420">
        <v>1350</v>
      </c>
      <c r="W638" s="420">
        <v>1350</v>
      </c>
      <c r="X638" s="420">
        <v>1350</v>
      </c>
      <c r="Y638" s="420">
        <v>1350</v>
      </c>
      <c r="Z638" s="420">
        <v>1350</v>
      </c>
      <c r="AA638" s="420">
        <v>1350</v>
      </c>
      <c r="AB638" s="420">
        <v>1350</v>
      </c>
      <c r="AC638" s="420">
        <v>1350</v>
      </c>
      <c r="AD638" s="420">
        <v>1350</v>
      </c>
      <c r="AE638" s="420">
        <v>1350</v>
      </c>
      <c r="AF638" s="420">
        <v>1350</v>
      </c>
      <c r="AG638" s="424">
        <v>1350</v>
      </c>
      <c r="AO638" s="1264" t="s">
        <v>6504</v>
      </c>
      <c r="AP638" s="1265"/>
      <c r="AQ638" s="1265"/>
      <c r="AR638" s="1266"/>
    </row>
    <row r="639" spans="1:44" ht="14.25" thickBot="1" x14ac:dyDescent="0.2">
      <c r="A639" s="421">
        <v>30</v>
      </c>
      <c r="B639" s="420">
        <v>45</v>
      </c>
      <c r="C639" s="420">
        <v>60</v>
      </c>
      <c r="D639" s="420">
        <v>75</v>
      </c>
      <c r="E639" s="420">
        <v>90</v>
      </c>
      <c r="F639" s="420">
        <v>150</v>
      </c>
      <c r="G639" s="420">
        <v>120</v>
      </c>
      <c r="H639" s="420">
        <v>135</v>
      </c>
      <c r="I639" s="420">
        <v>150</v>
      </c>
      <c r="J639" s="420">
        <v>165</v>
      </c>
      <c r="K639" s="420">
        <v>180</v>
      </c>
      <c r="L639" s="420">
        <v>195</v>
      </c>
      <c r="M639" s="420">
        <v>210</v>
      </c>
      <c r="N639" s="420">
        <v>225</v>
      </c>
      <c r="O639" s="420">
        <v>240</v>
      </c>
      <c r="P639" s="424">
        <v>255</v>
      </c>
      <c r="R639" s="421">
        <v>30</v>
      </c>
      <c r="S639" s="420">
        <v>45</v>
      </c>
      <c r="T639" s="420">
        <v>60</v>
      </c>
      <c r="U639" s="420">
        <v>75</v>
      </c>
      <c r="V639" s="420">
        <v>90</v>
      </c>
      <c r="W639" s="420">
        <v>150</v>
      </c>
      <c r="X639" s="420">
        <v>120</v>
      </c>
      <c r="Y639" s="420">
        <v>135</v>
      </c>
      <c r="Z639" s="420">
        <v>150</v>
      </c>
      <c r="AA639" s="420">
        <v>165</v>
      </c>
      <c r="AB639" s="420">
        <v>180</v>
      </c>
      <c r="AC639" s="420">
        <v>195</v>
      </c>
      <c r="AD639" s="420">
        <v>210</v>
      </c>
      <c r="AE639" s="420">
        <v>225</v>
      </c>
      <c r="AF639" s="420">
        <v>240</v>
      </c>
      <c r="AG639" s="424">
        <v>255</v>
      </c>
      <c r="AO639" s="754" t="s">
        <v>10478</v>
      </c>
      <c r="AP639" s="755" t="s">
        <v>10430</v>
      </c>
      <c r="AQ639" s="755" t="s">
        <v>10431</v>
      </c>
      <c r="AR639" s="756" t="s">
        <v>10432</v>
      </c>
    </row>
    <row r="640" spans="1:44" x14ac:dyDescent="0.15">
      <c r="A640" s="421">
        <v>300</v>
      </c>
      <c r="B640" s="420">
        <v>840</v>
      </c>
      <c r="C640" s="420">
        <v>855</v>
      </c>
      <c r="D640" s="420">
        <v>870</v>
      </c>
      <c r="E640" s="420">
        <v>300</v>
      </c>
      <c r="F640" s="420">
        <v>225</v>
      </c>
      <c r="G640" s="420">
        <v>915</v>
      </c>
      <c r="H640" s="420">
        <v>930</v>
      </c>
      <c r="I640" s="420">
        <v>945</v>
      </c>
      <c r="J640" s="420">
        <v>960</v>
      </c>
      <c r="K640" s="420">
        <v>975</v>
      </c>
      <c r="L640" s="420">
        <v>990</v>
      </c>
      <c r="M640" s="420">
        <v>1005</v>
      </c>
      <c r="N640" s="420">
        <v>1020</v>
      </c>
      <c r="O640" s="420">
        <v>1035</v>
      </c>
      <c r="P640" s="424">
        <v>1050</v>
      </c>
      <c r="R640" s="421">
        <v>300</v>
      </c>
      <c r="S640" s="420">
        <v>840</v>
      </c>
      <c r="T640" s="420">
        <v>855</v>
      </c>
      <c r="U640" s="420">
        <v>870</v>
      </c>
      <c r="V640" s="420">
        <v>300</v>
      </c>
      <c r="W640" s="420">
        <v>225</v>
      </c>
      <c r="X640" s="420">
        <v>915</v>
      </c>
      <c r="Y640" s="420">
        <v>930</v>
      </c>
      <c r="Z640" s="420">
        <v>945</v>
      </c>
      <c r="AA640" s="420">
        <v>960</v>
      </c>
      <c r="AB640" s="420">
        <v>975</v>
      </c>
      <c r="AC640" s="420">
        <v>990</v>
      </c>
      <c r="AD640" s="420">
        <v>1005</v>
      </c>
      <c r="AE640" s="420">
        <v>1020</v>
      </c>
      <c r="AF640" s="420">
        <v>1035</v>
      </c>
      <c r="AG640" s="424">
        <v>1050</v>
      </c>
      <c r="AO640" s="757" t="s">
        <v>10433</v>
      </c>
      <c r="AP640" s="758" t="s">
        <v>10803</v>
      </c>
      <c r="AQ640" s="759">
        <v>30</v>
      </c>
      <c r="AR640" s="864">
        <v>105</v>
      </c>
    </row>
    <row r="641" spans="1:44" x14ac:dyDescent="0.15">
      <c r="A641" s="421">
        <v>30</v>
      </c>
      <c r="B641" s="420">
        <v>30</v>
      </c>
      <c r="C641" s="420">
        <v>30</v>
      </c>
      <c r="D641" s="420">
        <v>30</v>
      </c>
      <c r="E641" s="420">
        <v>30</v>
      </c>
      <c r="F641" s="420">
        <v>30</v>
      </c>
      <c r="G641" s="420">
        <v>30</v>
      </c>
      <c r="H641" s="420">
        <v>30</v>
      </c>
      <c r="I641" s="420">
        <v>30</v>
      </c>
      <c r="J641" s="420">
        <v>30</v>
      </c>
      <c r="K641" s="420">
        <v>30</v>
      </c>
      <c r="L641" s="420">
        <v>30</v>
      </c>
      <c r="M641" s="420">
        <v>30</v>
      </c>
      <c r="N641" s="420">
        <v>30</v>
      </c>
      <c r="O641" s="420">
        <v>30</v>
      </c>
      <c r="P641" s="424">
        <v>30</v>
      </c>
      <c r="R641" s="421">
        <v>30</v>
      </c>
      <c r="S641" s="420">
        <v>30</v>
      </c>
      <c r="T641" s="420">
        <v>30</v>
      </c>
      <c r="U641" s="420">
        <v>30</v>
      </c>
      <c r="V641" s="420">
        <v>30</v>
      </c>
      <c r="W641" s="420">
        <v>30</v>
      </c>
      <c r="X641" s="420">
        <v>30</v>
      </c>
      <c r="Y641" s="420">
        <v>30</v>
      </c>
      <c r="Z641" s="420">
        <v>30</v>
      </c>
      <c r="AA641" s="420">
        <v>30</v>
      </c>
      <c r="AB641" s="420">
        <v>30</v>
      </c>
      <c r="AC641" s="420">
        <v>30</v>
      </c>
      <c r="AD641" s="420">
        <v>30</v>
      </c>
      <c r="AE641" s="420">
        <v>30</v>
      </c>
      <c r="AF641" s="420">
        <v>30</v>
      </c>
      <c r="AG641" s="424">
        <v>30</v>
      </c>
      <c r="AO641" s="748" t="s">
        <v>6510</v>
      </c>
      <c r="AP641" s="749" t="s">
        <v>10958</v>
      </c>
      <c r="AQ641" s="750">
        <v>30</v>
      </c>
      <c r="AR641" s="865">
        <v>105</v>
      </c>
    </row>
    <row r="642" spans="1:44" x14ac:dyDescent="0.15">
      <c r="A642" s="421">
        <v>300</v>
      </c>
      <c r="B642" s="420">
        <v>300</v>
      </c>
      <c r="C642" s="420">
        <v>300</v>
      </c>
      <c r="D642" s="420">
        <v>300</v>
      </c>
      <c r="E642" s="420">
        <v>300</v>
      </c>
      <c r="F642" s="420">
        <v>300</v>
      </c>
      <c r="G642" s="420">
        <v>300</v>
      </c>
      <c r="H642" s="420">
        <v>300</v>
      </c>
      <c r="I642" s="420">
        <v>300</v>
      </c>
      <c r="J642" s="420">
        <v>300</v>
      </c>
      <c r="K642" s="420">
        <v>300</v>
      </c>
      <c r="L642" s="420">
        <v>300</v>
      </c>
      <c r="M642" s="420">
        <v>300</v>
      </c>
      <c r="N642" s="420">
        <v>300</v>
      </c>
      <c r="O642" s="420">
        <v>300</v>
      </c>
      <c r="P642" s="424">
        <v>300</v>
      </c>
      <c r="R642" s="421">
        <v>300</v>
      </c>
      <c r="S642" s="420">
        <v>300</v>
      </c>
      <c r="T642" s="420">
        <v>300</v>
      </c>
      <c r="U642" s="420">
        <v>300</v>
      </c>
      <c r="V642" s="420">
        <v>300</v>
      </c>
      <c r="W642" s="420">
        <v>300</v>
      </c>
      <c r="X642" s="420">
        <v>300</v>
      </c>
      <c r="Y642" s="420">
        <v>300</v>
      </c>
      <c r="Z642" s="420">
        <v>300</v>
      </c>
      <c r="AA642" s="420">
        <v>300</v>
      </c>
      <c r="AB642" s="420">
        <v>300</v>
      </c>
      <c r="AC642" s="420">
        <v>300</v>
      </c>
      <c r="AD642" s="420">
        <v>300</v>
      </c>
      <c r="AE642" s="420">
        <v>300</v>
      </c>
      <c r="AF642" s="420">
        <v>300</v>
      </c>
      <c r="AG642" s="424">
        <v>300</v>
      </c>
      <c r="AO642" s="748" t="s">
        <v>6511</v>
      </c>
      <c r="AP642" s="749" t="s">
        <v>10803</v>
      </c>
      <c r="AQ642" s="750">
        <v>30</v>
      </c>
      <c r="AR642" s="865">
        <v>105</v>
      </c>
    </row>
    <row r="643" spans="1:44" x14ac:dyDescent="0.15">
      <c r="A643" s="421">
        <v>60</v>
      </c>
      <c r="B643" s="420">
        <v>60</v>
      </c>
      <c r="C643" s="420">
        <v>60</v>
      </c>
      <c r="D643" s="420">
        <v>60</v>
      </c>
      <c r="E643" s="420">
        <v>60</v>
      </c>
      <c r="F643" s="420">
        <v>60</v>
      </c>
      <c r="G643" s="420">
        <v>60</v>
      </c>
      <c r="H643" s="420">
        <v>60</v>
      </c>
      <c r="I643" s="420">
        <v>60</v>
      </c>
      <c r="J643" s="420">
        <v>60</v>
      </c>
      <c r="K643" s="420">
        <v>60</v>
      </c>
      <c r="L643" s="420">
        <v>60</v>
      </c>
      <c r="M643" s="420">
        <v>60</v>
      </c>
      <c r="N643" s="420">
        <v>60</v>
      </c>
      <c r="O643" s="420">
        <v>60</v>
      </c>
      <c r="P643" s="424">
        <v>60</v>
      </c>
      <c r="R643" s="421">
        <v>60</v>
      </c>
      <c r="S643" s="420">
        <v>60</v>
      </c>
      <c r="T643" s="420">
        <v>60</v>
      </c>
      <c r="U643" s="420">
        <v>60</v>
      </c>
      <c r="V643" s="420">
        <v>60</v>
      </c>
      <c r="W643" s="420">
        <v>60</v>
      </c>
      <c r="X643" s="420">
        <v>60</v>
      </c>
      <c r="Y643" s="420">
        <v>60</v>
      </c>
      <c r="Z643" s="420">
        <v>60</v>
      </c>
      <c r="AA643" s="420">
        <v>60</v>
      </c>
      <c r="AB643" s="420">
        <v>60</v>
      </c>
      <c r="AC643" s="420">
        <v>60</v>
      </c>
      <c r="AD643" s="420">
        <v>60</v>
      </c>
      <c r="AE643" s="420">
        <v>60</v>
      </c>
      <c r="AF643" s="420">
        <v>60</v>
      </c>
      <c r="AG643" s="424">
        <v>60</v>
      </c>
      <c r="AO643" s="748" t="s">
        <v>6512</v>
      </c>
      <c r="AP643" s="911" t="s">
        <v>10534</v>
      </c>
      <c r="AQ643" s="750">
        <v>30</v>
      </c>
      <c r="AR643" s="865">
        <v>105</v>
      </c>
    </row>
    <row r="644" spans="1:44" x14ac:dyDescent="0.15">
      <c r="A644" s="421">
        <v>450</v>
      </c>
      <c r="B644" s="420">
        <v>450</v>
      </c>
      <c r="C644" s="420">
        <v>450</v>
      </c>
      <c r="D644" s="420">
        <v>450</v>
      </c>
      <c r="E644" s="420">
        <v>450</v>
      </c>
      <c r="F644" s="420">
        <v>450</v>
      </c>
      <c r="G644" s="420">
        <v>450</v>
      </c>
      <c r="H644" s="420">
        <v>450</v>
      </c>
      <c r="I644" s="420">
        <v>450</v>
      </c>
      <c r="J644" s="420">
        <v>450</v>
      </c>
      <c r="K644" s="420">
        <v>450</v>
      </c>
      <c r="L644" s="420">
        <v>450</v>
      </c>
      <c r="M644" s="420">
        <v>450</v>
      </c>
      <c r="N644" s="420">
        <v>450</v>
      </c>
      <c r="O644" s="420">
        <v>450</v>
      </c>
      <c r="P644" s="424">
        <v>450</v>
      </c>
      <c r="R644" s="421">
        <v>450</v>
      </c>
      <c r="S644" s="420">
        <v>450</v>
      </c>
      <c r="T644" s="420">
        <v>450</v>
      </c>
      <c r="U644" s="420">
        <v>450</v>
      </c>
      <c r="V644" s="420">
        <v>450</v>
      </c>
      <c r="W644" s="420">
        <v>450</v>
      </c>
      <c r="X644" s="420">
        <v>450</v>
      </c>
      <c r="Y644" s="420">
        <v>450</v>
      </c>
      <c r="Z644" s="420">
        <v>450</v>
      </c>
      <c r="AA644" s="420">
        <v>450</v>
      </c>
      <c r="AB644" s="420">
        <v>450</v>
      </c>
      <c r="AC644" s="420">
        <v>450</v>
      </c>
      <c r="AD644" s="420">
        <v>450</v>
      </c>
      <c r="AE644" s="420">
        <v>450</v>
      </c>
      <c r="AF644" s="420">
        <v>450</v>
      </c>
      <c r="AG644" s="424">
        <v>450</v>
      </c>
      <c r="AO644" s="748" t="s">
        <v>6513</v>
      </c>
      <c r="AP644" s="749" t="s">
        <v>10803</v>
      </c>
      <c r="AQ644" s="750">
        <v>30</v>
      </c>
      <c r="AR644" s="865">
        <v>105</v>
      </c>
    </row>
    <row r="645" spans="1:44" x14ac:dyDescent="0.15">
      <c r="A645" s="421">
        <v>150</v>
      </c>
      <c r="B645" s="420">
        <v>150</v>
      </c>
      <c r="C645" s="420">
        <v>150</v>
      </c>
      <c r="D645" s="420">
        <v>150</v>
      </c>
      <c r="E645" s="420">
        <v>150</v>
      </c>
      <c r="F645" s="420">
        <v>150</v>
      </c>
      <c r="G645" s="420">
        <v>150</v>
      </c>
      <c r="H645" s="420">
        <v>150</v>
      </c>
      <c r="I645" s="420">
        <v>150</v>
      </c>
      <c r="J645" s="420">
        <v>150</v>
      </c>
      <c r="K645" s="420">
        <v>150</v>
      </c>
      <c r="L645" s="420">
        <v>150</v>
      </c>
      <c r="M645" s="420">
        <v>150</v>
      </c>
      <c r="N645" s="420">
        <v>150</v>
      </c>
      <c r="O645" s="420">
        <v>150</v>
      </c>
      <c r="P645" s="424">
        <v>150</v>
      </c>
      <c r="R645" s="421">
        <v>150</v>
      </c>
      <c r="S645" s="420">
        <v>150</v>
      </c>
      <c r="T645" s="420">
        <v>150</v>
      </c>
      <c r="U645" s="420">
        <v>150</v>
      </c>
      <c r="V645" s="420">
        <v>150</v>
      </c>
      <c r="W645" s="420">
        <v>150</v>
      </c>
      <c r="X645" s="420">
        <v>150</v>
      </c>
      <c r="Y645" s="420">
        <v>150</v>
      </c>
      <c r="Z645" s="420">
        <v>150</v>
      </c>
      <c r="AA645" s="420">
        <v>150</v>
      </c>
      <c r="AB645" s="420">
        <v>150</v>
      </c>
      <c r="AC645" s="420">
        <v>150</v>
      </c>
      <c r="AD645" s="420">
        <v>150</v>
      </c>
      <c r="AE645" s="420">
        <v>150</v>
      </c>
      <c r="AF645" s="420">
        <v>150</v>
      </c>
      <c r="AG645" s="424">
        <v>150</v>
      </c>
      <c r="AO645" s="748" t="s">
        <v>6514</v>
      </c>
      <c r="AP645" s="749" t="s">
        <v>10803</v>
      </c>
      <c r="AQ645" s="750">
        <v>30</v>
      </c>
      <c r="AR645" s="865">
        <v>105</v>
      </c>
    </row>
    <row r="646" spans="1:44" x14ac:dyDescent="0.15">
      <c r="A646" s="421">
        <v>3000</v>
      </c>
      <c r="B646" s="420">
        <v>3000</v>
      </c>
      <c r="C646" s="420">
        <v>3000</v>
      </c>
      <c r="D646" s="420">
        <v>3000</v>
      </c>
      <c r="E646" s="420">
        <v>3000</v>
      </c>
      <c r="F646" s="420">
        <v>3000</v>
      </c>
      <c r="G646" s="420">
        <v>3000</v>
      </c>
      <c r="H646" s="420">
        <v>3000</v>
      </c>
      <c r="I646" s="420">
        <v>3000</v>
      </c>
      <c r="J646" s="420">
        <v>3000</v>
      </c>
      <c r="K646" s="420">
        <v>3000</v>
      </c>
      <c r="L646" s="420">
        <v>3000</v>
      </c>
      <c r="M646" s="420">
        <v>3000</v>
      </c>
      <c r="N646" s="420">
        <v>3000</v>
      </c>
      <c r="O646" s="420">
        <v>3000</v>
      </c>
      <c r="P646" s="424">
        <v>3000</v>
      </c>
      <c r="R646" s="421">
        <v>3000</v>
      </c>
      <c r="S646" s="420">
        <v>3000</v>
      </c>
      <c r="T646" s="420">
        <v>3000</v>
      </c>
      <c r="U646" s="420">
        <v>3000</v>
      </c>
      <c r="V646" s="420">
        <v>3000</v>
      </c>
      <c r="W646" s="420">
        <v>3000</v>
      </c>
      <c r="X646" s="420">
        <v>3000</v>
      </c>
      <c r="Y646" s="420">
        <v>3000</v>
      </c>
      <c r="Z646" s="420">
        <v>3000</v>
      </c>
      <c r="AA646" s="420">
        <v>3000</v>
      </c>
      <c r="AB646" s="420">
        <v>3000</v>
      </c>
      <c r="AC646" s="420">
        <v>3000</v>
      </c>
      <c r="AD646" s="420">
        <v>3000</v>
      </c>
      <c r="AE646" s="420">
        <v>3000</v>
      </c>
      <c r="AF646" s="420">
        <v>3000</v>
      </c>
      <c r="AG646" s="424">
        <v>3000</v>
      </c>
      <c r="AO646" s="748" t="s">
        <v>6515</v>
      </c>
      <c r="AP646" s="749" t="s">
        <v>10803</v>
      </c>
      <c r="AQ646" s="750">
        <v>30</v>
      </c>
      <c r="AR646" s="865">
        <v>105</v>
      </c>
    </row>
    <row r="647" spans="1:44" x14ac:dyDescent="0.15">
      <c r="A647" s="421">
        <v>100</v>
      </c>
      <c r="B647" s="420">
        <v>90</v>
      </c>
      <c r="C647" s="420">
        <v>80</v>
      </c>
      <c r="D647" s="420">
        <v>70</v>
      </c>
      <c r="E647" s="420">
        <v>60</v>
      </c>
      <c r="F647" s="420">
        <v>50</v>
      </c>
      <c r="G647" s="420">
        <v>40</v>
      </c>
      <c r="H647" s="420">
        <v>30</v>
      </c>
      <c r="I647" s="420">
        <v>20</v>
      </c>
      <c r="J647" s="420">
        <v>10</v>
      </c>
      <c r="K647" s="420">
        <v>10</v>
      </c>
      <c r="L647" s="420">
        <v>10</v>
      </c>
      <c r="M647" s="420">
        <v>20</v>
      </c>
      <c r="N647" s="420">
        <v>30</v>
      </c>
      <c r="O647" s="420">
        <v>40</v>
      </c>
      <c r="P647" s="424">
        <v>50</v>
      </c>
      <c r="R647" s="421">
        <v>100</v>
      </c>
      <c r="S647" s="420">
        <v>90</v>
      </c>
      <c r="T647" s="420">
        <v>80</v>
      </c>
      <c r="U647" s="420">
        <v>70</v>
      </c>
      <c r="V647" s="420">
        <v>60</v>
      </c>
      <c r="W647" s="420">
        <v>50</v>
      </c>
      <c r="X647" s="420">
        <v>40</v>
      </c>
      <c r="Y647" s="420">
        <v>30</v>
      </c>
      <c r="Z647" s="420">
        <v>20</v>
      </c>
      <c r="AA647" s="420">
        <v>10</v>
      </c>
      <c r="AB647" s="420">
        <v>10</v>
      </c>
      <c r="AC647" s="420">
        <v>10</v>
      </c>
      <c r="AD647" s="420">
        <v>20</v>
      </c>
      <c r="AE647" s="420">
        <v>30</v>
      </c>
      <c r="AF647" s="420">
        <v>40</v>
      </c>
      <c r="AG647" s="424">
        <v>50</v>
      </c>
      <c r="AO647" s="748" t="s">
        <v>6516</v>
      </c>
      <c r="AP647" s="911" t="s">
        <v>10534</v>
      </c>
      <c r="AQ647" s="750">
        <v>30</v>
      </c>
      <c r="AR647" s="865">
        <v>105</v>
      </c>
    </row>
    <row r="648" spans="1:44" x14ac:dyDescent="0.15">
      <c r="A648" s="421">
        <v>100</v>
      </c>
      <c r="B648" s="420">
        <v>90</v>
      </c>
      <c r="C648" s="420">
        <v>80</v>
      </c>
      <c r="D648" s="420">
        <v>70</v>
      </c>
      <c r="E648" s="420">
        <v>60</v>
      </c>
      <c r="F648" s="420">
        <v>50</v>
      </c>
      <c r="G648" s="420">
        <v>40</v>
      </c>
      <c r="H648" s="420">
        <v>30</v>
      </c>
      <c r="I648" s="420">
        <v>20</v>
      </c>
      <c r="J648" s="420">
        <v>10</v>
      </c>
      <c r="K648" s="420">
        <v>10</v>
      </c>
      <c r="L648" s="420">
        <v>10</v>
      </c>
      <c r="M648" s="420">
        <v>20</v>
      </c>
      <c r="N648" s="420">
        <v>30</v>
      </c>
      <c r="O648" s="420">
        <v>40</v>
      </c>
      <c r="P648" s="424">
        <v>50</v>
      </c>
      <c r="R648" s="421">
        <v>100</v>
      </c>
      <c r="S648" s="420">
        <v>90</v>
      </c>
      <c r="T648" s="420">
        <v>80</v>
      </c>
      <c r="U648" s="420">
        <v>70</v>
      </c>
      <c r="V648" s="420">
        <v>60</v>
      </c>
      <c r="W648" s="420">
        <v>50</v>
      </c>
      <c r="X648" s="420">
        <v>40</v>
      </c>
      <c r="Y648" s="420">
        <v>30</v>
      </c>
      <c r="Z648" s="420">
        <v>20</v>
      </c>
      <c r="AA648" s="420">
        <v>10</v>
      </c>
      <c r="AB648" s="420">
        <v>10</v>
      </c>
      <c r="AC648" s="420">
        <v>10</v>
      </c>
      <c r="AD648" s="420">
        <v>20</v>
      </c>
      <c r="AE648" s="420">
        <v>30</v>
      </c>
      <c r="AF648" s="420">
        <v>40</v>
      </c>
      <c r="AG648" s="424">
        <v>50</v>
      </c>
      <c r="AO648" s="748" t="s">
        <v>10434</v>
      </c>
      <c r="AP648" s="749" t="s">
        <v>10803</v>
      </c>
      <c r="AQ648" s="750">
        <v>30</v>
      </c>
      <c r="AR648" s="865">
        <v>105</v>
      </c>
    </row>
    <row r="649" spans="1:44" x14ac:dyDescent="0.15">
      <c r="A649" s="421">
        <v>100</v>
      </c>
      <c r="B649" s="420">
        <v>90</v>
      </c>
      <c r="C649" s="420">
        <v>80</v>
      </c>
      <c r="D649" s="420">
        <v>70</v>
      </c>
      <c r="E649" s="420">
        <v>60</v>
      </c>
      <c r="F649" s="420">
        <v>50</v>
      </c>
      <c r="G649" s="420">
        <v>40</v>
      </c>
      <c r="H649" s="420">
        <v>30</v>
      </c>
      <c r="I649" s="420">
        <v>20</v>
      </c>
      <c r="J649" s="420">
        <v>10</v>
      </c>
      <c r="K649" s="420">
        <v>10</v>
      </c>
      <c r="L649" s="420">
        <v>10</v>
      </c>
      <c r="M649" s="420">
        <v>20</v>
      </c>
      <c r="N649" s="420">
        <v>30</v>
      </c>
      <c r="O649" s="420">
        <v>40</v>
      </c>
      <c r="P649" s="424">
        <v>50</v>
      </c>
      <c r="R649" s="421">
        <v>100</v>
      </c>
      <c r="S649" s="420">
        <v>90</v>
      </c>
      <c r="T649" s="420">
        <v>80</v>
      </c>
      <c r="U649" s="420">
        <v>70</v>
      </c>
      <c r="V649" s="420">
        <v>60</v>
      </c>
      <c r="W649" s="420">
        <v>50</v>
      </c>
      <c r="X649" s="420">
        <v>40</v>
      </c>
      <c r="Y649" s="420">
        <v>30</v>
      </c>
      <c r="Z649" s="420">
        <v>20</v>
      </c>
      <c r="AA649" s="420">
        <v>10</v>
      </c>
      <c r="AB649" s="420">
        <v>10</v>
      </c>
      <c r="AC649" s="420">
        <v>10</v>
      </c>
      <c r="AD649" s="420">
        <v>20</v>
      </c>
      <c r="AE649" s="420">
        <v>30</v>
      </c>
      <c r="AF649" s="420">
        <v>40</v>
      </c>
      <c r="AG649" s="424">
        <v>50</v>
      </c>
      <c r="AO649" s="748" t="s">
        <v>10435</v>
      </c>
      <c r="AP649" s="749" t="s">
        <v>10803</v>
      </c>
      <c r="AQ649" s="750">
        <v>30</v>
      </c>
      <c r="AR649" s="865">
        <v>105</v>
      </c>
    </row>
    <row r="650" spans="1:44" x14ac:dyDescent="0.15">
      <c r="A650" s="421">
        <v>100</v>
      </c>
      <c r="B650" s="420">
        <v>90</v>
      </c>
      <c r="C650" s="420">
        <v>80</v>
      </c>
      <c r="D650" s="420">
        <v>70</v>
      </c>
      <c r="E650" s="420">
        <v>60</v>
      </c>
      <c r="F650" s="420">
        <v>50</v>
      </c>
      <c r="G650" s="420">
        <v>40</v>
      </c>
      <c r="H650" s="420">
        <v>30</v>
      </c>
      <c r="I650" s="420">
        <v>20</v>
      </c>
      <c r="J650" s="420">
        <v>10</v>
      </c>
      <c r="K650" s="420">
        <v>10</v>
      </c>
      <c r="L650" s="420">
        <v>10</v>
      </c>
      <c r="M650" s="420">
        <v>20</v>
      </c>
      <c r="N650" s="420">
        <v>30</v>
      </c>
      <c r="O650" s="420">
        <v>40</v>
      </c>
      <c r="P650" s="424">
        <v>50</v>
      </c>
      <c r="R650" s="421">
        <v>100</v>
      </c>
      <c r="S650" s="420">
        <v>90</v>
      </c>
      <c r="T650" s="420">
        <v>80</v>
      </c>
      <c r="U650" s="420">
        <v>70</v>
      </c>
      <c r="V650" s="420">
        <v>60</v>
      </c>
      <c r="W650" s="420">
        <v>50</v>
      </c>
      <c r="X650" s="420">
        <v>40</v>
      </c>
      <c r="Y650" s="420">
        <v>30</v>
      </c>
      <c r="Z650" s="420">
        <v>20</v>
      </c>
      <c r="AA650" s="420">
        <v>10</v>
      </c>
      <c r="AB650" s="420">
        <v>10</v>
      </c>
      <c r="AC650" s="420">
        <v>10</v>
      </c>
      <c r="AD650" s="420">
        <v>20</v>
      </c>
      <c r="AE650" s="420">
        <v>30</v>
      </c>
      <c r="AF650" s="420">
        <v>40</v>
      </c>
      <c r="AG650" s="424">
        <v>50</v>
      </c>
      <c r="AO650" s="748" t="s">
        <v>10436</v>
      </c>
      <c r="AP650" s="749" t="s">
        <v>10803</v>
      </c>
      <c r="AQ650" s="750">
        <v>30</v>
      </c>
      <c r="AR650" s="865">
        <v>105</v>
      </c>
    </row>
    <row r="651" spans="1:44" x14ac:dyDescent="0.15">
      <c r="A651" s="421">
        <v>100</v>
      </c>
      <c r="B651" s="420">
        <v>90</v>
      </c>
      <c r="C651" s="420">
        <v>80</v>
      </c>
      <c r="D651" s="420">
        <v>70</v>
      </c>
      <c r="E651" s="420">
        <v>60</v>
      </c>
      <c r="F651" s="420">
        <v>50</v>
      </c>
      <c r="G651" s="420">
        <v>40</v>
      </c>
      <c r="H651" s="420">
        <v>30</v>
      </c>
      <c r="I651" s="420">
        <v>20</v>
      </c>
      <c r="J651" s="420">
        <v>10</v>
      </c>
      <c r="K651" s="420">
        <v>10</v>
      </c>
      <c r="L651" s="420">
        <v>10</v>
      </c>
      <c r="M651" s="420">
        <v>20</v>
      </c>
      <c r="N651" s="420">
        <v>30</v>
      </c>
      <c r="O651" s="420">
        <v>40</v>
      </c>
      <c r="P651" s="424">
        <v>50</v>
      </c>
      <c r="R651" s="421">
        <v>100</v>
      </c>
      <c r="S651" s="420">
        <v>90</v>
      </c>
      <c r="T651" s="420">
        <v>80</v>
      </c>
      <c r="U651" s="420">
        <v>70</v>
      </c>
      <c r="V651" s="420">
        <v>60</v>
      </c>
      <c r="W651" s="420">
        <v>50</v>
      </c>
      <c r="X651" s="420">
        <v>40</v>
      </c>
      <c r="Y651" s="420">
        <v>30</v>
      </c>
      <c r="Z651" s="420">
        <v>20</v>
      </c>
      <c r="AA651" s="420">
        <v>10</v>
      </c>
      <c r="AB651" s="420">
        <v>10</v>
      </c>
      <c r="AC651" s="420">
        <v>10</v>
      </c>
      <c r="AD651" s="420">
        <v>20</v>
      </c>
      <c r="AE651" s="420">
        <v>30</v>
      </c>
      <c r="AF651" s="420">
        <v>40</v>
      </c>
      <c r="AG651" s="424">
        <v>50</v>
      </c>
      <c r="AO651" s="748" t="s">
        <v>10437</v>
      </c>
      <c r="AP651" s="749" t="s">
        <v>10803</v>
      </c>
      <c r="AQ651" s="750">
        <v>30</v>
      </c>
      <c r="AR651" s="865">
        <v>105</v>
      </c>
    </row>
    <row r="652" spans="1:44" x14ac:dyDescent="0.15">
      <c r="A652" s="421">
        <v>100</v>
      </c>
      <c r="B652" s="420">
        <v>90</v>
      </c>
      <c r="C652" s="420">
        <v>80</v>
      </c>
      <c r="D652" s="420">
        <v>70</v>
      </c>
      <c r="E652" s="420">
        <v>60</v>
      </c>
      <c r="F652" s="420">
        <v>50</v>
      </c>
      <c r="G652" s="420">
        <v>40</v>
      </c>
      <c r="H652" s="420">
        <v>30</v>
      </c>
      <c r="I652" s="420">
        <v>20</v>
      </c>
      <c r="J652" s="420">
        <v>10</v>
      </c>
      <c r="K652" s="420">
        <v>10</v>
      </c>
      <c r="L652" s="420">
        <v>10</v>
      </c>
      <c r="M652" s="420">
        <v>20</v>
      </c>
      <c r="N652" s="420">
        <v>30</v>
      </c>
      <c r="O652" s="420">
        <v>40</v>
      </c>
      <c r="P652" s="424">
        <v>50</v>
      </c>
      <c r="R652" s="421">
        <v>100</v>
      </c>
      <c r="S652" s="420">
        <v>90</v>
      </c>
      <c r="T652" s="420">
        <v>80</v>
      </c>
      <c r="U652" s="420">
        <v>70</v>
      </c>
      <c r="V652" s="420">
        <v>60</v>
      </c>
      <c r="W652" s="420">
        <v>50</v>
      </c>
      <c r="X652" s="420">
        <v>40</v>
      </c>
      <c r="Y652" s="420">
        <v>30</v>
      </c>
      <c r="Z652" s="420">
        <v>20</v>
      </c>
      <c r="AA652" s="420">
        <v>10</v>
      </c>
      <c r="AB652" s="420">
        <v>10</v>
      </c>
      <c r="AC652" s="420">
        <v>10</v>
      </c>
      <c r="AD652" s="420">
        <v>20</v>
      </c>
      <c r="AE652" s="420">
        <v>30</v>
      </c>
      <c r="AF652" s="420">
        <v>40</v>
      </c>
      <c r="AG652" s="424">
        <v>50</v>
      </c>
      <c r="AO652" s="748" t="s">
        <v>10472</v>
      </c>
      <c r="AP652" s="749" t="s">
        <v>10803</v>
      </c>
      <c r="AQ652" s="750">
        <v>30</v>
      </c>
      <c r="AR652" s="865">
        <v>105</v>
      </c>
    </row>
    <row r="653" spans="1:44" x14ac:dyDescent="0.15">
      <c r="A653" s="421">
        <v>100</v>
      </c>
      <c r="B653" s="420">
        <v>90</v>
      </c>
      <c r="C653" s="420">
        <v>80</v>
      </c>
      <c r="D653" s="420">
        <v>70</v>
      </c>
      <c r="E653" s="420">
        <v>60</v>
      </c>
      <c r="F653" s="420">
        <v>50</v>
      </c>
      <c r="G653" s="420">
        <v>40</v>
      </c>
      <c r="H653" s="420">
        <v>30</v>
      </c>
      <c r="I653" s="420">
        <v>20</v>
      </c>
      <c r="J653" s="420">
        <v>10</v>
      </c>
      <c r="K653" s="420">
        <v>10</v>
      </c>
      <c r="L653" s="420">
        <v>10</v>
      </c>
      <c r="M653" s="420">
        <v>20</v>
      </c>
      <c r="N653" s="420">
        <v>30</v>
      </c>
      <c r="O653" s="420">
        <v>40</v>
      </c>
      <c r="P653" s="424">
        <v>50</v>
      </c>
      <c r="R653" s="421">
        <v>100</v>
      </c>
      <c r="S653" s="420">
        <v>90</v>
      </c>
      <c r="T653" s="420">
        <v>80</v>
      </c>
      <c r="U653" s="420">
        <v>70</v>
      </c>
      <c r="V653" s="420">
        <v>60</v>
      </c>
      <c r="W653" s="420">
        <v>50</v>
      </c>
      <c r="X653" s="420">
        <v>40</v>
      </c>
      <c r="Y653" s="420">
        <v>30</v>
      </c>
      <c r="Z653" s="420">
        <v>20</v>
      </c>
      <c r="AA653" s="420">
        <v>10</v>
      </c>
      <c r="AB653" s="420">
        <v>10</v>
      </c>
      <c r="AC653" s="420">
        <v>10</v>
      </c>
      <c r="AD653" s="420">
        <v>20</v>
      </c>
      <c r="AE653" s="420">
        <v>30</v>
      </c>
      <c r="AF653" s="420">
        <v>40</v>
      </c>
      <c r="AG653" s="424">
        <v>50</v>
      </c>
      <c r="AO653" s="748" t="s">
        <v>10473</v>
      </c>
      <c r="AP653" s="749" t="s">
        <v>10803</v>
      </c>
      <c r="AQ653" s="750">
        <v>30</v>
      </c>
      <c r="AR653" s="865">
        <v>105</v>
      </c>
    </row>
    <row r="654" spans="1:44" x14ac:dyDescent="0.15">
      <c r="A654" s="421">
        <v>100</v>
      </c>
      <c r="B654" s="420">
        <v>90</v>
      </c>
      <c r="C654" s="420">
        <v>80</v>
      </c>
      <c r="D654" s="420">
        <v>70</v>
      </c>
      <c r="E654" s="420">
        <v>60</v>
      </c>
      <c r="F654" s="420">
        <v>50</v>
      </c>
      <c r="G654" s="420">
        <v>40</v>
      </c>
      <c r="H654" s="420">
        <v>30</v>
      </c>
      <c r="I654" s="420">
        <v>20</v>
      </c>
      <c r="J654" s="420">
        <v>10</v>
      </c>
      <c r="K654" s="420">
        <v>10</v>
      </c>
      <c r="L654" s="420">
        <v>10</v>
      </c>
      <c r="M654" s="420">
        <v>20</v>
      </c>
      <c r="N654" s="420">
        <v>30</v>
      </c>
      <c r="O654" s="420">
        <v>40</v>
      </c>
      <c r="P654" s="424">
        <v>50</v>
      </c>
      <c r="R654" s="421">
        <v>100</v>
      </c>
      <c r="S654" s="420">
        <v>90</v>
      </c>
      <c r="T654" s="420">
        <v>80</v>
      </c>
      <c r="U654" s="420">
        <v>70</v>
      </c>
      <c r="V654" s="420">
        <v>60</v>
      </c>
      <c r="W654" s="420">
        <v>50</v>
      </c>
      <c r="X654" s="420">
        <v>40</v>
      </c>
      <c r="Y654" s="420">
        <v>30</v>
      </c>
      <c r="Z654" s="420">
        <v>20</v>
      </c>
      <c r="AA654" s="420">
        <v>10</v>
      </c>
      <c r="AB654" s="420">
        <v>10</v>
      </c>
      <c r="AC654" s="420">
        <v>10</v>
      </c>
      <c r="AD654" s="420">
        <v>20</v>
      </c>
      <c r="AE654" s="420">
        <v>30</v>
      </c>
      <c r="AF654" s="420">
        <v>40</v>
      </c>
      <c r="AG654" s="424">
        <v>50</v>
      </c>
      <c r="AO654" s="748" t="s">
        <v>10474</v>
      </c>
      <c r="AP654" s="749" t="s">
        <v>10959</v>
      </c>
      <c r="AQ654" s="750">
        <v>30</v>
      </c>
      <c r="AR654" s="865">
        <v>105</v>
      </c>
    </row>
    <row r="655" spans="1:44" x14ac:dyDescent="0.15">
      <c r="A655" s="421">
        <v>100</v>
      </c>
      <c r="B655" s="420">
        <v>90</v>
      </c>
      <c r="C655" s="420">
        <v>80</v>
      </c>
      <c r="D655" s="420">
        <v>70</v>
      </c>
      <c r="E655" s="420">
        <v>60</v>
      </c>
      <c r="F655" s="420">
        <v>50</v>
      </c>
      <c r="G655" s="420">
        <v>40</v>
      </c>
      <c r="H655" s="420">
        <v>30</v>
      </c>
      <c r="I655" s="420">
        <v>20</v>
      </c>
      <c r="J655" s="420">
        <v>10</v>
      </c>
      <c r="K655" s="420">
        <v>10</v>
      </c>
      <c r="L655" s="420">
        <v>10</v>
      </c>
      <c r="M655" s="420">
        <v>20</v>
      </c>
      <c r="N655" s="420">
        <v>30</v>
      </c>
      <c r="O655" s="420">
        <v>40</v>
      </c>
      <c r="P655" s="424">
        <v>50</v>
      </c>
      <c r="R655" s="421">
        <v>100</v>
      </c>
      <c r="S655" s="420">
        <v>90</v>
      </c>
      <c r="T655" s="420">
        <v>80</v>
      </c>
      <c r="U655" s="420">
        <v>70</v>
      </c>
      <c r="V655" s="420">
        <v>60</v>
      </c>
      <c r="W655" s="420">
        <v>50</v>
      </c>
      <c r="X655" s="420">
        <v>40</v>
      </c>
      <c r="Y655" s="420">
        <v>30</v>
      </c>
      <c r="Z655" s="420">
        <v>20</v>
      </c>
      <c r="AA655" s="420">
        <v>10</v>
      </c>
      <c r="AB655" s="420">
        <v>10</v>
      </c>
      <c r="AC655" s="420">
        <v>10</v>
      </c>
      <c r="AD655" s="420">
        <v>20</v>
      </c>
      <c r="AE655" s="420">
        <v>30</v>
      </c>
      <c r="AF655" s="420">
        <v>40</v>
      </c>
      <c r="AG655" s="424">
        <v>50</v>
      </c>
      <c r="AO655" s="748" t="s">
        <v>10475</v>
      </c>
      <c r="AP655" s="749" t="s">
        <v>10803</v>
      </c>
      <c r="AQ655" s="750">
        <v>30</v>
      </c>
      <c r="AR655" s="865">
        <v>105</v>
      </c>
    </row>
    <row r="656" spans="1:44" x14ac:dyDescent="0.15">
      <c r="A656" s="421">
        <v>100</v>
      </c>
      <c r="B656" s="420">
        <v>90</v>
      </c>
      <c r="C656" s="420">
        <v>80</v>
      </c>
      <c r="D656" s="420">
        <v>70</v>
      </c>
      <c r="E656" s="420">
        <v>60</v>
      </c>
      <c r="F656" s="420">
        <v>50</v>
      </c>
      <c r="G656" s="420">
        <v>40</v>
      </c>
      <c r="H656" s="420">
        <v>30</v>
      </c>
      <c r="I656" s="420">
        <v>20</v>
      </c>
      <c r="J656" s="420">
        <v>10</v>
      </c>
      <c r="K656" s="420">
        <v>10</v>
      </c>
      <c r="L656" s="420">
        <v>10</v>
      </c>
      <c r="M656" s="420">
        <v>20</v>
      </c>
      <c r="N656" s="420">
        <v>30</v>
      </c>
      <c r="O656" s="420">
        <v>40</v>
      </c>
      <c r="P656" s="424">
        <v>50</v>
      </c>
      <c r="R656" s="421">
        <v>100</v>
      </c>
      <c r="S656" s="420">
        <v>90</v>
      </c>
      <c r="T656" s="420">
        <v>80</v>
      </c>
      <c r="U656" s="420">
        <v>70</v>
      </c>
      <c r="V656" s="420">
        <v>60</v>
      </c>
      <c r="W656" s="420">
        <v>50</v>
      </c>
      <c r="X656" s="420">
        <v>40</v>
      </c>
      <c r="Y656" s="420">
        <v>30</v>
      </c>
      <c r="Z656" s="420">
        <v>20</v>
      </c>
      <c r="AA656" s="420">
        <v>10</v>
      </c>
      <c r="AB656" s="420">
        <v>10</v>
      </c>
      <c r="AC656" s="420">
        <v>10</v>
      </c>
      <c r="AD656" s="420">
        <v>20</v>
      </c>
      <c r="AE656" s="420">
        <v>30</v>
      </c>
      <c r="AF656" s="420">
        <v>40</v>
      </c>
      <c r="AG656" s="424">
        <v>50</v>
      </c>
      <c r="AO656" s="748" t="s">
        <v>10439</v>
      </c>
      <c r="AP656" s="749" t="s">
        <v>10952</v>
      </c>
      <c r="AQ656" s="750">
        <v>30</v>
      </c>
      <c r="AR656" s="865">
        <v>105</v>
      </c>
    </row>
    <row r="657" spans="1:44" x14ac:dyDescent="0.15">
      <c r="A657" s="421">
        <v>100</v>
      </c>
      <c r="B657" s="420">
        <v>90</v>
      </c>
      <c r="C657" s="420">
        <v>80</v>
      </c>
      <c r="D657" s="420">
        <v>70</v>
      </c>
      <c r="E657" s="420">
        <v>60</v>
      </c>
      <c r="F657" s="420">
        <v>50</v>
      </c>
      <c r="G657" s="420">
        <v>40</v>
      </c>
      <c r="H657" s="420">
        <v>30</v>
      </c>
      <c r="I657" s="420">
        <v>20</v>
      </c>
      <c r="J657" s="420">
        <v>10</v>
      </c>
      <c r="K657" s="420">
        <v>10</v>
      </c>
      <c r="L657" s="420">
        <v>10</v>
      </c>
      <c r="M657" s="420">
        <v>20</v>
      </c>
      <c r="N657" s="420">
        <v>30</v>
      </c>
      <c r="O657" s="420">
        <v>40</v>
      </c>
      <c r="P657" s="424">
        <v>50</v>
      </c>
      <c r="R657" s="421">
        <v>100</v>
      </c>
      <c r="S657" s="420">
        <v>90</v>
      </c>
      <c r="T657" s="420">
        <v>80</v>
      </c>
      <c r="U657" s="420">
        <v>70</v>
      </c>
      <c r="V657" s="420">
        <v>60</v>
      </c>
      <c r="W657" s="420">
        <v>50</v>
      </c>
      <c r="X657" s="420">
        <v>40</v>
      </c>
      <c r="Y657" s="420">
        <v>30</v>
      </c>
      <c r="Z657" s="420">
        <v>20</v>
      </c>
      <c r="AA657" s="420">
        <v>10</v>
      </c>
      <c r="AB657" s="420">
        <v>10</v>
      </c>
      <c r="AC657" s="420">
        <v>10</v>
      </c>
      <c r="AD657" s="420">
        <v>20</v>
      </c>
      <c r="AE657" s="420">
        <v>30</v>
      </c>
      <c r="AF657" s="420">
        <v>40</v>
      </c>
      <c r="AG657" s="424">
        <v>50</v>
      </c>
      <c r="AO657" s="748" t="s">
        <v>10440</v>
      </c>
      <c r="AP657" s="749" t="s">
        <v>10803</v>
      </c>
      <c r="AQ657" s="750">
        <v>30</v>
      </c>
      <c r="AR657" s="865">
        <v>105</v>
      </c>
    </row>
    <row r="658" spans="1:44" x14ac:dyDescent="0.15">
      <c r="A658" s="421">
        <v>10</v>
      </c>
      <c r="B658" s="420">
        <v>20</v>
      </c>
      <c r="C658" s="420">
        <v>30</v>
      </c>
      <c r="D658" s="420">
        <v>40</v>
      </c>
      <c r="E658" s="420">
        <v>50</v>
      </c>
      <c r="F658" s="420">
        <v>60</v>
      </c>
      <c r="G658" s="420">
        <v>70</v>
      </c>
      <c r="H658" s="420">
        <v>80</v>
      </c>
      <c r="I658" s="420">
        <v>90</v>
      </c>
      <c r="J658" s="420">
        <v>100</v>
      </c>
      <c r="K658" s="420">
        <v>90</v>
      </c>
      <c r="L658" s="420">
        <v>80</v>
      </c>
      <c r="M658" s="420">
        <v>70</v>
      </c>
      <c r="N658" s="420">
        <v>60</v>
      </c>
      <c r="O658" s="420">
        <v>50</v>
      </c>
      <c r="P658" s="424">
        <v>40</v>
      </c>
      <c r="R658" s="421">
        <v>10</v>
      </c>
      <c r="S658" s="420">
        <v>20</v>
      </c>
      <c r="T658" s="420">
        <v>30</v>
      </c>
      <c r="U658" s="420">
        <v>40</v>
      </c>
      <c r="V658" s="420">
        <v>50</v>
      </c>
      <c r="W658" s="420">
        <v>60</v>
      </c>
      <c r="X658" s="420">
        <v>70</v>
      </c>
      <c r="Y658" s="420">
        <v>80</v>
      </c>
      <c r="Z658" s="420">
        <v>90</v>
      </c>
      <c r="AA658" s="420">
        <v>100</v>
      </c>
      <c r="AB658" s="420">
        <v>90</v>
      </c>
      <c r="AC658" s="420">
        <v>80</v>
      </c>
      <c r="AD658" s="420">
        <v>70</v>
      </c>
      <c r="AE658" s="420">
        <v>60</v>
      </c>
      <c r="AF658" s="420">
        <v>50</v>
      </c>
      <c r="AG658" s="424">
        <v>40</v>
      </c>
      <c r="AO658" s="748" t="s">
        <v>10441</v>
      </c>
      <c r="AP658" s="749" t="s">
        <v>10803</v>
      </c>
      <c r="AQ658" s="750">
        <v>30</v>
      </c>
      <c r="AR658" s="865">
        <v>105</v>
      </c>
    </row>
    <row r="659" spans="1:44" ht="14.25" thickBot="1" x14ac:dyDescent="0.2">
      <c r="A659" s="421">
        <v>10</v>
      </c>
      <c r="B659" s="420">
        <v>10</v>
      </c>
      <c r="C659" s="420">
        <v>10</v>
      </c>
      <c r="D659" s="420">
        <v>10</v>
      </c>
      <c r="E659" s="420">
        <v>10</v>
      </c>
      <c r="F659" s="420">
        <v>10</v>
      </c>
      <c r="G659" s="420">
        <v>10</v>
      </c>
      <c r="H659" s="420">
        <v>10</v>
      </c>
      <c r="I659" s="420">
        <v>10</v>
      </c>
      <c r="J659" s="420">
        <v>10</v>
      </c>
      <c r="K659" s="420">
        <v>10</v>
      </c>
      <c r="L659" s="420">
        <v>10</v>
      </c>
      <c r="M659" s="420">
        <v>10</v>
      </c>
      <c r="N659" s="420">
        <v>10</v>
      </c>
      <c r="O659" s="420">
        <v>10</v>
      </c>
      <c r="P659" s="424">
        <v>10</v>
      </c>
      <c r="R659" s="421">
        <v>10</v>
      </c>
      <c r="S659" s="420">
        <v>10</v>
      </c>
      <c r="T659" s="420">
        <v>10</v>
      </c>
      <c r="U659" s="420">
        <v>10</v>
      </c>
      <c r="V659" s="420">
        <v>10</v>
      </c>
      <c r="W659" s="420">
        <v>10</v>
      </c>
      <c r="X659" s="420">
        <v>10</v>
      </c>
      <c r="Y659" s="420">
        <v>10</v>
      </c>
      <c r="Z659" s="420">
        <v>10</v>
      </c>
      <c r="AA659" s="420">
        <v>10</v>
      </c>
      <c r="AB659" s="420">
        <v>10</v>
      </c>
      <c r="AC659" s="420">
        <v>10</v>
      </c>
      <c r="AD659" s="420">
        <v>10</v>
      </c>
      <c r="AE659" s="420">
        <v>10</v>
      </c>
      <c r="AF659" s="420">
        <v>10</v>
      </c>
      <c r="AG659" s="424">
        <v>10</v>
      </c>
      <c r="AO659" s="748" t="s">
        <v>10442</v>
      </c>
      <c r="AP659" s="749" t="s">
        <v>10803</v>
      </c>
      <c r="AQ659" s="750">
        <v>30</v>
      </c>
      <c r="AR659" s="865">
        <v>105</v>
      </c>
    </row>
    <row r="660" spans="1:44" x14ac:dyDescent="0.15">
      <c r="A660" s="821" t="s">
        <v>10933</v>
      </c>
      <c r="B660" s="422" t="s">
        <v>10933</v>
      </c>
      <c r="C660" s="422" t="s">
        <v>10945</v>
      </c>
      <c r="D660" s="422" t="s">
        <v>10933</v>
      </c>
      <c r="E660" s="422" t="s">
        <v>10933</v>
      </c>
      <c r="F660" s="422" t="s">
        <v>10933</v>
      </c>
      <c r="G660" s="422" t="s">
        <v>10933</v>
      </c>
      <c r="H660" s="422" t="s">
        <v>10933</v>
      </c>
      <c r="I660" s="422" t="s">
        <v>10933</v>
      </c>
      <c r="J660" s="422" t="s">
        <v>10933</v>
      </c>
      <c r="K660" s="422" t="s">
        <v>10933</v>
      </c>
      <c r="L660" s="422" t="s">
        <v>10933</v>
      </c>
      <c r="M660" s="422" t="s">
        <v>10933</v>
      </c>
      <c r="N660" s="422" t="s">
        <v>10800</v>
      </c>
      <c r="O660" s="422" t="s">
        <v>10933</v>
      </c>
      <c r="P660" s="822" t="s">
        <v>10933</v>
      </c>
      <c r="R660" s="821" t="s">
        <v>10954</v>
      </c>
      <c r="S660" s="422" t="s">
        <v>10800</v>
      </c>
      <c r="T660" s="422" t="s">
        <v>10800</v>
      </c>
      <c r="U660" s="422" t="s">
        <v>10800</v>
      </c>
      <c r="V660" s="422" t="s">
        <v>10873</v>
      </c>
      <c r="W660" s="422" t="s">
        <v>10873</v>
      </c>
      <c r="X660" s="422" t="s">
        <v>10800</v>
      </c>
      <c r="Y660" s="422" t="s">
        <v>10800</v>
      </c>
      <c r="Z660" s="422" t="s">
        <v>10800</v>
      </c>
      <c r="AA660" s="422" t="s">
        <v>10873</v>
      </c>
      <c r="AB660" s="422" t="s">
        <v>10873</v>
      </c>
      <c r="AC660" s="422" t="s">
        <v>10800</v>
      </c>
      <c r="AD660" s="422" t="s">
        <v>10800</v>
      </c>
      <c r="AE660" s="422" t="s">
        <v>10800</v>
      </c>
      <c r="AF660" s="422" t="s">
        <v>10873</v>
      </c>
      <c r="AG660" s="822" t="s">
        <v>10945</v>
      </c>
      <c r="AO660" s="748" t="s">
        <v>10443</v>
      </c>
      <c r="AP660" s="749" t="s">
        <v>10959</v>
      </c>
      <c r="AQ660" s="750">
        <v>30</v>
      </c>
      <c r="AR660" s="865">
        <v>105</v>
      </c>
    </row>
    <row r="661" spans="1:44" x14ac:dyDescent="0.15">
      <c r="A661" s="421" t="s">
        <v>10936</v>
      </c>
      <c r="B661" s="420" t="s">
        <v>10936</v>
      </c>
      <c r="C661" s="420" t="s">
        <v>10936</v>
      </c>
      <c r="D661" s="420" t="s">
        <v>10936</v>
      </c>
      <c r="E661" s="420" t="s">
        <v>10936</v>
      </c>
      <c r="F661" s="420" t="s">
        <v>10936</v>
      </c>
      <c r="G661" s="420" t="s">
        <v>10773</v>
      </c>
      <c r="H661" s="420" t="s">
        <v>10936</v>
      </c>
      <c r="I661" s="420" t="s">
        <v>10936</v>
      </c>
      <c r="J661" s="420" t="s">
        <v>10936</v>
      </c>
      <c r="K661" s="420" t="s">
        <v>10936</v>
      </c>
      <c r="L661" s="420" t="s">
        <v>10936</v>
      </c>
      <c r="M661" s="420" t="s">
        <v>10936</v>
      </c>
      <c r="N661" s="420" t="s">
        <v>10936</v>
      </c>
      <c r="O661" s="420" t="s">
        <v>10936</v>
      </c>
      <c r="P661" s="424" t="s">
        <v>10936</v>
      </c>
      <c r="R661" s="421" t="s">
        <v>10946</v>
      </c>
      <c r="S661" s="420" t="s">
        <v>10773</v>
      </c>
      <c r="T661" s="420" t="s">
        <v>10773</v>
      </c>
      <c r="U661" s="420" t="s">
        <v>10773</v>
      </c>
      <c r="V661" s="420" t="s">
        <v>10773</v>
      </c>
      <c r="W661" s="420" t="s">
        <v>10875</v>
      </c>
      <c r="X661" s="420" t="s">
        <v>10773</v>
      </c>
      <c r="Y661" s="420" t="s">
        <v>10773</v>
      </c>
      <c r="Z661" s="420" t="s">
        <v>10773</v>
      </c>
      <c r="AA661" s="420" t="s">
        <v>10946</v>
      </c>
      <c r="AB661" s="420" t="s">
        <v>10773</v>
      </c>
      <c r="AC661" s="420" t="s">
        <v>10773</v>
      </c>
      <c r="AD661" s="420" t="s">
        <v>10875</v>
      </c>
      <c r="AE661" s="420" t="s">
        <v>10875</v>
      </c>
      <c r="AF661" s="420" t="s">
        <v>10875</v>
      </c>
      <c r="AG661" s="424" t="s">
        <v>10875</v>
      </c>
      <c r="AO661" s="748" t="s">
        <v>10444</v>
      </c>
      <c r="AP661" s="749" t="s">
        <v>10803</v>
      </c>
      <c r="AQ661" s="750">
        <v>30</v>
      </c>
      <c r="AR661" s="865">
        <v>105</v>
      </c>
    </row>
    <row r="662" spans="1:44" x14ac:dyDescent="0.15">
      <c r="A662" s="421" t="s">
        <v>10931</v>
      </c>
      <c r="B662" s="420" t="s">
        <v>10931</v>
      </c>
      <c r="C662" s="420" t="s">
        <v>10931</v>
      </c>
      <c r="D662" s="420" t="s">
        <v>10931</v>
      </c>
      <c r="E662" s="420" t="s">
        <v>10931</v>
      </c>
      <c r="F662" s="420" t="s">
        <v>10931</v>
      </c>
      <c r="G662" s="420" t="s">
        <v>10931</v>
      </c>
      <c r="H662" s="420" t="s">
        <v>10941</v>
      </c>
      <c r="I662" s="420" t="s">
        <v>10874</v>
      </c>
      <c r="J662" s="420" t="s">
        <v>10874</v>
      </c>
      <c r="K662" s="420" t="s">
        <v>10874</v>
      </c>
      <c r="L662" s="420" t="s">
        <v>10874</v>
      </c>
      <c r="M662" s="420" t="s">
        <v>10872</v>
      </c>
      <c r="N662" s="420" t="s">
        <v>10874</v>
      </c>
      <c r="O662" s="420" t="s">
        <v>10874</v>
      </c>
      <c r="P662" s="424" t="s">
        <v>10872</v>
      </c>
      <c r="R662" s="421" t="s">
        <v>10774</v>
      </c>
      <c r="S662" s="420" t="s">
        <v>10774</v>
      </c>
      <c r="T662" s="420" t="s">
        <v>10871</v>
      </c>
      <c r="U662" s="420" t="s">
        <v>10871</v>
      </c>
      <c r="V662" s="420" t="s">
        <v>10931</v>
      </c>
      <c r="W662" s="420" t="s">
        <v>10955</v>
      </c>
      <c r="X662" s="420" t="s">
        <v>10871</v>
      </c>
      <c r="Y662" s="420" t="s">
        <v>10871</v>
      </c>
      <c r="Z662" s="420" t="s">
        <v>10874</v>
      </c>
      <c r="AA662" s="420" t="s">
        <v>10874</v>
      </c>
      <c r="AB662" s="420" t="s">
        <v>10874</v>
      </c>
      <c r="AC662" s="420" t="s">
        <v>10872</v>
      </c>
      <c r="AD662" s="420" t="s">
        <v>10872</v>
      </c>
      <c r="AE662" s="420" t="s">
        <v>10872</v>
      </c>
      <c r="AF662" s="420" t="s">
        <v>10874</v>
      </c>
      <c r="AG662" s="424" t="s">
        <v>10872</v>
      </c>
      <c r="AO662" s="748" t="s">
        <v>10438</v>
      </c>
      <c r="AP662" s="749" t="s">
        <v>10803</v>
      </c>
      <c r="AQ662" s="750">
        <v>30</v>
      </c>
      <c r="AR662" s="865">
        <v>105</v>
      </c>
    </row>
    <row r="663" spans="1:44" x14ac:dyDescent="0.15">
      <c r="A663" s="421">
        <v>1350</v>
      </c>
      <c r="B663" s="420">
        <v>1350</v>
      </c>
      <c r="C663" s="420">
        <v>1350</v>
      </c>
      <c r="D663" s="420">
        <v>1350</v>
      </c>
      <c r="E663" s="420">
        <v>1350</v>
      </c>
      <c r="F663" s="420">
        <v>1350</v>
      </c>
      <c r="G663" s="420">
        <v>1350</v>
      </c>
      <c r="H663" s="420">
        <v>1350</v>
      </c>
      <c r="I663" s="420">
        <v>1350</v>
      </c>
      <c r="J663" s="420">
        <v>1350</v>
      </c>
      <c r="K663" s="420">
        <v>1350</v>
      </c>
      <c r="L663" s="420">
        <v>1350</v>
      </c>
      <c r="M663" s="420">
        <v>1350</v>
      </c>
      <c r="N663" s="420">
        <v>1350</v>
      </c>
      <c r="O663" s="420">
        <v>1350</v>
      </c>
      <c r="P663" s="424">
        <v>1350</v>
      </c>
      <c r="R663" s="421">
        <v>1350</v>
      </c>
      <c r="S663" s="420">
        <v>1350</v>
      </c>
      <c r="T663" s="420">
        <v>1350</v>
      </c>
      <c r="U663" s="420">
        <v>1350</v>
      </c>
      <c r="V663" s="420">
        <v>1350</v>
      </c>
      <c r="W663" s="420">
        <v>1350</v>
      </c>
      <c r="X663" s="420">
        <v>1350</v>
      </c>
      <c r="Y663" s="420">
        <v>1350</v>
      </c>
      <c r="Z663" s="420">
        <v>1350</v>
      </c>
      <c r="AA663" s="420">
        <v>1350</v>
      </c>
      <c r="AB663" s="420">
        <v>1350</v>
      </c>
      <c r="AC663" s="420">
        <v>1350</v>
      </c>
      <c r="AD663" s="420">
        <v>1350</v>
      </c>
      <c r="AE663" s="420">
        <v>1350</v>
      </c>
      <c r="AF663" s="420">
        <v>1350</v>
      </c>
      <c r="AG663" s="424">
        <v>1350</v>
      </c>
      <c r="AO663" s="748" t="s">
        <v>6519</v>
      </c>
      <c r="AP663" s="749" t="s">
        <v>10952</v>
      </c>
      <c r="AQ663" s="750">
        <v>30</v>
      </c>
      <c r="AR663" s="865">
        <v>105</v>
      </c>
    </row>
    <row r="664" spans="1:44" x14ac:dyDescent="0.15">
      <c r="A664" s="421">
        <v>30</v>
      </c>
      <c r="B664" s="420">
        <v>45</v>
      </c>
      <c r="C664" s="420">
        <v>60</v>
      </c>
      <c r="D664" s="420">
        <v>75</v>
      </c>
      <c r="E664" s="420">
        <v>90</v>
      </c>
      <c r="F664" s="420">
        <v>150</v>
      </c>
      <c r="G664" s="420">
        <v>120</v>
      </c>
      <c r="H664" s="420">
        <v>135</v>
      </c>
      <c r="I664" s="420">
        <v>150</v>
      </c>
      <c r="J664" s="420">
        <v>165</v>
      </c>
      <c r="K664" s="420">
        <v>180</v>
      </c>
      <c r="L664" s="420">
        <v>195</v>
      </c>
      <c r="M664" s="420">
        <v>210</v>
      </c>
      <c r="N664" s="420">
        <v>225</v>
      </c>
      <c r="O664" s="420">
        <v>240</v>
      </c>
      <c r="P664" s="424">
        <v>255</v>
      </c>
      <c r="R664" s="421">
        <v>30</v>
      </c>
      <c r="S664" s="420">
        <v>45</v>
      </c>
      <c r="T664" s="420">
        <v>60</v>
      </c>
      <c r="U664" s="420">
        <v>75</v>
      </c>
      <c r="V664" s="420">
        <v>90</v>
      </c>
      <c r="W664" s="420">
        <v>150</v>
      </c>
      <c r="X664" s="420">
        <v>120</v>
      </c>
      <c r="Y664" s="420">
        <v>135</v>
      </c>
      <c r="Z664" s="420">
        <v>150</v>
      </c>
      <c r="AA664" s="420">
        <v>165</v>
      </c>
      <c r="AB664" s="420">
        <v>180</v>
      </c>
      <c r="AC664" s="420">
        <v>195</v>
      </c>
      <c r="AD664" s="420">
        <v>210</v>
      </c>
      <c r="AE664" s="420">
        <v>225</v>
      </c>
      <c r="AF664" s="420">
        <v>240</v>
      </c>
      <c r="AG664" s="424">
        <v>255</v>
      </c>
      <c r="AO664" s="748" t="s">
        <v>6520</v>
      </c>
      <c r="AP664" s="749" t="s">
        <v>10959</v>
      </c>
      <c r="AQ664" s="750">
        <v>30</v>
      </c>
      <c r="AR664" s="865">
        <v>105</v>
      </c>
    </row>
    <row r="665" spans="1:44" ht="14.25" thickBot="1" x14ac:dyDescent="0.2">
      <c r="A665" s="421">
        <v>300</v>
      </c>
      <c r="B665" s="420">
        <v>840</v>
      </c>
      <c r="C665" s="420">
        <v>855</v>
      </c>
      <c r="D665" s="420">
        <v>870</v>
      </c>
      <c r="E665" s="420">
        <v>300</v>
      </c>
      <c r="F665" s="420">
        <v>225</v>
      </c>
      <c r="G665" s="420">
        <v>915</v>
      </c>
      <c r="H665" s="420">
        <v>930</v>
      </c>
      <c r="I665" s="420">
        <v>945</v>
      </c>
      <c r="J665" s="420">
        <v>960</v>
      </c>
      <c r="K665" s="420">
        <v>975</v>
      </c>
      <c r="L665" s="420">
        <v>990</v>
      </c>
      <c r="M665" s="420">
        <v>1005</v>
      </c>
      <c r="N665" s="420">
        <v>1020</v>
      </c>
      <c r="O665" s="420">
        <v>1035</v>
      </c>
      <c r="P665" s="424">
        <v>1050</v>
      </c>
      <c r="R665" s="421">
        <v>300</v>
      </c>
      <c r="S665" s="420">
        <v>840</v>
      </c>
      <c r="T665" s="420">
        <v>855</v>
      </c>
      <c r="U665" s="420">
        <v>870</v>
      </c>
      <c r="V665" s="420">
        <v>300</v>
      </c>
      <c r="W665" s="420">
        <v>225</v>
      </c>
      <c r="X665" s="420">
        <v>915</v>
      </c>
      <c r="Y665" s="420">
        <v>930</v>
      </c>
      <c r="Z665" s="420">
        <v>945</v>
      </c>
      <c r="AA665" s="420">
        <v>960</v>
      </c>
      <c r="AB665" s="420">
        <v>975</v>
      </c>
      <c r="AC665" s="420">
        <v>990</v>
      </c>
      <c r="AD665" s="420">
        <v>1005</v>
      </c>
      <c r="AE665" s="420">
        <v>1020</v>
      </c>
      <c r="AF665" s="420">
        <v>1035</v>
      </c>
      <c r="AG665" s="424">
        <v>1050</v>
      </c>
      <c r="AO665" s="751" t="s">
        <v>6521</v>
      </c>
      <c r="AP665" s="752" t="s">
        <v>10958</v>
      </c>
      <c r="AQ665" s="753">
        <v>30</v>
      </c>
      <c r="AR665" s="866">
        <v>105</v>
      </c>
    </row>
    <row r="666" spans="1:44" x14ac:dyDescent="0.15">
      <c r="A666" s="421">
        <v>30</v>
      </c>
      <c r="B666" s="420">
        <v>30</v>
      </c>
      <c r="C666" s="420">
        <v>30</v>
      </c>
      <c r="D666" s="420">
        <v>30</v>
      </c>
      <c r="E666" s="420">
        <v>30</v>
      </c>
      <c r="F666" s="420">
        <v>30</v>
      </c>
      <c r="G666" s="420">
        <v>30</v>
      </c>
      <c r="H666" s="420">
        <v>30</v>
      </c>
      <c r="I666" s="420">
        <v>30</v>
      </c>
      <c r="J666" s="420">
        <v>30</v>
      </c>
      <c r="K666" s="420">
        <v>30</v>
      </c>
      <c r="L666" s="420">
        <v>30</v>
      </c>
      <c r="M666" s="420">
        <v>30</v>
      </c>
      <c r="N666" s="420">
        <v>30</v>
      </c>
      <c r="O666" s="420">
        <v>30</v>
      </c>
      <c r="P666" s="424">
        <v>30</v>
      </c>
      <c r="R666" s="421">
        <v>30</v>
      </c>
      <c r="S666" s="420">
        <v>30</v>
      </c>
      <c r="T666" s="420">
        <v>30</v>
      </c>
      <c r="U666" s="420">
        <v>30</v>
      </c>
      <c r="V666" s="420">
        <v>30</v>
      </c>
      <c r="W666" s="420">
        <v>30</v>
      </c>
      <c r="X666" s="420">
        <v>30</v>
      </c>
      <c r="Y666" s="420">
        <v>30</v>
      </c>
      <c r="Z666" s="420">
        <v>30</v>
      </c>
      <c r="AA666" s="420">
        <v>30</v>
      </c>
      <c r="AB666" s="420">
        <v>30</v>
      </c>
      <c r="AC666" s="420">
        <v>30</v>
      </c>
      <c r="AD666" s="420">
        <v>30</v>
      </c>
      <c r="AE666" s="420">
        <v>30</v>
      </c>
      <c r="AF666" s="420">
        <v>30</v>
      </c>
      <c r="AG666" s="424">
        <v>30</v>
      </c>
    </row>
    <row r="667" spans="1:44" x14ac:dyDescent="0.15">
      <c r="A667" s="421">
        <v>300</v>
      </c>
      <c r="B667" s="420">
        <v>300</v>
      </c>
      <c r="C667" s="420">
        <v>300</v>
      </c>
      <c r="D667" s="420">
        <v>300</v>
      </c>
      <c r="E667" s="420">
        <v>300</v>
      </c>
      <c r="F667" s="420">
        <v>300</v>
      </c>
      <c r="G667" s="420">
        <v>300</v>
      </c>
      <c r="H667" s="420">
        <v>300</v>
      </c>
      <c r="I667" s="420">
        <v>300</v>
      </c>
      <c r="J667" s="420">
        <v>300</v>
      </c>
      <c r="K667" s="420">
        <v>300</v>
      </c>
      <c r="L667" s="420">
        <v>300</v>
      </c>
      <c r="M667" s="420">
        <v>300</v>
      </c>
      <c r="N667" s="420">
        <v>300</v>
      </c>
      <c r="O667" s="420">
        <v>300</v>
      </c>
      <c r="P667" s="424">
        <v>300</v>
      </c>
      <c r="R667" s="421">
        <v>300</v>
      </c>
      <c r="S667" s="420">
        <v>300</v>
      </c>
      <c r="T667" s="420">
        <v>300</v>
      </c>
      <c r="U667" s="420">
        <v>300</v>
      </c>
      <c r="V667" s="420">
        <v>300</v>
      </c>
      <c r="W667" s="420">
        <v>300</v>
      </c>
      <c r="X667" s="420">
        <v>300</v>
      </c>
      <c r="Y667" s="420">
        <v>300</v>
      </c>
      <c r="Z667" s="420">
        <v>300</v>
      </c>
      <c r="AA667" s="420">
        <v>300</v>
      </c>
      <c r="AB667" s="420">
        <v>300</v>
      </c>
      <c r="AC667" s="420">
        <v>300</v>
      </c>
      <c r="AD667" s="420">
        <v>300</v>
      </c>
      <c r="AE667" s="420">
        <v>300</v>
      </c>
      <c r="AF667" s="420">
        <v>300</v>
      </c>
      <c r="AG667" s="424">
        <v>300</v>
      </c>
    </row>
    <row r="668" spans="1:44" x14ac:dyDescent="0.15">
      <c r="A668" s="421">
        <v>60</v>
      </c>
      <c r="B668" s="420">
        <v>60</v>
      </c>
      <c r="C668" s="420">
        <v>60</v>
      </c>
      <c r="D668" s="420">
        <v>60</v>
      </c>
      <c r="E668" s="420">
        <v>60</v>
      </c>
      <c r="F668" s="420">
        <v>60</v>
      </c>
      <c r="G668" s="420">
        <v>60</v>
      </c>
      <c r="H668" s="420">
        <v>60</v>
      </c>
      <c r="I668" s="420">
        <v>60</v>
      </c>
      <c r="J668" s="420">
        <v>60</v>
      </c>
      <c r="K668" s="420">
        <v>60</v>
      </c>
      <c r="L668" s="420">
        <v>60</v>
      </c>
      <c r="M668" s="420">
        <v>60</v>
      </c>
      <c r="N668" s="420">
        <v>60</v>
      </c>
      <c r="O668" s="420">
        <v>60</v>
      </c>
      <c r="P668" s="424">
        <v>60</v>
      </c>
      <c r="R668" s="421">
        <v>60</v>
      </c>
      <c r="S668" s="420">
        <v>60</v>
      </c>
      <c r="T668" s="420">
        <v>60</v>
      </c>
      <c r="U668" s="420">
        <v>60</v>
      </c>
      <c r="V668" s="420">
        <v>60</v>
      </c>
      <c r="W668" s="420">
        <v>60</v>
      </c>
      <c r="X668" s="420">
        <v>60</v>
      </c>
      <c r="Y668" s="420">
        <v>60</v>
      </c>
      <c r="Z668" s="420">
        <v>60</v>
      </c>
      <c r="AA668" s="420">
        <v>60</v>
      </c>
      <c r="AB668" s="420">
        <v>60</v>
      </c>
      <c r="AC668" s="420">
        <v>60</v>
      </c>
      <c r="AD668" s="420">
        <v>60</v>
      </c>
      <c r="AE668" s="420">
        <v>60</v>
      </c>
      <c r="AF668" s="420">
        <v>60</v>
      </c>
      <c r="AG668" s="424">
        <v>60</v>
      </c>
    </row>
    <row r="669" spans="1:44" x14ac:dyDescent="0.15">
      <c r="A669" s="421">
        <v>450</v>
      </c>
      <c r="B669" s="420">
        <v>450</v>
      </c>
      <c r="C669" s="420">
        <v>450</v>
      </c>
      <c r="D669" s="420">
        <v>450</v>
      </c>
      <c r="E669" s="420">
        <v>450</v>
      </c>
      <c r="F669" s="420">
        <v>450</v>
      </c>
      <c r="G669" s="420">
        <v>450</v>
      </c>
      <c r="H669" s="420">
        <v>450</v>
      </c>
      <c r="I669" s="420">
        <v>450</v>
      </c>
      <c r="J669" s="420">
        <v>450</v>
      </c>
      <c r="K669" s="420">
        <v>450</v>
      </c>
      <c r="L669" s="420">
        <v>450</v>
      </c>
      <c r="M669" s="420">
        <v>450</v>
      </c>
      <c r="N669" s="420">
        <v>450</v>
      </c>
      <c r="O669" s="420">
        <v>450</v>
      </c>
      <c r="P669" s="424">
        <v>450</v>
      </c>
      <c r="R669" s="421">
        <v>450</v>
      </c>
      <c r="S669" s="420">
        <v>450</v>
      </c>
      <c r="T669" s="420">
        <v>450</v>
      </c>
      <c r="U669" s="420">
        <v>450</v>
      </c>
      <c r="V669" s="420">
        <v>450</v>
      </c>
      <c r="W669" s="420">
        <v>450</v>
      </c>
      <c r="X669" s="420">
        <v>450</v>
      </c>
      <c r="Y669" s="420">
        <v>450</v>
      </c>
      <c r="Z669" s="420">
        <v>450</v>
      </c>
      <c r="AA669" s="420">
        <v>450</v>
      </c>
      <c r="AB669" s="420">
        <v>450</v>
      </c>
      <c r="AC669" s="420">
        <v>450</v>
      </c>
      <c r="AD669" s="420">
        <v>450</v>
      </c>
      <c r="AE669" s="420">
        <v>450</v>
      </c>
      <c r="AF669" s="420">
        <v>450</v>
      </c>
      <c r="AG669" s="424">
        <v>450</v>
      </c>
    </row>
    <row r="670" spans="1:44" ht="13.5" customHeight="1" x14ac:dyDescent="0.15">
      <c r="A670" s="421">
        <v>150</v>
      </c>
      <c r="B670" s="420">
        <v>150</v>
      </c>
      <c r="C670" s="420">
        <v>150</v>
      </c>
      <c r="D670" s="420">
        <v>150</v>
      </c>
      <c r="E670" s="420">
        <v>150</v>
      </c>
      <c r="F670" s="420">
        <v>150</v>
      </c>
      <c r="G670" s="420">
        <v>150</v>
      </c>
      <c r="H670" s="420">
        <v>150</v>
      </c>
      <c r="I670" s="420">
        <v>150</v>
      </c>
      <c r="J670" s="420">
        <v>150</v>
      </c>
      <c r="K670" s="420">
        <v>150</v>
      </c>
      <c r="L670" s="420">
        <v>150</v>
      </c>
      <c r="M670" s="420">
        <v>150</v>
      </c>
      <c r="N670" s="420">
        <v>150</v>
      </c>
      <c r="O670" s="420">
        <v>150</v>
      </c>
      <c r="P670" s="424">
        <v>150</v>
      </c>
      <c r="R670" s="421">
        <v>150</v>
      </c>
      <c r="S670" s="420">
        <v>150</v>
      </c>
      <c r="T670" s="420">
        <v>150</v>
      </c>
      <c r="U670" s="420">
        <v>150</v>
      </c>
      <c r="V670" s="420">
        <v>150</v>
      </c>
      <c r="W670" s="420">
        <v>150</v>
      </c>
      <c r="X670" s="420">
        <v>150</v>
      </c>
      <c r="Y670" s="420">
        <v>150</v>
      </c>
      <c r="Z670" s="420">
        <v>150</v>
      </c>
      <c r="AA670" s="420">
        <v>150</v>
      </c>
      <c r="AB670" s="420">
        <v>150</v>
      </c>
      <c r="AC670" s="420">
        <v>150</v>
      </c>
      <c r="AD670" s="420">
        <v>150</v>
      </c>
      <c r="AE670" s="420">
        <v>150</v>
      </c>
      <c r="AF670" s="420">
        <v>150</v>
      </c>
      <c r="AG670" s="424">
        <v>150</v>
      </c>
    </row>
    <row r="671" spans="1:44" ht="14.25" customHeight="1" x14ac:dyDescent="0.15">
      <c r="A671" s="421">
        <v>3000</v>
      </c>
      <c r="B671" s="420">
        <v>3000</v>
      </c>
      <c r="C671" s="420">
        <v>3000</v>
      </c>
      <c r="D671" s="420">
        <v>3000</v>
      </c>
      <c r="E671" s="420">
        <v>3000</v>
      </c>
      <c r="F671" s="420">
        <v>3000</v>
      </c>
      <c r="G671" s="420">
        <v>3000</v>
      </c>
      <c r="H671" s="420">
        <v>3000</v>
      </c>
      <c r="I671" s="420">
        <v>3000</v>
      </c>
      <c r="J671" s="420">
        <v>3000</v>
      </c>
      <c r="K671" s="420">
        <v>3000</v>
      </c>
      <c r="L671" s="420">
        <v>3000</v>
      </c>
      <c r="M671" s="420">
        <v>3000</v>
      </c>
      <c r="N671" s="420">
        <v>3000</v>
      </c>
      <c r="O671" s="420">
        <v>3000</v>
      </c>
      <c r="P671" s="424">
        <v>3000</v>
      </c>
      <c r="R671" s="421">
        <v>3000</v>
      </c>
      <c r="S671" s="420">
        <v>3000</v>
      </c>
      <c r="T671" s="420">
        <v>3000</v>
      </c>
      <c r="U671" s="420">
        <v>3000</v>
      </c>
      <c r="V671" s="420">
        <v>3000</v>
      </c>
      <c r="W671" s="420">
        <v>3000</v>
      </c>
      <c r="X671" s="420">
        <v>3000</v>
      </c>
      <c r="Y671" s="420">
        <v>3000</v>
      </c>
      <c r="Z671" s="420">
        <v>3000</v>
      </c>
      <c r="AA671" s="420">
        <v>3000</v>
      </c>
      <c r="AB671" s="420">
        <v>3000</v>
      </c>
      <c r="AC671" s="420">
        <v>3000</v>
      </c>
      <c r="AD671" s="420">
        <v>3000</v>
      </c>
      <c r="AE671" s="420">
        <v>3000</v>
      </c>
      <c r="AF671" s="420">
        <v>3000</v>
      </c>
      <c r="AG671" s="424">
        <v>3000</v>
      </c>
    </row>
    <row r="672" spans="1:44" x14ac:dyDescent="0.15">
      <c r="A672" s="421">
        <v>100</v>
      </c>
      <c r="B672" s="420">
        <v>90</v>
      </c>
      <c r="C672" s="420">
        <v>80</v>
      </c>
      <c r="D672" s="420">
        <v>70</v>
      </c>
      <c r="E672" s="420">
        <v>60</v>
      </c>
      <c r="F672" s="420">
        <v>50</v>
      </c>
      <c r="G672" s="420">
        <v>40</v>
      </c>
      <c r="H672" s="420">
        <v>30</v>
      </c>
      <c r="I672" s="420">
        <v>20</v>
      </c>
      <c r="J672" s="420">
        <v>10</v>
      </c>
      <c r="K672" s="420">
        <v>10</v>
      </c>
      <c r="L672" s="420">
        <v>10</v>
      </c>
      <c r="M672" s="420">
        <v>20</v>
      </c>
      <c r="N672" s="420">
        <v>30</v>
      </c>
      <c r="O672" s="420">
        <v>40</v>
      </c>
      <c r="P672" s="424">
        <v>50</v>
      </c>
      <c r="R672" s="421">
        <v>100</v>
      </c>
      <c r="S672" s="420">
        <v>90</v>
      </c>
      <c r="T672" s="420">
        <v>80</v>
      </c>
      <c r="U672" s="420">
        <v>70</v>
      </c>
      <c r="V672" s="420">
        <v>60</v>
      </c>
      <c r="W672" s="420">
        <v>50</v>
      </c>
      <c r="X672" s="420">
        <v>40</v>
      </c>
      <c r="Y672" s="420">
        <v>30</v>
      </c>
      <c r="Z672" s="420">
        <v>20</v>
      </c>
      <c r="AA672" s="420">
        <v>10</v>
      </c>
      <c r="AB672" s="420">
        <v>10</v>
      </c>
      <c r="AC672" s="420">
        <v>10</v>
      </c>
      <c r="AD672" s="420">
        <v>20</v>
      </c>
      <c r="AE672" s="420">
        <v>30</v>
      </c>
      <c r="AF672" s="420">
        <v>40</v>
      </c>
      <c r="AG672" s="424">
        <v>50</v>
      </c>
    </row>
    <row r="673" spans="1:33" x14ac:dyDescent="0.15">
      <c r="A673" s="421">
        <v>100</v>
      </c>
      <c r="B673" s="420">
        <v>90</v>
      </c>
      <c r="C673" s="420">
        <v>80</v>
      </c>
      <c r="D673" s="420">
        <v>70</v>
      </c>
      <c r="E673" s="420">
        <v>60</v>
      </c>
      <c r="F673" s="420">
        <v>50</v>
      </c>
      <c r="G673" s="420">
        <v>40</v>
      </c>
      <c r="H673" s="420">
        <v>30</v>
      </c>
      <c r="I673" s="420">
        <v>20</v>
      </c>
      <c r="J673" s="420">
        <v>10</v>
      </c>
      <c r="K673" s="420">
        <v>10</v>
      </c>
      <c r="L673" s="420">
        <v>10</v>
      </c>
      <c r="M673" s="420">
        <v>20</v>
      </c>
      <c r="N673" s="420">
        <v>30</v>
      </c>
      <c r="O673" s="420">
        <v>40</v>
      </c>
      <c r="P673" s="424">
        <v>50</v>
      </c>
      <c r="R673" s="421">
        <v>100</v>
      </c>
      <c r="S673" s="420">
        <v>90</v>
      </c>
      <c r="T673" s="420">
        <v>80</v>
      </c>
      <c r="U673" s="420">
        <v>70</v>
      </c>
      <c r="V673" s="420">
        <v>60</v>
      </c>
      <c r="W673" s="420">
        <v>50</v>
      </c>
      <c r="X673" s="420">
        <v>40</v>
      </c>
      <c r="Y673" s="420">
        <v>30</v>
      </c>
      <c r="Z673" s="420">
        <v>20</v>
      </c>
      <c r="AA673" s="420">
        <v>10</v>
      </c>
      <c r="AB673" s="420">
        <v>10</v>
      </c>
      <c r="AC673" s="420">
        <v>10</v>
      </c>
      <c r="AD673" s="420">
        <v>20</v>
      </c>
      <c r="AE673" s="420">
        <v>30</v>
      </c>
      <c r="AF673" s="420">
        <v>40</v>
      </c>
      <c r="AG673" s="424">
        <v>50</v>
      </c>
    </row>
    <row r="674" spans="1:33" x14ac:dyDescent="0.15">
      <c r="A674" s="421">
        <v>100</v>
      </c>
      <c r="B674" s="420">
        <v>90</v>
      </c>
      <c r="C674" s="420">
        <v>80</v>
      </c>
      <c r="D674" s="420">
        <v>70</v>
      </c>
      <c r="E674" s="420">
        <v>60</v>
      </c>
      <c r="F674" s="420">
        <v>50</v>
      </c>
      <c r="G674" s="420">
        <v>40</v>
      </c>
      <c r="H674" s="420">
        <v>30</v>
      </c>
      <c r="I674" s="420">
        <v>20</v>
      </c>
      <c r="J674" s="420">
        <v>10</v>
      </c>
      <c r="K674" s="420">
        <v>10</v>
      </c>
      <c r="L674" s="420">
        <v>10</v>
      </c>
      <c r="M674" s="420">
        <v>20</v>
      </c>
      <c r="N674" s="420">
        <v>30</v>
      </c>
      <c r="O674" s="420">
        <v>40</v>
      </c>
      <c r="P674" s="424">
        <v>50</v>
      </c>
      <c r="R674" s="421">
        <v>100</v>
      </c>
      <c r="S674" s="420">
        <v>90</v>
      </c>
      <c r="T674" s="420">
        <v>80</v>
      </c>
      <c r="U674" s="420">
        <v>70</v>
      </c>
      <c r="V674" s="420">
        <v>60</v>
      </c>
      <c r="W674" s="420">
        <v>50</v>
      </c>
      <c r="X674" s="420">
        <v>40</v>
      </c>
      <c r="Y674" s="420">
        <v>30</v>
      </c>
      <c r="Z674" s="420">
        <v>20</v>
      </c>
      <c r="AA674" s="420">
        <v>10</v>
      </c>
      <c r="AB674" s="420">
        <v>10</v>
      </c>
      <c r="AC674" s="420">
        <v>10</v>
      </c>
      <c r="AD674" s="420">
        <v>20</v>
      </c>
      <c r="AE674" s="420">
        <v>30</v>
      </c>
      <c r="AF674" s="420">
        <v>40</v>
      </c>
      <c r="AG674" s="424">
        <v>50</v>
      </c>
    </row>
    <row r="675" spans="1:33" x14ac:dyDescent="0.15">
      <c r="A675" s="421">
        <v>100</v>
      </c>
      <c r="B675" s="420">
        <v>90</v>
      </c>
      <c r="C675" s="420">
        <v>80</v>
      </c>
      <c r="D675" s="420">
        <v>70</v>
      </c>
      <c r="E675" s="420">
        <v>60</v>
      </c>
      <c r="F675" s="420">
        <v>50</v>
      </c>
      <c r="G675" s="420">
        <v>40</v>
      </c>
      <c r="H675" s="420">
        <v>30</v>
      </c>
      <c r="I675" s="420">
        <v>20</v>
      </c>
      <c r="J675" s="420">
        <v>10</v>
      </c>
      <c r="K675" s="420">
        <v>10</v>
      </c>
      <c r="L675" s="420">
        <v>10</v>
      </c>
      <c r="M675" s="420">
        <v>20</v>
      </c>
      <c r="N675" s="420">
        <v>30</v>
      </c>
      <c r="O675" s="420">
        <v>40</v>
      </c>
      <c r="P675" s="424">
        <v>50</v>
      </c>
      <c r="R675" s="421">
        <v>100</v>
      </c>
      <c r="S675" s="420">
        <v>90</v>
      </c>
      <c r="T675" s="420">
        <v>80</v>
      </c>
      <c r="U675" s="420">
        <v>70</v>
      </c>
      <c r="V675" s="420">
        <v>60</v>
      </c>
      <c r="W675" s="420">
        <v>50</v>
      </c>
      <c r="X675" s="420">
        <v>40</v>
      </c>
      <c r="Y675" s="420">
        <v>30</v>
      </c>
      <c r="Z675" s="420">
        <v>20</v>
      </c>
      <c r="AA675" s="420">
        <v>10</v>
      </c>
      <c r="AB675" s="420">
        <v>10</v>
      </c>
      <c r="AC675" s="420">
        <v>10</v>
      </c>
      <c r="AD675" s="420">
        <v>20</v>
      </c>
      <c r="AE675" s="420">
        <v>30</v>
      </c>
      <c r="AF675" s="420">
        <v>40</v>
      </c>
      <c r="AG675" s="424">
        <v>50</v>
      </c>
    </row>
    <row r="676" spans="1:33" x14ac:dyDescent="0.15">
      <c r="A676" s="421">
        <v>100</v>
      </c>
      <c r="B676" s="420">
        <v>90</v>
      </c>
      <c r="C676" s="420">
        <v>80</v>
      </c>
      <c r="D676" s="420">
        <v>70</v>
      </c>
      <c r="E676" s="420">
        <v>60</v>
      </c>
      <c r="F676" s="420">
        <v>50</v>
      </c>
      <c r="G676" s="420">
        <v>40</v>
      </c>
      <c r="H676" s="420">
        <v>30</v>
      </c>
      <c r="I676" s="420">
        <v>20</v>
      </c>
      <c r="J676" s="420">
        <v>10</v>
      </c>
      <c r="K676" s="420">
        <v>10</v>
      </c>
      <c r="L676" s="420">
        <v>10</v>
      </c>
      <c r="M676" s="420">
        <v>20</v>
      </c>
      <c r="N676" s="420">
        <v>30</v>
      </c>
      <c r="O676" s="420">
        <v>40</v>
      </c>
      <c r="P676" s="424">
        <v>50</v>
      </c>
      <c r="R676" s="421">
        <v>100</v>
      </c>
      <c r="S676" s="420">
        <v>90</v>
      </c>
      <c r="T676" s="420">
        <v>80</v>
      </c>
      <c r="U676" s="420">
        <v>70</v>
      </c>
      <c r="V676" s="420">
        <v>60</v>
      </c>
      <c r="W676" s="420">
        <v>50</v>
      </c>
      <c r="X676" s="420">
        <v>40</v>
      </c>
      <c r="Y676" s="420">
        <v>30</v>
      </c>
      <c r="Z676" s="420">
        <v>20</v>
      </c>
      <c r="AA676" s="420">
        <v>10</v>
      </c>
      <c r="AB676" s="420">
        <v>10</v>
      </c>
      <c r="AC676" s="420">
        <v>10</v>
      </c>
      <c r="AD676" s="420">
        <v>20</v>
      </c>
      <c r="AE676" s="420">
        <v>30</v>
      </c>
      <c r="AF676" s="420">
        <v>40</v>
      </c>
      <c r="AG676" s="424">
        <v>50</v>
      </c>
    </row>
    <row r="677" spans="1:33" x14ac:dyDescent="0.15">
      <c r="A677" s="421">
        <v>100</v>
      </c>
      <c r="B677" s="420">
        <v>90</v>
      </c>
      <c r="C677" s="420">
        <v>80</v>
      </c>
      <c r="D677" s="420">
        <v>70</v>
      </c>
      <c r="E677" s="420">
        <v>60</v>
      </c>
      <c r="F677" s="420">
        <v>50</v>
      </c>
      <c r="G677" s="420">
        <v>40</v>
      </c>
      <c r="H677" s="420">
        <v>30</v>
      </c>
      <c r="I677" s="420">
        <v>20</v>
      </c>
      <c r="J677" s="420">
        <v>10</v>
      </c>
      <c r="K677" s="420">
        <v>10</v>
      </c>
      <c r="L677" s="420">
        <v>10</v>
      </c>
      <c r="M677" s="420">
        <v>20</v>
      </c>
      <c r="N677" s="420">
        <v>30</v>
      </c>
      <c r="O677" s="420">
        <v>40</v>
      </c>
      <c r="P677" s="424">
        <v>50</v>
      </c>
      <c r="R677" s="421">
        <v>100</v>
      </c>
      <c r="S677" s="420">
        <v>90</v>
      </c>
      <c r="T677" s="420">
        <v>80</v>
      </c>
      <c r="U677" s="420">
        <v>70</v>
      </c>
      <c r="V677" s="420">
        <v>60</v>
      </c>
      <c r="W677" s="420">
        <v>50</v>
      </c>
      <c r="X677" s="420">
        <v>40</v>
      </c>
      <c r="Y677" s="420">
        <v>30</v>
      </c>
      <c r="Z677" s="420">
        <v>20</v>
      </c>
      <c r="AA677" s="420">
        <v>10</v>
      </c>
      <c r="AB677" s="420">
        <v>10</v>
      </c>
      <c r="AC677" s="420">
        <v>10</v>
      </c>
      <c r="AD677" s="420">
        <v>20</v>
      </c>
      <c r="AE677" s="420">
        <v>30</v>
      </c>
      <c r="AF677" s="420">
        <v>40</v>
      </c>
      <c r="AG677" s="424">
        <v>50</v>
      </c>
    </row>
    <row r="678" spans="1:33" x14ac:dyDescent="0.15">
      <c r="A678" s="421">
        <v>100</v>
      </c>
      <c r="B678" s="420">
        <v>90</v>
      </c>
      <c r="C678" s="420">
        <v>80</v>
      </c>
      <c r="D678" s="420">
        <v>70</v>
      </c>
      <c r="E678" s="420">
        <v>60</v>
      </c>
      <c r="F678" s="420">
        <v>50</v>
      </c>
      <c r="G678" s="420">
        <v>40</v>
      </c>
      <c r="H678" s="420">
        <v>30</v>
      </c>
      <c r="I678" s="420">
        <v>20</v>
      </c>
      <c r="J678" s="420">
        <v>10</v>
      </c>
      <c r="K678" s="420">
        <v>10</v>
      </c>
      <c r="L678" s="420">
        <v>10</v>
      </c>
      <c r="M678" s="420">
        <v>20</v>
      </c>
      <c r="N678" s="420">
        <v>30</v>
      </c>
      <c r="O678" s="420">
        <v>40</v>
      </c>
      <c r="P678" s="424">
        <v>50</v>
      </c>
      <c r="R678" s="421">
        <v>100</v>
      </c>
      <c r="S678" s="420">
        <v>90</v>
      </c>
      <c r="T678" s="420">
        <v>80</v>
      </c>
      <c r="U678" s="420">
        <v>70</v>
      </c>
      <c r="V678" s="420">
        <v>60</v>
      </c>
      <c r="W678" s="420">
        <v>50</v>
      </c>
      <c r="X678" s="420">
        <v>40</v>
      </c>
      <c r="Y678" s="420">
        <v>30</v>
      </c>
      <c r="Z678" s="420">
        <v>20</v>
      </c>
      <c r="AA678" s="420">
        <v>10</v>
      </c>
      <c r="AB678" s="420">
        <v>10</v>
      </c>
      <c r="AC678" s="420">
        <v>10</v>
      </c>
      <c r="AD678" s="420">
        <v>20</v>
      </c>
      <c r="AE678" s="420">
        <v>30</v>
      </c>
      <c r="AF678" s="420">
        <v>40</v>
      </c>
      <c r="AG678" s="424">
        <v>50</v>
      </c>
    </row>
    <row r="679" spans="1:33" x14ac:dyDescent="0.15">
      <c r="A679" s="421">
        <v>100</v>
      </c>
      <c r="B679" s="420">
        <v>90</v>
      </c>
      <c r="C679" s="420">
        <v>80</v>
      </c>
      <c r="D679" s="420">
        <v>70</v>
      </c>
      <c r="E679" s="420">
        <v>60</v>
      </c>
      <c r="F679" s="420">
        <v>50</v>
      </c>
      <c r="G679" s="420">
        <v>40</v>
      </c>
      <c r="H679" s="420">
        <v>30</v>
      </c>
      <c r="I679" s="420">
        <v>20</v>
      </c>
      <c r="J679" s="420">
        <v>10</v>
      </c>
      <c r="K679" s="420">
        <v>10</v>
      </c>
      <c r="L679" s="420">
        <v>10</v>
      </c>
      <c r="M679" s="420">
        <v>20</v>
      </c>
      <c r="N679" s="420">
        <v>30</v>
      </c>
      <c r="O679" s="420">
        <v>40</v>
      </c>
      <c r="P679" s="424">
        <v>50</v>
      </c>
      <c r="R679" s="421">
        <v>100</v>
      </c>
      <c r="S679" s="420">
        <v>90</v>
      </c>
      <c r="T679" s="420">
        <v>80</v>
      </c>
      <c r="U679" s="420">
        <v>70</v>
      </c>
      <c r="V679" s="420">
        <v>60</v>
      </c>
      <c r="W679" s="420">
        <v>50</v>
      </c>
      <c r="X679" s="420">
        <v>40</v>
      </c>
      <c r="Y679" s="420">
        <v>30</v>
      </c>
      <c r="Z679" s="420">
        <v>20</v>
      </c>
      <c r="AA679" s="420">
        <v>10</v>
      </c>
      <c r="AB679" s="420">
        <v>10</v>
      </c>
      <c r="AC679" s="420">
        <v>10</v>
      </c>
      <c r="AD679" s="420">
        <v>20</v>
      </c>
      <c r="AE679" s="420">
        <v>30</v>
      </c>
      <c r="AF679" s="420">
        <v>40</v>
      </c>
      <c r="AG679" s="424">
        <v>50</v>
      </c>
    </row>
    <row r="680" spans="1:33" x14ac:dyDescent="0.15">
      <c r="A680" s="421">
        <v>100</v>
      </c>
      <c r="B680" s="420">
        <v>90</v>
      </c>
      <c r="C680" s="420">
        <v>80</v>
      </c>
      <c r="D680" s="420">
        <v>70</v>
      </c>
      <c r="E680" s="420">
        <v>60</v>
      </c>
      <c r="F680" s="420">
        <v>50</v>
      </c>
      <c r="G680" s="420">
        <v>40</v>
      </c>
      <c r="H680" s="420">
        <v>30</v>
      </c>
      <c r="I680" s="420">
        <v>20</v>
      </c>
      <c r="J680" s="420">
        <v>10</v>
      </c>
      <c r="K680" s="420">
        <v>10</v>
      </c>
      <c r="L680" s="420">
        <v>10</v>
      </c>
      <c r="M680" s="420">
        <v>20</v>
      </c>
      <c r="N680" s="420">
        <v>30</v>
      </c>
      <c r="O680" s="420">
        <v>40</v>
      </c>
      <c r="P680" s="424">
        <v>50</v>
      </c>
      <c r="R680" s="421">
        <v>100</v>
      </c>
      <c r="S680" s="420">
        <v>90</v>
      </c>
      <c r="T680" s="420">
        <v>80</v>
      </c>
      <c r="U680" s="420">
        <v>70</v>
      </c>
      <c r="V680" s="420">
        <v>60</v>
      </c>
      <c r="W680" s="420">
        <v>50</v>
      </c>
      <c r="X680" s="420">
        <v>40</v>
      </c>
      <c r="Y680" s="420">
        <v>30</v>
      </c>
      <c r="Z680" s="420">
        <v>20</v>
      </c>
      <c r="AA680" s="420">
        <v>10</v>
      </c>
      <c r="AB680" s="420">
        <v>10</v>
      </c>
      <c r="AC680" s="420">
        <v>10</v>
      </c>
      <c r="AD680" s="420">
        <v>20</v>
      </c>
      <c r="AE680" s="420">
        <v>30</v>
      </c>
      <c r="AF680" s="420">
        <v>40</v>
      </c>
      <c r="AG680" s="424">
        <v>50</v>
      </c>
    </row>
    <row r="681" spans="1:33" x14ac:dyDescent="0.15">
      <c r="A681" s="421">
        <v>100</v>
      </c>
      <c r="B681" s="420">
        <v>90</v>
      </c>
      <c r="C681" s="420">
        <v>80</v>
      </c>
      <c r="D681" s="420">
        <v>70</v>
      </c>
      <c r="E681" s="420">
        <v>60</v>
      </c>
      <c r="F681" s="420">
        <v>50</v>
      </c>
      <c r="G681" s="420">
        <v>40</v>
      </c>
      <c r="H681" s="420">
        <v>30</v>
      </c>
      <c r="I681" s="420">
        <v>20</v>
      </c>
      <c r="J681" s="420">
        <v>10</v>
      </c>
      <c r="K681" s="420">
        <v>10</v>
      </c>
      <c r="L681" s="420">
        <v>10</v>
      </c>
      <c r="M681" s="420">
        <v>20</v>
      </c>
      <c r="N681" s="420">
        <v>30</v>
      </c>
      <c r="O681" s="420">
        <v>40</v>
      </c>
      <c r="P681" s="424">
        <v>50</v>
      </c>
      <c r="R681" s="421">
        <v>100</v>
      </c>
      <c r="S681" s="420">
        <v>90</v>
      </c>
      <c r="T681" s="420">
        <v>80</v>
      </c>
      <c r="U681" s="420">
        <v>70</v>
      </c>
      <c r="V681" s="420">
        <v>60</v>
      </c>
      <c r="W681" s="420">
        <v>50</v>
      </c>
      <c r="X681" s="420">
        <v>40</v>
      </c>
      <c r="Y681" s="420">
        <v>30</v>
      </c>
      <c r="Z681" s="420">
        <v>20</v>
      </c>
      <c r="AA681" s="420">
        <v>10</v>
      </c>
      <c r="AB681" s="420">
        <v>10</v>
      </c>
      <c r="AC681" s="420">
        <v>10</v>
      </c>
      <c r="AD681" s="420">
        <v>20</v>
      </c>
      <c r="AE681" s="420">
        <v>30</v>
      </c>
      <c r="AF681" s="420">
        <v>40</v>
      </c>
      <c r="AG681" s="424">
        <v>50</v>
      </c>
    </row>
    <row r="682" spans="1:33" x14ac:dyDescent="0.15">
      <c r="A682" s="421">
        <v>100</v>
      </c>
      <c r="B682" s="420">
        <v>90</v>
      </c>
      <c r="C682" s="420">
        <v>80</v>
      </c>
      <c r="D682" s="420">
        <v>70</v>
      </c>
      <c r="E682" s="420">
        <v>60</v>
      </c>
      <c r="F682" s="420">
        <v>50</v>
      </c>
      <c r="G682" s="420">
        <v>40</v>
      </c>
      <c r="H682" s="420">
        <v>30</v>
      </c>
      <c r="I682" s="420">
        <v>20</v>
      </c>
      <c r="J682" s="420">
        <v>10</v>
      </c>
      <c r="K682" s="420">
        <v>10</v>
      </c>
      <c r="L682" s="420">
        <v>10</v>
      </c>
      <c r="M682" s="420">
        <v>20</v>
      </c>
      <c r="N682" s="420">
        <v>30</v>
      </c>
      <c r="O682" s="420">
        <v>40</v>
      </c>
      <c r="P682" s="424">
        <v>50</v>
      </c>
      <c r="R682" s="421">
        <v>100</v>
      </c>
      <c r="S682" s="420">
        <v>90</v>
      </c>
      <c r="T682" s="420">
        <v>80</v>
      </c>
      <c r="U682" s="420">
        <v>70</v>
      </c>
      <c r="V682" s="420">
        <v>60</v>
      </c>
      <c r="W682" s="420">
        <v>50</v>
      </c>
      <c r="X682" s="420">
        <v>40</v>
      </c>
      <c r="Y682" s="420">
        <v>30</v>
      </c>
      <c r="Z682" s="420">
        <v>20</v>
      </c>
      <c r="AA682" s="420">
        <v>10</v>
      </c>
      <c r="AB682" s="420">
        <v>10</v>
      </c>
      <c r="AC682" s="420">
        <v>10</v>
      </c>
      <c r="AD682" s="420">
        <v>20</v>
      </c>
      <c r="AE682" s="420">
        <v>30</v>
      </c>
      <c r="AF682" s="420">
        <v>40</v>
      </c>
      <c r="AG682" s="424">
        <v>50</v>
      </c>
    </row>
    <row r="683" spans="1:33" x14ac:dyDescent="0.15">
      <c r="A683" s="421">
        <v>10</v>
      </c>
      <c r="B683" s="420">
        <v>20</v>
      </c>
      <c r="C683" s="420">
        <v>30</v>
      </c>
      <c r="D683" s="420">
        <v>40</v>
      </c>
      <c r="E683" s="420">
        <v>50</v>
      </c>
      <c r="F683" s="420">
        <v>60</v>
      </c>
      <c r="G683" s="420">
        <v>70</v>
      </c>
      <c r="H683" s="420">
        <v>80</v>
      </c>
      <c r="I683" s="420">
        <v>90</v>
      </c>
      <c r="J683" s="420">
        <v>100</v>
      </c>
      <c r="K683" s="420">
        <v>90</v>
      </c>
      <c r="L683" s="420">
        <v>80</v>
      </c>
      <c r="M683" s="420">
        <v>70</v>
      </c>
      <c r="N683" s="420">
        <v>60</v>
      </c>
      <c r="O683" s="420">
        <v>50</v>
      </c>
      <c r="P683" s="424">
        <v>40</v>
      </c>
      <c r="R683" s="421">
        <v>10</v>
      </c>
      <c r="S683" s="420">
        <v>20</v>
      </c>
      <c r="T683" s="420">
        <v>30</v>
      </c>
      <c r="U683" s="420">
        <v>40</v>
      </c>
      <c r="V683" s="420">
        <v>50</v>
      </c>
      <c r="W683" s="420">
        <v>60</v>
      </c>
      <c r="X683" s="420">
        <v>70</v>
      </c>
      <c r="Y683" s="420">
        <v>80</v>
      </c>
      <c r="Z683" s="420">
        <v>90</v>
      </c>
      <c r="AA683" s="420">
        <v>100</v>
      </c>
      <c r="AB683" s="420">
        <v>90</v>
      </c>
      <c r="AC683" s="420">
        <v>80</v>
      </c>
      <c r="AD683" s="420">
        <v>70</v>
      </c>
      <c r="AE683" s="420">
        <v>60</v>
      </c>
      <c r="AF683" s="420">
        <v>50</v>
      </c>
      <c r="AG683" s="424">
        <v>40</v>
      </c>
    </row>
    <row r="684" spans="1:33" ht="14.25" thickBot="1" x14ac:dyDescent="0.2">
      <c r="A684" s="421">
        <v>10</v>
      </c>
      <c r="B684" s="420">
        <v>10</v>
      </c>
      <c r="C684" s="420">
        <v>10</v>
      </c>
      <c r="D684" s="420">
        <v>10</v>
      </c>
      <c r="E684" s="420">
        <v>10</v>
      </c>
      <c r="F684" s="420">
        <v>10</v>
      </c>
      <c r="G684" s="420">
        <v>10</v>
      </c>
      <c r="H684" s="420">
        <v>10</v>
      </c>
      <c r="I684" s="420">
        <v>10</v>
      </c>
      <c r="J684" s="420">
        <v>10</v>
      </c>
      <c r="K684" s="420">
        <v>10</v>
      </c>
      <c r="L684" s="420">
        <v>10</v>
      </c>
      <c r="M684" s="420">
        <v>10</v>
      </c>
      <c r="N684" s="420">
        <v>10</v>
      </c>
      <c r="O684" s="420">
        <v>10</v>
      </c>
      <c r="P684" s="424">
        <v>10</v>
      </c>
      <c r="R684" s="421">
        <v>10</v>
      </c>
      <c r="S684" s="420">
        <v>10</v>
      </c>
      <c r="T684" s="420">
        <v>10</v>
      </c>
      <c r="U684" s="420">
        <v>10</v>
      </c>
      <c r="V684" s="420">
        <v>10</v>
      </c>
      <c r="W684" s="420">
        <v>10</v>
      </c>
      <c r="X684" s="420">
        <v>10</v>
      </c>
      <c r="Y684" s="420">
        <v>10</v>
      </c>
      <c r="Z684" s="420">
        <v>10</v>
      </c>
      <c r="AA684" s="420">
        <v>10</v>
      </c>
      <c r="AB684" s="420">
        <v>10</v>
      </c>
      <c r="AC684" s="420">
        <v>10</v>
      </c>
      <c r="AD684" s="420">
        <v>10</v>
      </c>
      <c r="AE684" s="420">
        <v>10</v>
      </c>
      <c r="AF684" s="420">
        <v>10</v>
      </c>
      <c r="AG684" s="424">
        <v>10</v>
      </c>
    </row>
    <row r="685" spans="1:33" x14ac:dyDescent="0.15">
      <c r="A685" s="821" t="s">
        <v>10933</v>
      </c>
      <c r="B685" s="422" t="s">
        <v>10933</v>
      </c>
      <c r="C685" s="422" t="s">
        <v>10933</v>
      </c>
      <c r="D685" s="422" t="s">
        <v>10945</v>
      </c>
      <c r="E685" s="422" t="s">
        <v>10933</v>
      </c>
      <c r="F685" s="422" t="s">
        <v>10933</v>
      </c>
      <c r="G685" s="422" t="s">
        <v>10933</v>
      </c>
      <c r="H685" s="422" t="s">
        <v>10945</v>
      </c>
      <c r="I685" s="422" t="s">
        <v>10933</v>
      </c>
      <c r="J685" s="422" t="s">
        <v>10933</v>
      </c>
      <c r="K685" s="422" t="s">
        <v>10933</v>
      </c>
      <c r="L685" s="422" t="s">
        <v>10933</v>
      </c>
      <c r="M685" s="422" t="s">
        <v>10933</v>
      </c>
      <c r="N685" s="422" t="s">
        <v>10945</v>
      </c>
      <c r="O685" s="422" t="s">
        <v>10945</v>
      </c>
      <c r="P685" s="822" t="s">
        <v>10933</v>
      </c>
      <c r="R685" s="821" t="s">
        <v>10945</v>
      </c>
      <c r="S685" s="422" t="s">
        <v>10873</v>
      </c>
      <c r="T685" s="422" t="s">
        <v>10945</v>
      </c>
      <c r="U685" s="422" t="s">
        <v>10945</v>
      </c>
      <c r="V685" s="422" t="s">
        <v>10945</v>
      </c>
      <c r="W685" s="422" t="s">
        <v>10873</v>
      </c>
      <c r="X685" s="422" t="s">
        <v>10800</v>
      </c>
      <c r="Y685" s="422" t="s">
        <v>10954</v>
      </c>
      <c r="Z685" s="422" t="s">
        <v>10954</v>
      </c>
      <c r="AA685" s="422" t="s">
        <v>10945</v>
      </c>
      <c r="AB685" s="422" t="s">
        <v>10945</v>
      </c>
      <c r="AC685" s="422" t="s">
        <v>10954</v>
      </c>
      <c r="AD685" s="422" t="s">
        <v>10945</v>
      </c>
      <c r="AE685" s="422" t="s">
        <v>10945</v>
      </c>
      <c r="AF685" s="422" t="s">
        <v>10954</v>
      </c>
      <c r="AG685" s="822" t="s">
        <v>10800</v>
      </c>
    </row>
    <row r="686" spans="1:33" x14ac:dyDescent="0.15">
      <c r="A686" s="421" t="s">
        <v>10936</v>
      </c>
      <c r="B686" s="420" t="s">
        <v>10936</v>
      </c>
      <c r="C686" s="420" t="s">
        <v>10936</v>
      </c>
      <c r="D686" s="420" t="s">
        <v>10936</v>
      </c>
      <c r="E686" s="420" t="s">
        <v>10936</v>
      </c>
      <c r="F686" s="420" t="s">
        <v>10946</v>
      </c>
      <c r="G686" s="420" t="s">
        <v>10936</v>
      </c>
      <c r="H686" s="420" t="s">
        <v>10936</v>
      </c>
      <c r="I686" s="420" t="s">
        <v>10936</v>
      </c>
      <c r="J686" s="420" t="s">
        <v>10936</v>
      </c>
      <c r="K686" s="420" t="s">
        <v>10936</v>
      </c>
      <c r="L686" s="420" t="s">
        <v>10936</v>
      </c>
      <c r="M686" s="420" t="s">
        <v>10936</v>
      </c>
      <c r="N686" s="420" t="s">
        <v>10946</v>
      </c>
      <c r="O686" s="420" t="s">
        <v>10936</v>
      </c>
      <c r="P686" s="424" t="s">
        <v>10936</v>
      </c>
      <c r="R686" s="421" t="s">
        <v>10946</v>
      </c>
      <c r="S686" s="420" t="s">
        <v>10946</v>
      </c>
      <c r="T686" s="420" t="s">
        <v>10946</v>
      </c>
      <c r="U686" s="420" t="s">
        <v>10946</v>
      </c>
      <c r="V686" s="420" t="s">
        <v>10946</v>
      </c>
      <c r="W686" s="420" t="s">
        <v>10957</v>
      </c>
      <c r="X686" s="420" t="s">
        <v>10946</v>
      </c>
      <c r="Y686" s="420" t="s">
        <v>10946</v>
      </c>
      <c r="Z686" s="420" t="s">
        <v>10946</v>
      </c>
      <c r="AA686" s="420" t="s">
        <v>10946</v>
      </c>
      <c r="AB686" s="420" t="s">
        <v>10946</v>
      </c>
      <c r="AC686" s="420" t="s">
        <v>10946</v>
      </c>
      <c r="AD686" s="420" t="s">
        <v>10946</v>
      </c>
      <c r="AE686" s="420" t="s">
        <v>10957</v>
      </c>
      <c r="AF686" s="420" t="s">
        <v>10773</v>
      </c>
      <c r="AG686" s="424" t="s">
        <v>10773</v>
      </c>
    </row>
    <row r="687" spans="1:33" x14ac:dyDescent="0.15">
      <c r="A687" s="421" t="s">
        <v>10931</v>
      </c>
      <c r="B687" s="420" t="s">
        <v>10941</v>
      </c>
      <c r="C687" s="420" t="s">
        <v>10871</v>
      </c>
      <c r="D687" s="420" t="s">
        <v>10871</v>
      </c>
      <c r="E687" s="420" t="s">
        <v>10774</v>
      </c>
      <c r="F687" s="420" t="s">
        <v>10871</v>
      </c>
      <c r="G687" s="420" t="s">
        <v>10871</v>
      </c>
      <c r="H687" s="420" t="s">
        <v>10941</v>
      </c>
      <c r="I687" s="420" t="s">
        <v>10799</v>
      </c>
      <c r="J687" s="420" t="s">
        <v>10872</v>
      </c>
      <c r="K687" s="420" t="s">
        <v>10872</v>
      </c>
      <c r="L687" s="420" t="s">
        <v>10872</v>
      </c>
      <c r="M687" s="420" t="s">
        <v>10872</v>
      </c>
      <c r="N687" s="420" t="s">
        <v>10872</v>
      </c>
      <c r="O687" s="420" t="s">
        <v>10872</v>
      </c>
      <c r="P687" s="424" t="s">
        <v>10872</v>
      </c>
      <c r="R687" s="421" t="s">
        <v>10871</v>
      </c>
      <c r="S687" s="420" t="s">
        <v>10774</v>
      </c>
      <c r="T687" s="420" t="s">
        <v>10871</v>
      </c>
      <c r="U687" s="420" t="s">
        <v>10774</v>
      </c>
      <c r="V687" s="420" t="s">
        <v>10871</v>
      </c>
      <c r="W687" s="420" t="s">
        <v>10871</v>
      </c>
      <c r="X687" s="420" t="s">
        <v>10871</v>
      </c>
      <c r="Y687" s="420" t="s">
        <v>10774</v>
      </c>
      <c r="Z687" s="420" t="s">
        <v>10872</v>
      </c>
      <c r="AA687" s="420" t="s">
        <v>10872</v>
      </c>
      <c r="AB687" s="420" t="s">
        <v>10872</v>
      </c>
      <c r="AC687" s="420" t="s">
        <v>10872</v>
      </c>
      <c r="AD687" s="420" t="s">
        <v>10872</v>
      </c>
      <c r="AE687" s="420" t="s">
        <v>10872</v>
      </c>
      <c r="AF687" s="420" t="s">
        <v>10872</v>
      </c>
      <c r="AG687" s="424" t="s">
        <v>10872</v>
      </c>
    </row>
    <row r="688" spans="1:33" x14ac:dyDescent="0.15">
      <c r="A688" s="421">
        <v>1350</v>
      </c>
      <c r="B688" s="420">
        <v>1350</v>
      </c>
      <c r="C688" s="420">
        <v>1350</v>
      </c>
      <c r="D688" s="420">
        <v>1350</v>
      </c>
      <c r="E688" s="420">
        <v>1350</v>
      </c>
      <c r="F688" s="420">
        <v>1350</v>
      </c>
      <c r="G688" s="420">
        <v>1350</v>
      </c>
      <c r="H688" s="420">
        <v>1350</v>
      </c>
      <c r="I688" s="420">
        <v>1350</v>
      </c>
      <c r="J688" s="420">
        <v>1350</v>
      </c>
      <c r="K688" s="420">
        <v>1350</v>
      </c>
      <c r="L688" s="420">
        <v>1350</v>
      </c>
      <c r="M688" s="420">
        <v>1350</v>
      </c>
      <c r="N688" s="420">
        <v>1350</v>
      </c>
      <c r="O688" s="420">
        <v>1350</v>
      </c>
      <c r="P688" s="424">
        <v>1350</v>
      </c>
      <c r="R688" s="421">
        <v>1350</v>
      </c>
      <c r="S688" s="420">
        <v>1350</v>
      </c>
      <c r="T688" s="420">
        <v>1350</v>
      </c>
      <c r="U688" s="420">
        <v>1350</v>
      </c>
      <c r="V688" s="420">
        <v>1350</v>
      </c>
      <c r="W688" s="420">
        <v>1350</v>
      </c>
      <c r="X688" s="420">
        <v>1350</v>
      </c>
      <c r="Y688" s="420">
        <v>1350</v>
      </c>
      <c r="Z688" s="420">
        <v>1350</v>
      </c>
      <c r="AA688" s="420">
        <v>1350</v>
      </c>
      <c r="AB688" s="420">
        <v>1350</v>
      </c>
      <c r="AC688" s="420">
        <v>1350</v>
      </c>
      <c r="AD688" s="420">
        <v>1350</v>
      </c>
      <c r="AE688" s="420">
        <v>1350</v>
      </c>
      <c r="AF688" s="420">
        <v>1350</v>
      </c>
      <c r="AG688" s="424">
        <v>1350</v>
      </c>
    </row>
    <row r="689" spans="1:33" x14ac:dyDescent="0.15">
      <c r="A689" s="421">
        <v>30</v>
      </c>
      <c r="B689" s="420">
        <v>45</v>
      </c>
      <c r="C689" s="420">
        <v>60</v>
      </c>
      <c r="D689" s="420">
        <v>75</v>
      </c>
      <c r="E689" s="420">
        <v>90</v>
      </c>
      <c r="F689" s="420">
        <v>150</v>
      </c>
      <c r="G689" s="420">
        <v>120</v>
      </c>
      <c r="H689" s="420">
        <v>135</v>
      </c>
      <c r="I689" s="420">
        <v>150</v>
      </c>
      <c r="J689" s="420">
        <v>165</v>
      </c>
      <c r="K689" s="420">
        <v>180</v>
      </c>
      <c r="L689" s="420">
        <v>195</v>
      </c>
      <c r="M689" s="420">
        <v>210</v>
      </c>
      <c r="N689" s="420">
        <v>225</v>
      </c>
      <c r="O689" s="420">
        <v>240</v>
      </c>
      <c r="P689" s="424">
        <v>255</v>
      </c>
      <c r="R689" s="421">
        <v>30</v>
      </c>
      <c r="S689" s="420">
        <v>45</v>
      </c>
      <c r="T689" s="420">
        <v>60</v>
      </c>
      <c r="U689" s="420">
        <v>75</v>
      </c>
      <c r="V689" s="420">
        <v>90</v>
      </c>
      <c r="W689" s="420">
        <v>150</v>
      </c>
      <c r="X689" s="420">
        <v>120</v>
      </c>
      <c r="Y689" s="420">
        <v>135</v>
      </c>
      <c r="Z689" s="420">
        <v>150</v>
      </c>
      <c r="AA689" s="420">
        <v>165</v>
      </c>
      <c r="AB689" s="420">
        <v>180</v>
      </c>
      <c r="AC689" s="420">
        <v>195</v>
      </c>
      <c r="AD689" s="420">
        <v>210</v>
      </c>
      <c r="AE689" s="420">
        <v>225</v>
      </c>
      <c r="AF689" s="420">
        <v>240</v>
      </c>
      <c r="AG689" s="424">
        <v>255</v>
      </c>
    </row>
    <row r="690" spans="1:33" x14ac:dyDescent="0.15">
      <c r="A690" s="421">
        <v>300</v>
      </c>
      <c r="B690" s="420">
        <v>840</v>
      </c>
      <c r="C690" s="420">
        <v>855</v>
      </c>
      <c r="D690" s="420">
        <v>870</v>
      </c>
      <c r="E690" s="420">
        <v>300</v>
      </c>
      <c r="F690" s="420">
        <v>225</v>
      </c>
      <c r="G690" s="420">
        <v>915</v>
      </c>
      <c r="H690" s="420">
        <v>930</v>
      </c>
      <c r="I690" s="420">
        <v>945</v>
      </c>
      <c r="J690" s="420">
        <v>960</v>
      </c>
      <c r="K690" s="420">
        <v>975</v>
      </c>
      <c r="L690" s="420">
        <v>990</v>
      </c>
      <c r="M690" s="420">
        <v>1005</v>
      </c>
      <c r="N690" s="420">
        <v>1020</v>
      </c>
      <c r="O690" s="420">
        <v>1035</v>
      </c>
      <c r="P690" s="424">
        <v>1050</v>
      </c>
      <c r="R690" s="421">
        <v>300</v>
      </c>
      <c r="S690" s="420">
        <v>840</v>
      </c>
      <c r="T690" s="420">
        <v>855</v>
      </c>
      <c r="U690" s="420">
        <v>870</v>
      </c>
      <c r="V690" s="420">
        <v>300</v>
      </c>
      <c r="W690" s="420">
        <v>225</v>
      </c>
      <c r="X690" s="420">
        <v>915</v>
      </c>
      <c r="Y690" s="420">
        <v>930</v>
      </c>
      <c r="Z690" s="420">
        <v>945</v>
      </c>
      <c r="AA690" s="420">
        <v>960</v>
      </c>
      <c r="AB690" s="420">
        <v>975</v>
      </c>
      <c r="AC690" s="420">
        <v>990</v>
      </c>
      <c r="AD690" s="420">
        <v>1005</v>
      </c>
      <c r="AE690" s="420">
        <v>1020</v>
      </c>
      <c r="AF690" s="420">
        <v>1035</v>
      </c>
      <c r="AG690" s="424">
        <v>1050</v>
      </c>
    </row>
    <row r="691" spans="1:33" x14ac:dyDescent="0.15">
      <c r="A691" s="421">
        <v>30</v>
      </c>
      <c r="B691" s="420">
        <v>30</v>
      </c>
      <c r="C691" s="420">
        <v>30</v>
      </c>
      <c r="D691" s="420">
        <v>30</v>
      </c>
      <c r="E691" s="420">
        <v>30</v>
      </c>
      <c r="F691" s="420">
        <v>30</v>
      </c>
      <c r="G691" s="420">
        <v>30</v>
      </c>
      <c r="H691" s="420">
        <v>30</v>
      </c>
      <c r="I691" s="420">
        <v>30</v>
      </c>
      <c r="J691" s="420">
        <v>30</v>
      </c>
      <c r="K691" s="420">
        <v>30</v>
      </c>
      <c r="L691" s="420">
        <v>30</v>
      </c>
      <c r="M691" s="420">
        <v>30</v>
      </c>
      <c r="N691" s="420">
        <v>30</v>
      </c>
      <c r="O691" s="420">
        <v>30</v>
      </c>
      <c r="P691" s="424">
        <v>30</v>
      </c>
      <c r="R691" s="421">
        <v>30</v>
      </c>
      <c r="S691" s="420">
        <v>30</v>
      </c>
      <c r="T691" s="420">
        <v>30</v>
      </c>
      <c r="U691" s="420">
        <v>30</v>
      </c>
      <c r="V691" s="420">
        <v>30</v>
      </c>
      <c r="W691" s="420">
        <v>30</v>
      </c>
      <c r="X691" s="420">
        <v>30</v>
      </c>
      <c r="Y691" s="420">
        <v>30</v>
      </c>
      <c r="Z691" s="420">
        <v>30</v>
      </c>
      <c r="AA691" s="420">
        <v>30</v>
      </c>
      <c r="AB691" s="420">
        <v>30</v>
      </c>
      <c r="AC691" s="420">
        <v>30</v>
      </c>
      <c r="AD691" s="420">
        <v>30</v>
      </c>
      <c r="AE691" s="420">
        <v>30</v>
      </c>
      <c r="AF691" s="420">
        <v>30</v>
      </c>
      <c r="AG691" s="424">
        <v>30</v>
      </c>
    </row>
    <row r="692" spans="1:33" x14ac:dyDescent="0.15">
      <c r="A692" s="421">
        <v>300</v>
      </c>
      <c r="B692" s="420">
        <v>300</v>
      </c>
      <c r="C692" s="420">
        <v>300</v>
      </c>
      <c r="D692" s="420">
        <v>300</v>
      </c>
      <c r="E692" s="420">
        <v>300</v>
      </c>
      <c r="F692" s="420">
        <v>300</v>
      </c>
      <c r="G692" s="420">
        <v>300</v>
      </c>
      <c r="H692" s="420">
        <v>300</v>
      </c>
      <c r="I692" s="420">
        <v>300</v>
      </c>
      <c r="J692" s="420">
        <v>300</v>
      </c>
      <c r="K692" s="420">
        <v>300</v>
      </c>
      <c r="L692" s="420">
        <v>300</v>
      </c>
      <c r="M692" s="420">
        <v>300</v>
      </c>
      <c r="N692" s="420">
        <v>300</v>
      </c>
      <c r="O692" s="420">
        <v>300</v>
      </c>
      <c r="P692" s="424">
        <v>300</v>
      </c>
      <c r="R692" s="421">
        <v>300</v>
      </c>
      <c r="S692" s="420">
        <v>300</v>
      </c>
      <c r="T692" s="420">
        <v>300</v>
      </c>
      <c r="U692" s="420">
        <v>300</v>
      </c>
      <c r="V692" s="420">
        <v>300</v>
      </c>
      <c r="W692" s="420">
        <v>300</v>
      </c>
      <c r="X692" s="420">
        <v>300</v>
      </c>
      <c r="Y692" s="420">
        <v>300</v>
      </c>
      <c r="Z692" s="420">
        <v>300</v>
      </c>
      <c r="AA692" s="420">
        <v>300</v>
      </c>
      <c r="AB692" s="420">
        <v>300</v>
      </c>
      <c r="AC692" s="420">
        <v>300</v>
      </c>
      <c r="AD692" s="420">
        <v>300</v>
      </c>
      <c r="AE692" s="420">
        <v>300</v>
      </c>
      <c r="AF692" s="420">
        <v>300</v>
      </c>
      <c r="AG692" s="424">
        <v>300</v>
      </c>
    </row>
    <row r="693" spans="1:33" x14ac:dyDescent="0.15">
      <c r="A693" s="421">
        <v>60</v>
      </c>
      <c r="B693" s="420">
        <v>60</v>
      </c>
      <c r="C693" s="420">
        <v>60</v>
      </c>
      <c r="D693" s="420">
        <v>60</v>
      </c>
      <c r="E693" s="420">
        <v>60</v>
      </c>
      <c r="F693" s="420">
        <v>60</v>
      </c>
      <c r="G693" s="420">
        <v>60</v>
      </c>
      <c r="H693" s="420">
        <v>60</v>
      </c>
      <c r="I693" s="420">
        <v>60</v>
      </c>
      <c r="J693" s="420">
        <v>60</v>
      </c>
      <c r="K693" s="420">
        <v>60</v>
      </c>
      <c r="L693" s="420">
        <v>60</v>
      </c>
      <c r="M693" s="420">
        <v>60</v>
      </c>
      <c r="N693" s="420">
        <v>60</v>
      </c>
      <c r="O693" s="420">
        <v>60</v>
      </c>
      <c r="P693" s="424">
        <v>60</v>
      </c>
      <c r="R693" s="421">
        <v>60</v>
      </c>
      <c r="S693" s="420">
        <v>60</v>
      </c>
      <c r="T693" s="420">
        <v>60</v>
      </c>
      <c r="U693" s="420">
        <v>60</v>
      </c>
      <c r="V693" s="420">
        <v>60</v>
      </c>
      <c r="W693" s="420">
        <v>60</v>
      </c>
      <c r="X693" s="420">
        <v>60</v>
      </c>
      <c r="Y693" s="420">
        <v>60</v>
      </c>
      <c r="Z693" s="420">
        <v>60</v>
      </c>
      <c r="AA693" s="420">
        <v>60</v>
      </c>
      <c r="AB693" s="420">
        <v>60</v>
      </c>
      <c r="AC693" s="420">
        <v>60</v>
      </c>
      <c r="AD693" s="420">
        <v>60</v>
      </c>
      <c r="AE693" s="420">
        <v>60</v>
      </c>
      <c r="AF693" s="420">
        <v>60</v>
      </c>
      <c r="AG693" s="424">
        <v>60</v>
      </c>
    </row>
    <row r="694" spans="1:33" x14ac:dyDescent="0.15">
      <c r="A694" s="421">
        <v>450</v>
      </c>
      <c r="B694" s="420">
        <v>450</v>
      </c>
      <c r="C694" s="420">
        <v>450</v>
      </c>
      <c r="D694" s="420">
        <v>450</v>
      </c>
      <c r="E694" s="420">
        <v>450</v>
      </c>
      <c r="F694" s="420">
        <v>450</v>
      </c>
      <c r="G694" s="420">
        <v>450</v>
      </c>
      <c r="H694" s="420">
        <v>450</v>
      </c>
      <c r="I694" s="420">
        <v>450</v>
      </c>
      <c r="J694" s="420">
        <v>450</v>
      </c>
      <c r="K694" s="420">
        <v>450</v>
      </c>
      <c r="L694" s="420">
        <v>450</v>
      </c>
      <c r="M694" s="420">
        <v>450</v>
      </c>
      <c r="N694" s="420">
        <v>450</v>
      </c>
      <c r="O694" s="420">
        <v>450</v>
      </c>
      <c r="P694" s="424">
        <v>450</v>
      </c>
      <c r="R694" s="421">
        <v>450</v>
      </c>
      <c r="S694" s="420">
        <v>450</v>
      </c>
      <c r="T694" s="420">
        <v>450</v>
      </c>
      <c r="U694" s="420">
        <v>450</v>
      </c>
      <c r="V694" s="420">
        <v>450</v>
      </c>
      <c r="W694" s="420">
        <v>450</v>
      </c>
      <c r="X694" s="420">
        <v>450</v>
      </c>
      <c r="Y694" s="420">
        <v>450</v>
      </c>
      <c r="Z694" s="420">
        <v>450</v>
      </c>
      <c r="AA694" s="420">
        <v>450</v>
      </c>
      <c r="AB694" s="420">
        <v>450</v>
      </c>
      <c r="AC694" s="420">
        <v>450</v>
      </c>
      <c r="AD694" s="420">
        <v>450</v>
      </c>
      <c r="AE694" s="420">
        <v>450</v>
      </c>
      <c r="AF694" s="420">
        <v>450</v>
      </c>
      <c r="AG694" s="424">
        <v>450</v>
      </c>
    </row>
    <row r="695" spans="1:33" x14ac:dyDescent="0.15">
      <c r="A695" s="421">
        <v>150</v>
      </c>
      <c r="B695" s="420">
        <v>150</v>
      </c>
      <c r="C695" s="420">
        <v>150</v>
      </c>
      <c r="D695" s="420">
        <v>150</v>
      </c>
      <c r="E695" s="420">
        <v>150</v>
      </c>
      <c r="F695" s="420">
        <v>150</v>
      </c>
      <c r="G695" s="420">
        <v>150</v>
      </c>
      <c r="H695" s="420">
        <v>150</v>
      </c>
      <c r="I695" s="420">
        <v>150</v>
      </c>
      <c r="J695" s="420">
        <v>150</v>
      </c>
      <c r="K695" s="420">
        <v>150</v>
      </c>
      <c r="L695" s="420">
        <v>150</v>
      </c>
      <c r="M695" s="420">
        <v>150</v>
      </c>
      <c r="N695" s="420">
        <v>150</v>
      </c>
      <c r="O695" s="420">
        <v>150</v>
      </c>
      <c r="P695" s="424">
        <v>150</v>
      </c>
      <c r="R695" s="421">
        <v>150</v>
      </c>
      <c r="S695" s="420">
        <v>150</v>
      </c>
      <c r="T695" s="420">
        <v>150</v>
      </c>
      <c r="U695" s="420">
        <v>150</v>
      </c>
      <c r="V695" s="420">
        <v>150</v>
      </c>
      <c r="W695" s="420">
        <v>150</v>
      </c>
      <c r="X695" s="420">
        <v>150</v>
      </c>
      <c r="Y695" s="420">
        <v>150</v>
      </c>
      <c r="Z695" s="420">
        <v>150</v>
      </c>
      <c r="AA695" s="420">
        <v>150</v>
      </c>
      <c r="AB695" s="420">
        <v>150</v>
      </c>
      <c r="AC695" s="420">
        <v>150</v>
      </c>
      <c r="AD695" s="420">
        <v>150</v>
      </c>
      <c r="AE695" s="420">
        <v>150</v>
      </c>
      <c r="AF695" s="420">
        <v>150</v>
      </c>
      <c r="AG695" s="424">
        <v>150</v>
      </c>
    </row>
    <row r="696" spans="1:33" x14ac:dyDescent="0.15">
      <c r="A696" s="421">
        <v>3000</v>
      </c>
      <c r="B696" s="420">
        <v>3000</v>
      </c>
      <c r="C696" s="420">
        <v>3000</v>
      </c>
      <c r="D696" s="420">
        <v>3000</v>
      </c>
      <c r="E696" s="420">
        <v>3000</v>
      </c>
      <c r="F696" s="420">
        <v>3000</v>
      </c>
      <c r="G696" s="420">
        <v>3000</v>
      </c>
      <c r="H696" s="420">
        <v>3000</v>
      </c>
      <c r="I696" s="420">
        <v>3000</v>
      </c>
      <c r="J696" s="420">
        <v>3000</v>
      </c>
      <c r="K696" s="420">
        <v>3000</v>
      </c>
      <c r="L696" s="420">
        <v>3000</v>
      </c>
      <c r="M696" s="420">
        <v>3000</v>
      </c>
      <c r="N696" s="420">
        <v>3000</v>
      </c>
      <c r="O696" s="420">
        <v>3000</v>
      </c>
      <c r="P696" s="424">
        <v>3000</v>
      </c>
      <c r="R696" s="421">
        <v>3000</v>
      </c>
      <c r="S696" s="420">
        <v>3000</v>
      </c>
      <c r="T696" s="420">
        <v>3000</v>
      </c>
      <c r="U696" s="420">
        <v>3000</v>
      </c>
      <c r="V696" s="420">
        <v>3000</v>
      </c>
      <c r="W696" s="420">
        <v>3000</v>
      </c>
      <c r="X696" s="420">
        <v>3000</v>
      </c>
      <c r="Y696" s="420">
        <v>3000</v>
      </c>
      <c r="Z696" s="420">
        <v>3000</v>
      </c>
      <c r="AA696" s="420">
        <v>3000</v>
      </c>
      <c r="AB696" s="420">
        <v>3000</v>
      </c>
      <c r="AC696" s="420">
        <v>3000</v>
      </c>
      <c r="AD696" s="420">
        <v>3000</v>
      </c>
      <c r="AE696" s="420">
        <v>3000</v>
      </c>
      <c r="AF696" s="420">
        <v>3000</v>
      </c>
      <c r="AG696" s="424">
        <v>3000</v>
      </c>
    </row>
    <row r="697" spans="1:33" x14ac:dyDescent="0.15">
      <c r="A697" s="421">
        <v>100</v>
      </c>
      <c r="B697" s="420">
        <v>90</v>
      </c>
      <c r="C697" s="420">
        <v>80</v>
      </c>
      <c r="D697" s="420">
        <v>70</v>
      </c>
      <c r="E697" s="420">
        <v>60</v>
      </c>
      <c r="F697" s="420">
        <v>50</v>
      </c>
      <c r="G697" s="420">
        <v>40</v>
      </c>
      <c r="H697" s="420">
        <v>30</v>
      </c>
      <c r="I697" s="420">
        <v>20</v>
      </c>
      <c r="J697" s="420">
        <v>10</v>
      </c>
      <c r="K697" s="420">
        <v>10</v>
      </c>
      <c r="L697" s="420">
        <v>10</v>
      </c>
      <c r="M697" s="420">
        <v>20</v>
      </c>
      <c r="N697" s="420">
        <v>30</v>
      </c>
      <c r="O697" s="420">
        <v>40</v>
      </c>
      <c r="P697" s="424">
        <v>50</v>
      </c>
      <c r="R697" s="421">
        <v>100</v>
      </c>
      <c r="S697" s="420">
        <v>90</v>
      </c>
      <c r="T697" s="420">
        <v>80</v>
      </c>
      <c r="U697" s="420">
        <v>70</v>
      </c>
      <c r="V697" s="420">
        <v>60</v>
      </c>
      <c r="W697" s="420">
        <v>50</v>
      </c>
      <c r="X697" s="420">
        <v>40</v>
      </c>
      <c r="Y697" s="420">
        <v>30</v>
      </c>
      <c r="Z697" s="420">
        <v>20</v>
      </c>
      <c r="AA697" s="420">
        <v>10</v>
      </c>
      <c r="AB697" s="420">
        <v>10</v>
      </c>
      <c r="AC697" s="420">
        <v>10</v>
      </c>
      <c r="AD697" s="420">
        <v>20</v>
      </c>
      <c r="AE697" s="420">
        <v>30</v>
      </c>
      <c r="AF697" s="420">
        <v>40</v>
      </c>
      <c r="AG697" s="424">
        <v>50</v>
      </c>
    </row>
    <row r="698" spans="1:33" x14ac:dyDescent="0.15">
      <c r="A698" s="421">
        <v>100</v>
      </c>
      <c r="B698" s="420">
        <v>90</v>
      </c>
      <c r="C698" s="420">
        <v>80</v>
      </c>
      <c r="D698" s="420">
        <v>70</v>
      </c>
      <c r="E698" s="420">
        <v>60</v>
      </c>
      <c r="F698" s="420">
        <v>50</v>
      </c>
      <c r="G698" s="420">
        <v>40</v>
      </c>
      <c r="H698" s="420">
        <v>30</v>
      </c>
      <c r="I698" s="420">
        <v>20</v>
      </c>
      <c r="J698" s="420">
        <v>10</v>
      </c>
      <c r="K698" s="420">
        <v>10</v>
      </c>
      <c r="L698" s="420">
        <v>10</v>
      </c>
      <c r="M698" s="420">
        <v>20</v>
      </c>
      <c r="N698" s="420">
        <v>30</v>
      </c>
      <c r="O698" s="420">
        <v>40</v>
      </c>
      <c r="P698" s="424">
        <v>50</v>
      </c>
      <c r="R698" s="421">
        <v>100</v>
      </c>
      <c r="S698" s="420">
        <v>90</v>
      </c>
      <c r="T698" s="420">
        <v>80</v>
      </c>
      <c r="U698" s="420">
        <v>70</v>
      </c>
      <c r="V698" s="420">
        <v>60</v>
      </c>
      <c r="W698" s="420">
        <v>50</v>
      </c>
      <c r="X698" s="420">
        <v>40</v>
      </c>
      <c r="Y698" s="420">
        <v>30</v>
      </c>
      <c r="Z698" s="420">
        <v>20</v>
      </c>
      <c r="AA698" s="420">
        <v>10</v>
      </c>
      <c r="AB698" s="420">
        <v>10</v>
      </c>
      <c r="AC698" s="420">
        <v>10</v>
      </c>
      <c r="AD698" s="420">
        <v>20</v>
      </c>
      <c r="AE698" s="420">
        <v>30</v>
      </c>
      <c r="AF698" s="420">
        <v>40</v>
      </c>
      <c r="AG698" s="424">
        <v>50</v>
      </c>
    </row>
    <row r="699" spans="1:33" x14ac:dyDescent="0.15">
      <c r="A699" s="421">
        <v>100</v>
      </c>
      <c r="B699" s="420">
        <v>90</v>
      </c>
      <c r="C699" s="420">
        <v>80</v>
      </c>
      <c r="D699" s="420">
        <v>70</v>
      </c>
      <c r="E699" s="420">
        <v>60</v>
      </c>
      <c r="F699" s="420">
        <v>50</v>
      </c>
      <c r="G699" s="420">
        <v>40</v>
      </c>
      <c r="H699" s="420">
        <v>30</v>
      </c>
      <c r="I699" s="420">
        <v>20</v>
      </c>
      <c r="J699" s="420">
        <v>10</v>
      </c>
      <c r="K699" s="420">
        <v>10</v>
      </c>
      <c r="L699" s="420">
        <v>10</v>
      </c>
      <c r="M699" s="420">
        <v>20</v>
      </c>
      <c r="N699" s="420">
        <v>30</v>
      </c>
      <c r="O699" s="420">
        <v>40</v>
      </c>
      <c r="P699" s="424">
        <v>50</v>
      </c>
      <c r="R699" s="421">
        <v>100</v>
      </c>
      <c r="S699" s="420">
        <v>90</v>
      </c>
      <c r="T699" s="420">
        <v>80</v>
      </c>
      <c r="U699" s="420">
        <v>70</v>
      </c>
      <c r="V699" s="420">
        <v>60</v>
      </c>
      <c r="W699" s="420">
        <v>50</v>
      </c>
      <c r="X699" s="420">
        <v>40</v>
      </c>
      <c r="Y699" s="420">
        <v>30</v>
      </c>
      <c r="Z699" s="420">
        <v>20</v>
      </c>
      <c r="AA699" s="420">
        <v>10</v>
      </c>
      <c r="AB699" s="420">
        <v>10</v>
      </c>
      <c r="AC699" s="420">
        <v>10</v>
      </c>
      <c r="AD699" s="420">
        <v>20</v>
      </c>
      <c r="AE699" s="420">
        <v>30</v>
      </c>
      <c r="AF699" s="420">
        <v>40</v>
      </c>
      <c r="AG699" s="424">
        <v>50</v>
      </c>
    </row>
    <row r="700" spans="1:33" x14ac:dyDescent="0.15">
      <c r="A700" s="421">
        <v>100</v>
      </c>
      <c r="B700" s="420">
        <v>90</v>
      </c>
      <c r="C700" s="420">
        <v>80</v>
      </c>
      <c r="D700" s="420">
        <v>70</v>
      </c>
      <c r="E700" s="420">
        <v>60</v>
      </c>
      <c r="F700" s="420">
        <v>50</v>
      </c>
      <c r="G700" s="420">
        <v>40</v>
      </c>
      <c r="H700" s="420">
        <v>30</v>
      </c>
      <c r="I700" s="420">
        <v>20</v>
      </c>
      <c r="J700" s="420">
        <v>10</v>
      </c>
      <c r="K700" s="420">
        <v>10</v>
      </c>
      <c r="L700" s="420">
        <v>10</v>
      </c>
      <c r="M700" s="420">
        <v>20</v>
      </c>
      <c r="N700" s="420">
        <v>30</v>
      </c>
      <c r="O700" s="420">
        <v>40</v>
      </c>
      <c r="P700" s="424">
        <v>50</v>
      </c>
      <c r="R700" s="421">
        <v>100</v>
      </c>
      <c r="S700" s="420">
        <v>90</v>
      </c>
      <c r="T700" s="420">
        <v>80</v>
      </c>
      <c r="U700" s="420">
        <v>70</v>
      </c>
      <c r="V700" s="420">
        <v>60</v>
      </c>
      <c r="W700" s="420">
        <v>50</v>
      </c>
      <c r="X700" s="420">
        <v>40</v>
      </c>
      <c r="Y700" s="420">
        <v>30</v>
      </c>
      <c r="Z700" s="420">
        <v>20</v>
      </c>
      <c r="AA700" s="420">
        <v>10</v>
      </c>
      <c r="AB700" s="420">
        <v>10</v>
      </c>
      <c r="AC700" s="420">
        <v>10</v>
      </c>
      <c r="AD700" s="420">
        <v>20</v>
      </c>
      <c r="AE700" s="420">
        <v>30</v>
      </c>
      <c r="AF700" s="420">
        <v>40</v>
      </c>
      <c r="AG700" s="424">
        <v>50</v>
      </c>
    </row>
    <row r="701" spans="1:33" x14ac:dyDescent="0.15">
      <c r="A701" s="421">
        <v>100</v>
      </c>
      <c r="B701" s="420">
        <v>90</v>
      </c>
      <c r="C701" s="420">
        <v>80</v>
      </c>
      <c r="D701" s="420">
        <v>70</v>
      </c>
      <c r="E701" s="420">
        <v>60</v>
      </c>
      <c r="F701" s="420">
        <v>50</v>
      </c>
      <c r="G701" s="420">
        <v>40</v>
      </c>
      <c r="H701" s="420">
        <v>30</v>
      </c>
      <c r="I701" s="420">
        <v>20</v>
      </c>
      <c r="J701" s="420">
        <v>10</v>
      </c>
      <c r="K701" s="420">
        <v>10</v>
      </c>
      <c r="L701" s="420">
        <v>10</v>
      </c>
      <c r="M701" s="420">
        <v>20</v>
      </c>
      <c r="N701" s="420">
        <v>30</v>
      </c>
      <c r="O701" s="420">
        <v>40</v>
      </c>
      <c r="P701" s="424">
        <v>50</v>
      </c>
      <c r="R701" s="421">
        <v>100</v>
      </c>
      <c r="S701" s="420">
        <v>90</v>
      </c>
      <c r="T701" s="420">
        <v>80</v>
      </c>
      <c r="U701" s="420">
        <v>70</v>
      </c>
      <c r="V701" s="420">
        <v>60</v>
      </c>
      <c r="W701" s="420">
        <v>50</v>
      </c>
      <c r="X701" s="420">
        <v>40</v>
      </c>
      <c r="Y701" s="420">
        <v>30</v>
      </c>
      <c r="Z701" s="420">
        <v>20</v>
      </c>
      <c r="AA701" s="420">
        <v>10</v>
      </c>
      <c r="AB701" s="420">
        <v>10</v>
      </c>
      <c r="AC701" s="420">
        <v>10</v>
      </c>
      <c r="AD701" s="420">
        <v>20</v>
      </c>
      <c r="AE701" s="420">
        <v>30</v>
      </c>
      <c r="AF701" s="420">
        <v>40</v>
      </c>
      <c r="AG701" s="424">
        <v>50</v>
      </c>
    </row>
    <row r="702" spans="1:33" x14ac:dyDescent="0.15">
      <c r="A702" s="421">
        <v>100</v>
      </c>
      <c r="B702" s="420">
        <v>90</v>
      </c>
      <c r="C702" s="420">
        <v>80</v>
      </c>
      <c r="D702" s="420">
        <v>70</v>
      </c>
      <c r="E702" s="420">
        <v>60</v>
      </c>
      <c r="F702" s="420">
        <v>50</v>
      </c>
      <c r="G702" s="420">
        <v>40</v>
      </c>
      <c r="H702" s="420">
        <v>30</v>
      </c>
      <c r="I702" s="420">
        <v>20</v>
      </c>
      <c r="J702" s="420">
        <v>10</v>
      </c>
      <c r="K702" s="420">
        <v>10</v>
      </c>
      <c r="L702" s="420">
        <v>10</v>
      </c>
      <c r="M702" s="420">
        <v>20</v>
      </c>
      <c r="N702" s="420">
        <v>30</v>
      </c>
      <c r="O702" s="420">
        <v>40</v>
      </c>
      <c r="P702" s="424">
        <v>50</v>
      </c>
      <c r="R702" s="421">
        <v>100</v>
      </c>
      <c r="S702" s="420">
        <v>90</v>
      </c>
      <c r="T702" s="420">
        <v>80</v>
      </c>
      <c r="U702" s="420">
        <v>70</v>
      </c>
      <c r="V702" s="420">
        <v>60</v>
      </c>
      <c r="W702" s="420">
        <v>50</v>
      </c>
      <c r="X702" s="420">
        <v>40</v>
      </c>
      <c r="Y702" s="420">
        <v>30</v>
      </c>
      <c r="Z702" s="420">
        <v>20</v>
      </c>
      <c r="AA702" s="420">
        <v>10</v>
      </c>
      <c r="AB702" s="420">
        <v>10</v>
      </c>
      <c r="AC702" s="420">
        <v>10</v>
      </c>
      <c r="AD702" s="420">
        <v>20</v>
      </c>
      <c r="AE702" s="420">
        <v>30</v>
      </c>
      <c r="AF702" s="420">
        <v>40</v>
      </c>
      <c r="AG702" s="424">
        <v>50</v>
      </c>
    </row>
    <row r="703" spans="1:33" x14ac:dyDescent="0.15">
      <c r="A703" s="421">
        <v>100</v>
      </c>
      <c r="B703" s="420">
        <v>90</v>
      </c>
      <c r="C703" s="420">
        <v>80</v>
      </c>
      <c r="D703" s="420">
        <v>70</v>
      </c>
      <c r="E703" s="420">
        <v>60</v>
      </c>
      <c r="F703" s="420">
        <v>50</v>
      </c>
      <c r="G703" s="420">
        <v>40</v>
      </c>
      <c r="H703" s="420">
        <v>30</v>
      </c>
      <c r="I703" s="420">
        <v>20</v>
      </c>
      <c r="J703" s="420">
        <v>10</v>
      </c>
      <c r="K703" s="420">
        <v>10</v>
      </c>
      <c r="L703" s="420">
        <v>10</v>
      </c>
      <c r="M703" s="420">
        <v>20</v>
      </c>
      <c r="N703" s="420">
        <v>30</v>
      </c>
      <c r="O703" s="420">
        <v>40</v>
      </c>
      <c r="P703" s="424">
        <v>50</v>
      </c>
      <c r="R703" s="421">
        <v>100</v>
      </c>
      <c r="S703" s="420">
        <v>90</v>
      </c>
      <c r="T703" s="420">
        <v>80</v>
      </c>
      <c r="U703" s="420">
        <v>70</v>
      </c>
      <c r="V703" s="420">
        <v>60</v>
      </c>
      <c r="W703" s="420">
        <v>50</v>
      </c>
      <c r="X703" s="420">
        <v>40</v>
      </c>
      <c r="Y703" s="420">
        <v>30</v>
      </c>
      <c r="Z703" s="420">
        <v>20</v>
      </c>
      <c r="AA703" s="420">
        <v>10</v>
      </c>
      <c r="AB703" s="420">
        <v>10</v>
      </c>
      <c r="AC703" s="420">
        <v>10</v>
      </c>
      <c r="AD703" s="420">
        <v>20</v>
      </c>
      <c r="AE703" s="420">
        <v>30</v>
      </c>
      <c r="AF703" s="420">
        <v>40</v>
      </c>
      <c r="AG703" s="424">
        <v>50</v>
      </c>
    </row>
    <row r="704" spans="1:33" x14ac:dyDescent="0.15">
      <c r="A704" s="421">
        <v>100</v>
      </c>
      <c r="B704" s="420">
        <v>90</v>
      </c>
      <c r="C704" s="420">
        <v>80</v>
      </c>
      <c r="D704" s="420">
        <v>70</v>
      </c>
      <c r="E704" s="420">
        <v>60</v>
      </c>
      <c r="F704" s="420">
        <v>50</v>
      </c>
      <c r="G704" s="420">
        <v>40</v>
      </c>
      <c r="H704" s="420">
        <v>30</v>
      </c>
      <c r="I704" s="420">
        <v>20</v>
      </c>
      <c r="J704" s="420">
        <v>10</v>
      </c>
      <c r="K704" s="420">
        <v>10</v>
      </c>
      <c r="L704" s="420">
        <v>10</v>
      </c>
      <c r="M704" s="420">
        <v>20</v>
      </c>
      <c r="N704" s="420">
        <v>30</v>
      </c>
      <c r="O704" s="420">
        <v>40</v>
      </c>
      <c r="P704" s="424">
        <v>50</v>
      </c>
      <c r="R704" s="421">
        <v>100</v>
      </c>
      <c r="S704" s="420">
        <v>90</v>
      </c>
      <c r="T704" s="420">
        <v>80</v>
      </c>
      <c r="U704" s="420">
        <v>70</v>
      </c>
      <c r="V704" s="420">
        <v>60</v>
      </c>
      <c r="W704" s="420">
        <v>50</v>
      </c>
      <c r="X704" s="420">
        <v>40</v>
      </c>
      <c r="Y704" s="420">
        <v>30</v>
      </c>
      <c r="Z704" s="420">
        <v>20</v>
      </c>
      <c r="AA704" s="420">
        <v>10</v>
      </c>
      <c r="AB704" s="420">
        <v>10</v>
      </c>
      <c r="AC704" s="420">
        <v>10</v>
      </c>
      <c r="AD704" s="420">
        <v>20</v>
      </c>
      <c r="AE704" s="420">
        <v>30</v>
      </c>
      <c r="AF704" s="420">
        <v>40</v>
      </c>
      <c r="AG704" s="424">
        <v>50</v>
      </c>
    </row>
    <row r="705" spans="1:44" x14ac:dyDescent="0.15">
      <c r="A705" s="421">
        <v>100</v>
      </c>
      <c r="B705" s="420">
        <v>90</v>
      </c>
      <c r="C705" s="420">
        <v>80</v>
      </c>
      <c r="D705" s="420">
        <v>70</v>
      </c>
      <c r="E705" s="420">
        <v>60</v>
      </c>
      <c r="F705" s="420">
        <v>50</v>
      </c>
      <c r="G705" s="420">
        <v>40</v>
      </c>
      <c r="H705" s="420">
        <v>30</v>
      </c>
      <c r="I705" s="420">
        <v>20</v>
      </c>
      <c r="J705" s="420">
        <v>10</v>
      </c>
      <c r="K705" s="420">
        <v>10</v>
      </c>
      <c r="L705" s="420">
        <v>10</v>
      </c>
      <c r="M705" s="420">
        <v>20</v>
      </c>
      <c r="N705" s="420">
        <v>30</v>
      </c>
      <c r="O705" s="420">
        <v>40</v>
      </c>
      <c r="P705" s="424">
        <v>50</v>
      </c>
      <c r="R705" s="421">
        <v>100</v>
      </c>
      <c r="S705" s="420">
        <v>90</v>
      </c>
      <c r="T705" s="420">
        <v>80</v>
      </c>
      <c r="U705" s="420">
        <v>70</v>
      </c>
      <c r="V705" s="420">
        <v>60</v>
      </c>
      <c r="W705" s="420">
        <v>50</v>
      </c>
      <c r="X705" s="420">
        <v>40</v>
      </c>
      <c r="Y705" s="420">
        <v>30</v>
      </c>
      <c r="Z705" s="420">
        <v>20</v>
      </c>
      <c r="AA705" s="420">
        <v>10</v>
      </c>
      <c r="AB705" s="420">
        <v>10</v>
      </c>
      <c r="AC705" s="420">
        <v>10</v>
      </c>
      <c r="AD705" s="420">
        <v>20</v>
      </c>
      <c r="AE705" s="420">
        <v>30</v>
      </c>
      <c r="AF705" s="420">
        <v>40</v>
      </c>
      <c r="AG705" s="424">
        <v>50</v>
      </c>
    </row>
    <row r="706" spans="1:44" x14ac:dyDescent="0.15">
      <c r="A706" s="421">
        <v>100</v>
      </c>
      <c r="B706" s="420">
        <v>90</v>
      </c>
      <c r="C706" s="420">
        <v>80</v>
      </c>
      <c r="D706" s="420">
        <v>70</v>
      </c>
      <c r="E706" s="420">
        <v>60</v>
      </c>
      <c r="F706" s="420">
        <v>50</v>
      </c>
      <c r="G706" s="420">
        <v>40</v>
      </c>
      <c r="H706" s="420">
        <v>30</v>
      </c>
      <c r="I706" s="420">
        <v>20</v>
      </c>
      <c r="J706" s="420">
        <v>10</v>
      </c>
      <c r="K706" s="420">
        <v>10</v>
      </c>
      <c r="L706" s="420">
        <v>10</v>
      </c>
      <c r="M706" s="420">
        <v>20</v>
      </c>
      <c r="N706" s="420">
        <v>30</v>
      </c>
      <c r="O706" s="420">
        <v>40</v>
      </c>
      <c r="P706" s="424">
        <v>50</v>
      </c>
      <c r="R706" s="421">
        <v>100</v>
      </c>
      <c r="S706" s="420">
        <v>90</v>
      </c>
      <c r="T706" s="420">
        <v>80</v>
      </c>
      <c r="U706" s="420">
        <v>70</v>
      </c>
      <c r="V706" s="420">
        <v>60</v>
      </c>
      <c r="W706" s="420">
        <v>50</v>
      </c>
      <c r="X706" s="420">
        <v>40</v>
      </c>
      <c r="Y706" s="420">
        <v>30</v>
      </c>
      <c r="Z706" s="420">
        <v>20</v>
      </c>
      <c r="AA706" s="420">
        <v>10</v>
      </c>
      <c r="AB706" s="420">
        <v>10</v>
      </c>
      <c r="AC706" s="420">
        <v>10</v>
      </c>
      <c r="AD706" s="420">
        <v>20</v>
      </c>
      <c r="AE706" s="420">
        <v>30</v>
      </c>
      <c r="AF706" s="420">
        <v>40</v>
      </c>
      <c r="AG706" s="424">
        <v>50</v>
      </c>
    </row>
    <row r="707" spans="1:44" x14ac:dyDescent="0.15">
      <c r="A707" s="421">
        <v>100</v>
      </c>
      <c r="B707" s="420">
        <v>90</v>
      </c>
      <c r="C707" s="420">
        <v>80</v>
      </c>
      <c r="D707" s="420">
        <v>70</v>
      </c>
      <c r="E707" s="420">
        <v>60</v>
      </c>
      <c r="F707" s="420">
        <v>50</v>
      </c>
      <c r="G707" s="420">
        <v>40</v>
      </c>
      <c r="H707" s="420">
        <v>30</v>
      </c>
      <c r="I707" s="420">
        <v>20</v>
      </c>
      <c r="J707" s="420">
        <v>10</v>
      </c>
      <c r="K707" s="420">
        <v>10</v>
      </c>
      <c r="L707" s="420">
        <v>10</v>
      </c>
      <c r="M707" s="420">
        <v>20</v>
      </c>
      <c r="N707" s="420">
        <v>30</v>
      </c>
      <c r="O707" s="420">
        <v>40</v>
      </c>
      <c r="P707" s="424">
        <v>50</v>
      </c>
      <c r="R707" s="421">
        <v>100</v>
      </c>
      <c r="S707" s="420">
        <v>90</v>
      </c>
      <c r="T707" s="420">
        <v>80</v>
      </c>
      <c r="U707" s="420">
        <v>70</v>
      </c>
      <c r="V707" s="420">
        <v>60</v>
      </c>
      <c r="W707" s="420">
        <v>50</v>
      </c>
      <c r="X707" s="420">
        <v>40</v>
      </c>
      <c r="Y707" s="420">
        <v>30</v>
      </c>
      <c r="Z707" s="420">
        <v>20</v>
      </c>
      <c r="AA707" s="420">
        <v>10</v>
      </c>
      <c r="AB707" s="420">
        <v>10</v>
      </c>
      <c r="AC707" s="420">
        <v>10</v>
      </c>
      <c r="AD707" s="420">
        <v>20</v>
      </c>
      <c r="AE707" s="420">
        <v>30</v>
      </c>
      <c r="AF707" s="420">
        <v>40</v>
      </c>
      <c r="AG707" s="424">
        <v>50</v>
      </c>
    </row>
    <row r="708" spans="1:44" x14ac:dyDescent="0.15">
      <c r="A708" s="421">
        <v>10</v>
      </c>
      <c r="B708" s="420">
        <v>20</v>
      </c>
      <c r="C708" s="420">
        <v>30</v>
      </c>
      <c r="D708" s="420">
        <v>40</v>
      </c>
      <c r="E708" s="420">
        <v>50</v>
      </c>
      <c r="F708" s="420">
        <v>60</v>
      </c>
      <c r="G708" s="420">
        <v>70</v>
      </c>
      <c r="H708" s="420">
        <v>80</v>
      </c>
      <c r="I708" s="420">
        <v>90</v>
      </c>
      <c r="J708" s="420">
        <v>100</v>
      </c>
      <c r="K708" s="420">
        <v>90</v>
      </c>
      <c r="L708" s="420">
        <v>80</v>
      </c>
      <c r="M708" s="420">
        <v>70</v>
      </c>
      <c r="N708" s="420">
        <v>60</v>
      </c>
      <c r="O708" s="420">
        <v>50</v>
      </c>
      <c r="P708" s="424">
        <v>40</v>
      </c>
      <c r="R708" s="421">
        <v>10</v>
      </c>
      <c r="S708" s="420">
        <v>20</v>
      </c>
      <c r="T708" s="420">
        <v>30</v>
      </c>
      <c r="U708" s="420">
        <v>40</v>
      </c>
      <c r="V708" s="420">
        <v>50</v>
      </c>
      <c r="W708" s="420">
        <v>60</v>
      </c>
      <c r="X708" s="420">
        <v>70</v>
      </c>
      <c r="Y708" s="420">
        <v>80</v>
      </c>
      <c r="Z708" s="420">
        <v>90</v>
      </c>
      <c r="AA708" s="420">
        <v>100</v>
      </c>
      <c r="AB708" s="420">
        <v>90</v>
      </c>
      <c r="AC708" s="420">
        <v>80</v>
      </c>
      <c r="AD708" s="420">
        <v>70</v>
      </c>
      <c r="AE708" s="420">
        <v>60</v>
      </c>
      <c r="AF708" s="420">
        <v>50</v>
      </c>
      <c r="AG708" s="424">
        <v>40</v>
      </c>
    </row>
    <row r="709" spans="1:44" ht="14.25" thickBot="1" x14ac:dyDescent="0.2">
      <c r="A709" s="428">
        <v>10</v>
      </c>
      <c r="B709" s="423">
        <v>10</v>
      </c>
      <c r="C709" s="423">
        <v>10</v>
      </c>
      <c r="D709" s="423">
        <v>10</v>
      </c>
      <c r="E709" s="423">
        <v>10</v>
      </c>
      <c r="F709" s="423">
        <v>10</v>
      </c>
      <c r="G709" s="423">
        <v>10</v>
      </c>
      <c r="H709" s="423">
        <v>10</v>
      </c>
      <c r="I709" s="423">
        <v>10</v>
      </c>
      <c r="J709" s="423">
        <v>10</v>
      </c>
      <c r="K709" s="423">
        <v>10</v>
      </c>
      <c r="L709" s="423">
        <v>10</v>
      </c>
      <c r="M709" s="423">
        <v>10</v>
      </c>
      <c r="N709" s="423">
        <v>10</v>
      </c>
      <c r="O709" s="423">
        <v>10</v>
      </c>
      <c r="P709" s="425">
        <v>10</v>
      </c>
      <c r="R709" s="428">
        <v>10</v>
      </c>
      <c r="S709" s="423">
        <v>10</v>
      </c>
      <c r="T709" s="423">
        <v>10</v>
      </c>
      <c r="U709" s="423">
        <v>10</v>
      </c>
      <c r="V709" s="423">
        <v>10</v>
      </c>
      <c r="W709" s="423">
        <v>10</v>
      </c>
      <c r="X709" s="423">
        <v>10</v>
      </c>
      <c r="Y709" s="423">
        <v>10</v>
      </c>
      <c r="Z709" s="423">
        <v>10</v>
      </c>
      <c r="AA709" s="423">
        <v>10</v>
      </c>
      <c r="AB709" s="423">
        <v>10</v>
      </c>
      <c r="AC709" s="423">
        <v>10</v>
      </c>
      <c r="AD709" s="423">
        <v>10</v>
      </c>
      <c r="AE709" s="423">
        <v>10</v>
      </c>
      <c r="AF709" s="423">
        <v>10</v>
      </c>
      <c r="AG709" s="425">
        <v>10</v>
      </c>
    </row>
    <row r="710" spans="1:44" ht="14.25" thickBot="1" x14ac:dyDescent="0.2">
      <c r="A710" s="948">
        <v>2</v>
      </c>
      <c r="B710" s="1256" t="s">
        <v>6992</v>
      </c>
      <c r="C710" s="1257"/>
      <c r="D710" s="1258"/>
      <c r="R710" s="948">
        <v>1</v>
      </c>
      <c r="S710" s="1256" t="s">
        <v>6991</v>
      </c>
      <c r="T710" s="1257"/>
      <c r="U710" s="1258"/>
    </row>
    <row r="711" spans="1:44" ht="14.25" thickBot="1" x14ac:dyDescent="0.2">
      <c r="A711" s="419"/>
      <c r="B711" s="1253"/>
      <c r="C711" s="1254"/>
      <c r="D711" s="1255"/>
      <c r="R711" s="419"/>
      <c r="S711" s="1253"/>
      <c r="T711" s="1254"/>
      <c r="U711" s="1255"/>
      <c r="AO711" s="1264" t="s">
        <v>6505</v>
      </c>
      <c r="AP711" s="1265"/>
      <c r="AQ711" s="1265"/>
      <c r="AR711" s="1266"/>
    </row>
    <row r="712" spans="1:44" ht="14.25" thickBot="1" x14ac:dyDescent="0.2">
      <c r="A712" s="426" t="s">
        <v>10223</v>
      </c>
      <c r="R712" s="426" t="s">
        <v>10223</v>
      </c>
      <c r="AO712" s="754" t="s">
        <v>10478</v>
      </c>
      <c r="AP712" s="755" t="s">
        <v>10430</v>
      </c>
      <c r="AQ712" s="755" t="s">
        <v>10431</v>
      </c>
      <c r="AR712" s="756" t="s">
        <v>10432</v>
      </c>
    </row>
    <row r="713" spans="1:44" x14ac:dyDescent="0.15">
      <c r="A713" s="907" t="s">
        <v>10960</v>
      </c>
      <c r="B713" s="909" t="s">
        <v>10821</v>
      </c>
      <c r="C713" s="422" t="s">
        <v>10961</v>
      </c>
      <c r="D713" s="422" t="s">
        <v>10961</v>
      </c>
      <c r="E713" s="422" t="s">
        <v>10961</v>
      </c>
      <c r="F713" s="422" t="s">
        <v>10961</v>
      </c>
      <c r="G713" s="422" t="s">
        <v>10961</v>
      </c>
      <c r="H713" s="422" t="s">
        <v>10800</v>
      </c>
      <c r="I713" s="422" t="s">
        <v>10800</v>
      </c>
      <c r="J713" s="422" t="s">
        <v>10961</v>
      </c>
      <c r="K713" s="422" t="s">
        <v>10934</v>
      </c>
      <c r="L713" s="422" t="s">
        <v>10961</v>
      </c>
      <c r="M713" s="422" t="s">
        <v>10961</v>
      </c>
      <c r="N713" s="422" t="s">
        <v>10934</v>
      </c>
      <c r="O713" s="422" t="s">
        <v>10961</v>
      </c>
      <c r="P713" s="822" t="s">
        <v>10961</v>
      </c>
      <c r="R713" s="907" t="s">
        <v>10817</v>
      </c>
      <c r="S713" s="422" t="s">
        <v>10800</v>
      </c>
      <c r="T713" s="422" t="s">
        <v>10800</v>
      </c>
      <c r="U713" s="422" t="s">
        <v>10800</v>
      </c>
      <c r="V713" s="422" t="s">
        <v>10800</v>
      </c>
      <c r="W713" s="422" t="s">
        <v>10800</v>
      </c>
      <c r="X713" s="422" t="s">
        <v>10800</v>
      </c>
      <c r="Y713" s="422" t="s">
        <v>10800</v>
      </c>
      <c r="Z713" s="422" t="s">
        <v>10800</v>
      </c>
      <c r="AA713" s="422" t="s">
        <v>10800</v>
      </c>
      <c r="AB713" s="422" t="s">
        <v>10800</v>
      </c>
      <c r="AC713" s="422" t="s">
        <v>10800</v>
      </c>
      <c r="AD713" s="422" t="s">
        <v>10800</v>
      </c>
      <c r="AE713" s="422" t="s">
        <v>10800</v>
      </c>
      <c r="AF713" s="422" t="s">
        <v>10800</v>
      </c>
      <c r="AG713" s="822" t="s">
        <v>10800</v>
      </c>
      <c r="AO713" s="757" t="s">
        <v>10433</v>
      </c>
      <c r="AP713" s="758" t="s">
        <v>10803</v>
      </c>
      <c r="AQ713" s="759">
        <v>30</v>
      </c>
      <c r="AR713" s="864">
        <v>105</v>
      </c>
    </row>
    <row r="714" spans="1:44" x14ac:dyDescent="0.15">
      <c r="A714" s="421" t="s">
        <v>10962</v>
      </c>
      <c r="B714" s="420" t="s">
        <v>10962</v>
      </c>
      <c r="C714" s="420" t="s">
        <v>10962</v>
      </c>
      <c r="D714" s="420" t="s">
        <v>10962</v>
      </c>
      <c r="E714" s="420" t="s">
        <v>10962</v>
      </c>
      <c r="F714" s="420" t="s">
        <v>10773</v>
      </c>
      <c r="G714" s="420" t="s">
        <v>10773</v>
      </c>
      <c r="H714" s="420" t="s">
        <v>10773</v>
      </c>
      <c r="I714" s="420" t="s">
        <v>10773</v>
      </c>
      <c r="J714" s="420" t="s">
        <v>10962</v>
      </c>
      <c r="K714" s="420" t="s">
        <v>10962</v>
      </c>
      <c r="L714" s="420" t="s">
        <v>10962</v>
      </c>
      <c r="M714" s="420" t="s">
        <v>10962</v>
      </c>
      <c r="N714" s="420" t="s">
        <v>10962</v>
      </c>
      <c r="O714" s="420" t="s">
        <v>10962</v>
      </c>
      <c r="P714" s="424" t="s">
        <v>10773</v>
      </c>
      <c r="R714" s="421" t="s">
        <v>10773</v>
      </c>
      <c r="S714" s="420" t="s">
        <v>10773</v>
      </c>
      <c r="T714" s="420" t="s">
        <v>10773</v>
      </c>
      <c r="U714" s="420" t="s">
        <v>10773</v>
      </c>
      <c r="V714" s="420" t="s">
        <v>10773</v>
      </c>
      <c r="W714" s="420" t="s">
        <v>10773</v>
      </c>
      <c r="X714" s="420" t="s">
        <v>10773</v>
      </c>
      <c r="Y714" s="420" t="s">
        <v>10773</v>
      </c>
      <c r="Z714" s="420" t="s">
        <v>10773</v>
      </c>
      <c r="AA714" s="420" t="s">
        <v>10773</v>
      </c>
      <c r="AB714" s="420" t="s">
        <v>10773</v>
      </c>
      <c r="AC714" s="420" t="s">
        <v>10773</v>
      </c>
      <c r="AD714" s="420" t="s">
        <v>10773</v>
      </c>
      <c r="AE714" s="420" t="s">
        <v>10773</v>
      </c>
      <c r="AF714" s="420" t="s">
        <v>10773</v>
      </c>
      <c r="AG714" s="424" t="s">
        <v>10773</v>
      </c>
      <c r="AO714" s="748" t="s">
        <v>6510</v>
      </c>
      <c r="AP714" s="749" t="s">
        <v>10803</v>
      </c>
      <c r="AQ714" s="750">
        <v>30</v>
      </c>
      <c r="AR714" s="865">
        <v>105</v>
      </c>
    </row>
    <row r="715" spans="1:44" x14ac:dyDescent="0.15">
      <c r="A715" s="421" t="s">
        <v>10774</v>
      </c>
      <c r="B715" s="420" t="s">
        <v>10774</v>
      </c>
      <c r="C715" s="420" t="s">
        <v>10871</v>
      </c>
      <c r="D715" s="420" t="s">
        <v>10774</v>
      </c>
      <c r="E715" s="420" t="s">
        <v>10871</v>
      </c>
      <c r="F715" s="420" t="s">
        <v>10871</v>
      </c>
      <c r="G715" s="420" t="s">
        <v>10871</v>
      </c>
      <c r="H715" s="420" t="s">
        <v>10774</v>
      </c>
      <c r="I715" s="420" t="s">
        <v>10799</v>
      </c>
      <c r="J715" s="420" t="s">
        <v>10872</v>
      </c>
      <c r="K715" s="420" t="s">
        <v>10799</v>
      </c>
      <c r="L715" s="420" t="s">
        <v>10872</v>
      </c>
      <c r="M715" s="420" t="s">
        <v>10799</v>
      </c>
      <c r="N715" s="420" t="s">
        <v>10872</v>
      </c>
      <c r="O715" s="420" t="s">
        <v>10872</v>
      </c>
      <c r="P715" s="424" t="s">
        <v>10872</v>
      </c>
      <c r="R715" s="421" t="s">
        <v>10774</v>
      </c>
      <c r="S715" s="420" t="s">
        <v>10774</v>
      </c>
      <c r="T715" s="420" t="s">
        <v>10774</v>
      </c>
      <c r="U715" s="420" t="s">
        <v>10774</v>
      </c>
      <c r="V715" s="420" t="s">
        <v>10774</v>
      </c>
      <c r="W715" s="420" t="s">
        <v>10774</v>
      </c>
      <c r="X715" s="420" t="s">
        <v>10774</v>
      </c>
      <c r="Y715" s="420" t="s">
        <v>10774</v>
      </c>
      <c r="Z715" s="420" t="s">
        <v>10799</v>
      </c>
      <c r="AA715" s="420" t="s">
        <v>10799</v>
      </c>
      <c r="AB715" s="420" t="s">
        <v>10799</v>
      </c>
      <c r="AC715" s="420" t="s">
        <v>10872</v>
      </c>
      <c r="AD715" s="420" t="s">
        <v>10872</v>
      </c>
      <c r="AE715" s="420" t="s">
        <v>10872</v>
      </c>
      <c r="AF715" s="420" t="s">
        <v>10872</v>
      </c>
      <c r="AG715" s="424" t="s">
        <v>10872</v>
      </c>
      <c r="AO715" s="748" t="s">
        <v>6511</v>
      </c>
      <c r="AP715" s="749" t="s">
        <v>10967</v>
      </c>
      <c r="AQ715" s="750">
        <v>30</v>
      </c>
      <c r="AR715" s="865">
        <v>105</v>
      </c>
    </row>
    <row r="716" spans="1:44" x14ac:dyDescent="0.15">
      <c r="A716" s="908">
        <v>0</v>
      </c>
      <c r="B716" s="910">
        <v>0</v>
      </c>
      <c r="C716" s="420">
        <v>1350</v>
      </c>
      <c r="D716" s="420">
        <v>1350</v>
      </c>
      <c r="E716" s="420">
        <v>1350</v>
      </c>
      <c r="F716" s="420">
        <v>1350</v>
      </c>
      <c r="G716" s="420">
        <v>1350</v>
      </c>
      <c r="H716" s="420">
        <v>1350</v>
      </c>
      <c r="I716" s="420">
        <v>1350</v>
      </c>
      <c r="J716" s="420">
        <v>1350</v>
      </c>
      <c r="K716" s="420">
        <v>1350</v>
      </c>
      <c r="L716" s="420">
        <v>1350</v>
      </c>
      <c r="M716" s="420">
        <v>1350</v>
      </c>
      <c r="N716" s="420">
        <v>1350</v>
      </c>
      <c r="O716" s="420">
        <v>1350</v>
      </c>
      <c r="P716" s="424">
        <v>1350</v>
      </c>
      <c r="R716" s="908">
        <v>0</v>
      </c>
      <c r="S716" s="420">
        <v>1350</v>
      </c>
      <c r="T716" s="420">
        <v>1350</v>
      </c>
      <c r="U716" s="420">
        <v>1350</v>
      </c>
      <c r="V716" s="420">
        <v>1350</v>
      </c>
      <c r="W716" s="420">
        <v>1350</v>
      </c>
      <c r="X716" s="420">
        <v>1350</v>
      </c>
      <c r="Y716" s="420">
        <v>1350</v>
      </c>
      <c r="Z716" s="420">
        <v>1350</v>
      </c>
      <c r="AA716" s="420">
        <v>1350</v>
      </c>
      <c r="AB716" s="420">
        <v>1350</v>
      </c>
      <c r="AC716" s="420">
        <v>1350</v>
      </c>
      <c r="AD716" s="420">
        <v>1350</v>
      </c>
      <c r="AE716" s="420">
        <v>1350</v>
      </c>
      <c r="AF716" s="420">
        <v>1350</v>
      </c>
      <c r="AG716" s="424">
        <v>1350</v>
      </c>
      <c r="AO716" s="748" t="s">
        <v>6512</v>
      </c>
      <c r="AP716" s="749" t="s">
        <v>10803</v>
      </c>
      <c r="AQ716" s="750">
        <v>30</v>
      </c>
      <c r="AR716" s="865">
        <v>105</v>
      </c>
    </row>
    <row r="717" spans="1:44" x14ac:dyDescent="0.15">
      <c r="A717" s="421">
        <v>30</v>
      </c>
      <c r="B717" s="910">
        <v>30</v>
      </c>
      <c r="C717" s="420">
        <v>60</v>
      </c>
      <c r="D717" s="420">
        <v>75</v>
      </c>
      <c r="E717" s="420">
        <v>90</v>
      </c>
      <c r="F717" s="420">
        <v>150</v>
      </c>
      <c r="G717" s="420">
        <v>120</v>
      </c>
      <c r="H717" s="420">
        <v>135</v>
      </c>
      <c r="I717" s="420">
        <v>150</v>
      </c>
      <c r="J717" s="420">
        <v>165</v>
      </c>
      <c r="K717" s="420">
        <v>180</v>
      </c>
      <c r="L717" s="420">
        <v>195</v>
      </c>
      <c r="M717" s="420">
        <v>210</v>
      </c>
      <c r="N717" s="420">
        <v>225</v>
      </c>
      <c r="O717" s="420">
        <v>240</v>
      </c>
      <c r="P717" s="424">
        <v>255</v>
      </c>
      <c r="R717" s="421">
        <v>30</v>
      </c>
      <c r="S717" s="420">
        <v>45</v>
      </c>
      <c r="T717" s="420">
        <v>60</v>
      </c>
      <c r="U717" s="420">
        <v>75</v>
      </c>
      <c r="V717" s="420">
        <v>90</v>
      </c>
      <c r="W717" s="420">
        <v>150</v>
      </c>
      <c r="X717" s="420">
        <v>120</v>
      </c>
      <c r="Y717" s="420">
        <v>135</v>
      </c>
      <c r="Z717" s="420">
        <v>150</v>
      </c>
      <c r="AA717" s="420">
        <v>165</v>
      </c>
      <c r="AB717" s="420">
        <v>180</v>
      </c>
      <c r="AC717" s="420">
        <v>195</v>
      </c>
      <c r="AD717" s="420">
        <v>210</v>
      </c>
      <c r="AE717" s="420">
        <v>225</v>
      </c>
      <c r="AF717" s="420">
        <v>240</v>
      </c>
      <c r="AG717" s="424">
        <v>255</v>
      </c>
      <c r="AO717" s="748" t="s">
        <v>6513</v>
      </c>
      <c r="AP717" s="749" t="s">
        <v>10803</v>
      </c>
      <c r="AQ717" s="750">
        <v>30</v>
      </c>
      <c r="AR717" s="865">
        <v>105</v>
      </c>
    </row>
    <row r="718" spans="1:44" x14ac:dyDescent="0.15">
      <c r="A718" s="908">
        <v>30</v>
      </c>
      <c r="B718" s="910">
        <v>30</v>
      </c>
      <c r="C718" s="420">
        <v>855</v>
      </c>
      <c r="D718" s="420">
        <v>870</v>
      </c>
      <c r="E718" s="420">
        <v>300</v>
      </c>
      <c r="F718" s="420">
        <v>225</v>
      </c>
      <c r="G718" s="420">
        <v>915</v>
      </c>
      <c r="H718" s="420">
        <v>930</v>
      </c>
      <c r="I718" s="420">
        <v>945</v>
      </c>
      <c r="J718" s="420">
        <v>960</v>
      </c>
      <c r="K718" s="420">
        <v>975</v>
      </c>
      <c r="L718" s="420">
        <v>990</v>
      </c>
      <c r="M718" s="420">
        <v>1005</v>
      </c>
      <c r="N718" s="420">
        <v>1020</v>
      </c>
      <c r="O718" s="420">
        <v>1035</v>
      </c>
      <c r="P718" s="424">
        <v>1050</v>
      </c>
      <c r="R718" s="908">
        <v>30</v>
      </c>
      <c r="S718" s="420">
        <v>840</v>
      </c>
      <c r="T718" s="420">
        <v>855</v>
      </c>
      <c r="U718" s="420">
        <v>870</v>
      </c>
      <c r="V718" s="420">
        <v>300</v>
      </c>
      <c r="W718" s="420">
        <v>225</v>
      </c>
      <c r="X718" s="420">
        <v>915</v>
      </c>
      <c r="Y718" s="420">
        <v>930</v>
      </c>
      <c r="Z718" s="420">
        <v>945</v>
      </c>
      <c r="AA718" s="420">
        <v>960</v>
      </c>
      <c r="AB718" s="420">
        <v>975</v>
      </c>
      <c r="AC718" s="420">
        <v>990</v>
      </c>
      <c r="AD718" s="420">
        <v>1005</v>
      </c>
      <c r="AE718" s="420">
        <v>1020</v>
      </c>
      <c r="AF718" s="420">
        <v>1035</v>
      </c>
      <c r="AG718" s="424">
        <v>1050</v>
      </c>
      <c r="AO718" s="748" t="s">
        <v>6514</v>
      </c>
      <c r="AP718" s="749" t="s">
        <v>10803</v>
      </c>
      <c r="AQ718" s="750">
        <v>30</v>
      </c>
      <c r="AR718" s="865">
        <v>105</v>
      </c>
    </row>
    <row r="719" spans="1:44" x14ac:dyDescent="0.15">
      <c r="A719" s="421">
        <v>30</v>
      </c>
      <c r="B719" s="420">
        <v>30</v>
      </c>
      <c r="C719" s="420">
        <v>30</v>
      </c>
      <c r="D719" s="420">
        <v>30</v>
      </c>
      <c r="E719" s="420">
        <v>30</v>
      </c>
      <c r="F719" s="420">
        <v>30</v>
      </c>
      <c r="G719" s="420">
        <v>30</v>
      </c>
      <c r="H719" s="420">
        <v>30</v>
      </c>
      <c r="I719" s="420">
        <v>30</v>
      </c>
      <c r="J719" s="420">
        <v>30</v>
      </c>
      <c r="K719" s="420">
        <v>30</v>
      </c>
      <c r="L719" s="420">
        <v>30</v>
      </c>
      <c r="M719" s="420">
        <v>30</v>
      </c>
      <c r="N719" s="420">
        <v>30</v>
      </c>
      <c r="O719" s="420">
        <v>30</v>
      </c>
      <c r="P719" s="424">
        <v>30</v>
      </c>
      <c r="R719" s="421">
        <v>30</v>
      </c>
      <c r="S719" s="420">
        <v>30</v>
      </c>
      <c r="T719" s="420">
        <v>30</v>
      </c>
      <c r="U719" s="420">
        <v>30</v>
      </c>
      <c r="V719" s="420">
        <v>30</v>
      </c>
      <c r="W719" s="420">
        <v>30</v>
      </c>
      <c r="X719" s="420">
        <v>30</v>
      </c>
      <c r="Y719" s="420">
        <v>30</v>
      </c>
      <c r="Z719" s="420">
        <v>30</v>
      </c>
      <c r="AA719" s="420">
        <v>30</v>
      </c>
      <c r="AB719" s="420">
        <v>30</v>
      </c>
      <c r="AC719" s="420">
        <v>30</v>
      </c>
      <c r="AD719" s="420">
        <v>30</v>
      </c>
      <c r="AE719" s="420">
        <v>30</v>
      </c>
      <c r="AF719" s="420">
        <v>30</v>
      </c>
      <c r="AG719" s="424">
        <v>30</v>
      </c>
      <c r="AO719" s="748" t="s">
        <v>6515</v>
      </c>
      <c r="AP719" s="911" t="s">
        <v>10534</v>
      </c>
      <c r="AQ719" s="750">
        <v>30</v>
      </c>
      <c r="AR719" s="865">
        <v>105</v>
      </c>
    </row>
    <row r="720" spans="1:44" x14ac:dyDescent="0.15">
      <c r="A720" s="421">
        <v>600</v>
      </c>
      <c r="B720" s="420">
        <v>600</v>
      </c>
      <c r="C720" s="420">
        <v>600</v>
      </c>
      <c r="D720" s="420">
        <v>600</v>
      </c>
      <c r="E720" s="420">
        <v>600</v>
      </c>
      <c r="F720" s="420">
        <v>600</v>
      </c>
      <c r="G720" s="420">
        <v>600</v>
      </c>
      <c r="H720" s="420">
        <v>600</v>
      </c>
      <c r="I720" s="420">
        <v>300</v>
      </c>
      <c r="J720" s="420">
        <v>300</v>
      </c>
      <c r="K720" s="420">
        <v>300</v>
      </c>
      <c r="L720" s="420">
        <v>300</v>
      </c>
      <c r="M720" s="420">
        <v>300</v>
      </c>
      <c r="N720" s="420">
        <v>300</v>
      </c>
      <c r="O720" s="420">
        <v>300</v>
      </c>
      <c r="P720" s="424">
        <v>300</v>
      </c>
      <c r="R720" s="421">
        <v>600</v>
      </c>
      <c r="S720" s="420">
        <v>600</v>
      </c>
      <c r="T720" s="420">
        <v>600</v>
      </c>
      <c r="U720" s="420">
        <v>600</v>
      </c>
      <c r="V720" s="420">
        <v>600</v>
      </c>
      <c r="W720" s="420">
        <v>600</v>
      </c>
      <c r="X720" s="420">
        <v>600</v>
      </c>
      <c r="Y720" s="420">
        <v>600</v>
      </c>
      <c r="Z720" s="420">
        <v>300</v>
      </c>
      <c r="AA720" s="420">
        <v>300</v>
      </c>
      <c r="AB720" s="420">
        <v>300</v>
      </c>
      <c r="AC720" s="420">
        <v>300</v>
      </c>
      <c r="AD720" s="420">
        <v>300</v>
      </c>
      <c r="AE720" s="420">
        <v>300</v>
      </c>
      <c r="AF720" s="420">
        <v>300</v>
      </c>
      <c r="AG720" s="424">
        <v>300</v>
      </c>
      <c r="AO720" s="748" t="s">
        <v>6516</v>
      </c>
      <c r="AP720" s="749" t="s">
        <v>10967</v>
      </c>
      <c r="AQ720" s="750">
        <v>30</v>
      </c>
      <c r="AR720" s="865">
        <v>105</v>
      </c>
    </row>
    <row r="721" spans="1:44" x14ac:dyDescent="0.15">
      <c r="A721" s="421">
        <v>600</v>
      </c>
      <c r="B721" s="420">
        <v>600</v>
      </c>
      <c r="C721" s="420">
        <v>600</v>
      </c>
      <c r="D721" s="420">
        <v>600</v>
      </c>
      <c r="E721" s="420">
        <v>600</v>
      </c>
      <c r="F721" s="420">
        <v>600</v>
      </c>
      <c r="G721" s="420">
        <v>600</v>
      </c>
      <c r="H721" s="420">
        <v>600</v>
      </c>
      <c r="I721" s="420">
        <v>60</v>
      </c>
      <c r="J721" s="420">
        <v>60</v>
      </c>
      <c r="K721" s="420">
        <v>60</v>
      </c>
      <c r="L721" s="420">
        <v>60</v>
      </c>
      <c r="M721" s="420">
        <v>60</v>
      </c>
      <c r="N721" s="420">
        <v>60</v>
      </c>
      <c r="O721" s="420">
        <v>60</v>
      </c>
      <c r="P721" s="424">
        <v>60</v>
      </c>
      <c r="R721" s="421">
        <v>600</v>
      </c>
      <c r="S721" s="420">
        <v>600</v>
      </c>
      <c r="T721" s="420">
        <v>600</v>
      </c>
      <c r="U721" s="420">
        <v>600</v>
      </c>
      <c r="V721" s="420">
        <v>600</v>
      </c>
      <c r="W721" s="420">
        <v>600</v>
      </c>
      <c r="X721" s="420">
        <v>600</v>
      </c>
      <c r="Y721" s="420">
        <v>600</v>
      </c>
      <c r="Z721" s="420">
        <v>60</v>
      </c>
      <c r="AA721" s="420">
        <v>60</v>
      </c>
      <c r="AB721" s="420">
        <v>60</v>
      </c>
      <c r="AC721" s="420">
        <v>60</v>
      </c>
      <c r="AD721" s="420">
        <v>60</v>
      </c>
      <c r="AE721" s="420">
        <v>60</v>
      </c>
      <c r="AF721" s="420">
        <v>60</v>
      </c>
      <c r="AG721" s="424">
        <v>60</v>
      </c>
      <c r="AO721" s="748" t="s">
        <v>10434</v>
      </c>
      <c r="AP721" s="749" t="s">
        <v>10803</v>
      </c>
      <c r="AQ721" s="750">
        <v>30</v>
      </c>
      <c r="AR721" s="865">
        <v>105</v>
      </c>
    </row>
    <row r="722" spans="1:44" x14ac:dyDescent="0.15">
      <c r="A722" s="421">
        <v>600</v>
      </c>
      <c r="B722" s="420">
        <v>600</v>
      </c>
      <c r="C722" s="420">
        <v>600</v>
      </c>
      <c r="D722" s="420">
        <v>600</v>
      </c>
      <c r="E722" s="420">
        <v>600</v>
      </c>
      <c r="F722" s="420">
        <v>600</v>
      </c>
      <c r="G722" s="420">
        <v>600</v>
      </c>
      <c r="H722" s="420">
        <v>600</v>
      </c>
      <c r="I722" s="420">
        <v>450</v>
      </c>
      <c r="J722" s="420">
        <v>450</v>
      </c>
      <c r="K722" s="420">
        <v>450</v>
      </c>
      <c r="L722" s="420">
        <v>450</v>
      </c>
      <c r="M722" s="420">
        <v>450</v>
      </c>
      <c r="N722" s="420">
        <v>450</v>
      </c>
      <c r="O722" s="420">
        <v>450</v>
      </c>
      <c r="P722" s="424">
        <v>450</v>
      </c>
      <c r="R722" s="421">
        <v>600</v>
      </c>
      <c r="S722" s="420">
        <v>600</v>
      </c>
      <c r="T722" s="420">
        <v>600</v>
      </c>
      <c r="U722" s="420">
        <v>600</v>
      </c>
      <c r="V722" s="420">
        <v>600</v>
      </c>
      <c r="W722" s="420">
        <v>600</v>
      </c>
      <c r="X722" s="420">
        <v>600</v>
      </c>
      <c r="Y722" s="420">
        <v>600</v>
      </c>
      <c r="Z722" s="420">
        <v>450</v>
      </c>
      <c r="AA722" s="420">
        <v>450</v>
      </c>
      <c r="AB722" s="420">
        <v>450</v>
      </c>
      <c r="AC722" s="420">
        <v>450</v>
      </c>
      <c r="AD722" s="420">
        <v>450</v>
      </c>
      <c r="AE722" s="420">
        <v>450</v>
      </c>
      <c r="AF722" s="420">
        <v>450</v>
      </c>
      <c r="AG722" s="424">
        <v>450</v>
      </c>
      <c r="AO722" s="748" t="s">
        <v>10435</v>
      </c>
      <c r="AP722" s="911" t="s">
        <v>10534</v>
      </c>
      <c r="AQ722" s="750">
        <v>30</v>
      </c>
      <c r="AR722" s="865">
        <v>105</v>
      </c>
    </row>
    <row r="723" spans="1:44" x14ac:dyDescent="0.15">
      <c r="A723" s="421">
        <v>300</v>
      </c>
      <c r="B723" s="910">
        <v>300</v>
      </c>
      <c r="C723" s="420">
        <v>150</v>
      </c>
      <c r="D723" s="420">
        <v>150</v>
      </c>
      <c r="E723" s="420">
        <v>150</v>
      </c>
      <c r="F723" s="420">
        <v>150</v>
      </c>
      <c r="G723" s="420">
        <v>150</v>
      </c>
      <c r="H723" s="420">
        <v>150</v>
      </c>
      <c r="I723" s="420">
        <v>150</v>
      </c>
      <c r="J723" s="420">
        <v>150</v>
      </c>
      <c r="K723" s="420">
        <v>150</v>
      </c>
      <c r="L723" s="420">
        <v>150</v>
      </c>
      <c r="M723" s="420">
        <v>150</v>
      </c>
      <c r="N723" s="420">
        <v>150</v>
      </c>
      <c r="O723" s="420">
        <v>150</v>
      </c>
      <c r="P723" s="424">
        <v>150</v>
      </c>
      <c r="R723" s="421">
        <v>300</v>
      </c>
      <c r="S723" s="420">
        <v>150</v>
      </c>
      <c r="T723" s="420">
        <v>150</v>
      </c>
      <c r="U723" s="420">
        <v>150</v>
      </c>
      <c r="V723" s="420">
        <v>150</v>
      </c>
      <c r="W723" s="420">
        <v>150</v>
      </c>
      <c r="X723" s="420">
        <v>150</v>
      </c>
      <c r="Y723" s="420">
        <v>150</v>
      </c>
      <c r="Z723" s="420">
        <v>150</v>
      </c>
      <c r="AA723" s="420">
        <v>150</v>
      </c>
      <c r="AB723" s="420">
        <v>150</v>
      </c>
      <c r="AC723" s="420">
        <v>150</v>
      </c>
      <c r="AD723" s="420">
        <v>150</v>
      </c>
      <c r="AE723" s="420">
        <v>150</v>
      </c>
      <c r="AF723" s="420">
        <v>150</v>
      </c>
      <c r="AG723" s="424">
        <v>150</v>
      </c>
      <c r="AO723" s="748" t="s">
        <v>10436</v>
      </c>
      <c r="AP723" s="749" t="s">
        <v>10803</v>
      </c>
      <c r="AQ723" s="750">
        <v>30</v>
      </c>
      <c r="AR723" s="865">
        <v>105</v>
      </c>
    </row>
    <row r="724" spans="1:44" x14ac:dyDescent="0.15">
      <c r="A724" s="421">
        <v>450</v>
      </c>
      <c r="B724" s="910">
        <v>450</v>
      </c>
      <c r="C724" s="420">
        <v>3000</v>
      </c>
      <c r="D724" s="420">
        <v>3000</v>
      </c>
      <c r="E724" s="420">
        <v>3000</v>
      </c>
      <c r="F724" s="420">
        <v>3000</v>
      </c>
      <c r="G724" s="420">
        <v>3000</v>
      </c>
      <c r="H724" s="420">
        <v>3000</v>
      </c>
      <c r="I724" s="420">
        <v>3000</v>
      </c>
      <c r="J724" s="420">
        <v>3000</v>
      </c>
      <c r="K724" s="420">
        <v>3000</v>
      </c>
      <c r="L724" s="420">
        <v>3000</v>
      </c>
      <c r="M724" s="420">
        <v>3000</v>
      </c>
      <c r="N724" s="420">
        <v>3000</v>
      </c>
      <c r="O724" s="420">
        <v>3000</v>
      </c>
      <c r="P724" s="424">
        <v>3000</v>
      </c>
      <c r="R724" s="421">
        <v>450</v>
      </c>
      <c r="S724" s="420">
        <v>3000</v>
      </c>
      <c r="T724" s="420">
        <v>3000</v>
      </c>
      <c r="U724" s="420">
        <v>3000</v>
      </c>
      <c r="V724" s="420">
        <v>3000</v>
      </c>
      <c r="W724" s="420">
        <v>3000</v>
      </c>
      <c r="X724" s="420">
        <v>3000</v>
      </c>
      <c r="Y724" s="420">
        <v>3000</v>
      </c>
      <c r="Z724" s="420">
        <v>3000</v>
      </c>
      <c r="AA724" s="420">
        <v>3000</v>
      </c>
      <c r="AB724" s="420">
        <v>3000</v>
      </c>
      <c r="AC724" s="420">
        <v>3000</v>
      </c>
      <c r="AD724" s="420">
        <v>3000</v>
      </c>
      <c r="AE724" s="420">
        <v>3000</v>
      </c>
      <c r="AF724" s="420">
        <v>3000</v>
      </c>
      <c r="AG724" s="424">
        <v>3000</v>
      </c>
      <c r="AO724" s="748" t="s">
        <v>10437</v>
      </c>
      <c r="AP724" s="749" t="s">
        <v>10803</v>
      </c>
      <c r="AQ724" s="750">
        <v>30</v>
      </c>
      <c r="AR724" s="865">
        <v>105</v>
      </c>
    </row>
    <row r="725" spans="1:44" x14ac:dyDescent="0.15">
      <c r="A725" s="421">
        <v>100</v>
      </c>
      <c r="B725" s="910">
        <v>100</v>
      </c>
      <c r="C725" s="420">
        <v>80</v>
      </c>
      <c r="D725" s="420">
        <v>70</v>
      </c>
      <c r="E725" s="420">
        <v>60</v>
      </c>
      <c r="F725" s="420">
        <v>50</v>
      </c>
      <c r="G725" s="420">
        <v>40</v>
      </c>
      <c r="H725" s="420">
        <v>30</v>
      </c>
      <c r="I725" s="420">
        <v>20</v>
      </c>
      <c r="J725" s="420">
        <v>10</v>
      </c>
      <c r="K725" s="420">
        <v>10</v>
      </c>
      <c r="L725" s="420">
        <v>10</v>
      </c>
      <c r="M725" s="420">
        <v>20</v>
      </c>
      <c r="N725" s="420">
        <v>30</v>
      </c>
      <c r="O725" s="420">
        <v>40</v>
      </c>
      <c r="P725" s="424">
        <v>50</v>
      </c>
      <c r="R725" s="421">
        <v>100</v>
      </c>
      <c r="S725" s="420">
        <v>90</v>
      </c>
      <c r="T725" s="420">
        <v>80</v>
      </c>
      <c r="U725" s="420">
        <v>70</v>
      </c>
      <c r="V725" s="420">
        <v>60</v>
      </c>
      <c r="W725" s="420">
        <v>50</v>
      </c>
      <c r="X725" s="420">
        <v>40</v>
      </c>
      <c r="Y725" s="420">
        <v>30</v>
      </c>
      <c r="Z725" s="420">
        <v>20</v>
      </c>
      <c r="AA725" s="420">
        <v>10</v>
      </c>
      <c r="AB725" s="420">
        <v>10</v>
      </c>
      <c r="AC725" s="420">
        <v>10</v>
      </c>
      <c r="AD725" s="420">
        <v>20</v>
      </c>
      <c r="AE725" s="420">
        <v>30</v>
      </c>
      <c r="AF725" s="420">
        <v>40</v>
      </c>
      <c r="AG725" s="424">
        <v>50</v>
      </c>
      <c r="AO725" s="748" t="s">
        <v>10472</v>
      </c>
      <c r="AP725" s="749" t="s">
        <v>10952</v>
      </c>
      <c r="AQ725" s="750">
        <v>30</v>
      </c>
      <c r="AR725" s="865">
        <v>105</v>
      </c>
    </row>
    <row r="726" spans="1:44" x14ac:dyDescent="0.15">
      <c r="A726" s="421">
        <v>100</v>
      </c>
      <c r="B726" s="910">
        <v>100</v>
      </c>
      <c r="C726" s="420">
        <v>80</v>
      </c>
      <c r="D726" s="420">
        <v>70</v>
      </c>
      <c r="E726" s="420">
        <v>60</v>
      </c>
      <c r="F726" s="420">
        <v>50</v>
      </c>
      <c r="G726" s="420">
        <v>40</v>
      </c>
      <c r="H726" s="420">
        <v>30</v>
      </c>
      <c r="I726" s="420">
        <v>20</v>
      </c>
      <c r="J726" s="420">
        <v>10</v>
      </c>
      <c r="K726" s="420">
        <v>10</v>
      </c>
      <c r="L726" s="420">
        <v>10</v>
      </c>
      <c r="M726" s="420">
        <v>20</v>
      </c>
      <c r="N726" s="420">
        <v>30</v>
      </c>
      <c r="O726" s="420">
        <v>40</v>
      </c>
      <c r="P726" s="424">
        <v>50</v>
      </c>
      <c r="R726" s="421">
        <v>100</v>
      </c>
      <c r="S726" s="420">
        <v>90</v>
      </c>
      <c r="T726" s="420">
        <v>80</v>
      </c>
      <c r="U726" s="420">
        <v>70</v>
      </c>
      <c r="V726" s="420">
        <v>60</v>
      </c>
      <c r="W726" s="420">
        <v>50</v>
      </c>
      <c r="X726" s="420">
        <v>40</v>
      </c>
      <c r="Y726" s="420">
        <v>30</v>
      </c>
      <c r="Z726" s="420">
        <v>20</v>
      </c>
      <c r="AA726" s="420">
        <v>10</v>
      </c>
      <c r="AB726" s="420">
        <v>10</v>
      </c>
      <c r="AC726" s="420">
        <v>10</v>
      </c>
      <c r="AD726" s="420">
        <v>20</v>
      </c>
      <c r="AE726" s="420">
        <v>30</v>
      </c>
      <c r="AF726" s="420">
        <v>40</v>
      </c>
      <c r="AG726" s="424">
        <v>50</v>
      </c>
      <c r="AO726" s="748" t="s">
        <v>10473</v>
      </c>
      <c r="AP726" s="749" t="s">
        <v>10803</v>
      </c>
      <c r="AQ726" s="750">
        <v>30</v>
      </c>
      <c r="AR726" s="865">
        <v>105</v>
      </c>
    </row>
    <row r="727" spans="1:44" x14ac:dyDescent="0.15">
      <c r="A727" s="421">
        <v>100</v>
      </c>
      <c r="B727" s="420">
        <v>90</v>
      </c>
      <c r="C727" s="420">
        <v>80</v>
      </c>
      <c r="D727" s="420">
        <v>70</v>
      </c>
      <c r="E727" s="420">
        <v>60</v>
      </c>
      <c r="F727" s="420">
        <v>50</v>
      </c>
      <c r="G727" s="420">
        <v>40</v>
      </c>
      <c r="H727" s="420">
        <v>30</v>
      </c>
      <c r="I727" s="420">
        <v>20</v>
      </c>
      <c r="J727" s="420">
        <v>10</v>
      </c>
      <c r="K727" s="420">
        <v>10</v>
      </c>
      <c r="L727" s="420">
        <v>10</v>
      </c>
      <c r="M727" s="420">
        <v>20</v>
      </c>
      <c r="N727" s="420">
        <v>30</v>
      </c>
      <c r="O727" s="420">
        <v>40</v>
      </c>
      <c r="P727" s="424">
        <v>50</v>
      </c>
      <c r="R727" s="421">
        <v>100</v>
      </c>
      <c r="S727" s="420">
        <v>90</v>
      </c>
      <c r="T727" s="420">
        <v>80</v>
      </c>
      <c r="U727" s="420">
        <v>70</v>
      </c>
      <c r="V727" s="420">
        <v>60</v>
      </c>
      <c r="W727" s="420">
        <v>50</v>
      </c>
      <c r="X727" s="420">
        <v>40</v>
      </c>
      <c r="Y727" s="420">
        <v>30</v>
      </c>
      <c r="Z727" s="420">
        <v>20</v>
      </c>
      <c r="AA727" s="420">
        <v>10</v>
      </c>
      <c r="AB727" s="420">
        <v>10</v>
      </c>
      <c r="AC727" s="420">
        <v>10</v>
      </c>
      <c r="AD727" s="420">
        <v>20</v>
      </c>
      <c r="AE727" s="420">
        <v>30</v>
      </c>
      <c r="AF727" s="420">
        <v>40</v>
      </c>
      <c r="AG727" s="424">
        <v>50</v>
      </c>
      <c r="AO727" s="748" t="s">
        <v>10474</v>
      </c>
      <c r="AP727" s="749" t="s">
        <v>10967</v>
      </c>
      <c r="AQ727" s="750">
        <v>30</v>
      </c>
      <c r="AR727" s="865">
        <v>105</v>
      </c>
    </row>
    <row r="728" spans="1:44" x14ac:dyDescent="0.15">
      <c r="A728" s="421">
        <v>100</v>
      </c>
      <c r="B728" s="420">
        <v>90</v>
      </c>
      <c r="C728" s="420">
        <v>80</v>
      </c>
      <c r="D728" s="420">
        <v>70</v>
      </c>
      <c r="E728" s="420">
        <v>60</v>
      </c>
      <c r="F728" s="420">
        <v>50</v>
      </c>
      <c r="G728" s="420">
        <v>40</v>
      </c>
      <c r="H728" s="420">
        <v>30</v>
      </c>
      <c r="I728" s="420">
        <v>20</v>
      </c>
      <c r="J728" s="420">
        <v>10</v>
      </c>
      <c r="K728" s="420">
        <v>10</v>
      </c>
      <c r="L728" s="420">
        <v>10</v>
      </c>
      <c r="M728" s="420">
        <v>20</v>
      </c>
      <c r="N728" s="420">
        <v>30</v>
      </c>
      <c r="O728" s="420">
        <v>40</v>
      </c>
      <c r="P728" s="424">
        <v>50</v>
      </c>
      <c r="R728" s="421">
        <v>100</v>
      </c>
      <c r="S728" s="420">
        <v>90</v>
      </c>
      <c r="T728" s="420">
        <v>80</v>
      </c>
      <c r="U728" s="420">
        <v>70</v>
      </c>
      <c r="V728" s="420">
        <v>60</v>
      </c>
      <c r="W728" s="420">
        <v>50</v>
      </c>
      <c r="X728" s="420">
        <v>40</v>
      </c>
      <c r="Y728" s="420">
        <v>30</v>
      </c>
      <c r="Z728" s="420">
        <v>20</v>
      </c>
      <c r="AA728" s="420">
        <v>10</v>
      </c>
      <c r="AB728" s="420">
        <v>10</v>
      </c>
      <c r="AC728" s="420">
        <v>10</v>
      </c>
      <c r="AD728" s="420">
        <v>20</v>
      </c>
      <c r="AE728" s="420">
        <v>30</v>
      </c>
      <c r="AF728" s="420">
        <v>40</v>
      </c>
      <c r="AG728" s="424">
        <v>50</v>
      </c>
      <c r="AO728" s="748" t="s">
        <v>10475</v>
      </c>
      <c r="AP728" s="749" t="s">
        <v>10967</v>
      </c>
      <c r="AQ728" s="750">
        <v>30</v>
      </c>
      <c r="AR728" s="865">
        <v>105</v>
      </c>
    </row>
    <row r="729" spans="1:44" x14ac:dyDescent="0.15">
      <c r="A729" s="421">
        <v>100</v>
      </c>
      <c r="B729" s="420">
        <v>90</v>
      </c>
      <c r="C729" s="420">
        <v>80</v>
      </c>
      <c r="D729" s="420">
        <v>70</v>
      </c>
      <c r="E729" s="420">
        <v>60</v>
      </c>
      <c r="F729" s="420">
        <v>50</v>
      </c>
      <c r="G729" s="420">
        <v>40</v>
      </c>
      <c r="H729" s="420">
        <v>30</v>
      </c>
      <c r="I729" s="420">
        <v>20</v>
      </c>
      <c r="J729" s="420">
        <v>10</v>
      </c>
      <c r="K729" s="420">
        <v>10</v>
      </c>
      <c r="L729" s="420">
        <v>10</v>
      </c>
      <c r="M729" s="420">
        <v>20</v>
      </c>
      <c r="N729" s="420">
        <v>30</v>
      </c>
      <c r="O729" s="420">
        <v>40</v>
      </c>
      <c r="P729" s="424">
        <v>50</v>
      </c>
      <c r="R729" s="421">
        <v>100</v>
      </c>
      <c r="S729" s="420">
        <v>90</v>
      </c>
      <c r="T729" s="420">
        <v>80</v>
      </c>
      <c r="U729" s="420">
        <v>70</v>
      </c>
      <c r="V729" s="420">
        <v>60</v>
      </c>
      <c r="W729" s="420">
        <v>50</v>
      </c>
      <c r="X729" s="420">
        <v>40</v>
      </c>
      <c r="Y729" s="420">
        <v>30</v>
      </c>
      <c r="Z729" s="420">
        <v>20</v>
      </c>
      <c r="AA729" s="420">
        <v>10</v>
      </c>
      <c r="AB729" s="420">
        <v>10</v>
      </c>
      <c r="AC729" s="420">
        <v>10</v>
      </c>
      <c r="AD729" s="420">
        <v>20</v>
      </c>
      <c r="AE729" s="420">
        <v>30</v>
      </c>
      <c r="AF729" s="420">
        <v>40</v>
      </c>
      <c r="AG729" s="424">
        <v>50</v>
      </c>
      <c r="AO729" s="748" t="s">
        <v>10439</v>
      </c>
      <c r="AP729" s="749" t="s">
        <v>10803</v>
      </c>
      <c r="AQ729" s="750">
        <v>30</v>
      </c>
      <c r="AR729" s="865">
        <v>105</v>
      </c>
    </row>
    <row r="730" spans="1:44" x14ac:dyDescent="0.15">
      <c r="A730" s="421">
        <v>100</v>
      </c>
      <c r="B730" s="420">
        <v>90</v>
      </c>
      <c r="C730" s="420">
        <v>80</v>
      </c>
      <c r="D730" s="420">
        <v>70</v>
      </c>
      <c r="E730" s="420">
        <v>60</v>
      </c>
      <c r="F730" s="420">
        <v>50</v>
      </c>
      <c r="G730" s="420">
        <v>40</v>
      </c>
      <c r="H730" s="420">
        <v>30</v>
      </c>
      <c r="I730" s="420">
        <v>20</v>
      </c>
      <c r="J730" s="420">
        <v>10</v>
      </c>
      <c r="K730" s="420">
        <v>10</v>
      </c>
      <c r="L730" s="420">
        <v>10</v>
      </c>
      <c r="M730" s="420">
        <v>20</v>
      </c>
      <c r="N730" s="420">
        <v>30</v>
      </c>
      <c r="O730" s="420">
        <v>40</v>
      </c>
      <c r="P730" s="424">
        <v>50</v>
      </c>
      <c r="R730" s="421">
        <v>100</v>
      </c>
      <c r="S730" s="420">
        <v>90</v>
      </c>
      <c r="T730" s="420">
        <v>80</v>
      </c>
      <c r="U730" s="420">
        <v>70</v>
      </c>
      <c r="V730" s="420">
        <v>60</v>
      </c>
      <c r="W730" s="420">
        <v>50</v>
      </c>
      <c r="X730" s="420">
        <v>40</v>
      </c>
      <c r="Y730" s="420">
        <v>30</v>
      </c>
      <c r="Z730" s="420">
        <v>20</v>
      </c>
      <c r="AA730" s="420">
        <v>10</v>
      </c>
      <c r="AB730" s="420">
        <v>10</v>
      </c>
      <c r="AC730" s="420">
        <v>10</v>
      </c>
      <c r="AD730" s="420">
        <v>20</v>
      </c>
      <c r="AE730" s="420">
        <v>30</v>
      </c>
      <c r="AF730" s="420">
        <v>40</v>
      </c>
      <c r="AG730" s="424">
        <v>50</v>
      </c>
      <c r="AO730" s="748" t="s">
        <v>10440</v>
      </c>
      <c r="AP730" s="749" t="s">
        <v>10803</v>
      </c>
      <c r="AQ730" s="750">
        <v>30</v>
      </c>
      <c r="AR730" s="865">
        <v>105</v>
      </c>
    </row>
    <row r="731" spans="1:44" x14ac:dyDescent="0.15">
      <c r="A731" s="421">
        <v>100</v>
      </c>
      <c r="B731" s="420">
        <v>90</v>
      </c>
      <c r="C731" s="420">
        <v>80</v>
      </c>
      <c r="D731" s="420">
        <v>70</v>
      </c>
      <c r="E731" s="420">
        <v>60</v>
      </c>
      <c r="F731" s="420">
        <v>50</v>
      </c>
      <c r="G731" s="420">
        <v>40</v>
      </c>
      <c r="H731" s="420">
        <v>30</v>
      </c>
      <c r="I731" s="420">
        <v>20</v>
      </c>
      <c r="J731" s="420">
        <v>10</v>
      </c>
      <c r="K731" s="420">
        <v>10</v>
      </c>
      <c r="L731" s="420">
        <v>10</v>
      </c>
      <c r="M731" s="420">
        <v>20</v>
      </c>
      <c r="N731" s="420">
        <v>30</v>
      </c>
      <c r="O731" s="420">
        <v>40</v>
      </c>
      <c r="P731" s="424">
        <v>50</v>
      </c>
      <c r="R731" s="421">
        <v>100</v>
      </c>
      <c r="S731" s="420">
        <v>90</v>
      </c>
      <c r="T731" s="420">
        <v>80</v>
      </c>
      <c r="U731" s="420">
        <v>70</v>
      </c>
      <c r="V731" s="420">
        <v>60</v>
      </c>
      <c r="W731" s="420">
        <v>50</v>
      </c>
      <c r="X731" s="420">
        <v>40</v>
      </c>
      <c r="Y731" s="420">
        <v>30</v>
      </c>
      <c r="Z731" s="420">
        <v>20</v>
      </c>
      <c r="AA731" s="420">
        <v>10</v>
      </c>
      <c r="AB731" s="420">
        <v>10</v>
      </c>
      <c r="AC731" s="420">
        <v>10</v>
      </c>
      <c r="AD731" s="420">
        <v>20</v>
      </c>
      <c r="AE731" s="420">
        <v>30</v>
      </c>
      <c r="AF731" s="420">
        <v>40</v>
      </c>
      <c r="AG731" s="424">
        <v>50</v>
      </c>
      <c r="AO731" s="748" t="s">
        <v>10441</v>
      </c>
      <c r="AP731" s="749" t="s">
        <v>10967</v>
      </c>
      <c r="AQ731" s="750">
        <v>30</v>
      </c>
      <c r="AR731" s="865">
        <v>105</v>
      </c>
    </row>
    <row r="732" spans="1:44" x14ac:dyDescent="0.15">
      <c r="A732" s="421">
        <v>100</v>
      </c>
      <c r="B732" s="420">
        <v>90</v>
      </c>
      <c r="C732" s="420">
        <v>80</v>
      </c>
      <c r="D732" s="420">
        <v>70</v>
      </c>
      <c r="E732" s="420">
        <v>60</v>
      </c>
      <c r="F732" s="420">
        <v>50</v>
      </c>
      <c r="G732" s="420">
        <v>40</v>
      </c>
      <c r="H732" s="420">
        <v>30</v>
      </c>
      <c r="I732" s="420">
        <v>20</v>
      </c>
      <c r="J732" s="420">
        <v>10</v>
      </c>
      <c r="K732" s="420">
        <v>10</v>
      </c>
      <c r="L732" s="420">
        <v>10</v>
      </c>
      <c r="M732" s="420">
        <v>20</v>
      </c>
      <c r="N732" s="420">
        <v>30</v>
      </c>
      <c r="O732" s="420">
        <v>40</v>
      </c>
      <c r="P732" s="424">
        <v>50</v>
      </c>
      <c r="R732" s="421">
        <v>100</v>
      </c>
      <c r="S732" s="420">
        <v>90</v>
      </c>
      <c r="T732" s="420">
        <v>80</v>
      </c>
      <c r="U732" s="420">
        <v>70</v>
      </c>
      <c r="V732" s="420">
        <v>60</v>
      </c>
      <c r="W732" s="420">
        <v>50</v>
      </c>
      <c r="X732" s="420">
        <v>40</v>
      </c>
      <c r="Y732" s="420">
        <v>30</v>
      </c>
      <c r="Z732" s="420">
        <v>20</v>
      </c>
      <c r="AA732" s="420">
        <v>10</v>
      </c>
      <c r="AB732" s="420">
        <v>10</v>
      </c>
      <c r="AC732" s="420">
        <v>10</v>
      </c>
      <c r="AD732" s="420">
        <v>20</v>
      </c>
      <c r="AE732" s="420">
        <v>30</v>
      </c>
      <c r="AF732" s="420">
        <v>40</v>
      </c>
      <c r="AG732" s="424">
        <v>50</v>
      </c>
      <c r="AO732" s="748" t="s">
        <v>10442</v>
      </c>
      <c r="AP732" s="749" t="s">
        <v>10967</v>
      </c>
      <c r="AQ732" s="750">
        <v>30</v>
      </c>
      <c r="AR732" s="865">
        <v>105</v>
      </c>
    </row>
    <row r="733" spans="1:44" x14ac:dyDescent="0.15">
      <c r="A733" s="421">
        <v>100</v>
      </c>
      <c r="B733" s="420">
        <v>90</v>
      </c>
      <c r="C733" s="420">
        <v>80</v>
      </c>
      <c r="D733" s="420">
        <v>70</v>
      </c>
      <c r="E733" s="420">
        <v>60</v>
      </c>
      <c r="F733" s="420">
        <v>50</v>
      </c>
      <c r="G733" s="420">
        <v>40</v>
      </c>
      <c r="H733" s="420">
        <v>30</v>
      </c>
      <c r="I733" s="420">
        <v>20</v>
      </c>
      <c r="J733" s="420">
        <v>10</v>
      </c>
      <c r="K733" s="420">
        <v>10</v>
      </c>
      <c r="L733" s="420">
        <v>10</v>
      </c>
      <c r="M733" s="420">
        <v>20</v>
      </c>
      <c r="N733" s="420">
        <v>30</v>
      </c>
      <c r="O733" s="420">
        <v>40</v>
      </c>
      <c r="P733" s="424">
        <v>50</v>
      </c>
      <c r="R733" s="421">
        <v>100</v>
      </c>
      <c r="S733" s="420">
        <v>90</v>
      </c>
      <c r="T733" s="420">
        <v>80</v>
      </c>
      <c r="U733" s="420">
        <v>70</v>
      </c>
      <c r="V733" s="420">
        <v>60</v>
      </c>
      <c r="W733" s="420">
        <v>50</v>
      </c>
      <c r="X733" s="420">
        <v>40</v>
      </c>
      <c r="Y733" s="420">
        <v>30</v>
      </c>
      <c r="Z733" s="420">
        <v>20</v>
      </c>
      <c r="AA733" s="420">
        <v>10</v>
      </c>
      <c r="AB733" s="420">
        <v>10</v>
      </c>
      <c r="AC733" s="420">
        <v>10</v>
      </c>
      <c r="AD733" s="420">
        <v>20</v>
      </c>
      <c r="AE733" s="420">
        <v>30</v>
      </c>
      <c r="AF733" s="420">
        <v>40</v>
      </c>
      <c r="AG733" s="424">
        <v>50</v>
      </c>
      <c r="AO733" s="748" t="s">
        <v>10443</v>
      </c>
      <c r="AP733" s="749" t="s">
        <v>10967</v>
      </c>
      <c r="AQ733" s="750">
        <v>30</v>
      </c>
      <c r="AR733" s="865">
        <v>105</v>
      </c>
    </row>
    <row r="734" spans="1:44" x14ac:dyDescent="0.15">
      <c r="A734" s="421">
        <v>100</v>
      </c>
      <c r="B734" s="420">
        <v>90</v>
      </c>
      <c r="C734" s="420">
        <v>80</v>
      </c>
      <c r="D734" s="420">
        <v>70</v>
      </c>
      <c r="E734" s="420">
        <v>60</v>
      </c>
      <c r="F734" s="420">
        <v>50</v>
      </c>
      <c r="G734" s="420">
        <v>40</v>
      </c>
      <c r="H734" s="420">
        <v>30</v>
      </c>
      <c r="I734" s="420">
        <v>20</v>
      </c>
      <c r="J734" s="420">
        <v>10</v>
      </c>
      <c r="K734" s="420">
        <v>10</v>
      </c>
      <c r="L734" s="420">
        <v>10</v>
      </c>
      <c r="M734" s="420">
        <v>20</v>
      </c>
      <c r="N734" s="420">
        <v>30</v>
      </c>
      <c r="O734" s="420">
        <v>40</v>
      </c>
      <c r="P734" s="424">
        <v>50</v>
      </c>
      <c r="R734" s="421">
        <v>100</v>
      </c>
      <c r="S734" s="420">
        <v>90</v>
      </c>
      <c r="T734" s="420">
        <v>80</v>
      </c>
      <c r="U734" s="420">
        <v>70</v>
      </c>
      <c r="V734" s="420">
        <v>60</v>
      </c>
      <c r="W734" s="420">
        <v>50</v>
      </c>
      <c r="X734" s="420">
        <v>40</v>
      </c>
      <c r="Y734" s="420">
        <v>30</v>
      </c>
      <c r="Z734" s="420">
        <v>20</v>
      </c>
      <c r="AA734" s="420">
        <v>10</v>
      </c>
      <c r="AB734" s="420">
        <v>10</v>
      </c>
      <c r="AC734" s="420">
        <v>10</v>
      </c>
      <c r="AD734" s="420">
        <v>20</v>
      </c>
      <c r="AE734" s="420">
        <v>30</v>
      </c>
      <c r="AF734" s="420">
        <v>40</v>
      </c>
      <c r="AG734" s="424">
        <v>50</v>
      </c>
      <c r="AO734" s="748" t="s">
        <v>10444</v>
      </c>
      <c r="AP734" s="749" t="s">
        <v>10803</v>
      </c>
      <c r="AQ734" s="750">
        <v>30</v>
      </c>
      <c r="AR734" s="865">
        <v>105</v>
      </c>
    </row>
    <row r="735" spans="1:44" x14ac:dyDescent="0.15">
      <c r="A735" s="421">
        <v>100</v>
      </c>
      <c r="B735" s="420">
        <v>90</v>
      </c>
      <c r="C735" s="420">
        <v>80</v>
      </c>
      <c r="D735" s="420">
        <v>70</v>
      </c>
      <c r="E735" s="420">
        <v>60</v>
      </c>
      <c r="F735" s="420">
        <v>50</v>
      </c>
      <c r="G735" s="420">
        <v>40</v>
      </c>
      <c r="H735" s="420">
        <v>30</v>
      </c>
      <c r="I735" s="420">
        <v>20</v>
      </c>
      <c r="J735" s="420">
        <v>10</v>
      </c>
      <c r="K735" s="420">
        <v>10</v>
      </c>
      <c r="L735" s="420">
        <v>10</v>
      </c>
      <c r="M735" s="420">
        <v>20</v>
      </c>
      <c r="N735" s="420">
        <v>30</v>
      </c>
      <c r="O735" s="420">
        <v>40</v>
      </c>
      <c r="P735" s="424">
        <v>50</v>
      </c>
      <c r="R735" s="421">
        <v>100</v>
      </c>
      <c r="S735" s="420">
        <v>90</v>
      </c>
      <c r="T735" s="420">
        <v>80</v>
      </c>
      <c r="U735" s="420">
        <v>70</v>
      </c>
      <c r="V735" s="420">
        <v>60</v>
      </c>
      <c r="W735" s="420">
        <v>50</v>
      </c>
      <c r="X735" s="420">
        <v>40</v>
      </c>
      <c r="Y735" s="420">
        <v>30</v>
      </c>
      <c r="Z735" s="420">
        <v>20</v>
      </c>
      <c r="AA735" s="420">
        <v>10</v>
      </c>
      <c r="AB735" s="420">
        <v>10</v>
      </c>
      <c r="AC735" s="420">
        <v>10</v>
      </c>
      <c r="AD735" s="420">
        <v>20</v>
      </c>
      <c r="AE735" s="420">
        <v>30</v>
      </c>
      <c r="AF735" s="420">
        <v>40</v>
      </c>
      <c r="AG735" s="424">
        <v>50</v>
      </c>
      <c r="AO735" s="748" t="s">
        <v>10438</v>
      </c>
      <c r="AP735" s="749" t="s">
        <v>10803</v>
      </c>
      <c r="AQ735" s="750">
        <v>30</v>
      </c>
      <c r="AR735" s="865">
        <v>105</v>
      </c>
    </row>
    <row r="736" spans="1:44" x14ac:dyDescent="0.15">
      <c r="A736" s="421">
        <v>10</v>
      </c>
      <c r="B736" s="420">
        <v>20</v>
      </c>
      <c r="C736" s="420">
        <v>30</v>
      </c>
      <c r="D736" s="420">
        <v>40</v>
      </c>
      <c r="E736" s="420">
        <v>50</v>
      </c>
      <c r="F736" s="420">
        <v>60</v>
      </c>
      <c r="G736" s="420">
        <v>70</v>
      </c>
      <c r="H736" s="420">
        <v>80</v>
      </c>
      <c r="I736" s="420">
        <v>90</v>
      </c>
      <c r="J736" s="420">
        <v>100</v>
      </c>
      <c r="K736" s="420">
        <v>90</v>
      </c>
      <c r="L736" s="420">
        <v>80</v>
      </c>
      <c r="M736" s="420">
        <v>70</v>
      </c>
      <c r="N736" s="420">
        <v>60</v>
      </c>
      <c r="O736" s="420">
        <v>50</v>
      </c>
      <c r="P736" s="424">
        <v>40</v>
      </c>
      <c r="R736" s="421">
        <v>10</v>
      </c>
      <c r="S736" s="420">
        <v>20</v>
      </c>
      <c r="T736" s="420">
        <v>30</v>
      </c>
      <c r="U736" s="420">
        <v>40</v>
      </c>
      <c r="V736" s="420">
        <v>50</v>
      </c>
      <c r="W736" s="420">
        <v>60</v>
      </c>
      <c r="X736" s="420">
        <v>70</v>
      </c>
      <c r="Y736" s="420">
        <v>80</v>
      </c>
      <c r="Z736" s="420">
        <v>90</v>
      </c>
      <c r="AA736" s="420">
        <v>100</v>
      </c>
      <c r="AB736" s="420">
        <v>90</v>
      </c>
      <c r="AC736" s="420">
        <v>80</v>
      </c>
      <c r="AD736" s="420">
        <v>70</v>
      </c>
      <c r="AE736" s="420">
        <v>60</v>
      </c>
      <c r="AF736" s="420">
        <v>50</v>
      </c>
      <c r="AG736" s="424">
        <v>40</v>
      </c>
      <c r="AO736" s="748" t="s">
        <v>6519</v>
      </c>
      <c r="AP736" s="749" t="s">
        <v>10967</v>
      </c>
      <c r="AQ736" s="750">
        <v>30</v>
      </c>
      <c r="AR736" s="865">
        <v>105</v>
      </c>
    </row>
    <row r="737" spans="1:44" ht="14.25" thickBot="1" x14ac:dyDescent="0.2">
      <c r="A737" s="421">
        <v>10</v>
      </c>
      <c r="B737" s="420">
        <v>10</v>
      </c>
      <c r="C737" s="420">
        <v>10</v>
      </c>
      <c r="D737" s="420">
        <v>10</v>
      </c>
      <c r="E737" s="420">
        <v>10</v>
      </c>
      <c r="F737" s="420">
        <v>10</v>
      </c>
      <c r="G737" s="420">
        <v>10</v>
      </c>
      <c r="H737" s="420">
        <v>10</v>
      </c>
      <c r="I737" s="420">
        <v>10</v>
      </c>
      <c r="J737" s="420">
        <v>10</v>
      </c>
      <c r="K737" s="420">
        <v>10</v>
      </c>
      <c r="L737" s="420">
        <v>10</v>
      </c>
      <c r="M737" s="420">
        <v>10</v>
      </c>
      <c r="N737" s="420">
        <v>10</v>
      </c>
      <c r="O737" s="420">
        <v>10</v>
      </c>
      <c r="P737" s="424">
        <v>10</v>
      </c>
      <c r="R737" s="421">
        <v>10</v>
      </c>
      <c r="S737" s="420">
        <v>10</v>
      </c>
      <c r="T737" s="420">
        <v>10</v>
      </c>
      <c r="U737" s="420">
        <v>10</v>
      </c>
      <c r="V737" s="420">
        <v>10</v>
      </c>
      <c r="W737" s="420">
        <v>10</v>
      </c>
      <c r="X737" s="420">
        <v>10</v>
      </c>
      <c r="Y737" s="420">
        <v>10</v>
      </c>
      <c r="Z737" s="420">
        <v>10</v>
      </c>
      <c r="AA737" s="420">
        <v>10</v>
      </c>
      <c r="AB737" s="420">
        <v>10</v>
      </c>
      <c r="AC737" s="420">
        <v>10</v>
      </c>
      <c r="AD737" s="420">
        <v>10</v>
      </c>
      <c r="AE737" s="420">
        <v>10</v>
      </c>
      <c r="AF737" s="420">
        <v>10</v>
      </c>
      <c r="AG737" s="424">
        <v>10</v>
      </c>
      <c r="AO737" s="748" t="s">
        <v>6520</v>
      </c>
      <c r="AP737" s="749" t="s">
        <v>10967</v>
      </c>
      <c r="AQ737" s="750">
        <v>30</v>
      </c>
      <c r="AR737" s="865">
        <v>105</v>
      </c>
    </row>
    <row r="738" spans="1:44" ht="14.25" thickBot="1" x14ac:dyDescent="0.2">
      <c r="A738" s="821" t="s">
        <v>10800</v>
      </c>
      <c r="B738" s="422" t="s">
        <v>10800</v>
      </c>
      <c r="C738" s="422" t="s">
        <v>10800</v>
      </c>
      <c r="D738" s="422" t="s">
        <v>10800</v>
      </c>
      <c r="E738" s="422" t="s">
        <v>10800</v>
      </c>
      <c r="F738" s="422" t="s">
        <v>10800</v>
      </c>
      <c r="G738" s="422" t="s">
        <v>10800</v>
      </c>
      <c r="H738" s="422" t="s">
        <v>10800</v>
      </c>
      <c r="I738" s="422" t="s">
        <v>10800</v>
      </c>
      <c r="J738" s="422" t="s">
        <v>10800</v>
      </c>
      <c r="K738" s="422" t="s">
        <v>10800</v>
      </c>
      <c r="L738" s="422" t="s">
        <v>10800</v>
      </c>
      <c r="M738" s="422" t="s">
        <v>10800</v>
      </c>
      <c r="N738" s="422" t="s">
        <v>10800</v>
      </c>
      <c r="O738" s="422" t="s">
        <v>10800</v>
      </c>
      <c r="P738" s="822" t="s">
        <v>10800</v>
      </c>
      <c r="R738" s="821" t="s">
        <v>10800</v>
      </c>
      <c r="S738" s="422" t="s">
        <v>10968</v>
      </c>
      <c r="T738" s="422" t="s">
        <v>10800</v>
      </c>
      <c r="U738" s="422" t="s">
        <v>10800</v>
      </c>
      <c r="V738" s="422" t="s">
        <v>10800</v>
      </c>
      <c r="W738" s="422" t="s">
        <v>10800</v>
      </c>
      <c r="X738" s="422" t="s">
        <v>10968</v>
      </c>
      <c r="Y738" s="422" t="s">
        <v>10968</v>
      </c>
      <c r="Z738" s="422" t="s">
        <v>10800</v>
      </c>
      <c r="AA738" s="422" t="s">
        <v>10800</v>
      </c>
      <c r="AB738" s="422" t="s">
        <v>10800</v>
      </c>
      <c r="AC738" s="422" t="s">
        <v>10968</v>
      </c>
      <c r="AD738" s="422" t="s">
        <v>10968</v>
      </c>
      <c r="AE738" s="422" t="s">
        <v>10800</v>
      </c>
      <c r="AF738" s="422" t="s">
        <v>10800</v>
      </c>
      <c r="AG738" s="822" t="s">
        <v>10968</v>
      </c>
      <c r="AO738" s="751" t="s">
        <v>6521</v>
      </c>
      <c r="AP738" s="752" t="s">
        <v>10803</v>
      </c>
      <c r="AQ738" s="753">
        <v>30</v>
      </c>
      <c r="AR738" s="866">
        <v>105</v>
      </c>
    </row>
    <row r="739" spans="1:44" x14ac:dyDescent="0.15">
      <c r="A739" s="421" t="s">
        <v>10773</v>
      </c>
      <c r="B739" s="420" t="s">
        <v>10773</v>
      </c>
      <c r="C739" s="420" t="s">
        <v>10773</v>
      </c>
      <c r="D739" s="420" t="s">
        <v>10773</v>
      </c>
      <c r="E739" s="420" t="s">
        <v>10773</v>
      </c>
      <c r="F739" s="420" t="s">
        <v>10773</v>
      </c>
      <c r="G739" s="420" t="s">
        <v>10773</v>
      </c>
      <c r="H739" s="420" t="s">
        <v>10773</v>
      </c>
      <c r="I739" s="420" t="s">
        <v>10773</v>
      </c>
      <c r="J739" s="420" t="s">
        <v>10773</v>
      </c>
      <c r="K739" s="420" t="s">
        <v>10773</v>
      </c>
      <c r="L739" s="420" t="s">
        <v>10773</v>
      </c>
      <c r="M739" s="420" t="s">
        <v>10773</v>
      </c>
      <c r="N739" s="420" t="s">
        <v>10773</v>
      </c>
      <c r="O739" s="420" t="s">
        <v>10773</v>
      </c>
      <c r="P739" s="424" t="s">
        <v>10773</v>
      </c>
      <c r="R739" s="421" t="s">
        <v>10773</v>
      </c>
      <c r="S739" s="420" t="s">
        <v>10969</v>
      </c>
      <c r="T739" s="420" t="s">
        <v>10773</v>
      </c>
      <c r="U739" s="420" t="s">
        <v>10773</v>
      </c>
      <c r="V739" s="420" t="s">
        <v>10969</v>
      </c>
      <c r="W739" s="420" t="s">
        <v>10773</v>
      </c>
      <c r="X739" s="420" t="s">
        <v>10773</v>
      </c>
      <c r="Y739" s="420" t="s">
        <v>10773</v>
      </c>
      <c r="Z739" s="420" t="s">
        <v>10969</v>
      </c>
      <c r="AA739" s="420" t="s">
        <v>10969</v>
      </c>
      <c r="AB739" s="420" t="s">
        <v>10773</v>
      </c>
      <c r="AC739" s="420" t="s">
        <v>10969</v>
      </c>
      <c r="AD739" s="420" t="s">
        <v>10773</v>
      </c>
      <c r="AE739" s="420" t="s">
        <v>10773</v>
      </c>
      <c r="AF739" s="420" t="s">
        <v>10773</v>
      </c>
      <c r="AG739" s="424" t="s">
        <v>10969</v>
      </c>
    </row>
    <row r="740" spans="1:44" ht="14.25" thickBot="1" x14ac:dyDescent="0.2">
      <c r="A740" s="421" t="s">
        <v>10950</v>
      </c>
      <c r="B740" s="420" t="s">
        <v>10950</v>
      </c>
      <c r="C740" s="420" t="s">
        <v>10774</v>
      </c>
      <c r="D740" s="420" t="s">
        <v>10774</v>
      </c>
      <c r="E740" s="420" t="s">
        <v>10774</v>
      </c>
      <c r="F740" s="420" t="s">
        <v>10950</v>
      </c>
      <c r="G740" s="420" t="s">
        <v>10774</v>
      </c>
      <c r="H740" s="420" t="s">
        <v>10950</v>
      </c>
      <c r="I740" s="420" t="s">
        <v>10799</v>
      </c>
      <c r="J740" s="420" t="s">
        <v>10951</v>
      </c>
      <c r="K740" s="420" t="s">
        <v>10951</v>
      </c>
      <c r="L740" s="420" t="s">
        <v>10951</v>
      </c>
      <c r="M740" s="420" t="s">
        <v>10951</v>
      </c>
      <c r="N740" s="420" t="s">
        <v>10799</v>
      </c>
      <c r="O740" s="420" t="s">
        <v>10951</v>
      </c>
      <c r="P740" s="424" t="s">
        <v>10951</v>
      </c>
      <c r="R740" s="421" t="s">
        <v>10774</v>
      </c>
      <c r="S740" s="420" t="s">
        <v>10774</v>
      </c>
      <c r="T740" s="420" t="s">
        <v>10774</v>
      </c>
      <c r="U740" s="420" t="s">
        <v>10871</v>
      </c>
      <c r="V740" s="420" t="s">
        <v>10970</v>
      </c>
      <c r="W740" s="420" t="s">
        <v>10871</v>
      </c>
      <c r="X740" s="420" t="s">
        <v>10871</v>
      </c>
      <c r="Y740" s="420" t="s">
        <v>10774</v>
      </c>
      <c r="Z740" s="420" t="s">
        <v>10872</v>
      </c>
      <c r="AA740" s="420" t="s">
        <v>10872</v>
      </c>
      <c r="AB740" s="420" t="s">
        <v>10799</v>
      </c>
      <c r="AC740" s="420" t="s">
        <v>10872</v>
      </c>
      <c r="AD740" s="420" t="s">
        <v>10872</v>
      </c>
      <c r="AE740" s="420" t="s">
        <v>10872</v>
      </c>
      <c r="AF740" s="420" t="s">
        <v>10872</v>
      </c>
      <c r="AG740" s="424" t="s">
        <v>10799</v>
      </c>
    </row>
    <row r="741" spans="1:44" ht="14.25" thickBot="1" x14ac:dyDescent="0.2">
      <c r="A741" s="421">
        <v>1350</v>
      </c>
      <c r="B741" s="420">
        <v>1350</v>
      </c>
      <c r="C741" s="420">
        <v>1350</v>
      </c>
      <c r="D741" s="420">
        <v>1350</v>
      </c>
      <c r="E741" s="420">
        <v>1350</v>
      </c>
      <c r="F741" s="420">
        <v>1350</v>
      </c>
      <c r="G741" s="420">
        <v>1350</v>
      </c>
      <c r="H741" s="420">
        <v>1350</v>
      </c>
      <c r="I741" s="420">
        <v>1350</v>
      </c>
      <c r="J741" s="420">
        <v>1350</v>
      </c>
      <c r="K741" s="420">
        <v>1350</v>
      </c>
      <c r="L741" s="420">
        <v>1350</v>
      </c>
      <c r="M741" s="420">
        <v>1350</v>
      </c>
      <c r="N741" s="420">
        <v>1350</v>
      </c>
      <c r="O741" s="420">
        <v>1350</v>
      </c>
      <c r="P741" s="424">
        <v>1350</v>
      </c>
      <c r="R741" s="421">
        <v>1350</v>
      </c>
      <c r="S741" s="420">
        <v>1350</v>
      </c>
      <c r="T741" s="420">
        <v>1350</v>
      </c>
      <c r="U741" s="420">
        <v>1350</v>
      </c>
      <c r="V741" s="420">
        <v>1350</v>
      </c>
      <c r="W741" s="420">
        <v>1350</v>
      </c>
      <c r="X741" s="420">
        <v>1350</v>
      </c>
      <c r="Y741" s="420">
        <v>1350</v>
      </c>
      <c r="Z741" s="420">
        <v>1350</v>
      </c>
      <c r="AA741" s="420">
        <v>1350</v>
      </c>
      <c r="AB741" s="420">
        <v>1350</v>
      </c>
      <c r="AC741" s="420">
        <v>1350</v>
      </c>
      <c r="AD741" s="420">
        <v>1350</v>
      </c>
      <c r="AE741" s="420">
        <v>1350</v>
      </c>
      <c r="AF741" s="420">
        <v>1350</v>
      </c>
      <c r="AG741" s="424">
        <v>1350</v>
      </c>
      <c r="AO741" s="1264" t="s">
        <v>6506</v>
      </c>
      <c r="AP741" s="1265"/>
      <c r="AQ741" s="1265"/>
      <c r="AR741" s="1266"/>
    </row>
    <row r="742" spans="1:44" ht="14.25" thickBot="1" x14ac:dyDescent="0.2">
      <c r="A742" s="421">
        <v>30</v>
      </c>
      <c r="B742" s="420">
        <v>45</v>
      </c>
      <c r="C742" s="420">
        <v>60</v>
      </c>
      <c r="D742" s="420">
        <v>75</v>
      </c>
      <c r="E742" s="420">
        <v>90</v>
      </c>
      <c r="F742" s="420">
        <v>150</v>
      </c>
      <c r="G742" s="420">
        <v>120</v>
      </c>
      <c r="H742" s="420">
        <v>135</v>
      </c>
      <c r="I742" s="420">
        <v>150</v>
      </c>
      <c r="J742" s="420">
        <v>165</v>
      </c>
      <c r="K742" s="420">
        <v>180</v>
      </c>
      <c r="L742" s="420">
        <v>195</v>
      </c>
      <c r="M742" s="420">
        <v>210</v>
      </c>
      <c r="N742" s="420">
        <v>225</v>
      </c>
      <c r="O742" s="420">
        <v>240</v>
      </c>
      <c r="P742" s="424">
        <v>255</v>
      </c>
      <c r="R742" s="421">
        <v>30</v>
      </c>
      <c r="S742" s="420">
        <v>45</v>
      </c>
      <c r="T742" s="420">
        <v>60</v>
      </c>
      <c r="U742" s="420">
        <v>75</v>
      </c>
      <c r="V742" s="420">
        <v>90</v>
      </c>
      <c r="W742" s="420">
        <v>150</v>
      </c>
      <c r="X742" s="420">
        <v>120</v>
      </c>
      <c r="Y742" s="420">
        <v>135</v>
      </c>
      <c r="Z742" s="420">
        <v>150</v>
      </c>
      <c r="AA742" s="420">
        <v>165</v>
      </c>
      <c r="AB742" s="420">
        <v>180</v>
      </c>
      <c r="AC742" s="420">
        <v>195</v>
      </c>
      <c r="AD742" s="420">
        <v>210</v>
      </c>
      <c r="AE742" s="420">
        <v>225</v>
      </c>
      <c r="AF742" s="420">
        <v>240</v>
      </c>
      <c r="AG742" s="424">
        <v>255</v>
      </c>
      <c r="AO742" s="754" t="s">
        <v>10478</v>
      </c>
      <c r="AP742" s="755" t="s">
        <v>10430</v>
      </c>
      <c r="AQ742" s="755" t="s">
        <v>10431</v>
      </c>
      <c r="AR742" s="756" t="s">
        <v>10432</v>
      </c>
    </row>
    <row r="743" spans="1:44" x14ac:dyDescent="0.15">
      <c r="A743" s="421">
        <v>300</v>
      </c>
      <c r="B743" s="420">
        <v>840</v>
      </c>
      <c r="C743" s="420">
        <v>855</v>
      </c>
      <c r="D743" s="420">
        <v>870</v>
      </c>
      <c r="E743" s="420">
        <v>300</v>
      </c>
      <c r="F743" s="420">
        <v>225</v>
      </c>
      <c r="G743" s="420">
        <v>915</v>
      </c>
      <c r="H743" s="420">
        <v>930</v>
      </c>
      <c r="I743" s="420">
        <v>945</v>
      </c>
      <c r="J743" s="420">
        <v>960</v>
      </c>
      <c r="K743" s="420">
        <v>975</v>
      </c>
      <c r="L743" s="420">
        <v>990</v>
      </c>
      <c r="M743" s="420">
        <v>1005</v>
      </c>
      <c r="N743" s="420">
        <v>1020</v>
      </c>
      <c r="O743" s="420">
        <v>1035</v>
      </c>
      <c r="P743" s="424">
        <v>1050</v>
      </c>
      <c r="R743" s="421">
        <v>300</v>
      </c>
      <c r="S743" s="420">
        <v>840</v>
      </c>
      <c r="T743" s="420">
        <v>855</v>
      </c>
      <c r="U743" s="420">
        <v>870</v>
      </c>
      <c r="V743" s="420">
        <v>300</v>
      </c>
      <c r="W743" s="420">
        <v>225</v>
      </c>
      <c r="X743" s="420">
        <v>915</v>
      </c>
      <c r="Y743" s="420">
        <v>930</v>
      </c>
      <c r="Z743" s="420">
        <v>945</v>
      </c>
      <c r="AA743" s="420">
        <v>960</v>
      </c>
      <c r="AB743" s="420">
        <v>975</v>
      </c>
      <c r="AC743" s="420">
        <v>990</v>
      </c>
      <c r="AD743" s="420">
        <v>1005</v>
      </c>
      <c r="AE743" s="420">
        <v>1020</v>
      </c>
      <c r="AF743" s="420">
        <v>1035</v>
      </c>
      <c r="AG743" s="424">
        <v>1050</v>
      </c>
      <c r="AO743" s="757" t="s">
        <v>10433</v>
      </c>
      <c r="AP743" s="758" t="s">
        <v>10971</v>
      </c>
      <c r="AQ743" s="759">
        <v>30</v>
      </c>
      <c r="AR743" s="864">
        <v>105</v>
      </c>
    </row>
    <row r="744" spans="1:44" x14ac:dyDescent="0.15">
      <c r="A744" s="421">
        <v>30</v>
      </c>
      <c r="B744" s="420">
        <v>30</v>
      </c>
      <c r="C744" s="420">
        <v>30</v>
      </c>
      <c r="D744" s="420">
        <v>30</v>
      </c>
      <c r="E744" s="420">
        <v>30</v>
      </c>
      <c r="F744" s="420">
        <v>30</v>
      </c>
      <c r="G744" s="420">
        <v>30</v>
      </c>
      <c r="H744" s="420">
        <v>30</v>
      </c>
      <c r="I744" s="420">
        <v>30</v>
      </c>
      <c r="J744" s="420">
        <v>30</v>
      </c>
      <c r="K744" s="420">
        <v>30</v>
      </c>
      <c r="L744" s="420">
        <v>30</v>
      </c>
      <c r="M744" s="420">
        <v>30</v>
      </c>
      <c r="N744" s="420">
        <v>30</v>
      </c>
      <c r="O744" s="420">
        <v>30</v>
      </c>
      <c r="P744" s="424">
        <v>30</v>
      </c>
      <c r="R744" s="421">
        <v>30</v>
      </c>
      <c r="S744" s="420">
        <v>30</v>
      </c>
      <c r="T744" s="420">
        <v>30</v>
      </c>
      <c r="U744" s="420">
        <v>30</v>
      </c>
      <c r="V744" s="420">
        <v>30</v>
      </c>
      <c r="W744" s="420">
        <v>30</v>
      </c>
      <c r="X744" s="420">
        <v>30</v>
      </c>
      <c r="Y744" s="420">
        <v>30</v>
      </c>
      <c r="Z744" s="420">
        <v>30</v>
      </c>
      <c r="AA744" s="420">
        <v>30</v>
      </c>
      <c r="AB744" s="420">
        <v>30</v>
      </c>
      <c r="AC744" s="420">
        <v>30</v>
      </c>
      <c r="AD744" s="420">
        <v>30</v>
      </c>
      <c r="AE744" s="420">
        <v>30</v>
      </c>
      <c r="AF744" s="420">
        <v>30</v>
      </c>
      <c r="AG744" s="424">
        <v>30</v>
      </c>
      <c r="AO744" s="748" t="s">
        <v>6510</v>
      </c>
      <c r="AP744" s="749" t="s">
        <v>10971</v>
      </c>
      <c r="AQ744" s="750">
        <v>30</v>
      </c>
      <c r="AR744" s="865">
        <v>105</v>
      </c>
    </row>
    <row r="745" spans="1:44" x14ac:dyDescent="0.15">
      <c r="A745" s="421">
        <v>300</v>
      </c>
      <c r="B745" s="420">
        <v>300</v>
      </c>
      <c r="C745" s="420">
        <v>300</v>
      </c>
      <c r="D745" s="420">
        <v>300</v>
      </c>
      <c r="E745" s="420">
        <v>300</v>
      </c>
      <c r="F745" s="420">
        <v>300</v>
      </c>
      <c r="G745" s="420">
        <v>300</v>
      </c>
      <c r="H745" s="420">
        <v>300</v>
      </c>
      <c r="I745" s="420">
        <v>300</v>
      </c>
      <c r="J745" s="420">
        <v>300</v>
      </c>
      <c r="K745" s="420">
        <v>300</v>
      </c>
      <c r="L745" s="420">
        <v>300</v>
      </c>
      <c r="M745" s="420">
        <v>300</v>
      </c>
      <c r="N745" s="420">
        <v>300</v>
      </c>
      <c r="O745" s="420">
        <v>300</v>
      </c>
      <c r="P745" s="424">
        <v>300</v>
      </c>
      <c r="R745" s="421">
        <v>300</v>
      </c>
      <c r="S745" s="420">
        <v>300</v>
      </c>
      <c r="T745" s="420">
        <v>300</v>
      </c>
      <c r="U745" s="420">
        <v>300</v>
      </c>
      <c r="V745" s="420">
        <v>300</v>
      </c>
      <c r="W745" s="420">
        <v>300</v>
      </c>
      <c r="X745" s="420">
        <v>300</v>
      </c>
      <c r="Y745" s="420">
        <v>300</v>
      </c>
      <c r="Z745" s="420">
        <v>300</v>
      </c>
      <c r="AA745" s="420">
        <v>300</v>
      </c>
      <c r="AB745" s="420">
        <v>300</v>
      </c>
      <c r="AC745" s="420">
        <v>300</v>
      </c>
      <c r="AD745" s="420">
        <v>300</v>
      </c>
      <c r="AE745" s="420">
        <v>300</v>
      </c>
      <c r="AF745" s="420">
        <v>300</v>
      </c>
      <c r="AG745" s="424">
        <v>300</v>
      </c>
      <c r="AO745" s="748" t="s">
        <v>6511</v>
      </c>
      <c r="AP745" s="749" t="s">
        <v>10971</v>
      </c>
      <c r="AQ745" s="750">
        <v>30</v>
      </c>
      <c r="AR745" s="865">
        <v>105</v>
      </c>
    </row>
    <row r="746" spans="1:44" x14ac:dyDescent="0.15">
      <c r="A746" s="421">
        <v>60</v>
      </c>
      <c r="B746" s="420">
        <v>60</v>
      </c>
      <c r="C746" s="420">
        <v>60</v>
      </c>
      <c r="D746" s="420">
        <v>60</v>
      </c>
      <c r="E746" s="420">
        <v>60</v>
      </c>
      <c r="F746" s="420">
        <v>60</v>
      </c>
      <c r="G746" s="420">
        <v>60</v>
      </c>
      <c r="H746" s="420">
        <v>60</v>
      </c>
      <c r="I746" s="420">
        <v>60</v>
      </c>
      <c r="J746" s="420">
        <v>60</v>
      </c>
      <c r="K746" s="420">
        <v>60</v>
      </c>
      <c r="L746" s="420">
        <v>60</v>
      </c>
      <c r="M746" s="420">
        <v>60</v>
      </c>
      <c r="N746" s="420">
        <v>60</v>
      </c>
      <c r="O746" s="420">
        <v>60</v>
      </c>
      <c r="P746" s="424">
        <v>60</v>
      </c>
      <c r="R746" s="421">
        <v>60</v>
      </c>
      <c r="S746" s="420">
        <v>60</v>
      </c>
      <c r="T746" s="420">
        <v>60</v>
      </c>
      <c r="U746" s="420">
        <v>60</v>
      </c>
      <c r="V746" s="420">
        <v>60</v>
      </c>
      <c r="W746" s="420">
        <v>60</v>
      </c>
      <c r="X746" s="420">
        <v>60</v>
      </c>
      <c r="Y746" s="420">
        <v>60</v>
      </c>
      <c r="Z746" s="420">
        <v>60</v>
      </c>
      <c r="AA746" s="420">
        <v>60</v>
      </c>
      <c r="AB746" s="420">
        <v>60</v>
      </c>
      <c r="AC746" s="420">
        <v>60</v>
      </c>
      <c r="AD746" s="420">
        <v>60</v>
      </c>
      <c r="AE746" s="420">
        <v>60</v>
      </c>
      <c r="AF746" s="420">
        <v>60</v>
      </c>
      <c r="AG746" s="424">
        <v>60</v>
      </c>
      <c r="AO746" s="748" t="s">
        <v>6512</v>
      </c>
      <c r="AP746" s="749" t="s">
        <v>10971</v>
      </c>
      <c r="AQ746" s="750">
        <v>30</v>
      </c>
      <c r="AR746" s="865">
        <v>105</v>
      </c>
    </row>
    <row r="747" spans="1:44" x14ac:dyDescent="0.15">
      <c r="A747" s="421">
        <v>450</v>
      </c>
      <c r="B747" s="420">
        <v>450</v>
      </c>
      <c r="C747" s="420">
        <v>450</v>
      </c>
      <c r="D747" s="420">
        <v>450</v>
      </c>
      <c r="E747" s="420">
        <v>450</v>
      </c>
      <c r="F747" s="420">
        <v>450</v>
      </c>
      <c r="G747" s="420">
        <v>450</v>
      </c>
      <c r="H747" s="420">
        <v>450</v>
      </c>
      <c r="I747" s="420">
        <v>450</v>
      </c>
      <c r="J747" s="420">
        <v>450</v>
      </c>
      <c r="K747" s="420">
        <v>450</v>
      </c>
      <c r="L747" s="420">
        <v>450</v>
      </c>
      <c r="M747" s="420">
        <v>450</v>
      </c>
      <c r="N747" s="420">
        <v>450</v>
      </c>
      <c r="O747" s="420">
        <v>450</v>
      </c>
      <c r="P747" s="424">
        <v>450</v>
      </c>
      <c r="R747" s="421">
        <v>450</v>
      </c>
      <c r="S747" s="420">
        <v>450</v>
      </c>
      <c r="T747" s="420">
        <v>450</v>
      </c>
      <c r="U747" s="420">
        <v>450</v>
      </c>
      <c r="V747" s="420">
        <v>450</v>
      </c>
      <c r="W747" s="420">
        <v>450</v>
      </c>
      <c r="X747" s="420">
        <v>450</v>
      </c>
      <c r="Y747" s="420">
        <v>450</v>
      </c>
      <c r="Z747" s="420">
        <v>450</v>
      </c>
      <c r="AA747" s="420">
        <v>450</v>
      </c>
      <c r="AB747" s="420">
        <v>450</v>
      </c>
      <c r="AC747" s="420">
        <v>450</v>
      </c>
      <c r="AD747" s="420">
        <v>450</v>
      </c>
      <c r="AE747" s="420">
        <v>450</v>
      </c>
      <c r="AF747" s="420">
        <v>450</v>
      </c>
      <c r="AG747" s="424">
        <v>450</v>
      </c>
      <c r="AO747" s="748" t="s">
        <v>6513</v>
      </c>
      <c r="AP747" s="749" t="s">
        <v>10971</v>
      </c>
      <c r="AQ747" s="750">
        <v>30</v>
      </c>
      <c r="AR747" s="865">
        <v>105</v>
      </c>
    </row>
    <row r="748" spans="1:44" x14ac:dyDescent="0.15">
      <c r="A748" s="421">
        <v>150</v>
      </c>
      <c r="B748" s="420">
        <v>150</v>
      </c>
      <c r="C748" s="420">
        <v>150</v>
      </c>
      <c r="D748" s="420">
        <v>150</v>
      </c>
      <c r="E748" s="420">
        <v>150</v>
      </c>
      <c r="F748" s="420">
        <v>150</v>
      </c>
      <c r="G748" s="420">
        <v>150</v>
      </c>
      <c r="H748" s="420">
        <v>150</v>
      </c>
      <c r="I748" s="420">
        <v>150</v>
      </c>
      <c r="J748" s="420">
        <v>150</v>
      </c>
      <c r="K748" s="420">
        <v>150</v>
      </c>
      <c r="L748" s="420">
        <v>150</v>
      </c>
      <c r="M748" s="420">
        <v>150</v>
      </c>
      <c r="N748" s="420">
        <v>150</v>
      </c>
      <c r="O748" s="420">
        <v>150</v>
      </c>
      <c r="P748" s="424">
        <v>150</v>
      </c>
      <c r="R748" s="421">
        <v>150</v>
      </c>
      <c r="S748" s="420">
        <v>150</v>
      </c>
      <c r="T748" s="420">
        <v>150</v>
      </c>
      <c r="U748" s="420">
        <v>150</v>
      </c>
      <c r="V748" s="420">
        <v>150</v>
      </c>
      <c r="W748" s="420">
        <v>150</v>
      </c>
      <c r="X748" s="420">
        <v>150</v>
      </c>
      <c r="Y748" s="420">
        <v>150</v>
      </c>
      <c r="Z748" s="420">
        <v>150</v>
      </c>
      <c r="AA748" s="420">
        <v>150</v>
      </c>
      <c r="AB748" s="420">
        <v>150</v>
      </c>
      <c r="AC748" s="420">
        <v>150</v>
      </c>
      <c r="AD748" s="420">
        <v>150</v>
      </c>
      <c r="AE748" s="420">
        <v>150</v>
      </c>
      <c r="AF748" s="420">
        <v>150</v>
      </c>
      <c r="AG748" s="424">
        <v>150</v>
      </c>
      <c r="AO748" s="748" t="s">
        <v>6514</v>
      </c>
      <c r="AP748" s="749" t="s">
        <v>10971</v>
      </c>
      <c r="AQ748" s="750">
        <v>30</v>
      </c>
      <c r="AR748" s="865">
        <v>105</v>
      </c>
    </row>
    <row r="749" spans="1:44" x14ac:dyDescent="0.15">
      <c r="A749" s="421">
        <v>3000</v>
      </c>
      <c r="B749" s="420">
        <v>3000</v>
      </c>
      <c r="C749" s="420">
        <v>3000</v>
      </c>
      <c r="D749" s="420">
        <v>3000</v>
      </c>
      <c r="E749" s="420">
        <v>3000</v>
      </c>
      <c r="F749" s="420">
        <v>3000</v>
      </c>
      <c r="G749" s="420">
        <v>3000</v>
      </c>
      <c r="H749" s="420">
        <v>3000</v>
      </c>
      <c r="I749" s="420">
        <v>3000</v>
      </c>
      <c r="J749" s="420">
        <v>3000</v>
      </c>
      <c r="K749" s="420">
        <v>3000</v>
      </c>
      <c r="L749" s="420">
        <v>3000</v>
      </c>
      <c r="M749" s="420">
        <v>3000</v>
      </c>
      <c r="N749" s="420">
        <v>3000</v>
      </c>
      <c r="O749" s="420">
        <v>3000</v>
      </c>
      <c r="P749" s="424">
        <v>3000</v>
      </c>
      <c r="R749" s="421">
        <v>3000</v>
      </c>
      <c r="S749" s="420">
        <v>3000</v>
      </c>
      <c r="T749" s="420">
        <v>3000</v>
      </c>
      <c r="U749" s="420">
        <v>3000</v>
      </c>
      <c r="V749" s="420">
        <v>3000</v>
      </c>
      <c r="W749" s="420">
        <v>3000</v>
      </c>
      <c r="X749" s="420">
        <v>3000</v>
      </c>
      <c r="Y749" s="420">
        <v>3000</v>
      </c>
      <c r="Z749" s="420">
        <v>3000</v>
      </c>
      <c r="AA749" s="420">
        <v>3000</v>
      </c>
      <c r="AB749" s="420">
        <v>3000</v>
      </c>
      <c r="AC749" s="420">
        <v>3000</v>
      </c>
      <c r="AD749" s="420">
        <v>3000</v>
      </c>
      <c r="AE749" s="420">
        <v>3000</v>
      </c>
      <c r="AF749" s="420">
        <v>3000</v>
      </c>
      <c r="AG749" s="424">
        <v>3000</v>
      </c>
      <c r="AO749" s="748" t="s">
        <v>6515</v>
      </c>
      <c r="AP749" s="749" t="s">
        <v>10971</v>
      </c>
      <c r="AQ749" s="750">
        <v>30</v>
      </c>
      <c r="AR749" s="865">
        <v>105</v>
      </c>
    </row>
    <row r="750" spans="1:44" x14ac:dyDescent="0.15">
      <c r="A750" s="421">
        <v>100</v>
      </c>
      <c r="B750" s="420">
        <v>90</v>
      </c>
      <c r="C750" s="420">
        <v>80</v>
      </c>
      <c r="D750" s="420">
        <v>70</v>
      </c>
      <c r="E750" s="420">
        <v>60</v>
      </c>
      <c r="F750" s="420">
        <v>50</v>
      </c>
      <c r="G750" s="420">
        <v>40</v>
      </c>
      <c r="H750" s="420">
        <v>30</v>
      </c>
      <c r="I750" s="420">
        <v>20</v>
      </c>
      <c r="J750" s="420">
        <v>10</v>
      </c>
      <c r="K750" s="420">
        <v>10</v>
      </c>
      <c r="L750" s="420">
        <v>10</v>
      </c>
      <c r="M750" s="420">
        <v>20</v>
      </c>
      <c r="N750" s="420">
        <v>30</v>
      </c>
      <c r="O750" s="420">
        <v>40</v>
      </c>
      <c r="P750" s="424">
        <v>50</v>
      </c>
      <c r="R750" s="421">
        <v>100</v>
      </c>
      <c r="S750" s="420">
        <v>90</v>
      </c>
      <c r="T750" s="420">
        <v>80</v>
      </c>
      <c r="U750" s="420">
        <v>70</v>
      </c>
      <c r="V750" s="420">
        <v>60</v>
      </c>
      <c r="W750" s="420">
        <v>50</v>
      </c>
      <c r="X750" s="420">
        <v>40</v>
      </c>
      <c r="Y750" s="420">
        <v>30</v>
      </c>
      <c r="Z750" s="420">
        <v>20</v>
      </c>
      <c r="AA750" s="420">
        <v>10</v>
      </c>
      <c r="AB750" s="420">
        <v>10</v>
      </c>
      <c r="AC750" s="420">
        <v>10</v>
      </c>
      <c r="AD750" s="420">
        <v>20</v>
      </c>
      <c r="AE750" s="420">
        <v>30</v>
      </c>
      <c r="AF750" s="420">
        <v>40</v>
      </c>
      <c r="AG750" s="424">
        <v>50</v>
      </c>
      <c r="AO750" s="748" t="s">
        <v>6516</v>
      </c>
      <c r="AP750" s="749" t="s">
        <v>10971</v>
      </c>
      <c r="AQ750" s="750">
        <v>30</v>
      </c>
      <c r="AR750" s="865">
        <v>105</v>
      </c>
    </row>
    <row r="751" spans="1:44" x14ac:dyDescent="0.15">
      <c r="A751" s="421">
        <v>100</v>
      </c>
      <c r="B751" s="420">
        <v>90</v>
      </c>
      <c r="C751" s="420">
        <v>80</v>
      </c>
      <c r="D751" s="420">
        <v>70</v>
      </c>
      <c r="E751" s="420">
        <v>60</v>
      </c>
      <c r="F751" s="420">
        <v>50</v>
      </c>
      <c r="G751" s="420">
        <v>40</v>
      </c>
      <c r="H751" s="420">
        <v>30</v>
      </c>
      <c r="I751" s="420">
        <v>20</v>
      </c>
      <c r="J751" s="420">
        <v>10</v>
      </c>
      <c r="K751" s="420">
        <v>10</v>
      </c>
      <c r="L751" s="420">
        <v>10</v>
      </c>
      <c r="M751" s="420">
        <v>20</v>
      </c>
      <c r="N751" s="420">
        <v>30</v>
      </c>
      <c r="O751" s="420">
        <v>40</v>
      </c>
      <c r="P751" s="424">
        <v>50</v>
      </c>
      <c r="R751" s="421">
        <v>100</v>
      </c>
      <c r="S751" s="420">
        <v>90</v>
      </c>
      <c r="T751" s="420">
        <v>80</v>
      </c>
      <c r="U751" s="420">
        <v>70</v>
      </c>
      <c r="V751" s="420">
        <v>60</v>
      </c>
      <c r="W751" s="420">
        <v>50</v>
      </c>
      <c r="X751" s="420">
        <v>40</v>
      </c>
      <c r="Y751" s="420">
        <v>30</v>
      </c>
      <c r="Z751" s="420">
        <v>20</v>
      </c>
      <c r="AA751" s="420">
        <v>10</v>
      </c>
      <c r="AB751" s="420">
        <v>10</v>
      </c>
      <c r="AC751" s="420">
        <v>10</v>
      </c>
      <c r="AD751" s="420">
        <v>20</v>
      </c>
      <c r="AE751" s="420">
        <v>30</v>
      </c>
      <c r="AF751" s="420">
        <v>40</v>
      </c>
      <c r="AG751" s="424">
        <v>50</v>
      </c>
      <c r="AO751" s="748" t="s">
        <v>10434</v>
      </c>
      <c r="AP751" s="749" t="s">
        <v>10971</v>
      </c>
      <c r="AQ751" s="750">
        <v>30</v>
      </c>
      <c r="AR751" s="865">
        <v>105</v>
      </c>
    </row>
    <row r="752" spans="1:44" x14ac:dyDescent="0.15">
      <c r="A752" s="421">
        <v>100</v>
      </c>
      <c r="B752" s="420">
        <v>90</v>
      </c>
      <c r="C752" s="420">
        <v>80</v>
      </c>
      <c r="D752" s="420">
        <v>70</v>
      </c>
      <c r="E752" s="420">
        <v>60</v>
      </c>
      <c r="F752" s="420">
        <v>50</v>
      </c>
      <c r="G752" s="420">
        <v>40</v>
      </c>
      <c r="H752" s="420">
        <v>30</v>
      </c>
      <c r="I752" s="420">
        <v>20</v>
      </c>
      <c r="J752" s="420">
        <v>10</v>
      </c>
      <c r="K752" s="420">
        <v>10</v>
      </c>
      <c r="L752" s="420">
        <v>10</v>
      </c>
      <c r="M752" s="420">
        <v>20</v>
      </c>
      <c r="N752" s="420">
        <v>30</v>
      </c>
      <c r="O752" s="420">
        <v>40</v>
      </c>
      <c r="P752" s="424">
        <v>50</v>
      </c>
      <c r="R752" s="421">
        <v>100</v>
      </c>
      <c r="S752" s="420">
        <v>90</v>
      </c>
      <c r="T752" s="420">
        <v>80</v>
      </c>
      <c r="U752" s="420">
        <v>70</v>
      </c>
      <c r="V752" s="420">
        <v>60</v>
      </c>
      <c r="W752" s="420">
        <v>50</v>
      </c>
      <c r="X752" s="420">
        <v>40</v>
      </c>
      <c r="Y752" s="420">
        <v>30</v>
      </c>
      <c r="Z752" s="420">
        <v>20</v>
      </c>
      <c r="AA752" s="420">
        <v>10</v>
      </c>
      <c r="AB752" s="420">
        <v>10</v>
      </c>
      <c r="AC752" s="420">
        <v>10</v>
      </c>
      <c r="AD752" s="420">
        <v>20</v>
      </c>
      <c r="AE752" s="420">
        <v>30</v>
      </c>
      <c r="AF752" s="420">
        <v>40</v>
      </c>
      <c r="AG752" s="424">
        <v>50</v>
      </c>
      <c r="AO752" s="748" t="s">
        <v>10435</v>
      </c>
      <c r="AP752" s="749" t="s">
        <v>10971</v>
      </c>
      <c r="AQ752" s="750">
        <v>30</v>
      </c>
      <c r="AR752" s="865">
        <v>105</v>
      </c>
    </row>
    <row r="753" spans="1:44" x14ac:dyDescent="0.15">
      <c r="A753" s="421">
        <v>100</v>
      </c>
      <c r="B753" s="420">
        <v>90</v>
      </c>
      <c r="C753" s="420">
        <v>80</v>
      </c>
      <c r="D753" s="420">
        <v>70</v>
      </c>
      <c r="E753" s="420">
        <v>60</v>
      </c>
      <c r="F753" s="420">
        <v>50</v>
      </c>
      <c r="G753" s="420">
        <v>40</v>
      </c>
      <c r="H753" s="420">
        <v>30</v>
      </c>
      <c r="I753" s="420">
        <v>20</v>
      </c>
      <c r="J753" s="420">
        <v>10</v>
      </c>
      <c r="K753" s="420">
        <v>10</v>
      </c>
      <c r="L753" s="420">
        <v>10</v>
      </c>
      <c r="M753" s="420">
        <v>20</v>
      </c>
      <c r="N753" s="420">
        <v>30</v>
      </c>
      <c r="O753" s="420">
        <v>40</v>
      </c>
      <c r="P753" s="424">
        <v>50</v>
      </c>
      <c r="R753" s="421">
        <v>100</v>
      </c>
      <c r="S753" s="420">
        <v>90</v>
      </c>
      <c r="T753" s="420">
        <v>80</v>
      </c>
      <c r="U753" s="420">
        <v>70</v>
      </c>
      <c r="V753" s="420">
        <v>60</v>
      </c>
      <c r="W753" s="420">
        <v>50</v>
      </c>
      <c r="X753" s="420">
        <v>40</v>
      </c>
      <c r="Y753" s="420">
        <v>30</v>
      </c>
      <c r="Z753" s="420">
        <v>20</v>
      </c>
      <c r="AA753" s="420">
        <v>10</v>
      </c>
      <c r="AB753" s="420">
        <v>10</v>
      </c>
      <c r="AC753" s="420">
        <v>10</v>
      </c>
      <c r="AD753" s="420">
        <v>20</v>
      </c>
      <c r="AE753" s="420">
        <v>30</v>
      </c>
      <c r="AF753" s="420">
        <v>40</v>
      </c>
      <c r="AG753" s="424">
        <v>50</v>
      </c>
      <c r="AO753" s="748" t="s">
        <v>10436</v>
      </c>
      <c r="AP753" s="749" t="s">
        <v>10971</v>
      </c>
      <c r="AQ753" s="750">
        <v>30</v>
      </c>
      <c r="AR753" s="865">
        <v>105</v>
      </c>
    </row>
    <row r="754" spans="1:44" ht="13.5" customHeight="1" x14ac:dyDescent="0.15">
      <c r="A754" s="421">
        <v>100</v>
      </c>
      <c r="B754" s="420">
        <v>90</v>
      </c>
      <c r="C754" s="420">
        <v>80</v>
      </c>
      <c r="D754" s="420">
        <v>70</v>
      </c>
      <c r="E754" s="420">
        <v>60</v>
      </c>
      <c r="F754" s="420">
        <v>50</v>
      </c>
      <c r="G754" s="420">
        <v>40</v>
      </c>
      <c r="H754" s="420">
        <v>30</v>
      </c>
      <c r="I754" s="420">
        <v>20</v>
      </c>
      <c r="J754" s="420">
        <v>10</v>
      </c>
      <c r="K754" s="420">
        <v>10</v>
      </c>
      <c r="L754" s="420">
        <v>10</v>
      </c>
      <c r="M754" s="420">
        <v>20</v>
      </c>
      <c r="N754" s="420">
        <v>30</v>
      </c>
      <c r="O754" s="420">
        <v>40</v>
      </c>
      <c r="P754" s="424">
        <v>50</v>
      </c>
      <c r="R754" s="421">
        <v>100</v>
      </c>
      <c r="S754" s="420">
        <v>90</v>
      </c>
      <c r="T754" s="420">
        <v>80</v>
      </c>
      <c r="U754" s="420">
        <v>70</v>
      </c>
      <c r="V754" s="420">
        <v>60</v>
      </c>
      <c r="W754" s="420">
        <v>50</v>
      </c>
      <c r="X754" s="420">
        <v>40</v>
      </c>
      <c r="Y754" s="420">
        <v>30</v>
      </c>
      <c r="Z754" s="420">
        <v>20</v>
      </c>
      <c r="AA754" s="420">
        <v>10</v>
      </c>
      <c r="AB754" s="420">
        <v>10</v>
      </c>
      <c r="AC754" s="420">
        <v>10</v>
      </c>
      <c r="AD754" s="420">
        <v>20</v>
      </c>
      <c r="AE754" s="420">
        <v>30</v>
      </c>
      <c r="AF754" s="420">
        <v>40</v>
      </c>
      <c r="AG754" s="424">
        <v>50</v>
      </c>
      <c r="AO754" s="748" t="s">
        <v>10437</v>
      </c>
      <c r="AP754" s="911" t="s">
        <v>10972</v>
      </c>
      <c r="AQ754" s="750">
        <v>30</v>
      </c>
      <c r="AR754" s="865">
        <v>105</v>
      </c>
    </row>
    <row r="755" spans="1:44" ht="14.25" customHeight="1" x14ac:dyDescent="0.15">
      <c r="A755" s="421">
        <v>100</v>
      </c>
      <c r="B755" s="420">
        <v>90</v>
      </c>
      <c r="C755" s="420">
        <v>80</v>
      </c>
      <c r="D755" s="420">
        <v>70</v>
      </c>
      <c r="E755" s="420">
        <v>60</v>
      </c>
      <c r="F755" s="420">
        <v>50</v>
      </c>
      <c r="G755" s="420">
        <v>40</v>
      </c>
      <c r="H755" s="420">
        <v>30</v>
      </c>
      <c r="I755" s="420">
        <v>20</v>
      </c>
      <c r="J755" s="420">
        <v>10</v>
      </c>
      <c r="K755" s="420">
        <v>10</v>
      </c>
      <c r="L755" s="420">
        <v>10</v>
      </c>
      <c r="M755" s="420">
        <v>20</v>
      </c>
      <c r="N755" s="420">
        <v>30</v>
      </c>
      <c r="O755" s="420">
        <v>40</v>
      </c>
      <c r="P755" s="424">
        <v>50</v>
      </c>
      <c r="R755" s="421">
        <v>100</v>
      </c>
      <c r="S755" s="420">
        <v>90</v>
      </c>
      <c r="T755" s="420">
        <v>80</v>
      </c>
      <c r="U755" s="420">
        <v>70</v>
      </c>
      <c r="V755" s="420">
        <v>60</v>
      </c>
      <c r="W755" s="420">
        <v>50</v>
      </c>
      <c r="X755" s="420">
        <v>40</v>
      </c>
      <c r="Y755" s="420">
        <v>30</v>
      </c>
      <c r="Z755" s="420">
        <v>20</v>
      </c>
      <c r="AA755" s="420">
        <v>10</v>
      </c>
      <c r="AB755" s="420">
        <v>10</v>
      </c>
      <c r="AC755" s="420">
        <v>10</v>
      </c>
      <c r="AD755" s="420">
        <v>20</v>
      </c>
      <c r="AE755" s="420">
        <v>30</v>
      </c>
      <c r="AF755" s="420">
        <v>40</v>
      </c>
      <c r="AG755" s="424">
        <v>50</v>
      </c>
      <c r="AO755" s="748" t="s">
        <v>10472</v>
      </c>
      <c r="AP755" s="749" t="s">
        <v>10971</v>
      </c>
      <c r="AQ755" s="750">
        <v>30</v>
      </c>
      <c r="AR755" s="865">
        <v>105</v>
      </c>
    </row>
    <row r="756" spans="1:44" x14ac:dyDescent="0.15">
      <c r="A756" s="421">
        <v>100</v>
      </c>
      <c r="B756" s="420">
        <v>90</v>
      </c>
      <c r="C756" s="420">
        <v>80</v>
      </c>
      <c r="D756" s="420">
        <v>70</v>
      </c>
      <c r="E756" s="420">
        <v>60</v>
      </c>
      <c r="F756" s="420">
        <v>50</v>
      </c>
      <c r="G756" s="420">
        <v>40</v>
      </c>
      <c r="H756" s="420">
        <v>30</v>
      </c>
      <c r="I756" s="420">
        <v>20</v>
      </c>
      <c r="J756" s="420">
        <v>10</v>
      </c>
      <c r="K756" s="420">
        <v>10</v>
      </c>
      <c r="L756" s="420">
        <v>10</v>
      </c>
      <c r="M756" s="420">
        <v>20</v>
      </c>
      <c r="N756" s="420">
        <v>30</v>
      </c>
      <c r="O756" s="420">
        <v>40</v>
      </c>
      <c r="P756" s="424">
        <v>50</v>
      </c>
      <c r="R756" s="421">
        <v>100</v>
      </c>
      <c r="S756" s="420">
        <v>90</v>
      </c>
      <c r="T756" s="420">
        <v>80</v>
      </c>
      <c r="U756" s="420">
        <v>70</v>
      </c>
      <c r="V756" s="420">
        <v>60</v>
      </c>
      <c r="W756" s="420">
        <v>50</v>
      </c>
      <c r="X756" s="420">
        <v>40</v>
      </c>
      <c r="Y756" s="420">
        <v>30</v>
      </c>
      <c r="Z756" s="420">
        <v>20</v>
      </c>
      <c r="AA756" s="420">
        <v>10</v>
      </c>
      <c r="AB756" s="420">
        <v>10</v>
      </c>
      <c r="AC756" s="420">
        <v>10</v>
      </c>
      <c r="AD756" s="420">
        <v>20</v>
      </c>
      <c r="AE756" s="420">
        <v>30</v>
      </c>
      <c r="AF756" s="420">
        <v>40</v>
      </c>
      <c r="AG756" s="424">
        <v>50</v>
      </c>
      <c r="AO756" s="748" t="s">
        <v>10473</v>
      </c>
      <c r="AP756" s="749" t="s">
        <v>10971</v>
      </c>
      <c r="AQ756" s="750">
        <v>30</v>
      </c>
      <c r="AR756" s="865">
        <v>105</v>
      </c>
    </row>
    <row r="757" spans="1:44" x14ac:dyDescent="0.15">
      <c r="A757" s="421">
        <v>100</v>
      </c>
      <c r="B757" s="420">
        <v>90</v>
      </c>
      <c r="C757" s="420">
        <v>80</v>
      </c>
      <c r="D757" s="420">
        <v>70</v>
      </c>
      <c r="E757" s="420">
        <v>60</v>
      </c>
      <c r="F757" s="420">
        <v>50</v>
      </c>
      <c r="G757" s="420">
        <v>40</v>
      </c>
      <c r="H757" s="420">
        <v>30</v>
      </c>
      <c r="I757" s="420">
        <v>20</v>
      </c>
      <c r="J757" s="420">
        <v>10</v>
      </c>
      <c r="K757" s="420">
        <v>10</v>
      </c>
      <c r="L757" s="420">
        <v>10</v>
      </c>
      <c r="M757" s="420">
        <v>20</v>
      </c>
      <c r="N757" s="420">
        <v>30</v>
      </c>
      <c r="O757" s="420">
        <v>40</v>
      </c>
      <c r="P757" s="424">
        <v>50</v>
      </c>
      <c r="R757" s="421">
        <v>100</v>
      </c>
      <c r="S757" s="420">
        <v>90</v>
      </c>
      <c r="T757" s="420">
        <v>80</v>
      </c>
      <c r="U757" s="420">
        <v>70</v>
      </c>
      <c r="V757" s="420">
        <v>60</v>
      </c>
      <c r="W757" s="420">
        <v>50</v>
      </c>
      <c r="X757" s="420">
        <v>40</v>
      </c>
      <c r="Y757" s="420">
        <v>30</v>
      </c>
      <c r="Z757" s="420">
        <v>20</v>
      </c>
      <c r="AA757" s="420">
        <v>10</v>
      </c>
      <c r="AB757" s="420">
        <v>10</v>
      </c>
      <c r="AC757" s="420">
        <v>10</v>
      </c>
      <c r="AD757" s="420">
        <v>20</v>
      </c>
      <c r="AE757" s="420">
        <v>30</v>
      </c>
      <c r="AF757" s="420">
        <v>40</v>
      </c>
      <c r="AG757" s="424">
        <v>50</v>
      </c>
      <c r="AO757" s="748" t="s">
        <v>10474</v>
      </c>
      <c r="AP757" s="749" t="s">
        <v>10971</v>
      </c>
      <c r="AQ757" s="750">
        <v>30</v>
      </c>
      <c r="AR757" s="865">
        <v>105</v>
      </c>
    </row>
    <row r="758" spans="1:44" x14ac:dyDescent="0.15">
      <c r="A758" s="421">
        <v>100</v>
      </c>
      <c r="B758" s="420">
        <v>90</v>
      </c>
      <c r="C758" s="420">
        <v>80</v>
      </c>
      <c r="D758" s="420">
        <v>70</v>
      </c>
      <c r="E758" s="420">
        <v>60</v>
      </c>
      <c r="F758" s="420">
        <v>50</v>
      </c>
      <c r="G758" s="420">
        <v>40</v>
      </c>
      <c r="H758" s="420">
        <v>30</v>
      </c>
      <c r="I758" s="420">
        <v>20</v>
      </c>
      <c r="J758" s="420">
        <v>10</v>
      </c>
      <c r="K758" s="420">
        <v>10</v>
      </c>
      <c r="L758" s="420">
        <v>10</v>
      </c>
      <c r="M758" s="420">
        <v>20</v>
      </c>
      <c r="N758" s="420">
        <v>30</v>
      </c>
      <c r="O758" s="420">
        <v>40</v>
      </c>
      <c r="P758" s="424">
        <v>50</v>
      </c>
      <c r="R758" s="421">
        <v>100</v>
      </c>
      <c r="S758" s="420">
        <v>90</v>
      </c>
      <c r="T758" s="420">
        <v>80</v>
      </c>
      <c r="U758" s="420">
        <v>70</v>
      </c>
      <c r="V758" s="420">
        <v>60</v>
      </c>
      <c r="W758" s="420">
        <v>50</v>
      </c>
      <c r="X758" s="420">
        <v>40</v>
      </c>
      <c r="Y758" s="420">
        <v>30</v>
      </c>
      <c r="Z758" s="420">
        <v>20</v>
      </c>
      <c r="AA758" s="420">
        <v>10</v>
      </c>
      <c r="AB758" s="420">
        <v>10</v>
      </c>
      <c r="AC758" s="420">
        <v>10</v>
      </c>
      <c r="AD758" s="420">
        <v>20</v>
      </c>
      <c r="AE758" s="420">
        <v>30</v>
      </c>
      <c r="AF758" s="420">
        <v>40</v>
      </c>
      <c r="AG758" s="424">
        <v>50</v>
      </c>
      <c r="AO758" s="748" t="s">
        <v>10475</v>
      </c>
      <c r="AP758" s="749" t="s">
        <v>10971</v>
      </c>
      <c r="AQ758" s="750">
        <v>30</v>
      </c>
      <c r="AR758" s="865">
        <v>105</v>
      </c>
    </row>
    <row r="759" spans="1:44" x14ac:dyDescent="0.15">
      <c r="A759" s="421">
        <v>100</v>
      </c>
      <c r="B759" s="420">
        <v>90</v>
      </c>
      <c r="C759" s="420">
        <v>80</v>
      </c>
      <c r="D759" s="420">
        <v>70</v>
      </c>
      <c r="E759" s="420">
        <v>60</v>
      </c>
      <c r="F759" s="420">
        <v>50</v>
      </c>
      <c r="G759" s="420">
        <v>40</v>
      </c>
      <c r="H759" s="420">
        <v>30</v>
      </c>
      <c r="I759" s="420">
        <v>20</v>
      </c>
      <c r="J759" s="420">
        <v>10</v>
      </c>
      <c r="K759" s="420">
        <v>10</v>
      </c>
      <c r="L759" s="420">
        <v>10</v>
      </c>
      <c r="M759" s="420">
        <v>20</v>
      </c>
      <c r="N759" s="420">
        <v>30</v>
      </c>
      <c r="O759" s="420">
        <v>40</v>
      </c>
      <c r="P759" s="424">
        <v>50</v>
      </c>
      <c r="R759" s="421">
        <v>100</v>
      </c>
      <c r="S759" s="420">
        <v>90</v>
      </c>
      <c r="T759" s="420">
        <v>80</v>
      </c>
      <c r="U759" s="420">
        <v>70</v>
      </c>
      <c r="V759" s="420">
        <v>60</v>
      </c>
      <c r="W759" s="420">
        <v>50</v>
      </c>
      <c r="X759" s="420">
        <v>40</v>
      </c>
      <c r="Y759" s="420">
        <v>30</v>
      </c>
      <c r="Z759" s="420">
        <v>20</v>
      </c>
      <c r="AA759" s="420">
        <v>10</v>
      </c>
      <c r="AB759" s="420">
        <v>10</v>
      </c>
      <c r="AC759" s="420">
        <v>10</v>
      </c>
      <c r="AD759" s="420">
        <v>20</v>
      </c>
      <c r="AE759" s="420">
        <v>30</v>
      </c>
      <c r="AF759" s="420">
        <v>40</v>
      </c>
      <c r="AG759" s="424">
        <v>50</v>
      </c>
      <c r="AO759" s="748" t="s">
        <v>10439</v>
      </c>
      <c r="AP759" s="749" t="s">
        <v>10971</v>
      </c>
      <c r="AQ759" s="750">
        <v>30</v>
      </c>
      <c r="AR759" s="865">
        <v>105</v>
      </c>
    </row>
    <row r="760" spans="1:44" x14ac:dyDescent="0.15">
      <c r="A760" s="421">
        <v>100</v>
      </c>
      <c r="B760" s="420">
        <v>90</v>
      </c>
      <c r="C760" s="420">
        <v>80</v>
      </c>
      <c r="D760" s="420">
        <v>70</v>
      </c>
      <c r="E760" s="420">
        <v>60</v>
      </c>
      <c r="F760" s="420">
        <v>50</v>
      </c>
      <c r="G760" s="420">
        <v>40</v>
      </c>
      <c r="H760" s="420">
        <v>30</v>
      </c>
      <c r="I760" s="420">
        <v>20</v>
      </c>
      <c r="J760" s="420">
        <v>10</v>
      </c>
      <c r="K760" s="420">
        <v>10</v>
      </c>
      <c r="L760" s="420">
        <v>10</v>
      </c>
      <c r="M760" s="420">
        <v>20</v>
      </c>
      <c r="N760" s="420">
        <v>30</v>
      </c>
      <c r="O760" s="420">
        <v>40</v>
      </c>
      <c r="P760" s="424">
        <v>50</v>
      </c>
      <c r="R760" s="421">
        <v>100</v>
      </c>
      <c r="S760" s="420">
        <v>90</v>
      </c>
      <c r="T760" s="420">
        <v>80</v>
      </c>
      <c r="U760" s="420">
        <v>70</v>
      </c>
      <c r="V760" s="420">
        <v>60</v>
      </c>
      <c r="W760" s="420">
        <v>50</v>
      </c>
      <c r="X760" s="420">
        <v>40</v>
      </c>
      <c r="Y760" s="420">
        <v>30</v>
      </c>
      <c r="Z760" s="420">
        <v>20</v>
      </c>
      <c r="AA760" s="420">
        <v>10</v>
      </c>
      <c r="AB760" s="420">
        <v>10</v>
      </c>
      <c r="AC760" s="420">
        <v>10</v>
      </c>
      <c r="AD760" s="420">
        <v>20</v>
      </c>
      <c r="AE760" s="420">
        <v>30</v>
      </c>
      <c r="AF760" s="420">
        <v>40</v>
      </c>
      <c r="AG760" s="424">
        <v>50</v>
      </c>
      <c r="AO760" s="748" t="s">
        <v>10440</v>
      </c>
      <c r="AP760" s="749" t="s">
        <v>10971</v>
      </c>
      <c r="AQ760" s="750">
        <v>30</v>
      </c>
      <c r="AR760" s="865">
        <v>105</v>
      </c>
    </row>
    <row r="761" spans="1:44" x14ac:dyDescent="0.15">
      <c r="A761" s="421">
        <v>10</v>
      </c>
      <c r="B761" s="420">
        <v>20</v>
      </c>
      <c r="C761" s="420">
        <v>30</v>
      </c>
      <c r="D761" s="420">
        <v>40</v>
      </c>
      <c r="E761" s="420">
        <v>50</v>
      </c>
      <c r="F761" s="420">
        <v>60</v>
      </c>
      <c r="G761" s="420">
        <v>70</v>
      </c>
      <c r="H761" s="420">
        <v>80</v>
      </c>
      <c r="I761" s="420">
        <v>90</v>
      </c>
      <c r="J761" s="420">
        <v>100</v>
      </c>
      <c r="K761" s="420">
        <v>90</v>
      </c>
      <c r="L761" s="420">
        <v>80</v>
      </c>
      <c r="M761" s="420">
        <v>70</v>
      </c>
      <c r="N761" s="420">
        <v>60</v>
      </c>
      <c r="O761" s="420">
        <v>50</v>
      </c>
      <c r="P761" s="424">
        <v>40</v>
      </c>
      <c r="R761" s="421">
        <v>10</v>
      </c>
      <c r="S761" s="420">
        <v>20</v>
      </c>
      <c r="T761" s="420">
        <v>30</v>
      </c>
      <c r="U761" s="420">
        <v>40</v>
      </c>
      <c r="V761" s="420">
        <v>50</v>
      </c>
      <c r="W761" s="420">
        <v>60</v>
      </c>
      <c r="X761" s="420">
        <v>70</v>
      </c>
      <c r="Y761" s="420">
        <v>80</v>
      </c>
      <c r="Z761" s="420">
        <v>90</v>
      </c>
      <c r="AA761" s="420">
        <v>100</v>
      </c>
      <c r="AB761" s="420">
        <v>90</v>
      </c>
      <c r="AC761" s="420">
        <v>80</v>
      </c>
      <c r="AD761" s="420">
        <v>70</v>
      </c>
      <c r="AE761" s="420">
        <v>60</v>
      </c>
      <c r="AF761" s="420">
        <v>50</v>
      </c>
      <c r="AG761" s="424">
        <v>40</v>
      </c>
      <c r="AO761" s="748" t="s">
        <v>10441</v>
      </c>
      <c r="AP761" s="749" t="s">
        <v>10971</v>
      </c>
      <c r="AQ761" s="750">
        <v>30</v>
      </c>
      <c r="AR761" s="865">
        <v>105</v>
      </c>
    </row>
    <row r="762" spans="1:44" ht="14.25" thickBot="1" x14ac:dyDescent="0.2">
      <c r="A762" s="421">
        <v>10</v>
      </c>
      <c r="B762" s="420">
        <v>10</v>
      </c>
      <c r="C762" s="420">
        <v>10</v>
      </c>
      <c r="D762" s="420">
        <v>10</v>
      </c>
      <c r="E762" s="420">
        <v>10</v>
      </c>
      <c r="F762" s="420">
        <v>10</v>
      </c>
      <c r="G762" s="420">
        <v>10</v>
      </c>
      <c r="H762" s="420">
        <v>10</v>
      </c>
      <c r="I762" s="420">
        <v>10</v>
      </c>
      <c r="J762" s="420">
        <v>10</v>
      </c>
      <c r="K762" s="420">
        <v>10</v>
      </c>
      <c r="L762" s="420">
        <v>10</v>
      </c>
      <c r="M762" s="420">
        <v>10</v>
      </c>
      <c r="N762" s="420">
        <v>10</v>
      </c>
      <c r="O762" s="420">
        <v>10</v>
      </c>
      <c r="P762" s="424">
        <v>10</v>
      </c>
      <c r="R762" s="421">
        <v>10</v>
      </c>
      <c r="S762" s="420">
        <v>10</v>
      </c>
      <c r="T762" s="420">
        <v>10</v>
      </c>
      <c r="U762" s="420">
        <v>10</v>
      </c>
      <c r="V762" s="420">
        <v>10</v>
      </c>
      <c r="W762" s="420">
        <v>10</v>
      </c>
      <c r="X762" s="420">
        <v>10</v>
      </c>
      <c r="Y762" s="420">
        <v>10</v>
      </c>
      <c r="Z762" s="420">
        <v>10</v>
      </c>
      <c r="AA762" s="420">
        <v>10</v>
      </c>
      <c r="AB762" s="420">
        <v>10</v>
      </c>
      <c r="AC762" s="420">
        <v>10</v>
      </c>
      <c r="AD762" s="420">
        <v>10</v>
      </c>
      <c r="AE762" s="420">
        <v>10</v>
      </c>
      <c r="AF762" s="420">
        <v>10</v>
      </c>
      <c r="AG762" s="424">
        <v>10</v>
      </c>
      <c r="AO762" s="748" t="s">
        <v>10442</v>
      </c>
      <c r="AP762" s="749" t="s">
        <v>10971</v>
      </c>
      <c r="AQ762" s="750">
        <v>30</v>
      </c>
      <c r="AR762" s="865">
        <v>105</v>
      </c>
    </row>
    <row r="763" spans="1:44" x14ac:dyDescent="0.15">
      <c r="A763" s="821" t="s">
        <v>10800</v>
      </c>
      <c r="B763" s="422" t="s">
        <v>10800</v>
      </c>
      <c r="C763" s="422" t="s">
        <v>10800</v>
      </c>
      <c r="D763" s="422" t="s">
        <v>10934</v>
      </c>
      <c r="E763" s="422" t="s">
        <v>10800</v>
      </c>
      <c r="F763" s="422" t="s">
        <v>10800</v>
      </c>
      <c r="G763" s="422" t="s">
        <v>10963</v>
      </c>
      <c r="H763" s="422" t="s">
        <v>10800</v>
      </c>
      <c r="I763" s="422" t="s">
        <v>10800</v>
      </c>
      <c r="J763" s="422" t="s">
        <v>10963</v>
      </c>
      <c r="K763" s="422" t="s">
        <v>10800</v>
      </c>
      <c r="L763" s="422" t="s">
        <v>10963</v>
      </c>
      <c r="M763" s="422" t="s">
        <v>10963</v>
      </c>
      <c r="N763" s="422" t="s">
        <v>10800</v>
      </c>
      <c r="O763" s="422" t="s">
        <v>10800</v>
      </c>
      <c r="P763" s="822" t="s">
        <v>10800</v>
      </c>
      <c r="R763" s="821" t="s">
        <v>10800</v>
      </c>
      <c r="S763" s="422" t="s">
        <v>10800</v>
      </c>
      <c r="T763" s="422" t="s">
        <v>10800</v>
      </c>
      <c r="U763" s="422" t="s">
        <v>10800</v>
      </c>
      <c r="V763" s="422" t="s">
        <v>10800</v>
      </c>
      <c r="W763" s="422" t="s">
        <v>10800</v>
      </c>
      <c r="X763" s="422" t="s">
        <v>10800</v>
      </c>
      <c r="Y763" s="422" t="s">
        <v>10800</v>
      </c>
      <c r="Z763" s="422" t="s">
        <v>10800</v>
      </c>
      <c r="AA763" s="422" t="s">
        <v>10800</v>
      </c>
      <c r="AB763" s="422" t="s">
        <v>10800</v>
      </c>
      <c r="AC763" s="422" t="s">
        <v>10800</v>
      </c>
      <c r="AD763" s="422" t="s">
        <v>10800</v>
      </c>
      <c r="AE763" s="422" t="s">
        <v>10800</v>
      </c>
      <c r="AF763" s="422" t="s">
        <v>10800</v>
      </c>
      <c r="AG763" s="822" t="s">
        <v>10800</v>
      </c>
      <c r="AO763" s="748" t="s">
        <v>10443</v>
      </c>
      <c r="AP763" s="749" t="s">
        <v>10971</v>
      </c>
      <c r="AQ763" s="750">
        <v>30</v>
      </c>
      <c r="AR763" s="865">
        <v>105</v>
      </c>
    </row>
    <row r="764" spans="1:44" x14ac:dyDescent="0.15">
      <c r="A764" s="421" t="s">
        <v>10773</v>
      </c>
      <c r="B764" s="420" t="s">
        <v>10947</v>
      </c>
      <c r="C764" s="420" t="s">
        <v>10773</v>
      </c>
      <c r="D764" s="420" t="s">
        <v>10773</v>
      </c>
      <c r="E764" s="420" t="s">
        <v>10773</v>
      </c>
      <c r="F764" s="420" t="s">
        <v>10947</v>
      </c>
      <c r="G764" s="420" t="s">
        <v>10773</v>
      </c>
      <c r="H764" s="420" t="s">
        <v>10773</v>
      </c>
      <c r="I764" s="420" t="s">
        <v>10773</v>
      </c>
      <c r="J764" s="420" t="s">
        <v>10773</v>
      </c>
      <c r="K764" s="420" t="s">
        <v>10773</v>
      </c>
      <c r="L764" s="420" t="s">
        <v>10964</v>
      </c>
      <c r="M764" s="420" t="s">
        <v>10773</v>
      </c>
      <c r="N764" s="420" t="s">
        <v>10773</v>
      </c>
      <c r="O764" s="420" t="s">
        <v>10944</v>
      </c>
      <c r="P764" s="424" t="s">
        <v>10773</v>
      </c>
      <c r="R764" s="421" t="s">
        <v>10773</v>
      </c>
      <c r="S764" s="420" t="s">
        <v>10773</v>
      </c>
      <c r="T764" s="420" t="s">
        <v>10773</v>
      </c>
      <c r="U764" s="420" t="s">
        <v>10773</v>
      </c>
      <c r="V764" s="420" t="s">
        <v>10773</v>
      </c>
      <c r="W764" s="420" t="s">
        <v>10773</v>
      </c>
      <c r="X764" s="420" t="s">
        <v>10773</v>
      </c>
      <c r="Y764" s="420" t="s">
        <v>10773</v>
      </c>
      <c r="Z764" s="420" t="s">
        <v>10773</v>
      </c>
      <c r="AA764" s="420" t="s">
        <v>10773</v>
      </c>
      <c r="AB764" s="420" t="s">
        <v>10773</v>
      </c>
      <c r="AC764" s="420" t="s">
        <v>10773</v>
      </c>
      <c r="AD764" s="420" t="s">
        <v>10773</v>
      </c>
      <c r="AE764" s="420" t="s">
        <v>10773</v>
      </c>
      <c r="AF764" s="420" t="s">
        <v>10773</v>
      </c>
      <c r="AG764" s="424" t="s">
        <v>10773</v>
      </c>
      <c r="AO764" s="748" t="s">
        <v>10444</v>
      </c>
      <c r="AP764" s="749" t="s">
        <v>10971</v>
      </c>
      <c r="AQ764" s="750">
        <v>30</v>
      </c>
      <c r="AR764" s="865">
        <v>105</v>
      </c>
    </row>
    <row r="765" spans="1:44" x14ac:dyDescent="0.15">
      <c r="A765" s="421" t="s">
        <v>10965</v>
      </c>
      <c r="B765" s="420" t="s">
        <v>10774</v>
      </c>
      <c r="C765" s="420" t="s">
        <v>10871</v>
      </c>
      <c r="D765" s="420" t="s">
        <v>10956</v>
      </c>
      <c r="E765" s="420" t="s">
        <v>10871</v>
      </c>
      <c r="F765" s="420" t="s">
        <v>10774</v>
      </c>
      <c r="G765" s="420" t="s">
        <v>10965</v>
      </c>
      <c r="H765" s="420" t="s">
        <v>10871</v>
      </c>
      <c r="I765" s="420" t="s">
        <v>10799</v>
      </c>
      <c r="J765" s="420" t="s">
        <v>10872</v>
      </c>
      <c r="K765" s="420" t="s">
        <v>10872</v>
      </c>
      <c r="L765" s="420" t="s">
        <v>10872</v>
      </c>
      <c r="M765" s="420" t="s">
        <v>10872</v>
      </c>
      <c r="N765" s="420" t="s">
        <v>10872</v>
      </c>
      <c r="O765" s="420" t="s">
        <v>10872</v>
      </c>
      <c r="P765" s="424" t="s">
        <v>10872</v>
      </c>
      <c r="R765" s="421" t="s">
        <v>10774</v>
      </c>
      <c r="S765" s="420" t="s">
        <v>10871</v>
      </c>
      <c r="T765" s="420" t="s">
        <v>10774</v>
      </c>
      <c r="U765" s="420" t="s">
        <v>10774</v>
      </c>
      <c r="V765" s="420" t="s">
        <v>10774</v>
      </c>
      <c r="W765" s="420" t="s">
        <v>10774</v>
      </c>
      <c r="X765" s="420" t="s">
        <v>10871</v>
      </c>
      <c r="Y765" s="420" t="s">
        <v>10774</v>
      </c>
      <c r="Z765" s="420" t="s">
        <v>10799</v>
      </c>
      <c r="AA765" s="420" t="s">
        <v>10799</v>
      </c>
      <c r="AB765" s="420" t="s">
        <v>10799</v>
      </c>
      <c r="AC765" s="420" t="s">
        <v>10799</v>
      </c>
      <c r="AD765" s="420" t="s">
        <v>10799</v>
      </c>
      <c r="AE765" s="420" t="s">
        <v>10799</v>
      </c>
      <c r="AF765" s="420" t="s">
        <v>10799</v>
      </c>
      <c r="AG765" s="424" t="s">
        <v>10872</v>
      </c>
      <c r="AO765" s="748" t="s">
        <v>10438</v>
      </c>
      <c r="AP765" s="749" t="s">
        <v>10971</v>
      </c>
      <c r="AQ765" s="750">
        <v>30</v>
      </c>
      <c r="AR765" s="865">
        <v>105</v>
      </c>
    </row>
    <row r="766" spans="1:44" x14ac:dyDescent="0.15">
      <c r="A766" s="421">
        <v>1350</v>
      </c>
      <c r="B766" s="420">
        <v>1350</v>
      </c>
      <c r="C766" s="420">
        <v>1350</v>
      </c>
      <c r="D766" s="420">
        <v>1350</v>
      </c>
      <c r="E766" s="420">
        <v>1350</v>
      </c>
      <c r="F766" s="420">
        <v>1350</v>
      </c>
      <c r="G766" s="420">
        <v>1350</v>
      </c>
      <c r="H766" s="420">
        <v>1350</v>
      </c>
      <c r="I766" s="420">
        <v>1350</v>
      </c>
      <c r="J766" s="420">
        <v>1350</v>
      </c>
      <c r="K766" s="420">
        <v>1350</v>
      </c>
      <c r="L766" s="420">
        <v>1350</v>
      </c>
      <c r="M766" s="420">
        <v>1350</v>
      </c>
      <c r="N766" s="420">
        <v>1350</v>
      </c>
      <c r="O766" s="420">
        <v>1350</v>
      </c>
      <c r="P766" s="424">
        <v>1350</v>
      </c>
      <c r="R766" s="421">
        <v>1350</v>
      </c>
      <c r="S766" s="420">
        <v>1350</v>
      </c>
      <c r="T766" s="420">
        <v>1350</v>
      </c>
      <c r="U766" s="420">
        <v>1350</v>
      </c>
      <c r="V766" s="420">
        <v>1350</v>
      </c>
      <c r="W766" s="420">
        <v>1350</v>
      </c>
      <c r="X766" s="420">
        <v>1350</v>
      </c>
      <c r="Y766" s="420">
        <v>1350</v>
      </c>
      <c r="Z766" s="420">
        <v>1350</v>
      </c>
      <c r="AA766" s="420">
        <v>1350</v>
      </c>
      <c r="AB766" s="420">
        <v>1350</v>
      </c>
      <c r="AC766" s="420">
        <v>1350</v>
      </c>
      <c r="AD766" s="420">
        <v>1350</v>
      </c>
      <c r="AE766" s="420">
        <v>1350</v>
      </c>
      <c r="AF766" s="420">
        <v>1350</v>
      </c>
      <c r="AG766" s="424">
        <v>1350</v>
      </c>
      <c r="AO766" s="748" t="s">
        <v>6519</v>
      </c>
      <c r="AP766" s="749" t="s">
        <v>10971</v>
      </c>
      <c r="AQ766" s="750">
        <v>30</v>
      </c>
      <c r="AR766" s="865">
        <v>105</v>
      </c>
    </row>
    <row r="767" spans="1:44" x14ac:dyDescent="0.15">
      <c r="A767" s="421">
        <v>30</v>
      </c>
      <c r="B767" s="420">
        <v>45</v>
      </c>
      <c r="C767" s="420">
        <v>60</v>
      </c>
      <c r="D767" s="420">
        <v>75</v>
      </c>
      <c r="E767" s="420">
        <v>90</v>
      </c>
      <c r="F767" s="420">
        <v>150</v>
      </c>
      <c r="G767" s="420">
        <v>120</v>
      </c>
      <c r="H767" s="420">
        <v>135</v>
      </c>
      <c r="I767" s="420">
        <v>150</v>
      </c>
      <c r="J767" s="420">
        <v>165</v>
      </c>
      <c r="K767" s="420">
        <v>180</v>
      </c>
      <c r="L767" s="420">
        <v>195</v>
      </c>
      <c r="M767" s="420">
        <v>210</v>
      </c>
      <c r="N767" s="420">
        <v>225</v>
      </c>
      <c r="O767" s="420">
        <v>240</v>
      </c>
      <c r="P767" s="424">
        <v>255</v>
      </c>
      <c r="R767" s="421">
        <v>30</v>
      </c>
      <c r="S767" s="420">
        <v>45</v>
      </c>
      <c r="T767" s="420">
        <v>60</v>
      </c>
      <c r="U767" s="420">
        <v>75</v>
      </c>
      <c r="V767" s="420">
        <v>90</v>
      </c>
      <c r="W767" s="420">
        <v>150</v>
      </c>
      <c r="X767" s="420">
        <v>120</v>
      </c>
      <c r="Y767" s="420">
        <v>135</v>
      </c>
      <c r="Z767" s="420">
        <v>150</v>
      </c>
      <c r="AA767" s="420">
        <v>165</v>
      </c>
      <c r="AB767" s="420">
        <v>180</v>
      </c>
      <c r="AC767" s="420">
        <v>195</v>
      </c>
      <c r="AD767" s="420">
        <v>210</v>
      </c>
      <c r="AE767" s="420">
        <v>225</v>
      </c>
      <c r="AF767" s="420">
        <v>240</v>
      </c>
      <c r="AG767" s="424">
        <v>255</v>
      </c>
      <c r="AO767" s="748" t="s">
        <v>6520</v>
      </c>
      <c r="AP767" s="749" t="s">
        <v>10971</v>
      </c>
      <c r="AQ767" s="750">
        <v>30</v>
      </c>
      <c r="AR767" s="865">
        <v>105</v>
      </c>
    </row>
    <row r="768" spans="1:44" ht="14.25" thickBot="1" x14ac:dyDescent="0.2">
      <c r="A768" s="421">
        <v>300</v>
      </c>
      <c r="B768" s="420">
        <v>840</v>
      </c>
      <c r="C768" s="420">
        <v>855</v>
      </c>
      <c r="D768" s="420">
        <v>870</v>
      </c>
      <c r="E768" s="420">
        <v>300</v>
      </c>
      <c r="F768" s="420">
        <v>225</v>
      </c>
      <c r="G768" s="420">
        <v>915</v>
      </c>
      <c r="H768" s="420">
        <v>930</v>
      </c>
      <c r="I768" s="420">
        <v>945</v>
      </c>
      <c r="J768" s="420">
        <v>960</v>
      </c>
      <c r="K768" s="420">
        <v>975</v>
      </c>
      <c r="L768" s="420">
        <v>990</v>
      </c>
      <c r="M768" s="420">
        <v>1005</v>
      </c>
      <c r="N768" s="420">
        <v>1020</v>
      </c>
      <c r="O768" s="420">
        <v>1035</v>
      </c>
      <c r="P768" s="424">
        <v>1050</v>
      </c>
      <c r="R768" s="421">
        <v>300</v>
      </c>
      <c r="S768" s="420">
        <v>840</v>
      </c>
      <c r="T768" s="420">
        <v>855</v>
      </c>
      <c r="U768" s="420">
        <v>870</v>
      </c>
      <c r="V768" s="420">
        <v>300</v>
      </c>
      <c r="W768" s="420">
        <v>225</v>
      </c>
      <c r="X768" s="420">
        <v>915</v>
      </c>
      <c r="Y768" s="420">
        <v>930</v>
      </c>
      <c r="Z768" s="420">
        <v>945</v>
      </c>
      <c r="AA768" s="420">
        <v>960</v>
      </c>
      <c r="AB768" s="420">
        <v>975</v>
      </c>
      <c r="AC768" s="420">
        <v>990</v>
      </c>
      <c r="AD768" s="420">
        <v>1005</v>
      </c>
      <c r="AE768" s="420">
        <v>1020</v>
      </c>
      <c r="AF768" s="420">
        <v>1035</v>
      </c>
      <c r="AG768" s="424">
        <v>1050</v>
      </c>
      <c r="AO768" s="751" t="s">
        <v>6521</v>
      </c>
      <c r="AP768" s="752" t="s">
        <v>10971</v>
      </c>
      <c r="AQ768" s="753">
        <v>30</v>
      </c>
      <c r="AR768" s="866">
        <v>105</v>
      </c>
    </row>
    <row r="769" spans="1:33" x14ac:dyDescent="0.15">
      <c r="A769" s="421">
        <v>30</v>
      </c>
      <c r="B769" s="420">
        <v>30</v>
      </c>
      <c r="C769" s="420">
        <v>30</v>
      </c>
      <c r="D769" s="420">
        <v>30</v>
      </c>
      <c r="E769" s="420">
        <v>30</v>
      </c>
      <c r="F769" s="420">
        <v>30</v>
      </c>
      <c r="G769" s="420">
        <v>30</v>
      </c>
      <c r="H769" s="420">
        <v>30</v>
      </c>
      <c r="I769" s="420">
        <v>30</v>
      </c>
      <c r="J769" s="420">
        <v>30</v>
      </c>
      <c r="K769" s="420">
        <v>30</v>
      </c>
      <c r="L769" s="420">
        <v>30</v>
      </c>
      <c r="M769" s="420">
        <v>30</v>
      </c>
      <c r="N769" s="420">
        <v>30</v>
      </c>
      <c r="O769" s="420">
        <v>30</v>
      </c>
      <c r="P769" s="424">
        <v>30</v>
      </c>
      <c r="R769" s="421">
        <v>30</v>
      </c>
      <c r="S769" s="420">
        <v>30</v>
      </c>
      <c r="T769" s="420">
        <v>30</v>
      </c>
      <c r="U769" s="420">
        <v>30</v>
      </c>
      <c r="V769" s="420">
        <v>30</v>
      </c>
      <c r="W769" s="420">
        <v>30</v>
      </c>
      <c r="X769" s="420">
        <v>30</v>
      </c>
      <c r="Y769" s="420">
        <v>30</v>
      </c>
      <c r="Z769" s="420">
        <v>30</v>
      </c>
      <c r="AA769" s="420">
        <v>30</v>
      </c>
      <c r="AB769" s="420">
        <v>30</v>
      </c>
      <c r="AC769" s="420">
        <v>30</v>
      </c>
      <c r="AD769" s="420">
        <v>30</v>
      </c>
      <c r="AE769" s="420">
        <v>30</v>
      </c>
      <c r="AF769" s="420">
        <v>30</v>
      </c>
      <c r="AG769" s="424">
        <v>30</v>
      </c>
    </row>
    <row r="770" spans="1:33" x14ac:dyDescent="0.15">
      <c r="A770" s="421">
        <v>300</v>
      </c>
      <c r="B770" s="420">
        <v>300</v>
      </c>
      <c r="C770" s="420">
        <v>300</v>
      </c>
      <c r="D770" s="420">
        <v>300</v>
      </c>
      <c r="E770" s="420">
        <v>300</v>
      </c>
      <c r="F770" s="420">
        <v>300</v>
      </c>
      <c r="G770" s="420">
        <v>300</v>
      </c>
      <c r="H770" s="420">
        <v>300</v>
      </c>
      <c r="I770" s="420">
        <v>300</v>
      </c>
      <c r="J770" s="420">
        <v>300</v>
      </c>
      <c r="K770" s="420">
        <v>300</v>
      </c>
      <c r="L770" s="420">
        <v>300</v>
      </c>
      <c r="M770" s="420">
        <v>300</v>
      </c>
      <c r="N770" s="420">
        <v>300</v>
      </c>
      <c r="O770" s="420">
        <v>300</v>
      </c>
      <c r="P770" s="424">
        <v>300</v>
      </c>
      <c r="R770" s="421">
        <v>300</v>
      </c>
      <c r="S770" s="420">
        <v>300</v>
      </c>
      <c r="T770" s="420">
        <v>300</v>
      </c>
      <c r="U770" s="420">
        <v>300</v>
      </c>
      <c r="V770" s="420">
        <v>300</v>
      </c>
      <c r="W770" s="420">
        <v>300</v>
      </c>
      <c r="X770" s="420">
        <v>300</v>
      </c>
      <c r="Y770" s="420">
        <v>300</v>
      </c>
      <c r="Z770" s="420">
        <v>300</v>
      </c>
      <c r="AA770" s="420">
        <v>300</v>
      </c>
      <c r="AB770" s="420">
        <v>300</v>
      </c>
      <c r="AC770" s="420">
        <v>300</v>
      </c>
      <c r="AD770" s="420">
        <v>300</v>
      </c>
      <c r="AE770" s="420">
        <v>300</v>
      </c>
      <c r="AF770" s="420">
        <v>300</v>
      </c>
      <c r="AG770" s="424">
        <v>300</v>
      </c>
    </row>
    <row r="771" spans="1:33" x14ac:dyDescent="0.15">
      <c r="A771" s="421">
        <v>60</v>
      </c>
      <c r="B771" s="420">
        <v>60</v>
      </c>
      <c r="C771" s="420">
        <v>60</v>
      </c>
      <c r="D771" s="420">
        <v>60</v>
      </c>
      <c r="E771" s="420">
        <v>60</v>
      </c>
      <c r="F771" s="420">
        <v>60</v>
      </c>
      <c r="G771" s="420">
        <v>60</v>
      </c>
      <c r="H771" s="420">
        <v>60</v>
      </c>
      <c r="I771" s="420">
        <v>60</v>
      </c>
      <c r="J771" s="420">
        <v>60</v>
      </c>
      <c r="K771" s="420">
        <v>60</v>
      </c>
      <c r="L771" s="420">
        <v>60</v>
      </c>
      <c r="M771" s="420">
        <v>60</v>
      </c>
      <c r="N771" s="420">
        <v>60</v>
      </c>
      <c r="O771" s="420">
        <v>60</v>
      </c>
      <c r="P771" s="424">
        <v>60</v>
      </c>
      <c r="R771" s="421">
        <v>60</v>
      </c>
      <c r="S771" s="420">
        <v>60</v>
      </c>
      <c r="T771" s="420">
        <v>60</v>
      </c>
      <c r="U771" s="420">
        <v>60</v>
      </c>
      <c r="V771" s="420">
        <v>60</v>
      </c>
      <c r="W771" s="420">
        <v>60</v>
      </c>
      <c r="X771" s="420">
        <v>60</v>
      </c>
      <c r="Y771" s="420">
        <v>60</v>
      </c>
      <c r="Z771" s="420">
        <v>60</v>
      </c>
      <c r="AA771" s="420">
        <v>60</v>
      </c>
      <c r="AB771" s="420">
        <v>60</v>
      </c>
      <c r="AC771" s="420">
        <v>60</v>
      </c>
      <c r="AD771" s="420">
        <v>60</v>
      </c>
      <c r="AE771" s="420">
        <v>60</v>
      </c>
      <c r="AF771" s="420">
        <v>60</v>
      </c>
      <c r="AG771" s="424">
        <v>60</v>
      </c>
    </row>
    <row r="772" spans="1:33" x14ac:dyDescent="0.15">
      <c r="A772" s="421">
        <v>450</v>
      </c>
      <c r="B772" s="420">
        <v>450</v>
      </c>
      <c r="C772" s="420">
        <v>450</v>
      </c>
      <c r="D772" s="420">
        <v>450</v>
      </c>
      <c r="E772" s="420">
        <v>450</v>
      </c>
      <c r="F772" s="420">
        <v>450</v>
      </c>
      <c r="G772" s="420">
        <v>450</v>
      </c>
      <c r="H772" s="420">
        <v>450</v>
      </c>
      <c r="I772" s="420">
        <v>450</v>
      </c>
      <c r="J772" s="420">
        <v>450</v>
      </c>
      <c r="K772" s="420">
        <v>450</v>
      </c>
      <c r="L772" s="420">
        <v>450</v>
      </c>
      <c r="M772" s="420">
        <v>450</v>
      </c>
      <c r="N772" s="420">
        <v>450</v>
      </c>
      <c r="O772" s="420">
        <v>450</v>
      </c>
      <c r="P772" s="424">
        <v>450</v>
      </c>
      <c r="R772" s="421">
        <v>450</v>
      </c>
      <c r="S772" s="420">
        <v>450</v>
      </c>
      <c r="T772" s="420">
        <v>450</v>
      </c>
      <c r="U772" s="420">
        <v>450</v>
      </c>
      <c r="V772" s="420">
        <v>450</v>
      </c>
      <c r="W772" s="420">
        <v>450</v>
      </c>
      <c r="X772" s="420">
        <v>450</v>
      </c>
      <c r="Y772" s="420">
        <v>450</v>
      </c>
      <c r="Z772" s="420">
        <v>450</v>
      </c>
      <c r="AA772" s="420">
        <v>450</v>
      </c>
      <c r="AB772" s="420">
        <v>450</v>
      </c>
      <c r="AC772" s="420">
        <v>450</v>
      </c>
      <c r="AD772" s="420">
        <v>450</v>
      </c>
      <c r="AE772" s="420">
        <v>450</v>
      </c>
      <c r="AF772" s="420">
        <v>450</v>
      </c>
      <c r="AG772" s="424">
        <v>450</v>
      </c>
    </row>
    <row r="773" spans="1:33" x14ac:dyDescent="0.15">
      <c r="A773" s="421">
        <v>150</v>
      </c>
      <c r="B773" s="420">
        <v>150</v>
      </c>
      <c r="C773" s="420">
        <v>150</v>
      </c>
      <c r="D773" s="420">
        <v>150</v>
      </c>
      <c r="E773" s="420">
        <v>150</v>
      </c>
      <c r="F773" s="420">
        <v>150</v>
      </c>
      <c r="G773" s="420">
        <v>150</v>
      </c>
      <c r="H773" s="420">
        <v>150</v>
      </c>
      <c r="I773" s="420">
        <v>150</v>
      </c>
      <c r="J773" s="420">
        <v>150</v>
      </c>
      <c r="K773" s="420">
        <v>150</v>
      </c>
      <c r="L773" s="420">
        <v>150</v>
      </c>
      <c r="M773" s="420">
        <v>150</v>
      </c>
      <c r="N773" s="420">
        <v>150</v>
      </c>
      <c r="O773" s="420">
        <v>150</v>
      </c>
      <c r="P773" s="424">
        <v>150</v>
      </c>
      <c r="R773" s="421">
        <v>150</v>
      </c>
      <c r="S773" s="420">
        <v>150</v>
      </c>
      <c r="T773" s="420">
        <v>150</v>
      </c>
      <c r="U773" s="420">
        <v>150</v>
      </c>
      <c r="V773" s="420">
        <v>150</v>
      </c>
      <c r="W773" s="420">
        <v>150</v>
      </c>
      <c r="X773" s="420">
        <v>150</v>
      </c>
      <c r="Y773" s="420">
        <v>150</v>
      </c>
      <c r="Z773" s="420">
        <v>150</v>
      </c>
      <c r="AA773" s="420">
        <v>150</v>
      </c>
      <c r="AB773" s="420">
        <v>150</v>
      </c>
      <c r="AC773" s="420">
        <v>150</v>
      </c>
      <c r="AD773" s="420">
        <v>150</v>
      </c>
      <c r="AE773" s="420">
        <v>150</v>
      </c>
      <c r="AF773" s="420">
        <v>150</v>
      </c>
      <c r="AG773" s="424">
        <v>150</v>
      </c>
    </row>
    <row r="774" spans="1:33" x14ac:dyDescent="0.15">
      <c r="A774" s="421">
        <v>3000</v>
      </c>
      <c r="B774" s="420">
        <v>3000</v>
      </c>
      <c r="C774" s="420">
        <v>3000</v>
      </c>
      <c r="D774" s="420">
        <v>3000</v>
      </c>
      <c r="E774" s="420">
        <v>3000</v>
      </c>
      <c r="F774" s="420">
        <v>3000</v>
      </c>
      <c r="G774" s="420">
        <v>3000</v>
      </c>
      <c r="H774" s="420">
        <v>3000</v>
      </c>
      <c r="I774" s="420">
        <v>3000</v>
      </c>
      <c r="J774" s="420">
        <v>3000</v>
      </c>
      <c r="K774" s="420">
        <v>3000</v>
      </c>
      <c r="L774" s="420">
        <v>3000</v>
      </c>
      <c r="M774" s="420">
        <v>3000</v>
      </c>
      <c r="N774" s="420">
        <v>3000</v>
      </c>
      <c r="O774" s="420">
        <v>3000</v>
      </c>
      <c r="P774" s="424">
        <v>3000</v>
      </c>
      <c r="R774" s="421">
        <v>3000</v>
      </c>
      <c r="S774" s="420">
        <v>3000</v>
      </c>
      <c r="T774" s="420">
        <v>3000</v>
      </c>
      <c r="U774" s="420">
        <v>3000</v>
      </c>
      <c r="V774" s="420">
        <v>3000</v>
      </c>
      <c r="W774" s="420">
        <v>3000</v>
      </c>
      <c r="X774" s="420">
        <v>3000</v>
      </c>
      <c r="Y774" s="420">
        <v>3000</v>
      </c>
      <c r="Z774" s="420">
        <v>3000</v>
      </c>
      <c r="AA774" s="420">
        <v>3000</v>
      </c>
      <c r="AB774" s="420">
        <v>3000</v>
      </c>
      <c r="AC774" s="420">
        <v>3000</v>
      </c>
      <c r="AD774" s="420">
        <v>3000</v>
      </c>
      <c r="AE774" s="420">
        <v>3000</v>
      </c>
      <c r="AF774" s="420">
        <v>3000</v>
      </c>
      <c r="AG774" s="424">
        <v>3000</v>
      </c>
    </row>
    <row r="775" spans="1:33" x14ac:dyDescent="0.15">
      <c r="A775" s="421">
        <v>100</v>
      </c>
      <c r="B775" s="420">
        <v>90</v>
      </c>
      <c r="C775" s="420">
        <v>80</v>
      </c>
      <c r="D775" s="420">
        <v>70</v>
      </c>
      <c r="E775" s="420">
        <v>60</v>
      </c>
      <c r="F775" s="420">
        <v>50</v>
      </c>
      <c r="G775" s="420">
        <v>40</v>
      </c>
      <c r="H775" s="420">
        <v>30</v>
      </c>
      <c r="I775" s="420">
        <v>20</v>
      </c>
      <c r="J775" s="420">
        <v>10</v>
      </c>
      <c r="K775" s="420">
        <v>10</v>
      </c>
      <c r="L775" s="420">
        <v>10</v>
      </c>
      <c r="M775" s="420">
        <v>20</v>
      </c>
      <c r="N775" s="420">
        <v>30</v>
      </c>
      <c r="O775" s="420">
        <v>40</v>
      </c>
      <c r="P775" s="424">
        <v>50</v>
      </c>
      <c r="R775" s="421">
        <v>100</v>
      </c>
      <c r="S775" s="420">
        <v>90</v>
      </c>
      <c r="T775" s="420">
        <v>80</v>
      </c>
      <c r="U775" s="420">
        <v>70</v>
      </c>
      <c r="V775" s="420">
        <v>60</v>
      </c>
      <c r="W775" s="420">
        <v>50</v>
      </c>
      <c r="X775" s="420">
        <v>40</v>
      </c>
      <c r="Y775" s="420">
        <v>30</v>
      </c>
      <c r="Z775" s="420">
        <v>20</v>
      </c>
      <c r="AA775" s="420">
        <v>10</v>
      </c>
      <c r="AB775" s="420">
        <v>10</v>
      </c>
      <c r="AC775" s="420">
        <v>10</v>
      </c>
      <c r="AD775" s="420">
        <v>20</v>
      </c>
      <c r="AE775" s="420">
        <v>30</v>
      </c>
      <c r="AF775" s="420">
        <v>40</v>
      </c>
      <c r="AG775" s="424">
        <v>50</v>
      </c>
    </row>
    <row r="776" spans="1:33" x14ac:dyDescent="0.15">
      <c r="A776" s="421">
        <v>100</v>
      </c>
      <c r="B776" s="420">
        <v>90</v>
      </c>
      <c r="C776" s="420">
        <v>80</v>
      </c>
      <c r="D776" s="420">
        <v>70</v>
      </c>
      <c r="E776" s="420">
        <v>60</v>
      </c>
      <c r="F776" s="420">
        <v>50</v>
      </c>
      <c r="G776" s="420">
        <v>40</v>
      </c>
      <c r="H776" s="420">
        <v>30</v>
      </c>
      <c r="I776" s="420">
        <v>20</v>
      </c>
      <c r="J776" s="420">
        <v>10</v>
      </c>
      <c r="K776" s="420">
        <v>10</v>
      </c>
      <c r="L776" s="420">
        <v>10</v>
      </c>
      <c r="M776" s="420">
        <v>20</v>
      </c>
      <c r="N776" s="420">
        <v>30</v>
      </c>
      <c r="O776" s="420">
        <v>40</v>
      </c>
      <c r="P776" s="424">
        <v>50</v>
      </c>
      <c r="R776" s="421">
        <v>100</v>
      </c>
      <c r="S776" s="420">
        <v>90</v>
      </c>
      <c r="T776" s="420">
        <v>80</v>
      </c>
      <c r="U776" s="420">
        <v>70</v>
      </c>
      <c r="V776" s="420">
        <v>60</v>
      </c>
      <c r="W776" s="420">
        <v>50</v>
      </c>
      <c r="X776" s="420">
        <v>40</v>
      </c>
      <c r="Y776" s="420">
        <v>30</v>
      </c>
      <c r="Z776" s="420">
        <v>20</v>
      </c>
      <c r="AA776" s="420">
        <v>10</v>
      </c>
      <c r="AB776" s="420">
        <v>10</v>
      </c>
      <c r="AC776" s="420">
        <v>10</v>
      </c>
      <c r="AD776" s="420">
        <v>20</v>
      </c>
      <c r="AE776" s="420">
        <v>30</v>
      </c>
      <c r="AF776" s="420">
        <v>40</v>
      </c>
      <c r="AG776" s="424">
        <v>50</v>
      </c>
    </row>
    <row r="777" spans="1:33" x14ac:dyDescent="0.15">
      <c r="A777" s="421">
        <v>100</v>
      </c>
      <c r="B777" s="420">
        <v>90</v>
      </c>
      <c r="C777" s="420">
        <v>80</v>
      </c>
      <c r="D777" s="420">
        <v>70</v>
      </c>
      <c r="E777" s="420">
        <v>60</v>
      </c>
      <c r="F777" s="420">
        <v>50</v>
      </c>
      <c r="G777" s="420">
        <v>40</v>
      </c>
      <c r="H777" s="420">
        <v>30</v>
      </c>
      <c r="I777" s="420">
        <v>20</v>
      </c>
      <c r="J777" s="420">
        <v>10</v>
      </c>
      <c r="K777" s="420">
        <v>10</v>
      </c>
      <c r="L777" s="420">
        <v>10</v>
      </c>
      <c r="M777" s="420">
        <v>20</v>
      </c>
      <c r="N777" s="420">
        <v>30</v>
      </c>
      <c r="O777" s="420">
        <v>40</v>
      </c>
      <c r="P777" s="424">
        <v>50</v>
      </c>
      <c r="R777" s="421">
        <v>100</v>
      </c>
      <c r="S777" s="420">
        <v>90</v>
      </c>
      <c r="T777" s="420">
        <v>80</v>
      </c>
      <c r="U777" s="420">
        <v>70</v>
      </c>
      <c r="V777" s="420">
        <v>60</v>
      </c>
      <c r="W777" s="420">
        <v>50</v>
      </c>
      <c r="X777" s="420">
        <v>40</v>
      </c>
      <c r="Y777" s="420">
        <v>30</v>
      </c>
      <c r="Z777" s="420">
        <v>20</v>
      </c>
      <c r="AA777" s="420">
        <v>10</v>
      </c>
      <c r="AB777" s="420">
        <v>10</v>
      </c>
      <c r="AC777" s="420">
        <v>10</v>
      </c>
      <c r="AD777" s="420">
        <v>20</v>
      </c>
      <c r="AE777" s="420">
        <v>30</v>
      </c>
      <c r="AF777" s="420">
        <v>40</v>
      </c>
      <c r="AG777" s="424">
        <v>50</v>
      </c>
    </row>
    <row r="778" spans="1:33" x14ac:dyDescent="0.15">
      <c r="A778" s="421">
        <v>100</v>
      </c>
      <c r="B778" s="420">
        <v>90</v>
      </c>
      <c r="C778" s="420">
        <v>80</v>
      </c>
      <c r="D778" s="420">
        <v>70</v>
      </c>
      <c r="E778" s="420">
        <v>60</v>
      </c>
      <c r="F778" s="420">
        <v>50</v>
      </c>
      <c r="G778" s="420">
        <v>40</v>
      </c>
      <c r="H778" s="420">
        <v>30</v>
      </c>
      <c r="I778" s="420">
        <v>20</v>
      </c>
      <c r="J778" s="420">
        <v>10</v>
      </c>
      <c r="K778" s="420">
        <v>10</v>
      </c>
      <c r="L778" s="420">
        <v>10</v>
      </c>
      <c r="M778" s="420">
        <v>20</v>
      </c>
      <c r="N778" s="420">
        <v>30</v>
      </c>
      <c r="O778" s="420">
        <v>40</v>
      </c>
      <c r="P778" s="424">
        <v>50</v>
      </c>
      <c r="R778" s="421">
        <v>100</v>
      </c>
      <c r="S778" s="420">
        <v>90</v>
      </c>
      <c r="T778" s="420">
        <v>80</v>
      </c>
      <c r="U778" s="420">
        <v>70</v>
      </c>
      <c r="V778" s="420">
        <v>60</v>
      </c>
      <c r="W778" s="420">
        <v>50</v>
      </c>
      <c r="X778" s="420">
        <v>40</v>
      </c>
      <c r="Y778" s="420">
        <v>30</v>
      </c>
      <c r="Z778" s="420">
        <v>20</v>
      </c>
      <c r="AA778" s="420">
        <v>10</v>
      </c>
      <c r="AB778" s="420">
        <v>10</v>
      </c>
      <c r="AC778" s="420">
        <v>10</v>
      </c>
      <c r="AD778" s="420">
        <v>20</v>
      </c>
      <c r="AE778" s="420">
        <v>30</v>
      </c>
      <c r="AF778" s="420">
        <v>40</v>
      </c>
      <c r="AG778" s="424">
        <v>50</v>
      </c>
    </row>
    <row r="779" spans="1:33" x14ac:dyDescent="0.15">
      <c r="A779" s="421">
        <v>100</v>
      </c>
      <c r="B779" s="420">
        <v>90</v>
      </c>
      <c r="C779" s="420">
        <v>80</v>
      </c>
      <c r="D779" s="420">
        <v>70</v>
      </c>
      <c r="E779" s="420">
        <v>60</v>
      </c>
      <c r="F779" s="420">
        <v>50</v>
      </c>
      <c r="G779" s="420">
        <v>40</v>
      </c>
      <c r="H779" s="420">
        <v>30</v>
      </c>
      <c r="I779" s="420">
        <v>20</v>
      </c>
      <c r="J779" s="420">
        <v>10</v>
      </c>
      <c r="K779" s="420">
        <v>10</v>
      </c>
      <c r="L779" s="420">
        <v>10</v>
      </c>
      <c r="M779" s="420">
        <v>20</v>
      </c>
      <c r="N779" s="420">
        <v>30</v>
      </c>
      <c r="O779" s="420">
        <v>40</v>
      </c>
      <c r="P779" s="424">
        <v>50</v>
      </c>
      <c r="R779" s="421">
        <v>100</v>
      </c>
      <c r="S779" s="420">
        <v>90</v>
      </c>
      <c r="T779" s="420">
        <v>80</v>
      </c>
      <c r="U779" s="420">
        <v>70</v>
      </c>
      <c r="V779" s="420">
        <v>60</v>
      </c>
      <c r="W779" s="420">
        <v>50</v>
      </c>
      <c r="X779" s="420">
        <v>40</v>
      </c>
      <c r="Y779" s="420">
        <v>30</v>
      </c>
      <c r="Z779" s="420">
        <v>20</v>
      </c>
      <c r="AA779" s="420">
        <v>10</v>
      </c>
      <c r="AB779" s="420">
        <v>10</v>
      </c>
      <c r="AC779" s="420">
        <v>10</v>
      </c>
      <c r="AD779" s="420">
        <v>20</v>
      </c>
      <c r="AE779" s="420">
        <v>30</v>
      </c>
      <c r="AF779" s="420">
        <v>40</v>
      </c>
      <c r="AG779" s="424">
        <v>50</v>
      </c>
    </row>
    <row r="780" spans="1:33" x14ac:dyDescent="0.15">
      <c r="A780" s="421">
        <v>100</v>
      </c>
      <c r="B780" s="420">
        <v>90</v>
      </c>
      <c r="C780" s="420">
        <v>80</v>
      </c>
      <c r="D780" s="420">
        <v>70</v>
      </c>
      <c r="E780" s="420">
        <v>60</v>
      </c>
      <c r="F780" s="420">
        <v>50</v>
      </c>
      <c r="G780" s="420">
        <v>40</v>
      </c>
      <c r="H780" s="420">
        <v>30</v>
      </c>
      <c r="I780" s="420">
        <v>20</v>
      </c>
      <c r="J780" s="420">
        <v>10</v>
      </c>
      <c r="K780" s="420">
        <v>10</v>
      </c>
      <c r="L780" s="420">
        <v>10</v>
      </c>
      <c r="M780" s="420">
        <v>20</v>
      </c>
      <c r="N780" s="420">
        <v>30</v>
      </c>
      <c r="O780" s="420">
        <v>40</v>
      </c>
      <c r="P780" s="424">
        <v>50</v>
      </c>
      <c r="R780" s="421">
        <v>100</v>
      </c>
      <c r="S780" s="420">
        <v>90</v>
      </c>
      <c r="T780" s="420">
        <v>80</v>
      </c>
      <c r="U780" s="420">
        <v>70</v>
      </c>
      <c r="V780" s="420">
        <v>60</v>
      </c>
      <c r="W780" s="420">
        <v>50</v>
      </c>
      <c r="X780" s="420">
        <v>40</v>
      </c>
      <c r="Y780" s="420">
        <v>30</v>
      </c>
      <c r="Z780" s="420">
        <v>20</v>
      </c>
      <c r="AA780" s="420">
        <v>10</v>
      </c>
      <c r="AB780" s="420">
        <v>10</v>
      </c>
      <c r="AC780" s="420">
        <v>10</v>
      </c>
      <c r="AD780" s="420">
        <v>20</v>
      </c>
      <c r="AE780" s="420">
        <v>30</v>
      </c>
      <c r="AF780" s="420">
        <v>40</v>
      </c>
      <c r="AG780" s="424">
        <v>50</v>
      </c>
    </row>
    <row r="781" spans="1:33" x14ac:dyDescent="0.15">
      <c r="A781" s="421">
        <v>100</v>
      </c>
      <c r="B781" s="420">
        <v>90</v>
      </c>
      <c r="C781" s="420">
        <v>80</v>
      </c>
      <c r="D781" s="420">
        <v>70</v>
      </c>
      <c r="E781" s="420">
        <v>60</v>
      </c>
      <c r="F781" s="420">
        <v>50</v>
      </c>
      <c r="G781" s="420">
        <v>40</v>
      </c>
      <c r="H781" s="420">
        <v>30</v>
      </c>
      <c r="I781" s="420">
        <v>20</v>
      </c>
      <c r="J781" s="420">
        <v>10</v>
      </c>
      <c r="K781" s="420">
        <v>10</v>
      </c>
      <c r="L781" s="420">
        <v>10</v>
      </c>
      <c r="M781" s="420">
        <v>20</v>
      </c>
      <c r="N781" s="420">
        <v>30</v>
      </c>
      <c r="O781" s="420">
        <v>40</v>
      </c>
      <c r="P781" s="424">
        <v>50</v>
      </c>
      <c r="R781" s="421">
        <v>100</v>
      </c>
      <c r="S781" s="420">
        <v>90</v>
      </c>
      <c r="T781" s="420">
        <v>80</v>
      </c>
      <c r="U781" s="420">
        <v>70</v>
      </c>
      <c r="V781" s="420">
        <v>60</v>
      </c>
      <c r="W781" s="420">
        <v>50</v>
      </c>
      <c r="X781" s="420">
        <v>40</v>
      </c>
      <c r="Y781" s="420">
        <v>30</v>
      </c>
      <c r="Z781" s="420">
        <v>20</v>
      </c>
      <c r="AA781" s="420">
        <v>10</v>
      </c>
      <c r="AB781" s="420">
        <v>10</v>
      </c>
      <c r="AC781" s="420">
        <v>10</v>
      </c>
      <c r="AD781" s="420">
        <v>20</v>
      </c>
      <c r="AE781" s="420">
        <v>30</v>
      </c>
      <c r="AF781" s="420">
        <v>40</v>
      </c>
      <c r="AG781" s="424">
        <v>50</v>
      </c>
    </row>
    <row r="782" spans="1:33" x14ac:dyDescent="0.15">
      <c r="A782" s="421">
        <v>100</v>
      </c>
      <c r="B782" s="420">
        <v>90</v>
      </c>
      <c r="C782" s="420">
        <v>80</v>
      </c>
      <c r="D782" s="420">
        <v>70</v>
      </c>
      <c r="E782" s="420">
        <v>60</v>
      </c>
      <c r="F782" s="420">
        <v>50</v>
      </c>
      <c r="G782" s="420">
        <v>40</v>
      </c>
      <c r="H782" s="420">
        <v>30</v>
      </c>
      <c r="I782" s="420">
        <v>20</v>
      </c>
      <c r="J782" s="420">
        <v>10</v>
      </c>
      <c r="K782" s="420">
        <v>10</v>
      </c>
      <c r="L782" s="420">
        <v>10</v>
      </c>
      <c r="M782" s="420">
        <v>20</v>
      </c>
      <c r="N782" s="420">
        <v>30</v>
      </c>
      <c r="O782" s="420">
        <v>40</v>
      </c>
      <c r="P782" s="424">
        <v>50</v>
      </c>
      <c r="R782" s="421">
        <v>100</v>
      </c>
      <c r="S782" s="420">
        <v>90</v>
      </c>
      <c r="T782" s="420">
        <v>80</v>
      </c>
      <c r="U782" s="420">
        <v>70</v>
      </c>
      <c r="V782" s="420">
        <v>60</v>
      </c>
      <c r="W782" s="420">
        <v>50</v>
      </c>
      <c r="X782" s="420">
        <v>40</v>
      </c>
      <c r="Y782" s="420">
        <v>30</v>
      </c>
      <c r="Z782" s="420">
        <v>20</v>
      </c>
      <c r="AA782" s="420">
        <v>10</v>
      </c>
      <c r="AB782" s="420">
        <v>10</v>
      </c>
      <c r="AC782" s="420">
        <v>10</v>
      </c>
      <c r="AD782" s="420">
        <v>20</v>
      </c>
      <c r="AE782" s="420">
        <v>30</v>
      </c>
      <c r="AF782" s="420">
        <v>40</v>
      </c>
      <c r="AG782" s="424">
        <v>50</v>
      </c>
    </row>
    <row r="783" spans="1:33" x14ac:dyDescent="0.15">
      <c r="A783" s="421">
        <v>100</v>
      </c>
      <c r="B783" s="420">
        <v>90</v>
      </c>
      <c r="C783" s="420">
        <v>80</v>
      </c>
      <c r="D783" s="420">
        <v>70</v>
      </c>
      <c r="E783" s="420">
        <v>60</v>
      </c>
      <c r="F783" s="420">
        <v>50</v>
      </c>
      <c r="G783" s="420">
        <v>40</v>
      </c>
      <c r="H783" s="420">
        <v>30</v>
      </c>
      <c r="I783" s="420">
        <v>20</v>
      </c>
      <c r="J783" s="420">
        <v>10</v>
      </c>
      <c r="K783" s="420">
        <v>10</v>
      </c>
      <c r="L783" s="420">
        <v>10</v>
      </c>
      <c r="M783" s="420">
        <v>20</v>
      </c>
      <c r="N783" s="420">
        <v>30</v>
      </c>
      <c r="O783" s="420">
        <v>40</v>
      </c>
      <c r="P783" s="424">
        <v>50</v>
      </c>
      <c r="R783" s="421">
        <v>100</v>
      </c>
      <c r="S783" s="420">
        <v>90</v>
      </c>
      <c r="T783" s="420">
        <v>80</v>
      </c>
      <c r="U783" s="420">
        <v>70</v>
      </c>
      <c r="V783" s="420">
        <v>60</v>
      </c>
      <c r="W783" s="420">
        <v>50</v>
      </c>
      <c r="X783" s="420">
        <v>40</v>
      </c>
      <c r="Y783" s="420">
        <v>30</v>
      </c>
      <c r="Z783" s="420">
        <v>20</v>
      </c>
      <c r="AA783" s="420">
        <v>10</v>
      </c>
      <c r="AB783" s="420">
        <v>10</v>
      </c>
      <c r="AC783" s="420">
        <v>10</v>
      </c>
      <c r="AD783" s="420">
        <v>20</v>
      </c>
      <c r="AE783" s="420">
        <v>30</v>
      </c>
      <c r="AF783" s="420">
        <v>40</v>
      </c>
      <c r="AG783" s="424">
        <v>50</v>
      </c>
    </row>
    <row r="784" spans="1:33" x14ac:dyDescent="0.15">
      <c r="A784" s="421">
        <v>100</v>
      </c>
      <c r="B784" s="420">
        <v>90</v>
      </c>
      <c r="C784" s="420">
        <v>80</v>
      </c>
      <c r="D784" s="420">
        <v>70</v>
      </c>
      <c r="E784" s="420">
        <v>60</v>
      </c>
      <c r="F784" s="420">
        <v>50</v>
      </c>
      <c r="G784" s="420">
        <v>40</v>
      </c>
      <c r="H784" s="420">
        <v>30</v>
      </c>
      <c r="I784" s="420">
        <v>20</v>
      </c>
      <c r="J784" s="420">
        <v>10</v>
      </c>
      <c r="K784" s="420">
        <v>10</v>
      </c>
      <c r="L784" s="420">
        <v>10</v>
      </c>
      <c r="M784" s="420">
        <v>20</v>
      </c>
      <c r="N784" s="420">
        <v>30</v>
      </c>
      <c r="O784" s="420">
        <v>40</v>
      </c>
      <c r="P784" s="424">
        <v>50</v>
      </c>
      <c r="R784" s="421">
        <v>100</v>
      </c>
      <c r="S784" s="420">
        <v>90</v>
      </c>
      <c r="T784" s="420">
        <v>80</v>
      </c>
      <c r="U784" s="420">
        <v>70</v>
      </c>
      <c r="V784" s="420">
        <v>60</v>
      </c>
      <c r="W784" s="420">
        <v>50</v>
      </c>
      <c r="X784" s="420">
        <v>40</v>
      </c>
      <c r="Y784" s="420">
        <v>30</v>
      </c>
      <c r="Z784" s="420">
        <v>20</v>
      </c>
      <c r="AA784" s="420">
        <v>10</v>
      </c>
      <c r="AB784" s="420">
        <v>10</v>
      </c>
      <c r="AC784" s="420">
        <v>10</v>
      </c>
      <c r="AD784" s="420">
        <v>20</v>
      </c>
      <c r="AE784" s="420">
        <v>30</v>
      </c>
      <c r="AF784" s="420">
        <v>40</v>
      </c>
      <c r="AG784" s="424">
        <v>50</v>
      </c>
    </row>
    <row r="785" spans="1:33" x14ac:dyDescent="0.15">
      <c r="A785" s="421">
        <v>100</v>
      </c>
      <c r="B785" s="420">
        <v>90</v>
      </c>
      <c r="C785" s="420">
        <v>80</v>
      </c>
      <c r="D785" s="420">
        <v>70</v>
      </c>
      <c r="E785" s="420">
        <v>60</v>
      </c>
      <c r="F785" s="420">
        <v>50</v>
      </c>
      <c r="G785" s="420">
        <v>40</v>
      </c>
      <c r="H785" s="420">
        <v>30</v>
      </c>
      <c r="I785" s="420">
        <v>20</v>
      </c>
      <c r="J785" s="420">
        <v>10</v>
      </c>
      <c r="K785" s="420">
        <v>10</v>
      </c>
      <c r="L785" s="420">
        <v>10</v>
      </c>
      <c r="M785" s="420">
        <v>20</v>
      </c>
      <c r="N785" s="420">
        <v>30</v>
      </c>
      <c r="O785" s="420">
        <v>40</v>
      </c>
      <c r="P785" s="424">
        <v>50</v>
      </c>
      <c r="R785" s="421">
        <v>100</v>
      </c>
      <c r="S785" s="420">
        <v>90</v>
      </c>
      <c r="T785" s="420">
        <v>80</v>
      </c>
      <c r="U785" s="420">
        <v>70</v>
      </c>
      <c r="V785" s="420">
        <v>60</v>
      </c>
      <c r="W785" s="420">
        <v>50</v>
      </c>
      <c r="X785" s="420">
        <v>40</v>
      </c>
      <c r="Y785" s="420">
        <v>30</v>
      </c>
      <c r="Z785" s="420">
        <v>20</v>
      </c>
      <c r="AA785" s="420">
        <v>10</v>
      </c>
      <c r="AB785" s="420">
        <v>10</v>
      </c>
      <c r="AC785" s="420">
        <v>10</v>
      </c>
      <c r="AD785" s="420">
        <v>20</v>
      </c>
      <c r="AE785" s="420">
        <v>30</v>
      </c>
      <c r="AF785" s="420">
        <v>40</v>
      </c>
      <c r="AG785" s="424">
        <v>50</v>
      </c>
    </row>
    <row r="786" spans="1:33" x14ac:dyDescent="0.15">
      <c r="A786" s="421">
        <v>10</v>
      </c>
      <c r="B786" s="420">
        <v>20</v>
      </c>
      <c r="C786" s="420">
        <v>30</v>
      </c>
      <c r="D786" s="420">
        <v>40</v>
      </c>
      <c r="E786" s="420">
        <v>50</v>
      </c>
      <c r="F786" s="420">
        <v>60</v>
      </c>
      <c r="G786" s="420">
        <v>70</v>
      </c>
      <c r="H786" s="420">
        <v>80</v>
      </c>
      <c r="I786" s="420">
        <v>90</v>
      </c>
      <c r="J786" s="420">
        <v>100</v>
      </c>
      <c r="K786" s="420">
        <v>90</v>
      </c>
      <c r="L786" s="420">
        <v>80</v>
      </c>
      <c r="M786" s="420">
        <v>70</v>
      </c>
      <c r="N786" s="420">
        <v>60</v>
      </c>
      <c r="O786" s="420">
        <v>50</v>
      </c>
      <c r="P786" s="424">
        <v>40</v>
      </c>
      <c r="R786" s="421">
        <v>10</v>
      </c>
      <c r="S786" s="420">
        <v>20</v>
      </c>
      <c r="T786" s="420">
        <v>30</v>
      </c>
      <c r="U786" s="420">
        <v>40</v>
      </c>
      <c r="V786" s="420">
        <v>50</v>
      </c>
      <c r="W786" s="420">
        <v>60</v>
      </c>
      <c r="X786" s="420">
        <v>70</v>
      </c>
      <c r="Y786" s="420">
        <v>80</v>
      </c>
      <c r="Z786" s="420">
        <v>90</v>
      </c>
      <c r="AA786" s="420">
        <v>100</v>
      </c>
      <c r="AB786" s="420">
        <v>90</v>
      </c>
      <c r="AC786" s="420">
        <v>80</v>
      </c>
      <c r="AD786" s="420">
        <v>70</v>
      </c>
      <c r="AE786" s="420">
        <v>60</v>
      </c>
      <c r="AF786" s="420">
        <v>50</v>
      </c>
      <c r="AG786" s="424">
        <v>40</v>
      </c>
    </row>
    <row r="787" spans="1:33" ht="14.25" thickBot="1" x14ac:dyDescent="0.2">
      <c r="A787" s="421">
        <v>10</v>
      </c>
      <c r="B787" s="420">
        <v>10</v>
      </c>
      <c r="C787" s="420">
        <v>10</v>
      </c>
      <c r="D787" s="420">
        <v>10</v>
      </c>
      <c r="E787" s="420">
        <v>10</v>
      </c>
      <c r="F787" s="420">
        <v>10</v>
      </c>
      <c r="G787" s="420">
        <v>10</v>
      </c>
      <c r="H787" s="420">
        <v>10</v>
      </c>
      <c r="I787" s="420">
        <v>10</v>
      </c>
      <c r="J787" s="420">
        <v>10</v>
      </c>
      <c r="K787" s="420">
        <v>10</v>
      </c>
      <c r="L787" s="420">
        <v>10</v>
      </c>
      <c r="M787" s="420">
        <v>10</v>
      </c>
      <c r="N787" s="420">
        <v>10</v>
      </c>
      <c r="O787" s="420">
        <v>10</v>
      </c>
      <c r="P787" s="424">
        <v>10</v>
      </c>
      <c r="R787" s="421">
        <v>10</v>
      </c>
      <c r="S787" s="420">
        <v>10</v>
      </c>
      <c r="T787" s="420">
        <v>10</v>
      </c>
      <c r="U787" s="420">
        <v>10</v>
      </c>
      <c r="V787" s="420">
        <v>10</v>
      </c>
      <c r="W787" s="420">
        <v>10</v>
      </c>
      <c r="X787" s="420">
        <v>10</v>
      </c>
      <c r="Y787" s="420">
        <v>10</v>
      </c>
      <c r="Z787" s="420">
        <v>10</v>
      </c>
      <c r="AA787" s="420">
        <v>10</v>
      </c>
      <c r="AB787" s="420">
        <v>10</v>
      </c>
      <c r="AC787" s="420">
        <v>10</v>
      </c>
      <c r="AD787" s="420">
        <v>10</v>
      </c>
      <c r="AE787" s="420">
        <v>10</v>
      </c>
      <c r="AF787" s="420">
        <v>10</v>
      </c>
      <c r="AG787" s="424">
        <v>10</v>
      </c>
    </row>
    <row r="788" spans="1:33" x14ac:dyDescent="0.15">
      <c r="A788" s="821" t="s">
        <v>10873</v>
      </c>
      <c r="B788" s="422" t="s">
        <v>10963</v>
      </c>
      <c r="C788" s="422" t="s">
        <v>10873</v>
      </c>
      <c r="D788" s="422" t="s">
        <v>10873</v>
      </c>
      <c r="E788" s="422" t="s">
        <v>10873</v>
      </c>
      <c r="F788" s="422" t="s">
        <v>10873</v>
      </c>
      <c r="G788" s="422" t="s">
        <v>10873</v>
      </c>
      <c r="H788" s="422" t="s">
        <v>10873</v>
      </c>
      <c r="I788" s="422" t="s">
        <v>10873</v>
      </c>
      <c r="J788" s="422" t="s">
        <v>10800</v>
      </c>
      <c r="K788" s="422" t="s">
        <v>10873</v>
      </c>
      <c r="L788" s="422" t="s">
        <v>10873</v>
      </c>
      <c r="M788" s="422" t="s">
        <v>10963</v>
      </c>
      <c r="N788" s="422" t="s">
        <v>10873</v>
      </c>
      <c r="O788" s="422" t="s">
        <v>10873</v>
      </c>
      <c r="P788" s="822" t="s">
        <v>10873</v>
      </c>
      <c r="R788" s="821" t="s">
        <v>10800</v>
      </c>
      <c r="S788" s="422" t="s">
        <v>10800</v>
      </c>
      <c r="T788" s="422" t="s">
        <v>10800</v>
      </c>
      <c r="U788" s="422" t="s">
        <v>10800</v>
      </c>
      <c r="V788" s="422" t="s">
        <v>10800</v>
      </c>
      <c r="W788" s="422" t="s">
        <v>10800</v>
      </c>
      <c r="X788" s="422" t="s">
        <v>10800</v>
      </c>
      <c r="Y788" s="422" t="s">
        <v>10800</v>
      </c>
      <c r="Z788" s="422" t="s">
        <v>10800</v>
      </c>
      <c r="AA788" s="422" t="s">
        <v>10800</v>
      </c>
      <c r="AB788" s="422" t="s">
        <v>10800</v>
      </c>
      <c r="AC788" s="422" t="s">
        <v>10800</v>
      </c>
      <c r="AD788" s="422" t="s">
        <v>10800</v>
      </c>
      <c r="AE788" s="422" t="s">
        <v>10800</v>
      </c>
      <c r="AF788" s="422" t="s">
        <v>10800</v>
      </c>
      <c r="AG788" s="822" t="s">
        <v>10800</v>
      </c>
    </row>
    <row r="789" spans="1:33" x14ac:dyDescent="0.15">
      <c r="A789" s="421" t="s">
        <v>10964</v>
      </c>
      <c r="B789" s="420" t="s">
        <v>10875</v>
      </c>
      <c r="C789" s="420" t="s">
        <v>10875</v>
      </c>
      <c r="D789" s="420" t="s">
        <v>10875</v>
      </c>
      <c r="E789" s="420" t="s">
        <v>10875</v>
      </c>
      <c r="F789" s="420" t="s">
        <v>10964</v>
      </c>
      <c r="G789" s="420" t="s">
        <v>10875</v>
      </c>
      <c r="H789" s="420" t="s">
        <v>10875</v>
      </c>
      <c r="I789" s="420" t="s">
        <v>10773</v>
      </c>
      <c r="J789" s="420" t="s">
        <v>10875</v>
      </c>
      <c r="K789" s="420" t="s">
        <v>10773</v>
      </c>
      <c r="L789" s="420" t="s">
        <v>10875</v>
      </c>
      <c r="M789" s="420" t="s">
        <v>10964</v>
      </c>
      <c r="N789" s="420" t="s">
        <v>10964</v>
      </c>
      <c r="O789" s="420" t="s">
        <v>10773</v>
      </c>
      <c r="P789" s="424" t="s">
        <v>10875</v>
      </c>
      <c r="R789" s="421" t="s">
        <v>10773</v>
      </c>
      <c r="S789" s="420" t="s">
        <v>10773</v>
      </c>
      <c r="T789" s="420" t="s">
        <v>10773</v>
      </c>
      <c r="U789" s="420" t="s">
        <v>10773</v>
      </c>
      <c r="V789" s="420" t="s">
        <v>10773</v>
      </c>
      <c r="W789" s="420" t="s">
        <v>10773</v>
      </c>
      <c r="X789" s="420" t="s">
        <v>10773</v>
      </c>
      <c r="Y789" s="420" t="s">
        <v>10773</v>
      </c>
      <c r="Z789" s="420" t="s">
        <v>10773</v>
      </c>
      <c r="AA789" s="420" t="s">
        <v>10773</v>
      </c>
      <c r="AB789" s="420" t="s">
        <v>10773</v>
      </c>
      <c r="AC789" s="420" t="s">
        <v>10773</v>
      </c>
      <c r="AD789" s="420" t="s">
        <v>10773</v>
      </c>
      <c r="AE789" s="420" t="s">
        <v>10773</v>
      </c>
      <c r="AF789" s="420" t="s">
        <v>10773</v>
      </c>
      <c r="AG789" s="424" t="s">
        <v>10773</v>
      </c>
    </row>
    <row r="790" spans="1:33" x14ac:dyDescent="0.15">
      <c r="A790" s="421" t="s">
        <v>10965</v>
      </c>
      <c r="B790" s="420" t="s">
        <v>10774</v>
      </c>
      <c r="C790" s="420" t="s">
        <v>10965</v>
      </c>
      <c r="D790" s="420" t="s">
        <v>10871</v>
      </c>
      <c r="E790" s="420" t="s">
        <v>10871</v>
      </c>
      <c r="F790" s="420" t="s">
        <v>10871</v>
      </c>
      <c r="G790" s="420" t="s">
        <v>10965</v>
      </c>
      <c r="H790" s="420" t="s">
        <v>10774</v>
      </c>
      <c r="I790" s="420" t="s">
        <v>10966</v>
      </c>
      <c r="J790" s="420" t="s">
        <v>10872</v>
      </c>
      <c r="K790" s="420" t="s">
        <v>10966</v>
      </c>
      <c r="L790" s="420" t="s">
        <v>10799</v>
      </c>
      <c r="M790" s="420" t="s">
        <v>10872</v>
      </c>
      <c r="N790" s="420" t="s">
        <v>10872</v>
      </c>
      <c r="O790" s="420" t="s">
        <v>10872</v>
      </c>
      <c r="P790" s="424" t="s">
        <v>10872</v>
      </c>
      <c r="R790" s="421" t="s">
        <v>10774</v>
      </c>
      <c r="S790" s="420" t="s">
        <v>10774</v>
      </c>
      <c r="T790" s="420" t="s">
        <v>10871</v>
      </c>
      <c r="U790" s="420" t="s">
        <v>10871</v>
      </c>
      <c r="V790" s="420" t="s">
        <v>10774</v>
      </c>
      <c r="W790" s="420" t="s">
        <v>10774</v>
      </c>
      <c r="X790" s="420" t="s">
        <v>10774</v>
      </c>
      <c r="Y790" s="420" t="s">
        <v>10871</v>
      </c>
      <c r="Z790" s="420" t="s">
        <v>10872</v>
      </c>
      <c r="AA790" s="420" t="s">
        <v>10872</v>
      </c>
      <c r="AB790" s="420" t="s">
        <v>10872</v>
      </c>
      <c r="AC790" s="420" t="s">
        <v>10872</v>
      </c>
      <c r="AD790" s="420" t="s">
        <v>10872</v>
      </c>
      <c r="AE790" s="420" t="s">
        <v>10872</v>
      </c>
      <c r="AF790" s="420" t="s">
        <v>10872</v>
      </c>
      <c r="AG790" s="424" t="s">
        <v>10872</v>
      </c>
    </row>
    <row r="791" spans="1:33" x14ac:dyDescent="0.15">
      <c r="A791" s="421">
        <v>1350</v>
      </c>
      <c r="B791" s="420">
        <v>1350</v>
      </c>
      <c r="C791" s="420">
        <v>1350</v>
      </c>
      <c r="D791" s="420">
        <v>1350</v>
      </c>
      <c r="E791" s="420">
        <v>1350</v>
      </c>
      <c r="F791" s="420">
        <v>1350</v>
      </c>
      <c r="G791" s="420">
        <v>1350</v>
      </c>
      <c r="H791" s="420">
        <v>1350</v>
      </c>
      <c r="I791" s="420">
        <v>1350</v>
      </c>
      <c r="J791" s="420">
        <v>1350</v>
      </c>
      <c r="K791" s="420">
        <v>1350</v>
      </c>
      <c r="L791" s="420">
        <v>1350</v>
      </c>
      <c r="M791" s="420">
        <v>1350</v>
      </c>
      <c r="N791" s="420">
        <v>1350</v>
      </c>
      <c r="O791" s="420">
        <v>1350</v>
      </c>
      <c r="P791" s="424">
        <v>1350</v>
      </c>
      <c r="R791" s="421">
        <v>1350</v>
      </c>
      <c r="S791" s="420">
        <v>1350</v>
      </c>
      <c r="T791" s="420">
        <v>1350</v>
      </c>
      <c r="U791" s="420">
        <v>1350</v>
      </c>
      <c r="V791" s="420">
        <v>1350</v>
      </c>
      <c r="W791" s="420">
        <v>1350</v>
      </c>
      <c r="X791" s="420">
        <v>1350</v>
      </c>
      <c r="Y791" s="420">
        <v>1350</v>
      </c>
      <c r="Z791" s="420">
        <v>1350</v>
      </c>
      <c r="AA791" s="420">
        <v>1350</v>
      </c>
      <c r="AB791" s="420">
        <v>1350</v>
      </c>
      <c r="AC791" s="420">
        <v>1350</v>
      </c>
      <c r="AD791" s="420">
        <v>1350</v>
      </c>
      <c r="AE791" s="420">
        <v>1350</v>
      </c>
      <c r="AF791" s="420">
        <v>1350</v>
      </c>
      <c r="AG791" s="424">
        <v>1350</v>
      </c>
    </row>
    <row r="792" spans="1:33" x14ac:dyDescent="0.15">
      <c r="A792" s="421">
        <v>30</v>
      </c>
      <c r="B792" s="420">
        <v>45</v>
      </c>
      <c r="C792" s="420">
        <v>60</v>
      </c>
      <c r="D792" s="420">
        <v>75</v>
      </c>
      <c r="E792" s="420">
        <v>90</v>
      </c>
      <c r="F792" s="420">
        <v>150</v>
      </c>
      <c r="G792" s="420">
        <v>120</v>
      </c>
      <c r="H792" s="420">
        <v>135</v>
      </c>
      <c r="I792" s="420">
        <v>150</v>
      </c>
      <c r="J792" s="420">
        <v>165</v>
      </c>
      <c r="K792" s="420">
        <v>180</v>
      </c>
      <c r="L792" s="420">
        <v>195</v>
      </c>
      <c r="M792" s="420">
        <v>210</v>
      </c>
      <c r="N792" s="420">
        <v>225</v>
      </c>
      <c r="O792" s="420">
        <v>240</v>
      </c>
      <c r="P792" s="424">
        <v>255</v>
      </c>
      <c r="R792" s="421">
        <v>30</v>
      </c>
      <c r="S792" s="420">
        <v>45</v>
      </c>
      <c r="T792" s="420">
        <v>60</v>
      </c>
      <c r="U792" s="420">
        <v>75</v>
      </c>
      <c r="V792" s="420">
        <v>90</v>
      </c>
      <c r="W792" s="420">
        <v>150</v>
      </c>
      <c r="X792" s="420">
        <v>120</v>
      </c>
      <c r="Y792" s="420">
        <v>135</v>
      </c>
      <c r="Z792" s="420">
        <v>150</v>
      </c>
      <c r="AA792" s="420">
        <v>165</v>
      </c>
      <c r="AB792" s="420">
        <v>180</v>
      </c>
      <c r="AC792" s="420">
        <v>195</v>
      </c>
      <c r="AD792" s="420">
        <v>210</v>
      </c>
      <c r="AE792" s="420">
        <v>225</v>
      </c>
      <c r="AF792" s="420">
        <v>240</v>
      </c>
      <c r="AG792" s="424">
        <v>255</v>
      </c>
    </row>
    <row r="793" spans="1:33" x14ac:dyDescent="0.15">
      <c r="A793" s="421">
        <v>300</v>
      </c>
      <c r="B793" s="420">
        <v>840</v>
      </c>
      <c r="C793" s="420">
        <v>855</v>
      </c>
      <c r="D793" s="420">
        <v>870</v>
      </c>
      <c r="E793" s="420">
        <v>300</v>
      </c>
      <c r="F793" s="420">
        <v>225</v>
      </c>
      <c r="G793" s="420">
        <v>915</v>
      </c>
      <c r="H793" s="420">
        <v>930</v>
      </c>
      <c r="I793" s="420">
        <v>945</v>
      </c>
      <c r="J793" s="420">
        <v>960</v>
      </c>
      <c r="K793" s="420">
        <v>975</v>
      </c>
      <c r="L793" s="420">
        <v>990</v>
      </c>
      <c r="M793" s="420">
        <v>1005</v>
      </c>
      <c r="N793" s="420">
        <v>1020</v>
      </c>
      <c r="O793" s="420">
        <v>1035</v>
      </c>
      <c r="P793" s="424">
        <v>1050</v>
      </c>
      <c r="R793" s="421">
        <v>300</v>
      </c>
      <c r="S793" s="420">
        <v>840</v>
      </c>
      <c r="T793" s="420">
        <v>855</v>
      </c>
      <c r="U793" s="420">
        <v>870</v>
      </c>
      <c r="V793" s="420">
        <v>300</v>
      </c>
      <c r="W793" s="420">
        <v>225</v>
      </c>
      <c r="X793" s="420">
        <v>915</v>
      </c>
      <c r="Y793" s="420">
        <v>930</v>
      </c>
      <c r="Z793" s="420">
        <v>945</v>
      </c>
      <c r="AA793" s="420">
        <v>960</v>
      </c>
      <c r="AB793" s="420">
        <v>975</v>
      </c>
      <c r="AC793" s="420">
        <v>990</v>
      </c>
      <c r="AD793" s="420">
        <v>1005</v>
      </c>
      <c r="AE793" s="420">
        <v>1020</v>
      </c>
      <c r="AF793" s="420">
        <v>1035</v>
      </c>
      <c r="AG793" s="424">
        <v>1050</v>
      </c>
    </row>
    <row r="794" spans="1:33" x14ac:dyDescent="0.15">
      <c r="A794" s="421">
        <v>30</v>
      </c>
      <c r="B794" s="420">
        <v>30</v>
      </c>
      <c r="C794" s="420">
        <v>30</v>
      </c>
      <c r="D794" s="420">
        <v>30</v>
      </c>
      <c r="E794" s="420">
        <v>30</v>
      </c>
      <c r="F794" s="420">
        <v>30</v>
      </c>
      <c r="G794" s="420">
        <v>30</v>
      </c>
      <c r="H794" s="420">
        <v>30</v>
      </c>
      <c r="I794" s="420">
        <v>30</v>
      </c>
      <c r="J794" s="420">
        <v>30</v>
      </c>
      <c r="K794" s="420">
        <v>30</v>
      </c>
      <c r="L794" s="420">
        <v>30</v>
      </c>
      <c r="M794" s="420">
        <v>30</v>
      </c>
      <c r="N794" s="420">
        <v>30</v>
      </c>
      <c r="O794" s="420">
        <v>30</v>
      </c>
      <c r="P794" s="424">
        <v>30</v>
      </c>
      <c r="R794" s="421">
        <v>30</v>
      </c>
      <c r="S794" s="420">
        <v>30</v>
      </c>
      <c r="T794" s="420">
        <v>30</v>
      </c>
      <c r="U794" s="420">
        <v>30</v>
      </c>
      <c r="V794" s="420">
        <v>30</v>
      </c>
      <c r="W794" s="420">
        <v>30</v>
      </c>
      <c r="X794" s="420">
        <v>30</v>
      </c>
      <c r="Y794" s="420">
        <v>30</v>
      </c>
      <c r="Z794" s="420">
        <v>30</v>
      </c>
      <c r="AA794" s="420">
        <v>30</v>
      </c>
      <c r="AB794" s="420">
        <v>30</v>
      </c>
      <c r="AC794" s="420">
        <v>30</v>
      </c>
      <c r="AD794" s="420">
        <v>30</v>
      </c>
      <c r="AE794" s="420">
        <v>30</v>
      </c>
      <c r="AF794" s="420">
        <v>30</v>
      </c>
      <c r="AG794" s="424">
        <v>30</v>
      </c>
    </row>
    <row r="795" spans="1:33" x14ac:dyDescent="0.15">
      <c r="A795" s="421">
        <v>300</v>
      </c>
      <c r="B795" s="420">
        <v>300</v>
      </c>
      <c r="C795" s="420">
        <v>300</v>
      </c>
      <c r="D795" s="420">
        <v>300</v>
      </c>
      <c r="E795" s="420">
        <v>300</v>
      </c>
      <c r="F795" s="420">
        <v>300</v>
      </c>
      <c r="G795" s="420">
        <v>300</v>
      </c>
      <c r="H795" s="420">
        <v>300</v>
      </c>
      <c r="I795" s="420">
        <v>300</v>
      </c>
      <c r="J795" s="420">
        <v>300</v>
      </c>
      <c r="K795" s="420">
        <v>300</v>
      </c>
      <c r="L795" s="420">
        <v>300</v>
      </c>
      <c r="M795" s="420">
        <v>300</v>
      </c>
      <c r="N795" s="420">
        <v>300</v>
      </c>
      <c r="O795" s="420">
        <v>300</v>
      </c>
      <c r="P795" s="424">
        <v>300</v>
      </c>
      <c r="R795" s="421">
        <v>300</v>
      </c>
      <c r="S795" s="420">
        <v>300</v>
      </c>
      <c r="T795" s="420">
        <v>300</v>
      </c>
      <c r="U795" s="420">
        <v>300</v>
      </c>
      <c r="V795" s="420">
        <v>300</v>
      </c>
      <c r="W795" s="420">
        <v>300</v>
      </c>
      <c r="X795" s="420">
        <v>300</v>
      </c>
      <c r="Y795" s="420">
        <v>300</v>
      </c>
      <c r="Z795" s="420">
        <v>300</v>
      </c>
      <c r="AA795" s="420">
        <v>300</v>
      </c>
      <c r="AB795" s="420">
        <v>300</v>
      </c>
      <c r="AC795" s="420">
        <v>300</v>
      </c>
      <c r="AD795" s="420">
        <v>300</v>
      </c>
      <c r="AE795" s="420">
        <v>300</v>
      </c>
      <c r="AF795" s="420">
        <v>300</v>
      </c>
      <c r="AG795" s="424">
        <v>300</v>
      </c>
    </row>
    <row r="796" spans="1:33" x14ac:dyDescent="0.15">
      <c r="A796" s="421">
        <v>60</v>
      </c>
      <c r="B796" s="420">
        <v>60</v>
      </c>
      <c r="C796" s="420">
        <v>60</v>
      </c>
      <c r="D796" s="420">
        <v>60</v>
      </c>
      <c r="E796" s="420">
        <v>60</v>
      </c>
      <c r="F796" s="420">
        <v>60</v>
      </c>
      <c r="G796" s="420">
        <v>60</v>
      </c>
      <c r="H796" s="420">
        <v>60</v>
      </c>
      <c r="I796" s="420">
        <v>60</v>
      </c>
      <c r="J796" s="420">
        <v>60</v>
      </c>
      <c r="K796" s="420">
        <v>60</v>
      </c>
      <c r="L796" s="420">
        <v>60</v>
      </c>
      <c r="M796" s="420">
        <v>60</v>
      </c>
      <c r="N796" s="420">
        <v>60</v>
      </c>
      <c r="O796" s="420">
        <v>60</v>
      </c>
      <c r="P796" s="424">
        <v>60</v>
      </c>
      <c r="R796" s="421">
        <v>60</v>
      </c>
      <c r="S796" s="420">
        <v>60</v>
      </c>
      <c r="T796" s="420">
        <v>60</v>
      </c>
      <c r="U796" s="420">
        <v>60</v>
      </c>
      <c r="V796" s="420">
        <v>60</v>
      </c>
      <c r="W796" s="420">
        <v>60</v>
      </c>
      <c r="X796" s="420">
        <v>60</v>
      </c>
      <c r="Y796" s="420">
        <v>60</v>
      </c>
      <c r="Z796" s="420">
        <v>60</v>
      </c>
      <c r="AA796" s="420">
        <v>60</v>
      </c>
      <c r="AB796" s="420">
        <v>60</v>
      </c>
      <c r="AC796" s="420">
        <v>60</v>
      </c>
      <c r="AD796" s="420">
        <v>60</v>
      </c>
      <c r="AE796" s="420">
        <v>60</v>
      </c>
      <c r="AF796" s="420">
        <v>60</v>
      </c>
      <c r="AG796" s="424">
        <v>60</v>
      </c>
    </row>
    <row r="797" spans="1:33" x14ac:dyDescent="0.15">
      <c r="A797" s="421">
        <v>450</v>
      </c>
      <c r="B797" s="420">
        <v>450</v>
      </c>
      <c r="C797" s="420">
        <v>450</v>
      </c>
      <c r="D797" s="420">
        <v>450</v>
      </c>
      <c r="E797" s="420">
        <v>450</v>
      </c>
      <c r="F797" s="420">
        <v>450</v>
      </c>
      <c r="G797" s="420">
        <v>450</v>
      </c>
      <c r="H797" s="420">
        <v>450</v>
      </c>
      <c r="I797" s="420">
        <v>450</v>
      </c>
      <c r="J797" s="420">
        <v>450</v>
      </c>
      <c r="K797" s="420">
        <v>450</v>
      </c>
      <c r="L797" s="420">
        <v>450</v>
      </c>
      <c r="M797" s="420">
        <v>450</v>
      </c>
      <c r="N797" s="420">
        <v>450</v>
      </c>
      <c r="O797" s="420">
        <v>450</v>
      </c>
      <c r="P797" s="424">
        <v>450</v>
      </c>
      <c r="R797" s="421">
        <v>450</v>
      </c>
      <c r="S797" s="420">
        <v>450</v>
      </c>
      <c r="T797" s="420">
        <v>450</v>
      </c>
      <c r="U797" s="420">
        <v>450</v>
      </c>
      <c r="V797" s="420">
        <v>450</v>
      </c>
      <c r="W797" s="420">
        <v>450</v>
      </c>
      <c r="X797" s="420">
        <v>450</v>
      </c>
      <c r="Y797" s="420">
        <v>450</v>
      </c>
      <c r="Z797" s="420">
        <v>450</v>
      </c>
      <c r="AA797" s="420">
        <v>450</v>
      </c>
      <c r="AB797" s="420">
        <v>450</v>
      </c>
      <c r="AC797" s="420">
        <v>450</v>
      </c>
      <c r="AD797" s="420">
        <v>450</v>
      </c>
      <c r="AE797" s="420">
        <v>450</v>
      </c>
      <c r="AF797" s="420">
        <v>450</v>
      </c>
      <c r="AG797" s="424">
        <v>450</v>
      </c>
    </row>
    <row r="798" spans="1:33" x14ac:dyDescent="0.15">
      <c r="A798" s="421">
        <v>150</v>
      </c>
      <c r="B798" s="420">
        <v>150</v>
      </c>
      <c r="C798" s="420">
        <v>150</v>
      </c>
      <c r="D798" s="420">
        <v>150</v>
      </c>
      <c r="E798" s="420">
        <v>150</v>
      </c>
      <c r="F798" s="420">
        <v>150</v>
      </c>
      <c r="G798" s="420">
        <v>150</v>
      </c>
      <c r="H798" s="420">
        <v>150</v>
      </c>
      <c r="I798" s="420">
        <v>150</v>
      </c>
      <c r="J798" s="420">
        <v>150</v>
      </c>
      <c r="K798" s="420">
        <v>150</v>
      </c>
      <c r="L798" s="420">
        <v>150</v>
      </c>
      <c r="M798" s="420">
        <v>150</v>
      </c>
      <c r="N798" s="420">
        <v>150</v>
      </c>
      <c r="O798" s="420">
        <v>150</v>
      </c>
      <c r="P798" s="424">
        <v>150</v>
      </c>
      <c r="R798" s="421">
        <v>150</v>
      </c>
      <c r="S798" s="420">
        <v>150</v>
      </c>
      <c r="T798" s="420">
        <v>150</v>
      </c>
      <c r="U798" s="420">
        <v>150</v>
      </c>
      <c r="V798" s="420">
        <v>150</v>
      </c>
      <c r="W798" s="420">
        <v>150</v>
      </c>
      <c r="X798" s="420">
        <v>150</v>
      </c>
      <c r="Y798" s="420">
        <v>150</v>
      </c>
      <c r="Z798" s="420">
        <v>150</v>
      </c>
      <c r="AA798" s="420">
        <v>150</v>
      </c>
      <c r="AB798" s="420">
        <v>150</v>
      </c>
      <c r="AC798" s="420">
        <v>150</v>
      </c>
      <c r="AD798" s="420">
        <v>150</v>
      </c>
      <c r="AE798" s="420">
        <v>150</v>
      </c>
      <c r="AF798" s="420">
        <v>150</v>
      </c>
      <c r="AG798" s="424">
        <v>150</v>
      </c>
    </row>
    <row r="799" spans="1:33" x14ac:dyDescent="0.15">
      <c r="A799" s="421">
        <v>3000</v>
      </c>
      <c r="B799" s="420">
        <v>3000</v>
      </c>
      <c r="C799" s="420">
        <v>3000</v>
      </c>
      <c r="D799" s="420">
        <v>3000</v>
      </c>
      <c r="E799" s="420">
        <v>3000</v>
      </c>
      <c r="F799" s="420">
        <v>3000</v>
      </c>
      <c r="G799" s="420">
        <v>3000</v>
      </c>
      <c r="H799" s="420">
        <v>3000</v>
      </c>
      <c r="I799" s="420">
        <v>3000</v>
      </c>
      <c r="J799" s="420">
        <v>3000</v>
      </c>
      <c r="K799" s="420">
        <v>3000</v>
      </c>
      <c r="L799" s="420">
        <v>3000</v>
      </c>
      <c r="M799" s="420">
        <v>3000</v>
      </c>
      <c r="N799" s="420">
        <v>3000</v>
      </c>
      <c r="O799" s="420">
        <v>3000</v>
      </c>
      <c r="P799" s="424">
        <v>3000</v>
      </c>
      <c r="R799" s="421">
        <v>3000</v>
      </c>
      <c r="S799" s="420">
        <v>3000</v>
      </c>
      <c r="T799" s="420">
        <v>3000</v>
      </c>
      <c r="U799" s="420">
        <v>3000</v>
      </c>
      <c r="V799" s="420">
        <v>3000</v>
      </c>
      <c r="W799" s="420">
        <v>3000</v>
      </c>
      <c r="X799" s="420">
        <v>3000</v>
      </c>
      <c r="Y799" s="420">
        <v>3000</v>
      </c>
      <c r="Z799" s="420">
        <v>3000</v>
      </c>
      <c r="AA799" s="420">
        <v>3000</v>
      </c>
      <c r="AB799" s="420">
        <v>3000</v>
      </c>
      <c r="AC799" s="420">
        <v>3000</v>
      </c>
      <c r="AD799" s="420">
        <v>3000</v>
      </c>
      <c r="AE799" s="420">
        <v>3000</v>
      </c>
      <c r="AF799" s="420">
        <v>3000</v>
      </c>
      <c r="AG799" s="424">
        <v>3000</v>
      </c>
    </row>
    <row r="800" spans="1:33" x14ac:dyDescent="0.15">
      <c r="A800" s="421">
        <v>100</v>
      </c>
      <c r="B800" s="420">
        <v>90</v>
      </c>
      <c r="C800" s="420">
        <v>80</v>
      </c>
      <c r="D800" s="420">
        <v>70</v>
      </c>
      <c r="E800" s="420">
        <v>60</v>
      </c>
      <c r="F800" s="420">
        <v>50</v>
      </c>
      <c r="G800" s="420">
        <v>40</v>
      </c>
      <c r="H800" s="420">
        <v>30</v>
      </c>
      <c r="I800" s="420">
        <v>20</v>
      </c>
      <c r="J800" s="420">
        <v>10</v>
      </c>
      <c r="K800" s="420">
        <v>10</v>
      </c>
      <c r="L800" s="420">
        <v>10</v>
      </c>
      <c r="M800" s="420">
        <v>20</v>
      </c>
      <c r="N800" s="420">
        <v>30</v>
      </c>
      <c r="O800" s="420">
        <v>40</v>
      </c>
      <c r="P800" s="424">
        <v>50</v>
      </c>
      <c r="R800" s="421">
        <v>100</v>
      </c>
      <c r="S800" s="420">
        <v>90</v>
      </c>
      <c r="T800" s="420">
        <v>80</v>
      </c>
      <c r="U800" s="420">
        <v>70</v>
      </c>
      <c r="V800" s="420">
        <v>60</v>
      </c>
      <c r="W800" s="420">
        <v>50</v>
      </c>
      <c r="X800" s="420">
        <v>40</v>
      </c>
      <c r="Y800" s="420">
        <v>30</v>
      </c>
      <c r="Z800" s="420">
        <v>20</v>
      </c>
      <c r="AA800" s="420">
        <v>10</v>
      </c>
      <c r="AB800" s="420">
        <v>10</v>
      </c>
      <c r="AC800" s="420">
        <v>10</v>
      </c>
      <c r="AD800" s="420">
        <v>20</v>
      </c>
      <c r="AE800" s="420">
        <v>30</v>
      </c>
      <c r="AF800" s="420">
        <v>40</v>
      </c>
      <c r="AG800" s="424">
        <v>50</v>
      </c>
    </row>
    <row r="801" spans="1:44" x14ac:dyDescent="0.15">
      <c r="A801" s="421">
        <v>100</v>
      </c>
      <c r="B801" s="420">
        <v>90</v>
      </c>
      <c r="C801" s="420">
        <v>80</v>
      </c>
      <c r="D801" s="420">
        <v>70</v>
      </c>
      <c r="E801" s="420">
        <v>60</v>
      </c>
      <c r="F801" s="420">
        <v>50</v>
      </c>
      <c r="G801" s="420">
        <v>40</v>
      </c>
      <c r="H801" s="420">
        <v>30</v>
      </c>
      <c r="I801" s="420">
        <v>20</v>
      </c>
      <c r="J801" s="420">
        <v>10</v>
      </c>
      <c r="K801" s="420">
        <v>10</v>
      </c>
      <c r="L801" s="420">
        <v>10</v>
      </c>
      <c r="M801" s="420">
        <v>20</v>
      </c>
      <c r="N801" s="420">
        <v>30</v>
      </c>
      <c r="O801" s="420">
        <v>40</v>
      </c>
      <c r="P801" s="424">
        <v>50</v>
      </c>
      <c r="R801" s="421">
        <v>100</v>
      </c>
      <c r="S801" s="420">
        <v>90</v>
      </c>
      <c r="T801" s="420">
        <v>80</v>
      </c>
      <c r="U801" s="420">
        <v>70</v>
      </c>
      <c r="V801" s="420">
        <v>60</v>
      </c>
      <c r="W801" s="420">
        <v>50</v>
      </c>
      <c r="X801" s="420">
        <v>40</v>
      </c>
      <c r="Y801" s="420">
        <v>30</v>
      </c>
      <c r="Z801" s="420">
        <v>20</v>
      </c>
      <c r="AA801" s="420">
        <v>10</v>
      </c>
      <c r="AB801" s="420">
        <v>10</v>
      </c>
      <c r="AC801" s="420">
        <v>10</v>
      </c>
      <c r="AD801" s="420">
        <v>20</v>
      </c>
      <c r="AE801" s="420">
        <v>30</v>
      </c>
      <c r="AF801" s="420">
        <v>40</v>
      </c>
      <c r="AG801" s="424">
        <v>50</v>
      </c>
    </row>
    <row r="802" spans="1:44" x14ac:dyDescent="0.15">
      <c r="A802" s="421">
        <v>100</v>
      </c>
      <c r="B802" s="420">
        <v>90</v>
      </c>
      <c r="C802" s="420">
        <v>80</v>
      </c>
      <c r="D802" s="420">
        <v>70</v>
      </c>
      <c r="E802" s="420">
        <v>60</v>
      </c>
      <c r="F802" s="420">
        <v>50</v>
      </c>
      <c r="G802" s="420">
        <v>40</v>
      </c>
      <c r="H802" s="420">
        <v>30</v>
      </c>
      <c r="I802" s="420">
        <v>20</v>
      </c>
      <c r="J802" s="420">
        <v>10</v>
      </c>
      <c r="K802" s="420">
        <v>10</v>
      </c>
      <c r="L802" s="420">
        <v>10</v>
      </c>
      <c r="M802" s="420">
        <v>20</v>
      </c>
      <c r="N802" s="420">
        <v>30</v>
      </c>
      <c r="O802" s="420">
        <v>40</v>
      </c>
      <c r="P802" s="424">
        <v>50</v>
      </c>
      <c r="R802" s="421">
        <v>100</v>
      </c>
      <c r="S802" s="420">
        <v>90</v>
      </c>
      <c r="T802" s="420">
        <v>80</v>
      </c>
      <c r="U802" s="420">
        <v>70</v>
      </c>
      <c r="V802" s="420">
        <v>60</v>
      </c>
      <c r="W802" s="420">
        <v>50</v>
      </c>
      <c r="X802" s="420">
        <v>40</v>
      </c>
      <c r="Y802" s="420">
        <v>30</v>
      </c>
      <c r="Z802" s="420">
        <v>20</v>
      </c>
      <c r="AA802" s="420">
        <v>10</v>
      </c>
      <c r="AB802" s="420">
        <v>10</v>
      </c>
      <c r="AC802" s="420">
        <v>10</v>
      </c>
      <c r="AD802" s="420">
        <v>20</v>
      </c>
      <c r="AE802" s="420">
        <v>30</v>
      </c>
      <c r="AF802" s="420">
        <v>40</v>
      </c>
      <c r="AG802" s="424">
        <v>50</v>
      </c>
    </row>
    <row r="803" spans="1:44" x14ac:dyDescent="0.15">
      <c r="A803" s="421">
        <v>100</v>
      </c>
      <c r="B803" s="420">
        <v>90</v>
      </c>
      <c r="C803" s="420">
        <v>80</v>
      </c>
      <c r="D803" s="420">
        <v>70</v>
      </c>
      <c r="E803" s="420">
        <v>60</v>
      </c>
      <c r="F803" s="420">
        <v>50</v>
      </c>
      <c r="G803" s="420">
        <v>40</v>
      </c>
      <c r="H803" s="420">
        <v>30</v>
      </c>
      <c r="I803" s="420">
        <v>20</v>
      </c>
      <c r="J803" s="420">
        <v>10</v>
      </c>
      <c r="K803" s="420">
        <v>10</v>
      </c>
      <c r="L803" s="420">
        <v>10</v>
      </c>
      <c r="M803" s="420">
        <v>20</v>
      </c>
      <c r="N803" s="420">
        <v>30</v>
      </c>
      <c r="O803" s="420">
        <v>40</v>
      </c>
      <c r="P803" s="424">
        <v>50</v>
      </c>
      <c r="R803" s="421">
        <v>100</v>
      </c>
      <c r="S803" s="420">
        <v>90</v>
      </c>
      <c r="T803" s="420">
        <v>80</v>
      </c>
      <c r="U803" s="420">
        <v>70</v>
      </c>
      <c r="V803" s="420">
        <v>60</v>
      </c>
      <c r="W803" s="420">
        <v>50</v>
      </c>
      <c r="X803" s="420">
        <v>40</v>
      </c>
      <c r="Y803" s="420">
        <v>30</v>
      </c>
      <c r="Z803" s="420">
        <v>20</v>
      </c>
      <c r="AA803" s="420">
        <v>10</v>
      </c>
      <c r="AB803" s="420">
        <v>10</v>
      </c>
      <c r="AC803" s="420">
        <v>10</v>
      </c>
      <c r="AD803" s="420">
        <v>20</v>
      </c>
      <c r="AE803" s="420">
        <v>30</v>
      </c>
      <c r="AF803" s="420">
        <v>40</v>
      </c>
      <c r="AG803" s="424">
        <v>50</v>
      </c>
    </row>
    <row r="804" spans="1:44" x14ac:dyDescent="0.15">
      <c r="A804" s="421">
        <v>100</v>
      </c>
      <c r="B804" s="420">
        <v>90</v>
      </c>
      <c r="C804" s="420">
        <v>80</v>
      </c>
      <c r="D804" s="420">
        <v>70</v>
      </c>
      <c r="E804" s="420">
        <v>60</v>
      </c>
      <c r="F804" s="420">
        <v>50</v>
      </c>
      <c r="G804" s="420">
        <v>40</v>
      </c>
      <c r="H804" s="420">
        <v>30</v>
      </c>
      <c r="I804" s="420">
        <v>20</v>
      </c>
      <c r="J804" s="420">
        <v>10</v>
      </c>
      <c r="K804" s="420">
        <v>10</v>
      </c>
      <c r="L804" s="420">
        <v>10</v>
      </c>
      <c r="M804" s="420">
        <v>20</v>
      </c>
      <c r="N804" s="420">
        <v>30</v>
      </c>
      <c r="O804" s="420">
        <v>40</v>
      </c>
      <c r="P804" s="424">
        <v>50</v>
      </c>
      <c r="R804" s="421">
        <v>100</v>
      </c>
      <c r="S804" s="420">
        <v>90</v>
      </c>
      <c r="T804" s="420">
        <v>80</v>
      </c>
      <c r="U804" s="420">
        <v>70</v>
      </c>
      <c r="V804" s="420">
        <v>60</v>
      </c>
      <c r="W804" s="420">
        <v>50</v>
      </c>
      <c r="X804" s="420">
        <v>40</v>
      </c>
      <c r="Y804" s="420">
        <v>30</v>
      </c>
      <c r="Z804" s="420">
        <v>20</v>
      </c>
      <c r="AA804" s="420">
        <v>10</v>
      </c>
      <c r="AB804" s="420">
        <v>10</v>
      </c>
      <c r="AC804" s="420">
        <v>10</v>
      </c>
      <c r="AD804" s="420">
        <v>20</v>
      </c>
      <c r="AE804" s="420">
        <v>30</v>
      </c>
      <c r="AF804" s="420">
        <v>40</v>
      </c>
      <c r="AG804" s="424">
        <v>50</v>
      </c>
    </row>
    <row r="805" spans="1:44" x14ac:dyDescent="0.15">
      <c r="A805" s="421">
        <v>100</v>
      </c>
      <c r="B805" s="420">
        <v>90</v>
      </c>
      <c r="C805" s="420">
        <v>80</v>
      </c>
      <c r="D805" s="420">
        <v>70</v>
      </c>
      <c r="E805" s="420">
        <v>60</v>
      </c>
      <c r="F805" s="420">
        <v>50</v>
      </c>
      <c r="G805" s="420">
        <v>40</v>
      </c>
      <c r="H805" s="420">
        <v>30</v>
      </c>
      <c r="I805" s="420">
        <v>20</v>
      </c>
      <c r="J805" s="420">
        <v>10</v>
      </c>
      <c r="K805" s="420">
        <v>10</v>
      </c>
      <c r="L805" s="420">
        <v>10</v>
      </c>
      <c r="M805" s="420">
        <v>20</v>
      </c>
      <c r="N805" s="420">
        <v>30</v>
      </c>
      <c r="O805" s="420">
        <v>40</v>
      </c>
      <c r="P805" s="424">
        <v>50</v>
      </c>
      <c r="R805" s="421">
        <v>100</v>
      </c>
      <c r="S805" s="420">
        <v>90</v>
      </c>
      <c r="T805" s="420">
        <v>80</v>
      </c>
      <c r="U805" s="420">
        <v>70</v>
      </c>
      <c r="V805" s="420">
        <v>60</v>
      </c>
      <c r="W805" s="420">
        <v>50</v>
      </c>
      <c r="X805" s="420">
        <v>40</v>
      </c>
      <c r="Y805" s="420">
        <v>30</v>
      </c>
      <c r="Z805" s="420">
        <v>20</v>
      </c>
      <c r="AA805" s="420">
        <v>10</v>
      </c>
      <c r="AB805" s="420">
        <v>10</v>
      </c>
      <c r="AC805" s="420">
        <v>10</v>
      </c>
      <c r="AD805" s="420">
        <v>20</v>
      </c>
      <c r="AE805" s="420">
        <v>30</v>
      </c>
      <c r="AF805" s="420">
        <v>40</v>
      </c>
      <c r="AG805" s="424">
        <v>50</v>
      </c>
    </row>
    <row r="806" spans="1:44" x14ac:dyDescent="0.15">
      <c r="A806" s="421">
        <v>100</v>
      </c>
      <c r="B806" s="420">
        <v>90</v>
      </c>
      <c r="C806" s="420">
        <v>80</v>
      </c>
      <c r="D806" s="420">
        <v>70</v>
      </c>
      <c r="E806" s="420">
        <v>60</v>
      </c>
      <c r="F806" s="420">
        <v>50</v>
      </c>
      <c r="G806" s="420">
        <v>40</v>
      </c>
      <c r="H806" s="420">
        <v>30</v>
      </c>
      <c r="I806" s="420">
        <v>20</v>
      </c>
      <c r="J806" s="420">
        <v>10</v>
      </c>
      <c r="K806" s="420">
        <v>10</v>
      </c>
      <c r="L806" s="420">
        <v>10</v>
      </c>
      <c r="M806" s="420">
        <v>20</v>
      </c>
      <c r="N806" s="420">
        <v>30</v>
      </c>
      <c r="O806" s="420">
        <v>40</v>
      </c>
      <c r="P806" s="424">
        <v>50</v>
      </c>
      <c r="R806" s="421">
        <v>100</v>
      </c>
      <c r="S806" s="420">
        <v>90</v>
      </c>
      <c r="T806" s="420">
        <v>80</v>
      </c>
      <c r="U806" s="420">
        <v>70</v>
      </c>
      <c r="V806" s="420">
        <v>60</v>
      </c>
      <c r="W806" s="420">
        <v>50</v>
      </c>
      <c r="X806" s="420">
        <v>40</v>
      </c>
      <c r="Y806" s="420">
        <v>30</v>
      </c>
      <c r="Z806" s="420">
        <v>20</v>
      </c>
      <c r="AA806" s="420">
        <v>10</v>
      </c>
      <c r="AB806" s="420">
        <v>10</v>
      </c>
      <c r="AC806" s="420">
        <v>10</v>
      </c>
      <c r="AD806" s="420">
        <v>20</v>
      </c>
      <c r="AE806" s="420">
        <v>30</v>
      </c>
      <c r="AF806" s="420">
        <v>40</v>
      </c>
      <c r="AG806" s="424">
        <v>50</v>
      </c>
    </row>
    <row r="807" spans="1:44" x14ac:dyDescent="0.15">
      <c r="A807" s="421">
        <v>100</v>
      </c>
      <c r="B807" s="420">
        <v>90</v>
      </c>
      <c r="C807" s="420">
        <v>80</v>
      </c>
      <c r="D807" s="420">
        <v>70</v>
      </c>
      <c r="E807" s="420">
        <v>60</v>
      </c>
      <c r="F807" s="420">
        <v>50</v>
      </c>
      <c r="G807" s="420">
        <v>40</v>
      </c>
      <c r="H807" s="420">
        <v>30</v>
      </c>
      <c r="I807" s="420">
        <v>20</v>
      </c>
      <c r="J807" s="420">
        <v>10</v>
      </c>
      <c r="K807" s="420">
        <v>10</v>
      </c>
      <c r="L807" s="420">
        <v>10</v>
      </c>
      <c r="M807" s="420">
        <v>20</v>
      </c>
      <c r="N807" s="420">
        <v>30</v>
      </c>
      <c r="O807" s="420">
        <v>40</v>
      </c>
      <c r="P807" s="424">
        <v>50</v>
      </c>
      <c r="R807" s="421">
        <v>100</v>
      </c>
      <c r="S807" s="420">
        <v>90</v>
      </c>
      <c r="T807" s="420">
        <v>80</v>
      </c>
      <c r="U807" s="420">
        <v>70</v>
      </c>
      <c r="V807" s="420">
        <v>60</v>
      </c>
      <c r="W807" s="420">
        <v>50</v>
      </c>
      <c r="X807" s="420">
        <v>40</v>
      </c>
      <c r="Y807" s="420">
        <v>30</v>
      </c>
      <c r="Z807" s="420">
        <v>20</v>
      </c>
      <c r="AA807" s="420">
        <v>10</v>
      </c>
      <c r="AB807" s="420">
        <v>10</v>
      </c>
      <c r="AC807" s="420">
        <v>10</v>
      </c>
      <c r="AD807" s="420">
        <v>20</v>
      </c>
      <c r="AE807" s="420">
        <v>30</v>
      </c>
      <c r="AF807" s="420">
        <v>40</v>
      </c>
      <c r="AG807" s="424">
        <v>50</v>
      </c>
    </row>
    <row r="808" spans="1:44" x14ac:dyDescent="0.15">
      <c r="A808" s="421">
        <v>100</v>
      </c>
      <c r="B808" s="420">
        <v>90</v>
      </c>
      <c r="C808" s="420">
        <v>80</v>
      </c>
      <c r="D808" s="420">
        <v>70</v>
      </c>
      <c r="E808" s="420">
        <v>60</v>
      </c>
      <c r="F808" s="420">
        <v>50</v>
      </c>
      <c r="G808" s="420">
        <v>40</v>
      </c>
      <c r="H808" s="420">
        <v>30</v>
      </c>
      <c r="I808" s="420">
        <v>20</v>
      </c>
      <c r="J808" s="420">
        <v>10</v>
      </c>
      <c r="K808" s="420">
        <v>10</v>
      </c>
      <c r="L808" s="420">
        <v>10</v>
      </c>
      <c r="M808" s="420">
        <v>20</v>
      </c>
      <c r="N808" s="420">
        <v>30</v>
      </c>
      <c r="O808" s="420">
        <v>40</v>
      </c>
      <c r="P808" s="424">
        <v>50</v>
      </c>
      <c r="R808" s="421">
        <v>100</v>
      </c>
      <c r="S808" s="420">
        <v>90</v>
      </c>
      <c r="T808" s="420">
        <v>80</v>
      </c>
      <c r="U808" s="420">
        <v>70</v>
      </c>
      <c r="V808" s="420">
        <v>60</v>
      </c>
      <c r="W808" s="420">
        <v>50</v>
      </c>
      <c r="X808" s="420">
        <v>40</v>
      </c>
      <c r="Y808" s="420">
        <v>30</v>
      </c>
      <c r="Z808" s="420">
        <v>20</v>
      </c>
      <c r="AA808" s="420">
        <v>10</v>
      </c>
      <c r="AB808" s="420">
        <v>10</v>
      </c>
      <c r="AC808" s="420">
        <v>10</v>
      </c>
      <c r="AD808" s="420">
        <v>20</v>
      </c>
      <c r="AE808" s="420">
        <v>30</v>
      </c>
      <c r="AF808" s="420">
        <v>40</v>
      </c>
      <c r="AG808" s="424">
        <v>50</v>
      </c>
    </row>
    <row r="809" spans="1:44" x14ac:dyDescent="0.15">
      <c r="A809" s="421">
        <v>100</v>
      </c>
      <c r="B809" s="420">
        <v>90</v>
      </c>
      <c r="C809" s="420">
        <v>80</v>
      </c>
      <c r="D809" s="420">
        <v>70</v>
      </c>
      <c r="E809" s="420">
        <v>60</v>
      </c>
      <c r="F809" s="420">
        <v>50</v>
      </c>
      <c r="G809" s="420">
        <v>40</v>
      </c>
      <c r="H809" s="420">
        <v>30</v>
      </c>
      <c r="I809" s="420">
        <v>20</v>
      </c>
      <c r="J809" s="420">
        <v>10</v>
      </c>
      <c r="K809" s="420">
        <v>10</v>
      </c>
      <c r="L809" s="420">
        <v>10</v>
      </c>
      <c r="M809" s="420">
        <v>20</v>
      </c>
      <c r="N809" s="420">
        <v>30</v>
      </c>
      <c r="O809" s="420">
        <v>40</v>
      </c>
      <c r="P809" s="424">
        <v>50</v>
      </c>
      <c r="R809" s="421">
        <v>100</v>
      </c>
      <c r="S809" s="420">
        <v>90</v>
      </c>
      <c r="T809" s="420">
        <v>80</v>
      </c>
      <c r="U809" s="420">
        <v>70</v>
      </c>
      <c r="V809" s="420">
        <v>60</v>
      </c>
      <c r="W809" s="420">
        <v>50</v>
      </c>
      <c r="X809" s="420">
        <v>40</v>
      </c>
      <c r="Y809" s="420">
        <v>30</v>
      </c>
      <c r="Z809" s="420">
        <v>20</v>
      </c>
      <c r="AA809" s="420">
        <v>10</v>
      </c>
      <c r="AB809" s="420">
        <v>10</v>
      </c>
      <c r="AC809" s="420">
        <v>10</v>
      </c>
      <c r="AD809" s="420">
        <v>20</v>
      </c>
      <c r="AE809" s="420">
        <v>30</v>
      </c>
      <c r="AF809" s="420">
        <v>40</v>
      </c>
      <c r="AG809" s="424">
        <v>50</v>
      </c>
    </row>
    <row r="810" spans="1:44" x14ac:dyDescent="0.15">
      <c r="A810" s="421">
        <v>100</v>
      </c>
      <c r="B810" s="420">
        <v>90</v>
      </c>
      <c r="C810" s="420">
        <v>80</v>
      </c>
      <c r="D810" s="420">
        <v>70</v>
      </c>
      <c r="E810" s="420">
        <v>60</v>
      </c>
      <c r="F810" s="420">
        <v>50</v>
      </c>
      <c r="G810" s="420">
        <v>40</v>
      </c>
      <c r="H810" s="420">
        <v>30</v>
      </c>
      <c r="I810" s="420">
        <v>20</v>
      </c>
      <c r="J810" s="420">
        <v>10</v>
      </c>
      <c r="K810" s="420">
        <v>10</v>
      </c>
      <c r="L810" s="420">
        <v>10</v>
      </c>
      <c r="M810" s="420">
        <v>20</v>
      </c>
      <c r="N810" s="420">
        <v>30</v>
      </c>
      <c r="O810" s="420">
        <v>40</v>
      </c>
      <c r="P810" s="424">
        <v>50</v>
      </c>
      <c r="R810" s="421">
        <v>100</v>
      </c>
      <c r="S810" s="420">
        <v>90</v>
      </c>
      <c r="T810" s="420">
        <v>80</v>
      </c>
      <c r="U810" s="420">
        <v>70</v>
      </c>
      <c r="V810" s="420">
        <v>60</v>
      </c>
      <c r="W810" s="420">
        <v>50</v>
      </c>
      <c r="X810" s="420">
        <v>40</v>
      </c>
      <c r="Y810" s="420">
        <v>30</v>
      </c>
      <c r="Z810" s="420">
        <v>20</v>
      </c>
      <c r="AA810" s="420">
        <v>10</v>
      </c>
      <c r="AB810" s="420">
        <v>10</v>
      </c>
      <c r="AC810" s="420">
        <v>10</v>
      </c>
      <c r="AD810" s="420">
        <v>20</v>
      </c>
      <c r="AE810" s="420">
        <v>30</v>
      </c>
      <c r="AF810" s="420">
        <v>40</v>
      </c>
      <c r="AG810" s="424">
        <v>50</v>
      </c>
    </row>
    <row r="811" spans="1:44" x14ac:dyDescent="0.15">
      <c r="A811" s="421">
        <v>10</v>
      </c>
      <c r="B811" s="420">
        <v>20</v>
      </c>
      <c r="C811" s="420">
        <v>30</v>
      </c>
      <c r="D811" s="420">
        <v>40</v>
      </c>
      <c r="E811" s="420">
        <v>50</v>
      </c>
      <c r="F811" s="420">
        <v>60</v>
      </c>
      <c r="G811" s="420">
        <v>70</v>
      </c>
      <c r="H811" s="420">
        <v>80</v>
      </c>
      <c r="I811" s="420">
        <v>90</v>
      </c>
      <c r="J811" s="420">
        <v>100</v>
      </c>
      <c r="K811" s="420">
        <v>90</v>
      </c>
      <c r="L811" s="420">
        <v>80</v>
      </c>
      <c r="M811" s="420">
        <v>70</v>
      </c>
      <c r="N811" s="420">
        <v>60</v>
      </c>
      <c r="O811" s="420">
        <v>50</v>
      </c>
      <c r="P811" s="424">
        <v>40</v>
      </c>
      <c r="R811" s="421">
        <v>10</v>
      </c>
      <c r="S811" s="420">
        <v>20</v>
      </c>
      <c r="T811" s="420">
        <v>30</v>
      </c>
      <c r="U811" s="420">
        <v>40</v>
      </c>
      <c r="V811" s="420">
        <v>50</v>
      </c>
      <c r="W811" s="420">
        <v>60</v>
      </c>
      <c r="X811" s="420">
        <v>70</v>
      </c>
      <c r="Y811" s="420">
        <v>80</v>
      </c>
      <c r="Z811" s="420">
        <v>90</v>
      </c>
      <c r="AA811" s="420">
        <v>100</v>
      </c>
      <c r="AB811" s="420">
        <v>90</v>
      </c>
      <c r="AC811" s="420">
        <v>80</v>
      </c>
      <c r="AD811" s="420">
        <v>70</v>
      </c>
      <c r="AE811" s="420">
        <v>60</v>
      </c>
      <c r="AF811" s="420">
        <v>50</v>
      </c>
      <c r="AG811" s="424">
        <v>40</v>
      </c>
    </row>
    <row r="812" spans="1:44" ht="14.25" thickBot="1" x14ac:dyDescent="0.2">
      <c r="A812" s="428">
        <v>10</v>
      </c>
      <c r="B812" s="423">
        <v>10</v>
      </c>
      <c r="C812" s="423">
        <v>10</v>
      </c>
      <c r="D812" s="423">
        <v>10</v>
      </c>
      <c r="E812" s="423">
        <v>10</v>
      </c>
      <c r="F812" s="423">
        <v>10</v>
      </c>
      <c r="G812" s="423">
        <v>10</v>
      </c>
      <c r="H812" s="423">
        <v>10</v>
      </c>
      <c r="I812" s="423">
        <v>10</v>
      </c>
      <c r="J812" s="423">
        <v>10</v>
      </c>
      <c r="K812" s="423">
        <v>10</v>
      </c>
      <c r="L812" s="423">
        <v>10</v>
      </c>
      <c r="M812" s="423">
        <v>10</v>
      </c>
      <c r="N812" s="423">
        <v>10</v>
      </c>
      <c r="O812" s="423">
        <v>10</v>
      </c>
      <c r="P812" s="425">
        <v>10</v>
      </c>
      <c r="R812" s="428">
        <v>10</v>
      </c>
      <c r="S812" s="423">
        <v>10</v>
      </c>
      <c r="T812" s="423">
        <v>10</v>
      </c>
      <c r="U812" s="423">
        <v>10</v>
      </c>
      <c r="V812" s="423">
        <v>10</v>
      </c>
      <c r="W812" s="423">
        <v>10</v>
      </c>
      <c r="X812" s="423">
        <v>10</v>
      </c>
      <c r="Y812" s="423">
        <v>10</v>
      </c>
      <c r="Z812" s="423">
        <v>10</v>
      </c>
      <c r="AA812" s="423">
        <v>10</v>
      </c>
      <c r="AB812" s="423">
        <v>10</v>
      </c>
      <c r="AC812" s="423">
        <v>10</v>
      </c>
      <c r="AD812" s="423">
        <v>10</v>
      </c>
      <c r="AE812" s="423">
        <v>10</v>
      </c>
      <c r="AF812" s="423">
        <v>10</v>
      </c>
      <c r="AG812" s="425">
        <v>10</v>
      </c>
    </row>
    <row r="813" spans="1:44" ht="14.25" thickBot="1" x14ac:dyDescent="0.2">
      <c r="A813" s="823">
        <v>0</v>
      </c>
      <c r="B813" s="1256" t="s">
        <v>6994</v>
      </c>
      <c r="C813" s="1257"/>
      <c r="D813" s="1258"/>
      <c r="R813" s="823">
        <v>0</v>
      </c>
      <c r="S813" s="1256" t="s">
        <v>6989</v>
      </c>
      <c r="T813" s="1257"/>
      <c r="U813" s="1258"/>
    </row>
    <row r="814" spans="1:44" ht="14.25" thickBot="1" x14ac:dyDescent="0.2">
      <c r="A814" s="427" t="s">
        <v>6977</v>
      </c>
      <c r="B814" s="1253"/>
      <c r="C814" s="1254"/>
      <c r="D814" s="1255"/>
      <c r="R814" s="419"/>
      <c r="S814" s="1253"/>
      <c r="T814" s="1254"/>
      <c r="U814" s="1255"/>
      <c r="AO814" s="1264" t="s">
        <v>6507</v>
      </c>
      <c r="AP814" s="1265"/>
      <c r="AQ814" s="1265"/>
      <c r="AR814" s="1266"/>
    </row>
    <row r="815" spans="1:44" ht="14.25" thickBot="1" x14ac:dyDescent="0.2">
      <c r="A815" s="426" t="s">
        <v>10223</v>
      </c>
      <c r="R815" s="426" t="s">
        <v>10223</v>
      </c>
      <c r="AO815" s="754" t="s">
        <v>10478</v>
      </c>
      <c r="AP815" s="755" t="s">
        <v>10430</v>
      </c>
      <c r="AQ815" s="755" t="s">
        <v>10431</v>
      </c>
      <c r="AR815" s="756" t="s">
        <v>10432</v>
      </c>
    </row>
    <row r="816" spans="1:44" x14ac:dyDescent="0.15">
      <c r="A816" s="821" t="s">
        <v>10973</v>
      </c>
      <c r="B816" s="422" t="s">
        <v>10800</v>
      </c>
      <c r="C816" s="422" t="s">
        <v>10800</v>
      </c>
      <c r="D816" s="422" t="s">
        <v>10800</v>
      </c>
      <c r="E816" s="422" t="s">
        <v>10800</v>
      </c>
      <c r="F816" s="422" t="s">
        <v>10974</v>
      </c>
      <c r="G816" s="422" t="s">
        <v>10800</v>
      </c>
      <c r="H816" s="422" t="s">
        <v>10800</v>
      </c>
      <c r="I816" s="422" t="s">
        <v>10800</v>
      </c>
      <c r="J816" s="422" t="s">
        <v>10800</v>
      </c>
      <c r="K816" s="422" t="s">
        <v>10973</v>
      </c>
      <c r="L816" s="422" t="s">
        <v>10800</v>
      </c>
      <c r="M816" s="422" t="s">
        <v>10800</v>
      </c>
      <c r="N816" s="422" t="s">
        <v>10800</v>
      </c>
      <c r="O816" s="422" t="s">
        <v>10800</v>
      </c>
      <c r="P816" s="822" t="s">
        <v>10800</v>
      </c>
      <c r="R816" s="821" t="s">
        <v>10873</v>
      </c>
      <c r="S816" s="422" t="s">
        <v>10873</v>
      </c>
      <c r="T816" s="422" t="s">
        <v>10873</v>
      </c>
      <c r="U816" s="422" t="s">
        <v>10873</v>
      </c>
      <c r="V816" s="422" t="s">
        <v>10800</v>
      </c>
      <c r="W816" s="422" t="s">
        <v>10800</v>
      </c>
      <c r="X816" s="422" t="s">
        <v>10800</v>
      </c>
      <c r="Y816" s="422" t="s">
        <v>10800</v>
      </c>
      <c r="Z816" s="422" t="s">
        <v>10800</v>
      </c>
      <c r="AA816" s="422" t="s">
        <v>10800</v>
      </c>
      <c r="AB816" s="422" t="s">
        <v>10800</v>
      </c>
      <c r="AC816" s="422" t="s">
        <v>10986</v>
      </c>
      <c r="AD816" s="422" t="s">
        <v>10800</v>
      </c>
      <c r="AE816" s="422" t="s">
        <v>10986</v>
      </c>
      <c r="AF816" s="422" t="s">
        <v>10800</v>
      </c>
      <c r="AG816" s="822" t="s">
        <v>10873</v>
      </c>
      <c r="AO816" s="757" t="s">
        <v>10433</v>
      </c>
      <c r="AP816" s="758" t="s">
        <v>10803</v>
      </c>
      <c r="AQ816" s="759">
        <v>30</v>
      </c>
      <c r="AR816" s="864">
        <v>105</v>
      </c>
    </row>
    <row r="817" spans="1:44" x14ac:dyDescent="0.15">
      <c r="A817" s="421" t="s">
        <v>10773</v>
      </c>
      <c r="B817" s="420" t="s">
        <v>10773</v>
      </c>
      <c r="C817" s="420" t="s">
        <v>10773</v>
      </c>
      <c r="D817" s="420" t="s">
        <v>10773</v>
      </c>
      <c r="E817" s="420" t="s">
        <v>10773</v>
      </c>
      <c r="F817" s="420" t="s">
        <v>10773</v>
      </c>
      <c r="G817" s="420" t="s">
        <v>10773</v>
      </c>
      <c r="H817" s="420" t="s">
        <v>10773</v>
      </c>
      <c r="I817" s="420" t="s">
        <v>10773</v>
      </c>
      <c r="J817" s="420" t="s">
        <v>10773</v>
      </c>
      <c r="K817" s="420" t="s">
        <v>10773</v>
      </c>
      <c r="L817" s="420" t="s">
        <v>10773</v>
      </c>
      <c r="M817" s="420" t="s">
        <v>10773</v>
      </c>
      <c r="N817" s="420" t="s">
        <v>10975</v>
      </c>
      <c r="O817" s="420" t="s">
        <v>10773</v>
      </c>
      <c r="P817" s="424" t="s">
        <v>10975</v>
      </c>
      <c r="R817" s="421" t="s">
        <v>10773</v>
      </c>
      <c r="S817" s="420" t="s">
        <v>10773</v>
      </c>
      <c r="T817" s="420" t="s">
        <v>10875</v>
      </c>
      <c r="U817" s="420" t="s">
        <v>10773</v>
      </c>
      <c r="V817" s="420" t="s">
        <v>10773</v>
      </c>
      <c r="W817" s="420" t="s">
        <v>10987</v>
      </c>
      <c r="X817" s="420" t="s">
        <v>10773</v>
      </c>
      <c r="Y817" s="420" t="s">
        <v>10875</v>
      </c>
      <c r="Z817" s="420" t="s">
        <v>10773</v>
      </c>
      <c r="AA817" s="420" t="s">
        <v>10773</v>
      </c>
      <c r="AB817" s="420" t="s">
        <v>10773</v>
      </c>
      <c r="AC817" s="420" t="s">
        <v>10773</v>
      </c>
      <c r="AD817" s="420" t="s">
        <v>10875</v>
      </c>
      <c r="AE817" s="420" t="s">
        <v>10987</v>
      </c>
      <c r="AF817" s="420" t="s">
        <v>10773</v>
      </c>
      <c r="AG817" s="424" t="s">
        <v>10875</v>
      </c>
      <c r="AO817" s="748" t="s">
        <v>6510</v>
      </c>
      <c r="AP817" s="749" t="s">
        <v>10803</v>
      </c>
      <c r="AQ817" s="750">
        <v>30</v>
      </c>
      <c r="AR817" s="865">
        <v>105</v>
      </c>
    </row>
    <row r="818" spans="1:44" x14ac:dyDescent="0.15">
      <c r="A818" s="421" t="s">
        <v>10774</v>
      </c>
      <c r="B818" s="420" t="s">
        <v>10931</v>
      </c>
      <c r="C818" s="420" t="s">
        <v>10774</v>
      </c>
      <c r="D818" s="420" t="s">
        <v>10931</v>
      </c>
      <c r="E818" s="420" t="s">
        <v>10774</v>
      </c>
      <c r="F818" s="420" t="s">
        <v>10774</v>
      </c>
      <c r="G818" s="420" t="s">
        <v>10931</v>
      </c>
      <c r="H818" s="420" t="s">
        <v>10940</v>
      </c>
      <c r="I818" s="420" t="s">
        <v>10799</v>
      </c>
      <c r="J818" s="420" t="s">
        <v>10799</v>
      </c>
      <c r="K818" s="420" t="s">
        <v>10799</v>
      </c>
      <c r="L818" s="420" t="s">
        <v>10872</v>
      </c>
      <c r="M818" s="420" t="s">
        <v>10872</v>
      </c>
      <c r="N818" s="420" t="s">
        <v>10799</v>
      </c>
      <c r="O818" s="420" t="s">
        <v>10799</v>
      </c>
      <c r="P818" s="424" t="s">
        <v>10872</v>
      </c>
      <c r="R818" s="421" t="s">
        <v>10988</v>
      </c>
      <c r="S818" s="420" t="s">
        <v>10774</v>
      </c>
      <c r="T818" s="420" t="s">
        <v>10774</v>
      </c>
      <c r="U818" s="420" t="s">
        <v>10988</v>
      </c>
      <c r="V818" s="420" t="s">
        <v>10774</v>
      </c>
      <c r="W818" s="420" t="s">
        <v>10871</v>
      </c>
      <c r="X818" s="420" t="s">
        <v>10871</v>
      </c>
      <c r="Y818" s="420" t="s">
        <v>10871</v>
      </c>
      <c r="Z818" s="420" t="s">
        <v>10799</v>
      </c>
      <c r="AA818" s="420" t="s">
        <v>10872</v>
      </c>
      <c r="AB818" s="420" t="s">
        <v>10989</v>
      </c>
      <c r="AC818" s="420" t="s">
        <v>10872</v>
      </c>
      <c r="AD818" s="420" t="s">
        <v>10799</v>
      </c>
      <c r="AE818" s="420" t="s">
        <v>10872</v>
      </c>
      <c r="AF818" s="420" t="s">
        <v>10872</v>
      </c>
      <c r="AG818" s="424" t="s">
        <v>10872</v>
      </c>
      <c r="AO818" s="748" t="s">
        <v>6511</v>
      </c>
      <c r="AP818" s="749" t="s">
        <v>10803</v>
      </c>
      <c r="AQ818" s="750">
        <v>30</v>
      </c>
      <c r="AR818" s="865">
        <v>105</v>
      </c>
    </row>
    <row r="819" spans="1:44" x14ac:dyDescent="0.15">
      <c r="A819" s="421">
        <v>1350</v>
      </c>
      <c r="B819" s="420">
        <v>1350</v>
      </c>
      <c r="C819" s="420">
        <v>1350</v>
      </c>
      <c r="D819" s="420">
        <v>1350</v>
      </c>
      <c r="E819" s="420">
        <v>1350</v>
      </c>
      <c r="F819" s="420">
        <v>1350</v>
      </c>
      <c r="G819" s="420">
        <v>1350</v>
      </c>
      <c r="H819" s="420">
        <v>1350</v>
      </c>
      <c r="I819" s="420">
        <v>1350</v>
      </c>
      <c r="J819" s="420">
        <v>1350</v>
      </c>
      <c r="K819" s="420">
        <v>1350</v>
      </c>
      <c r="L819" s="420">
        <v>1350</v>
      </c>
      <c r="M819" s="420">
        <v>1350</v>
      </c>
      <c r="N819" s="420">
        <v>1350</v>
      </c>
      <c r="O819" s="420">
        <v>1350</v>
      </c>
      <c r="P819" s="424">
        <v>1350</v>
      </c>
      <c r="R819" s="421">
        <v>1350</v>
      </c>
      <c r="S819" s="420">
        <v>1350</v>
      </c>
      <c r="T819" s="420">
        <v>1350</v>
      </c>
      <c r="U819" s="420">
        <v>1350</v>
      </c>
      <c r="V819" s="420">
        <v>1350</v>
      </c>
      <c r="W819" s="420">
        <v>1350</v>
      </c>
      <c r="X819" s="420">
        <v>1350</v>
      </c>
      <c r="Y819" s="420">
        <v>1350</v>
      </c>
      <c r="Z819" s="420">
        <v>1350</v>
      </c>
      <c r="AA819" s="420">
        <v>1350</v>
      </c>
      <c r="AB819" s="420">
        <v>1350</v>
      </c>
      <c r="AC819" s="420">
        <v>1350</v>
      </c>
      <c r="AD819" s="420">
        <v>1350</v>
      </c>
      <c r="AE819" s="420">
        <v>1350</v>
      </c>
      <c r="AF819" s="420">
        <v>1350</v>
      </c>
      <c r="AG819" s="424">
        <v>1350</v>
      </c>
      <c r="AO819" s="748" t="s">
        <v>6512</v>
      </c>
      <c r="AP819" s="749" t="s">
        <v>10803</v>
      </c>
      <c r="AQ819" s="750">
        <v>30</v>
      </c>
      <c r="AR819" s="865">
        <v>105</v>
      </c>
    </row>
    <row r="820" spans="1:44" x14ac:dyDescent="0.15">
      <c r="A820" s="421">
        <v>30</v>
      </c>
      <c r="B820" s="420">
        <v>45</v>
      </c>
      <c r="C820" s="420">
        <v>60</v>
      </c>
      <c r="D820" s="420">
        <v>75</v>
      </c>
      <c r="E820" s="420">
        <v>90</v>
      </c>
      <c r="F820" s="420">
        <v>150</v>
      </c>
      <c r="G820" s="420">
        <v>120</v>
      </c>
      <c r="H820" s="420">
        <v>135</v>
      </c>
      <c r="I820" s="420">
        <v>150</v>
      </c>
      <c r="J820" s="420">
        <v>165</v>
      </c>
      <c r="K820" s="420">
        <v>180</v>
      </c>
      <c r="L820" s="420">
        <v>195</v>
      </c>
      <c r="M820" s="420">
        <v>210</v>
      </c>
      <c r="N820" s="420">
        <v>225</v>
      </c>
      <c r="O820" s="420">
        <v>240</v>
      </c>
      <c r="P820" s="424">
        <v>255</v>
      </c>
      <c r="R820" s="421">
        <v>30</v>
      </c>
      <c r="S820" s="420">
        <v>45</v>
      </c>
      <c r="T820" s="420">
        <v>60</v>
      </c>
      <c r="U820" s="420">
        <v>75</v>
      </c>
      <c r="V820" s="420">
        <v>90</v>
      </c>
      <c r="W820" s="420">
        <v>150</v>
      </c>
      <c r="X820" s="420">
        <v>120</v>
      </c>
      <c r="Y820" s="420">
        <v>135</v>
      </c>
      <c r="Z820" s="420">
        <v>150</v>
      </c>
      <c r="AA820" s="420">
        <v>165</v>
      </c>
      <c r="AB820" s="420">
        <v>180</v>
      </c>
      <c r="AC820" s="420">
        <v>195</v>
      </c>
      <c r="AD820" s="420">
        <v>210</v>
      </c>
      <c r="AE820" s="420">
        <v>225</v>
      </c>
      <c r="AF820" s="420">
        <v>240</v>
      </c>
      <c r="AG820" s="424">
        <v>255</v>
      </c>
      <c r="AO820" s="748" t="s">
        <v>6513</v>
      </c>
      <c r="AP820" s="749" t="s">
        <v>10803</v>
      </c>
      <c r="AQ820" s="750">
        <v>30</v>
      </c>
      <c r="AR820" s="865">
        <v>105</v>
      </c>
    </row>
    <row r="821" spans="1:44" x14ac:dyDescent="0.15">
      <c r="A821" s="421">
        <v>300</v>
      </c>
      <c r="B821" s="420">
        <v>840</v>
      </c>
      <c r="C821" s="420">
        <v>855</v>
      </c>
      <c r="D821" s="420">
        <v>870</v>
      </c>
      <c r="E821" s="420">
        <v>300</v>
      </c>
      <c r="F821" s="420">
        <v>225</v>
      </c>
      <c r="G821" s="420">
        <v>915</v>
      </c>
      <c r="H821" s="420">
        <v>930</v>
      </c>
      <c r="I821" s="420">
        <v>945</v>
      </c>
      <c r="J821" s="420">
        <v>960</v>
      </c>
      <c r="K821" s="420">
        <v>975</v>
      </c>
      <c r="L821" s="420">
        <v>990</v>
      </c>
      <c r="M821" s="420">
        <v>1005</v>
      </c>
      <c r="N821" s="420">
        <v>1020</v>
      </c>
      <c r="O821" s="420">
        <v>1035</v>
      </c>
      <c r="P821" s="424">
        <v>1050</v>
      </c>
      <c r="R821" s="421">
        <v>300</v>
      </c>
      <c r="S821" s="420">
        <v>840</v>
      </c>
      <c r="T821" s="420">
        <v>855</v>
      </c>
      <c r="U821" s="420">
        <v>870</v>
      </c>
      <c r="V821" s="420">
        <v>300</v>
      </c>
      <c r="W821" s="420">
        <v>225</v>
      </c>
      <c r="X821" s="420">
        <v>915</v>
      </c>
      <c r="Y821" s="420">
        <v>930</v>
      </c>
      <c r="Z821" s="420">
        <v>945</v>
      </c>
      <c r="AA821" s="420">
        <v>960</v>
      </c>
      <c r="AB821" s="420">
        <v>975</v>
      </c>
      <c r="AC821" s="420">
        <v>990</v>
      </c>
      <c r="AD821" s="420">
        <v>1005</v>
      </c>
      <c r="AE821" s="420">
        <v>1020</v>
      </c>
      <c r="AF821" s="420">
        <v>1035</v>
      </c>
      <c r="AG821" s="424">
        <v>1050</v>
      </c>
      <c r="AO821" s="748" t="s">
        <v>6514</v>
      </c>
      <c r="AP821" s="749" t="s">
        <v>10952</v>
      </c>
      <c r="AQ821" s="750">
        <v>30</v>
      </c>
      <c r="AR821" s="865">
        <v>105</v>
      </c>
    </row>
    <row r="822" spans="1:44" x14ac:dyDescent="0.15">
      <c r="A822" s="421">
        <v>30</v>
      </c>
      <c r="B822" s="420">
        <v>30</v>
      </c>
      <c r="C822" s="420">
        <v>30</v>
      </c>
      <c r="D822" s="420">
        <v>30</v>
      </c>
      <c r="E822" s="420">
        <v>30</v>
      </c>
      <c r="F822" s="420">
        <v>30</v>
      </c>
      <c r="G822" s="420">
        <v>30</v>
      </c>
      <c r="H822" s="420">
        <v>30</v>
      </c>
      <c r="I822" s="420">
        <v>30</v>
      </c>
      <c r="J822" s="420">
        <v>30</v>
      </c>
      <c r="K822" s="420">
        <v>30</v>
      </c>
      <c r="L822" s="420">
        <v>30</v>
      </c>
      <c r="M822" s="420">
        <v>30</v>
      </c>
      <c r="N822" s="420">
        <v>30</v>
      </c>
      <c r="O822" s="420">
        <v>30</v>
      </c>
      <c r="P822" s="424">
        <v>30</v>
      </c>
      <c r="R822" s="421">
        <v>30</v>
      </c>
      <c r="S822" s="420">
        <v>30</v>
      </c>
      <c r="T822" s="420">
        <v>30</v>
      </c>
      <c r="U822" s="420">
        <v>30</v>
      </c>
      <c r="V822" s="420">
        <v>30</v>
      </c>
      <c r="W822" s="420">
        <v>30</v>
      </c>
      <c r="X822" s="420">
        <v>30</v>
      </c>
      <c r="Y822" s="420">
        <v>30</v>
      </c>
      <c r="Z822" s="420">
        <v>30</v>
      </c>
      <c r="AA822" s="420">
        <v>30</v>
      </c>
      <c r="AB822" s="420">
        <v>30</v>
      </c>
      <c r="AC822" s="420">
        <v>30</v>
      </c>
      <c r="AD822" s="420">
        <v>30</v>
      </c>
      <c r="AE822" s="420">
        <v>30</v>
      </c>
      <c r="AF822" s="420">
        <v>30</v>
      </c>
      <c r="AG822" s="424">
        <v>30</v>
      </c>
      <c r="AO822" s="748" t="s">
        <v>6515</v>
      </c>
      <c r="AP822" s="749" t="s">
        <v>10982</v>
      </c>
      <c r="AQ822" s="750">
        <v>30</v>
      </c>
      <c r="AR822" s="865">
        <v>105</v>
      </c>
    </row>
    <row r="823" spans="1:44" x14ac:dyDescent="0.15">
      <c r="A823" s="421">
        <v>600</v>
      </c>
      <c r="B823" s="420">
        <v>600</v>
      </c>
      <c r="C823" s="420">
        <v>600</v>
      </c>
      <c r="D823" s="420">
        <v>600</v>
      </c>
      <c r="E823" s="420">
        <v>600</v>
      </c>
      <c r="F823" s="420">
        <v>600</v>
      </c>
      <c r="G823" s="420">
        <v>600</v>
      </c>
      <c r="H823" s="420">
        <v>600</v>
      </c>
      <c r="I823" s="420">
        <v>300</v>
      </c>
      <c r="J823" s="420">
        <v>300</v>
      </c>
      <c r="K823" s="420">
        <v>300</v>
      </c>
      <c r="L823" s="420">
        <v>300</v>
      </c>
      <c r="M823" s="420">
        <v>300</v>
      </c>
      <c r="N823" s="420">
        <v>300</v>
      </c>
      <c r="O823" s="420">
        <v>300</v>
      </c>
      <c r="P823" s="424">
        <v>300</v>
      </c>
      <c r="R823" s="421">
        <v>600</v>
      </c>
      <c r="S823" s="420">
        <v>600</v>
      </c>
      <c r="T823" s="420">
        <v>600</v>
      </c>
      <c r="U823" s="420">
        <v>600</v>
      </c>
      <c r="V823" s="420">
        <v>600</v>
      </c>
      <c r="W823" s="420">
        <v>600</v>
      </c>
      <c r="X823" s="420">
        <v>600</v>
      </c>
      <c r="Y823" s="420">
        <v>600</v>
      </c>
      <c r="Z823" s="420">
        <v>300</v>
      </c>
      <c r="AA823" s="420">
        <v>300</v>
      </c>
      <c r="AB823" s="420">
        <v>300</v>
      </c>
      <c r="AC823" s="420">
        <v>300</v>
      </c>
      <c r="AD823" s="420">
        <v>300</v>
      </c>
      <c r="AE823" s="420">
        <v>300</v>
      </c>
      <c r="AF823" s="420">
        <v>300</v>
      </c>
      <c r="AG823" s="424">
        <v>300</v>
      </c>
      <c r="AO823" s="748" t="s">
        <v>6516</v>
      </c>
      <c r="AP823" s="749" t="s">
        <v>10803</v>
      </c>
      <c r="AQ823" s="750">
        <v>30</v>
      </c>
      <c r="AR823" s="865">
        <v>105</v>
      </c>
    </row>
    <row r="824" spans="1:44" x14ac:dyDescent="0.15">
      <c r="A824" s="421">
        <v>600</v>
      </c>
      <c r="B824" s="420">
        <v>600</v>
      </c>
      <c r="C824" s="420">
        <v>600</v>
      </c>
      <c r="D824" s="420">
        <v>600</v>
      </c>
      <c r="E824" s="420">
        <v>600</v>
      </c>
      <c r="F824" s="420">
        <v>600</v>
      </c>
      <c r="G824" s="420">
        <v>600</v>
      </c>
      <c r="H824" s="420">
        <v>600</v>
      </c>
      <c r="I824" s="420">
        <v>60</v>
      </c>
      <c r="J824" s="420">
        <v>60</v>
      </c>
      <c r="K824" s="420">
        <v>60</v>
      </c>
      <c r="L824" s="420">
        <v>60</v>
      </c>
      <c r="M824" s="420">
        <v>60</v>
      </c>
      <c r="N824" s="420">
        <v>60</v>
      </c>
      <c r="O824" s="420">
        <v>60</v>
      </c>
      <c r="P824" s="424">
        <v>60</v>
      </c>
      <c r="R824" s="421">
        <v>600</v>
      </c>
      <c r="S824" s="420">
        <v>600</v>
      </c>
      <c r="T824" s="420">
        <v>600</v>
      </c>
      <c r="U824" s="420">
        <v>600</v>
      </c>
      <c r="V824" s="420">
        <v>600</v>
      </c>
      <c r="W824" s="420">
        <v>600</v>
      </c>
      <c r="X824" s="420">
        <v>600</v>
      </c>
      <c r="Y824" s="420">
        <v>600</v>
      </c>
      <c r="Z824" s="420">
        <v>60</v>
      </c>
      <c r="AA824" s="420">
        <v>60</v>
      </c>
      <c r="AB824" s="420">
        <v>60</v>
      </c>
      <c r="AC824" s="420">
        <v>60</v>
      </c>
      <c r="AD824" s="420">
        <v>60</v>
      </c>
      <c r="AE824" s="420">
        <v>60</v>
      </c>
      <c r="AF824" s="420">
        <v>60</v>
      </c>
      <c r="AG824" s="424">
        <v>60</v>
      </c>
      <c r="AO824" s="748" t="s">
        <v>10434</v>
      </c>
      <c r="AP824" s="749" t="s">
        <v>10952</v>
      </c>
      <c r="AQ824" s="750">
        <v>30</v>
      </c>
      <c r="AR824" s="865">
        <v>105</v>
      </c>
    </row>
    <row r="825" spans="1:44" x14ac:dyDescent="0.15">
      <c r="A825" s="421">
        <v>600</v>
      </c>
      <c r="B825" s="420">
        <v>600</v>
      </c>
      <c r="C825" s="420">
        <v>600</v>
      </c>
      <c r="D825" s="420">
        <v>600</v>
      </c>
      <c r="E825" s="420">
        <v>600</v>
      </c>
      <c r="F825" s="420">
        <v>600</v>
      </c>
      <c r="G825" s="420">
        <v>600</v>
      </c>
      <c r="H825" s="420">
        <v>600</v>
      </c>
      <c r="I825" s="420">
        <v>450</v>
      </c>
      <c r="J825" s="420">
        <v>450</v>
      </c>
      <c r="K825" s="420">
        <v>450</v>
      </c>
      <c r="L825" s="420">
        <v>450</v>
      </c>
      <c r="M825" s="420">
        <v>450</v>
      </c>
      <c r="N825" s="420">
        <v>450</v>
      </c>
      <c r="O825" s="420">
        <v>450</v>
      </c>
      <c r="P825" s="424">
        <v>450</v>
      </c>
      <c r="R825" s="421">
        <v>600</v>
      </c>
      <c r="S825" s="420">
        <v>600</v>
      </c>
      <c r="T825" s="420">
        <v>600</v>
      </c>
      <c r="U825" s="420">
        <v>600</v>
      </c>
      <c r="V825" s="420">
        <v>600</v>
      </c>
      <c r="W825" s="420">
        <v>600</v>
      </c>
      <c r="X825" s="420">
        <v>600</v>
      </c>
      <c r="Y825" s="420">
        <v>600</v>
      </c>
      <c r="Z825" s="420">
        <v>450</v>
      </c>
      <c r="AA825" s="420">
        <v>450</v>
      </c>
      <c r="AB825" s="420">
        <v>450</v>
      </c>
      <c r="AC825" s="420">
        <v>450</v>
      </c>
      <c r="AD825" s="420">
        <v>450</v>
      </c>
      <c r="AE825" s="420">
        <v>450</v>
      </c>
      <c r="AF825" s="420">
        <v>450</v>
      </c>
      <c r="AG825" s="424">
        <v>450</v>
      </c>
      <c r="AO825" s="748" t="s">
        <v>10435</v>
      </c>
      <c r="AP825" s="749" t="s">
        <v>10803</v>
      </c>
      <c r="AQ825" s="750">
        <v>30</v>
      </c>
      <c r="AR825" s="865">
        <v>105</v>
      </c>
    </row>
    <row r="826" spans="1:44" x14ac:dyDescent="0.15">
      <c r="A826" s="421">
        <v>300</v>
      </c>
      <c r="B826" s="420">
        <v>150</v>
      </c>
      <c r="C826" s="420">
        <v>150</v>
      </c>
      <c r="D826" s="420">
        <v>150</v>
      </c>
      <c r="E826" s="420">
        <v>150</v>
      </c>
      <c r="F826" s="420">
        <v>150</v>
      </c>
      <c r="G826" s="420">
        <v>150</v>
      </c>
      <c r="H826" s="420">
        <v>150</v>
      </c>
      <c r="I826" s="420">
        <v>150</v>
      </c>
      <c r="J826" s="420">
        <v>150</v>
      </c>
      <c r="K826" s="420">
        <v>150</v>
      </c>
      <c r="L826" s="420">
        <v>150</v>
      </c>
      <c r="M826" s="420">
        <v>150</v>
      </c>
      <c r="N826" s="420">
        <v>150</v>
      </c>
      <c r="O826" s="420">
        <v>150</v>
      </c>
      <c r="P826" s="424">
        <v>150</v>
      </c>
      <c r="R826" s="421">
        <v>300</v>
      </c>
      <c r="S826" s="420">
        <v>150</v>
      </c>
      <c r="T826" s="420">
        <v>150</v>
      </c>
      <c r="U826" s="420">
        <v>150</v>
      </c>
      <c r="V826" s="420">
        <v>150</v>
      </c>
      <c r="W826" s="420">
        <v>150</v>
      </c>
      <c r="X826" s="420">
        <v>150</v>
      </c>
      <c r="Y826" s="420">
        <v>150</v>
      </c>
      <c r="Z826" s="420">
        <v>150</v>
      </c>
      <c r="AA826" s="420">
        <v>150</v>
      </c>
      <c r="AB826" s="420">
        <v>150</v>
      </c>
      <c r="AC826" s="420">
        <v>150</v>
      </c>
      <c r="AD826" s="420">
        <v>150</v>
      </c>
      <c r="AE826" s="420">
        <v>150</v>
      </c>
      <c r="AF826" s="420">
        <v>150</v>
      </c>
      <c r="AG826" s="424">
        <v>150</v>
      </c>
      <c r="AO826" s="748" t="s">
        <v>10436</v>
      </c>
      <c r="AP826" s="749" t="s">
        <v>10803</v>
      </c>
      <c r="AQ826" s="750">
        <v>30</v>
      </c>
      <c r="AR826" s="865">
        <v>105</v>
      </c>
    </row>
    <row r="827" spans="1:44" x14ac:dyDescent="0.15">
      <c r="A827" s="421">
        <v>450</v>
      </c>
      <c r="B827" s="420">
        <v>3000</v>
      </c>
      <c r="C827" s="420">
        <v>3000</v>
      </c>
      <c r="D827" s="420">
        <v>3000</v>
      </c>
      <c r="E827" s="420">
        <v>3000</v>
      </c>
      <c r="F827" s="420">
        <v>3000</v>
      </c>
      <c r="G827" s="420">
        <v>3000</v>
      </c>
      <c r="H827" s="420">
        <v>3000</v>
      </c>
      <c r="I827" s="420">
        <v>3000</v>
      </c>
      <c r="J827" s="420">
        <v>3000</v>
      </c>
      <c r="K827" s="420">
        <v>3000</v>
      </c>
      <c r="L827" s="420">
        <v>3000</v>
      </c>
      <c r="M827" s="420">
        <v>3000</v>
      </c>
      <c r="N827" s="420">
        <v>3000</v>
      </c>
      <c r="O827" s="420">
        <v>3000</v>
      </c>
      <c r="P827" s="424">
        <v>3000</v>
      </c>
      <c r="R827" s="421">
        <v>450</v>
      </c>
      <c r="S827" s="420">
        <v>3000</v>
      </c>
      <c r="T827" s="420">
        <v>3000</v>
      </c>
      <c r="U827" s="420">
        <v>3000</v>
      </c>
      <c r="V827" s="420">
        <v>3000</v>
      </c>
      <c r="W827" s="420">
        <v>3000</v>
      </c>
      <c r="X827" s="420">
        <v>3000</v>
      </c>
      <c r="Y827" s="420">
        <v>3000</v>
      </c>
      <c r="Z827" s="420">
        <v>3000</v>
      </c>
      <c r="AA827" s="420">
        <v>3000</v>
      </c>
      <c r="AB827" s="420">
        <v>3000</v>
      </c>
      <c r="AC827" s="420">
        <v>3000</v>
      </c>
      <c r="AD827" s="420">
        <v>3000</v>
      </c>
      <c r="AE827" s="420">
        <v>3000</v>
      </c>
      <c r="AF827" s="420">
        <v>3000</v>
      </c>
      <c r="AG827" s="424">
        <v>3000</v>
      </c>
      <c r="AO827" s="748" t="s">
        <v>10437</v>
      </c>
      <c r="AP827" s="749" t="s">
        <v>10983</v>
      </c>
      <c r="AQ827" s="750">
        <v>30</v>
      </c>
      <c r="AR827" s="865">
        <v>105</v>
      </c>
    </row>
    <row r="828" spans="1:44" x14ac:dyDescent="0.15">
      <c r="A828" s="421">
        <v>100</v>
      </c>
      <c r="B828" s="420">
        <v>90</v>
      </c>
      <c r="C828" s="420">
        <v>80</v>
      </c>
      <c r="D828" s="420">
        <v>70</v>
      </c>
      <c r="E828" s="420">
        <v>60</v>
      </c>
      <c r="F828" s="420">
        <v>50</v>
      </c>
      <c r="G828" s="420">
        <v>40</v>
      </c>
      <c r="H828" s="420">
        <v>30</v>
      </c>
      <c r="I828" s="420">
        <v>20</v>
      </c>
      <c r="J828" s="420">
        <v>10</v>
      </c>
      <c r="K828" s="420">
        <v>10</v>
      </c>
      <c r="L828" s="420">
        <v>10</v>
      </c>
      <c r="M828" s="420">
        <v>20</v>
      </c>
      <c r="N828" s="420">
        <v>30</v>
      </c>
      <c r="O828" s="420">
        <v>40</v>
      </c>
      <c r="P828" s="424">
        <v>50</v>
      </c>
      <c r="R828" s="421">
        <v>100</v>
      </c>
      <c r="S828" s="420">
        <v>90</v>
      </c>
      <c r="T828" s="420">
        <v>80</v>
      </c>
      <c r="U828" s="420">
        <v>70</v>
      </c>
      <c r="V828" s="420">
        <v>60</v>
      </c>
      <c r="W828" s="420">
        <v>50</v>
      </c>
      <c r="X828" s="420">
        <v>40</v>
      </c>
      <c r="Y828" s="420">
        <v>30</v>
      </c>
      <c r="Z828" s="420">
        <v>20</v>
      </c>
      <c r="AA828" s="420">
        <v>10</v>
      </c>
      <c r="AB828" s="420">
        <v>10</v>
      </c>
      <c r="AC828" s="420">
        <v>10</v>
      </c>
      <c r="AD828" s="420">
        <v>20</v>
      </c>
      <c r="AE828" s="420">
        <v>30</v>
      </c>
      <c r="AF828" s="420">
        <v>40</v>
      </c>
      <c r="AG828" s="424">
        <v>50</v>
      </c>
      <c r="AO828" s="748" t="s">
        <v>10472</v>
      </c>
      <c r="AP828" s="749" t="s">
        <v>10803</v>
      </c>
      <c r="AQ828" s="750">
        <v>30</v>
      </c>
      <c r="AR828" s="865">
        <v>105</v>
      </c>
    </row>
    <row r="829" spans="1:44" x14ac:dyDescent="0.15">
      <c r="A829" s="421">
        <v>100</v>
      </c>
      <c r="B829" s="420">
        <v>90</v>
      </c>
      <c r="C829" s="420">
        <v>80</v>
      </c>
      <c r="D829" s="420">
        <v>70</v>
      </c>
      <c r="E829" s="420">
        <v>60</v>
      </c>
      <c r="F829" s="420">
        <v>50</v>
      </c>
      <c r="G829" s="420">
        <v>40</v>
      </c>
      <c r="H829" s="420">
        <v>30</v>
      </c>
      <c r="I829" s="420">
        <v>20</v>
      </c>
      <c r="J829" s="420">
        <v>10</v>
      </c>
      <c r="K829" s="420">
        <v>10</v>
      </c>
      <c r="L829" s="420">
        <v>10</v>
      </c>
      <c r="M829" s="420">
        <v>20</v>
      </c>
      <c r="N829" s="420">
        <v>30</v>
      </c>
      <c r="O829" s="420">
        <v>40</v>
      </c>
      <c r="P829" s="424">
        <v>50</v>
      </c>
      <c r="R829" s="421">
        <v>100</v>
      </c>
      <c r="S829" s="420">
        <v>90</v>
      </c>
      <c r="T829" s="420">
        <v>80</v>
      </c>
      <c r="U829" s="420">
        <v>70</v>
      </c>
      <c r="V829" s="420">
        <v>60</v>
      </c>
      <c r="W829" s="420">
        <v>50</v>
      </c>
      <c r="X829" s="420">
        <v>40</v>
      </c>
      <c r="Y829" s="420">
        <v>30</v>
      </c>
      <c r="Z829" s="420">
        <v>20</v>
      </c>
      <c r="AA829" s="420">
        <v>10</v>
      </c>
      <c r="AB829" s="420">
        <v>10</v>
      </c>
      <c r="AC829" s="420">
        <v>10</v>
      </c>
      <c r="AD829" s="420">
        <v>20</v>
      </c>
      <c r="AE829" s="420">
        <v>30</v>
      </c>
      <c r="AF829" s="420">
        <v>40</v>
      </c>
      <c r="AG829" s="424">
        <v>50</v>
      </c>
      <c r="AO829" s="748" t="s">
        <v>10473</v>
      </c>
      <c r="AP829" s="749" t="s">
        <v>10803</v>
      </c>
      <c r="AQ829" s="750">
        <v>30</v>
      </c>
      <c r="AR829" s="865">
        <v>105</v>
      </c>
    </row>
    <row r="830" spans="1:44" x14ac:dyDescent="0.15">
      <c r="A830" s="421">
        <v>100</v>
      </c>
      <c r="B830" s="420">
        <v>90</v>
      </c>
      <c r="C830" s="420">
        <v>80</v>
      </c>
      <c r="D830" s="420">
        <v>70</v>
      </c>
      <c r="E830" s="420">
        <v>60</v>
      </c>
      <c r="F830" s="420">
        <v>50</v>
      </c>
      <c r="G830" s="420">
        <v>40</v>
      </c>
      <c r="H830" s="420">
        <v>30</v>
      </c>
      <c r="I830" s="420">
        <v>20</v>
      </c>
      <c r="J830" s="420">
        <v>10</v>
      </c>
      <c r="K830" s="420">
        <v>10</v>
      </c>
      <c r="L830" s="420">
        <v>10</v>
      </c>
      <c r="M830" s="420">
        <v>20</v>
      </c>
      <c r="N830" s="420">
        <v>30</v>
      </c>
      <c r="O830" s="420">
        <v>40</v>
      </c>
      <c r="P830" s="424">
        <v>50</v>
      </c>
      <c r="R830" s="421">
        <v>100</v>
      </c>
      <c r="S830" s="420">
        <v>90</v>
      </c>
      <c r="T830" s="420">
        <v>80</v>
      </c>
      <c r="U830" s="420">
        <v>70</v>
      </c>
      <c r="V830" s="420">
        <v>60</v>
      </c>
      <c r="W830" s="420">
        <v>50</v>
      </c>
      <c r="X830" s="420">
        <v>40</v>
      </c>
      <c r="Y830" s="420">
        <v>30</v>
      </c>
      <c r="Z830" s="420">
        <v>20</v>
      </c>
      <c r="AA830" s="420">
        <v>10</v>
      </c>
      <c r="AB830" s="420">
        <v>10</v>
      </c>
      <c r="AC830" s="420">
        <v>10</v>
      </c>
      <c r="AD830" s="420">
        <v>20</v>
      </c>
      <c r="AE830" s="420">
        <v>30</v>
      </c>
      <c r="AF830" s="420">
        <v>40</v>
      </c>
      <c r="AG830" s="424">
        <v>50</v>
      </c>
      <c r="AO830" s="748" t="s">
        <v>10474</v>
      </c>
      <c r="AP830" s="749" t="s">
        <v>10803</v>
      </c>
      <c r="AQ830" s="750">
        <v>30</v>
      </c>
      <c r="AR830" s="865">
        <v>105</v>
      </c>
    </row>
    <row r="831" spans="1:44" x14ac:dyDescent="0.15">
      <c r="A831" s="421">
        <v>100</v>
      </c>
      <c r="B831" s="420">
        <v>90</v>
      </c>
      <c r="C831" s="420">
        <v>80</v>
      </c>
      <c r="D831" s="420">
        <v>70</v>
      </c>
      <c r="E831" s="420">
        <v>60</v>
      </c>
      <c r="F831" s="420">
        <v>50</v>
      </c>
      <c r="G831" s="420">
        <v>40</v>
      </c>
      <c r="H831" s="420">
        <v>30</v>
      </c>
      <c r="I831" s="420">
        <v>20</v>
      </c>
      <c r="J831" s="420">
        <v>10</v>
      </c>
      <c r="K831" s="420">
        <v>10</v>
      </c>
      <c r="L831" s="420">
        <v>10</v>
      </c>
      <c r="M831" s="420">
        <v>20</v>
      </c>
      <c r="N831" s="420">
        <v>30</v>
      </c>
      <c r="O831" s="420">
        <v>40</v>
      </c>
      <c r="P831" s="424">
        <v>50</v>
      </c>
      <c r="R831" s="421">
        <v>100</v>
      </c>
      <c r="S831" s="420">
        <v>90</v>
      </c>
      <c r="T831" s="420">
        <v>80</v>
      </c>
      <c r="U831" s="420">
        <v>70</v>
      </c>
      <c r="V831" s="420">
        <v>60</v>
      </c>
      <c r="W831" s="420">
        <v>50</v>
      </c>
      <c r="X831" s="420">
        <v>40</v>
      </c>
      <c r="Y831" s="420">
        <v>30</v>
      </c>
      <c r="Z831" s="420">
        <v>20</v>
      </c>
      <c r="AA831" s="420">
        <v>10</v>
      </c>
      <c r="AB831" s="420">
        <v>10</v>
      </c>
      <c r="AC831" s="420">
        <v>10</v>
      </c>
      <c r="AD831" s="420">
        <v>20</v>
      </c>
      <c r="AE831" s="420">
        <v>30</v>
      </c>
      <c r="AF831" s="420">
        <v>40</v>
      </c>
      <c r="AG831" s="424">
        <v>50</v>
      </c>
      <c r="AO831" s="748" t="s">
        <v>10475</v>
      </c>
      <c r="AP831" s="749" t="s">
        <v>10983</v>
      </c>
      <c r="AQ831" s="750">
        <v>30</v>
      </c>
      <c r="AR831" s="865">
        <v>105</v>
      </c>
    </row>
    <row r="832" spans="1:44" x14ac:dyDescent="0.15">
      <c r="A832" s="421">
        <v>100</v>
      </c>
      <c r="B832" s="420">
        <v>90</v>
      </c>
      <c r="C832" s="420">
        <v>80</v>
      </c>
      <c r="D832" s="420">
        <v>70</v>
      </c>
      <c r="E832" s="420">
        <v>60</v>
      </c>
      <c r="F832" s="420">
        <v>50</v>
      </c>
      <c r="G832" s="420">
        <v>40</v>
      </c>
      <c r="H832" s="420">
        <v>30</v>
      </c>
      <c r="I832" s="420">
        <v>20</v>
      </c>
      <c r="J832" s="420">
        <v>10</v>
      </c>
      <c r="K832" s="420">
        <v>10</v>
      </c>
      <c r="L832" s="420">
        <v>10</v>
      </c>
      <c r="M832" s="420">
        <v>20</v>
      </c>
      <c r="N832" s="420">
        <v>30</v>
      </c>
      <c r="O832" s="420">
        <v>40</v>
      </c>
      <c r="P832" s="424">
        <v>50</v>
      </c>
      <c r="R832" s="421">
        <v>100</v>
      </c>
      <c r="S832" s="420">
        <v>90</v>
      </c>
      <c r="T832" s="420">
        <v>80</v>
      </c>
      <c r="U832" s="420">
        <v>70</v>
      </c>
      <c r="V832" s="420">
        <v>60</v>
      </c>
      <c r="W832" s="420">
        <v>50</v>
      </c>
      <c r="X832" s="420">
        <v>40</v>
      </c>
      <c r="Y832" s="420">
        <v>30</v>
      </c>
      <c r="Z832" s="420">
        <v>20</v>
      </c>
      <c r="AA832" s="420">
        <v>10</v>
      </c>
      <c r="AB832" s="420">
        <v>10</v>
      </c>
      <c r="AC832" s="420">
        <v>10</v>
      </c>
      <c r="AD832" s="420">
        <v>20</v>
      </c>
      <c r="AE832" s="420">
        <v>30</v>
      </c>
      <c r="AF832" s="420">
        <v>40</v>
      </c>
      <c r="AG832" s="424">
        <v>50</v>
      </c>
      <c r="AO832" s="748" t="s">
        <v>10439</v>
      </c>
      <c r="AP832" s="749" t="s">
        <v>10803</v>
      </c>
      <c r="AQ832" s="750">
        <v>30</v>
      </c>
      <c r="AR832" s="865">
        <v>105</v>
      </c>
    </row>
    <row r="833" spans="1:44" x14ac:dyDescent="0.15">
      <c r="A833" s="421">
        <v>100</v>
      </c>
      <c r="B833" s="420">
        <v>90</v>
      </c>
      <c r="C833" s="420">
        <v>80</v>
      </c>
      <c r="D833" s="420">
        <v>70</v>
      </c>
      <c r="E833" s="420">
        <v>60</v>
      </c>
      <c r="F833" s="420">
        <v>50</v>
      </c>
      <c r="G833" s="420">
        <v>40</v>
      </c>
      <c r="H833" s="420">
        <v>30</v>
      </c>
      <c r="I833" s="420">
        <v>20</v>
      </c>
      <c r="J833" s="420">
        <v>10</v>
      </c>
      <c r="K833" s="420">
        <v>10</v>
      </c>
      <c r="L833" s="420">
        <v>10</v>
      </c>
      <c r="M833" s="420">
        <v>20</v>
      </c>
      <c r="N833" s="420">
        <v>30</v>
      </c>
      <c r="O833" s="420">
        <v>40</v>
      </c>
      <c r="P833" s="424">
        <v>50</v>
      </c>
      <c r="R833" s="421">
        <v>100</v>
      </c>
      <c r="S833" s="420">
        <v>90</v>
      </c>
      <c r="T833" s="420">
        <v>80</v>
      </c>
      <c r="U833" s="420">
        <v>70</v>
      </c>
      <c r="V833" s="420">
        <v>60</v>
      </c>
      <c r="W833" s="420">
        <v>50</v>
      </c>
      <c r="X833" s="420">
        <v>40</v>
      </c>
      <c r="Y833" s="420">
        <v>30</v>
      </c>
      <c r="Z833" s="420">
        <v>20</v>
      </c>
      <c r="AA833" s="420">
        <v>10</v>
      </c>
      <c r="AB833" s="420">
        <v>10</v>
      </c>
      <c r="AC833" s="420">
        <v>10</v>
      </c>
      <c r="AD833" s="420">
        <v>20</v>
      </c>
      <c r="AE833" s="420">
        <v>30</v>
      </c>
      <c r="AF833" s="420">
        <v>40</v>
      </c>
      <c r="AG833" s="424">
        <v>50</v>
      </c>
      <c r="AO833" s="748" t="s">
        <v>10440</v>
      </c>
      <c r="AP833" s="749" t="s">
        <v>10952</v>
      </c>
      <c r="AQ833" s="750">
        <v>30</v>
      </c>
      <c r="AR833" s="865">
        <v>105</v>
      </c>
    </row>
    <row r="834" spans="1:44" x14ac:dyDescent="0.15">
      <c r="A834" s="421">
        <v>100</v>
      </c>
      <c r="B834" s="420">
        <v>90</v>
      </c>
      <c r="C834" s="420">
        <v>80</v>
      </c>
      <c r="D834" s="420">
        <v>70</v>
      </c>
      <c r="E834" s="420">
        <v>60</v>
      </c>
      <c r="F834" s="420">
        <v>50</v>
      </c>
      <c r="G834" s="420">
        <v>40</v>
      </c>
      <c r="H834" s="420">
        <v>30</v>
      </c>
      <c r="I834" s="420">
        <v>20</v>
      </c>
      <c r="J834" s="420">
        <v>10</v>
      </c>
      <c r="K834" s="420">
        <v>10</v>
      </c>
      <c r="L834" s="420">
        <v>10</v>
      </c>
      <c r="M834" s="420">
        <v>20</v>
      </c>
      <c r="N834" s="420">
        <v>30</v>
      </c>
      <c r="O834" s="420">
        <v>40</v>
      </c>
      <c r="P834" s="424">
        <v>50</v>
      </c>
      <c r="R834" s="421">
        <v>100</v>
      </c>
      <c r="S834" s="420">
        <v>90</v>
      </c>
      <c r="T834" s="420">
        <v>80</v>
      </c>
      <c r="U834" s="420">
        <v>70</v>
      </c>
      <c r="V834" s="420">
        <v>60</v>
      </c>
      <c r="W834" s="420">
        <v>50</v>
      </c>
      <c r="X834" s="420">
        <v>40</v>
      </c>
      <c r="Y834" s="420">
        <v>30</v>
      </c>
      <c r="Z834" s="420">
        <v>20</v>
      </c>
      <c r="AA834" s="420">
        <v>10</v>
      </c>
      <c r="AB834" s="420">
        <v>10</v>
      </c>
      <c r="AC834" s="420">
        <v>10</v>
      </c>
      <c r="AD834" s="420">
        <v>20</v>
      </c>
      <c r="AE834" s="420">
        <v>30</v>
      </c>
      <c r="AF834" s="420">
        <v>40</v>
      </c>
      <c r="AG834" s="424">
        <v>50</v>
      </c>
      <c r="AO834" s="748" t="s">
        <v>10441</v>
      </c>
      <c r="AP834" s="749" t="s">
        <v>10803</v>
      </c>
      <c r="AQ834" s="750">
        <v>30</v>
      </c>
      <c r="AR834" s="865">
        <v>105</v>
      </c>
    </row>
    <row r="835" spans="1:44" x14ac:dyDescent="0.15">
      <c r="A835" s="421">
        <v>100</v>
      </c>
      <c r="B835" s="420">
        <v>90</v>
      </c>
      <c r="C835" s="420">
        <v>80</v>
      </c>
      <c r="D835" s="420">
        <v>70</v>
      </c>
      <c r="E835" s="420">
        <v>60</v>
      </c>
      <c r="F835" s="420">
        <v>50</v>
      </c>
      <c r="G835" s="420">
        <v>40</v>
      </c>
      <c r="H835" s="420">
        <v>30</v>
      </c>
      <c r="I835" s="420">
        <v>20</v>
      </c>
      <c r="J835" s="420">
        <v>10</v>
      </c>
      <c r="K835" s="420">
        <v>10</v>
      </c>
      <c r="L835" s="420">
        <v>10</v>
      </c>
      <c r="M835" s="420">
        <v>20</v>
      </c>
      <c r="N835" s="420">
        <v>30</v>
      </c>
      <c r="O835" s="420">
        <v>40</v>
      </c>
      <c r="P835" s="424">
        <v>50</v>
      </c>
      <c r="R835" s="421">
        <v>100</v>
      </c>
      <c r="S835" s="420">
        <v>90</v>
      </c>
      <c r="T835" s="420">
        <v>80</v>
      </c>
      <c r="U835" s="420">
        <v>70</v>
      </c>
      <c r="V835" s="420">
        <v>60</v>
      </c>
      <c r="W835" s="420">
        <v>50</v>
      </c>
      <c r="X835" s="420">
        <v>40</v>
      </c>
      <c r="Y835" s="420">
        <v>30</v>
      </c>
      <c r="Z835" s="420">
        <v>20</v>
      </c>
      <c r="AA835" s="420">
        <v>10</v>
      </c>
      <c r="AB835" s="420">
        <v>10</v>
      </c>
      <c r="AC835" s="420">
        <v>10</v>
      </c>
      <c r="AD835" s="420">
        <v>20</v>
      </c>
      <c r="AE835" s="420">
        <v>30</v>
      </c>
      <c r="AF835" s="420">
        <v>40</v>
      </c>
      <c r="AG835" s="424">
        <v>50</v>
      </c>
      <c r="AO835" s="748" t="s">
        <v>10442</v>
      </c>
      <c r="AP835" s="749" t="s">
        <v>10952</v>
      </c>
      <c r="AQ835" s="750">
        <v>30</v>
      </c>
      <c r="AR835" s="865">
        <v>105</v>
      </c>
    </row>
    <row r="836" spans="1:44" x14ac:dyDescent="0.15">
      <c r="A836" s="421">
        <v>100</v>
      </c>
      <c r="B836" s="420">
        <v>90</v>
      </c>
      <c r="C836" s="420">
        <v>80</v>
      </c>
      <c r="D836" s="420">
        <v>70</v>
      </c>
      <c r="E836" s="420">
        <v>60</v>
      </c>
      <c r="F836" s="420">
        <v>50</v>
      </c>
      <c r="G836" s="420">
        <v>40</v>
      </c>
      <c r="H836" s="420">
        <v>30</v>
      </c>
      <c r="I836" s="420">
        <v>20</v>
      </c>
      <c r="J836" s="420">
        <v>10</v>
      </c>
      <c r="K836" s="420">
        <v>10</v>
      </c>
      <c r="L836" s="420">
        <v>10</v>
      </c>
      <c r="M836" s="420">
        <v>20</v>
      </c>
      <c r="N836" s="420">
        <v>30</v>
      </c>
      <c r="O836" s="420">
        <v>40</v>
      </c>
      <c r="P836" s="424">
        <v>50</v>
      </c>
      <c r="R836" s="421">
        <v>100</v>
      </c>
      <c r="S836" s="420">
        <v>90</v>
      </c>
      <c r="T836" s="420">
        <v>80</v>
      </c>
      <c r="U836" s="420">
        <v>70</v>
      </c>
      <c r="V836" s="420">
        <v>60</v>
      </c>
      <c r="W836" s="420">
        <v>50</v>
      </c>
      <c r="X836" s="420">
        <v>40</v>
      </c>
      <c r="Y836" s="420">
        <v>30</v>
      </c>
      <c r="Z836" s="420">
        <v>20</v>
      </c>
      <c r="AA836" s="420">
        <v>10</v>
      </c>
      <c r="AB836" s="420">
        <v>10</v>
      </c>
      <c r="AC836" s="420">
        <v>10</v>
      </c>
      <c r="AD836" s="420">
        <v>20</v>
      </c>
      <c r="AE836" s="420">
        <v>30</v>
      </c>
      <c r="AF836" s="420">
        <v>40</v>
      </c>
      <c r="AG836" s="424">
        <v>50</v>
      </c>
      <c r="AO836" s="748" t="s">
        <v>10443</v>
      </c>
      <c r="AP836" s="749" t="s">
        <v>10983</v>
      </c>
      <c r="AQ836" s="750">
        <v>30</v>
      </c>
      <c r="AR836" s="865">
        <v>105</v>
      </c>
    </row>
    <row r="837" spans="1:44" x14ac:dyDescent="0.15">
      <c r="A837" s="421">
        <v>100</v>
      </c>
      <c r="B837" s="420">
        <v>90</v>
      </c>
      <c r="C837" s="420">
        <v>80</v>
      </c>
      <c r="D837" s="420">
        <v>70</v>
      </c>
      <c r="E837" s="420">
        <v>60</v>
      </c>
      <c r="F837" s="420">
        <v>50</v>
      </c>
      <c r="G837" s="420">
        <v>40</v>
      </c>
      <c r="H837" s="420">
        <v>30</v>
      </c>
      <c r="I837" s="420">
        <v>20</v>
      </c>
      <c r="J837" s="420">
        <v>10</v>
      </c>
      <c r="K837" s="420">
        <v>10</v>
      </c>
      <c r="L837" s="420">
        <v>10</v>
      </c>
      <c r="M837" s="420">
        <v>20</v>
      </c>
      <c r="N837" s="420">
        <v>30</v>
      </c>
      <c r="O837" s="420">
        <v>40</v>
      </c>
      <c r="P837" s="424">
        <v>50</v>
      </c>
      <c r="R837" s="421">
        <v>100</v>
      </c>
      <c r="S837" s="420">
        <v>90</v>
      </c>
      <c r="T837" s="420">
        <v>80</v>
      </c>
      <c r="U837" s="420">
        <v>70</v>
      </c>
      <c r="V837" s="420">
        <v>60</v>
      </c>
      <c r="W837" s="420">
        <v>50</v>
      </c>
      <c r="X837" s="420">
        <v>40</v>
      </c>
      <c r="Y837" s="420">
        <v>30</v>
      </c>
      <c r="Z837" s="420">
        <v>20</v>
      </c>
      <c r="AA837" s="420">
        <v>10</v>
      </c>
      <c r="AB837" s="420">
        <v>10</v>
      </c>
      <c r="AC837" s="420">
        <v>10</v>
      </c>
      <c r="AD837" s="420">
        <v>20</v>
      </c>
      <c r="AE837" s="420">
        <v>30</v>
      </c>
      <c r="AF837" s="420">
        <v>40</v>
      </c>
      <c r="AG837" s="424">
        <v>50</v>
      </c>
      <c r="AO837" s="748" t="s">
        <v>10444</v>
      </c>
      <c r="AP837" s="749" t="s">
        <v>10983</v>
      </c>
      <c r="AQ837" s="750">
        <v>30</v>
      </c>
      <c r="AR837" s="865">
        <v>105</v>
      </c>
    </row>
    <row r="838" spans="1:44" ht="13.5" customHeight="1" x14ac:dyDescent="0.15">
      <c r="A838" s="421">
        <v>100</v>
      </c>
      <c r="B838" s="420">
        <v>90</v>
      </c>
      <c r="C838" s="420">
        <v>80</v>
      </c>
      <c r="D838" s="420">
        <v>70</v>
      </c>
      <c r="E838" s="420">
        <v>60</v>
      </c>
      <c r="F838" s="420">
        <v>50</v>
      </c>
      <c r="G838" s="420">
        <v>40</v>
      </c>
      <c r="H838" s="420">
        <v>30</v>
      </c>
      <c r="I838" s="420">
        <v>20</v>
      </c>
      <c r="J838" s="420">
        <v>10</v>
      </c>
      <c r="K838" s="420">
        <v>10</v>
      </c>
      <c r="L838" s="420">
        <v>10</v>
      </c>
      <c r="M838" s="420">
        <v>20</v>
      </c>
      <c r="N838" s="420">
        <v>30</v>
      </c>
      <c r="O838" s="420">
        <v>40</v>
      </c>
      <c r="P838" s="424">
        <v>50</v>
      </c>
      <c r="R838" s="421">
        <v>100</v>
      </c>
      <c r="S838" s="420">
        <v>90</v>
      </c>
      <c r="T838" s="420">
        <v>80</v>
      </c>
      <c r="U838" s="420">
        <v>70</v>
      </c>
      <c r="V838" s="420">
        <v>60</v>
      </c>
      <c r="W838" s="420">
        <v>50</v>
      </c>
      <c r="X838" s="420">
        <v>40</v>
      </c>
      <c r="Y838" s="420">
        <v>30</v>
      </c>
      <c r="Z838" s="420">
        <v>20</v>
      </c>
      <c r="AA838" s="420">
        <v>10</v>
      </c>
      <c r="AB838" s="420">
        <v>10</v>
      </c>
      <c r="AC838" s="420">
        <v>10</v>
      </c>
      <c r="AD838" s="420">
        <v>20</v>
      </c>
      <c r="AE838" s="420">
        <v>30</v>
      </c>
      <c r="AF838" s="420">
        <v>40</v>
      </c>
      <c r="AG838" s="424">
        <v>50</v>
      </c>
      <c r="AO838" s="748" t="s">
        <v>10438</v>
      </c>
      <c r="AP838" s="749" t="s">
        <v>10803</v>
      </c>
      <c r="AQ838" s="750">
        <v>30</v>
      </c>
      <c r="AR838" s="865">
        <v>105</v>
      </c>
    </row>
    <row r="839" spans="1:44" ht="14.25" customHeight="1" x14ac:dyDescent="0.15">
      <c r="A839" s="421">
        <v>10</v>
      </c>
      <c r="B839" s="420">
        <v>20</v>
      </c>
      <c r="C839" s="420">
        <v>30</v>
      </c>
      <c r="D839" s="420">
        <v>40</v>
      </c>
      <c r="E839" s="420">
        <v>50</v>
      </c>
      <c r="F839" s="420">
        <v>60</v>
      </c>
      <c r="G839" s="420">
        <v>70</v>
      </c>
      <c r="H839" s="420">
        <v>80</v>
      </c>
      <c r="I839" s="420">
        <v>90</v>
      </c>
      <c r="J839" s="420">
        <v>100</v>
      </c>
      <c r="K839" s="420">
        <v>90</v>
      </c>
      <c r="L839" s="420">
        <v>80</v>
      </c>
      <c r="M839" s="420">
        <v>70</v>
      </c>
      <c r="N839" s="420">
        <v>60</v>
      </c>
      <c r="O839" s="420">
        <v>50</v>
      </c>
      <c r="P839" s="424">
        <v>40</v>
      </c>
      <c r="R839" s="421">
        <v>10</v>
      </c>
      <c r="S839" s="420">
        <v>20</v>
      </c>
      <c r="T839" s="420">
        <v>30</v>
      </c>
      <c r="U839" s="420">
        <v>40</v>
      </c>
      <c r="V839" s="420">
        <v>50</v>
      </c>
      <c r="W839" s="420">
        <v>60</v>
      </c>
      <c r="X839" s="420">
        <v>70</v>
      </c>
      <c r="Y839" s="420">
        <v>80</v>
      </c>
      <c r="Z839" s="420">
        <v>90</v>
      </c>
      <c r="AA839" s="420">
        <v>100</v>
      </c>
      <c r="AB839" s="420">
        <v>90</v>
      </c>
      <c r="AC839" s="420">
        <v>80</v>
      </c>
      <c r="AD839" s="420">
        <v>70</v>
      </c>
      <c r="AE839" s="420">
        <v>60</v>
      </c>
      <c r="AF839" s="420">
        <v>50</v>
      </c>
      <c r="AG839" s="424">
        <v>40</v>
      </c>
      <c r="AO839" s="748" t="s">
        <v>6519</v>
      </c>
      <c r="AP839" s="749" t="s">
        <v>10803</v>
      </c>
      <c r="AQ839" s="750">
        <v>30</v>
      </c>
      <c r="AR839" s="865">
        <v>105</v>
      </c>
    </row>
    <row r="840" spans="1:44" ht="14.25" thickBot="1" x14ac:dyDescent="0.2">
      <c r="A840" s="421">
        <v>10</v>
      </c>
      <c r="B840" s="420">
        <v>10</v>
      </c>
      <c r="C840" s="420">
        <v>10</v>
      </c>
      <c r="D840" s="420">
        <v>10</v>
      </c>
      <c r="E840" s="420">
        <v>10</v>
      </c>
      <c r="F840" s="420">
        <v>10</v>
      </c>
      <c r="G840" s="420">
        <v>10</v>
      </c>
      <c r="H840" s="420">
        <v>10</v>
      </c>
      <c r="I840" s="420">
        <v>10</v>
      </c>
      <c r="J840" s="420">
        <v>10</v>
      </c>
      <c r="K840" s="420">
        <v>10</v>
      </c>
      <c r="L840" s="420">
        <v>10</v>
      </c>
      <c r="M840" s="420">
        <v>10</v>
      </c>
      <c r="N840" s="420">
        <v>10</v>
      </c>
      <c r="O840" s="420">
        <v>10</v>
      </c>
      <c r="P840" s="424">
        <v>10</v>
      </c>
      <c r="R840" s="421">
        <v>10</v>
      </c>
      <c r="S840" s="420">
        <v>10</v>
      </c>
      <c r="T840" s="420">
        <v>10</v>
      </c>
      <c r="U840" s="420">
        <v>10</v>
      </c>
      <c r="V840" s="420">
        <v>10</v>
      </c>
      <c r="W840" s="420">
        <v>10</v>
      </c>
      <c r="X840" s="420">
        <v>10</v>
      </c>
      <c r="Y840" s="420">
        <v>10</v>
      </c>
      <c r="Z840" s="420">
        <v>10</v>
      </c>
      <c r="AA840" s="420">
        <v>10</v>
      </c>
      <c r="AB840" s="420">
        <v>10</v>
      </c>
      <c r="AC840" s="420">
        <v>10</v>
      </c>
      <c r="AD840" s="420">
        <v>10</v>
      </c>
      <c r="AE840" s="420">
        <v>10</v>
      </c>
      <c r="AF840" s="420">
        <v>10</v>
      </c>
      <c r="AG840" s="424">
        <v>10</v>
      </c>
      <c r="AO840" s="748" t="s">
        <v>6520</v>
      </c>
      <c r="AP840" s="749" t="s">
        <v>10803</v>
      </c>
      <c r="AQ840" s="750">
        <v>30</v>
      </c>
      <c r="AR840" s="865">
        <v>105</v>
      </c>
    </row>
    <row r="841" spans="1:44" ht="14.25" thickBot="1" x14ac:dyDescent="0.2">
      <c r="A841" s="821" t="s">
        <v>10800</v>
      </c>
      <c r="B841" s="422" t="s">
        <v>10800</v>
      </c>
      <c r="C841" s="422" t="s">
        <v>10873</v>
      </c>
      <c r="D841" s="422" t="s">
        <v>10976</v>
      </c>
      <c r="E841" s="422" t="s">
        <v>10800</v>
      </c>
      <c r="F841" s="422" t="s">
        <v>10800</v>
      </c>
      <c r="G841" s="422" t="s">
        <v>10976</v>
      </c>
      <c r="H841" s="422" t="s">
        <v>10976</v>
      </c>
      <c r="I841" s="422" t="s">
        <v>10800</v>
      </c>
      <c r="J841" s="422" t="s">
        <v>10976</v>
      </c>
      <c r="K841" s="422" t="s">
        <v>10800</v>
      </c>
      <c r="L841" s="422" t="s">
        <v>10800</v>
      </c>
      <c r="M841" s="422" t="s">
        <v>10800</v>
      </c>
      <c r="N841" s="422" t="s">
        <v>10973</v>
      </c>
      <c r="O841" s="422" t="s">
        <v>10800</v>
      </c>
      <c r="P841" s="822" t="s">
        <v>10800</v>
      </c>
      <c r="R841" s="821" t="s">
        <v>10800</v>
      </c>
      <c r="S841" s="422" t="s">
        <v>10974</v>
      </c>
      <c r="T841" s="422" t="s">
        <v>10800</v>
      </c>
      <c r="U841" s="422" t="s">
        <v>10800</v>
      </c>
      <c r="V841" s="422" t="s">
        <v>10800</v>
      </c>
      <c r="W841" s="422" t="s">
        <v>10976</v>
      </c>
      <c r="X841" s="422" t="s">
        <v>10800</v>
      </c>
      <c r="Y841" s="422" t="s">
        <v>10800</v>
      </c>
      <c r="Z841" s="422" t="s">
        <v>10873</v>
      </c>
      <c r="AA841" s="422" t="s">
        <v>10873</v>
      </c>
      <c r="AB841" s="422" t="s">
        <v>10873</v>
      </c>
      <c r="AC841" s="422" t="s">
        <v>10800</v>
      </c>
      <c r="AD841" s="422" t="s">
        <v>10800</v>
      </c>
      <c r="AE841" s="422" t="s">
        <v>10800</v>
      </c>
      <c r="AF841" s="422" t="s">
        <v>10800</v>
      </c>
      <c r="AG841" s="822" t="s">
        <v>10800</v>
      </c>
      <c r="AO841" s="751" t="s">
        <v>6521</v>
      </c>
      <c r="AP841" s="752" t="s">
        <v>10803</v>
      </c>
      <c r="AQ841" s="753">
        <v>30</v>
      </c>
      <c r="AR841" s="866">
        <v>105</v>
      </c>
    </row>
    <row r="842" spans="1:44" x14ac:dyDescent="0.15">
      <c r="A842" s="421" t="s">
        <v>10773</v>
      </c>
      <c r="B842" s="420" t="s">
        <v>10975</v>
      </c>
      <c r="C842" s="420" t="s">
        <v>10773</v>
      </c>
      <c r="D842" s="420" t="s">
        <v>10773</v>
      </c>
      <c r="E842" s="420" t="s">
        <v>10875</v>
      </c>
      <c r="F842" s="420" t="s">
        <v>10773</v>
      </c>
      <c r="G842" s="420" t="s">
        <v>10977</v>
      </c>
      <c r="H842" s="420" t="s">
        <v>10773</v>
      </c>
      <c r="I842" s="420" t="s">
        <v>10875</v>
      </c>
      <c r="J842" s="420" t="s">
        <v>10773</v>
      </c>
      <c r="K842" s="420" t="s">
        <v>10773</v>
      </c>
      <c r="L842" s="420" t="s">
        <v>10773</v>
      </c>
      <c r="M842" s="420" t="s">
        <v>10773</v>
      </c>
      <c r="N842" s="420" t="s">
        <v>10975</v>
      </c>
      <c r="O842" s="420" t="s">
        <v>10975</v>
      </c>
      <c r="P842" s="424" t="s">
        <v>10773</v>
      </c>
      <c r="R842" s="421" t="s">
        <v>10875</v>
      </c>
      <c r="S842" s="420" t="s">
        <v>10773</v>
      </c>
      <c r="T842" s="420" t="s">
        <v>10875</v>
      </c>
      <c r="U842" s="420" t="s">
        <v>10981</v>
      </c>
      <c r="V842" s="420" t="s">
        <v>10773</v>
      </c>
      <c r="W842" s="420" t="s">
        <v>10773</v>
      </c>
      <c r="X842" s="420" t="s">
        <v>10773</v>
      </c>
      <c r="Y842" s="420" t="s">
        <v>10773</v>
      </c>
      <c r="Z842" s="420" t="s">
        <v>10875</v>
      </c>
      <c r="AA842" s="420" t="s">
        <v>10773</v>
      </c>
      <c r="AB842" s="420" t="s">
        <v>10773</v>
      </c>
      <c r="AC842" s="420" t="s">
        <v>10773</v>
      </c>
      <c r="AD842" s="420" t="s">
        <v>10773</v>
      </c>
      <c r="AE842" s="420" t="s">
        <v>10990</v>
      </c>
      <c r="AF842" s="420" t="s">
        <v>10773</v>
      </c>
      <c r="AG842" s="424" t="s">
        <v>10773</v>
      </c>
    </row>
    <row r="843" spans="1:44" ht="14.25" thickBot="1" x14ac:dyDescent="0.2">
      <c r="A843" s="421" t="s">
        <v>10978</v>
      </c>
      <c r="B843" s="420" t="s">
        <v>10978</v>
      </c>
      <c r="C843" s="420" t="s">
        <v>10774</v>
      </c>
      <c r="D843" s="420" t="s">
        <v>10774</v>
      </c>
      <c r="E843" s="420" t="s">
        <v>10931</v>
      </c>
      <c r="F843" s="420" t="s">
        <v>10871</v>
      </c>
      <c r="G843" s="420" t="s">
        <v>10979</v>
      </c>
      <c r="H843" s="420" t="s">
        <v>10978</v>
      </c>
      <c r="I843" s="420" t="s">
        <v>10980</v>
      </c>
      <c r="J843" s="420" t="s">
        <v>10872</v>
      </c>
      <c r="K843" s="420" t="s">
        <v>10799</v>
      </c>
      <c r="L843" s="420" t="s">
        <v>10872</v>
      </c>
      <c r="M843" s="420" t="s">
        <v>10872</v>
      </c>
      <c r="N843" s="420" t="s">
        <v>10949</v>
      </c>
      <c r="O843" s="420" t="s">
        <v>10799</v>
      </c>
      <c r="P843" s="424" t="s">
        <v>10799</v>
      </c>
      <c r="R843" s="421" t="s">
        <v>10774</v>
      </c>
      <c r="S843" s="420" t="s">
        <v>10774</v>
      </c>
      <c r="T843" s="420" t="s">
        <v>10871</v>
      </c>
      <c r="U843" s="420" t="s">
        <v>10871</v>
      </c>
      <c r="V843" s="420" t="s">
        <v>10774</v>
      </c>
      <c r="W843" s="420" t="s">
        <v>10979</v>
      </c>
      <c r="X843" s="420" t="s">
        <v>10979</v>
      </c>
      <c r="Y843" s="420" t="s">
        <v>10871</v>
      </c>
      <c r="Z843" s="420" t="s">
        <v>10799</v>
      </c>
      <c r="AA843" s="420" t="s">
        <v>10872</v>
      </c>
      <c r="AB843" s="420" t="s">
        <v>10872</v>
      </c>
      <c r="AC843" s="420" t="s">
        <v>10799</v>
      </c>
      <c r="AD843" s="420" t="s">
        <v>10872</v>
      </c>
      <c r="AE843" s="420" t="s">
        <v>10872</v>
      </c>
      <c r="AF843" s="420" t="s">
        <v>10985</v>
      </c>
      <c r="AG843" s="424" t="s">
        <v>10799</v>
      </c>
    </row>
    <row r="844" spans="1:44" ht="14.25" thickBot="1" x14ac:dyDescent="0.2">
      <c r="A844" s="421">
        <v>1350</v>
      </c>
      <c r="B844" s="420">
        <v>1350</v>
      </c>
      <c r="C844" s="420">
        <v>1350</v>
      </c>
      <c r="D844" s="420">
        <v>1350</v>
      </c>
      <c r="E844" s="420">
        <v>1350</v>
      </c>
      <c r="F844" s="420">
        <v>1350</v>
      </c>
      <c r="G844" s="420">
        <v>1350</v>
      </c>
      <c r="H844" s="420">
        <v>1350</v>
      </c>
      <c r="I844" s="420">
        <v>1350</v>
      </c>
      <c r="J844" s="420">
        <v>1350</v>
      </c>
      <c r="K844" s="420">
        <v>1350</v>
      </c>
      <c r="L844" s="420">
        <v>1350</v>
      </c>
      <c r="M844" s="420">
        <v>1350</v>
      </c>
      <c r="N844" s="420">
        <v>1350</v>
      </c>
      <c r="O844" s="420">
        <v>1350</v>
      </c>
      <c r="P844" s="424">
        <v>1350</v>
      </c>
      <c r="R844" s="421">
        <v>1350</v>
      </c>
      <c r="S844" s="420">
        <v>1350</v>
      </c>
      <c r="T844" s="420">
        <v>1350</v>
      </c>
      <c r="U844" s="420">
        <v>1350</v>
      </c>
      <c r="V844" s="420">
        <v>1350</v>
      </c>
      <c r="W844" s="420">
        <v>1350</v>
      </c>
      <c r="X844" s="420">
        <v>1350</v>
      </c>
      <c r="Y844" s="420">
        <v>1350</v>
      </c>
      <c r="Z844" s="420">
        <v>1350</v>
      </c>
      <c r="AA844" s="420">
        <v>1350</v>
      </c>
      <c r="AB844" s="420">
        <v>1350</v>
      </c>
      <c r="AC844" s="420">
        <v>1350</v>
      </c>
      <c r="AD844" s="420">
        <v>1350</v>
      </c>
      <c r="AE844" s="420">
        <v>1350</v>
      </c>
      <c r="AF844" s="420">
        <v>1350</v>
      </c>
      <c r="AG844" s="424">
        <v>1350</v>
      </c>
      <c r="AO844" s="1264" t="s">
        <v>6508</v>
      </c>
      <c r="AP844" s="1265"/>
      <c r="AQ844" s="1265"/>
      <c r="AR844" s="1266"/>
    </row>
    <row r="845" spans="1:44" ht="14.25" thickBot="1" x14ac:dyDescent="0.2">
      <c r="A845" s="421">
        <v>30</v>
      </c>
      <c r="B845" s="420">
        <v>45</v>
      </c>
      <c r="C845" s="420">
        <v>60</v>
      </c>
      <c r="D845" s="420">
        <v>75</v>
      </c>
      <c r="E845" s="420">
        <v>90</v>
      </c>
      <c r="F845" s="420">
        <v>150</v>
      </c>
      <c r="G845" s="420">
        <v>120</v>
      </c>
      <c r="H845" s="420">
        <v>135</v>
      </c>
      <c r="I845" s="420">
        <v>150</v>
      </c>
      <c r="J845" s="420">
        <v>165</v>
      </c>
      <c r="K845" s="420">
        <v>180</v>
      </c>
      <c r="L845" s="420">
        <v>195</v>
      </c>
      <c r="M845" s="420">
        <v>210</v>
      </c>
      <c r="N845" s="420">
        <v>225</v>
      </c>
      <c r="O845" s="420">
        <v>240</v>
      </c>
      <c r="P845" s="424">
        <v>255</v>
      </c>
      <c r="R845" s="421">
        <v>30</v>
      </c>
      <c r="S845" s="420">
        <v>45</v>
      </c>
      <c r="T845" s="420">
        <v>60</v>
      </c>
      <c r="U845" s="420">
        <v>75</v>
      </c>
      <c r="V845" s="420">
        <v>90</v>
      </c>
      <c r="W845" s="420">
        <v>150</v>
      </c>
      <c r="X845" s="420">
        <v>120</v>
      </c>
      <c r="Y845" s="420">
        <v>135</v>
      </c>
      <c r="Z845" s="420">
        <v>150</v>
      </c>
      <c r="AA845" s="420">
        <v>165</v>
      </c>
      <c r="AB845" s="420">
        <v>180</v>
      </c>
      <c r="AC845" s="420">
        <v>195</v>
      </c>
      <c r="AD845" s="420">
        <v>210</v>
      </c>
      <c r="AE845" s="420">
        <v>225</v>
      </c>
      <c r="AF845" s="420">
        <v>240</v>
      </c>
      <c r="AG845" s="424">
        <v>255</v>
      </c>
      <c r="AO845" s="754" t="s">
        <v>10478</v>
      </c>
      <c r="AP845" s="755" t="s">
        <v>10430</v>
      </c>
      <c r="AQ845" s="755" t="s">
        <v>10431</v>
      </c>
      <c r="AR845" s="756" t="s">
        <v>10432</v>
      </c>
    </row>
    <row r="846" spans="1:44" x14ac:dyDescent="0.15">
      <c r="A846" s="421">
        <v>300</v>
      </c>
      <c r="B846" s="420">
        <v>840</v>
      </c>
      <c r="C846" s="420">
        <v>855</v>
      </c>
      <c r="D846" s="420">
        <v>870</v>
      </c>
      <c r="E846" s="420">
        <v>300</v>
      </c>
      <c r="F846" s="420">
        <v>225</v>
      </c>
      <c r="G846" s="420">
        <v>915</v>
      </c>
      <c r="H846" s="420">
        <v>930</v>
      </c>
      <c r="I846" s="420">
        <v>945</v>
      </c>
      <c r="J846" s="420">
        <v>960</v>
      </c>
      <c r="K846" s="420">
        <v>975</v>
      </c>
      <c r="L846" s="420">
        <v>990</v>
      </c>
      <c r="M846" s="420">
        <v>1005</v>
      </c>
      <c r="N846" s="420">
        <v>1020</v>
      </c>
      <c r="O846" s="420">
        <v>1035</v>
      </c>
      <c r="P846" s="424">
        <v>1050</v>
      </c>
      <c r="R846" s="421">
        <v>300</v>
      </c>
      <c r="S846" s="420">
        <v>840</v>
      </c>
      <c r="T846" s="420">
        <v>855</v>
      </c>
      <c r="U846" s="420">
        <v>870</v>
      </c>
      <c r="V846" s="420">
        <v>300</v>
      </c>
      <c r="W846" s="420">
        <v>225</v>
      </c>
      <c r="X846" s="420">
        <v>915</v>
      </c>
      <c r="Y846" s="420">
        <v>930</v>
      </c>
      <c r="Z846" s="420">
        <v>945</v>
      </c>
      <c r="AA846" s="420">
        <v>960</v>
      </c>
      <c r="AB846" s="420">
        <v>975</v>
      </c>
      <c r="AC846" s="420">
        <v>990</v>
      </c>
      <c r="AD846" s="420">
        <v>1005</v>
      </c>
      <c r="AE846" s="420">
        <v>1020</v>
      </c>
      <c r="AF846" s="420">
        <v>1035</v>
      </c>
      <c r="AG846" s="424">
        <v>1050</v>
      </c>
      <c r="AO846" s="757" t="s">
        <v>10433</v>
      </c>
      <c r="AP846" s="758" t="s">
        <v>10803</v>
      </c>
      <c r="AQ846" s="759">
        <v>30</v>
      </c>
      <c r="AR846" s="864">
        <v>105</v>
      </c>
    </row>
    <row r="847" spans="1:44" x14ac:dyDescent="0.15">
      <c r="A847" s="421">
        <v>30</v>
      </c>
      <c r="B847" s="420">
        <v>30</v>
      </c>
      <c r="C847" s="420">
        <v>30</v>
      </c>
      <c r="D847" s="420">
        <v>30</v>
      </c>
      <c r="E847" s="420">
        <v>30</v>
      </c>
      <c r="F847" s="420">
        <v>30</v>
      </c>
      <c r="G847" s="420">
        <v>30</v>
      </c>
      <c r="H847" s="420">
        <v>30</v>
      </c>
      <c r="I847" s="420">
        <v>30</v>
      </c>
      <c r="J847" s="420">
        <v>30</v>
      </c>
      <c r="K847" s="420">
        <v>30</v>
      </c>
      <c r="L847" s="420">
        <v>30</v>
      </c>
      <c r="M847" s="420">
        <v>30</v>
      </c>
      <c r="N847" s="420">
        <v>30</v>
      </c>
      <c r="O847" s="420">
        <v>30</v>
      </c>
      <c r="P847" s="424">
        <v>30</v>
      </c>
      <c r="R847" s="421">
        <v>30</v>
      </c>
      <c r="S847" s="420">
        <v>30</v>
      </c>
      <c r="T847" s="420">
        <v>30</v>
      </c>
      <c r="U847" s="420">
        <v>30</v>
      </c>
      <c r="V847" s="420">
        <v>30</v>
      </c>
      <c r="W847" s="420">
        <v>30</v>
      </c>
      <c r="X847" s="420">
        <v>30</v>
      </c>
      <c r="Y847" s="420">
        <v>30</v>
      </c>
      <c r="Z847" s="420">
        <v>30</v>
      </c>
      <c r="AA847" s="420">
        <v>30</v>
      </c>
      <c r="AB847" s="420">
        <v>30</v>
      </c>
      <c r="AC847" s="420">
        <v>30</v>
      </c>
      <c r="AD847" s="420">
        <v>30</v>
      </c>
      <c r="AE847" s="420">
        <v>30</v>
      </c>
      <c r="AF847" s="420">
        <v>30</v>
      </c>
      <c r="AG847" s="424">
        <v>30</v>
      </c>
      <c r="AO847" s="748" t="s">
        <v>6510</v>
      </c>
      <c r="AP847" s="749" t="s">
        <v>10952</v>
      </c>
      <c r="AQ847" s="750">
        <v>30</v>
      </c>
      <c r="AR847" s="865">
        <v>105</v>
      </c>
    </row>
    <row r="848" spans="1:44" x14ac:dyDescent="0.15">
      <c r="A848" s="421">
        <v>300</v>
      </c>
      <c r="B848" s="420">
        <v>300</v>
      </c>
      <c r="C848" s="420">
        <v>300</v>
      </c>
      <c r="D848" s="420">
        <v>300</v>
      </c>
      <c r="E848" s="420">
        <v>300</v>
      </c>
      <c r="F848" s="420">
        <v>300</v>
      </c>
      <c r="G848" s="420">
        <v>300</v>
      </c>
      <c r="H848" s="420">
        <v>300</v>
      </c>
      <c r="I848" s="420">
        <v>300</v>
      </c>
      <c r="J848" s="420">
        <v>300</v>
      </c>
      <c r="K848" s="420">
        <v>300</v>
      </c>
      <c r="L848" s="420">
        <v>300</v>
      </c>
      <c r="M848" s="420">
        <v>300</v>
      </c>
      <c r="N848" s="420">
        <v>300</v>
      </c>
      <c r="O848" s="420">
        <v>300</v>
      </c>
      <c r="P848" s="424">
        <v>300</v>
      </c>
      <c r="R848" s="421">
        <v>300</v>
      </c>
      <c r="S848" s="420">
        <v>300</v>
      </c>
      <c r="T848" s="420">
        <v>300</v>
      </c>
      <c r="U848" s="420">
        <v>300</v>
      </c>
      <c r="V848" s="420">
        <v>300</v>
      </c>
      <c r="W848" s="420">
        <v>300</v>
      </c>
      <c r="X848" s="420">
        <v>300</v>
      </c>
      <c r="Y848" s="420">
        <v>300</v>
      </c>
      <c r="Z848" s="420">
        <v>300</v>
      </c>
      <c r="AA848" s="420">
        <v>300</v>
      </c>
      <c r="AB848" s="420">
        <v>300</v>
      </c>
      <c r="AC848" s="420">
        <v>300</v>
      </c>
      <c r="AD848" s="420">
        <v>300</v>
      </c>
      <c r="AE848" s="420">
        <v>300</v>
      </c>
      <c r="AF848" s="420">
        <v>300</v>
      </c>
      <c r="AG848" s="424">
        <v>300</v>
      </c>
      <c r="AO848" s="748" t="s">
        <v>6511</v>
      </c>
      <c r="AP848" s="749" t="s">
        <v>10958</v>
      </c>
      <c r="AQ848" s="750">
        <v>30</v>
      </c>
      <c r="AR848" s="865">
        <v>105</v>
      </c>
    </row>
    <row r="849" spans="1:44" x14ac:dyDescent="0.15">
      <c r="A849" s="421">
        <v>60</v>
      </c>
      <c r="B849" s="420">
        <v>60</v>
      </c>
      <c r="C849" s="420">
        <v>60</v>
      </c>
      <c r="D849" s="420">
        <v>60</v>
      </c>
      <c r="E849" s="420">
        <v>60</v>
      </c>
      <c r="F849" s="420">
        <v>60</v>
      </c>
      <c r="G849" s="420">
        <v>60</v>
      </c>
      <c r="H849" s="420">
        <v>60</v>
      </c>
      <c r="I849" s="420">
        <v>60</v>
      </c>
      <c r="J849" s="420">
        <v>60</v>
      </c>
      <c r="K849" s="420">
        <v>60</v>
      </c>
      <c r="L849" s="420">
        <v>60</v>
      </c>
      <c r="M849" s="420">
        <v>60</v>
      </c>
      <c r="N849" s="420">
        <v>60</v>
      </c>
      <c r="O849" s="420">
        <v>60</v>
      </c>
      <c r="P849" s="424">
        <v>60</v>
      </c>
      <c r="R849" s="421">
        <v>60</v>
      </c>
      <c r="S849" s="420">
        <v>60</v>
      </c>
      <c r="T849" s="420">
        <v>60</v>
      </c>
      <c r="U849" s="420">
        <v>60</v>
      </c>
      <c r="V849" s="420">
        <v>60</v>
      </c>
      <c r="W849" s="420">
        <v>60</v>
      </c>
      <c r="X849" s="420">
        <v>60</v>
      </c>
      <c r="Y849" s="420">
        <v>60</v>
      </c>
      <c r="Z849" s="420">
        <v>60</v>
      </c>
      <c r="AA849" s="420">
        <v>60</v>
      </c>
      <c r="AB849" s="420">
        <v>60</v>
      </c>
      <c r="AC849" s="420">
        <v>60</v>
      </c>
      <c r="AD849" s="420">
        <v>60</v>
      </c>
      <c r="AE849" s="420">
        <v>60</v>
      </c>
      <c r="AF849" s="420">
        <v>60</v>
      </c>
      <c r="AG849" s="424">
        <v>60</v>
      </c>
      <c r="AO849" s="748" t="s">
        <v>6512</v>
      </c>
      <c r="AP849" s="749" t="s">
        <v>10983</v>
      </c>
      <c r="AQ849" s="750">
        <v>30</v>
      </c>
      <c r="AR849" s="865">
        <v>105</v>
      </c>
    </row>
    <row r="850" spans="1:44" x14ac:dyDescent="0.15">
      <c r="A850" s="421">
        <v>450</v>
      </c>
      <c r="B850" s="420">
        <v>450</v>
      </c>
      <c r="C850" s="420">
        <v>450</v>
      </c>
      <c r="D850" s="420">
        <v>450</v>
      </c>
      <c r="E850" s="420">
        <v>450</v>
      </c>
      <c r="F850" s="420">
        <v>450</v>
      </c>
      <c r="G850" s="420">
        <v>450</v>
      </c>
      <c r="H850" s="420">
        <v>450</v>
      </c>
      <c r="I850" s="420">
        <v>450</v>
      </c>
      <c r="J850" s="420">
        <v>450</v>
      </c>
      <c r="K850" s="420">
        <v>450</v>
      </c>
      <c r="L850" s="420">
        <v>450</v>
      </c>
      <c r="M850" s="420">
        <v>450</v>
      </c>
      <c r="N850" s="420">
        <v>450</v>
      </c>
      <c r="O850" s="420">
        <v>450</v>
      </c>
      <c r="P850" s="424">
        <v>450</v>
      </c>
      <c r="R850" s="421">
        <v>450</v>
      </c>
      <c r="S850" s="420">
        <v>450</v>
      </c>
      <c r="T850" s="420">
        <v>450</v>
      </c>
      <c r="U850" s="420">
        <v>450</v>
      </c>
      <c r="V850" s="420">
        <v>450</v>
      </c>
      <c r="W850" s="420">
        <v>450</v>
      </c>
      <c r="X850" s="420">
        <v>450</v>
      </c>
      <c r="Y850" s="420">
        <v>450</v>
      </c>
      <c r="Z850" s="420">
        <v>450</v>
      </c>
      <c r="AA850" s="420">
        <v>450</v>
      </c>
      <c r="AB850" s="420">
        <v>450</v>
      </c>
      <c r="AC850" s="420">
        <v>450</v>
      </c>
      <c r="AD850" s="420">
        <v>450</v>
      </c>
      <c r="AE850" s="420">
        <v>450</v>
      </c>
      <c r="AF850" s="420">
        <v>450</v>
      </c>
      <c r="AG850" s="424">
        <v>450</v>
      </c>
      <c r="AO850" s="748" t="s">
        <v>6513</v>
      </c>
      <c r="AP850" s="749" t="s">
        <v>10803</v>
      </c>
      <c r="AQ850" s="750">
        <v>30</v>
      </c>
      <c r="AR850" s="865">
        <v>105</v>
      </c>
    </row>
    <row r="851" spans="1:44" x14ac:dyDescent="0.15">
      <c r="A851" s="421">
        <v>150</v>
      </c>
      <c r="B851" s="420">
        <v>150</v>
      </c>
      <c r="C851" s="420">
        <v>150</v>
      </c>
      <c r="D851" s="420">
        <v>150</v>
      </c>
      <c r="E851" s="420">
        <v>150</v>
      </c>
      <c r="F851" s="420">
        <v>150</v>
      </c>
      <c r="G851" s="420">
        <v>150</v>
      </c>
      <c r="H851" s="420">
        <v>150</v>
      </c>
      <c r="I851" s="420">
        <v>150</v>
      </c>
      <c r="J851" s="420">
        <v>150</v>
      </c>
      <c r="K851" s="420">
        <v>150</v>
      </c>
      <c r="L851" s="420">
        <v>150</v>
      </c>
      <c r="M851" s="420">
        <v>150</v>
      </c>
      <c r="N851" s="420">
        <v>150</v>
      </c>
      <c r="O851" s="420">
        <v>150</v>
      </c>
      <c r="P851" s="424">
        <v>150</v>
      </c>
      <c r="R851" s="421">
        <v>150</v>
      </c>
      <c r="S851" s="420">
        <v>150</v>
      </c>
      <c r="T851" s="420">
        <v>150</v>
      </c>
      <c r="U851" s="420">
        <v>150</v>
      </c>
      <c r="V851" s="420">
        <v>150</v>
      </c>
      <c r="W851" s="420">
        <v>150</v>
      </c>
      <c r="X851" s="420">
        <v>150</v>
      </c>
      <c r="Y851" s="420">
        <v>150</v>
      </c>
      <c r="Z851" s="420">
        <v>150</v>
      </c>
      <c r="AA851" s="420">
        <v>150</v>
      </c>
      <c r="AB851" s="420">
        <v>150</v>
      </c>
      <c r="AC851" s="420">
        <v>150</v>
      </c>
      <c r="AD851" s="420">
        <v>150</v>
      </c>
      <c r="AE851" s="420">
        <v>150</v>
      </c>
      <c r="AF851" s="420">
        <v>150</v>
      </c>
      <c r="AG851" s="424">
        <v>150</v>
      </c>
      <c r="AO851" s="748" t="s">
        <v>6514</v>
      </c>
      <c r="AP851" s="749" t="s">
        <v>10803</v>
      </c>
      <c r="AQ851" s="750">
        <v>30</v>
      </c>
      <c r="AR851" s="865">
        <v>105</v>
      </c>
    </row>
    <row r="852" spans="1:44" x14ac:dyDescent="0.15">
      <c r="A852" s="421">
        <v>3000</v>
      </c>
      <c r="B852" s="420">
        <v>3000</v>
      </c>
      <c r="C852" s="420">
        <v>3000</v>
      </c>
      <c r="D852" s="420">
        <v>3000</v>
      </c>
      <c r="E852" s="420">
        <v>3000</v>
      </c>
      <c r="F852" s="420">
        <v>3000</v>
      </c>
      <c r="G852" s="420">
        <v>3000</v>
      </c>
      <c r="H852" s="420">
        <v>3000</v>
      </c>
      <c r="I852" s="420">
        <v>3000</v>
      </c>
      <c r="J852" s="420">
        <v>3000</v>
      </c>
      <c r="K852" s="420">
        <v>3000</v>
      </c>
      <c r="L852" s="420">
        <v>3000</v>
      </c>
      <c r="M852" s="420">
        <v>3000</v>
      </c>
      <c r="N852" s="420">
        <v>3000</v>
      </c>
      <c r="O852" s="420">
        <v>3000</v>
      </c>
      <c r="P852" s="424">
        <v>3000</v>
      </c>
      <c r="R852" s="421">
        <v>3000</v>
      </c>
      <c r="S852" s="420">
        <v>3000</v>
      </c>
      <c r="T852" s="420">
        <v>3000</v>
      </c>
      <c r="U852" s="420">
        <v>3000</v>
      </c>
      <c r="V852" s="420">
        <v>3000</v>
      </c>
      <c r="W852" s="420">
        <v>3000</v>
      </c>
      <c r="X852" s="420">
        <v>3000</v>
      </c>
      <c r="Y852" s="420">
        <v>3000</v>
      </c>
      <c r="Z852" s="420">
        <v>3000</v>
      </c>
      <c r="AA852" s="420">
        <v>3000</v>
      </c>
      <c r="AB852" s="420">
        <v>3000</v>
      </c>
      <c r="AC852" s="420">
        <v>3000</v>
      </c>
      <c r="AD852" s="420">
        <v>3000</v>
      </c>
      <c r="AE852" s="420">
        <v>3000</v>
      </c>
      <c r="AF852" s="420">
        <v>3000</v>
      </c>
      <c r="AG852" s="424">
        <v>3000</v>
      </c>
      <c r="AO852" s="748" t="s">
        <v>6515</v>
      </c>
      <c r="AP852" s="749" t="s">
        <v>10803</v>
      </c>
      <c r="AQ852" s="750">
        <v>30</v>
      </c>
      <c r="AR852" s="865">
        <v>105</v>
      </c>
    </row>
    <row r="853" spans="1:44" x14ac:dyDescent="0.15">
      <c r="A853" s="421">
        <v>100</v>
      </c>
      <c r="B853" s="420">
        <v>90</v>
      </c>
      <c r="C853" s="420">
        <v>80</v>
      </c>
      <c r="D853" s="420">
        <v>70</v>
      </c>
      <c r="E853" s="420">
        <v>60</v>
      </c>
      <c r="F853" s="420">
        <v>50</v>
      </c>
      <c r="G853" s="420">
        <v>40</v>
      </c>
      <c r="H853" s="420">
        <v>30</v>
      </c>
      <c r="I853" s="420">
        <v>20</v>
      </c>
      <c r="J853" s="420">
        <v>10</v>
      </c>
      <c r="K853" s="420">
        <v>10</v>
      </c>
      <c r="L853" s="420">
        <v>10</v>
      </c>
      <c r="M853" s="420">
        <v>20</v>
      </c>
      <c r="N853" s="420">
        <v>30</v>
      </c>
      <c r="O853" s="420">
        <v>40</v>
      </c>
      <c r="P853" s="424">
        <v>50</v>
      </c>
      <c r="R853" s="421">
        <v>100</v>
      </c>
      <c r="S853" s="420">
        <v>90</v>
      </c>
      <c r="T853" s="420">
        <v>80</v>
      </c>
      <c r="U853" s="420">
        <v>70</v>
      </c>
      <c r="V853" s="420">
        <v>60</v>
      </c>
      <c r="W853" s="420">
        <v>50</v>
      </c>
      <c r="X853" s="420">
        <v>40</v>
      </c>
      <c r="Y853" s="420">
        <v>30</v>
      </c>
      <c r="Z853" s="420">
        <v>20</v>
      </c>
      <c r="AA853" s="420">
        <v>10</v>
      </c>
      <c r="AB853" s="420">
        <v>10</v>
      </c>
      <c r="AC853" s="420">
        <v>10</v>
      </c>
      <c r="AD853" s="420">
        <v>20</v>
      </c>
      <c r="AE853" s="420">
        <v>30</v>
      </c>
      <c r="AF853" s="420">
        <v>40</v>
      </c>
      <c r="AG853" s="424">
        <v>50</v>
      </c>
      <c r="AO853" s="748" t="s">
        <v>6516</v>
      </c>
      <c r="AP853" s="749" t="s">
        <v>10803</v>
      </c>
      <c r="AQ853" s="750">
        <v>30</v>
      </c>
      <c r="AR853" s="865">
        <v>105</v>
      </c>
    </row>
    <row r="854" spans="1:44" x14ac:dyDescent="0.15">
      <c r="A854" s="421">
        <v>100</v>
      </c>
      <c r="B854" s="420">
        <v>90</v>
      </c>
      <c r="C854" s="420">
        <v>80</v>
      </c>
      <c r="D854" s="420">
        <v>70</v>
      </c>
      <c r="E854" s="420">
        <v>60</v>
      </c>
      <c r="F854" s="420">
        <v>50</v>
      </c>
      <c r="G854" s="420">
        <v>40</v>
      </c>
      <c r="H854" s="420">
        <v>30</v>
      </c>
      <c r="I854" s="420">
        <v>20</v>
      </c>
      <c r="J854" s="420">
        <v>10</v>
      </c>
      <c r="K854" s="420">
        <v>10</v>
      </c>
      <c r="L854" s="420">
        <v>10</v>
      </c>
      <c r="M854" s="420">
        <v>20</v>
      </c>
      <c r="N854" s="420">
        <v>30</v>
      </c>
      <c r="O854" s="420">
        <v>40</v>
      </c>
      <c r="P854" s="424">
        <v>50</v>
      </c>
      <c r="R854" s="421">
        <v>100</v>
      </c>
      <c r="S854" s="420">
        <v>90</v>
      </c>
      <c r="T854" s="420">
        <v>80</v>
      </c>
      <c r="U854" s="420">
        <v>70</v>
      </c>
      <c r="V854" s="420">
        <v>60</v>
      </c>
      <c r="W854" s="420">
        <v>50</v>
      </c>
      <c r="X854" s="420">
        <v>40</v>
      </c>
      <c r="Y854" s="420">
        <v>30</v>
      </c>
      <c r="Z854" s="420">
        <v>20</v>
      </c>
      <c r="AA854" s="420">
        <v>10</v>
      </c>
      <c r="AB854" s="420">
        <v>10</v>
      </c>
      <c r="AC854" s="420">
        <v>10</v>
      </c>
      <c r="AD854" s="420">
        <v>20</v>
      </c>
      <c r="AE854" s="420">
        <v>30</v>
      </c>
      <c r="AF854" s="420">
        <v>40</v>
      </c>
      <c r="AG854" s="424">
        <v>50</v>
      </c>
      <c r="AO854" s="748" t="s">
        <v>10434</v>
      </c>
      <c r="AP854" s="749" t="s">
        <v>10803</v>
      </c>
      <c r="AQ854" s="750">
        <v>30</v>
      </c>
      <c r="AR854" s="865">
        <v>105</v>
      </c>
    </row>
    <row r="855" spans="1:44" x14ac:dyDescent="0.15">
      <c r="A855" s="421">
        <v>100</v>
      </c>
      <c r="B855" s="420">
        <v>90</v>
      </c>
      <c r="C855" s="420">
        <v>80</v>
      </c>
      <c r="D855" s="420">
        <v>70</v>
      </c>
      <c r="E855" s="420">
        <v>60</v>
      </c>
      <c r="F855" s="420">
        <v>50</v>
      </c>
      <c r="G855" s="420">
        <v>40</v>
      </c>
      <c r="H855" s="420">
        <v>30</v>
      </c>
      <c r="I855" s="420">
        <v>20</v>
      </c>
      <c r="J855" s="420">
        <v>10</v>
      </c>
      <c r="K855" s="420">
        <v>10</v>
      </c>
      <c r="L855" s="420">
        <v>10</v>
      </c>
      <c r="M855" s="420">
        <v>20</v>
      </c>
      <c r="N855" s="420">
        <v>30</v>
      </c>
      <c r="O855" s="420">
        <v>40</v>
      </c>
      <c r="P855" s="424">
        <v>50</v>
      </c>
      <c r="R855" s="421">
        <v>100</v>
      </c>
      <c r="S855" s="420">
        <v>90</v>
      </c>
      <c r="T855" s="420">
        <v>80</v>
      </c>
      <c r="U855" s="420">
        <v>70</v>
      </c>
      <c r="V855" s="420">
        <v>60</v>
      </c>
      <c r="W855" s="420">
        <v>50</v>
      </c>
      <c r="X855" s="420">
        <v>40</v>
      </c>
      <c r="Y855" s="420">
        <v>30</v>
      </c>
      <c r="Z855" s="420">
        <v>20</v>
      </c>
      <c r="AA855" s="420">
        <v>10</v>
      </c>
      <c r="AB855" s="420">
        <v>10</v>
      </c>
      <c r="AC855" s="420">
        <v>10</v>
      </c>
      <c r="AD855" s="420">
        <v>20</v>
      </c>
      <c r="AE855" s="420">
        <v>30</v>
      </c>
      <c r="AF855" s="420">
        <v>40</v>
      </c>
      <c r="AG855" s="424">
        <v>50</v>
      </c>
      <c r="AO855" s="748" t="s">
        <v>10435</v>
      </c>
      <c r="AP855" s="749" t="s">
        <v>10803</v>
      </c>
      <c r="AQ855" s="750">
        <v>30</v>
      </c>
      <c r="AR855" s="865">
        <v>105</v>
      </c>
    </row>
    <row r="856" spans="1:44" x14ac:dyDescent="0.15">
      <c r="A856" s="421">
        <v>100</v>
      </c>
      <c r="B856" s="420">
        <v>90</v>
      </c>
      <c r="C856" s="420">
        <v>80</v>
      </c>
      <c r="D856" s="420">
        <v>70</v>
      </c>
      <c r="E856" s="420">
        <v>60</v>
      </c>
      <c r="F856" s="420">
        <v>50</v>
      </c>
      <c r="G856" s="420">
        <v>40</v>
      </c>
      <c r="H856" s="420">
        <v>30</v>
      </c>
      <c r="I856" s="420">
        <v>20</v>
      </c>
      <c r="J856" s="420">
        <v>10</v>
      </c>
      <c r="K856" s="420">
        <v>10</v>
      </c>
      <c r="L856" s="420">
        <v>10</v>
      </c>
      <c r="M856" s="420">
        <v>20</v>
      </c>
      <c r="N856" s="420">
        <v>30</v>
      </c>
      <c r="O856" s="420">
        <v>40</v>
      </c>
      <c r="P856" s="424">
        <v>50</v>
      </c>
      <c r="R856" s="421">
        <v>100</v>
      </c>
      <c r="S856" s="420">
        <v>90</v>
      </c>
      <c r="T856" s="420">
        <v>80</v>
      </c>
      <c r="U856" s="420">
        <v>70</v>
      </c>
      <c r="V856" s="420">
        <v>60</v>
      </c>
      <c r="W856" s="420">
        <v>50</v>
      </c>
      <c r="X856" s="420">
        <v>40</v>
      </c>
      <c r="Y856" s="420">
        <v>30</v>
      </c>
      <c r="Z856" s="420">
        <v>20</v>
      </c>
      <c r="AA856" s="420">
        <v>10</v>
      </c>
      <c r="AB856" s="420">
        <v>10</v>
      </c>
      <c r="AC856" s="420">
        <v>10</v>
      </c>
      <c r="AD856" s="420">
        <v>20</v>
      </c>
      <c r="AE856" s="420">
        <v>30</v>
      </c>
      <c r="AF856" s="420">
        <v>40</v>
      </c>
      <c r="AG856" s="424">
        <v>50</v>
      </c>
      <c r="AO856" s="748" t="s">
        <v>10436</v>
      </c>
      <c r="AP856" s="749" t="s">
        <v>10803</v>
      </c>
      <c r="AQ856" s="750">
        <v>30</v>
      </c>
      <c r="AR856" s="865">
        <v>105</v>
      </c>
    </row>
    <row r="857" spans="1:44" x14ac:dyDescent="0.15">
      <c r="A857" s="421">
        <v>100</v>
      </c>
      <c r="B857" s="420">
        <v>90</v>
      </c>
      <c r="C857" s="420">
        <v>80</v>
      </c>
      <c r="D857" s="420">
        <v>70</v>
      </c>
      <c r="E857" s="420">
        <v>60</v>
      </c>
      <c r="F857" s="420">
        <v>50</v>
      </c>
      <c r="G857" s="420">
        <v>40</v>
      </c>
      <c r="H857" s="420">
        <v>30</v>
      </c>
      <c r="I857" s="420">
        <v>20</v>
      </c>
      <c r="J857" s="420">
        <v>10</v>
      </c>
      <c r="K857" s="420">
        <v>10</v>
      </c>
      <c r="L857" s="420">
        <v>10</v>
      </c>
      <c r="M857" s="420">
        <v>20</v>
      </c>
      <c r="N857" s="420">
        <v>30</v>
      </c>
      <c r="O857" s="420">
        <v>40</v>
      </c>
      <c r="P857" s="424">
        <v>50</v>
      </c>
      <c r="R857" s="421">
        <v>100</v>
      </c>
      <c r="S857" s="420">
        <v>90</v>
      </c>
      <c r="T857" s="420">
        <v>80</v>
      </c>
      <c r="U857" s="420">
        <v>70</v>
      </c>
      <c r="V857" s="420">
        <v>60</v>
      </c>
      <c r="W857" s="420">
        <v>50</v>
      </c>
      <c r="X857" s="420">
        <v>40</v>
      </c>
      <c r="Y857" s="420">
        <v>30</v>
      </c>
      <c r="Z857" s="420">
        <v>20</v>
      </c>
      <c r="AA857" s="420">
        <v>10</v>
      </c>
      <c r="AB857" s="420">
        <v>10</v>
      </c>
      <c r="AC857" s="420">
        <v>10</v>
      </c>
      <c r="AD857" s="420">
        <v>20</v>
      </c>
      <c r="AE857" s="420">
        <v>30</v>
      </c>
      <c r="AF857" s="420">
        <v>40</v>
      </c>
      <c r="AG857" s="424">
        <v>50</v>
      </c>
      <c r="AO857" s="748" t="s">
        <v>10437</v>
      </c>
      <c r="AP857" s="749" t="s">
        <v>10803</v>
      </c>
      <c r="AQ857" s="750">
        <v>30</v>
      </c>
      <c r="AR857" s="865">
        <v>105</v>
      </c>
    </row>
    <row r="858" spans="1:44" x14ac:dyDescent="0.15">
      <c r="A858" s="421">
        <v>100</v>
      </c>
      <c r="B858" s="420">
        <v>90</v>
      </c>
      <c r="C858" s="420">
        <v>80</v>
      </c>
      <c r="D858" s="420">
        <v>70</v>
      </c>
      <c r="E858" s="420">
        <v>60</v>
      </c>
      <c r="F858" s="420">
        <v>50</v>
      </c>
      <c r="G858" s="420">
        <v>40</v>
      </c>
      <c r="H858" s="420">
        <v>30</v>
      </c>
      <c r="I858" s="420">
        <v>20</v>
      </c>
      <c r="J858" s="420">
        <v>10</v>
      </c>
      <c r="K858" s="420">
        <v>10</v>
      </c>
      <c r="L858" s="420">
        <v>10</v>
      </c>
      <c r="M858" s="420">
        <v>20</v>
      </c>
      <c r="N858" s="420">
        <v>30</v>
      </c>
      <c r="O858" s="420">
        <v>40</v>
      </c>
      <c r="P858" s="424">
        <v>50</v>
      </c>
      <c r="R858" s="421">
        <v>100</v>
      </c>
      <c r="S858" s="420">
        <v>90</v>
      </c>
      <c r="T858" s="420">
        <v>80</v>
      </c>
      <c r="U858" s="420">
        <v>70</v>
      </c>
      <c r="V858" s="420">
        <v>60</v>
      </c>
      <c r="W858" s="420">
        <v>50</v>
      </c>
      <c r="X858" s="420">
        <v>40</v>
      </c>
      <c r="Y858" s="420">
        <v>30</v>
      </c>
      <c r="Z858" s="420">
        <v>20</v>
      </c>
      <c r="AA858" s="420">
        <v>10</v>
      </c>
      <c r="AB858" s="420">
        <v>10</v>
      </c>
      <c r="AC858" s="420">
        <v>10</v>
      </c>
      <c r="AD858" s="420">
        <v>20</v>
      </c>
      <c r="AE858" s="420">
        <v>30</v>
      </c>
      <c r="AF858" s="420">
        <v>40</v>
      </c>
      <c r="AG858" s="424">
        <v>50</v>
      </c>
      <c r="AO858" s="748" t="s">
        <v>10472</v>
      </c>
      <c r="AP858" s="749" t="s">
        <v>10803</v>
      </c>
      <c r="AQ858" s="750">
        <v>30</v>
      </c>
      <c r="AR858" s="865">
        <v>105</v>
      </c>
    </row>
    <row r="859" spans="1:44" x14ac:dyDescent="0.15">
      <c r="A859" s="421">
        <v>100</v>
      </c>
      <c r="B859" s="420">
        <v>90</v>
      </c>
      <c r="C859" s="420">
        <v>80</v>
      </c>
      <c r="D859" s="420">
        <v>70</v>
      </c>
      <c r="E859" s="420">
        <v>60</v>
      </c>
      <c r="F859" s="420">
        <v>50</v>
      </c>
      <c r="G859" s="420">
        <v>40</v>
      </c>
      <c r="H859" s="420">
        <v>30</v>
      </c>
      <c r="I859" s="420">
        <v>20</v>
      </c>
      <c r="J859" s="420">
        <v>10</v>
      </c>
      <c r="K859" s="420">
        <v>10</v>
      </c>
      <c r="L859" s="420">
        <v>10</v>
      </c>
      <c r="M859" s="420">
        <v>20</v>
      </c>
      <c r="N859" s="420">
        <v>30</v>
      </c>
      <c r="O859" s="420">
        <v>40</v>
      </c>
      <c r="P859" s="424">
        <v>50</v>
      </c>
      <c r="R859" s="421">
        <v>100</v>
      </c>
      <c r="S859" s="420">
        <v>90</v>
      </c>
      <c r="T859" s="420">
        <v>80</v>
      </c>
      <c r="U859" s="420">
        <v>70</v>
      </c>
      <c r="V859" s="420">
        <v>60</v>
      </c>
      <c r="W859" s="420">
        <v>50</v>
      </c>
      <c r="X859" s="420">
        <v>40</v>
      </c>
      <c r="Y859" s="420">
        <v>30</v>
      </c>
      <c r="Z859" s="420">
        <v>20</v>
      </c>
      <c r="AA859" s="420">
        <v>10</v>
      </c>
      <c r="AB859" s="420">
        <v>10</v>
      </c>
      <c r="AC859" s="420">
        <v>10</v>
      </c>
      <c r="AD859" s="420">
        <v>20</v>
      </c>
      <c r="AE859" s="420">
        <v>30</v>
      </c>
      <c r="AF859" s="420">
        <v>40</v>
      </c>
      <c r="AG859" s="424">
        <v>50</v>
      </c>
      <c r="AO859" s="748" t="s">
        <v>10473</v>
      </c>
      <c r="AP859" s="749" t="s">
        <v>10803</v>
      </c>
      <c r="AQ859" s="750">
        <v>30</v>
      </c>
      <c r="AR859" s="865">
        <v>105</v>
      </c>
    </row>
    <row r="860" spans="1:44" x14ac:dyDescent="0.15">
      <c r="A860" s="421">
        <v>100</v>
      </c>
      <c r="B860" s="420">
        <v>90</v>
      </c>
      <c r="C860" s="420">
        <v>80</v>
      </c>
      <c r="D860" s="420">
        <v>70</v>
      </c>
      <c r="E860" s="420">
        <v>60</v>
      </c>
      <c r="F860" s="420">
        <v>50</v>
      </c>
      <c r="G860" s="420">
        <v>40</v>
      </c>
      <c r="H860" s="420">
        <v>30</v>
      </c>
      <c r="I860" s="420">
        <v>20</v>
      </c>
      <c r="J860" s="420">
        <v>10</v>
      </c>
      <c r="K860" s="420">
        <v>10</v>
      </c>
      <c r="L860" s="420">
        <v>10</v>
      </c>
      <c r="M860" s="420">
        <v>20</v>
      </c>
      <c r="N860" s="420">
        <v>30</v>
      </c>
      <c r="O860" s="420">
        <v>40</v>
      </c>
      <c r="P860" s="424">
        <v>50</v>
      </c>
      <c r="R860" s="421">
        <v>100</v>
      </c>
      <c r="S860" s="420">
        <v>90</v>
      </c>
      <c r="T860" s="420">
        <v>80</v>
      </c>
      <c r="U860" s="420">
        <v>70</v>
      </c>
      <c r="V860" s="420">
        <v>60</v>
      </c>
      <c r="W860" s="420">
        <v>50</v>
      </c>
      <c r="X860" s="420">
        <v>40</v>
      </c>
      <c r="Y860" s="420">
        <v>30</v>
      </c>
      <c r="Z860" s="420">
        <v>20</v>
      </c>
      <c r="AA860" s="420">
        <v>10</v>
      </c>
      <c r="AB860" s="420">
        <v>10</v>
      </c>
      <c r="AC860" s="420">
        <v>10</v>
      </c>
      <c r="AD860" s="420">
        <v>20</v>
      </c>
      <c r="AE860" s="420">
        <v>30</v>
      </c>
      <c r="AF860" s="420">
        <v>40</v>
      </c>
      <c r="AG860" s="424">
        <v>50</v>
      </c>
      <c r="AO860" s="748" t="s">
        <v>10474</v>
      </c>
      <c r="AP860" s="749" t="s">
        <v>10983</v>
      </c>
      <c r="AQ860" s="750">
        <v>30</v>
      </c>
      <c r="AR860" s="865">
        <v>105</v>
      </c>
    </row>
    <row r="861" spans="1:44" x14ac:dyDescent="0.15">
      <c r="A861" s="421">
        <v>100</v>
      </c>
      <c r="B861" s="420">
        <v>90</v>
      </c>
      <c r="C861" s="420">
        <v>80</v>
      </c>
      <c r="D861" s="420">
        <v>70</v>
      </c>
      <c r="E861" s="420">
        <v>60</v>
      </c>
      <c r="F861" s="420">
        <v>50</v>
      </c>
      <c r="G861" s="420">
        <v>40</v>
      </c>
      <c r="H861" s="420">
        <v>30</v>
      </c>
      <c r="I861" s="420">
        <v>20</v>
      </c>
      <c r="J861" s="420">
        <v>10</v>
      </c>
      <c r="K861" s="420">
        <v>10</v>
      </c>
      <c r="L861" s="420">
        <v>10</v>
      </c>
      <c r="M861" s="420">
        <v>20</v>
      </c>
      <c r="N861" s="420">
        <v>30</v>
      </c>
      <c r="O861" s="420">
        <v>40</v>
      </c>
      <c r="P861" s="424">
        <v>50</v>
      </c>
      <c r="R861" s="421">
        <v>100</v>
      </c>
      <c r="S861" s="420">
        <v>90</v>
      </c>
      <c r="T861" s="420">
        <v>80</v>
      </c>
      <c r="U861" s="420">
        <v>70</v>
      </c>
      <c r="V861" s="420">
        <v>60</v>
      </c>
      <c r="W861" s="420">
        <v>50</v>
      </c>
      <c r="X861" s="420">
        <v>40</v>
      </c>
      <c r="Y861" s="420">
        <v>30</v>
      </c>
      <c r="Z861" s="420">
        <v>20</v>
      </c>
      <c r="AA861" s="420">
        <v>10</v>
      </c>
      <c r="AB861" s="420">
        <v>10</v>
      </c>
      <c r="AC861" s="420">
        <v>10</v>
      </c>
      <c r="AD861" s="420">
        <v>20</v>
      </c>
      <c r="AE861" s="420">
        <v>30</v>
      </c>
      <c r="AF861" s="420">
        <v>40</v>
      </c>
      <c r="AG861" s="424">
        <v>50</v>
      </c>
      <c r="AO861" s="748" t="s">
        <v>10475</v>
      </c>
      <c r="AP861" s="749" t="s">
        <v>10803</v>
      </c>
      <c r="AQ861" s="750">
        <v>30</v>
      </c>
      <c r="AR861" s="865">
        <v>105</v>
      </c>
    </row>
    <row r="862" spans="1:44" x14ac:dyDescent="0.15">
      <c r="A862" s="421">
        <v>100</v>
      </c>
      <c r="B862" s="420">
        <v>90</v>
      </c>
      <c r="C862" s="420">
        <v>80</v>
      </c>
      <c r="D862" s="420">
        <v>70</v>
      </c>
      <c r="E862" s="420">
        <v>60</v>
      </c>
      <c r="F862" s="420">
        <v>50</v>
      </c>
      <c r="G862" s="420">
        <v>40</v>
      </c>
      <c r="H862" s="420">
        <v>30</v>
      </c>
      <c r="I862" s="420">
        <v>20</v>
      </c>
      <c r="J862" s="420">
        <v>10</v>
      </c>
      <c r="K862" s="420">
        <v>10</v>
      </c>
      <c r="L862" s="420">
        <v>10</v>
      </c>
      <c r="M862" s="420">
        <v>20</v>
      </c>
      <c r="N862" s="420">
        <v>30</v>
      </c>
      <c r="O862" s="420">
        <v>40</v>
      </c>
      <c r="P862" s="424">
        <v>50</v>
      </c>
      <c r="R862" s="421">
        <v>100</v>
      </c>
      <c r="S862" s="420">
        <v>90</v>
      </c>
      <c r="T862" s="420">
        <v>80</v>
      </c>
      <c r="U862" s="420">
        <v>70</v>
      </c>
      <c r="V862" s="420">
        <v>60</v>
      </c>
      <c r="W862" s="420">
        <v>50</v>
      </c>
      <c r="X862" s="420">
        <v>40</v>
      </c>
      <c r="Y862" s="420">
        <v>30</v>
      </c>
      <c r="Z862" s="420">
        <v>20</v>
      </c>
      <c r="AA862" s="420">
        <v>10</v>
      </c>
      <c r="AB862" s="420">
        <v>10</v>
      </c>
      <c r="AC862" s="420">
        <v>10</v>
      </c>
      <c r="AD862" s="420">
        <v>20</v>
      </c>
      <c r="AE862" s="420">
        <v>30</v>
      </c>
      <c r="AF862" s="420">
        <v>40</v>
      </c>
      <c r="AG862" s="424">
        <v>50</v>
      </c>
      <c r="AO862" s="748" t="s">
        <v>10439</v>
      </c>
      <c r="AP862" s="749" t="s">
        <v>10983</v>
      </c>
      <c r="AQ862" s="750">
        <v>30</v>
      </c>
      <c r="AR862" s="865">
        <v>105</v>
      </c>
    </row>
    <row r="863" spans="1:44" x14ac:dyDescent="0.15">
      <c r="A863" s="421">
        <v>100</v>
      </c>
      <c r="B863" s="420">
        <v>90</v>
      </c>
      <c r="C863" s="420">
        <v>80</v>
      </c>
      <c r="D863" s="420">
        <v>70</v>
      </c>
      <c r="E863" s="420">
        <v>60</v>
      </c>
      <c r="F863" s="420">
        <v>50</v>
      </c>
      <c r="G863" s="420">
        <v>40</v>
      </c>
      <c r="H863" s="420">
        <v>30</v>
      </c>
      <c r="I863" s="420">
        <v>20</v>
      </c>
      <c r="J863" s="420">
        <v>10</v>
      </c>
      <c r="K863" s="420">
        <v>10</v>
      </c>
      <c r="L863" s="420">
        <v>10</v>
      </c>
      <c r="M863" s="420">
        <v>20</v>
      </c>
      <c r="N863" s="420">
        <v>30</v>
      </c>
      <c r="O863" s="420">
        <v>40</v>
      </c>
      <c r="P863" s="424">
        <v>50</v>
      </c>
      <c r="R863" s="421">
        <v>100</v>
      </c>
      <c r="S863" s="420">
        <v>90</v>
      </c>
      <c r="T863" s="420">
        <v>80</v>
      </c>
      <c r="U863" s="420">
        <v>70</v>
      </c>
      <c r="V863" s="420">
        <v>60</v>
      </c>
      <c r="W863" s="420">
        <v>50</v>
      </c>
      <c r="X863" s="420">
        <v>40</v>
      </c>
      <c r="Y863" s="420">
        <v>30</v>
      </c>
      <c r="Z863" s="420">
        <v>20</v>
      </c>
      <c r="AA863" s="420">
        <v>10</v>
      </c>
      <c r="AB863" s="420">
        <v>10</v>
      </c>
      <c r="AC863" s="420">
        <v>10</v>
      </c>
      <c r="AD863" s="420">
        <v>20</v>
      </c>
      <c r="AE863" s="420">
        <v>30</v>
      </c>
      <c r="AF863" s="420">
        <v>40</v>
      </c>
      <c r="AG863" s="424">
        <v>50</v>
      </c>
      <c r="AO863" s="748" t="s">
        <v>10440</v>
      </c>
      <c r="AP863" s="749" t="s">
        <v>10803</v>
      </c>
      <c r="AQ863" s="750">
        <v>30</v>
      </c>
      <c r="AR863" s="865">
        <v>105</v>
      </c>
    </row>
    <row r="864" spans="1:44" x14ac:dyDescent="0.15">
      <c r="A864" s="421">
        <v>10</v>
      </c>
      <c r="B864" s="420">
        <v>20</v>
      </c>
      <c r="C864" s="420">
        <v>30</v>
      </c>
      <c r="D864" s="420">
        <v>40</v>
      </c>
      <c r="E864" s="420">
        <v>50</v>
      </c>
      <c r="F864" s="420">
        <v>60</v>
      </c>
      <c r="G864" s="420">
        <v>70</v>
      </c>
      <c r="H864" s="420">
        <v>80</v>
      </c>
      <c r="I864" s="420">
        <v>90</v>
      </c>
      <c r="J864" s="420">
        <v>100</v>
      </c>
      <c r="K864" s="420">
        <v>90</v>
      </c>
      <c r="L864" s="420">
        <v>80</v>
      </c>
      <c r="M864" s="420">
        <v>70</v>
      </c>
      <c r="N864" s="420">
        <v>60</v>
      </c>
      <c r="O864" s="420">
        <v>50</v>
      </c>
      <c r="P864" s="424">
        <v>40</v>
      </c>
      <c r="R864" s="421">
        <v>10</v>
      </c>
      <c r="S864" s="420">
        <v>20</v>
      </c>
      <c r="T864" s="420">
        <v>30</v>
      </c>
      <c r="U864" s="420">
        <v>40</v>
      </c>
      <c r="V864" s="420">
        <v>50</v>
      </c>
      <c r="W864" s="420">
        <v>60</v>
      </c>
      <c r="X864" s="420">
        <v>70</v>
      </c>
      <c r="Y864" s="420">
        <v>80</v>
      </c>
      <c r="Z864" s="420">
        <v>90</v>
      </c>
      <c r="AA864" s="420">
        <v>100</v>
      </c>
      <c r="AB864" s="420">
        <v>90</v>
      </c>
      <c r="AC864" s="420">
        <v>80</v>
      </c>
      <c r="AD864" s="420">
        <v>70</v>
      </c>
      <c r="AE864" s="420">
        <v>60</v>
      </c>
      <c r="AF864" s="420">
        <v>50</v>
      </c>
      <c r="AG864" s="424">
        <v>40</v>
      </c>
      <c r="AO864" s="748" t="s">
        <v>10441</v>
      </c>
      <c r="AP864" s="749" t="s">
        <v>10983</v>
      </c>
      <c r="AQ864" s="750">
        <v>30</v>
      </c>
      <c r="AR864" s="865">
        <v>105</v>
      </c>
    </row>
    <row r="865" spans="1:44" ht="14.25" thickBot="1" x14ac:dyDescent="0.2">
      <c r="A865" s="421">
        <v>10</v>
      </c>
      <c r="B865" s="420">
        <v>10</v>
      </c>
      <c r="C865" s="420">
        <v>10</v>
      </c>
      <c r="D865" s="420">
        <v>10</v>
      </c>
      <c r="E865" s="420">
        <v>10</v>
      </c>
      <c r="F865" s="420">
        <v>10</v>
      </c>
      <c r="G865" s="420">
        <v>10</v>
      </c>
      <c r="H865" s="420">
        <v>10</v>
      </c>
      <c r="I865" s="420">
        <v>10</v>
      </c>
      <c r="J865" s="420">
        <v>10</v>
      </c>
      <c r="K865" s="420">
        <v>10</v>
      </c>
      <c r="L865" s="420">
        <v>10</v>
      </c>
      <c r="M865" s="420">
        <v>10</v>
      </c>
      <c r="N865" s="420">
        <v>10</v>
      </c>
      <c r="O865" s="420">
        <v>10</v>
      </c>
      <c r="P865" s="424">
        <v>10</v>
      </c>
      <c r="R865" s="421">
        <v>10</v>
      </c>
      <c r="S865" s="420">
        <v>10</v>
      </c>
      <c r="T865" s="420">
        <v>10</v>
      </c>
      <c r="U865" s="420">
        <v>10</v>
      </c>
      <c r="V865" s="420">
        <v>10</v>
      </c>
      <c r="W865" s="420">
        <v>10</v>
      </c>
      <c r="X865" s="420">
        <v>10</v>
      </c>
      <c r="Y865" s="420">
        <v>10</v>
      </c>
      <c r="Z865" s="420">
        <v>10</v>
      </c>
      <c r="AA865" s="420">
        <v>10</v>
      </c>
      <c r="AB865" s="420">
        <v>10</v>
      </c>
      <c r="AC865" s="420">
        <v>10</v>
      </c>
      <c r="AD865" s="420">
        <v>10</v>
      </c>
      <c r="AE865" s="420">
        <v>10</v>
      </c>
      <c r="AF865" s="420">
        <v>10</v>
      </c>
      <c r="AG865" s="424">
        <v>10</v>
      </c>
      <c r="AO865" s="748" t="s">
        <v>10442</v>
      </c>
      <c r="AP865" s="749" t="s">
        <v>10958</v>
      </c>
      <c r="AQ865" s="750">
        <v>30</v>
      </c>
      <c r="AR865" s="865">
        <v>105</v>
      </c>
    </row>
    <row r="866" spans="1:44" x14ac:dyDescent="0.15">
      <c r="A866" s="821" t="s">
        <v>10800</v>
      </c>
      <c r="B866" s="422" t="s">
        <v>10800</v>
      </c>
      <c r="C866" s="422" t="s">
        <v>10976</v>
      </c>
      <c r="D866" s="422" t="s">
        <v>10800</v>
      </c>
      <c r="E866" s="422" t="s">
        <v>10800</v>
      </c>
      <c r="F866" s="422" t="s">
        <v>10800</v>
      </c>
      <c r="G866" s="422" t="s">
        <v>10800</v>
      </c>
      <c r="H866" s="422" t="s">
        <v>10976</v>
      </c>
      <c r="I866" s="422" t="s">
        <v>10800</v>
      </c>
      <c r="J866" s="422" t="s">
        <v>10800</v>
      </c>
      <c r="K866" s="422" t="s">
        <v>10800</v>
      </c>
      <c r="L866" s="422" t="s">
        <v>10976</v>
      </c>
      <c r="M866" s="422" t="s">
        <v>10800</v>
      </c>
      <c r="N866" s="422" t="s">
        <v>10800</v>
      </c>
      <c r="O866" s="422" t="s">
        <v>10800</v>
      </c>
      <c r="P866" s="822" t="s">
        <v>10800</v>
      </c>
      <c r="R866" s="821" t="s">
        <v>10800</v>
      </c>
      <c r="S866" s="422" t="s">
        <v>10800</v>
      </c>
      <c r="T866" s="422" t="s">
        <v>10873</v>
      </c>
      <c r="U866" s="422" t="s">
        <v>10873</v>
      </c>
      <c r="V866" s="422" t="s">
        <v>10873</v>
      </c>
      <c r="W866" s="422" t="s">
        <v>10976</v>
      </c>
      <c r="X866" s="422" t="s">
        <v>10873</v>
      </c>
      <c r="Y866" s="422" t="s">
        <v>10800</v>
      </c>
      <c r="Z866" s="422" t="s">
        <v>10800</v>
      </c>
      <c r="AA866" s="422" t="s">
        <v>10800</v>
      </c>
      <c r="AB866" s="422" t="s">
        <v>10873</v>
      </c>
      <c r="AC866" s="422" t="s">
        <v>10800</v>
      </c>
      <c r="AD866" s="422" t="s">
        <v>10800</v>
      </c>
      <c r="AE866" s="422" t="s">
        <v>10800</v>
      </c>
      <c r="AF866" s="422" t="s">
        <v>10800</v>
      </c>
      <c r="AG866" s="822" t="s">
        <v>10976</v>
      </c>
      <c r="AO866" s="748" t="s">
        <v>10443</v>
      </c>
      <c r="AP866" s="749" t="s">
        <v>10803</v>
      </c>
      <c r="AQ866" s="750">
        <v>30</v>
      </c>
      <c r="AR866" s="865">
        <v>105</v>
      </c>
    </row>
    <row r="867" spans="1:44" x14ac:dyDescent="0.15">
      <c r="A867" s="421" t="s">
        <v>10773</v>
      </c>
      <c r="B867" s="420" t="s">
        <v>10773</v>
      </c>
      <c r="C867" s="420" t="s">
        <v>10773</v>
      </c>
      <c r="D867" s="420" t="s">
        <v>10773</v>
      </c>
      <c r="E867" s="420" t="s">
        <v>10773</v>
      </c>
      <c r="F867" s="420" t="s">
        <v>10981</v>
      </c>
      <c r="G867" s="420" t="s">
        <v>10773</v>
      </c>
      <c r="H867" s="420" t="s">
        <v>10773</v>
      </c>
      <c r="I867" s="420" t="s">
        <v>10773</v>
      </c>
      <c r="J867" s="420" t="s">
        <v>10773</v>
      </c>
      <c r="K867" s="420" t="s">
        <v>10773</v>
      </c>
      <c r="L867" s="420" t="s">
        <v>10981</v>
      </c>
      <c r="M867" s="420" t="s">
        <v>10773</v>
      </c>
      <c r="N867" s="420" t="s">
        <v>10773</v>
      </c>
      <c r="O867" s="420" t="s">
        <v>10773</v>
      </c>
      <c r="P867" s="424" t="s">
        <v>10773</v>
      </c>
      <c r="R867" s="421" t="s">
        <v>10875</v>
      </c>
      <c r="S867" s="420" t="s">
        <v>10773</v>
      </c>
      <c r="T867" s="420" t="s">
        <v>10773</v>
      </c>
      <c r="U867" s="420" t="s">
        <v>10875</v>
      </c>
      <c r="V867" s="420" t="s">
        <v>10875</v>
      </c>
      <c r="W867" s="420" t="s">
        <v>10773</v>
      </c>
      <c r="X867" s="420" t="s">
        <v>10875</v>
      </c>
      <c r="Y867" s="420" t="s">
        <v>10773</v>
      </c>
      <c r="Z867" s="420" t="s">
        <v>10981</v>
      </c>
      <c r="AA867" s="420" t="s">
        <v>10875</v>
      </c>
      <c r="AB867" s="420" t="s">
        <v>10773</v>
      </c>
      <c r="AC867" s="420" t="s">
        <v>10875</v>
      </c>
      <c r="AD867" s="420" t="s">
        <v>10875</v>
      </c>
      <c r="AE867" s="420" t="s">
        <v>10875</v>
      </c>
      <c r="AF867" s="420" t="s">
        <v>10773</v>
      </c>
      <c r="AG867" s="424" t="s">
        <v>10981</v>
      </c>
      <c r="AO867" s="748" t="s">
        <v>10444</v>
      </c>
      <c r="AP867" s="749" t="s">
        <v>10958</v>
      </c>
      <c r="AQ867" s="750">
        <v>30</v>
      </c>
      <c r="AR867" s="865">
        <v>105</v>
      </c>
    </row>
    <row r="868" spans="1:44" x14ac:dyDescent="0.15">
      <c r="A868" s="421" t="s">
        <v>10774</v>
      </c>
      <c r="B868" s="420" t="s">
        <v>10871</v>
      </c>
      <c r="C868" s="420" t="s">
        <v>10774</v>
      </c>
      <c r="D868" s="420" t="s">
        <v>10774</v>
      </c>
      <c r="E868" s="420" t="s">
        <v>10774</v>
      </c>
      <c r="F868" s="420" t="s">
        <v>10774</v>
      </c>
      <c r="G868" s="420" t="s">
        <v>10774</v>
      </c>
      <c r="H868" s="420" t="s">
        <v>10774</v>
      </c>
      <c r="I868" s="420" t="s">
        <v>10872</v>
      </c>
      <c r="J868" s="420" t="s">
        <v>10799</v>
      </c>
      <c r="K868" s="420" t="s">
        <v>10872</v>
      </c>
      <c r="L868" s="420" t="s">
        <v>10872</v>
      </c>
      <c r="M868" s="420" t="s">
        <v>10799</v>
      </c>
      <c r="N868" s="420" t="s">
        <v>10872</v>
      </c>
      <c r="O868" s="420" t="s">
        <v>10872</v>
      </c>
      <c r="P868" s="424" t="s">
        <v>10872</v>
      </c>
      <c r="R868" s="421" t="s">
        <v>10774</v>
      </c>
      <c r="S868" s="420" t="s">
        <v>10871</v>
      </c>
      <c r="T868" s="420" t="s">
        <v>10871</v>
      </c>
      <c r="U868" s="420" t="s">
        <v>10774</v>
      </c>
      <c r="V868" s="420" t="s">
        <v>10984</v>
      </c>
      <c r="W868" s="420" t="s">
        <v>10774</v>
      </c>
      <c r="X868" s="420" t="s">
        <v>10984</v>
      </c>
      <c r="Y868" s="420" t="s">
        <v>10774</v>
      </c>
      <c r="Z868" s="420" t="s">
        <v>10799</v>
      </c>
      <c r="AA868" s="420" t="s">
        <v>10949</v>
      </c>
      <c r="AB868" s="420" t="s">
        <v>10872</v>
      </c>
      <c r="AC868" s="420" t="s">
        <v>10872</v>
      </c>
      <c r="AD868" s="420" t="s">
        <v>10799</v>
      </c>
      <c r="AE868" s="420" t="s">
        <v>10872</v>
      </c>
      <c r="AF868" s="420" t="s">
        <v>10799</v>
      </c>
      <c r="AG868" s="424" t="s">
        <v>10872</v>
      </c>
      <c r="AO868" s="748" t="s">
        <v>10438</v>
      </c>
      <c r="AP868" s="749" t="s">
        <v>10803</v>
      </c>
      <c r="AQ868" s="750">
        <v>30</v>
      </c>
      <c r="AR868" s="865">
        <v>105</v>
      </c>
    </row>
    <row r="869" spans="1:44" x14ac:dyDescent="0.15">
      <c r="A869" s="421">
        <v>1350</v>
      </c>
      <c r="B869" s="420">
        <v>1350</v>
      </c>
      <c r="C869" s="420">
        <v>1350</v>
      </c>
      <c r="D869" s="420">
        <v>1350</v>
      </c>
      <c r="E869" s="420">
        <v>1350</v>
      </c>
      <c r="F869" s="420">
        <v>1350</v>
      </c>
      <c r="G869" s="420">
        <v>1350</v>
      </c>
      <c r="H869" s="420">
        <v>1350</v>
      </c>
      <c r="I869" s="420">
        <v>1350</v>
      </c>
      <c r="J869" s="420">
        <v>1350</v>
      </c>
      <c r="K869" s="420">
        <v>1350</v>
      </c>
      <c r="L869" s="420">
        <v>1350</v>
      </c>
      <c r="M869" s="420">
        <v>1350</v>
      </c>
      <c r="N869" s="420">
        <v>1350</v>
      </c>
      <c r="O869" s="420">
        <v>1350</v>
      </c>
      <c r="P869" s="424">
        <v>1350</v>
      </c>
      <c r="R869" s="421">
        <v>1350</v>
      </c>
      <c r="S869" s="420">
        <v>1350</v>
      </c>
      <c r="T869" s="420">
        <v>1350</v>
      </c>
      <c r="U869" s="420">
        <v>1350</v>
      </c>
      <c r="V869" s="420">
        <v>1350</v>
      </c>
      <c r="W869" s="420">
        <v>1350</v>
      </c>
      <c r="X869" s="420">
        <v>1350</v>
      </c>
      <c r="Y869" s="420">
        <v>1350</v>
      </c>
      <c r="Z869" s="420">
        <v>1350</v>
      </c>
      <c r="AA869" s="420">
        <v>1350</v>
      </c>
      <c r="AB869" s="420">
        <v>1350</v>
      </c>
      <c r="AC869" s="420">
        <v>1350</v>
      </c>
      <c r="AD869" s="420">
        <v>1350</v>
      </c>
      <c r="AE869" s="420">
        <v>1350</v>
      </c>
      <c r="AF869" s="420">
        <v>1350</v>
      </c>
      <c r="AG869" s="424">
        <v>1350</v>
      </c>
      <c r="AO869" s="748" t="s">
        <v>6519</v>
      </c>
      <c r="AP869" s="749" t="s">
        <v>10803</v>
      </c>
      <c r="AQ869" s="750">
        <v>30</v>
      </c>
      <c r="AR869" s="865">
        <v>105</v>
      </c>
    </row>
    <row r="870" spans="1:44" x14ac:dyDescent="0.15">
      <c r="A870" s="421">
        <v>30</v>
      </c>
      <c r="B870" s="420">
        <v>45</v>
      </c>
      <c r="C870" s="420">
        <v>60</v>
      </c>
      <c r="D870" s="420">
        <v>75</v>
      </c>
      <c r="E870" s="420">
        <v>90</v>
      </c>
      <c r="F870" s="420">
        <v>150</v>
      </c>
      <c r="G870" s="420">
        <v>120</v>
      </c>
      <c r="H870" s="420">
        <v>135</v>
      </c>
      <c r="I870" s="420">
        <v>150</v>
      </c>
      <c r="J870" s="420">
        <v>165</v>
      </c>
      <c r="K870" s="420">
        <v>180</v>
      </c>
      <c r="L870" s="420">
        <v>195</v>
      </c>
      <c r="M870" s="420">
        <v>210</v>
      </c>
      <c r="N870" s="420">
        <v>225</v>
      </c>
      <c r="O870" s="420">
        <v>240</v>
      </c>
      <c r="P870" s="424">
        <v>255</v>
      </c>
      <c r="R870" s="421">
        <v>30</v>
      </c>
      <c r="S870" s="420">
        <v>45</v>
      </c>
      <c r="T870" s="420">
        <v>60</v>
      </c>
      <c r="U870" s="420">
        <v>75</v>
      </c>
      <c r="V870" s="420">
        <v>90</v>
      </c>
      <c r="W870" s="420">
        <v>150</v>
      </c>
      <c r="X870" s="420">
        <v>120</v>
      </c>
      <c r="Y870" s="420">
        <v>135</v>
      </c>
      <c r="Z870" s="420">
        <v>150</v>
      </c>
      <c r="AA870" s="420">
        <v>165</v>
      </c>
      <c r="AB870" s="420">
        <v>180</v>
      </c>
      <c r="AC870" s="420">
        <v>195</v>
      </c>
      <c r="AD870" s="420">
        <v>210</v>
      </c>
      <c r="AE870" s="420">
        <v>225</v>
      </c>
      <c r="AF870" s="420">
        <v>240</v>
      </c>
      <c r="AG870" s="424">
        <v>255</v>
      </c>
      <c r="AO870" s="748" t="s">
        <v>6520</v>
      </c>
      <c r="AP870" s="749" t="s">
        <v>10803</v>
      </c>
      <c r="AQ870" s="750">
        <v>30</v>
      </c>
      <c r="AR870" s="865">
        <v>105</v>
      </c>
    </row>
    <row r="871" spans="1:44" ht="14.25" thickBot="1" x14ac:dyDescent="0.2">
      <c r="A871" s="421">
        <v>300</v>
      </c>
      <c r="B871" s="420">
        <v>840</v>
      </c>
      <c r="C871" s="420">
        <v>855</v>
      </c>
      <c r="D871" s="420">
        <v>870</v>
      </c>
      <c r="E871" s="420">
        <v>300</v>
      </c>
      <c r="F871" s="420">
        <v>225</v>
      </c>
      <c r="G871" s="420">
        <v>915</v>
      </c>
      <c r="H871" s="420">
        <v>930</v>
      </c>
      <c r="I871" s="420">
        <v>945</v>
      </c>
      <c r="J871" s="420">
        <v>960</v>
      </c>
      <c r="K871" s="420">
        <v>975</v>
      </c>
      <c r="L871" s="420">
        <v>990</v>
      </c>
      <c r="M871" s="420">
        <v>1005</v>
      </c>
      <c r="N871" s="420">
        <v>1020</v>
      </c>
      <c r="O871" s="420">
        <v>1035</v>
      </c>
      <c r="P871" s="424">
        <v>1050</v>
      </c>
      <c r="R871" s="421">
        <v>300</v>
      </c>
      <c r="S871" s="420">
        <v>840</v>
      </c>
      <c r="T871" s="420">
        <v>855</v>
      </c>
      <c r="U871" s="420">
        <v>870</v>
      </c>
      <c r="V871" s="420">
        <v>300</v>
      </c>
      <c r="W871" s="420">
        <v>225</v>
      </c>
      <c r="X871" s="420">
        <v>915</v>
      </c>
      <c r="Y871" s="420">
        <v>930</v>
      </c>
      <c r="Z871" s="420">
        <v>945</v>
      </c>
      <c r="AA871" s="420">
        <v>960</v>
      </c>
      <c r="AB871" s="420">
        <v>975</v>
      </c>
      <c r="AC871" s="420">
        <v>990</v>
      </c>
      <c r="AD871" s="420">
        <v>1005</v>
      </c>
      <c r="AE871" s="420">
        <v>1020</v>
      </c>
      <c r="AF871" s="420">
        <v>1035</v>
      </c>
      <c r="AG871" s="424">
        <v>1050</v>
      </c>
      <c r="AO871" s="751" t="s">
        <v>6521</v>
      </c>
      <c r="AP871" s="752" t="s">
        <v>10983</v>
      </c>
      <c r="AQ871" s="753">
        <v>30</v>
      </c>
      <c r="AR871" s="866">
        <v>105</v>
      </c>
    </row>
    <row r="872" spans="1:44" x14ac:dyDescent="0.15">
      <c r="A872" s="421">
        <v>30</v>
      </c>
      <c r="B872" s="420">
        <v>30</v>
      </c>
      <c r="C872" s="420">
        <v>30</v>
      </c>
      <c r="D872" s="420">
        <v>30</v>
      </c>
      <c r="E872" s="420">
        <v>30</v>
      </c>
      <c r="F872" s="420">
        <v>30</v>
      </c>
      <c r="G872" s="420">
        <v>30</v>
      </c>
      <c r="H872" s="420">
        <v>30</v>
      </c>
      <c r="I872" s="420">
        <v>30</v>
      </c>
      <c r="J872" s="420">
        <v>30</v>
      </c>
      <c r="K872" s="420">
        <v>30</v>
      </c>
      <c r="L872" s="420">
        <v>30</v>
      </c>
      <c r="M872" s="420">
        <v>30</v>
      </c>
      <c r="N872" s="420">
        <v>30</v>
      </c>
      <c r="O872" s="420">
        <v>30</v>
      </c>
      <c r="P872" s="424">
        <v>30</v>
      </c>
      <c r="R872" s="421">
        <v>30</v>
      </c>
      <c r="S872" s="420">
        <v>30</v>
      </c>
      <c r="T872" s="420">
        <v>30</v>
      </c>
      <c r="U872" s="420">
        <v>30</v>
      </c>
      <c r="V872" s="420">
        <v>30</v>
      </c>
      <c r="W872" s="420">
        <v>30</v>
      </c>
      <c r="X872" s="420">
        <v>30</v>
      </c>
      <c r="Y872" s="420">
        <v>30</v>
      </c>
      <c r="Z872" s="420">
        <v>30</v>
      </c>
      <c r="AA872" s="420">
        <v>30</v>
      </c>
      <c r="AB872" s="420">
        <v>30</v>
      </c>
      <c r="AC872" s="420">
        <v>30</v>
      </c>
      <c r="AD872" s="420">
        <v>30</v>
      </c>
      <c r="AE872" s="420">
        <v>30</v>
      </c>
      <c r="AF872" s="420">
        <v>30</v>
      </c>
      <c r="AG872" s="424">
        <v>30</v>
      </c>
    </row>
    <row r="873" spans="1:44" x14ac:dyDescent="0.15">
      <c r="A873" s="421">
        <v>300</v>
      </c>
      <c r="B873" s="420">
        <v>300</v>
      </c>
      <c r="C873" s="420">
        <v>300</v>
      </c>
      <c r="D873" s="420">
        <v>300</v>
      </c>
      <c r="E873" s="420">
        <v>300</v>
      </c>
      <c r="F873" s="420">
        <v>300</v>
      </c>
      <c r="G873" s="420">
        <v>300</v>
      </c>
      <c r="H873" s="420">
        <v>300</v>
      </c>
      <c r="I873" s="420">
        <v>300</v>
      </c>
      <c r="J873" s="420">
        <v>300</v>
      </c>
      <c r="K873" s="420">
        <v>300</v>
      </c>
      <c r="L873" s="420">
        <v>300</v>
      </c>
      <c r="M873" s="420">
        <v>300</v>
      </c>
      <c r="N873" s="420">
        <v>300</v>
      </c>
      <c r="O873" s="420">
        <v>300</v>
      </c>
      <c r="P873" s="424">
        <v>300</v>
      </c>
      <c r="R873" s="421">
        <v>300</v>
      </c>
      <c r="S873" s="420">
        <v>300</v>
      </c>
      <c r="T873" s="420">
        <v>300</v>
      </c>
      <c r="U873" s="420">
        <v>300</v>
      </c>
      <c r="V873" s="420">
        <v>300</v>
      </c>
      <c r="W873" s="420">
        <v>300</v>
      </c>
      <c r="X873" s="420">
        <v>300</v>
      </c>
      <c r="Y873" s="420">
        <v>300</v>
      </c>
      <c r="Z873" s="420">
        <v>300</v>
      </c>
      <c r="AA873" s="420">
        <v>300</v>
      </c>
      <c r="AB873" s="420">
        <v>300</v>
      </c>
      <c r="AC873" s="420">
        <v>300</v>
      </c>
      <c r="AD873" s="420">
        <v>300</v>
      </c>
      <c r="AE873" s="420">
        <v>300</v>
      </c>
      <c r="AF873" s="420">
        <v>300</v>
      </c>
      <c r="AG873" s="424">
        <v>300</v>
      </c>
    </row>
    <row r="874" spans="1:44" x14ac:dyDescent="0.15">
      <c r="A874" s="421">
        <v>60</v>
      </c>
      <c r="B874" s="420">
        <v>60</v>
      </c>
      <c r="C874" s="420">
        <v>60</v>
      </c>
      <c r="D874" s="420">
        <v>60</v>
      </c>
      <c r="E874" s="420">
        <v>60</v>
      </c>
      <c r="F874" s="420">
        <v>60</v>
      </c>
      <c r="G874" s="420">
        <v>60</v>
      </c>
      <c r="H874" s="420">
        <v>60</v>
      </c>
      <c r="I874" s="420">
        <v>60</v>
      </c>
      <c r="J874" s="420">
        <v>60</v>
      </c>
      <c r="K874" s="420">
        <v>60</v>
      </c>
      <c r="L874" s="420">
        <v>60</v>
      </c>
      <c r="M874" s="420">
        <v>60</v>
      </c>
      <c r="N874" s="420">
        <v>60</v>
      </c>
      <c r="O874" s="420">
        <v>60</v>
      </c>
      <c r="P874" s="424">
        <v>60</v>
      </c>
      <c r="R874" s="421">
        <v>60</v>
      </c>
      <c r="S874" s="420">
        <v>60</v>
      </c>
      <c r="T874" s="420">
        <v>60</v>
      </c>
      <c r="U874" s="420">
        <v>60</v>
      </c>
      <c r="V874" s="420">
        <v>60</v>
      </c>
      <c r="W874" s="420">
        <v>60</v>
      </c>
      <c r="X874" s="420">
        <v>60</v>
      </c>
      <c r="Y874" s="420">
        <v>60</v>
      </c>
      <c r="Z874" s="420">
        <v>60</v>
      </c>
      <c r="AA874" s="420">
        <v>60</v>
      </c>
      <c r="AB874" s="420">
        <v>60</v>
      </c>
      <c r="AC874" s="420">
        <v>60</v>
      </c>
      <c r="AD874" s="420">
        <v>60</v>
      </c>
      <c r="AE874" s="420">
        <v>60</v>
      </c>
      <c r="AF874" s="420">
        <v>60</v>
      </c>
      <c r="AG874" s="424">
        <v>60</v>
      </c>
    </row>
    <row r="875" spans="1:44" x14ac:dyDescent="0.15">
      <c r="A875" s="421">
        <v>450</v>
      </c>
      <c r="B875" s="420">
        <v>450</v>
      </c>
      <c r="C875" s="420">
        <v>450</v>
      </c>
      <c r="D875" s="420">
        <v>450</v>
      </c>
      <c r="E875" s="420">
        <v>450</v>
      </c>
      <c r="F875" s="420">
        <v>450</v>
      </c>
      <c r="G875" s="420">
        <v>450</v>
      </c>
      <c r="H875" s="420">
        <v>450</v>
      </c>
      <c r="I875" s="420">
        <v>450</v>
      </c>
      <c r="J875" s="420">
        <v>450</v>
      </c>
      <c r="K875" s="420">
        <v>450</v>
      </c>
      <c r="L875" s="420">
        <v>450</v>
      </c>
      <c r="M875" s="420">
        <v>450</v>
      </c>
      <c r="N875" s="420">
        <v>450</v>
      </c>
      <c r="O875" s="420">
        <v>450</v>
      </c>
      <c r="P875" s="424">
        <v>450</v>
      </c>
      <c r="R875" s="421">
        <v>450</v>
      </c>
      <c r="S875" s="420">
        <v>450</v>
      </c>
      <c r="T875" s="420">
        <v>450</v>
      </c>
      <c r="U875" s="420">
        <v>450</v>
      </c>
      <c r="V875" s="420">
        <v>450</v>
      </c>
      <c r="W875" s="420">
        <v>450</v>
      </c>
      <c r="X875" s="420">
        <v>450</v>
      </c>
      <c r="Y875" s="420">
        <v>450</v>
      </c>
      <c r="Z875" s="420">
        <v>450</v>
      </c>
      <c r="AA875" s="420">
        <v>450</v>
      </c>
      <c r="AB875" s="420">
        <v>450</v>
      </c>
      <c r="AC875" s="420">
        <v>450</v>
      </c>
      <c r="AD875" s="420">
        <v>450</v>
      </c>
      <c r="AE875" s="420">
        <v>450</v>
      </c>
      <c r="AF875" s="420">
        <v>450</v>
      </c>
      <c r="AG875" s="424">
        <v>450</v>
      </c>
    </row>
    <row r="876" spans="1:44" x14ac:dyDescent="0.15">
      <c r="A876" s="421">
        <v>150</v>
      </c>
      <c r="B876" s="420">
        <v>150</v>
      </c>
      <c r="C876" s="420">
        <v>150</v>
      </c>
      <c r="D876" s="420">
        <v>150</v>
      </c>
      <c r="E876" s="420">
        <v>150</v>
      </c>
      <c r="F876" s="420">
        <v>150</v>
      </c>
      <c r="G876" s="420">
        <v>150</v>
      </c>
      <c r="H876" s="420">
        <v>150</v>
      </c>
      <c r="I876" s="420">
        <v>150</v>
      </c>
      <c r="J876" s="420">
        <v>150</v>
      </c>
      <c r="K876" s="420">
        <v>150</v>
      </c>
      <c r="L876" s="420">
        <v>150</v>
      </c>
      <c r="M876" s="420">
        <v>150</v>
      </c>
      <c r="N876" s="420">
        <v>150</v>
      </c>
      <c r="O876" s="420">
        <v>150</v>
      </c>
      <c r="P876" s="424">
        <v>150</v>
      </c>
      <c r="R876" s="421">
        <v>150</v>
      </c>
      <c r="S876" s="420">
        <v>150</v>
      </c>
      <c r="T876" s="420">
        <v>150</v>
      </c>
      <c r="U876" s="420">
        <v>150</v>
      </c>
      <c r="V876" s="420">
        <v>150</v>
      </c>
      <c r="W876" s="420">
        <v>150</v>
      </c>
      <c r="X876" s="420">
        <v>150</v>
      </c>
      <c r="Y876" s="420">
        <v>150</v>
      </c>
      <c r="Z876" s="420">
        <v>150</v>
      </c>
      <c r="AA876" s="420">
        <v>150</v>
      </c>
      <c r="AB876" s="420">
        <v>150</v>
      </c>
      <c r="AC876" s="420">
        <v>150</v>
      </c>
      <c r="AD876" s="420">
        <v>150</v>
      </c>
      <c r="AE876" s="420">
        <v>150</v>
      </c>
      <c r="AF876" s="420">
        <v>150</v>
      </c>
      <c r="AG876" s="424">
        <v>150</v>
      </c>
    </row>
    <row r="877" spans="1:44" x14ac:dyDescent="0.15">
      <c r="A877" s="421">
        <v>3000</v>
      </c>
      <c r="B877" s="420">
        <v>3000</v>
      </c>
      <c r="C877" s="420">
        <v>3000</v>
      </c>
      <c r="D877" s="420">
        <v>3000</v>
      </c>
      <c r="E877" s="420">
        <v>3000</v>
      </c>
      <c r="F877" s="420">
        <v>3000</v>
      </c>
      <c r="G877" s="420">
        <v>3000</v>
      </c>
      <c r="H877" s="420">
        <v>3000</v>
      </c>
      <c r="I877" s="420">
        <v>3000</v>
      </c>
      <c r="J877" s="420">
        <v>3000</v>
      </c>
      <c r="K877" s="420">
        <v>3000</v>
      </c>
      <c r="L877" s="420">
        <v>3000</v>
      </c>
      <c r="M877" s="420">
        <v>3000</v>
      </c>
      <c r="N877" s="420">
        <v>3000</v>
      </c>
      <c r="O877" s="420">
        <v>3000</v>
      </c>
      <c r="P877" s="424">
        <v>3000</v>
      </c>
      <c r="R877" s="421">
        <v>3000</v>
      </c>
      <c r="S877" s="420">
        <v>3000</v>
      </c>
      <c r="T877" s="420">
        <v>3000</v>
      </c>
      <c r="U877" s="420">
        <v>3000</v>
      </c>
      <c r="V877" s="420">
        <v>3000</v>
      </c>
      <c r="W877" s="420">
        <v>3000</v>
      </c>
      <c r="X877" s="420">
        <v>3000</v>
      </c>
      <c r="Y877" s="420">
        <v>3000</v>
      </c>
      <c r="Z877" s="420">
        <v>3000</v>
      </c>
      <c r="AA877" s="420">
        <v>3000</v>
      </c>
      <c r="AB877" s="420">
        <v>3000</v>
      </c>
      <c r="AC877" s="420">
        <v>3000</v>
      </c>
      <c r="AD877" s="420">
        <v>3000</v>
      </c>
      <c r="AE877" s="420">
        <v>3000</v>
      </c>
      <c r="AF877" s="420">
        <v>3000</v>
      </c>
      <c r="AG877" s="424">
        <v>3000</v>
      </c>
    </row>
    <row r="878" spans="1:44" x14ac:dyDescent="0.15">
      <c r="A878" s="421">
        <v>100</v>
      </c>
      <c r="B878" s="420">
        <v>90</v>
      </c>
      <c r="C878" s="420">
        <v>80</v>
      </c>
      <c r="D878" s="420">
        <v>70</v>
      </c>
      <c r="E878" s="420">
        <v>60</v>
      </c>
      <c r="F878" s="420">
        <v>50</v>
      </c>
      <c r="G878" s="420">
        <v>40</v>
      </c>
      <c r="H878" s="420">
        <v>30</v>
      </c>
      <c r="I878" s="420">
        <v>20</v>
      </c>
      <c r="J878" s="420">
        <v>10</v>
      </c>
      <c r="K878" s="420">
        <v>10</v>
      </c>
      <c r="L878" s="420">
        <v>10</v>
      </c>
      <c r="M878" s="420">
        <v>20</v>
      </c>
      <c r="N878" s="420">
        <v>30</v>
      </c>
      <c r="O878" s="420">
        <v>40</v>
      </c>
      <c r="P878" s="424">
        <v>50</v>
      </c>
      <c r="R878" s="421">
        <v>100</v>
      </c>
      <c r="S878" s="420">
        <v>90</v>
      </c>
      <c r="T878" s="420">
        <v>80</v>
      </c>
      <c r="U878" s="420">
        <v>70</v>
      </c>
      <c r="V878" s="420">
        <v>60</v>
      </c>
      <c r="W878" s="420">
        <v>50</v>
      </c>
      <c r="X878" s="420">
        <v>40</v>
      </c>
      <c r="Y878" s="420">
        <v>30</v>
      </c>
      <c r="Z878" s="420">
        <v>20</v>
      </c>
      <c r="AA878" s="420">
        <v>10</v>
      </c>
      <c r="AB878" s="420">
        <v>10</v>
      </c>
      <c r="AC878" s="420">
        <v>10</v>
      </c>
      <c r="AD878" s="420">
        <v>20</v>
      </c>
      <c r="AE878" s="420">
        <v>30</v>
      </c>
      <c r="AF878" s="420">
        <v>40</v>
      </c>
      <c r="AG878" s="424">
        <v>50</v>
      </c>
    </row>
    <row r="879" spans="1:44" x14ac:dyDescent="0.15">
      <c r="A879" s="421">
        <v>100</v>
      </c>
      <c r="B879" s="420">
        <v>90</v>
      </c>
      <c r="C879" s="420">
        <v>80</v>
      </c>
      <c r="D879" s="420">
        <v>70</v>
      </c>
      <c r="E879" s="420">
        <v>60</v>
      </c>
      <c r="F879" s="420">
        <v>50</v>
      </c>
      <c r="G879" s="420">
        <v>40</v>
      </c>
      <c r="H879" s="420">
        <v>30</v>
      </c>
      <c r="I879" s="420">
        <v>20</v>
      </c>
      <c r="J879" s="420">
        <v>10</v>
      </c>
      <c r="K879" s="420">
        <v>10</v>
      </c>
      <c r="L879" s="420">
        <v>10</v>
      </c>
      <c r="M879" s="420">
        <v>20</v>
      </c>
      <c r="N879" s="420">
        <v>30</v>
      </c>
      <c r="O879" s="420">
        <v>40</v>
      </c>
      <c r="P879" s="424">
        <v>50</v>
      </c>
      <c r="R879" s="421">
        <v>100</v>
      </c>
      <c r="S879" s="420">
        <v>90</v>
      </c>
      <c r="T879" s="420">
        <v>80</v>
      </c>
      <c r="U879" s="420">
        <v>70</v>
      </c>
      <c r="V879" s="420">
        <v>60</v>
      </c>
      <c r="W879" s="420">
        <v>50</v>
      </c>
      <c r="X879" s="420">
        <v>40</v>
      </c>
      <c r="Y879" s="420">
        <v>30</v>
      </c>
      <c r="Z879" s="420">
        <v>20</v>
      </c>
      <c r="AA879" s="420">
        <v>10</v>
      </c>
      <c r="AB879" s="420">
        <v>10</v>
      </c>
      <c r="AC879" s="420">
        <v>10</v>
      </c>
      <c r="AD879" s="420">
        <v>20</v>
      </c>
      <c r="AE879" s="420">
        <v>30</v>
      </c>
      <c r="AF879" s="420">
        <v>40</v>
      </c>
      <c r="AG879" s="424">
        <v>50</v>
      </c>
    </row>
    <row r="880" spans="1:44" x14ac:dyDescent="0.15">
      <c r="A880" s="421">
        <v>100</v>
      </c>
      <c r="B880" s="420">
        <v>90</v>
      </c>
      <c r="C880" s="420">
        <v>80</v>
      </c>
      <c r="D880" s="420">
        <v>70</v>
      </c>
      <c r="E880" s="420">
        <v>60</v>
      </c>
      <c r="F880" s="420">
        <v>50</v>
      </c>
      <c r="G880" s="420">
        <v>40</v>
      </c>
      <c r="H880" s="420">
        <v>30</v>
      </c>
      <c r="I880" s="420">
        <v>20</v>
      </c>
      <c r="J880" s="420">
        <v>10</v>
      </c>
      <c r="K880" s="420">
        <v>10</v>
      </c>
      <c r="L880" s="420">
        <v>10</v>
      </c>
      <c r="M880" s="420">
        <v>20</v>
      </c>
      <c r="N880" s="420">
        <v>30</v>
      </c>
      <c r="O880" s="420">
        <v>40</v>
      </c>
      <c r="P880" s="424">
        <v>50</v>
      </c>
      <c r="R880" s="421">
        <v>100</v>
      </c>
      <c r="S880" s="420">
        <v>90</v>
      </c>
      <c r="T880" s="420">
        <v>80</v>
      </c>
      <c r="U880" s="420">
        <v>70</v>
      </c>
      <c r="V880" s="420">
        <v>60</v>
      </c>
      <c r="W880" s="420">
        <v>50</v>
      </c>
      <c r="X880" s="420">
        <v>40</v>
      </c>
      <c r="Y880" s="420">
        <v>30</v>
      </c>
      <c r="Z880" s="420">
        <v>20</v>
      </c>
      <c r="AA880" s="420">
        <v>10</v>
      </c>
      <c r="AB880" s="420">
        <v>10</v>
      </c>
      <c r="AC880" s="420">
        <v>10</v>
      </c>
      <c r="AD880" s="420">
        <v>20</v>
      </c>
      <c r="AE880" s="420">
        <v>30</v>
      </c>
      <c r="AF880" s="420">
        <v>40</v>
      </c>
      <c r="AG880" s="424">
        <v>50</v>
      </c>
    </row>
    <row r="881" spans="1:33" x14ac:dyDescent="0.15">
      <c r="A881" s="421">
        <v>100</v>
      </c>
      <c r="B881" s="420">
        <v>90</v>
      </c>
      <c r="C881" s="420">
        <v>80</v>
      </c>
      <c r="D881" s="420">
        <v>70</v>
      </c>
      <c r="E881" s="420">
        <v>60</v>
      </c>
      <c r="F881" s="420">
        <v>50</v>
      </c>
      <c r="G881" s="420">
        <v>40</v>
      </c>
      <c r="H881" s="420">
        <v>30</v>
      </c>
      <c r="I881" s="420">
        <v>20</v>
      </c>
      <c r="J881" s="420">
        <v>10</v>
      </c>
      <c r="K881" s="420">
        <v>10</v>
      </c>
      <c r="L881" s="420">
        <v>10</v>
      </c>
      <c r="M881" s="420">
        <v>20</v>
      </c>
      <c r="N881" s="420">
        <v>30</v>
      </c>
      <c r="O881" s="420">
        <v>40</v>
      </c>
      <c r="P881" s="424">
        <v>50</v>
      </c>
      <c r="R881" s="421">
        <v>100</v>
      </c>
      <c r="S881" s="420">
        <v>90</v>
      </c>
      <c r="T881" s="420">
        <v>80</v>
      </c>
      <c r="U881" s="420">
        <v>70</v>
      </c>
      <c r="V881" s="420">
        <v>60</v>
      </c>
      <c r="W881" s="420">
        <v>50</v>
      </c>
      <c r="X881" s="420">
        <v>40</v>
      </c>
      <c r="Y881" s="420">
        <v>30</v>
      </c>
      <c r="Z881" s="420">
        <v>20</v>
      </c>
      <c r="AA881" s="420">
        <v>10</v>
      </c>
      <c r="AB881" s="420">
        <v>10</v>
      </c>
      <c r="AC881" s="420">
        <v>10</v>
      </c>
      <c r="AD881" s="420">
        <v>20</v>
      </c>
      <c r="AE881" s="420">
        <v>30</v>
      </c>
      <c r="AF881" s="420">
        <v>40</v>
      </c>
      <c r="AG881" s="424">
        <v>50</v>
      </c>
    </row>
    <row r="882" spans="1:33" x14ac:dyDescent="0.15">
      <c r="A882" s="421">
        <v>100</v>
      </c>
      <c r="B882" s="420">
        <v>90</v>
      </c>
      <c r="C882" s="420">
        <v>80</v>
      </c>
      <c r="D882" s="420">
        <v>70</v>
      </c>
      <c r="E882" s="420">
        <v>60</v>
      </c>
      <c r="F882" s="420">
        <v>50</v>
      </c>
      <c r="G882" s="420">
        <v>40</v>
      </c>
      <c r="H882" s="420">
        <v>30</v>
      </c>
      <c r="I882" s="420">
        <v>20</v>
      </c>
      <c r="J882" s="420">
        <v>10</v>
      </c>
      <c r="K882" s="420">
        <v>10</v>
      </c>
      <c r="L882" s="420">
        <v>10</v>
      </c>
      <c r="M882" s="420">
        <v>20</v>
      </c>
      <c r="N882" s="420">
        <v>30</v>
      </c>
      <c r="O882" s="420">
        <v>40</v>
      </c>
      <c r="P882" s="424">
        <v>50</v>
      </c>
      <c r="R882" s="421">
        <v>100</v>
      </c>
      <c r="S882" s="420">
        <v>90</v>
      </c>
      <c r="T882" s="420">
        <v>80</v>
      </c>
      <c r="U882" s="420">
        <v>70</v>
      </c>
      <c r="V882" s="420">
        <v>60</v>
      </c>
      <c r="W882" s="420">
        <v>50</v>
      </c>
      <c r="X882" s="420">
        <v>40</v>
      </c>
      <c r="Y882" s="420">
        <v>30</v>
      </c>
      <c r="Z882" s="420">
        <v>20</v>
      </c>
      <c r="AA882" s="420">
        <v>10</v>
      </c>
      <c r="AB882" s="420">
        <v>10</v>
      </c>
      <c r="AC882" s="420">
        <v>10</v>
      </c>
      <c r="AD882" s="420">
        <v>20</v>
      </c>
      <c r="AE882" s="420">
        <v>30</v>
      </c>
      <c r="AF882" s="420">
        <v>40</v>
      </c>
      <c r="AG882" s="424">
        <v>50</v>
      </c>
    </row>
    <row r="883" spans="1:33" x14ac:dyDescent="0.15">
      <c r="A883" s="421">
        <v>100</v>
      </c>
      <c r="B883" s="420">
        <v>90</v>
      </c>
      <c r="C883" s="420">
        <v>80</v>
      </c>
      <c r="D883" s="420">
        <v>70</v>
      </c>
      <c r="E883" s="420">
        <v>60</v>
      </c>
      <c r="F883" s="420">
        <v>50</v>
      </c>
      <c r="G883" s="420">
        <v>40</v>
      </c>
      <c r="H883" s="420">
        <v>30</v>
      </c>
      <c r="I883" s="420">
        <v>20</v>
      </c>
      <c r="J883" s="420">
        <v>10</v>
      </c>
      <c r="K883" s="420">
        <v>10</v>
      </c>
      <c r="L883" s="420">
        <v>10</v>
      </c>
      <c r="M883" s="420">
        <v>20</v>
      </c>
      <c r="N883" s="420">
        <v>30</v>
      </c>
      <c r="O883" s="420">
        <v>40</v>
      </c>
      <c r="P883" s="424">
        <v>50</v>
      </c>
      <c r="R883" s="421">
        <v>100</v>
      </c>
      <c r="S883" s="420">
        <v>90</v>
      </c>
      <c r="T883" s="420">
        <v>80</v>
      </c>
      <c r="U883" s="420">
        <v>70</v>
      </c>
      <c r="V883" s="420">
        <v>60</v>
      </c>
      <c r="W883" s="420">
        <v>50</v>
      </c>
      <c r="X883" s="420">
        <v>40</v>
      </c>
      <c r="Y883" s="420">
        <v>30</v>
      </c>
      <c r="Z883" s="420">
        <v>20</v>
      </c>
      <c r="AA883" s="420">
        <v>10</v>
      </c>
      <c r="AB883" s="420">
        <v>10</v>
      </c>
      <c r="AC883" s="420">
        <v>10</v>
      </c>
      <c r="AD883" s="420">
        <v>20</v>
      </c>
      <c r="AE883" s="420">
        <v>30</v>
      </c>
      <c r="AF883" s="420">
        <v>40</v>
      </c>
      <c r="AG883" s="424">
        <v>50</v>
      </c>
    </row>
    <row r="884" spans="1:33" x14ac:dyDescent="0.15">
      <c r="A884" s="421">
        <v>100</v>
      </c>
      <c r="B884" s="420">
        <v>90</v>
      </c>
      <c r="C884" s="420">
        <v>80</v>
      </c>
      <c r="D884" s="420">
        <v>70</v>
      </c>
      <c r="E884" s="420">
        <v>60</v>
      </c>
      <c r="F884" s="420">
        <v>50</v>
      </c>
      <c r="G884" s="420">
        <v>40</v>
      </c>
      <c r="H884" s="420">
        <v>30</v>
      </c>
      <c r="I884" s="420">
        <v>20</v>
      </c>
      <c r="J884" s="420">
        <v>10</v>
      </c>
      <c r="K884" s="420">
        <v>10</v>
      </c>
      <c r="L884" s="420">
        <v>10</v>
      </c>
      <c r="M884" s="420">
        <v>20</v>
      </c>
      <c r="N884" s="420">
        <v>30</v>
      </c>
      <c r="O884" s="420">
        <v>40</v>
      </c>
      <c r="P884" s="424">
        <v>50</v>
      </c>
      <c r="R884" s="421">
        <v>100</v>
      </c>
      <c r="S884" s="420">
        <v>90</v>
      </c>
      <c r="T884" s="420">
        <v>80</v>
      </c>
      <c r="U884" s="420">
        <v>70</v>
      </c>
      <c r="V884" s="420">
        <v>60</v>
      </c>
      <c r="W884" s="420">
        <v>50</v>
      </c>
      <c r="X884" s="420">
        <v>40</v>
      </c>
      <c r="Y884" s="420">
        <v>30</v>
      </c>
      <c r="Z884" s="420">
        <v>20</v>
      </c>
      <c r="AA884" s="420">
        <v>10</v>
      </c>
      <c r="AB884" s="420">
        <v>10</v>
      </c>
      <c r="AC884" s="420">
        <v>10</v>
      </c>
      <c r="AD884" s="420">
        <v>20</v>
      </c>
      <c r="AE884" s="420">
        <v>30</v>
      </c>
      <c r="AF884" s="420">
        <v>40</v>
      </c>
      <c r="AG884" s="424">
        <v>50</v>
      </c>
    </row>
    <row r="885" spans="1:33" x14ac:dyDescent="0.15">
      <c r="A885" s="421">
        <v>100</v>
      </c>
      <c r="B885" s="420">
        <v>90</v>
      </c>
      <c r="C885" s="420">
        <v>80</v>
      </c>
      <c r="D885" s="420">
        <v>70</v>
      </c>
      <c r="E885" s="420">
        <v>60</v>
      </c>
      <c r="F885" s="420">
        <v>50</v>
      </c>
      <c r="G885" s="420">
        <v>40</v>
      </c>
      <c r="H885" s="420">
        <v>30</v>
      </c>
      <c r="I885" s="420">
        <v>20</v>
      </c>
      <c r="J885" s="420">
        <v>10</v>
      </c>
      <c r="K885" s="420">
        <v>10</v>
      </c>
      <c r="L885" s="420">
        <v>10</v>
      </c>
      <c r="M885" s="420">
        <v>20</v>
      </c>
      <c r="N885" s="420">
        <v>30</v>
      </c>
      <c r="O885" s="420">
        <v>40</v>
      </c>
      <c r="P885" s="424">
        <v>50</v>
      </c>
      <c r="R885" s="421">
        <v>100</v>
      </c>
      <c r="S885" s="420">
        <v>90</v>
      </c>
      <c r="T885" s="420">
        <v>80</v>
      </c>
      <c r="U885" s="420">
        <v>70</v>
      </c>
      <c r="V885" s="420">
        <v>60</v>
      </c>
      <c r="W885" s="420">
        <v>50</v>
      </c>
      <c r="X885" s="420">
        <v>40</v>
      </c>
      <c r="Y885" s="420">
        <v>30</v>
      </c>
      <c r="Z885" s="420">
        <v>20</v>
      </c>
      <c r="AA885" s="420">
        <v>10</v>
      </c>
      <c r="AB885" s="420">
        <v>10</v>
      </c>
      <c r="AC885" s="420">
        <v>10</v>
      </c>
      <c r="AD885" s="420">
        <v>20</v>
      </c>
      <c r="AE885" s="420">
        <v>30</v>
      </c>
      <c r="AF885" s="420">
        <v>40</v>
      </c>
      <c r="AG885" s="424">
        <v>50</v>
      </c>
    </row>
    <row r="886" spans="1:33" x14ac:dyDescent="0.15">
      <c r="A886" s="421">
        <v>100</v>
      </c>
      <c r="B886" s="420">
        <v>90</v>
      </c>
      <c r="C886" s="420">
        <v>80</v>
      </c>
      <c r="D886" s="420">
        <v>70</v>
      </c>
      <c r="E886" s="420">
        <v>60</v>
      </c>
      <c r="F886" s="420">
        <v>50</v>
      </c>
      <c r="G886" s="420">
        <v>40</v>
      </c>
      <c r="H886" s="420">
        <v>30</v>
      </c>
      <c r="I886" s="420">
        <v>20</v>
      </c>
      <c r="J886" s="420">
        <v>10</v>
      </c>
      <c r="K886" s="420">
        <v>10</v>
      </c>
      <c r="L886" s="420">
        <v>10</v>
      </c>
      <c r="M886" s="420">
        <v>20</v>
      </c>
      <c r="N886" s="420">
        <v>30</v>
      </c>
      <c r="O886" s="420">
        <v>40</v>
      </c>
      <c r="P886" s="424">
        <v>50</v>
      </c>
      <c r="R886" s="421">
        <v>100</v>
      </c>
      <c r="S886" s="420">
        <v>90</v>
      </c>
      <c r="T886" s="420">
        <v>80</v>
      </c>
      <c r="U886" s="420">
        <v>70</v>
      </c>
      <c r="V886" s="420">
        <v>60</v>
      </c>
      <c r="W886" s="420">
        <v>50</v>
      </c>
      <c r="X886" s="420">
        <v>40</v>
      </c>
      <c r="Y886" s="420">
        <v>30</v>
      </c>
      <c r="Z886" s="420">
        <v>20</v>
      </c>
      <c r="AA886" s="420">
        <v>10</v>
      </c>
      <c r="AB886" s="420">
        <v>10</v>
      </c>
      <c r="AC886" s="420">
        <v>10</v>
      </c>
      <c r="AD886" s="420">
        <v>20</v>
      </c>
      <c r="AE886" s="420">
        <v>30</v>
      </c>
      <c r="AF886" s="420">
        <v>40</v>
      </c>
      <c r="AG886" s="424">
        <v>50</v>
      </c>
    </row>
    <row r="887" spans="1:33" x14ac:dyDescent="0.15">
      <c r="A887" s="421">
        <v>100</v>
      </c>
      <c r="B887" s="420">
        <v>90</v>
      </c>
      <c r="C887" s="420">
        <v>80</v>
      </c>
      <c r="D887" s="420">
        <v>70</v>
      </c>
      <c r="E887" s="420">
        <v>60</v>
      </c>
      <c r="F887" s="420">
        <v>50</v>
      </c>
      <c r="G887" s="420">
        <v>40</v>
      </c>
      <c r="H887" s="420">
        <v>30</v>
      </c>
      <c r="I887" s="420">
        <v>20</v>
      </c>
      <c r="J887" s="420">
        <v>10</v>
      </c>
      <c r="K887" s="420">
        <v>10</v>
      </c>
      <c r="L887" s="420">
        <v>10</v>
      </c>
      <c r="M887" s="420">
        <v>20</v>
      </c>
      <c r="N887" s="420">
        <v>30</v>
      </c>
      <c r="O887" s="420">
        <v>40</v>
      </c>
      <c r="P887" s="424">
        <v>50</v>
      </c>
      <c r="R887" s="421">
        <v>100</v>
      </c>
      <c r="S887" s="420">
        <v>90</v>
      </c>
      <c r="T887" s="420">
        <v>80</v>
      </c>
      <c r="U887" s="420">
        <v>70</v>
      </c>
      <c r="V887" s="420">
        <v>60</v>
      </c>
      <c r="W887" s="420">
        <v>50</v>
      </c>
      <c r="X887" s="420">
        <v>40</v>
      </c>
      <c r="Y887" s="420">
        <v>30</v>
      </c>
      <c r="Z887" s="420">
        <v>20</v>
      </c>
      <c r="AA887" s="420">
        <v>10</v>
      </c>
      <c r="AB887" s="420">
        <v>10</v>
      </c>
      <c r="AC887" s="420">
        <v>10</v>
      </c>
      <c r="AD887" s="420">
        <v>20</v>
      </c>
      <c r="AE887" s="420">
        <v>30</v>
      </c>
      <c r="AF887" s="420">
        <v>40</v>
      </c>
      <c r="AG887" s="424">
        <v>50</v>
      </c>
    </row>
    <row r="888" spans="1:33" x14ac:dyDescent="0.15">
      <c r="A888" s="421">
        <v>100</v>
      </c>
      <c r="B888" s="420">
        <v>90</v>
      </c>
      <c r="C888" s="420">
        <v>80</v>
      </c>
      <c r="D888" s="420">
        <v>70</v>
      </c>
      <c r="E888" s="420">
        <v>60</v>
      </c>
      <c r="F888" s="420">
        <v>50</v>
      </c>
      <c r="G888" s="420">
        <v>40</v>
      </c>
      <c r="H888" s="420">
        <v>30</v>
      </c>
      <c r="I888" s="420">
        <v>20</v>
      </c>
      <c r="J888" s="420">
        <v>10</v>
      </c>
      <c r="K888" s="420">
        <v>10</v>
      </c>
      <c r="L888" s="420">
        <v>10</v>
      </c>
      <c r="M888" s="420">
        <v>20</v>
      </c>
      <c r="N888" s="420">
        <v>30</v>
      </c>
      <c r="O888" s="420">
        <v>40</v>
      </c>
      <c r="P888" s="424">
        <v>50</v>
      </c>
      <c r="R888" s="421">
        <v>100</v>
      </c>
      <c r="S888" s="420">
        <v>90</v>
      </c>
      <c r="T888" s="420">
        <v>80</v>
      </c>
      <c r="U888" s="420">
        <v>70</v>
      </c>
      <c r="V888" s="420">
        <v>60</v>
      </c>
      <c r="W888" s="420">
        <v>50</v>
      </c>
      <c r="X888" s="420">
        <v>40</v>
      </c>
      <c r="Y888" s="420">
        <v>30</v>
      </c>
      <c r="Z888" s="420">
        <v>20</v>
      </c>
      <c r="AA888" s="420">
        <v>10</v>
      </c>
      <c r="AB888" s="420">
        <v>10</v>
      </c>
      <c r="AC888" s="420">
        <v>10</v>
      </c>
      <c r="AD888" s="420">
        <v>20</v>
      </c>
      <c r="AE888" s="420">
        <v>30</v>
      </c>
      <c r="AF888" s="420">
        <v>40</v>
      </c>
      <c r="AG888" s="424">
        <v>50</v>
      </c>
    </row>
    <row r="889" spans="1:33" x14ac:dyDescent="0.15">
      <c r="A889" s="421">
        <v>10</v>
      </c>
      <c r="B889" s="420">
        <v>20</v>
      </c>
      <c r="C889" s="420">
        <v>30</v>
      </c>
      <c r="D889" s="420">
        <v>40</v>
      </c>
      <c r="E889" s="420">
        <v>50</v>
      </c>
      <c r="F889" s="420">
        <v>60</v>
      </c>
      <c r="G889" s="420">
        <v>70</v>
      </c>
      <c r="H889" s="420">
        <v>80</v>
      </c>
      <c r="I889" s="420">
        <v>90</v>
      </c>
      <c r="J889" s="420">
        <v>100</v>
      </c>
      <c r="K889" s="420">
        <v>90</v>
      </c>
      <c r="L889" s="420">
        <v>80</v>
      </c>
      <c r="M889" s="420">
        <v>70</v>
      </c>
      <c r="N889" s="420">
        <v>60</v>
      </c>
      <c r="O889" s="420">
        <v>50</v>
      </c>
      <c r="P889" s="424">
        <v>40</v>
      </c>
      <c r="R889" s="421">
        <v>10</v>
      </c>
      <c r="S889" s="420">
        <v>20</v>
      </c>
      <c r="T889" s="420">
        <v>30</v>
      </c>
      <c r="U889" s="420">
        <v>40</v>
      </c>
      <c r="V889" s="420">
        <v>50</v>
      </c>
      <c r="W889" s="420">
        <v>60</v>
      </c>
      <c r="X889" s="420">
        <v>70</v>
      </c>
      <c r="Y889" s="420">
        <v>80</v>
      </c>
      <c r="Z889" s="420">
        <v>90</v>
      </c>
      <c r="AA889" s="420">
        <v>100</v>
      </c>
      <c r="AB889" s="420">
        <v>90</v>
      </c>
      <c r="AC889" s="420">
        <v>80</v>
      </c>
      <c r="AD889" s="420">
        <v>70</v>
      </c>
      <c r="AE889" s="420">
        <v>60</v>
      </c>
      <c r="AF889" s="420">
        <v>50</v>
      </c>
      <c r="AG889" s="424">
        <v>40</v>
      </c>
    </row>
    <row r="890" spans="1:33" ht="14.25" thickBot="1" x14ac:dyDescent="0.2">
      <c r="A890" s="421">
        <v>10</v>
      </c>
      <c r="B890" s="420">
        <v>10</v>
      </c>
      <c r="C890" s="420">
        <v>10</v>
      </c>
      <c r="D890" s="420">
        <v>10</v>
      </c>
      <c r="E890" s="420">
        <v>10</v>
      </c>
      <c r="F890" s="420">
        <v>10</v>
      </c>
      <c r="G890" s="420">
        <v>10</v>
      </c>
      <c r="H890" s="420">
        <v>10</v>
      </c>
      <c r="I890" s="420">
        <v>10</v>
      </c>
      <c r="J890" s="420">
        <v>10</v>
      </c>
      <c r="K890" s="420">
        <v>10</v>
      </c>
      <c r="L890" s="420">
        <v>10</v>
      </c>
      <c r="M890" s="420">
        <v>10</v>
      </c>
      <c r="N890" s="420">
        <v>10</v>
      </c>
      <c r="O890" s="420">
        <v>10</v>
      </c>
      <c r="P890" s="424">
        <v>10</v>
      </c>
      <c r="R890" s="421">
        <v>10</v>
      </c>
      <c r="S890" s="420">
        <v>10</v>
      </c>
      <c r="T890" s="420">
        <v>10</v>
      </c>
      <c r="U890" s="420">
        <v>10</v>
      </c>
      <c r="V890" s="420">
        <v>10</v>
      </c>
      <c r="W890" s="420">
        <v>10</v>
      </c>
      <c r="X890" s="420">
        <v>10</v>
      </c>
      <c r="Y890" s="420">
        <v>10</v>
      </c>
      <c r="Z890" s="420">
        <v>10</v>
      </c>
      <c r="AA890" s="420">
        <v>10</v>
      </c>
      <c r="AB890" s="420">
        <v>10</v>
      </c>
      <c r="AC890" s="420">
        <v>10</v>
      </c>
      <c r="AD890" s="420">
        <v>10</v>
      </c>
      <c r="AE890" s="420">
        <v>10</v>
      </c>
      <c r="AF890" s="420">
        <v>10</v>
      </c>
      <c r="AG890" s="424">
        <v>10</v>
      </c>
    </row>
    <row r="891" spans="1:33" x14ac:dyDescent="0.15">
      <c r="A891" s="821" t="s">
        <v>10800</v>
      </c>
      <c r="B891" s="422" t="s">
        <v>10800</v>
      </c>
      <c r="C891" s="422" t="s">
        <v>10976</v>
      </c>
      <c r="D891" s="422" t="s">
        <v>10973</v>
      </c>
      <c r="E891" s="422" t="s">
        <v>10973</v>
      </c>
      <c r="F891" s="422" t="s">
        <v>10800</v>
      </c>
      <c r="G891" s="422" t="s">
        <v>10976</v>
      </c>
      <c r="H891" s="422" t="s">
        <v>10800</v>
      </c>
      <c r="I891" s="422" t="s">
        <v>10976</v>
      </c>
      <c r="J891" s="422" t="s">
        <v>10976</v>
      </c>
      <c r="K891" s="422" t="s">
        <v>10973</v>
      </c>
      <c r="L891" s="422" t="s">
        <v>10800</v>
      </c>
      <c r="M891" s="422" t="s">
        <v>10976</v>
      </c>
      <c r="N891" s="422" t="s">
        <v>10976</v>
      </c>
      <c r="O891" s="422" t="s">
        <v>10800</v>
      </c>
      <c r="P891" s="822" t="s">
        <v>10976</v>
      </c>
      <c r="R891" s="821" t="s">
        <v>10976</v>
      </c>
      <c r="S891" s="422" t="s">
        <v>10976</v>
      </c>
      <c r="T891" s="422" t="s">
        <v>10976</v>
      </c>
      <c r="U891" s="422" t="s">
        <v>10976</v>
      </c>
      <c r="V891" s="422" t="s">
        <v>10976</v>
      </c>
      <c r="W891" s="422" t="s">
        <v>10976</v>
      </c>
      <c r="X891" s="422" t="s">
        <v>10976</v>
      </c>
      <c r="Y891" s="422" t="s">
        <v>10976</v>
      </c>
      <c r="Z891" s="422" t="s">
        <v>10976</v>
      </c>
      <c r="AA891" s="422" t="s">
        <v>10976</v>
      </c>
      <c r="AB891" s="422" t="s">
        <v>10976</v>
      </c>
      <c r="AC891" s="422" t="s">
        <v>10976</v>
      </c>
      <c r="AD891" s="422" t="s">
        <v>10976</v>
      </c>
      <c r="AE891" s="422" t="s">
        <v>10976</v>
      </c>
      <c r="AF891" s="422" t="s">
        <v>10976</v>
      </c>
      <c r="AG891" s="822" t="s">
        <v>10976</v>
      </c>
    </row>
    <row r="892" spans="1:33" x14ac:dyDescent="0.15">
      <c r="A892" s="421" t="s">
        <v>10773</v>
      </c>
      <c r="B892" s="420" t="s">
        <v>10981</v>
      </c>
      <c r="C892" s="420" t="s">
        <v>10981</v>
      </c>
      <c r="D892" s="420" t="s">
        <v>10875</v>
      </c>
      <c r="E892" s="420" t="s">
        <v>10773</v>
      </c>
      <c r="F892" s="420" t="s">
        <v>10773</v>
      </c>
      <c r="G892" s="420" t="s">
        <v>10773</v>
      </c>
      <c r="H892" s="420" t="s">
        <v>10981</v>
      </c>
      <c r="I892" s="420" t="s">
        <v>10773</v>
      </c>
      <c r="J892" s="420" t="s">
        <v>10981</v>
      </c>
      <c r="K892" s="420" t="s">
        <v>10773</v>
      </c>
      <c r="L892" s="420" t="s">
        <v>10981</v>
      </c>
      <c r="M892" s="420" t="s">
        <v>10981</v>
      </c>
      <c r="N892" s="420" t="s">
        <v>10875</v>
      </c>
      <c r="O892" s="420" t="s">
        <v>10773</v>
      </c>
      <c r="P892" s="424" t="s">
        <v>10773</v>
      </c>
      <c r="R892" s="421" t="s">
        <v>10981</v>
      </c>
      <c r="S892" s="420" t="s">
        <v>10981</v>
      </c>
      <c r="T892" s="420" t="s">
        <v>10773</v>
      </c>
      <c r="U892" s="420" t="s">
        <v>10981</v>
      </c>
      <c r="V892" s="420" t="s">
        <v>10981</v>
      </c>
      <c r="W892" s="420" t="s">
        <v>10773</v>
      </c>
      <c r="X892" s="420" t="s">
        <v>10981</v>
      </c>
      <c r="Y892" s="420" t="s">
        <v>10981</v>
      </c>
      <c r="Z892" s="420" t="s">
        <v>10981</v>
      </c>
      <c r="AA892" s="420" t="s">
        <v>10981</v>
      </c>
      <c r="AB892" s="420" t="s">
        <v>10946</v>
      </c>
      <c r="AC892" s="420" t="s">
        <v>10981</v>
      </c>
      <c r="AD892" s="420" t="s">
        <v>10981</v>
      </c>
      <c r="AE892" s="420" t="s">
        <v>10981</v>
      </c>
      <c r="AF892" s="420" t="s">
        <v>10981</v>
      </c>
      <c r="AG892" s="424" t="s">
        <v>10981</v>
      </c>
    </row>
    <row r="893" spans="1:33" x14ac:dyDescent="0.15">
      <c r="A893" s="421" t="s">
        <v>10774</v>
      </c>
      <c r="B893" s="420" t="s">
        <v>10774</v>
      </c>
      <c r="C893" s="420" t="s">
        <v>10978</v>
      </c>
      <c r="D893" s="420" t="s">
        <v>10978</v>
      </c>
      <c r="E893" s="420" t="s">
        <v>10871</v>
      </c>
      <c r="F893" s="420" t="s">
        <v>10978</v>
      </c>
      <c r="G893" s="420" t="s">
        <v>10871</v>
      </c>
      <c r="H893" s="420" t="s">
        <v>10774</v>
      </c>
      <c r="I893" s="420" t="s">
        <v>10872</v>
      </c>
      <c r="J893" s="420" t="s">
        <v>10872</v>
      </c>
      <c r="K893" s="420" t="s">
        <v>10799</v>
      </c>
      <c r="L893" s="420" t="s">
        <v>10872</v>
      </c>
      <c r="M893" s="420" t="s">
        <v>10799</v>
      </c>
      <c r="N893" s="420" t="s">
        <v>10872</v>
      </c>
      <c r="O893" s="420" t="s">
        <v>10872</v>
      </c>
      <c r="P893" s="424" t="s">
        <v>10872</v>
      </c>
      <c r="R893" s="421" t="s">
        <v>10984</v>
      </c>
      <c r="S893" s="420" t="s">
        <v>10871</v>
      </c>
      <c r="T893" s="420" t="s">
        <v>10984</v>
      </c>
      <c r="U893" s="420" t="s">
        <v>10871</v>
      </c>
      <c r="V893" s="420" t="s">
        <v>10871</v>
      </c>
      <c r="W893" s="420" t="s">
        <v>10871</v>
      </c>
      <c r="X893" s="420" t="s">
        <v>10774</v>
      </c>
      <c r="Y893" s="420" t="s">
        <v>10871</v>
      </c>
      <c r="Z893" s="420" t="s">
        <v>10799</v>
      </c>
      <c r="AA893" s="420" t="s">
        <v>10872</v>
      </c>
      <c r="AB893" s="420" t="s">
        <v>10799</v>
      </c>
      <c r="AC893" s="420" t="s">
        <v>10872</v>
      </c>
      <c r="AD893" s="420" t="s">
        <v>10799</v>
      </c>
      <c r="AE893" s="420" t="s">
        <v>10799</v>
      </c>
      <c r="AF893" s="420" t="s">
        <v>10872</v>
      </c>
      <c r="AG893" s="424" t="s">
        <v>10799</v>
      </c>
    </row>
    <row r="894" spans="1:33" x14ac:dyDescent="0.15">
      <c r="A894" s="421">
        <v>1350</v>
      </c>
      <c r="B894" s="420">
        <v>1350</v>
      </c>
      <c r="C894" s="420">
        <v>1350</v>
      </c>
      <c r="D894" s="420">
        <v>1350</v>
      </c>
      <c r="E894" s="420">
        <v>1350</v>
      </c>
      <c r="F894" s="420">
        <v>1350</v>
      </c>
      <c r="G894" s="420">
        <v>1350</v>
      </c>
      <c r="H894" s="420">
        <v>1350</v>
      </c>
      <c r="I894" s="420">
        <v>1350</v>
      </c>
      <c r="J894" s="420">
        <v>1350</v>
      </c>
      <c r="K894" s="420">
        <v>1350</v>
      </c>
      <c r="L894" s="420">
        <v>1350</v>
      </c>
      <c r="M894" s="420">
        <v>1350</v>
      </c>
      <c r="N894" s="420">
        <v>1350</v>
      </c>
      <c r="O894" s="420">
        <v>1350</v>
      </c>
      <c r="P894" s="424">
        <v>1350</v>
      </c>
      <c r="R894" s="421">
        <v>1350</v>
      </c>
      <c r="S894" s="420">
        <v>1350</v>
      </c>
      <c r="T894" s="420">
        <v>1350</v>
      </c>
      <c r="U894" s="420">
        <v>1350</v>
      </c>
      <c r="V894" s="420">
        <v>1350</v>
      </c>
      <c r="W894" s="420">
        <v>1350</v>
      </c>
      <c r="X894" s="420">
        <v>1350</v>
      </c>
      <c r="Y894" s="420">
        <v>1350</v>
      </c>
      <c r="Z894" s="420">
        <v>1350</v>
      </c>
      <c r="AA894" s="420">
        <v>1350</v>
      </c>
      <c r="AB894" s="420">
        <v>1350</v>
      </c>
      <c r="AC894" s="420">
        <v>1350</v>
      </c>
      <c r="AD894" s="420">
        <v>1350</v>
      </c>
      <c r="AE894" s="420">
        <v>1350</v>
      </c>
      <c r="AF894" s="420">
        <v>1350</v>
      </c>
      <c r="AG894" s="424">
        <v>1350</v>
      </c>
    </row>
    <row r="895" spans="1:33" x14ac:dyDescent="0.15">
      <c r="A895" s="421">
        <v>30</v>
      </c>
      <c r="B895" s="420">
        <v>45</v>
      </c>
      <c r="C895" s="420">
        <v>60</v>
      </c>
      <c r="D895" s="420">
        <v>75</v>
      </c>
      <c r="E895" s="420">
        <v>90</v>
      </c>
      <c r="F895" s="420">
        <v>150</v>
      </c>
      <c r="G895" s="420">
        <v>120</v>
      </c>
      <c r="H895" s="420">
        <v>135</v>
      </c>
      <c r="I895" s="420">
        <v>150</v>
      </c>
      <c r="J895" s="420">
        <v>165</v>
      </c>
      <c r="K895" s="420">
        <v>180</v>
      </c>
      <c r="L895" s="420">
        <v>195</v>
      </c>
      <c r="M895" s="420">
        <v>210</v>
      </c>
      <c r="N895" s="420">
        <v>225</v>
      </c>
      <c r="O895" s="420">
        <v>240</v>
      </c>
      <c r="P895" s="424">
        <v>255</v>
      </c>
      <c r="R895" s="421">
        <v>30</v>
      </c>
      <c r="S895" s="420">
        <v>45</v>
      </c>
      <c r="T895" s="420">
        <v>60</v>
      </c>
      <c r="U895" s="420">
        <v>75</v>
      </c>
      <c r="V895" s="420">
        <v>90</v>
      </c>
      <c r="W895" s="420">
        <v>150</v>
      </c>
      <c r="X895" s="420">
        <v>120</v>
      </c>
      <c r="Y895" s="420">
        <v>135</v>
      </c>
      <c r="Z895" s="420">
        <v>150</v>
      </c>
      <c r="AA895" s="420">
        <v>165</v>
      </c>
      <c r="AB895" s="420">
        <v>180</v>
      </c>
      <c r="AC895" s="420">
        <v>195</v>
      </c>
      <c r="AD895" s="420">
        <v>210</v>
      </c>
      <c r="AE895" s="420">
        <v>225</v>
      </c>
      <c r="AF895" s="420">
        <v>240</v>
      </c>
      <c r="AG895" s="424">
        <v>255</v>
      </c>
    </row>
    <row r="896" spans="1:33" x14ac:dyDescent="0.15">
      <c r="A896" s="421">
        <v>300</v>
      </c>
      <c r="B896" s="420">
        <v>840</v>
      </c>
      <c r="C896" s="420">
        <v>855</v>
      </c>
      <c r="D896" s="420">
        <v>870</v>
      </c>
      <c r="E896" s="420">
        <v>300</v>
      </c>
      <c r="F896" s="420">
        <v>225</v>
      </c>
      <c r="G896" s="420">
        <v>915</v>
      </c>
      <c r="H896" s="420">
        <v>930</v>
      </c>
      <c r="I896" s="420">
        <v>945</v>
      </c>
      <c r="J896" s="420">
        <v>960</v>
      </c>
      <c r="K896" s="420">
        <v>975</v>
      </c>
      <c r="L896" s="420">
        <v>990</v>
      </c>
      <c r="M896" s="420">
        <v>1005</v>
      </c>
      <c r="N896" s="420">
        <v>1020</v>
      </c>
      <c r="O896" s="420">
        <v>1035</v>
      </c>
      <c r="P896" s="424">
        <v>1050</v>
      </c>
      <c r="R896" s="421">
        <v>300</v>
      </c>
      <c r="S896" s="420">
        <v>840</v>
      </c>
      <c r="T896" s="420">
        <v>855</v>
      </c>
      <c r="U896" s="420">
        <v>870</v>
      </c>
      <c r="V896" s="420">
        <v>300</v>
      </c>
      <c r="W896" s="420">
        <v>225</v>
      </c>
      <c r="X896" s="420">
        <v>915</v>
      </c>
      <c r="Y896" s="420">
        <v>930</v>
      </c>
      <c r="Z896" s="420">
        <v>945</v>
      </c>
      <c r="AA896" s="420">
        <v>960</v>
      </c>
      <c r="AB896" s="420">
        <v>975</v>
      </c>
      <c r="AC896" s="420">
        <v>990</v>
      </c>
      <c r="AD896" s="420">
        <v>1005</v>
      </c>
      <c r="AE896" s="420">
        <v>1020</v>
      </c>
      <c r="AF896" s="420">
        <v>1035</v>
      </c>
      <c r="AG896" s="424">
        <v>1050</v>
      </c>
    </row>
    <row r="897" spans="1:33" x14ac:dyDescent="0.15">
      <c r="A897" s="421">
        <v>30</v>
      </c>
      <c r="B897" s="420">
        <v>30</v>
      </c>
      <c r="C897" s="420">
        <v>30</v>
      </c>
      <c r="D897" s="420">
        <v>30</v>
      </c>
      <c r="E897" s="420">
        <v>30</v>
      </c>
      <c r="F897" s="420">
        <v>30</v>
      </c>
      <c r="G897" s="420">
        <v>30</v>
      </c>
      <c r="H897" s="420">
        <v>30</v>
      </c>
      <c r="I897" s="420">
        <v>30</v>
      </c>
      <c r="J897" s="420">
        <v>30</v>
      </c>
      <c r="K897" s="420">
        <v>30</v>
      </c>
      <c r="L897" s="420">
        <v>30</v>
      </c>
      <c r="M897" s="420">
        <v>30</v>
      </c>
      <c r="N897" s="420">
        <v>30</v>
      </c>
      <c r="O897" s="420">
        <v>30</v>
      </c>
      <c r="P897" s="424">
        <v>30</v>
      </c>
      <c r="R897" s="421">
        <v>30</v>
      </c>
      <c r="S897" s="420">
        <v>30</v>
      </c>
      <c r="T897" s="420">
        <v>30</v>
      </c>
      <c r="U897" s="420">
        <v>30</v>
      </c>
      <c r="V897" s="420">
        <v>30</v>
      </c>
      <c r="W897" s="420">
        <v>30</v>
      </c>
      <c r="X897" s="420">
        <v>30</v>
      </c>
      <c r="Y897" s="420">
        <v>30</v>
      </c>
      <c r="Z897" s="420">
        <v>30</v>
      </c>
      <c r="AA897" s="420">
        <v>30</v>
      </c>
      <c r="AB897" s="420">
        <v>30</v>
      </c>
      <c r="AC897" s="420">
        <v>30</v>
      </c>
      <c r="AD897" s="420">
        <v>30</v>
      </c>
      <c r="AE897" s="420">
        <v>30</v>
      </c>
      <c r="AF897" s="420">
        <v>30</v>
      </c>
      <c r="AG897" s="424">
        <v>30</v>
      </c>
    </row>
    <row r="898" spans="1:33" x14ac:dyDescent="0.15">
      <c r="A898" s="421">
        <v>300</v>
      </c>
      <c r="B898" s="420">
        <v>300</v>
      </c>
      <c r="C898" s="420">
        <v>300</v>
      </c>
      <c r="D898" s="420">
        <v>300</v>
      </c>
      <c r="E898" s="420">
        <v>300</v>
      </c>
      <c r="F898" s="420">
        <v>300</v>
      </c>
      <c r="G898" s="420">
        <v>300</v>
      </c>
      <c r="H898" s="420">
        <v>300</v>
      </c>
      <c r="I898" s="420">
        <v>300</v>
      </c>
      <c r="J898" s="420">
        <v>300</v>
      </c>
      <c r="K898" s="420">
        <v>300</v>
      </c>
      <c r="L898" s="420">
        <v>300</v>
      </c>
      <c r="M898" s="420">
        <v>300</v>
      </c>
      <c r="N898" s="420">
        <v>300</v>
      </c>
      <c r="O898" s="420">
        <v>300</v>
      </c>
      <c r="P898" s="424">
        <v>300</v>
      </c>
      <c r="R898" s="421">
        <v>300</v>
      </c>
      <c r="S898" s="420">
        <v>300</v>
      </c>
      <c r="T898" s="420">
        <v>300</v>
      </c>
      <c r="U898" s="420">
        <v>300</v>
      </c>
      <c r="V898" s="420">
        <v>300</v>
      </c>
      <c r="W898" s="420">
        <v>300</v>
      </c>
      <c r="X898" s="420">
        <v>300</v>
      </c>
      <c r="Y898" s="420">
        <v>300</v>
      </c>
      <c r="Z898" s="420">
        <v>300</v>
      </c>
      <c r="AA898" s="420">
        <v>300</v>
      </c>
      <c r="AB898" s="420">
        <v>300</v>
      </c>
      <c r="AC898" s="420">
        <v>300</v>
      </c>
      <c r="AD898" s="420">
        <v>300</v>
      </c>
      <c r="AE898" s="420">
        <v>300</v>
      </c>
      <c r="AF898" s="420">
        <v>300</v>
      </c>
      <c r="AG898" s="424">
        <v>300</v>
      </c>
    </row>
    <row r="899" spans="1:33" x14ac:dyDescent="0.15">
      <c r="A899" s="421">
        <v>60</v>
      </c>
      <c r="B899" s="420">
        <v>60</v>
      </c>
      <c r="C899" s="420">
        <v>60</v>
      </c>
      <c r="D899" s="420">
        <v>60</v>
      </c>
      <c r="E899" s="420">
        <v>60</v>
      </c>
      <c r="F899" s="420">
        <v>60</v>
      </c>
      <c r="G899" s="420">
        <v>60</v>
      </c>
      <c r="H899" s="420">
        <v>60</v>
      </c>
      <c r="I899" s="420">
        <v>60</v>
      </c>
      <c r="J899" s="420">
        <v>60</v>
      </c>
      <c r="K899" s="420">
        <v>60</v>
      </c>
      <c r="L899" s="420">
        <v>60</v>
      </c>
      <c r="M899" s="420">
        <v>60</v>
      </c>
      <c r="N899" s="420">
        <v>60</v>
      </c>
      <c r="O899" s="420">
        <v>60</v>
      </c>
      <c r="P899" s="424">
        <v>60</v>
      </c>
      <c r="R899" s="421">
        <v>60</v>
      </c>
      <c r="S899" s="420">
        <v>60</v>
      </c>
      <c r="T899" s="420">
        <v>60</v>
      </c>
      <c r="U899" s="420">
        <v>60</v>
      </c>
      <c r="V899" s="420">
        <v>60</v>
      </c>
      <c r="W899" s="420">
        <v>60</v>
      </c>
      <c r="X899" s="420">
        <v>60</v>
      </c>
      <c r="Y899" s="420">
        <v>60</v>
      </c>
      <c r="Z899" s="420">
        <v>60</v>
      </c>
      <c r="AA899" s="420">
        <v>60</v>
      </c>
      <c r="AB899" s="420">
        <v>60</v>
      </c>
      <c r="AC899" s="420">
        <v>60</v>
      </c>
      <c r="AD899" s="420">
        <v>60</v>
      </c>
      <c r="AE899" s="420">
        <v>60</v>
      </c>
      <c r="AF899" s="420">
        <v>60</v>
      </c>
      <c r="AG899" s="424">
        <v>60</v>
      </c>
    </row>
    <row r="900" spans="1:33" x14ac:dyDescent="0.15">
      <c r="A900" s="421">
        <v>450</v>
      </c>
      <c r="B900" s="420">
        <v>450</v>
      </c>
      <c r="C900" s="420">
        <v>450</v>
      </c>
      <c r="D900" s="420">
        <v>450</v>
      </c>
      <c r="E900" s="420">
        <v>450</v>
      </c>
      <c r="F900" s="420">
        <v>450</v>
      </c>
      <c r="G900" s="420">
        <v>450</v>
      </c>
      <c r="H900" s="420">
        <v>450</v>
      </c>
      <c r="I900" s="420">
        <v>450</v>
      </c>
      <c r="J900" s="420">
        <v>450</v>
      </c>
      <c r="K900" s="420">
        <v>450</v>
      </c>
      <c r="L900" s="420">
        <v>450</v>
      </c>
      <c r="M900" s="420">
        <v>450</v>
      </c>
      <c r="N900" s="420">
        <v>450</v>
      </c>
      <c r="O900" s="420">
        <v>450</v>
      </c>
      <c r="P900" s="424">
        <v>450</v>
      </c>
      <c r="R900" s="421">
        <v>450</v>
      </c>
      <c r="S900" s="420">
        <v>450</v>
      </c>
      <c r="T900" s="420">
        <v>450</v>
      </c>
      <c r="U900" s="420">
        <v>450</v>
      </c>
      <c r="V900" s="420">
        <v>450</v>
      </c>
      <c r="W900" s="420">
        <v>450</v>
      </c>
      <c r="X900" s="420">
        <v>450</v>
      </c>
      <c r="Y900" s="420">
        <v>450</v>
      </c>
      <c r="Z900" s="420">
        <v>450</v>
      </c>
      <c r="AA900" s="420">
        <v>450</v>
      </c>
      <c r="AB900" s="420">
        <v>450</v>
      </c>
      <c r="AC900" s="420">
        <v>450</v>
      </c>
      <c r="AD900" s="420">
        <v>450</v>
      </c>
      <c r="AE900" s="420">
        <v>450</v>
      </c>
      <c r="AF900" s="420">
        <v>450</v>
      </c>
      <c r="AG900" s="424">
        <v>450</v>
      </c>
    </row>
    <row r="901" spans="1:33" x14ac:dyDescent="0.15">
      <c r="A901" s="421">
        <v>150</v>
      </c>
      <c r="B901" s="420">
        <v>150</v>
      </c>
      <c r="C901" s="420">
        <v>150</v>
      </c>
      <c r="D901" s="420">
        <v>150</v>
      </c>
      <c r="E901" s="420">
        <v>150</v>
      </c>
      <c r="F901" s="420">
        <v>150</v>
      </c>
      <c r="G901" s="420">
        <v>150</v>
      </c>
      <c r="H901" s="420">
        <v>150</v>
      </c>
      <c r="I901" s="420">
        <v>150</v>
      </c>
      <c r="J901" s="420">
        <v>150</v>
      </c>
      <c r="K901" s="420">
        <v>150</v>
      </c>
      <c r="L901" s="420">
        <v>150</v>
      </c>
      <c r="M901" s="420">
        <v>150</v>
      </c>
      <c r="N901" s="420">
        <v>150</v>
      </c>
      <c r="O901" s="420">
        <v>150</v>
      </c>
      <c r="P901" s="424">
        <v>150</v>
      </c>
      <c r="R901" s="421">
        <v>150</v>
      </c>
      <c r="S901" s="420">
        <v>150</v>
      </c>
      <c r="T901" s="420">
        <v>150</v>
      </c>
      <c r="U901" s="420">
        <v>150</v>
      </c>
      <c r="V901" s="420">
        <v>150</v>
      </c>
      <c r="W901" s="420">
        <v>150</v>
      </c>
      <c r="X901" s="420">
        <v>150</v>
      </c>
      <c r="Y901" s="420">
        <v>150</v>
      </c>
      <c r="Z901" s="420">
        <v>150</v>
      </c>
      <c r="AA901" s="420">
        <v>150</v>
      </c>
      <c r="AB901" s="420">
        <v>150</v>
      </c>
      <c r="AC901" s="420">
        <v>150</v>
      </c>
      <c r="AD901" s="420">
        <v>150</v>
      </c>
      <c r="AE901" s="420">
        <v>150</v>
      </c>
      <c r="AF901" s="420">
        <v>150</v>
      </c>
      <c r="AG901" s="424">
        <v>150</v>
      </c>
    </row>
    <row r="902" spans="1:33" x14ac:dyDescent="0.15">
      <c r="A902" s="421">
        <v>3000</v>
      </c>
      <c r="B902" s="420">
        <v>3000</v>
      </c>
      <c r="C902" s="420">
        <v>3000</v>
      </c>
      <c r="D902" s="420">
        <v>3000</v>
      </c>
      <c r="E902" s="420">
        <v>3000</v>
      </c>
      <c r="F902" s="420">
        <v>3000</v>
      </c>
      <c r="G902" s="420">
        <v>3000</v>
      </c>
      <c r="H902" s="420">
        <v>3000</v>
      </c>
      <c r="I902" s="420">
        <v>3000</v>
      </c>
      <c r="J902" s="420">
        <v>3000</v>
      </c>
      <c r="K902" s="420">
        <v>3000</v>
      </c>
      <c r="L902" s="420">
        <v>3000</v>
      </c>
      <c r="M902" s="420">
        <v>3000</v>
      </c>
      <c r="N902" s="420">
        <v>3000</v>
      </c>
      <c r="O902" s="420">
        <v>3000</v>
      </c>
      <c r="P902" s="424">
        <v>3000</v>
      </c>
      <c r="R902" s="421">
        <v>3000</v>
      </c>
      <c r="S902" s="420">
        <v>3000</v>
      </c>
      <c r="T902" s="420">
        <v>3000</v>
      </c>
      <c r="U902" s="420">
        <v>3000</v>
      </c>
      <c r="V902" s="420">
        <v>3000</v>
      </c>
      <c r="W902" s="420">
        <v>3000</v>
      </c>
      <c r="X902" s="420">
        <v>3000</v>
      </c>
      <c r="Y902" s="420">
        <v>3000</v>
      </c>
      <c r="Z902" s="420">
        <v>3000</v>
      </c>
      <c r="AA902" s="420">
        <v>3000</v>
      </c>
      <c r="AB902" s="420">
        <v>3000</v>
      </c>
      <c r="AC902" s="420">
        <v>3000</v>
      </c>
      <c r="AD902" s="420">
        <v>3000</v>
      </c>
      <c r="AE902" s="420">
        <v>3000</v>
      </c>
      <c r="AF902" s="420">
        <v>3000</v>
      </c>
      <c r="AG902" s="424">
        <v>3000</v>
      </c>
    </row>
    <row r="903" spans="1:33" x14ac:dyDescent="0.15">
      <c r="A903" s="421">
        <v>100</v>
      </c>
      <c r="B903" s="420">
        <v>90</v>
      </c>
      <c r="C903" s="420">
        <v>80</v>
      </c>
      <c r="D903" s="420">
        <v>70</v>
      </c>
      <c r="E903" s="420">
        <v>60</v>
      </c>
      <c r="F903" s="420">
        <v>50</v>
      </c>
      <c r="G903" s="420">
        <v>40</v>
      </c>
      <c r="H903" s="420">
        <v>30</v>
      </c>
      <c r="I903" s="420">
        <v>20</v>
      </c>
      <c r="J903" s="420">
        <v>10</v>
      </c>
      <c r="K903" s="420">
        <v>10</v>
      </c>
      <c r="L903" s="420">
        <v>10</v>
      </c>
      <c r="M903" s="420">
        <v>20</v>
      </c>
      <c r="N903" s="420">
        <v>30</v>
      </c>
      <c r="O903" s="420">
        <v>40</v>
      </c>
      <c r="P903" s="424">
        <v>50</v>
      </c>
      <c r="R903" s="421">
        <v>100</v>
      </c>
      <c r="S903" s="420">
        <v>90</v>
      </c>
      <c r="T903" s="420">
        <v>80</v>
      </c>
      <c r="U903" s="420">
        <v>70</v>
      </c>
      <c r="V903" s="420">
        <v>60</v>
      </c>
      <c r="W903" s="420">
        <v>50</v>
      </c>
      <c r="X903" s="420">
        <v>40</v>
      </c>
      <c r="Y903" s="420">
        <v>30</v>
      </c>
      <c r="Z903" s="420">
        <v>20</v>
      </c>
      <c r="AA903" s="420">
        <v>10</v>
      </c>
      <c r="AB903" s="420">
        <v>10</v>
      </c>
      <c r="AC903" s="420">
        <v>10</v>
      </c>
      <c r="AD903" s="420">
        <v>20</v>
      </c>
      <c r="AE903" s="420">
        <v>30</v>
      </c>
      <c r="AF903" s="420">
        <v>40</v>
      </c>
      <c r="AG903" s="424">
        <v>50</v>
      </c>
    </row>
    <row r="904" spans="1:33" x14ac:dyDescent="0.15">
      <c r="A904" s="421">
        <v>100</v>
      </c>
      <c r="B904" s="420">
        <v>90</v>
      </c>
      <c r="C904" s="420">
        <v>80</v>
      </c>
      <c r="D904" s="420">
        <v>70</v>
      </c>
      <c r="E904" s="420">
        <v>60</v>
      </c>
      <c r="F904" s="420">
        <v>50</v>
      </c>
      <c r="G904" s="420">
        <v>40</v>
      </c>
      <c r="H904" s="420">
        <v>30</v>
      </c>
      <c r="I904" s="420">
        <v>20</v>
      </c>
      <c r="J904" s="420">
        <v>10</v>
      </c>
      <c r="K904" s="420">
        <v>10</v>
      </c>
      <c r="L904" s="420">
        <v>10</v>
      </c>
      <c r="M904" s="420">
        <v>20</v>
      </c>
      <c r="N904" s="420">
        <v>30</v>
      </c>
      <c r="O904" s="420">
        <v>40</v>
      </c>
      <c r="P904" s="424">
        <v>50</v>
      </c>
      <c r="R904" s="421">
        <v>100</v>
      </c>
      <c r="S904" s="420">
        <v>90</v>
      </c>
      <c r="T904" s="420">
        <v>80</v>
      </c>
      <c r="U904" s="420">
        <v>70</v>
      </c>
      <c r="V904" s="420">
        <v>60</v>
      </c>
      <c r="W904" s="420">
        <v>50</v>
      </c>
      <c r="X904" s="420">
        <v>40</v>
      </c>
      <c r="Y904" s="420">
        <v>30</v>
      </c>
      <c r="Z904" s="420">
        <v>20</v>
      </c>
      <c r="AA904" s="420">
        <v>10</v>
      </c>
      <c r="AB904" s="420">
        <v>10</v>
      </c>
      <c r="AC904" s="420">
        <v>10</v>
      </c>
      <c r="AD904" s="420">
        <v>20</v>
      </c>
      <c r="AE904" s="420">
        <v>30</v>
      </c>
      <c r="AF904" s="420">
        <v>40</v>
      </c>
      <c r="AG904" s="424">
        <v>50</v>
      </c>
    </row>
    <row r="905" spans="1:33" x14ac:dyDescent="0.15">
      <c r="A905" s="421">
        <v>100</v>
      </c>
      <c r="B905" s="420">
        <v>90</v>
      </c>
      <c r="C905" s="420">
        <v>80</v>
      </c>
      <c r="D905" s="420">
        <v>70</v>
      </c>
      <c r="E905" s="420">
        <v>60</v>
      </c>
      <c r="F905" s="420">
        <v>50</v>
      </c>
      <c r="G905" s="420">
        <v>40</v>
      </c>
      <c r="H905" s="420">
        <v>30</v>
      </c>
      <c r="I905" s="420">
        <v>20</v>
      </c>
      <c r="J905" s="420">
        <v>10</v>
      </c>
      <c r="K905" s="420">
        <v>10</v>
      </c>
      <c r="L905" s="420">
        <v>10</v>
      </c>
      <c r="M905" s="420">
        <v>20</v>
      </c>
      <c r="N905" s="420">
        <v>30</v>
      </c>
      <c r="O905" s="420">
        <v>40</v>
      </c>
      <c r="P905" s="424">
        <v>50</v>
      </c>
      <c r="R905" s="421">
        <v>100</v>
      </c>
      <c r="S905" s="420">
        <v>90</v>
      </c>
      <c r="T905" s="420">
        <v>80</v>
      </c>
      <c r="U905" s="420">
        <v>70</v>
      </c>
      <c r="V905" s="420">
        <v>60</v>
      </c>
      <c r="W905" s="420">
        <v>50</v>
      </c>
      <c r="X905" s="420">
        <v>40</v>
      </c>
      <c r="Y905" s="420">
        <v>30</v>
      </c>
      <c r="Z905" s="420">
        <v>20</v>
      </c>
      <c r="AA905" s="420">
        <v>10</v>
      </c>
      <c r="AB905" s="420">
        <v>10</v>
      </c>
      <c r="AC905" s="420">
        <v>10</v>
      </c>
      <c r="AD905" s="420">
        <v>20</v>
      </c>
      <c r="AE905" s="420">
        <v>30</v>
      </c>
      <c r="AF905" s="420">
        <v>40</v>
      </c>
      <c r="AG905" s="424">
        <v>50</v>
      </c>
    </row>
    <row r="906" spans="1:33" x14ac:dyDescent="0.15">
      <c r="A906" s="421">
        <v>100</v>
      </c>
      <c r="B906" s="420">
        <v>90</v>
      </c>
      <c r="C906" s="420">
        <v>80</v>
      </c>
      <c r="D906" s="420">
        <v>70</v>
      </c>
      <c r="E906" s="420">
        <v>60</v>
      </c>
      <c r="F906" s="420">
        <v>50</v>
      </c>
      <c r="G906" s="420">
        <v>40</v>
      </c>
      <c r="H906" s="420">
        <v>30</v>
      </c>
      <c r="I906" s="420">
        <v>20</v>
      </c>
      <c r="J906" s="420">
        <v>10</v>
      </c>
      <c r="K906" s="420">
        <v>10</v>
      </c>
      <c r="L906" s="420">
        <v>10</v>
      </c>
      <c r="M906" s="420">
        <v>20</v>
      </c>
      <c r="N906" s="420">
        <v>30</v>
      </c>
      <c r="O906" s="420">
        <v>40</v>
      </c>
      <c r="P906" s="424">
        <v>50</v>
      </c>
      <c r="R906" s="421">
        <v>100</v>
      </c>
      <c r="S906" s="420">
        <v>90</v>
      </c>
      <c r="T906" s="420">
        <v>80</v>
      </c>
      <c r="U906" s="420">
        <v>70</v>
      </c>
      <c r="V906" s="420">
        <v>60</v>
      </c>
      <c r="W906" s="420">
        <v>50</v>
      </c>
      <c r="X906" s="420">
        <v>40</v>
      </c>
      <c r="Y906" s="420">
        <v>30</v>
      </c>
      <c r="Z906" s="420">
        <v>20</v>
      </c>
      <c r="AA906" s="420">
        <v>10</v>
      </c>
      <c r="AB906" s="420">
        <v>10</v>
      </c>
      <c r="AC906" s="420">
        <v>10</v>
      </c>
      <c r="AD906" s="420">
        <v>20</v>
      </c>
      <c r="AE906" s="420">
        <v>30</v>
      </c>
      <c r="AF906" s="420">
        <v>40</v>
      </c>
      <c r="AG906" s="424">
        <v>50</v>
      </c>
    </row>
    <row r="907" spans="1:33" x14ac:dyDescent="0.15">
      <c r="A907" s="421">
        <v>100</v>
      </c>
      <c r="B907" s="420">
        <v>90</v>
      </c>
      <c r="C907" s="420">
        <v>80</v>
      </c>
      <c r="D907" s="420">
        <v>70</v>
      </c>
      <c r="E907" s="420">
        <v>60</v>
      </c>
      <c r="F907" s="420">
        <v>50</v>
      </c>
      <c r="G907" s="420">
        <v>40</v>
      </c>
      <c r="H907" s="420">
        <v>30</v>
      </c>
      <c r="I907" s="420">
        <v>20</v>
      </c>
      <c r="J907" s="420">
        <v>10</v>
      </c>
      <c r="K907" s="420">
        <v>10</v>
      </c>
      <c r="L907" s="420">
        <v>10</v>
      </c>
      <c r="M907" s="420">
        <v>20</v>
      </c>
      <c r="N907" s="420">
        <v>30</v>
      </c>
      <c r="O907" s="420">
        <v>40</v>
      </c>
      <c r="P907" s="424">
        <v>50</v>
      </c>
      <c r="R907" s="421">
        <v>100</v>
      </c>
      <c r="S907" s="420">
        <v>90</v>
      </c>
      <c r="T907" s="420">
        <v>80</v>
      </c>
      <c r="U907" s="420">
        <v>70</v>
      </c>
      <c r="V907" s="420">
        <v>60</v>
      </c>
      <c r="W907" s="420">
        <v>50</v>
      </c>
      <c r="X907" s="420">
        <v>40</v>
      </c>
      <c r="Y907" s="420">
        <v>30</v>
      </c>
      <c r="Z907" s="420">
        <v>20</v>
      </c>
      <c r="AA907" s="420">
        <v>10</v>
      </c>
      <c r="AB907" s="420">
        <v>10</v>
      </c>
      <c r="AC907" s="420">
        <v>10</v>
      </c>
      <c r="AD907" s="420">
        <v>20</v>
      </c>
      <c r="AE907" s="420">
        <v>30</v>
      </c>
      <c r="AF907" s="420">
        <v>40</v>
      </c>
      <c r="AG907" s="424">
        <v>50</v>
      </c>
    </row>
    <row r="908" spans="1:33" x14ac:dyDescent="0.15">
      <c r="A908" s="421">
        <v>100</v>
      </c>
      <c r="B908" s="420">
        <v>90</v>
      </c>
      <c r="C908" s="420">
        <v>80</v>
      </c>
      <c r="D908" s="420">
        <v>70</v>
      </c>
      <c r="E908" s="420">
        <v>60</v>
      </c>
      <c r="F908" s="420">
        <v>50</v>
      </c>
      <c r="G908" s="420">
        <v>40</v>
      </c>
      <c r="H908" s="420">
        <v>30</v>
      </c>
      <c r="I908" s="420">
        <v>20</v>
      </c>
      <c r="J908" s="420">
        <v>10</v>
      </c>
      <c r="K908" s="420">
        <v>10</v>
      </c>
      <c r="L908" s="420">
        <v>10</v>
      </c>
      <c r="M908" s="420">
        <v>20</v>
      </c>
      <c r="N908" s="420">
        <v>30</v>
      </c>
      <c r="O908" s="420">
        <v>40</v>
      </c>
      <c r="P908" s="424">
        <v>50</v>
      </c>
      <c r="R908" s="421">
        <v>100</v>
      </c>
      <c r="S908" s="420">
        <v>90</v>
      </c>
      <c r="T908" s="420">
        <v>80</v>
      </c>
      <c r="U908" s="420">
        <v>70</v>
      </c>
      <c r="V908" s="420">
        <v>60</v>
      </c>
      <c r="W908" s="420">
        <v>50</v>
      </c>
      <c r="X908" s="420">
        <v>40</v>
      </c>
      <c r="Y908" s="420">
        <v>30</v>
      </c>
      <c r="Z908" s="420">
        <v>20</v>
      </c>
      <c r="AA908" s="420">
        <v>10</v>
      </c>
      <c r="AB908" s="420">
        <v>10</v>
      </c>
      <c r="AC908" s="420">
        <v>10</v>
      </c>
      <c r="AD908" s="420">
        <v>20</v>
      </c>
      <c r="AE908" s="420">
        <v>30</v>
      </c>
      <c r="AF908" s="420">
        <v>40</v>
      </c>
      <c r="AG908" s="424">
        <v>50</v>
      </c>
    </row>
    <row r="909" spans="1:33" x14ac:dyDescent="0.15">
      <c r="A909" s="421">
        <v>100</v>
      </c>
      <c r="B909" s="420">
        <v>90</v>
      </c>
      <c r="C909" s="420">
        <v>80</v>
      </c>
      <c r="D909" s="420">
        <v>70</v>
      </c>
      <c r="E909" s="420">
        <v>60</v>
      </c>
      <c r="F909" s="420">
        <v>50</v>
      </c>
      <c r="G909" s="420">
        <v>40</v>
      </c>
      <c r="H909" s="420">
        <v>30</v>
      </c>
      <c r="I909" s="420">
        <v>20</v>
      </c>
      <c r="J909" s="420">
        <v>10</v>
      </c>
      <c r="K909" s="420">
        <v>10</v>
      </c>
      <c r="L909" s="420">
        <v>10</v>
      </c>
      <c r="M909" s="420">
        <v>20</v>
      </c>
      <c r="N909" s="420">
        <v>30</v>
      </c>
      <c r="O909" s="420">
        <v>40</v>
      </c>
      <c r="P909" s="424">
        <v>50</v>
      </c>
      <c r="R909" s="421">
        <v>100</v>
      </c>
      <c r="S909" s="420">
        <v>90</v>
      </c>
      <c r="T909" s="420">
        <v>80</v>
      </c>
      <c r="U909" s="420">
        <v>70</v>
      </c>
      <c r="V909" s="420">
        <v>60</v>
      </c>
      <c r="W909" s="420">
        <v>50</v>
      </c>
      <c r="X909" s="420">
        <v>40</v>
      </c>
      <c r="Y909" s="420">
        <v>30</v>
      </c>
      <c r="Z909" s="420">
        <v>20</v>
      </c>
      <c r="AA909" s="420">
        <v>10</v>
      </c>
      <c r="AB909" s="420">
        <v>10</v>
      </c>
      <c r="AC909" s="420">
        <v>10</v>
      </c>
      <c r="AD909" s="420">
        <v>20</v>
      </c>
      <c r="AE909" s="420">
        <v>30</v>
      </c>
      <c r="AF909" s="420">
        <v>40</v>
      </c>
      <c r="AG909" s="424">
        <v>50</v>
      </c>
    </row>
    <row r="910" spans="1:33" x14ac:dyDescent="0.15">
      <c r="A910" s="421">
        <v>100</v>
      </c>
      <c r="B910" s="420">
        <v>90</v>
      </c>
      <c r="C910" s="420">
        <v>80</v>
      </c>
      <c r="D910" s="420">
        <v>70</v>
      </c>
      <c r="E910" s="420">
        <v>60</v>
      </c>
      <c r="F910" s="420">
        <v>50</v>
      </c>
      <c r="G910" s="420">
        <v>40</v>
      </c>
      <c r="H910" s="420">
        <v>30</v>
      </c>
      <c r="I910" s="420">
        <v>20</v>
      </c>
      <c r="J910" s="420">
        <v>10</v>
      </c>
      <c r="K910" s="420">
        <v>10</v>
      </c>
      <c r="L910" s="420">
        <v>10</v>
      </c>
      <c r="M910" s="420">
        <v>20</v>
      </c>
      <c r="N910" s="420">
        <v>30</v>
      </c>
      <c r="O910" s="420">
        <v>40</v>
      </c>
      <c r="P910" s="424">
        <v>50</v>
      </c>
      <c r="R910" s="421">
        <v>100</v>
      </c>
      <c r="S910" s="420">
        <v>90</v>
      </c>
      <c r="T910" s="420">
        <v>80</v>
      </c>
      <c r="U910" s="420">
        <v>70</v>
      </c>
      <c r="V910" s="420">
        <v>60</v>
      </c>
      <c r="W910" s="420">
        <v>50</v>
      </c>
      <c r="X910" s="420">
        <v>40</v>
      </c>
      <c r="Y910" s="420">
        <v>30</v>
      </c>
      <c r="Z910" s="420">
        <v>20</v>
      </c>
      <c r="AA910" s="420">
        <v>10</v>
      </c>
      <c r="AB910" s="420">
        <v>10</v>
      </c>
      <c r="AC910" s="420">
        <v>10</v>
      </c>
      <c r="AD910" s="420">
        <v>20</v>
      </c>
      <c r="AE910" s="420">
        <v>30</v>
      </c>
      <c r="AF910" s="420">
        <v>40</v>
      </c>
      <c r="AG910" s="424">
        <v>50</v>
      </c>
    </row>
    <row r="911" spans="1:33" x14ac:dyDescent="0.15">
      <c r="A911" s="421">
        <v>100</v>
      </c>
      <c r="B911" s="420">
        <v>90</v>
      </c>
      <c r="C911" s="420">
        <v>80</v>
      </c>
      <c r="D911" s="420">
        <v>70</v>
      </c>
      <c r="E911" s="420">
        <v>60</v>
      </c>
      <c r="F911" s="420">
        <v>50</v>
      </c>
      <c r="G911" s="420">
        <v>40</v>
      </c>
      <c r="H911" s="420">
        <v>30</v>
      </c>
      <c r="I911" s="420">
        <v>20</v>
      </c>
      <c r="J911" s="420">
        <v>10</v>
      </c>
      <c r="K911" s="420">
        <v>10</v>
      </c>
      <c r="L911" s="420">
        <v>10</v>
      </c>
      <c r="M911" s="420">
        <v>20</v>
      </c>
      <c r="N911" s="420">
        <v>30</v>
      </c>
      <c r="O911" s="420">
        <v>40</v>
      </c>
      <c r="P911" s="424">
        <v>50</v>
      </c>
      <c r="R911" s="421">
        <v>100</v>
      </c>
      <c r="S911" s="420">
        <v>90</v>
      </c>
      <c r="T911" s="420">
        <v>80</v>
      </c>
      <c r="U911" s="420">
        <v>70</v>
      </c>
      <c r="V911" s="420">
        <v>60</v>
      </c>
      <c r="W911" s="420">
        <v>50</v>
      </c>
      <c r="X911" s="420">
        <v>40</v>
      </c>
      <c r="Y911" s="420">
        <v>30</v>
      </c>
      <c r="Z911" s="420">
        <v>20</v>
      </c>
      <c r="AA911" s="420">
        <v>10</v>
      </c>
      <c r="AB911" s="420">
        <v>10</v>
      </c>
      <c r="AC911" s="420">
        <v>10</v>
      </c>
      <c r="AD911" s="420">
        <v>20</v>
      </c>
      <c r="AE911" s="420">
        <v>30</v>
      </c>
      <c r="AF911" s="420">
        <v>40</v>
      </c>
      <c r="AG911" s="424">
        <v>50</v>
      </c>
    </row>
    <row r="912" spans="1:33" x14ac:dyDescent="0.15">
      <c r="A912" s="421">
        <v>100</v>
      </c>
      <c r="B912" s="420">
        <v>90</v>
      </c>
      <c r="C912" s="420">
        <v>80</v>
      </c>
      <c r="D912" s="420">
        <v>70</v>
      </c>
      <c r="E912" s="420">
        <v>60</v>
      </c>
      <c r="F912" s="420">
        <v>50</v>
      </c>
      <c r="G912" s="420">
        <v>40</v>
      </c>
      <c r="H912" s="420">
        <v>30</v>
      </c>
      <c r="I912" s="420">
        <v>20</v>
      </c>
      <c r="J912" s="420">
        <v>10</v>
      </c>
      <c r="K912" s="420">
        <v>10</v>
      </c>
      <c r="L912" s="420">
        <v>10</v>
      </c>
      <c r="M912" s="420">
        <v>20</v>
      </c>
      <c r="N912" s="420">
        <v>30</v>
      </c>
      <c r="O912" s="420">
        <v>40</v>
      </c>
      <c r="P912" s="424">
        <v>50</v>
      </c>
      <c r="R912" s="421">
        <v>100</v>
      </c>
      <c r="S912" s="420">
        <v>90</v>
      </c>
      <c r="T912" s="420">
        <v>80</v>
      </c>
      <c r="U912" s="420">
        <v>70</v>
      </c>
      <c r="V912" s="420">
        <v>60</v>
      </c>
      <c r="W912" s="420">
        <v>50</v>
      </c>
      <c r="X912" s="420">
        <v>40</v>
      </c>
      <c r="Y912" s="420">
        <v>30</v>
      </c>
      <c r="Z912" s="420">
        <v>20</v>
      </c>
      <c r="AA912" s="420">
        <v>10</v>
      </c>
      <c r="AB912" s="420">
        <v>10</v>
      </c>
      <c r="AC912" s="420">
        <v>10</v>
      </c>
      <c r="AD912" s="420">
        <v>20</v>
      </c>
      <c r="AE912" s="420">
        <v>30</v>
      </c>
      <c r="AF912" s="420">
        <v>40</v>
      </c>
      <c r="AG912" s="424">
        <v>50</v>
      </c>
    </row>
    <row r="913" spans="1:44" x14ac:dyDescent="0.15">
      <c r="A913" s="421">
        <v>100</v>
      </c>
      <c r="B913" s="420">
        <v>90</v>
      </c>
      <c r="C913" s="420">
        <v>80</v>
      </c>
      <c r="D913" s="420">
        <v>70</v>
      </c>
      <c r="E913" s="420">
        <v>60</v>
      </c>
      <c r="F913" s="420">
        <v>50</v>
      </c>
      <c r="G913" s="420">
        <v>40</v>
      </c>
      <c r="H913" s="420">
        <v>30</v>
      </c>
      <c r="I913" s="420">
        <v>20</v>
      </c>
      <c r="J913" s="420">
        <v>10</v>
      </c>
      <c r="K913" s="420">
        <v>10</v>
      </c>
      <c r="L913" s="420">
        <v>10</v>
      </c>
      <c r="M913" s="420">
        <v>20</v>
      </c>
      <c r="N913" s="420">
        <v>30</v>
      </c>
      <c r="O913" s="420">
        <v>40</v>
      </c>
      <c r="P913" s="424">
        <v>50</v>
      </c>
      <c r="R913" s="421">
        <v>100</v>
      </c>
      <c r="S913" s="420">
        <v>90</v>
      </c>
      <c r="T913" s="420">
        <v>80</v>
      </c>
      <c r="U913" s="420">
        <v>70</v>
      </c>
      <c r="V913" s="420">
        <v>60</v>
      </c>
      <c r="W913" s="420">
        <v>50</v>
      </c>
      <c r="X913" s="420">
        <v>40</v>
      </c>
      <c r="Y913" s="420">
        <v>30</v>
      </c>
      <c r="Z913" s="420">
        <v>20</v>
      </c>
      <c r="AA913" s="420">
        <v>10</v>
      </c>
      <c r="AB913" s="420">
        <v>10</v>
      </c>
      <c r="AC913" s="420">
        <v>10</v>
      </c>
      <c r="AD913" s="420">
        <v>20</v>
      </c>
      <c r="AE913" s="420">
        <v>30</v>
      </c>
      <c r="AF913" s="420">
        <v>40</v>
      </c>
      <c r="AG913" s="424">
        <v>50</v>
      </c>
    </row>
    <row r="914" spans="1:44" x14ac:dyDescent="0.15">
      <c r="A914" s="421">
        <v>10</v>
      </c>
      <c r="B914" s="420">
        <v>20</v>
      </c>
      <c r="C914" s="420">
        <v>30</v>
      </c>
      <c r="D914" s="420">
        <v>40</v>
      </c>
      <c r="E914" s="420">
        <v>50</v>
      </c>
      <c r="F914" s="420">
        <v>60</v>
      </c>
      <c r="G914" s="420">
        <v>70</v>
      </c>
      <c r="H914" s="420">
        <v>80</v>
      </c>
      <c r="I914" s="420">
        <v>90</v>
      </c>
      <c r="J914" s="420">
        <v>100</v>
      </c>
      <c r="K914" s="420">
        <v>90</v>
      </c>
      <c r="L914" s="420">
        <v>80</v>
      </c>
      <c r="M914" s="420">
        <v>70</v>
      </c>
      <c r="N914" s="420">
        <v>60</v>
      </c>
      <c r="O914" s="420">
        <v>50</v>
      </c>
      <c r="P914" s="424">
        <v>40</v>
      </c>
      <c r="R914" s="421">
        <v>10</v>
      </c>
      <c r="S914" s="420">
        <v>20</v>
      </c>
      <c r="T914" s="420">
        <v>30</v>
      </c>
      <c r="U914" s="420">
        <v>40</v>
      </c>
      <c r="V914" s="420">
        <v>50</v>
      </c>
      <c r="W914" s="420">
        <v>60</v>
      </c>
      <c r="X914" s="420">
        <v>70</v>
      </c>
      <c r="Y914" s="420">
        <v>80</v>
      </c>
      <c r="Z914" s="420">
        <v>90</v>
      </c>
      <c r="AA914" s="420">
        <v>100</v>
      </c>
      <c r="AB914" s="420">
        <v>90</v>
      </c>
      <c r="AC914" s="420">
        <v>80</v>
      </c>
      <c r="AD914" s="420">
        <v>70</v>
      </c>
      <c r="AE914" s="420">
        <v>60</v>
      </c>
      <c r="AF914" s="420">
        <v>50</v>
      </c>
      <c r="AG914" s="424">
        <v>40</v>
      </c>
    </row>
    <row r="915" spans="1:44" ht="14.25" thickBot="1" x14ac:dyDescent="0.2">
      <c r="A915" s="428">
        <v>10</v>
      </c>
      <c r="B915" s="423">
        <v>10</v>
      </c>
      <c r="C915" s="423">
        <v>10</v>
      </c>
      <c r="D915" s="423">
        <v>10</v>
      </c>
      <c r="E915" s="423">
        <v>10</v>
      </c>
      <c r="F915" s="423">
        <v>10</v>
      </c>
      <c r="G915" s="423">
        <v>10</v>
      </c>
      <c r="H915" s="423">
        <v>10</v>
      </c>
      <c r="I915" s="423">
        <v>10</v>
      </c>
      <c r="J915" s="423">
        <v>10</v>
      </c>
      <c r="K915" s="423">
        <v>10</v>
      </c>
      <c r="L915" s="423">
        <v>10</v>
      </c>
      <c r="M915" s="423">
        <v>10</v>
      </c>
      <c r="N915" s="423">
        <v>10</v>
      </c>
      <c r="O915" s="423">
        <v>10</v>
      </c>
      <c r="P915" s="425">
        <v>10</v>
      </c>
      <c r="R915" s="428">
        <v>10</v>
      </c>
      <c r="S915" s="423">
        <v>10</v>
      </c>
      <c r="T915" s="423">
        <v>10</v>
      </c>
      <c r="U915" s="423">
        <v>10</v>
      </c>
      <c r="V915" s="423">
        <v>10</v>
      </c>
      <c r="W915" s="423">
        <v>10</v>
      </c>
      <c r="X915" s="423">
        <v>10</v>
      </c>
      <c r="Y915" s="423">
        <v>10</v>
      </c>
      <c r="Z915" s="423">
        <v>10</v>
      </c>
      <c r="AA915" s="423">
        <v>10</v>
      </c>
      <c r="AB915" s="423">
        <v>10</v>
      </c>
      <c r="AC915" s="423">
        <v>10</v>
      </c>
      <c r="AD915" s="423">
        <v>10</v>
      </c>
      <c r="AE915" s="423">
        <v>10</v>
      </c>
      <c r="AF915" s="423">
        <v>10</v>
      </c>
      <c r="AG915" s="425">
        <v>10</v>
      </c>
    </row>
    <row r="916" spans="1:44" ht="14.25" thickBot="1" x14ac:dyDescent="0.2">
      <c r="A916" s="823">
        <v>0</v>
      </c>
      <c r="B916" s="1256" t="s">
        <v>6995</v>
      </c>
      <c r="C916" s="1257"/>
      <c r="D916" s="1258"/>
    </row>
    <row r="917" spans="1:44" ht="14.25" thickBot="1" x14ac:dyDescent="0.2">
      <c r="A917" s="419"/>
      <c r="B917" s="1253"/>
      <c r="C917" s="1254"/>
      <c r="D917" s="1255"/>
      <c r="AO917" s="1264" t="s">
        <v>6509</v>
      </c>
      <c r="AP917" s="1265"/>
      <c r="AQ917" s="1265"/>
      <c r="AR917" s="1266"/>
    </row>
    <row r="918" spans="1:44" ht="14.25" thickBot="1" x14ac:dyDescent="0.2">
      <c r="A918" s="426" t="s">
        <v>10414</v>
      </c>
      <c r="AO918" s="754" t="s">
        <v>10478</v>
      </c>
      <c r="AP918" s="755" t="s">
        <v>10430</v>
      </c>
      <c r="AQ918" s="755" t="s">
        <v>10431</v>
      </c>
      <c r="AR918" s="756" t="s">
        <v>10432</v>
      </c>
    </row>
    <row r="919" spans="1:44" x14ac:dyDescent="0.15">
      <c r="A919" s="821" t="s">
        <v>10800</v>
      </c>
      <c r="B919" s="422" t="s">
        <v>10800</v>
      </c>
      <c r="C919" s="422" t="s">
        <v>10800</v>
      </c>
      <c r="D919" s="422" t="s">
        <v>10800</v>
      </c>
      <c r="E919" s="422" t="s">
        <v>10973</v>
      </c>
      <c r="F919" s="422" t="s">
        <v>10800</v>
      </c>
      <c r="G919" s="422" t="s">
        <v>10938</v>
      </c>
      <c r="H919" s="422" t="s">
        <v>10800</v>
      </c>
      <c r="I919" s="422" t="s">
        <v>10938</v>
      </c>
      <c r="J919" s="422" t="s">
        <v>10800</v>
      </c>
      <c r="K919" s="422" t="s">
        <v>10800</v>
      </c>
      <c r="L919" s="422" t="s">
        <v>10938</v>
      </c>
      <c r="M919" s="422" t="s">
        <v>10800</v>
      </c>
      <c r="N919" s="422" t="s">
        <v>10800</v>
      </c>
      <c r="O919" s="422" t="s">
        <v>10800</v>
      </c>
      <c r="P919" s="822" t="s">
        <v>10800</v>
      </c>
      <c r="AO919" s="757" t="s">
        <v>10433</v>
      </c>
      <c r="AP919" s="758" t="s">
        <v>10803</v>
      </c>
      <c r="AQ919" s="759">
        <v>30</v>
      </c>
      <c r="AR919" s="864">
        <v>105</v>
      </c>
    </row>
    <row r="920" spans="1:44" x14ac:dyDescent="0.15">
      <c r="A920" s="421" t="s">
        <v>10773</v>
      </c>
      <c r="B920" s="420" t="s">
        <v>10939</v>
      </c>
      <c r="C920" s="420" t="s">
        <v>10939</v>
      </c>
      <c r="D920" s="420" t="s">
        <v>10773</v>
      </c>
      <c r="E920" s="420" t="s">
        <v>10773</v>
      </c>
      <c r="F920" s="420" t="s">
        <v>10773</v>
      </c>
      <c r="G920" s="420" t="s">
        <v>10939</v>
      </c>
      <c r="H920" s="420" t="s">
        <v>10977</v>
      </c>
      <c r="I920" s="420" t="s">
        <v>10773</v>
      </c>
      <c r="J920" s="420" t="s">
        <v>10773</v>
      </c>
      <c r="K920" s="420" t="s">
        <v>10977</v>
      </c>
      <c r="L920" s="420" t="s">
        <v>10773</v>
      </c>
      <c r="M920" s="420" t="s">
        <v>10977</v>
      </c>
      <c r="N920" s="420" t="s">
        <v>10773</v>
      </c>
      <c r="O920" s="420" t="s">
        <v>10773</v>
      </c>
      <c r="P920" s="424" t="s">
        <v>10773</v>
      </c>
      <c r="AO920" s="748" t="s">
        <v>6510</v>
      </c>
      <c r="AP920" s="749" t="s">
        <v>10983</v>
      </c>
      <c r="AQ920" s="750">
        <v>30</v>
      </c>
      <c r="AR920" s="865">
        <v>105</v>
      </c>
    </row>
    <row r="921" spans="1:44" x14ac:dyDescent="0.15">
      <c r="A921" s="421" t="s">
        <v>10774</v>
      </c>
      <c r="B921" s="420" t="s">
        <v>10774</v>
      </c>
      <c r="C921" s="420" t="s">
        <v>10774</v>
      </c>
      <c r="D921" s="420" t="s">
        <v>10774</v>
      </c>
      <c r="E921" s="420" t="s">
        <v>10871</v>
      </c>
      <c r="F921" s="420" t="s">
        <v>10871</v>
      </c>
      <c r="G921" s="420" t="s">
        <v>10774</v>
      </c>
      <c r="H921" s="420" t="s">
        <v>10871</v>
      </c>
      <c r="I921" s="420" t="s">
        <v>10799</v>
      </c>
      <c r="J921" s="420" t="s">
        <v>10949</v>
      </c>
      <c r="K921" s="420" t="s">
        <v>10872</v>
      </c>
      <c r="L921" s="420" t="s">
        <v>10799</v>
      </c>
      <c r="M921" s="420" t="s">
        <v>10980</v>
      </c>
      <c r="N921" s="420" t="s">
        <v>10872</v>
      </c>
      <c r="O921" s="420" t="s">
        <v>10872</v>
      </c>
      <c r="P921" s="424" t="s">
        <v>10872</v>
      </c>
      <c r="AO921" s="748" t="s">
        <v>6511</v>
      </c>
      <c r="AP921" s="749" t="s">
        <v>10803</v>
      </c>
      <c r="AQ921" s="750">
        <v>30</v>
      </c>
      <c r="AR921" s="865">
        <v>105</v>
      </c>
    </row>
    <row r="922" spans="1:44" x14ac:dyDescent="0.15">
      <c r="A922" s="421">
        <v>1350</v>
      </c>
      <c r="B922" s="420">
        <v>0</v>
      </c>
      <c r="C922" s="420">
        <v>0</v>
      </c>
      <c r="D922" s="420">
        <v>0</v>
      </c>
      <c r="E922" s="420">
        <v>0</v>
      </c>
      <c r="F922" s="420">
        <v>0</v>
      </c>
      <c r="G922" s="420">
        <v>1350</v>
      </c>
      <c r="H922" s="420">
        <v>1350</v>
      </c>
      <c r="I922" s="420">
        <v>1350</v>
      </c>
      <c r="J922" s="420">
        <v>1350</v>
      </c>
      <c r="K922" s="420">
        <v>1350</v>
      </c>
      <c r="L922" s="420">
        <v>1350</v>
      </c>
      <c r="M922" s="420">
        <v>1350</v>
      </c>
      <c r="N922" s="420">
        <v>1350</v>
      </c>
      <c r="O922" s="420">
        <v>1350</v>
      </c>
      <c r="P922" s="424">
        <v>1350</v>
      </c>
      <c r="AO922" s="748" t="s">
        <v>6512</v>
      </c>
      <c r="AP922" s="749" t="s">
        <v>10983</v>
      </c>
      <c r="AQ922" s="750">
        <v>30</v>
      </c>
      <c r="AR922" s="865">
        <v>105</v>
      </c>
    </row>
    <row r="923" spans="1:44" x14ac:dyDescent="0.15">
      <c r="A923" s="421">
        <v>30</v>
      </c>
      <c r="B923" s="420">
        <v>45</v>
      </c>
      <c r="C923" s="420">
        <v>60</v>
      </c>
      <c r="D923" s="420">
        <v>75</v>
      </c>
      <c r="E923" s="420">
        <v>90</v>
      </c>
      <c r="F923" s="420">
        <v>150</v>
      </c>
      <c r="G923" s="420">
        <v>120</v>
      </c>
      <c r="H923" s="420">
        <v>135</v>
      </c>
      <c r="I923" s="420">
        <v>150</v>
      </c>
      <c r="J923" s="420">
        <v>165</v>
      </c>
      <c r="K923" s="420">
        <v>180</v>
      </c>
      <c r="L923" s="420">
        <v>195</v>
      </c>
      <c r="M923" s="420">
        <v>210</v>
      </c>
      <c r="N923" s="420">
        <v>225</v>
      </c>
      <c r="O923" s="420">
        <v>240</v>
      </c>
      <c r="P923" s="424">
        <v>255</v>
      </c>
      <c r="AO923" s="748" t="s">
        <v>6513</v>
      </c>
      <c r="AP923" s="749" t="s">
        <v>10803</v>
      </c>
      <c r="AQ923" s="750">
        <v>30</v>
      </c>
      <c r="AR923" s="865">
        <v>105</v>
      </c>
    </row>
    <row r="924" spans="1:44" x14ac:dyDescent="0.15">
      <c r="A924" s="421">
        <v>300</v>
      </c>
      <c r="B924" s="420">
        <v>840</v>
      </c>
      <c r="C924" s="420">
        <v>855</v>
      </c>
      <c r="D924" s="420">
        <v>870</v>
      </c>
      <c r="E924" s="420">
        <v>300</v>
      </c>
      <c r="F924" s="420">
        <v>225</v>
      </c>
      <c r="G924" s="420">
        <v>915</v>
      </c>
      <c r="H924" s="420">
        <v>930</v>
      </c>
      <c r="I924" s="420">
        <v>945</v>
      </c>
      <c r="J924" s="420">
        <v>960</v>
      </c>
      <c r="K924" s="420">
        <v>975</v>
      </c>
      <c r="L924" s="420">
        <v>990</v>
      </c>
      <c r="M924" s="420">
        <v>1005</v>
      </c>
      <c r="N924" s="420">
        <v>1020</v>
      </c>
      <c r="O924" s="420">
        <v>1035</v>
      </c>
      <c r="P924" s="424">
        <v>1050</v>
      </c>
      <c r="AO924" s="748" t="s">
        <v>6514</v>
      </c>
      <c r="AP924" s="749" t="s">
        <v>10803</v>
      </c>
      <c r="AQ924" s="750">
        <v>30</v>
      </c>
      <c r="AR924" s="865">
        <v>105</v>
      </c>
    </row>
    <row r="925" spans="1:44" x14ac:dyDescent="0.15">
      <c r="A925" s="421">
        <v>30</v>
      </c>
      <c r="B925" s="420">
        <v>30</v>
      </c>
      <c r="C925" s="420">
        <v>30</v>
      </c>
      <c r="D925" s="420">
        <v>30</v>
      </c>
      <c r="E925" s="420">
        <v>30</v>
      </c>
      <c r="F925" s="420">
        <v>30</v>
      </c>
      <c r="G925" s="420">
        <v>30</v>
      </c>
      <c r="H925" s="420">
        <v>30</v>
      </c>
      <c r="I925" s="420">
        <v>30</v>
      </c>
      <c r="J925" s="420">
        <v>30</v>
      </c>
      <c r="K925" s="420">
        <v>30</v>
      </c>
      <c r="L925" s="420">
        <v>30</v>
      </c>
      <c r="M925" s="420">
        <v>30</v>
      </c>
      <c r="N925" s="420">
        <v>30</v>
      </c>
      <c r="O925" s="420">
        <v>30</v>
      </c>
      <c r="P925" s="424">
        <v>30</v>
      </c>
      <c r="AO925" s="748" t="s">
        <v>6515</v>
      </c>
      <c r="AP925" s="749" t="s">
        <v>10803</v>
      </c>
      <c r="AQ925" s="750">
        <v>30</v>
      </c>
      <c r="AR925" s="865">
        <v>105</v>
      </c>
    </row>
    <row r="926" spans="1:44" x14ac:dyDescent="0.15">
      <c r="A926" s="421">
        <v>600</v>
      </c>
      <c r="B926" s="420">
        <v>600</v>
      </c>
      <c r="C926" s="420">
        <v>600</v>
      </c>
      <c r="D926" s="420">
        <v>600</v>
      </c>
      <c r="E926" s="420">
        <v>600</v>
      </c>
      <c r="F926" s="420">
        <v>600</v>
      </c>
      <c r="G926" s="420">
        <v>600</v>
      </c>
      <c r="H926" s="420">
        <v>600</v>
      </c>
      <c r="I926" s="420">
        <v>300</v>
      </c>
      <c r="J926" s="420">
        <v>300</v>
      </c>
      <c r="K926" s="420">
        <v>300</v>
      </c>
      <c r="L926" s="420">
        <v>300</v>
      </c>
      <c r="M926" s="420">
        <v>300</v>
      </c>
      <c r="N926" s="420">
        <v>300</v>
      </c>
      <c r="O926" s="420">
        <v>300</v>
      </c>
      <c r="P926" s="424">
        <v>300</v>
      </c>
      <c r="AO926" s="748" t="s">
        <v>6516</v>
      </c>
      <c r="AP926" s="749" t="s">
        <v>10803</v>
      </c>
      <c r="AQ926" s="750">
        <v>30</v>
      </c>
      <c r="AR926" s="865">
        <v>105</v>
      </c>
    </row>
    <row r="927" spans="1:44" x14ac:dyDescent="0.15">
      <c r="A927" s="421">
        <v>600</v>
      </c>
      <c r="B927" s="420">
        <v>600</v>
      </c>
      <c r="C927" s="420">
        <v>600</v>
      </c>
      <c r="D927" s="420">
        <v>600</v>
      </c>
      <c r="E927" s="420">
        <v>600</v>
      </c>
      <c r="F927" s="420">
        <v>600</v>
      </c>
      <c r="G927" s="420">
        <v>600</v>
      </c>
      <c r="H927" s="420">
        <v>600</v>
      </c>
      <c r="I927" s="420">
        <v>60</v>
      </c>
      <c r="J927" s="420">
        <v>60</v>
      </c>
      <c r="K927" s="420">
        <v>60</v>
      </c>
      <c r="L927" s="420">
        <v>60</v>
      </c>
      <c r="M927" s="420">
        <v>60</v>
      </c>
      <c r="N927" s="420">
        <v>60</v>
      </c>
      <c r="O927" s="420">
        <v>60</v>
      </c>
      <c r="P927" s="424">
        <v>60</v>
      </c>
      <c r="AO927" s="748" t="s">
        <v>10434</v>
      </c>
      <c r="AP927" s="749" t="s">
        <v>10983</v>
      </c>
      <c r="AQ927" s="750">
        <v>30</v>
      </c>
      <c r="AR927" s="865">
        <v>105</v>
      </c>
    </row>
    <row r="928" spans="1:44" x14ac:dyDescent="0.15">
      <c r="A928" s="421">
        <v>600</v>
      </c>
      <c r="B928" s="420">
        <v>600</v>
      </c>
      <c r="C928" s="420">
        <v>600</v>
      </c>
      <c r="D928" s="420">
        <v>600</v>
      </c>
      <c r="E928" s="420">
        <v>600</v>
      </c>
      <c r="F928" s="420">
        <v>600</v>
      </c>
      <c r="G928" s="420">
        <v>600</v>
      </c>
      <c r="H928" s="420">
        <v>600</v>
      </c>
      <c r="I928" s="420">
        <v>450</v>
      </c>
      <c r="J928" s="420">
        <v>450</v>
      </c>
      <c r="K928" s="420">
        <v>450</v>
      </c>
      <c r="L928" s="420">
        <v>450</v>
      </c>
      <c r="M928" s="420">
        <v>450</v>
      </c>
      <c r="N928" s="420">
        <v>450</v>
      </c>
      <c r="O928" s="420">
        <v>450</v>
      </c>
      <c r="P928" s="424">
        <v>450</v>
      </c>
      <c r="AO928" s="748" t="s">
        <v>10435</v>
      </c>
      <c r="AP928" s="749" t="s">
        <v>10803</v>
      </c>
      <c r="AQ928" s="750">
        <v>30</v>
      </c>
      <c r="AR928" s="865">
        <v>105</v>
      </c>
    </row>
    <row r="929" spans="1:44" x14ac:dyDescent="0.15">
      <c r="A929" s="421">
        <v>300</v>
      </c>
      <c r="B929" s="420">
        <v>150</v>
      </c>
      <c r="C929" s="420">
        <v>150</v>
      </c>
      <c r="D929" s="420">
        <v>150</v>
      </c>
      <c r="E929" s="420">
        <v>150</v>
      </c>
      <c r="F929" s="420">
        <v>150</v>
      </c>
      <c r="G929" s="420">
        <v>150</v>
      </c>
      <c r="H929" s="420">
        <v>150</v>
      </c>
      <c r="I929" s="420">
        <v>150</v>
      </c>
      <c r="J929" s="420">
        <v>150</v>
      </c>
      <c r="K929" s="420">
        <v>150</v>
      </c>
      <c r="L929" s="420">
        <v>150</v>
      </c>
      <c r="M929" s="420">
        <v>150</v>
      </c>
      <c r="N929" s="420">
        <v>150</v>
      </c>
      <c r="O929" s="420">
        <v>150</v>
      </c>
      <c r="P929" s="424">
        <v>150</v>
      </c>
      <c r="AO929" s="748" t="s">
        <v>10436</v>
      </c>
      <c r="AP929" s="749" t="s">
        <v>10803</v>
      </c>
      <c r="AQ929" s="750">
        <v>30</v>
      </c>
      <c r="AR929" s="865">
        <v>105</v>
      </c>
    </row>
    <row r="930" spans="1:44" x14ac:dyDescent="0.15">
      <c r="A930" s="421">
        <v>450</v>
      </c>
      <c r="B930" s="420">
        <v>3000</v>
      </c>
      <c r="C930" s="420">
        <v>3000</v>
      </c>
      <c r="D930" s="420">
        <v>3000</v>
      </c>
      <c r="E930" s="420">
        <v>3000</v>
      </c>
      <c r="F930" s="420">
        <v>3000</v>
      </c>
      <c r="G930" s="420">
        <v>3000</v>
      </c>
      <c r="H930" s="420">
        <v>3000</v>
      </c>
      <c r="I930" s="420">
        <v>3000</v>
      </c>
      <c r="J930" s="420">
        <v>3000</v>
      </c>
      <c r="K930" s="420">
        <v>3000</v>
      </c>
      <c r="L930" s="420">
        <v>3000</v>
      </c>
      <c r="M930" s="420">
        <v>3000</v>
      </c>
      <c r="N930" s="420">
        <v>3000</v>
      </c>
      <c r="O930" s="420">
        <v>3000</v>
      </c>
      <c r="P930" s="424">
        <v>3000</v>
      </c>
      <c r="AO930" s="748" t="s">
        <v>10437</v>
      </c>
      <c r="AP930" s="749" t="s">
        <v>10803</v>
      </c>
      <c r="AQ930" s="750">
        <v>30</v>
      </c>
      <c r="AR930" s="865">
        <v>105</v>
      </c>
    </row>
    <row r="931" spans="1:44" x14ac:dyDescent="0.15">
      <c r="A931" s="421">
        <v>100</v>
      </c>
      <c r="B931" s="420">
        <v>90</v>
      </c>
      <c r="C931" s="420">
        <v>80</v>
      </c>
      <c r="D931" s="420">
        <v>70</v>
      </c>
      <c r="E931" s="420">
        <v>60</v>
      </c>
      <c r="F931" s="420">
        <v>50</v>
      </c>
      <c r="G931" s="420">
        <v>40</v>
      </c>
      <c r="H931" s="420">
        <v>30</v>
      </c>
      <c r="I931" s="420">
        <v>20</v>
      </c>
      <c r="J931" s="420">
        <v>10</v>
      </c>
      <c r="K931" s="420">
        <v>10</v>
      </c>
      <c r="L931" s="420">
        <v>10</v>
      </c>
      <c r="M931" s="420">
        <v>20</v>
      </c>
      <c r="N931" s="420">
        <v>30</v>
      </c>
      <c r="O931" s="420">
        <v>40</v>
      </c>
      <c r="P931" s="424">
        <v>50</v>
      </c>
      <c r="AO931" s="748" t="s">
        <v>10472</v>
      </c>
      <c r="AP931" s="749" t="s">
        <v>10803</v>
      </c>
      <c r="AQ931" s="750">
        <v>30</v>
      </c>
      <c r="AR931" s="865">
        <v>105</v>
      </c>
    </row>
    <row r="932" spans="1:44" x14ac:dyDescent="0.15">
      <c r="A932" s="421">
        <v>100</v>
      </c>
      <c r="B932" s="420">
        <v>90</v>
      </c>
      <c r="C932" s="420">
        <v>80</v>
      </c>
      <c r="D932" s="420">
        <v>70</v>
      </c>
      <c r="E932" s="420">
        <v>60</v>
      </c>
      <c r="F932" s="420">
        <v>50</v>
      </c>
      <c r="G932" s="420">
        <v>40</v>
      </c>
      <c r="H932" s="420">
        <v>30</v>
      </c>
      <c r="I932" s="420">
        <v>20</v>
      </c>
      <c r="J932" s="420">
        <v>10</v>
      </c>
      <c r="K932" s="420">
        <v>10</v>
      </c>
      <c r="L932" s="420">
        <v>10</v>
      </c>
      <c r="M932" s="420">
        <v>20</v>
      </c>
      <c r="N932" s="420">
        <v>30</v>
      </c>
      <c r="O932" s="420">
        <v>40</v>
      </c>
      <c r="P932" s="424">
        <v>50</v>
      </c>
      <c r="AO932" s="748" t="s">
        <v>10473</v>
      </c>
      <c r="AP932" s="749" t="s">
        <v>10803</v>
      </c>
      <c r="AQ932" s="750">
        <v>30</v>
      </c>
      <c r="AR932" s="865">
        <v>105</v>
      </c>
    </row>
    <row r="933" spans="1:44" x14ac:dyDescent="0.15">
      <c r="A933" s="421">
        <v>100</v>
      </c>
      <c r="B933" s="420">
        <v>90</v>
      </c>
      <c r="C933" s="420">
        <v>80</v>
      </c>
      <c r="D933" s="420">
        <v>70</v>
      </c>
      <c r="E933" s="420">
        <v>60</v>
      </c>
      <c r="F933" s="420">
        <v>50</v>
      </c>
      <c r="G933" s="420">
        <v>40</v>
      </c>
      <c r="H933" s="420">
        <v>30</v>
      </c>
      <c r="I933" s="420">
        <v>20</v>
      </c>
      <c r="J933" s="420">
        <v>10</v>
      </c>
      <c r="K933" s="420">
        <v>10</v>
      </c>
      <c r="L933" s="420">
        <v>10</v>
      </c>
      <c r="M933" s="420">
        <v>20</v>
      </c>
      <c r="N933" s="420">
        <v>30</v>
      </c>
      <c r="O933" s="420">
        <v>40</v>
      </c>
      <c r="P933" s="424">
        <v>50</v>
      </c>
      <c r="AO933" s="748" t="s">
        <v>10474</v>
      </c>
      <c r="AP933" s="749" t="s">
        <v>10803</v>
      </c>
      <c r="AQ933" s="750">
        <v>30</v>
      </c>
      <c r="AR933" s="865">
        <v>105</v>
      </c>
    </row>
    <row r="934" spans="1:44" x14ac:dyDescent="0.15">
      <c r="A934" s="421">
        <v>100</v>
      </c>
      <c r="B934" s="420">
        <v>90</v>
      </c>
      <c r="C934" s="420">
        <v>80</v>
      </c>
      <c r="D934" s="420">
        <v>70</v>
      </c>
      <c r="E934" s="420">
        <v>60</v>
      </c>
      <c r="F934" s="420">
        <v>50</v>
      </c>
      <c r="G934" s="420">
        <v>40</v>
      </c>
      <c r="H934" s="420">
        <v>30</v>
      </c>
      <c r="I934" s="420">
        <v>20</v>
      </c>
      <c r="J934" s="420">
        <v>10</v>
      </c>
      <c r="K934" s="420">
        <v>10</v>
      </c>
      <c r="L934" s="420">
        <v>10</v>
      </c>
      <c r="M934" s="420">
        <v>20</v>
      </c>
      <c r="N934" s="420">
        <v>30</v>
      </c>
      <c r="O934" s="420">
        <v>40</v>
      </c>
      <c r="P934" s="424">
        <v>50</v>
      </c>
      <c r="AO934" s="748" t="s">
        <v>10475</v>
      </c>
      <c r="AP934" s="749" t="s">
        <v>10983</v>
      </c>
      <c r="AQ934" s="750">
        <v>30</v>
      </c>
      <c r="AR934" s="865">
        <v>105</v>
      </c>
    </row>
    <row r="935" spans="1:44" x14ac:dyDescent="0.15">
      <c r="A935" s="421">
        <v>100</v>
      </c>
      <c r="B935" s="420">
        <v>90</v>
      </c>
      <c r="C935" s="420">
        <v>80</v>
      </c>
      <c r="D935" s="420">
        <v>70</v>
      </c>
      <c r="E935" s="420">
        <v>60</v>
      </c>
      <c r="F935" s="420">
        <v>50</v>
      </c>
      <c r="G935" s="420">
        <v>40</v>
      </c>
      <c r="H935" s="420">
        <v>30</v>
      </c>
      <c r="I935" s="420">
        <v>20</v>
      </c>
      <c r="J935" s="420">
        <v>10</v>
      </c>
      <c r="K935" s="420">
        <v>10</v>
      </c>
      <c r="L935" s="420">
        <v>10</v>
      </c>
      <c r="M935" s="420">
        <v>20</v>
      </c>
      <c r="N935" s="420">
        <v>30</v>
      </c>
      <c r="O935" s="420">
        <v>40</v>
      </c>
      <c r="P935" s="424">
        <v>50</v>
      </c>
      <c r="AO935" s="748" t="s">
        <v>10439</v>
      </c>
      <c r="AP935" s="749" t="s">
        <v>10803</v>
      </c>
      <c r="AQ935" s="750">
        <v>30</v>
      </c>
      <c r="AR935" s="865">
        <v>105</v>
      </c>
    </row>
    <row r="936" spans="1:44" x14ac:dyDescent="0.15">
      <c r="A936" s="421">
        <v>100</v>
      </c>
      <c r="B936" s="420">
        <v>90</v>
      </c>
      <c r="C936" s="420">
        <v>80</v>
      </c>
      <c r="D936" s="420">
        <v>70</v>
      </c>
      <c r="E936" s="420">
        <v>60</v>
      </c>
      <c r="F936" s="420">
        <v>50</v>
      </c>
      <c r="G936" s="420">
        <v>40</v>
      </c>
      <c r="H936" s="420">
        <v>30</v>
      </c>
      <c r="I936" s="420">
        <v>20</v>
      </c>
      <c r="J936" s="420">
        <v>10</v>
      </c>
      <c r="K936" s="420">
        <v>10</v>
      </c>
      <c r="L936" s="420">
        <v>10</v>
      </c>
      <c r="M936" s="420">
        <v>20</v>
      </c>
      <c r="N936" s="420">
        <v>30</v>
      </c>
      <c r="O936" s="420">
        <v>40</v>
      </c>
      <c r="P936" s="424">
        <v>50</v>
      </c>
      <c r="AO936" s="748" t="s">
        <v>10440</v>
      </c>
      <c r="AP936" s="749" t="s">
        <v>10803</v>
      </c>
      <c r="AQ936" s="750">
        <v>30</v>
      </c>
      <c r="AR936" s="865">
        <v>105</v>
      </c>
    </row>
    <row r="937" spans="1:44" x14ac:dyDescent="0.15">
      <c r="A937" s="421">
        <v>100</v>
      </c>
      <c r="B937" s="420">
        <v>90</v>
      </c>
      <c r="C937" s="420">
        <v>80</v>
      </c>
      <c r="D937" s="420">
        <v>70</v>
      </c>
      <c r="E937" s="420">
        <v>60</v>
      </c>
      <c r="F937" s="420">
        <v>50</v>
      </c>
      <c r="G937" s="420">
        <v>40</v>
      </c>
      <c r="H937" s="420">
        <v>30</v>
      </c>
      <c r="I937" s="420">
        <v>20</v>
      </c>
      <c r="J937" s="420">
        <v>10</v>
      </c>
      <c r="K937" s="420">
        <v>10</v>
      </c>
      <c r="L937" s="420">
        <v>10</v>
      </c>
      <c r="M937" s="420">
        <v>20</v>
      </c>
      <c r="N937" s="420">
        <v>30</v>
      </c>
      <c r="O937" s="420">
        <v>40</v>
      </c>
      <c r="P937" s="424">
        <v>50</v>
      </c>
      <c r="AO937" s="748" t="s">
        <v>10441</v>
      </c>
      <c r="AP937" s="749" t="s">
        <v>10803</v>
      </c>
      <c r="AQ937" s="750">
        <v>30</v>
      </c>
      <c r="AR937" s="865">
        <v>105</v>
      </c>
    </row>
    <row r="938" spans="1:44" x14ac:dyDescent="0.15">
      <c r="A938" s="421">
        <v>100</v>
      </c>
      <c r="B938" s="420">
        <v>90</v>
      </c>
      <c r="C938" s="420">
        <v>80</v>
      </c>
      <c r="D938" s="420">
        <v>70</v>
      </c>
      <c r="E938" s="420">
        <v>60</v>
      </c>
      <c r="F938" s="420">
        <v>50</v>
      </c>
      <c r="G938" s="420">
        <v>40</v>
      </c>
      <c r="H938" s="420">
        <v>30</v>
      </c>
      <c r="I938" s="420">
        <v>20</v>
      </c>
      <c r="J938" s="420">
        <v>10</v>
      </c>
      <c r="K938" s="420">
        <v>10</v>
      </c>
      <c r="L938" s="420">
        <v>10</v>
      </c>
      <c r="M938" s="420">
        <v>20</v>
      </c>
      <c r="N938" s="420">
        <v>30</v>
      </c>
      <c r="O938" s="420">
        <v>40</v>
      </c>
      <c r="P938" s="424">
        <v>50</v>
      </c>
      <c r="AO938" s="748" t="s">
        <v>10442</v>
      </c>
      <c r="AP938" s="749" t="s">
        <v>10803</v>
      </c>
      <c r="AQ938" s="750">
        <v>30</v>
      </c>
      <c r="AR938" s="865">
        <v>105</v>
      </c>
    </row>
    <row r="939" spans="1:44" x14ac:dyDescent="0.15">
      <c r="A939" s="421">
        <v>100</v>
      </c>
      <c r="B939" s="420">
        <v>90</v>
      </c>
      <c r="C939" s="420">
        <v>80</v>
      </c>
      <c r="D939" s="420">
        <v>70</v>
      </c>
      <c r="E939" s="420">
        <v>60</v>
      </c>
      <c r="F939" s="420">
        <v>50</v>
      </c>
      <c r="G939" s="420">
        <v>40</v>
      </c>
      <c r="H939" s="420">
        <v>30</v>
      </c>
      <c r="I939" s="420">
        <v>20</v>
      </c>
      <c r="J939" s="420">
        <v>10</v>
      </c>
      <c r="K939" s="420">
        <v>10</v>
      </c>
      <c r="L939" s="420">
        <v>10</v>
      </c>
      <c r="M939" s="420">
        <v>20</v>
      </c>
      <c r="N939" s="420">
        <v>30</v>
      </c>
      <c r="O939" s="420">
        <v>40</v>
      </c>
      <c r="P939" s="424">
        <v>50</v>
      </c>
      <c r="AO939" s="748" t="s">
        <v>10443</v>
      </c>
      <c r="AP939" s="749" t="s">
        <v>10803</v>
      </c>
      <c r="AQ939" s="750">
        <v>30</v>
      </c>
      <c r="AR939" s="865">
        <v>105</v>
      </c>
    </row>
    <row r="940" spans="1:44" x14ac:dyDescent="0.15">
      <c r="A940" s="421">
        <v>100</v>
      </c>
      <c r="B940" s="420">
        <v>90</v>
      </c>
      <c r="C940" s="420">
        <v>80</v>
      </c>
      <c r="D940" s="420">
        <v>70</v>
      </c>
      <c r="E940" s="420">
        <v>60</v>
      </c>
      <c r="F940" s="420">
        <v>50</v>
      </c>
      <c r="G940" s="420">
        <v>40</v>
      </c>
      <c r="H940" s="420">
        <v>30</v>
      </c>
      <c r="I940" s="420">
        <v>20</v>
      </c>
      <c r="J940" s="420">
        <v>10</v>
      </c>
      <c r="K940" s="420">
        <v>20</v>
      </c>
      <c r="L940" s="420">
        <v>10</v>
      </c>
      <c r="M940" s="420">
        <v>20</v>
      </c>
      <c r="N940" s="420">
        <v>30</v>
      </c>
      <c r="O940" s="420">
        <v>40</v>
      </c>
      <c r="P940" s="424">
        <v>50</v>
      </c>
      <c r="AO940" s="748" t="s">
        <v>10444</v>
      </c>
      <c r="AP940" s="749" t="s">
        <v>10803</v>
      </c>
      <c r="AQ940" s="750">
        <v>30</v>
      </c>
      <c r="AR940" s="865">
        <v>105</v>
      </c>
    </row>
    <row r="941" spans="1:44" x14ac:dyDescent="0.15">
      <c r="A941" s="421">
        <v>100</v>
      </c>
      <c r="B941" s="420">
        <v>90</v>
      </c>
      <c r="C941" s="420">
        <v>80</v>
      </c>
      <c r="D941" s="420">
        <v>70</v>
      </c>
      <c r="E941" s="420">
        <v>60</v>
      </c>
      <c r="F941" s="420">
        <v>50</v>
      </c>
      <c r="G941" s="420">
        <v>40</v>
      </c>
      <c r="H941" s="420">
        <v>30</v>
      </c>
      <c r="I941" s="420">
        <v>20</v>
      </c>
      <c r="J941" s="420">
        <v>10</v>
      </c>
      <c r="K941" s="420">
        <v>0</v>
      </c>
      <c r="L941" s="420">
        <v>10</v>
      </c>
      <c r="M941" s="420">
        <v>20</v>
      </c>
      <c r="N941" s="420">
        <v>30</v>
      </c>
      <c r="O941" s="420">
        <v>40</v>
      </c>
      <c r="P941" s="424">
        <v>50</v>
      </c>
      <c r="AO941" s="748" t="s">
        <v>10438</v>
      </c>
      <c r="AP941" s="749" t="s">
        <v>10803</v>
      </c>
      <c r="AQ941" s="750">
        <v>30</v>
      </c>
      <c r="AR941" s="865">
        <v>105</v>
      </c>
    </row>
    <row r="942" spans="1:44" x14ac:dyDescent="0.15">
      <c r="A942" s="421">
        <v>10</v>
      </c>
      <c r="B942" s="420">
        <v>20</v>
      </c>
      <c r="C942" s="420">
        <v>30</v>
      </c>
      <c r="D942" s="420">
        <v>40</v>
      </c>
      <c r="E942" s="420">
        <v>50</v>
      </c>
      <c r="F942" s="420">
        <v>60</v>
      </c>
      <c r="G942" s="420">
        <v>70</v>
      </c>
      <c r="H942" s="420">
        <v>80</v>
      </c>
      <c r="I942" s="420">
        <v>90</v>
      </c>
      <c r="J942" s="420">
        <v>100</v>
      </c>
      <c r="K942" s="420">
        <v>90</v>
      </c>
      <c r="L942" s="420">
        <v>80</v>
      </c>
      <c r="M942" s="420">
        <v>70</v>
      </c>
      <c r="N942" s="420">
        <v>60</v>
      </c>
      <c r="O942" s="420">
        <v>50</v>
      </c>
      <c r="P942" s="424">
        <v>40</v>
      </c>
      <c r="AO942" s="748" t="s">
        <v>6519</v>
      </c>
      <c r="AP942" s="749" t="s">
        <v>10803</v>
      </c>
      <c r="AQ942" s="750">
        <v>30</v>
      </c>
      <c r="AR942" s="865">
        <v>105</v>
      </c>
    </row>
    <row r="943" spans="1:44" ht="14.25" thickBot="1" x14ac:dyDescent="0.2">
      <c r="A943" s="421">
        <v>10</v>
      </c>
      <c r="B943" s="420">
        <v>10</v>
      </c>
      <c r="C943" s="420">
        <v>10</v>
      </c>
      <c r="D943" s="420">
        <v>10</v>
      </c>
      <c r="E943" s="420">
        <v>10</v>
      </c>
      <c r="F943" s="420">
        <v>10</v>
      </c>
      <c r="G943" s="420">
        <v>10</v>
      </c>
      <c r="H943" s="420">
        <v>10</v>
      </c>
      <c r="I943" s="420">
        <v>10</v>
      </c>
      <c r="J943" s="420">
        <v>10</v>
      </c>
      <c r="K943" s="420">
        <v>10</v>
      </c>
      <c r="L943" s="420">
        <v>10</v>
      </c>
      <c r="M943" s="420">
        <v>10</v>
      </c>
      <c r="N943" s="420">
        <v>10</v>
      </c>
      <c r="O943" s="420">
        <v>10</v>
      </c>
      <c r="P943" s="424">
        <v>10</v>
      </c>
      <c r="AO943" s="748" t="s">
        <v>6520</v>
      </c>
      <c r="AP943" s="749" t="s">
        <v>10983</v>
      </c>
      <c r="AQ943" s="750">
        <v>30</v>
      </c>
      <c r="AR943" s="865">
        <v>105</v>
      </c>
    </row>
    <row r="944" spans="1:44" ht="14.25" thickBot="1" x14ac:dyDescent="0.2">
      <c r="A944" s="821" t="s">
        <v>10938</v>
      </c>
      <c r="B944" s="422" t="s">
        <v>10873</v>
      </c>
      <c r="C944" s="422" t="s">
        <v>10800</v>
      </c>
      <c r="D944" s="422" t="s">
        <v>10800</v>
      </c>
      <c r="E944" s="422" t="s">
        <v>10873</v>
      </c>
      <c r="F944" s="422" t="s">
        <v>10873</v>
      </c>
      <c r="G944" s="422" t="s">
        <v>10800</v>
      </c>
      <c r="H944" s="422" t="s">
        <v>10873</v>
      </c>
      <c r="I944" s="422" t="s">
        <v>10800</v>
      </c>
      <c r="J944" s="422" t="s">
        <v>10800</v>
      </c>
      <c r="K944" s="422" t="s">
        <v>10973</v>
      </c>
      <c r="L944" s="422" t="s">
        <v>10800</v>
      </c>
      <c r="M944" s="422" t="s">
        <v>10800</v>
      </c>
      <c r="N944" s="422" t="s">
        <v>10873</v>
      </c>
      <c r="O944" s="422" t="s">
        <v>10873</v>
      </c>
      <c r="P944" s="822" t="s">
        <v>10873</v>
      </c>
      <c r="AO944" s="751" t="s">
        <v>6521</v>
      </c>
      <c r="AP944" s="752" t="s">
        <v>10803</v>
      </c>
      <c r="AQ944" s="753">
        <v>30</v>
      </c>
      <c r="AR944" s="866">
        <v>105</v>
      </c>
    </row>
    <row r="945" spans="1:16" x14ac:dyDescent="0.15">
      <c r="A945" s="421" t="s">
        <v>10875</v>
      </c>
      <c r="B945" s="420" t="s">
        <v>10773</v>
      </c>
      <c r="C945" s="420" t="s">
        <v>10773</v>
      </c>
      <c r="D945" s="420" t="s">
        <v>10875</v>
      </c>
      <c r="E945" s="420" t="s">
        <v>10773</v>
      </c>
      <c r="F945" s="420" t="s">
        <v>10875</v>
      </c>
      <c r="G945" s="420" t="s">
        <v>10773</v>
      </c>
      <c r="H945" s="420" t="s">
        <v>10773</v>
      </c>
      <c r="I945" s="420" t="s">
        <v>10875</v>
      </c>
      <c r="J945" s="420" t="s">
        <v>10875</v>
      </c>
      <c r="K945" s="420" t="s">
        <v>10875</v>
      </c>
      <c r="L945" s="420" t="s">
        <v>10875</v>
      </c>
      <c r="M945" s="420" t="s">
        <v>10875</v>
      </c>
      <c r="N945" s="420" t="s">
        <v>10773</v>
      </c>
      <c r="O945" s="420" t="s">
        <v>10773</v>
      </c>
      <c r="P945" s="424" t="s">
        <v>10773</v>
      </c>
    </row>
    <row r="946" spans="1:16" x14ac:dyDescent="0.15">
      <c r="A946" s="421" t="s">
        <v>10774</v>
      </c>
      <c r="B946" s="420" t="s">
        <v>10871</v>
      </c>
      <c r="C946" s="420" t="s">
        <v>10774</v>
      </c>
      <c r="D946" s="420" t="s">
        <v>10871</v>
      </c>
      <c r="E946" s="420" t="s">
        <v>10984</v>
      </c>
      <c r="F946" s="420" t="s">
        <v>10774</v>
      </c>
      <c r="G946" s="420" t="s">
        <v>10984</v>
      </c>
      <c r="H946" s="420" t="s">
        <v>10984</v>
      </c>
      <c r="I946" s="420" t="s">
        <v>10985</v>
      </c>
      <c r="J946" s="420" t="s">
        <v>10949</v>
      </c>
      <c r="K946" s="420" t="s">
        <v>10985</v>
      </c>
      <c r="L946" s="420" t="s">
        <v>10985</v>
      </c>
      <c r="M946" s="420" t="s">
        <v>10872</v>
      </c>
      <c r="N946" s="420" t="s">
        <v>10872</v>
      </c>
      <c r="O946" s="420" t="s">
        <v>10985</v>
      </c>
      <c r="P946" s="424" t="s">
        <v>10872</v>
      </c>
    </row>
    <row r="947" spans="1:16" x14ac:dyDescent="0.15">
      <c r="A947" s="421">
        <v>1350</v>
      </c>
      <c r="B947" s="420">
        <v>1350</v>
      </c>
      <c r="C947" s="420">
        <v>1350</v>
      </c>
      <c r="D947" s="420">
        <v>1350</v>
      </c>
      <c r="E947" s="420">
        <v>1350</v>
      </c>
      <c r="F947" s="420">
        <v>1350</v>
      </c>
      <c r="G947" s="420">
        <v>1350</v>
      </c>
      <c r="H947" s="420">
        <v>1350</v>
      </c>
      <c r="I947" s="420">
        <v>1350</v>
      </c>
      <c r="J947" s="420">
        <v>1350</v>
      </c>
      <c r="K947" s="420">
        <v>1350</v>
      </c>
      <c r="L947" s="420">
        <v>1350</v>
      </c>
      <c r="M947" s="420">
        <v>1350</v>
      </c>
      <c r="N947" s="420">
        <v>1350</v>
      </c>
      <c r="O947" s="420">
        <v>1350</v>
      </c>
      <c r="P947" s="424">
        <v>1350</v>
      </c>
    </row>
    <row r="948" spans="1:16" x14ac:dyDescent="0.15">
      <c r="A948" s="421">
        <v>30</v>
      </c>
      <c r="B948" s="420">
        <v>45</v>
      </c>
      <c r="C948" s="420">
        <v>60</v>
      </c>
      <c r="D948" s="420">
        <v>75</v>
      </c>
      <c r="E948" s="420">
        <v>90</v>
      </c>
      <c r="F948" s="420">
        <v>150</v>
      </c>
      <c r="G948" s="420">
        <v>120</v>
      </c>
      <c r="H948" s="420">
        <v>135</v>
      </c>
      <c r="I948" s="420">
        <v>150</v>
      </c>
      <c r="J948" s="420">
        <v>165</v>
      </c>
      <c r="K948" s="420">
        <v>180</v>
      </c>
      <c r="L948" s="420">
        <v>195</v>
      </c>
      <c r="M948" s="420">
        <v>210</v>
      </c>
      <c r="N948" s="420">
        <v>225</v>
      </c>
      <c r="O948" s="420">
        <v>240</v>
      </c>
      <c r="P948" s="424">
        <v>255</v>
      </c>
    </row>
    <row r="949" spans="1:16" x14ac:dyDescent="0.15">
      <c r="A949" s="421">
        <v>300</v>
      </c>
      <c r="B949" s="420">
        <v>840</v>
      </c>
      <c r="C949" s="420">
        <v>855</v>
      </c>
      <c r="D949" s="420">
        <v>870</v>
      </c>
      <c r="E949" s="420">
        <v>300</v>
      </c>
      <c r="F949" s="420">
        <v>225</v>
      </c>
      <c r="G949" s="420">
        <v>915</v>
      </c>
      <c r="H949" s="420">
        <v>930</v>
      </c>
      <c r="I949" s="420">
        <v>945</v>
      </c>
      <c r="J949" s="420">
        <v>960</v>
      </c>
      <c r="K949" s="420">
        <v>975</v>
      </c>
      <c r="L949" s="420">
        <v>990</v>
      </c>
      <c r="M949" s="420">
        <v>1005</v>
      </c>
      <c r="N949" s="420">
        <v>1020</v>
      </c>
      <c r="O949" s="420">
        <v>1035</v>
      </c>
      <c r="P949" s="424">
        <v>1050</v>
      </c>
    </row>
    <row r="950" spans="1:16" x14ac:dyDescent="0.15">
      <c r="A950" s="421">
        <v>30</v>
      </c>
      <c r="B950" s="420">
        <v>30</v>
      </c>
      <c r="C950" s="420">
        <v>30</v>
      </c>
      <c r="D950" s="420">
        <v>30</v>
      </c>
      <c r="E950" s="420">
        <v>30</v>
      </c>
      <c r="F950" s="420">
        <v>30</v>
      </c>
      <c r="G950" s="420">
        <v>30</v>
      </c>
      <c r="H950" s="420">
        <v>30</v>
      </c>
      <c r="I950" s="420">
        <v>30</v>
      </c>
      <c r="J950" s="420">
        <v>30</v>
      </c>
      <c r="K950" s="420">
        <v>30</v>
      </c>
      <c r="L950" s="420">
        <v>30</v>
      </c>
      <c r="M950" s="420">
        <v>30</v>
      </c>
      <c r="N950" s="420">
        <v>30</v>
      </c>
      <c r="O950" s="420">
        <v>30</v>
      </c>
      <c r="P950" s="424">
        <v>30</v>
      </c>
    </row>
    <row r="951" spans="1:16" x14ac:dyDescent="0.15">
      <c r="A951" s="421">
        <v>300</v>
      </c>
      <c r="B951" s="420">
        <v>300</v>
      </c>
      <c r="C951" s="420">
        <v>300</v>
      </c>
      <c r="D951" s="420">
        <v>300</v>
      </c>
      <c r="E951" s="420">
        <v>300</v>
      </c>
      <c r="F951" s="420">
        <v>300</v>
      </c>
      <c r="G951" s="420">
        <v>300</v>
      </c>
      <c r="H951" s="420">
        <v>300</v>
      </c>
      <c r="I951" s="420">
        <v>300</v>
      </c>
      <c r="J951" s="420">
        <v>300</v>
      </c>
      <c r="K951" s="420">
        <v>300</v>
      </c>
      <c r="L951" s="420">
        <v>300</v>
      </c>
      <c r="M951" s="420">
        <v>300</v>
      </c>
      <c r="N951" s="420">
        <v>300</v>
      </c>
      <c r="O951" s="420">
        <v>300</v>
      </c>
      <c r="P951" s="424">
        <v>300</v>
      </c>
    </row>
    <row r="952" spans="1:16" x14ac:dyDescent="0.15">
      <c r="A952" s="421">
        <v>60</v>
      </c>
      <c r="B952" s="420">
        <v>60</v>
      </c>
      <c r="C952" s="420">
        <v>60</v>
      </c>
      <c r="D952" s="420">
        <v>60</v>
      </c>
      <c r="E952" s="420">
        <v>60</v>
      </c>
      <c r="F952" s="420">
        <v>60</v>
      </c>
      <c r="G952" s="420">
        <v>60</v>
      </c>
      <c r="H952" s="420">
        <v>60</v>
      </c>
      <c r="I952" s="420">
        <v>60</v>
      </c>
      <c r="J952" s="420">
        <v>60</v>
      </c>
      <c r="K952" s="420">
        <v>60</v>
      </c>
      <c r="L952" s="420">
        <v>60</v>
      </c>
      <c r="M952" s="420">
        <v>60</v>
      </c>
      <c r="N952" s="420">
        <v>60</v>
      </c>
      <c r="O952" s="420">
        <v>60</v>
      </c>
      <c r="P952" s="424">
        <v>60</v>
      </c>
    </row>
    <row r="953" spans="1:16" x14ac:dyDescent="0.15">
      <c r="A953" s="421">
        <v>450</v>
      </c>
      <c r="B953" s="420">
        <v>450</v>
      </c>
      <c r="C953" s="420">
        <v>450</v>
      </c>
      <c r="D953" s="420">
        <v>450</v>
      </c>
      <c r="E953" s="420">
        <v>450</v>
      </c>
      <c r="F953" s="420">
        <v>450</v>
      </c>
      <c r="G953" s="420">
        <v>450</v>
      </c>
      <c r="H953" s="420">
        <v>450</v>
      </c>
      <c r="I953" s="420">
        <v>450</v>
      </c>
      <c r="J953" s="420">
        <v>450</v>
      </c>
      <c r="K953" s="420">
        <v>450</v>
      </c>
      <c r="L953" s="420">
        <v>450</v>
      </c>
      <c r="M953" s="420">
        <v>450</v>
      </c>
      <c r="N953" s="420">
        <v>450</v>
      </c>
      <c r="O953" s="420">
        <v>450</v>
      </c>
      <c r="P953" s="424">
        <v>450</v>
      </c>
    </row>
    <row r="954" spans="1:16" x14ac:dyDescent="0.15">
      <c r="A954" s="421">
        <v>150</v>
      </c>
      <c r="B954" s="420">
        <v>150</v>
      </c>
      <c r="C954" s="420">
        <v>150</v>
      </c>
      <c r="D954" s="420">
        <v>150</v>
      </c>
      <c r="E954" s="420">
        <v>150</v>
      </c>
      <c r="F954" s="420">
        <v>150</v>
      </c>
      <c r="G954" s="420">
        <v>150</v>
      </c>
      <c r="H954" s="420">
        <v>150</v>
      </c>
      <c r="I954" s="420">
        <v>150</v>
      </c>
      <c r="J954" s="420">
        <v>150</v>
      </c>
      <c r="K954" s="420">
        <v>150</v>
      </c>
      <c r="L954" s="420">
        <v>150</v>
      </c>
      <c r="M954" s="420">
        <v>150</v>
      </c>
      <c r="N954" s="420">
        <v>150</v>
      </c>
      <c r="O954" s="420">
        <v>150</v>
      </c>
      <c r="P954" s="424">
        <v>150</v>
      </c>
    </row>
    <row r="955" spans="1:16" x14ac:dyDescent="0.15">
      <c r="A955" s="421">
        <v>3000</v>
      </c>
      <c r="B955" s="420">
        <v>3000</v>
      </c>
      <c r="C955" s="420">
        <v>3000</v>
      </c>
      <c r="D955" s="420">
        <v>3000</v>
      </c>
      <c r="E955" s="420">
        <v>3000</v>
      </c>
      <c r="F955" s="420">
        <v>3000</v>
      </c>
      <c r="G955" s="420">
        <v>3000</v>
      </c>
      <c r="H955" s="420">
        <v>3000</v>
      </c>
      <c r="I955" s="420">
        <v>3000</v>
      </c>
      <c r="J955" s="420">
        <v>3000</v>
      </c>
      <c r="K955" s="420">
        <v>3000</v>
      </c>
      <c r="L955" s="420">
        <v>3000</v>
      </c>
      <c r="M955" s="420">
        <v>3000</v>
      </c>
      <c r="N955" s="420">
        <v>3000</v>
      </c>
      <c r="O955" s="420">
        <v>3000</v>
      </c>
      <c r="P955" s="424">
        <v>3000</v>
      </c>
    </row>
    <row r="956" spans="1:16" x14ac:dyDescent="0.15">
      <c r="A956" s="421">
        <v>100</v>
      </c>
      <c r="B956" s="420">
        <v>90</v>
      </c>
      <c r="C956" s="420">
        <v>80</v>
      </c>
      <c r="D956" s="420">
        <v>70</v>
      </c>
      <c r="E956" s="420">
        <v>60</v>
      </c>
      <c r="F956" s="420">
        <v>50</v>
      </c>
      <c r="G956" s="420">
        <v>40</v>
      </c>
      <c r="H956" s="420">
        <v>30</v>
      </c>
      <c r="I956" s="420">
        <v>20</v>
      </c>
      <c r="J956" s="420">
        <v>10</v>
      </c>
      <c r="K956" s="420">
        <v>0</v>
      </c>
      <c r="L956" s="420">
        <v>10</v>
      </c>
      <c r="M956" s="420">
        <v>20</v>
      </c>
      <c r="N956" s="420">
        <v>30</v>
      </c>
      <c r="O956" s="420">
        <v>40</v>
      </c>
      <c r="P956" s="424">
        <v>50</v>
      </c>
    </row>
    <row r="957" spans="1:16" x14ac:dyDescent="0.15">
      <c r="A957" s="421">
        <v>100</v>
      </c>
      <c r="B957" s="420">
        <v>90</v>
      </c>
      <c r="C957" s="420">
        <v>80</v>
      </c>
      <c r="D957" s="420">
        <v>70</v>
      </c>
      <c r="E957" s="420">
        <v>60</v>
      </c>
      <c r="F957" s="420">
        <v>50</v>
      </c>
      <c r="G957" s="420">
        <v>40</v>
      </c>
      <c r="H957" s="420">
        <v>30</v>
      </c>
      <c r="I957" s="420">
        <v>20</v>
      </c>
      <c r="J957" s="420">
        <v>10</v>
      </c>
      <c r="K957" s="420">
        <v>10</v>
      </c>
      <c r="L957" s="420">
        <v>10</v>
      </c>
      <c r="M957" s="420">
        <v>20</v>
      </c>
      <c r="N957" s="420">
        <v>30</v>
      </c>
      <c r="O957" s="420">
        <v>40</v>
      </c>
      <c r="P957" s="424">
        <v>50</v>
      </c>
    </row>
    <row r="958" spans="1:16" x14ac:dyDescent="0.15">
      <c r="A958" s="421">
        <v>100</v>
      </c>
      <c r="B958" s="420">
        <v>90</v>
      </c>
      <c r="C958" s="420">
        <v>80</v>
      </c>
      <c r="D958" s="420">
        <v>70</v>
      </c>
      <c r="E958" s="420">
        <v>60</v>
      </c>
      <c r="F958" s="420">
        <v>50</v>
      </c>
      <c r="G958" s="420">
        <v>40</v>
      </c>
      <c r="H958" s="420">
        <v>30</v>
      </c>
      <c r="I958" s="420">
        <v>20</v>
      </c>
      <c r="J958" s="420">
        <v>10</v>
      </c>
      <c r="K958" s="420">
        <v>10</v>
      </c>
      <c r="L958" s="420">
        <v>10</v>
      </c>
      <c r="M958" s="420">
        <v>20</v>
      </c>
      <c r="N958" s="420">
        <v>30</v>
      </c>
      <c r="O958" s="420">
        <v>40</v>
      </c>
      <c r="P958" s="424">
        <v>50</v>
      </c>
    </row>
    <row r="959" spans="1:16" x14ac:dyDescent="0.15">
      <c r="A959" s="421">
        <v>100</v>
      </c>
      <c r="B959" s="420">
        <v>90</v>
      </c>
      <c r="C959" s="420">
        <v>80</v>
      </c>
      <c r="D959" s="420">
        <v>70</v>
      </c>
      <c r="E959" s="420">
        <v>60</v>
      </c>
      <c r="F959" s="420">
        <v>50</v>
      </c>
      <c r="G959" s="420">
        <v>40</v>
      </c>
      <c r="H959" s="420">
        <v>30</v>
      </c>
      <c r="I959" s="420">
        <v>20</v>
      </c>
      <c r="J959" s="420">
        <v>10</v>
      </c>
      <c r="K959" s="420">
        <v>10</v>
      </c>
      <c r="L959" s="420">
        <v>10</v>
      </c>
      <c r="M959" s="420">
        <v>20</v>
      </c>
      <c r="N959" s="420">
        <v>30</v>
      </c>
      <c r="O959" s="420">
        <v>40</v>
      </c>
      <c r="P959" s="424">
        <v>50</v>
      </c>
    </row>
    <row r="960" spans="1:16" x14ac:dyDescent="0.15">
      <c r="A960" s="421">
        <v>100</v>
      </c>
      <c r="B960" s="420">
        <v>90</v>
      </c>
      <c r="C960" s="420">
        <v>80</v>
      </c>
      <c r="D960" s="420">
        <v>70</v>
      </c>
      <c r="E960" s="420">
        <v>60</v>
      </c>
      <c r="F960" s="420">
        <v>50</v>
      </c>
      <c r="G960" s="420">
        <v>40</v>
      </c>
      <c r="H960" s="420">
        <v>30</v>
      </c>
      <c r="I960" s="420">
        <v>20</v>
      </c>
      <c r="J960" s="420">
        <v>10</v>
      </c>
      <c r="K960" s="420">
        <v>10</v>
      </c>
      <c r="L960" s="420">
        <v>10</v>
      </c>
      <c r="M960" s="420">
        <v>20</v>
      </c>
      <c r="N960" s="420">
        <v>30</v>
      </c>
      <c r="O960" s="420">
        <v>40</v>
      </c>
      <c r="P960" s="424">
        <v>50</v>
      </c>
    </row>
    <row r="961" spans="1:16" x14ac:dyDescent="0.15">
      <c r="A961" s="421">
        <v>100</v>
      </c>
      <c r="B961" s="420">
        <v>90</v>
      </c>
      <c r="C961" s="420">
        <v>80</v>
      </c>
      <c r="D961" s="420">
        <v>70</v>
      </c>
      <c r="E961" s="420">
        <v>60</v>
      </c>
      <c r="F961" s="420">
        <v>50</v>
      </c>
      <c r="G961" s="420">
        <v>40</v>
      </c>
      <c r="H961" s="420">
        <v>30</v>
      </c>
      <c r="I961" s="420">
        <v>20</v>
      </c>
      <c r="J961" s="420">
        <v>10</v>
      </c>
      <c r="K961" s="420">
        <v>10</v>
      </c>
      <c r="L961" s="420">
        <v>10</v>
      </c>
      <c r="M961" s="420">
        <v>20</v>
      </c>
      <c r="N961" s="420">
        <v>30</v>
      </c>
      <c r="O961" s="420">
        <v>40</v>
      </c>
      <c r="P961" s="424">
        <v>50</v>
      </c>
    </row>
    <row r="962" spans="1:16" x14ac:dyDescent="0.15">
      <c r="A962" s="421">
        <v>100</v>
      </c>
      <c r="B962" s="420">
        <v>90</v>
      </c>
      <c r="C962" s="420">
        <v>80</v>
      </c>
      <c r="D962" s="420">
        <v>70</v>
      </c>
      <c r="E962" s="420">
        <v>60</v>
      </c>
      <c r="F962" s="420">
        <v>50</v>
      </c>
      <c r="G962" s="420">
        <v>40</v>
      </c>
      <c r="H962" s="420">
        <v>30</v>
      </c>
      <c r="I962" s="420">
        <v>20</v>
      </c>
      <c r="J962" s="420">
        <v>10</v>
      </c>
      <c r="K962" s="420">
        <v>10</v>
      </c>
      <c r="L962" s="420">
        <v>10</v>
      </c>
      <c r="M962" s="420">
        <v>20</v>
      </c>
      <c r="N962" s="420">
        <v>30</v>
      </c>
      <c r="O962" s="420">
        <v>40</v>
      </c>
      <c r="P962" s="424">
        <v>50</v>
      </c>
    </row>
    <row r="963" spans="1:16" x14ac:dyDescent="0.15">
      <c r="A963" s="421">
        <v>100</v>
      </c>
      <c r="B963" s="420">
        <v>90</v>
      </c>
      <c r="C963" s="420">
        <v>80</v>
      </c>
      <c r="D963" s="420">
        <v>70</v>
      </c>
      <c r="E963" s="420">
        <v>60</v>
      </c>
      <c r="F963" s="420">
        <v>50</v>
      </c>
      <c r="G963" s="420">
        <v>40</v>
      </c>
      <c r="H963" s="420">
        <v>30</v>
      </c>
      <c r="I963" s="420">
        <v>20</v>
      </c>
      <c r="J963" s="420">
        <v>10</v>
      </c>
      <c r="K963" s="420">
        <v>10</v>
      </c>
      <c r="L963" s="420">
        <v>10</v>
      </c>
      <c r="M963" s="420">
        <v>20</v>
      </c>
      <c r="N963" s="420">
        <v>30</v>
      </c>
      <c r="O963" s="420">
        <v>40</v>
      </c>
      <c r="P963" s="424">
        <v>50</v>
      </c>
    </row>
    <row r="964" spans="1:16" x14ac:dyDescent="0.15">
      <c r="A964" s="421">
        <v>100</v>
      </c>
      <c r="B964" s="420">
        <v>90</v>
      </c>
      <c r="C964" s="420">
        <v>80</v>
      </c>
      <c r="D964" s="420">
        <v>70</v>
      </c>
      <c r="E964" s="420">
        <v>60</v>
      </c>
      <c r="F964" s="420">
        <v>50</v>
      </c>
      <c r="G964" s="420">
        <v>40</v>
      </c>
      <c r="H964" s="420">
        <v>30</v>
      </c>
      <c r="I964" s="420">
        <v>20</v>
      </c>
      <c r="J964" s="420">
        <v>10</v>
      </c>
      <c r="K964" s="420">
        <v>10</v>
      </c>
      <c r="L964" s="420">
        <v>10</v>
      </c>
      <c r="M964" s="420">
        <v>20</v>
      </c>
      <c r="N964" s="420">
        <v>30</v>
      </c>
      <c r="O964" s="420">
        <v>40</v>
      </c>
      <c r="P964" s="424">
        <v>50</v>
      </c>
    </row>
    <row r="965" spans="1:16" x14ac:dyDescent="0.15">
      <c r="A965" s="421">
        <v>100</v>
      </c>
      <c r="B965" s="420">
        <v>90</v>
      </c>
      <c r="C965" s="420">
        <v>80</v>
      </c>
      <c r="D965" s="420">
        <v>70</v>
      </c>
      <c r="E965" s="420">
        <v>60</v>
      </c>
      <c r="F965" s="420">
        <v>50</v>
      </c>
      <c r="G965" s="420">
        <v>40</v>
      </c>
      <c r="H965" s="420">
        <v>30</v>
      </c>
      <c r="I965" s="420">
        <v>20</v>
      </c>
      <c r="J965" s="420">
        <v>10</v>
      </c>
      <c r="K965" s="420">
        <v>10</v>
      </c>
      <c r="L965" s="420">
        <v>10</v>
      </c>
      <c r="M965" s="420">
        <v>20</v>
      </c>
      <c r="N965" s="420">
        <v>30</v>
      </c>
      <c r="O965" s="420">
        <v>40</v>
      </c>
      <c r="P965" s="424">
        <v>50</v>
      </c>
    </row>
    <row r="966" spans="1:16" x14ac:dyDescent="0.15">
      <c r="A966" s="421">
        <v>100</v>
      </c>
      <c r="B966" s="420">
        <v>90</v>
      </c>
      <c r="C966" s="420">
        <v>80</v>
      </c>
      <c r="D966" s="420">
        <v>70</v>
      </c>
      <c r="E966" s="420">
        <v>60</v>
      </c>
      <c r="F966" s="420">
        <v>50</v>
      </c>
      <c r="G966" s="420">
        <v>40</v>
      </c>
      <c r="H966" s="420">
        <v>30</v>
      </c>
      <c r="I966" s="420">
        <v>20</v>
      </c>
      <c r="J966" s="420">
        <v>10</v>
      </c>
      <c r="K966" s="420">
        <v>10</v>
      </c>
      <c r="L966" s="420">
        <v>10</v>
      </c>
      <c r="M966" s="420">
        <v>20</v>
      </c>
      <c r="N966" s="420">
        <v>30</v>
      </c>
      <c r="O966" s="420">
        <v>40</v>
      </c>
      <c r="P966" s="424">
        <v>50</v>
      </c>
    </row>
    <row r="967" spans="1:16" x14ac:dyDescent="0.15">
      <c r="A967" s="421">
        <v>10</v>
      </c>
      <c r="B967" s="420">
        <v>20</v>
      </c>
      <c r="C967" s="420">
        <v>30</v>
      </c>
      <c r="D967" s="420">
        <v>40</v>
      </c>
      <c r="E967" s="420">
        <v>50</v>
      </c>
      <c r="F967" s="420">
        <v>60</v>
      </c>
      <c r="G967" s="420">
        <v>70</v>
      </c>
      <c r="H967" s="420">
        <v>80</v>
      </c>
      <c r="I967" s="420">
        <v>90</v>
      </c>
      <c r="J967" s="420">
        <v>100</v>
      </c>
      <c r="K967" s="420">
        <v>90</v>
      </c>
      <c r="L967" s="420">
        <v>80</v>
      </c>
      <c r="M967" s="420">
        <v>70</v>
      </c>
      <c r="N967" s="420">
        <v>60</v>
      </c>
      <c r="O967" s="420">
        <v>50</v>
      </c>
      <c r="P967" s="424">
        <v>40</v>
      </c>
    </row>
    <row r="968" spans="1:16" ht="14.25" thickBot="1" x14ac:dyDescent="0.2">
      <c r="A968" s="421">
        <v>10</v>
      </c>
      <c r="B968" s="420">
        <v>10</v>
      </c>
      <c r="C968" s="420">
        <v>10</v>
      </c>
      <c r="D968" s="420">
        <v>10</v>
      </c>
      <c r="E968" s="420">
        <v>10</v>
      </c>
      <c r="F968" s="420">
        <v>10</v>
      </c>
      <c r="G968" s="420">
        <v>10</v>
      </c>
      <c r="H968" s="420">
        <v>10</v>
      </c>
      <c r="I968" s="420">
        <v>10</v>
      </c>
      <c r="J968" s="420">
        <v>10</v>
      </c>
      <c r="K968" s="420">
        <v>10</v>
      </c>
      <c r="L968" s="420">
        <v>10</v>
      </c>
      <c r="M968" s="420">
        <v>10</v>
      </c>
      <c r="N968" s="420">
        <v>10</v>
      </c>
      <c r="O968" s="420">
        <v>10</v>
      </c>
      <c r="P968" s="424">
        <v>10</v>
      </c>
    </row>
    <row r="969" spans="1:16" x14ac:dyDescent="0.15">
      <c r="A969" s="821" t="s">
        <v>10800</v>
      </c>
      <c r="B969" s="422" t="s">
        <v>10800</v>
      </c>
      <c r="C969" s="422" t="s">
        <v>10938</v>
      </c>
      <c r="D969" s="422" t="s">
        <v>10800</v>
      </c>
      <c r="E969" s="422" t="s">
        <v>10800</v>
      </c>
      <c r="F969" s="422" t="s">
        <v>10938</v>
      </c>
      <c r="G969" s="422" t="s">
        <v>10938</v>
      </c>
      <c r="H969" s="422" t="s">
        <v>10938</v>
      </c>
      <c r="I969" s="422" t="s">
        <v>10800</v>
      </c>
      <c r="J969" s="422" t="s">
        <v>10800</v>
      </c>
      <c r="K969" s="422" t="s">
        <v>10800</v>
      </c>
      <c r="L969" s="422" t="s">
        <v>10800</v>
      </c>
      <c r="M969" s="422" t="s">
        <v>10945</v>
      </c>
      <c r="N969" s="422" t="s">
        <v>10800</v>
      </c>
      <c r="O969" s="422" t="s">
        <v>10800</v>
      </c>
      <c r="P969" s="822" t="s">
        <v>10938</v>
      </c>
    </row>
    <row r="970" spans="1:16" x14ac:dyDescent="0.15">
      <c r="A970" s="421" t="s">
        <v>10773</v>
      </c>
      <c r="B970" s="420" t="s">
        <v>10773</v>
      </c>
      <c r="C970" s="420" t="s">
        <v>10773</v>
      </c>
      <c r="D970" s="420" t="s">
        <v>10773</v>
      </c>
      <c r="E970" s="420" t="s">
        <v>10939</v>
      </c>
      <c r="F970" s="420" t="s">
        <v>10773</v>
      </c>
      <c r="G970" s="420" t="s">
        <v>10939</v>
      </c>
      <c r="H970" s="420" t="s">
        <v>10939</v>
      </c>
      <c r="I970" s="420" t="s">
        <v>10939</v>
      </c>
      <c r="J970" s="420" t="s">
        <v>10773</v>
      </c>
      <c r="K970" s="420" t="s">
        <v>10773</v>
      </c>
      <c r="L970" s="420" t="s">
        <v>10773</v>
      </c>
      <c r="M970" s="420" t="s">
        <v>10773</v>
      </c>
      <c r="N970" s="420" t="s">
        <v>10773</v>
      </c>
      <c r="O970" s="420" t="s">
        <v>10773</v>
      </c>
      <c r="P970" s="424" t="s">
        <v>10773</v>
      </c>
    </row>
    <row r="971" spans="1:16" x14ac:dyDescent="0.15">
      <c r="A971" s="421" t="s">
        <v>10940</v>
      </c>
      <c r="B971" s="420" t="s">
        <v>10774</v>
      </c>
      <c r="C971" s="420" t="s">
        <v>10774</v>
      </c>
      <c r="D971" s="420" t="s">
        <v>10871</v>
      </c>
      <c r="E971" s="420" t="s">
        <v>10931</v>
      </c>
      <c r="F971" s="420" t="s">
        <v>10774</v>
      </c>
      <c r="G971" s="420" t="s">
        <v>10774</v>
      </c>
      <c r="H971" s="420" t="s">
        <v>10871</v>
      </c>
      <c r="I971" s="420" t="s">
        <v>10872</v>
      </c>
      <c r="J971" s="420" t="s">
        <v>10872</v>
      </c>
      <c r="K971" s="420" t="s">
        <v>10872</v>
      </c>
      <c r="L971" s="420" t="s">
        <v>10872</v>
      </c>
      <c r="M971" s="420" t="s">
        <v>10872</v>
      </c>
      <c r="N971" s="420" t="s">
        <v>10872</v>
      </c>
      <c r="O971" s="420" t="s">
        <v>10872</v>
      </c>
      <c r="P971" s="424" t="s">
        <v>10872</v>
      </c>
    </row>
    <row r="972" spans="1:16" x14ac:dyDescent="0.15">
      <c r="A972" s="421">
        <v>1350</v>
      </c>
      <c r="B972" s="420">
        <v>1350</v>
      </c>
      <c r="C972" s="420">
        <v>1350</v>
      </c>
      <c r="D972" s="420">
        <v>1350</v>
      </c>
      <c r="E972" s="420">
        <v>1350</v>
      </c>
      <c r="F972" s="420">
        <v>1350</v>
      </c>
      <c r="G972" s="420">
        <v>1350</v>
      </c>
      <c r="H972" s="420">
        <v>1350</v>
      </c>
      <c r="I972" s="420">
        <v>1350</v>
      </c>
      <c r="J972" s="420">
        <v>1350</v>
      </c>
      <c r="K972" s="420">
        <v>1350</v>
      </c>
      <c r="L972" s="420">
        <v>1350</v>
      </c>
      <c r="M972" s="420">
        <v>1350</v>
      </c>
      <c r="N972" s="420">
        <v>1350</v>
      </c>
      <c r="O972" s="420">
        <v>1350</v>
      </c>
      <c r="P972" s="424">
        <v>1350</v>
      </c>
    </row>
    <row r="973" spans="1:16" x14ac:dyDescent="0.15">
      <c r="A973" s="421">
        <v>30</v>
      </c>
      <c r="B973" s="420">
        <v>45</v>
      </c>
      <c r="C973" s="420">
        <v>60</v>
      </c>
      <c r="D973" s="420">
        <v>75</v>
      </c>
      <c r="E973" s="420">
        <v>90</v>
      </c>
      <c r="F973" s="420">
        <v>150</v>
      </c>
      <c r="G973" s="420">
        <v>120</v>
      </c>
      <c r="H973" s="420">
        <v>135</v>
      </c>
      <c r="I973" s="420">
        <v>150</v>
      </c>
      <c r="J973" s="420">
        <v>165</v>
      </c>
      <c r="K973" s="420">
        <v>180</v>
      </c>
      <c r="L973" s="420">
        <v>195</v>
      </c>
      <c r="M973" s="420">
        <v>210</v>
      </c>
      <c r="N973" s="420">
        <v>225</v>
      </c>
      <c r="O973" s="420">
        <v>240</v>
      </c>
      <c r="P973" s="424">
        <v>255</v>
      </c>
    </row>
    <row r="974" spans="1:16" x14ac:dyDescent="0.15">
      <c r="A974" s="421">
        <v>300</v>
      </c>
      <c r="B974" s="420">
        <v>840</v>
      </c>
      <c r="C974" s="420">
        <v>855</v>
      </c>
      <c r="D974" s="420">
        <v>870</v>
      </c>
      <c r="E974" s="420">
        <v>300</v>
      </c>
      <c r="F974" s="420">
        <v>225</v>
      </c>
      <c r="G974" s="420">
        <v>915</v>
      </c>
      <c r="H974" s="420">
        <v>930</v>
      </c>
      <c r="I974" s="420">
        <v>945</v>
      </c>
      <c r="J974" s="420">
        <v>960</v>
      </c>
      <c r="K974" s="420">
        <v>975</v>
      </c>
      <c r="L974" s="420">
        <v>990</v>
      </c>
      <c r="M974" s="420">
        <v>1005</v>
      </c>
      <c r="N974" s="420">
        <v>1020</v>
      </c>
      <c r="O974" s="420">
        <v>1035</v>
      </c>
      <c r="P974" s="424">
        <v>1050</v>
      </c>
    </row>
    <row r="975" spans="1:16" x14ac:dyDescent="0.15">
      <c r="A975" s="421">
        <v>30</v>
      </c>
      <c r="B975" s="420">
        <v>30</v>
      </c>
      <c r="C975" s="420">
        <v>30</v>
      </c>
      <c r="D975" s="420">
        <v>30</v>
      </c>
      <c r="E975" s="420">
        <v>30</v>
      </c>
      <c r="F975" s="420">
        <v>30</v>
      </c>
      <c r="G975" s="420">
        <v>30</v>
      </c>
      <c r="H975" s="420">
        <v>30</v>
      </c>
      <c r="I975" s="420">
        <v>30</v>
      </c>
      <c r="J975" s="420">
        <v>30</v>
      </c>
      <c r="K975" s="420">
        <v>30</v>
      </c>
      <c r="L975" s="420">
        <v>30</v>
      </c>
      <c r="M975" s="420">
        <v>30</v>
      </c>
      <c r="N975" s="420">
        <v>30</v>
      </c>
      <c r="O975" s="420">
        <v>30</v>
      </c>
      <c r="P975" s="424">
        <v>30</v>
      </c>
    </row>
    <row r="976" spans="1:16" x14ac:dyDescent="0.15">
      <c r="A976" s="421">
        <v>300</v>
      </c>
      <c r="B976" s="420">
        <v>300</v>
      </c>
      <c r="C976" s="420">
        <v>300</v>
      </c>
      <c r="D976" s="420">
        <v>300</v>
      </c>
      <c r="E976" s="420">
        <v>300</v>
      </c>
      <c r="F976" s="420">
        <v>300</v>
      </c>
      <c r="G976" s="420">
        <v>300</v>
      </c>
      <c r="H976" s="420">
        <v>300</v>
      </c>
      <c r="I976" s="420">
        <v>300</v>
      </c>
      <c r="J976" s="420">
        <v>300</v>
      </c>
      <c r="K976" s="420">
        <v>300</v>
      </c>
      <c r="L976" s="420">
        <v>300</v>
      </c>
      <c r="M976" s="420">
        <v>300</v>
      </c>
      <c r="N976" s="420">
        <v>300</v>
      </c>
      <c r="O976" s="420">
        <v>300</v>
      </c>
      <c r="P976" s="424">
        <v>300</v>
      </c>
    </row>
    <row r="977" spans="1:16" x14ac:dyDescent="0.15">
      <c r="A977" s="421">
        <v>60</v>
      </c>
      <c r="B977" s="420">
        <v>60</v>
      </c>
      <c r="C977" s="420">
        <v>60</v>
      </c>
      <c r="D977" s="420">
        <v>60</v>
      </c>
      <c r="E977" s="420">
        <v>60</v>
      </c>
      <c r="F977" s="420">
        <v>60</v>
      </c>
      <c r="G977" s="420">
        <v>60</v>
      </c>
      <c r="H977" s="420">
        <v>60</v>
      </c>
      <c r="I977" s="420">
        <v>60</v>
      </c>
      <c r="J977" s="420">
        <v>60</v>
      </c>
      <c r="K977" s="420">
        <v>60</v>
      </c>
      <c r="L977" s="420">
        <v>60</v>
      </c>
      <c r="M977" s="420">
        <v>60</v>
      </c>
      <c r="N977" s="420">
        <v>60</v>
      </c>
      <c r="O977" s="420">
        <v>60</v>
      </c>
      <c r="P977" s="424">
        <v>60</v>
      </c>
    </row>
    <row r="978" spans="1:16" x14ac:dyDescent="0.15">
      <c r="A978" s="421">
        <v>450</v>
      </c>
      <c r="B978" s="420">
        <v>450</v>
      </c>
      <c r="C978" s="420">
        <v>450</v>
      </c>
      <c r="D978" s="420">
        <v>450</v>
      </c>
      <c r="E978" s="420">
        <v>450</v>
      </c>
      <c r="F978" s="420">
        <v>450</v>
      </c>
      <c r="G978" s="420">
        <v>450</v>
      </c>
      <c r="H978" s="420">
        <v>450</v>
      </c>
      <c r="I978" s="420">
        <v>450</v>
      </c>
      <c r="J978" s="420">
        <v>450</v>
      </c>
      <c r="K978" s="420">
        <v>450</v>
      </c>
      <c r="L978" s="420">
        <v>450</v>
      </c>
      <c r="M978" s="420">
        <v>450</v>
      </c>
      <c r="N978" s="420">
        <v>450</v>
      </c>
      <c r="O978" s="420">
        <v>450</v>
      </c>
      <c r="P978" s="424">
        <v>450</v>
      </c>
    </row>
    <row r="979" spans="1:16" x14ac:dyDescent="0.15">
      <c r="A979" s="421">
        <v>150</v>
      </c>
      <c r="B979" s="420">
        <v>150</v>
      </c>
      <c r="C979" s="420">
        <v>150</v>
      </c>
      <c r="D979" s="420">
        <v>150</v>
      </c>
      <c r="E979" s="420">
        <v>150</v>
      </c>
      <c r="F979" s="420">
        <v>150</v>
      </c>
      <c r="G979" s="420">
        <v>150</v>
      </c>
      <c r="H979" s="420">
        <v>150</v>
      </c>
      <c r="I979" s="420">
        <v>150</v>
      </c>
      <c r="J979" s="420">
        <v>150</v>
      </c>
      <c r="K979" s="420">
        <v>150</v>
      </c>
      <c r="L979" s="420">
        <v>150</v>
      </c>
      <c r="M979" s="420">
        <v>150</v>
      </c>
      <c r="N979" s="420">
        <v>150</v>
      </c>
      <c r="O979" s="420">
        <v>150</v>
      </c>
      <c r="P979" s="424">
        <v>150</v>
      </c>
    </row>
    <row r="980" spans="1:16" x14ac:dyDescent="0.15">
      <c r="A980" s="421">
        <v>3000</v>
      </c>
      <c r="B980" s="420">
        <v>3000</v>
      </c>
      <c r="C980" s="420">
        <v>3000</v>
      </c>
      <c r="D980" s="420">
        <v>3000</v>
      </c>
      <c r="E980" s="420">
        <v>3000</v>
      </c>
      <c r="F980" s="420">
        <v>3000</v>
      </c>
      <c r="G980" s="420">
        <v>3000</v>
      </c>
      <c r="H980" s="420">
        <v>3000</v>
      </c>
      <c r="I980" s="420">
        <v>3000</v>
      </c>
      <c r="J980" s="420">
        <v>3000</v>
      </c>
      <c r="K980" s="420">
        <v>3000</v>
      </c>
      <c r="L980" s="420">
        <v>3000</v>
      </c>
      <c r="M980" s="420">
        <v>3000</v>
      </c>
      <c r="N980" s="420">
        <v>3000</v>
      </c>
      <c r="O980" s="420">
        <v>3000</v>
      </c>
      <c r="P980" s="424">
        <v>3000</v>
      </c>
    </row>
    <row r="981" spans="1:16" x14ac:dyDescent="0.15">
      <c r="A981" s="421">
        <v>100</v>
      </c>
      <c r="B981" s="420">
        <v>90</v>
      </c>
      <c r="C981" s="420">
        <v>80</v>
      </c>
      <c r="D981" s="420">
        <v>70</v>
      </c>
      <c r="E981" s="420">
        <v>60</v>
      </c>
      <c r="F981" s="420">
        <v>50</v>
      </c>
      <c r="G981" s="420">
        <v>40</v>
      </c>
      <c r="H981" s="420">
        <v>30</v>
      </c>
      <c r="I981" s="420">
        <v>20</v>
      </c>
      <c r="J981" s="420">
        <v>10</v>
      </c>
      <c r="K981" s="420">
        <v>10</v>
      </c>
      <c r="L981" s="420">
        <v>10</v>
      </c>
      <c r="M981" s="420">
        <v>20</v>
      </c>
      <c r="N981" s="420">
        <v>30</v>
      </c>
      <c r="O981" s="420">
        <v>40</v>
      </c>
      <c r="P981" s="424">
        <v>50</v>
      </c>
    </row>
    <row r="982" spans="1:16" x14ac:dyDescent="0.15">
      <c r="A982" s="421">
        <v>100</v>
      </c>
      <c r="B982" s="420">
        <v>90</v>
      </c>
      <c r="C982" s="420">
        <v>80</v>
      </c>
      <c r="D982" s="420">
        <v>70</v>
      </c>
      <c r="E982" s="420">
        <v>60</v>
      </c>
      <c r="F982" s="420">
        <v>50</v>
      </c>
      <c r="G982" s="420">
        <v>40</v>
      </c>
      <c r="H982" s="420">
        <v>30</v>
      </c>
      <c r="I982" s="420">
        <v>20</v>
      </c>
      <c r="J982" s="420">
        <v>10</v>
      </c>
      <c r="K982" s="420">
        <v>10</v>
      </c>
      <c r="L982" s="420">
        <v>10</v>
      </c>
      <c r="M982" s="420">
        <v>20</v>
      </c>
      <c r="N982" s="420">
        <v>30</v>
      </c>
      <c r="O982" s="420">
        <v>40</v>
      </c>
      <c r="P982" s="424">
        <v>50</v>
      </c>
    </row>
    <row r="983" spans="1:16" x14ac:dyDescent="0.15">
      <c r="A983" s="421">
        <v>100</v>
      </c>
      <c r="B983" s="420">
        <v>90</v>
      </c>
      <c r="C983" s="420">
        <v>80</v>
      </c>
      <c r="D983" s="420">
        <v>70</v>
      </c>
      <c r="E983" s="420">
        <v>60</v>
      </c>
      <c r="F983" s="420">
        <v>50</v>
      </c>
      <c r="G983" s="420">
        <v>40</v>
      </c>
      <c r="H983" s="420">
        <v>30</v>
      </c>
      <c r="I983" s="420">
        <v>20</v>
      </c>
      <c r="J983" s="420">
        <v>10</v>
      </c>
      <c r="K983" s="420">
        <v>10</v>
      </c>
      <c r="L983" s="420">
        <v>10</v>
      </c>
      <c r="M983" s="420">
        <v>20</v>
      </c>
      <c r="N983" s="420">
        <v>30</v>
      </c>
      <c r="O983" s="420">
        <v>40</v>
      </c>
      <c r="P983" s="424">
        <v>50</v>
      </c>
    </row>
    <row r="984" spans="1:16" x14ac:dyDescent="0.15">
      <c r="A984" s="421">
        <v>100</v>
      </c>
      <c r="B984" s="420">
        <v>90</v>
      </c>
      <c r="C984" s="420">
        <v>80</v>
      </c>
      <c r="D984" s="420">
        <v>70</v>
      </c>
      <c r="E984" s="420">
        <v>60</v>
      </c>
      <c r="F984" s="420">
        <v>50</v>
      </c>
      <c r="G984" s="420">
        <v>40</v>
      </c>
      <c r="H984" s="420">
        <v>30</v>
      </c>
      <c r="I984" s="420">
        <v>20</v>
      </c>
      <c r="J984" s="420">
        <v>10</v>
      </c>
      <c r="K984" s="420">
        <v>10</v>
      </c>
      <c r="L984" s="420">
        <v>10</v>
      </c>
      <c r="M984" s="420">
        <v>20</v>
      </c>
      <c r="N984" s="420">
        <v>30</v>
      </c>
      <c r="O984" s="420">
        <v>40</v>
      </c>
      <c r="P984" s="424">
        <v>50</v>
      </c>
    </row>
    <row r="985" spans="1:16" x14ac:dyDescent="0.15">
      <c r="A985" s="421">
        <v>100</v>
      </c>
      <c r="B985" s="420">
        <v>90</v>
      </c>
      <c r="C985" s="420">
        <v>80</v>
      </c>
      <c r="D985" s="420">
        <v>70</v>
      </c>
      <c r="E985" s="420">
        <v>60</v>
      </c>
      <c r="F985" s="420">
        <v>50</v>
      </c>
      <c r="G985" s="420">
        <v>40</v>
      </c>
      <c r="H985" s="420">
        <v>30</v>
      </c>
      <c r="I985" s="420">
        <v>20</v>
      </c>
      <c r="J985" s="420">
        <v>10</v>
      </c>
      <c r="K985" s="420">
        <v>10</v>
      </c>
      <c r="L985" s="420">
        <v>10</v>
      </c>
      <c r="M985" s="420">
        <v>20</v>
      </c>
      <c r="N985" s="420">
        <v>30</v>
      </c>
      <c r="O985" s="420">
        <v>40</v>
      </c>
      <c r="P985" s="424">
        <v>50</v>
      </c>
    </row>
    <row r="986" spans="1:16" x14ac:dyDescent="0.15">
      <c r="A986" s="421">
        <v>100</v>
      </c>
      <c r="B986" s="420">
        <v>90</v>
      </c>
      <c r="C986" s="420">
        <v>80</v>
      </c>
      <c r="D986" s="420">
        <v>70</v>
      </c>
      <c r="E986" s="420">
        <v>60</v>
      </c>
      <c r="F986" s="420">
        <v>50</v>
      </c>
      <c r="G986" s="420">
        <v>40</v>
      </c>
      <c r="H986" s="420">
        <v>30</v>
      </c>
      <c r="I986" s="420">
        <v>20</v>
      </c>
      <c r="J986" s="420">
        <v>10</v>
      </c>
      <c r="K986" s="420">
        <v>10</v>
      </c>
      <c r="L986" s="420">
        <v>10</v>
      </c>
      <c r="M986" s="420">
        <v>20</v>
      </c>
      <c r="N986" s="420">
        <v>30</v>
      </c>
      <c r="O986" s="420">
        <v>40</v>
      </c>
      <c r="P986" s="424">
        <v>50</v>
      </c>
    </row>
    <row r="987" spans="1:16" x14ac:dyDescent="0.15">
      <c r="A987" s="421">
        <v>100</v>
      </c>
      <c r="B987" s="420">
        <v>90</v>
      </c>
      <c r="C987" s="420">
        <v>80</v>
      </c>
      <c r="D987" s="420">
        <v>70</v>
      </c>
      <c r="E987" s="420">
        <v>60</v>
      </c>
      <c r="F987" s="420">
        <v>50</v>
      </c>
      <c r="G987" s="420">
        <v>40</v>
      </c>
      <c r="H987" s="420">
        <v>30</v>
      </c>
      <c r="I987" s="420">
        <v>20</v>
      </c>
      <c r="J987" s="420">
        <v>10</v>
      </c>
      <c r="K987" s="420">
        <v>10</v>
      </c>
      <c r="L987" s="420">
        <v>10</v>
      </c>
      <c r="M987" s="420">
        <v>20</v>
      </c>
      <c r="N987" s="420">
        <v>30</v>
      </c>
      <c r="O987" s="420">
        <v>40</v>
      </c>
      <c r="P987" s="424">
        <v>50</v>
      </c>
    </row>
    <row r="988" spans="1:16" x14ac:dyDescent="0.15">
      <c r="A988" s="421">
        <v>100</v>
      </c>
      <c r="B988" s="420">
        <v>90</v>
      </c>
      <c r="C988" s="420">
        <v>80</v>
      </c>
      <c r="D988" s="420">
        <v>70</v>
      </c>
      <c r="E988" s="420">
        <v>60</v>
      </c>
      <c r="F988" s="420">
        <v>50</v>
      </c>
      <c r="G988" s="420">
        <v>40</v>
      </c>
      <c r="H988" s="420">
        <v>30</v>
      </c>
      <c r="I988" s="420">
        <v>20</v>
      </c>
      <c r="J988" s="420">
        <v>10</v>
      </c>
      <c r="K988" s="420">
        <v>10</v>
      </c>
      <c r="L988" s="420">
        <v>10</v>
      </c>
      <c r="M988" s="420">
        <v>20</v>
      </c>
      <c r="N988" s="420">
        <v>30</v>
      </c>
      <c r="O988" s="420">
        <v>40</v>
      </c>
      <c r="P988" s="424">
        <v>50</v>
      </c>
    </row>
    <row r="989" spans="1:16" x14ac:dyDescent="0.15">
      <c r="A989" s="421">
        <v>100</v>
      </c>
      <c r="B989" s="420">
        <v>90</v>
      </c>
      <c r="C989" s="420">
        <v>80</v>
      </c>
      <c r="D989" s="420">
        <v>70</v>
      </c>
      <c r="E989" s="420">
        <v>60</v>
      </c>
      <c r="F989" s="420">
        <v>50</v>
      </c>
      <c r="G989" s="420">
        <v>40</v>
      </c>
      <c r="H989" s="420">
        <v>30</v>
      </c>
      <c r="I989" s="420">
        <v>20</v>
      </c>
      <c r="J989" s="420">
        <v>10</v>
      </c>
      <c r="K989" s="420">
        <v>10</v>
      </c>
      <c r="L989" s="420">
        <v>10</v>
      </c>
      <c r="M989" s="420">
        <v>20</v>
      </c>
      <c r="N989" s="420">
        <v>30</v>
      </c>
      <c r="O989" s="420">
        <v>40</v>
      </c>
      <c r="P989" s="424">
        <v>50</v>
      </c>
    </row>
    <row r="990" spans="1:16" x14ac:dyDescent="0.15">
      <c r="A990" s="421">
        <v>100</v>
      </c>
      <c r="B990" s="420">
        <v>90</v>
      </c>
      <c r="C990" s="420">
        <v>80</v>
      </c>
      <c r="D990" s="420">
        <v>70</v>
      </c>
      <c r="E990" s="420">
        <v>60</v>
      </c>
      <c r="F990" s="420">
        <v>50</v>
      </c>
      <c r="G990" s="420">
        <v>40</v>
      </c>
      <c r="H990" s="420">
        <v>30</v>
      </c>
      <c r="I990" s="420">
        <v>20</v>
      </c>
      <c r="J990" s="420">
        <v>10</v>
      </c>
      <c r="K990" s="420">
        <v>10</v>
      </c>
      <c r="L990" s="420">
        <v>10</v>
      </c>
      <c r="M990" s="420">
        <v>20</v>
      </c>
      <c r="N990" s="420">
        <v>30</v>
      </c>
      <c r="O990" s="420">
        <v>40</v>
      </c>
      <c r="P990" s="424">
        <v>50</v>
      </c>
    </row>
    <row r="991" spans="1:16" x14ac:dyDescent="0.15">
      <c r="A991" s="421">
        <v>100</v>
      </c>
      <c r="B991" s="420">
        <v>90</v>
      </c>
      <c r="C991" s="420">
        <v>80</v>
      </c>
      <c r="D991" s="420">
        <v>70</v>
      </c>
      <c r="E991" s="420">
        <v>60</v>
      </c>
      <c r="F991" s="420">
        <v>50</v>
      </c>
      <c r="G991" s="420">
        <v>40</v>
      </c>
      <c r="H991" s="420">
        <v>30</v>
      </c>
      <c r="I991" s="420">
        <v>20</v>
      </c>
      <c r="J991" s="420">
        <v>10</v>
      </c>
      <c r="K991" s="420">
        <v>10</v>
      </c>
      <c r="L991" s="420">
        <v>10</v>
      </c>
      <c r="M991" s="420">
        <v>20</v>
      </c>
      <c r="N991" s="420">
        <v>30</v>
      </c>
      <c r="O991" s="420">
        <v>40</v>
      </c>
      <c r="P991" s="424">
        <v>50</v>
      </c>
    </row>
    <row r="992" spans="1:16" x14ac:dyDescent="0.15">
      <c r="A992" s="421">
        <v>10</v>
      </c>
      <c r="B992" s="420">
        <v>20</v>
      </c>
      <c r="C992" s="420">
        <v>30</v>
      </c>
      <c r="D992" s="420">
        <v>40</v>
      </c>
      <c r="E992" s="420">
        <v>50</v>
      </c>
      <c r="F992" s="420">
        <v>60</v>
      </c>
      <c r="G992" s="420">
        <v>70</v>
      </c>
      <c r="H992" s="420">
        <v>80</v>
      </c>
      <c r="I992" s="420">
        <v>90</v>
      </c>
      <c r="J992" s="420">
        <v>100</v>
      </c>
      <c r="K992" s="420">
        <v>100</v>
      </c>
      <c r="L992" s="420">
        <v>80</v>
      </c>
      <c r="M992" s="420">
        <v>70</v>
      </c>
      <c r="N992" s="420">
        <v>60</v>
      </c>
      <c r="O992" s="420">
        <v>50</v>
      </c>
      <c r="P992" s="424">
        <v>40</v>
      </c>
    </row>
    <row r="993" spans="1:16" ht="14.25" thickBot="1" x14ac:dyDescent="0.2">
      <c r="A993" s="421">
        <v>10</v>
      </c>
      <c r="B993" s="420">
        <v>10</v>
      </c>
      <c r="C993" s="420">
        <v>10</v>
      </c>
      <c r="D993" s="420">
        <v>10</v>
      </c>
      <c r="E993" s="420">
        <v>10</v>
      </c>
      <c r="F993" s="420">
        <v>10</v>
      </c>
      <c r="G993" s="420">
        <v>10</v>
      </c>
      <c r="H993" s="420">
        <v>10</v>
      </c>
      <c r="I993" s="420">
        <v>10</v>
      </c>
      <c r="J993" s="420">
        <v>10</v>
      </c>
      <c r="K993" s="420">
        <v>10</v>
      </c>
      <c r="L993" s="420">
        <v>10</v>
      </c>
      <c r="M993" s="420">
        <v>10</v>
      </c>
      <c r="N993" s="420">
        <v>10</v>
      </c>
      <c r="O993" s="420">
        <v>10</v>
      </c>
      <c r="P993" s="424">
        <v>10</v>
      </c>
    </row>
    <row r="994" spans="1:16" x14ac:dyDescent="0.15">
      <c r="A994" s="821" t="s">
        <v>10800</v>
      </c>
      <c r="B994" s="422" t="s">
        <v>10800</v>
      </c>
      <c r="C994" s="422" t="s">
        <v>10800</v>
      </c>
      <c r="D994" s="422" t="s">
        <v>10800</v>
      </c>
      <c r="E994" s="422" t="s">
        <v>10800</v>
      </c>
      <c r="F994" s="422" t="s">
        <v>10800</v>
      </c>
      <c r="G994" s="422" t="s">
        <v>10800</v>
      </c>
      <c r="H994" s="422" t="s">
        <v>10800</v>
      </c>
      <c r="I994" s="422" t="s">
        <v>10800</v>
      </c>
      <c r="J994" s="422" t="s">
        <v>10800</v>
      </c>
      <c r="K994" s="422" t="s">
        <v>10800</v>
      </c>
      <c r="L994" s="422" t="s">
        <v>10976</v>
      </c>
      <c r="M994" s="422" t="s">
        <v>10800</v>
      </c>
      <c r="N994" s="422" t="s">
        <v>10800</v>
      </c>
      <c r="O994" s="422" t="s">
        <v>10800</v>
      </c>
      <c r="P994" s="822" t="s">
        <v>10800</v>
      </c>
    </row>
    <row r="995" spans="1:16" x14ac:dyDescent="0.15">
      <c r="A995" s="421" t="s">
        <v>10773</v>
      </c>
      <c r="B995" s="420" t="s">
        <v>10773</v>
      </c>
      <c r="C995" s="420" t="s">
        <v>10773</v>
      </c>
      <c r="D995" s="420" t="s">
        <v>10773</v>
      </c>
      <c r="E995" s="420" t="s">
        <v>10773</v>
      </c>
      <c r="F995" s="420" t="s">
        <v>10773</v>
      </c>
      <c r="G995" s="420" t="s">
        <v>10981</v>
      </c>
      <c r="H995" s="420" t="s">
        <v>10981</v>
      </c>
      <c r="I995" s="420" t="s">
        <v>10773</v>
      </c>
      <c r="J995" s="420" t="s">
        <v>10981</v>
      </c>
      <c r="K995" s="420" t="s">
        <v>10773</v>
      </c>
      <c r="L995" s="420" t="s">
        <v>10773</v>
      </c>
      <c r="M995" s="420" t="s">
        <v>10773</v>
      </c>
      <c r="N995" s="420" t="s">
        <v>10773</v>
      </c>
      <c r="O995" s="420" t="s">
        <v>10981</v>
      </c>
      <c r="P995" s="424" t="s">
        <v>10773</v>
      </c>
    </row>
    <row r="996" spans="1:16" x14ac:dyDescent="0.15">
      <c r="A996" s="421" t="s">
        <v>10774</v>
      </c>
      <c r="B996" s="420" t="s">
        <v>10774</v>
      </c>
      <c r="C996" s="420" t="s">
        <v>10774</v>
      </c>
      <c r="D996" s="420" t="s">
        <v>10774</v>
      </c>
      <c r="E996" s="420" t="s">
        <v>10774</v>
      </c>
      <c r="F996" s="420" t="s">
        <v>10871</v>
      </c>
      <c r="G996" s="420" t="s">
        <v>10871</v>
      </c>
      <c r="H996" s="420" t="s">
        <v>10871</v>
      </c>
      <c r="I996" s="420" t="s">
        <v>10799</v>
      </c>
      <c r="J996" s="420" t="s">
        <v>10872</v>
      </c>
      <c r="K996" s="420" t="s">
        <v>10872</v>
      </c>
      <c r="L996" s="420" t="s">
        <v>10872</v>
      </c>
      <c r="M996" s="420" t="s">
        <v>10799</v>
      </c>
      <c r="N996" s="420" t="s">
        <v>10872</v>
      </c>
      <c r="O996" s="420" t="s">
        <v>10872</v>
      </c>
      <c r="P996" s="424" t="s">
        <v>10872</v>
      </c>
    </row>
    <row r="997" spans="1:16" x14ac:dyDescent="0.15">
      <c r="A997" s="421">
        <v>1350</v>
      </c>
      <c r="B997" s="420">
        <v>1350</v>
      </c>
      <c r="C997" s="420">
        <v>1350</v>
      </c>
      <c r="D997" s="420">
        <v>1350</v>
      </c>
      <c r="E997" s="420">
        <v>1350</v>
      </c>
      <c r="F997" s="420">
        <v>1350</v>
      </c>
      <c r="G997" s="420">
        <v>1350</v>
      </c>
      <c r="H997" s="420">
        <v>1350</v>
      </c>
      <c r="I997" s="420">
        <v>1350</v>
      </c>
      <c r="J997" s="420">
        <v>1350</v>
      </c>
      <c r="K997" s="420">
        <v>1350</v>
      </c>
      <c r="L997" s="420">
        <v>1350</v>
      </c>
      <c r="M997" s="420">
        <v>1350</v>
      </c>
      <c r="N997" s="420">
        <v>1350</v>
      </c>
      <c r="O997" s="420">
        <v>1350</v>
      </c>
      <c r="P997" s="424">
        <v>1350</v>
      </c>
    </row>
    <row r="998" spans="1:16" x14ac:dyDescent="0.15">
      <c r="A998" s="421">
        <v>30</v>
      </c>
      <c r="B998" s="420">
        <v>45</v>
      </c>
      <c r="C998" s="420">
        <v>60</v>
      </c>
      <c r="D998" s="420">
        <v>75</v>
      </c>
      <c r="E998" s="420">
        <v>90</v>
      </c>
      <c r="F998" s="420">
        <v>150</v>
      </c>
      <c r="G998" s="420">
        <v>120</v>
      </c>
      <c r="H998" s="420">
        <v>135</v>
      </c>
      <c r="I998" s="420">
        <v>150</v>
      </c>
      <c r="J998" s="420">
        <v>165</v>
      </c>
      <c r="K998" s="420">
        <v>180</v>
      </c>
      <c r="L998" s="420">
        <v>195</v>
      </c>
      <c r="M998" s="420">
        <v>210</v>
      </c>
      <c r="N998" s="420">
        <v>225</v>
      </c>
      <c r="O998" s="420">
        <v>240</v>
      </c>
      <c r="P998" s="424">
        <v>255</v>
      </c>
    </row>
    <row r="999" spans="1:16" x14ac:dyDescent="0.15">
      <c r="A999" s="421">
        <v>300</v>
      </c>
      <c r="B999" s="420">
        <v>840</v>
      </c>
      <c r="C999" s="420">
        <v>855</v>
      </c>
      <c r="D999" s="420">
        <v>870</v>
      </c>
      <c r="E999" s="420">
        <v>300</v>
      </c>
      <c r="F999" s="420">
        <v>225</v>
      </c>
      <c r="G999" s="420">
        <v>915</v>
      </c>
      <c r="H999" s="420">
        <v>930</v>
      </c>
      <c r="I999" s="420">
        <v>945</v>
      </c>
      <c r="J999" s="420">
        <v>960</v>
      </c>
      <c r="K999" s="420">
        <v>975</v>
      </c>
      <c r="L999" s="420">
        <v>990</v>
      </c>
      <c r="M999" s="420">
        <v>1005</v>
      </c>
      <c r="N999" s="420">
        <v>1020</v>
      </c>
      <c r="O999" s="420">
        <v>1035</v>
      </c>
      <c r="P999" s="424">
        <v>1050</v>
      </c>
    </row>
    <row r="1000" spans="1:16" x14ac:dyDescent="0.15">
      <c r="A1000" s="421">
        <v>30</v>
      </c>
      <c r="B1000" s="420">
        <v>30</v>
      </c>
      <c r="C1000" s="420">
        <v>30</v>
      </c>
      <c r="D1000" s="420">
        <v>30</v>
      </c>
      <c r="E1000" s="420">
        <v>30</v>
      </c>
      <c r="F1000" s="420">
        <v>30</v>
      </c>
      <c r="G1000" s="420">
        <v>30</v>
      </c>
      <c r="H1000" s="420">
        <v>30</v>
      </c>
      <c r="I1000" s="420">
        <v>30</v>
      </c>
      <c r="J1000" s="420">
        <v>30</v>
      </c>
      <c r="K1000" s="420">
        <v>30</v>
      </c>
      <c r="L1000" s="420">
        <v>30</v>
      </c>
      <c r="M1000" s="420">
        <v>30</v>
      </c>
      <c r="N1000" s="420">
        <v>30</v>
      </c>
      <c r="O1000" s="420">
        <v>30</v>
      </c>
      <c r="P1000" s="424">
        <v>30</v>
      </c>
    </row>
    <row r="1001" spans="1:16" x14ac:dyDescent="0.15">
      <c r="A1001" s="421">
        <v>300</v>
      </c>
      <c r="B1001" s="420">
        <v>300</v>
      </c>
      <c r="C1001" s="420">
        <v>300</v>
      </c>
      <c r="D1001" s="420">
        <v>300</v>
      </c>
      <c r="E1001" s="420">
        <v>300</v>
      </c>
      <c r="F1001" s="420">
        <v>300</v>
      </c>
      <c r="G1001" s="420">
        <v>300</v>
      </c>
      <c r="H1001" s="420">
        <v>300</v>
      </c>
      <c r="I1001" s="420">
        <v>300</v>
      </c>
      <c r="J1001" s="420">
        <v>300</v>
      </c>
      <c r="K1001" s="420">
        <v>300</v>
      </c>
      <c r="L1001" s="420">
        <v>300</v>
      </c>
      <c r="M1001" s="420">
        <v>300</v>
      </c>
      <c r="N1001" s="420">
        <v>300</v>
      </c>
      <c r="O1001" s="420">
        <v>300</v>
      </c>
      <c r="P1001" s="424">
        <v>300</v>
      </c>
    </row>
    <row r="1002" spans="1:16" x14ac:dyDescent="0.15">
      <c r="A1002" s="421">
        <v>60</v>
      </c>
      <c r="B1002" s="420">
        <v>60</v>
      </c>
      <c r="C1002" s="420">
        <v>60</v>
      </c>
      <c r="D1002" s="420">
        <v>60</v>
      </c>
      <c r="E1002" s="420">
        <v>60</v>
      </c>
      <c r="F1002" s="420">
        <v>60</v>
      </c>
      <c r="G1002" s="420">
        <v>60</v>
      </c>
      <c r="H1002" s="420">
        <v>60</v>
      </c>
      <c r="I1002" s="420">
        <v>60</v>
      </c>
      <c r="J1002" s="420">
        <v>60</v>
      </c>
      <c r="K1002" s="420">
        <v>60</v>
      </c>
      <c r="L1002" s="420">
        <v>60</v>
      </c>
      <c r="M1002" s="420">
        <v>60</v>
      </c>
      <c r="N1002" s="420">
        <v>60</v>
      </c>
      <c r="O1002" s="420">
        <v>60</v>
      </c>
      <c r="P1002" s="424">
        <v>60</v>
      </c>
    </row>
    <row r="1003" spans="1:16" x14ac:dyDescent="0.15">
      <c r="A1003" s="421">
        <v>450</v>
      </c>
      <c r="B1003" s="420">
        <v>450</v>
      </c>
      <c r="C1003" s="420">
        <v>450</v>
      </c>
      <c r="D1003" s="420">
        <v>450</v>
      </c>
      <c r="E1003" s="420">
        <v>450</v>
      </c>
      <c r="F1003" s="420">
        <v>450</v>
      </c>
      <c r="G1003" s="420">
        <v>450</v>
      </c>
      <c r="H1003" s="420">
        <v>450</v>
      </c>
      <c r="I1003" s="420">
        <v>450</v>
      </c>
      <c r="J1003" s="420">
        <v>450</v>
      </c>
      <c r="K1003" s="420">
        <v>450</v>
      </c>
      <c r="L1003" s="420">
        <v>450</v>
      </c>
      <c r="M1003" s="420">
        <v>450</v>
      </c>
      <c r="N1003" s="420">
        <v>450</v>
      </c>
      <c r="O1003" s="420">
        <v>450</v>
      </c>
      <c r="P1003" s="424">
        <v>450</v>
      </c>
    </row>
    <row r="1004" spans="1:16" x14ac:dyDescent="0.15">
      <c r="A1004" s="421">
        <v>150</v>
      </c>
      <c r="B1004" s="420">
        <v>150</v>
      </c>
      <c r="C1004" s="420">
        <v>150</v>
      </c>
      <c r="D1004" s="420">
        <v>150</v>
      </c>
      <c r="E1004" s="420">
        <v>150</v>
      </c>
      <c r="F1004" s="420">
        <v>150</v>
      </c>
      <c r="G1004" s="420">
        <v>150</v>
      </c>
      <c r="H1004" s="420">
        <v>150</v>
      </c>
      <c r="I1004" s="420">
        <v>150</v>
      </c>
      <c r="J1004" s="420">
        <v>150</v>
      </c>
      <c r="K1004" s="420">
        <v>150</v>
      </c>
      <c r="L1004" s="420">
        <v>150</v>
      </c>
      <c r="M1004" s="420">
        <v>150</v>
      </c>
      <c r="N1004" s="420">
        <v>150</v>
      </c>
      <c r="O1004" s="420">
        <v>150</v>
      </c>
      <c r="P1004" s="424">
        <v>150</v>
      </c>
    </row>
    <row r="1005" spans="1:16" x14ac:dyDescent="0.15">
      <c r="A1005" s="421">
        <v>3000</v>
      </c>
      <c r="B1005" s="420">
        <v>3000</v>
      </c>
      <c r="C1005" s="420">
        <v>3000</v>
      </c>
      <c r="D1005" s="420">
        <v>3000</v>
      </c>
      <c r="E1005" s="420">
        <v>3000</v>
      </c>
      <c r="F1005" s="420">
        <v>3000</v>
      </c>
      <c r="G1005" s="420">
        <v>3000</v>
      </c>
      <c r="H1005" s="420">
        <v>3000</v>
      </c>
      <c r="I1005" s="420">
        <v>3000</v>
      </c>
      <c r="J1005" s="420">
        <v>3000</v>
      </c>
      <c r="K1005" s="420">
        <v>3000</v>
      </c>
      <c r="L1005" s="420">
        <v>3000</v>
      </c>
      <c r="M1005" s="420">
        <v>3000</v>
      </c>
      <c r="N1005" s="420">
        <v>3000</v>
      </c>
      <c r="O1005" s="420">
        <v>3000</v>
      </c>
      <c r="P1005" s="424">
        <v>3000</v>
      </c>
    </row>
    <row r="1006" spans="1:16" x14ac:dyDescent="0.15">
      <c r="A1006" s="421">
        <v>100</v>
      </c>
      <c r="B1006" s="420">
        <v>90</v>
      </c>
      <c r="C1006" s="420">
        <v>80</v>
      </c>
      <c r="D1006" s="420">
        <v>70</v>
      </c>
      <c r="E1006" s="420">
        <v>60</v>
      </c>
      <c r="F1006" s="420">
        <v>50</v>
      </c>
      <c r="G1006" s="420">
        <v>40</v>
      </c>
      <c r="H1006" s="420">
        <v>30</v>
      </c>
      <c r="I1006" s="420">
        <v>20</v>
      </c>
      <c r="J1006" s="420">
        <v>10</v>
      </c>
      <c r="K1006" s="420">
        <v>10</v>
      </c>
      <c r="L1006" s="420">
        <v>10</v>
      </c>
      <c r="M1006" s="420">
        <v>20</v>
      </c>
      <c r="N1006" s="420">
        <v>30</v>
      </c>
      <c r="O1006" s="420">
        <v>40</v>
      </c>
      <c r="P1006" s="424">
        <v>50</v>
      </c>
    </row>
    <row r="1007" spans="1:16" x14ac:dyDescent="0.15">
      <c r="A1007" s="421">
        <v>100</v>
      </c>
      <c r="B1007" s="420">
        <v>90</v>
      </c>
      <c r="C1007" s="420">
        <v>80</v>
      </c>
      <c r="D1007" s="420">
        <v>70</v>
      </c>
      <c r="E1007" s="420">
        <v>60</v>
      </c>
      <c r="F1007" s="420">
        <v>50</v>
      </c>
      <c r="G1007" s="420">
        <v>40</v>
      </c>
      <c r="H1007" s="420">
        <v>30</v>
      </c>
      <c r="I1007" s="420">
        <v>20</v>
      </c>
      <c r="J1007" s="420">
        <v>10</v>
      </c>
      <c r="K1007" s="420">
        <v>10</v>
      </c>
      <c r="L1007" s="420">
        <v>10</v>
      </c>
      <c r="M1007" s="420">
        <v>20</v>
      </c>
      <c r="N1007" s="420">
        <v>30</v>
      </c>
      <c r="O1007" s="420">
        <v>40</v>
      </c>
      <c r="P1007" s="424">
        <v>50</v>
      </c>
    </row>
    <row r="1008" spans="1:16" x14ac:dyDescent="0.15">
      <c r="A1008" s="421">
        <v>100</v>
      </c>
      <c r="B1008" s="420">
        <v>90</v>
      </c>
      <c r="C1008" s="420">
        <v>80</v>
      </c>
      <c r="D1008" s="420">
        <v>70</v>
      </c>
      <c r="E1008" s="420">
        <v>60</v>
      </c>
      <c r="F1008" s="420">
        <v>50</v>
      </c>
      <c r="G1008" s="420">
        <v>40</v>
      </c>
      <c r="H1008" s="420">
        <v>30</v>
      </c>
      <c r="I1008" s="420">
        <v>20</v>
      </c>
      <c r="J1008" s="420">
        <v>10</v>
      </c>
      <c r="K1008" s="420">
        <v>10</v>
      </c>
      <c r="L1008" s="420">
        <v>10</v>
      </c>
      <c r="M1008" s="420">
        <v>20</v>
      </c>
      <c r="N1008" s="420">
        <v>30</v>
      </c>
      <c r="O1008" s="420">
        <v>40</v>
      </c>
      <c r="P1008" s="424">
        <v>50</v>
      </c>
    </row>
    <row r="1009" spans="1:43" x14ac:dyDescent="0.15">
      <c r="A1009" s="421">
        <v>100</v>
      </c>
      <c r="B1009" s="420">
        <v>90</v>
      </c>
      <c r="C1009" s="420">
        <v>80</v>
      </c>
      <c r="D1009" s="420">
        <v>70</v>
      </c>
      <c r="E1009" s="420">
        <v>60</v>
      </c>
      <c r="F1009" s="420">
        <v>50</v>
      </c>
      <c r="G1009" s="420">
        <v>40</v>
      </c>
      <c r="H1009" s="420">
        <v>30</v>
      </c>
      <c r="I1009" s="420">
        <v>20</v>
      </c>
      <c r="J1009" s="420">
        <v>10</v>
      </c>
      <c r="K1009" s="420">
        <v>10</v>
      </c>
      <c r="L1009" s="420">
        <v>10</v>
      </c>
      <c r="M1009" s="420">
        <v>20</v>
      </c>
      <c r="N1009" s="420">
        <v>30</v>
      </c>
      <c r="O1009" s="420">
        <v>40</v>
      </c>
      <c r="P1009" s="424">
        <v>50</v>
      </c>
    </row>
    <row r="1010" spans="1:43" x14ac:dyDescent="0.15">
      <c r="A1010" s="421">
        <v>100</v>
      </c>
      <c r="B1010" s="420">
        <v>90</v>
      </c>
      <c r="C1010" s="420">
        <v>80</v>
      </c>
      <c r="D1010" s="420">
        <v>70</v>
      </c>
      <c r="E1010" s="420">
        <v>60</v>
      </c>
      <c r="F1010" s="420">
        <v>50</v>
      </c>
      <c r="G1010" s="420">
        <v>40</v>
      </c>
      <c r="H1010" s="420">
        <v>30</v>
      </c>
      <c r="I1010" s="420">
        <v>20</v>
      </c>
      <c r="J1010" s="420">
        <v>10</v>
      </c>
      <c r="K1010" s="420">
        <v>10</v>
      </c>
      <c r="L1010" s="420">
        <v>10</v>
      </c>
      <c r="M1010" s="420">
        <v>20</v>
      </c>
      <c r="N1010" s="420">
        <v>30</v>
      </c>
      <c r="O1010" s="420">
        <v>40</v>
      </c>
      <c r="P1010" s="424">
        <v>50</v>
      </c>
    </row>
    <row r="1011" spans="1:43" x14ac:dyDescent="0.15">
      <c r="A1011" s="421">
        <v>100</v>
      </c>
      <c r="B1011" s="420">
        <v>90</v>
      </c>
      <c r="C1011" s="420">
        <v>80</v>
      </c>
      <c r="D1011" s="420">
        <v>70</v>
      </c>
      <c r="E1011" s="420">
        <v>60</v>
      </c>
      <c r="F1011" s="420">
        <v>50</v>
      </c>
      <c r="G1011" s="420">
        <v>40</v>
      </c>
      <c r="H1011" s="420">
        <v>30</v>
      </c>
      <c r="I1011" s="420">
        <v>20</v>
      </c>
      <c r="J1011" s="420">
        <v>10</v>
      </c>
      <c r="K1011" s="420">
        <v>10</v>
      </c>
      <c r="L1011" s="420">
        <v>10</v>
      </c>
      <c r="M1011" s="420">
        <v>20</v>
      </c>
      <c r="N1011" s="420">
        <v>30</v>
      </c>
      <c r="O1011" s="420">
        <v>40</v>
      </c>
      <c r="P1011" s="424">
        <v>50</v>
      </c>
    </row>
    <row r="1012" spans="1:43" x14ac:dyDescent="0.15">
      <c r="A1012" s="421">
        <v>100</v>
      </c>
      <c r="B1012" s="420">
        <v>90</v>
      </c>
      <c r="C1012" s="420">
        <v>80</v>
      </c>
      <c r="D1012" s="420">
        <v>70</v>
      </c>
      <c r="E1012" s="420">
        <v>60</v>
      </c>
      <c r="F1012" s="420">
        <v>50</v>
      </c>
      <c r="G1012" s="420">
        <v>40</v>
      </c>
      <c r="H1012" s="420">
        <v>30</v>
      </c>
      <c r="I1012" s="420">
        <v>20</v>
      </c>
      <c r="J1012" s="420">
        <v>10</v>
      </c>
      <c r="K1012" s="420">
        <v>10</v>
      </c>
      <c r="L1012" s="420">
        <v>10</v>
      </c>
      <c r="M1012" s="420">
        <v>20</v>
      </c>
      <c r="N1012" s="420">
        <v>30</v>
      </c>
      <c r="O1012" s="420">
        <v>40</v>
      </c>
      <c r="P1012" s="424">
        <v>50</v>
      </c>
    </row>
    <row r="1013" spans="1:43" x14ac:dyDescent="0.15">
      <c r="A1013" s="421">
        <v>100</v>
      </c>
      <c r="B1013" s="420">
        <v>90</v>
      </c>
      <c r="C1013" s="420">
        <v>80</v>
      </c>
      <c r="D1013" s="420">
        <v>70</v>
      </c>
      <c r="E1013" s="420">
        <v>60</v>
      </c>
      <c r="F1013" s="420">
        <v>50</v>
      </c>
      <c r="G1013" s="420">
        <v>40</v>
      </c>
      <c r="H1013" s="420">
        <v>30</v>
      </c>
      <c r="I1013" s="420">
        <v>20</v>
      </c>
      <c r="J1013" s="420">
        <v>10</v>
      </c>
      <c r="K1013" s="420">
        <v>10</v>
      </c>
      <c r="L1013" s="420">
        <v>10</v>
      </c>
      <c r="M1013" s="420">
        <v>20</v>
      </c>
      <c r="N1013" s="420">
        <v>30</v>
      </c>
      <c r="O1013" s="420">
        <v>40</v>
      </c>
      <c r="P1013" s="424">
        <v>50</v>
      </c>
    </row>
    <row r="1014" spans="1:43" x14ac:dyDescent="0.15">
      <c r="A1014" s="421">
        <v>100</v>
      </c>
      <c r="B1014" s="420">
        <v>90</v>
      </c>
      <c r="C1014" s="420">
        <v>80</v>
      </c>
      <c r="D1014" s="420">
        <v>70</v>
      </c>
      <c r="E1014" s="420">
        <v>60</v>
      </c>
      <c r="F1014" s="420">
        <v>50</v>
      </c>
      <c r="G1014" s="420">
        <v>40</v>
      </c>
      <c r="H1014" s="420">
        <v>30</v>
      </c>
      <c r="I1014" s="420">
        <v>20</v>
      </c>
      <c r="J1014" s="420">
        <v>10</v>
      </c>
      <c r="K1014" s="420">
        <v>10</v>
      </c>
      <c r="L1014" s="420">
        <v>10</v>
      </c>
      <c r="M1014" s="420">
        <v>20</v>
      </c>
      <c r="N1014" s="420">
        <v>30</v>
      </c>
      <c r="O1014" s="420">
        <v>40</v>
      </c>
      <c r="P1014" s="424">
        <v>50</v>
      </c>
    </row>
    <row r="1015" spans="1:43" x14ac:dyDescent="0.15">
      <c r="A1015" s="421">
        <v>100</v>
      </c>
      <c r="B1015" s="420">
        <v>90</v>
      </c>
      <c r="C1015" s="420">
        <v>80</v>
      </c>
      <c r="D1015" s="420">
        <v>70</v>
      </c>
      <c r="E1015" s="420">
        <v>60</v>
      </c>
      <c r="F1015" s="420">
        <v>50</v>
      </c>
      <c r="G1015" s="420">
        <v>40</v>
      </c>
      <c r="H1015" s="420">
        <v>30</v>
      </c>
      <c r="I1015" s="420">
        <v>20</v>
      </c>
      <c r="J1015" s="420">
        <v>10</v>
      </c>
      <c r="K1015" s="420">
        <v>10</v>
      </c>
      <c r="L1015" s="420">
        <v>10</v>
      </c>
      <c r="M1015" s="420">
        <v>20</v>
      </c>
      <c r="N1015" s="420">
        <v>30</v>
      </c>
      <c r="O1015" s="420">
        <v>40</v>
      </c>
      <c r="P1015" s="424">
        <v>50</v>
      </c>
    </row>
    <row r="1016" spans="1:43" x14ac:dyDescent="0.15">
      <c r="A1016" s="421">
        <v>100</v>
      </c>
      <c r="B1016" s="420">
        <v>90</v>
      </c>
      <c r="C1016" s="420">
        <v>80</v>
      </c>
      <c r="D1016" s="420">
        <v>70</v>
      </c>
      <c r="E1016" s="420">
        <v>60</v>
      </c>
      <c r="F1016" s="420">
        <v>50</v>
      </c>
      <c r="G1016" s="420">
        <v>40</v>
      </c>
      <c r="H1016" s="420">
        <v>30</v>
      </c>
      <c r="I1016" s="420">
        <v>20</v>
      </c>
      <c r="J1016" s="420">
        <v>10</v>
      </c>
      <c r="K1016" s="420">
        <v>10</v>
      </c>
      <c r="L1016" s="420">
        <v>10</v>
      </c>
      <c r="M1016" s="420">
        <v>20</v>
      </c>
      <c r="N1016" s="420">
        <v>30</v>
      </c>
      <c r="O1016" s="420">
        <v>40</v>
      </c>
      <c r="P1016" s="424">
        <v>50</v>
      </c>
    </row>
    <row r="1017" spans="1:43" ht="13.5" customHeight="1" x14ac:dyDescent="0.15">
      <c r="A1017" s="421">
        <v>10</v>
      </c>
      <c r="B1017" s="420">
        <v>20</v>
      </c>
      <c r="C1017" s="420">
        <v>30</v>
      </c>
      <c r="D1017" s="420">
        <v>40</v>
      </c>
      <c r="E1017" s="420">
        <v>50</v>
      </c>
      <c r="F1017" s="420">
        <v>60</v>
      </c>
      <c r="G1017" s="420">
        <v>70</v>
      </c>
      <c r="H1017" s="420">
        <v>80</v>
      </c>
      <c r="I1017" s="420">
        <v>90</v>
      </c>
      <c r="J1017" s="420">
        <v>100</v>
      </c>
      <c r="K1017" s="420">
        <v>100</v>
      </c>
      <c r="L1017" s="420">
        <v>80</v>
      </c>
      <c r="M1017" s="420">
        <v>70</v>
      </c>
      <c r="N1017" s="420">
        <v>60</v>
      </c>
      <c r="O1017" s="420">
        <v>50</v>
      </c>
      <c r="P1017" s="424">
        <v>40</v>
      </c>
      <c r="Q1017" s="546"/>
      <c r="R1017" s="546"/>
      <c r="S1017" s="546"/>
      <c r="T1017" s="546"/>
      <c r="U1017" s="546"/>
      <c r="V1017" s="546"/>
      <c r="W1017" s="546"/>
      <c r="X1017" s="546"/>
      <c r="Y1017" s="546"/>
      <c r="Z1017" s="546"/>
      <c r="AA1017" s="546"/>
      <c r="AB1017" s="546"/>
      <c r="AC1017" s="546"/>
      <c r="AD1017" s="546"/>
      <c r="AE1017" s="546"/>
      <c r="AF1017" s="546"/>
      <c r="AG1017" s="546"/>
      <c r="AH1017" s="546"/>
      <c r="AI1017" s="546"/>
      <c r="AJ1017" s="546"/>
      <c r="AK1017" s="546"/>
      <c r="AL1017" s="546"/>
      <c r="AM1017" s="546"/>
      <c r="AN1017" s="546"/>
      <c r="AO1017" s="546"/>
      <c r="AP1017" s="546"/>
      <c r="AQ1017" s="546"/>
    </row>
    <row r="1018" spans="1:43" ht="14.25" customHeight="1" thickBot="1" x14ac:dyDescent="0.2">
      <c r="A1018" s="428">
        <v>10</v>
      </c>
      <c r="B1018" s="423">
        <v>10</v>
      </c>
      <c r="C1018" s="423">
        <v>10</v>
      </c>
      <c r="D1018" s="423">
        <v>10</v>
      </c>
      <c r="E1018" s="423">
        <v>10</v>
      </c>
      <c r="F1018" s="423">
        <v>10</v>
      </c>
      <c r="G1018" s="423">
        <v>10</v>
      </c>
      <c r="H1018" s="423">
        <v>10</v>
      </c>
      <c r="I1018" s="423">
        <v>10</v>
      </c>
      <c r="J1018" s="423">
        <v>10</v>
      </c>
      <c r="K1018" s="423">
        <v>10</v>
      </c>
      <c r="L1018" s="423">
        <v>10</v>
      </c>
      <c r="M1018" s="423">
        <v>10</v>
      </c>
      <c r="N1018" s="423">
        <v>10</v>
      </c>
      <c r="O1018" s="423">
        <v>10</v>
      </c>
      <c r="P1018" s="425">
        <v>10</v>
      </c>
      <c r="Q1018" s="546"/>
      <c r="R1018" s="546"/>
      <c r="S1018" s="546"/>
      <c r="T1018" s="546"/>
      <c r="U1018" s="546"/>
      <c r="V1018" s="546"/>
      <c r="W1018" s="546"/>
      <c r="X1018" s="546"/>
      <c r="Y1018" s="546"/>
      <c r="Z1018" s="546"/>
      <c r="AA1018" s="546"/>
      <c r="AB1018" s="546"/>
      <c r="AC1018" s="546"/>
      <c r="AD1018" s="546"/>
      <c r="AE1018" s="546"/>
      <c r="AF1018" s="546"/>
      <c r="AG1018" s="546"/>
      <c r="AH1018" s="546"/>
      <c r="AI1018" s="546"/>
      <c r="AJ1018" s="546"/>
      <c r="AK1018" s="546"/>
      <c r="AL1018" s="546"/>
      <c r="AM1018" s="546"/>
      <c r="AN1018" s="546"/>
      <c r="AO1018" s="546"/>
      <c r="AP1018" s="546"/>
      <c r="AQ1018" s="546"/>
    </row>
    <row r="1019" spans="1:43" x14ac:dyDescent="0.15">
      <c r="A1019" s="824" t="s">
        <v>10055</v>
      </c>
      <c r="B1019" s="825"/>
      <c r="C1019" s="825"/>
      <c r="D1019" s="1245" t="s">
        <v>10121</v>
      </c>
      <c r="E1019" s="826">
        <v>9</v>
      </c>
      <c r="F1019" s="826">
        <v>2</v>
      </c>
      <c r="G1019" s="826">
        <v>2</v>
      </c>
      <c r="H1019" s="826">
        <v>2</v>
      </c>
      <c r="I1019" s="826">
        <v>2</v>
      </c>
      <c r="J1019" s="826">
        <v>2</v>
      </c>
      <c r="K1019" s="826">
        <v>2</v>
      </c>
      <c r="L1019" s="826">
        <v>2</v>
      </c>
      <c r="M1019" s="826" t="e">
        <v>#N/A</v>
      </c>
      <c r="N1019" s="826" t="e">
        <v>#N/A</v>
      </c>
      <c r="O1019" s="826" t="e">
        <v>#N/A</v>
      </c>
      <c r="P1019" s="826" t="e">
        <v>#N/A</v>
      </c>
      <c r="Q1019" s="549" t="e">
        <v>#N/A</v>
      </c>
      <c r="R1019" s="549" t="e">
        <v>#N/A</v>
      </c>
      <c r="S1019" s="549" t="e">
        <v>#N/A</v>
      </c>
      <c r="T1019" s="549" t="e">
        <v>#N/A</v>
      </c>
      <c r="U1019" s="549" t="e">
        <v>#N/A</v>
      </c>
      <c r="V1019" s="549" t="e">
        <v>#N/A</v>
      </c>
      <c r="W1019" s="550" t="e">
        <v>#N/A</v>
      </c>
      <c r="X1019" s="546"/>
      <c r="Y1019" s="547" t="s">
        <v>10122</v>
      </c>
      <c r="Z1019" s="548"/>
      <c r="AA1019" s="548"/>
      <c r="AB1019" s="1249" t="s">
        <v>10110</v>
      </c>
      <c r="AC1019" s="549">
        <v>6</v>
      </c>
      <c r="AD1019" s="549">
        <v>6</v>
      </c>
      <c r="AE1019" s="549">
        <v>6</v>
      </c>
      <c r="AF1019" s="549">
        <v>6</v>
      </c>
      <c r="AG1019" s="549">
        <v>6</v>
      </c>
      <c r="AH1019" s="549">
        <v>6</v>
      </c>
      <c r="AI1019" s="549">
        <v>6</v>
      </c>
      <c r="AJ1019" s="549">
        <v>6</v>
      </c>
      <c r="AK1019" s="549">
        <v>255</v>
      </c>
      <c r="AL1019" s="549"/>
      <c r="AM1019" s="549">
        <v>255</v>
      </c>
      <c r="AN1019" s="549">
        <v>255</v>
      </c>
      <c r="AO1019" s="549">
        <v>255</v>
      </c>
      <c r="AP1019" s="549">
        <v>255</v>
      </c>
      <c r="AQ1019" s="550">
        <v>255</v>
      </c>
    </row>
    <row r="1020" spans="1:43" x14ac:dyDescent="0.15">
      <c r="A1020" s="551" t="s">
        <v>10056</v>
      </c>
      <c r="B1020" s="552"/>
      <c r="C1020" s="552"/>
      <c r="D1020" s="1245"/>
      <c r="E1020" s="553">
        <v>80</v>
      </c>
      <c r="F1020" s="553">
        <v>80</v>
      </c>
      <c r="G1020" s="553">
        <v>80</v>
      </c>
      <c r="H1020" s="553">
        <v>80</v>
      </c>
      <c r="I1020" s="553">
        <v>80</v>
      </c>
      <c r="J1020" s="553">
        <v>80</v>
      </c>
      <c r="K1020" s="553">
        <v>80</v>
      </c>
      <c r="L1020" s="553">
        <v>80</v>
      </c>
      <c r="M1020" s="553" t="e">
        <v>#N/A</v>
      </c>
      <c r="N1020" s="553" t="e">
        <v>#N/A</v>
      </c>
      <c r="O1020" s="553" t="e">
        <v>#N/A</v>
      </c>
      <c r="P1020" s="553" t="e">
        <v>#N/A</v>
      </c>
      <c r="Q1020" s="553" t="e">
        <v>#N/A</v>
      </c>
      <c r="R1020" s="553" t="e">
        <v>#N/A</v>
      </c>
      <c r="S1020" s="553" t="e">
        <v>#N/A</v>
      </c>
      <c r="T1020" s="553" t="e">
        <v>#N/A</v>
      </c>
      <c r="U1020" s="553" t="e">
        <v>#N/A</v>
      </c>
      <c r="V1020" s="553" t="e">
        <v>#N/A</v>
      </c>
      <c r="W1020" s="554" t="e">
        <v>#N/A</v>
      </c>
      <c r="X1020" s="546"/>
      <c r="Y1020" s="551" t="s">
        <v>10117</v>
      </c>
      <c r="Z1020" s="552"/>
      <c r="AA1020" s="552"/>
      <c r="AB1020" s="1246"/>
      <c r="AC1020" s="553">
        <v>18</v>
      </c>
      <c r="AD1020" s="553">
        <v>18</v>
      </c>
      <c r="AE1020" s="553">
        <v>18</v>
      </c>
      <c r="AF1020" s="553">
        <v>18</v>
      </c>
      <c r="AG1020" s="553">
        <v>18</v>
      </c>
      <c r="AH1020" s="553">
        <v>18</v>
      </c>
      <c r="AI1020" s="553">
        <v>18</v>
      </c>
      <c r="AJ1020" s="553">
        <v>18</v>
      </c>
      <c r="AK1020" s="553">
        <v>255</v>
      </c>
      <c r="AL1020" s="553"/>
      <c r="AM1020" s="553">
        <v>255</v>
      </c>
      <c r="AN1020" s="553">
        <v>255</v>
      </c>
      <c r="AO1020" s="553">
        <v>255</v>
      </c>
      <c r="AP1020" s="553">
        <v>255</v>
      </c>
      <c r="AQ1020" s="554">
        <v>255</v>
      </c>
    </row>
    <row r="1021" spans="1:43" x14ac:dyDescent="0.15">
      <c r="A1021" s="551" t="s">
        <v>10057</v>
      </c>
      <c r="B1021" s="552"/>
      <c r="C1021" s="552"/>
      <c r="D1021" s="1245"/>
      <c r="E1021" s="553">
        <v>10.3</v>
      </c>
      <c r="F1021" s="553">
        <v>10.3</v>
      </c>
      <c r="G1021" s="553">
        <v>10.3</v>
      </c>
      <c r="H1021" s="553">
        <v>10.3</v>
      </c>
      <c r="I1021" s="553">
        <v>10.3</v>
      </c>
      <c r="J1021" s="553">
        <v>10.3</v>
      </c>
      <c r="K1021" s="553">
        <v>10.3</v>
      </c>
      <c r="L1021" s="553">
        <v>10.3</v>
      </c>
      <c r="M1021" s="553" t="e">
        <v>#N/A</v>
      </c>
      <c r="N1021" s="553" t="e">
        <v>#N/A</v>
      </c>
      <c r="O1021" s="553" t="e">
        <v>#N/A</v>
      </c>
      <c r="P1021" s="553" t="e">
        <v>#N/A</v>
      </c>
      <c r="Q1021" s="553" t="e">
        <v>#N/A</v>
      </c>
      <c r="R1021" s="553" t="e">
        <v>#N/A</v>
      </c>
      <c r="S1021" s="553" t="e">
        <v>#N/A</v>
      </c>
      <c r="T1021" s="553" t="e">
        <v>#N/A</v>
      </c>
      <c r="U1021" s="553" t="e">
        <v>#N/A</v>
      </c>
      <c r="V1021" s="553" t="e">
        <v>#N/A</v>
      </c>
      <c r="W1021" s="554" t="e">
        <v>#N/A</v>
      </c>
      <c r="X1021" s="546"/>
      <c r="Y1021" s="551" t="s">
        <v>10116</v>
      </c>
      <c r="Z1021" s="552"/>
      <c r="AA1021" s="552"/>
      <c r="AB1021" s="1247" t="s">
        <v>10111</v>
      </c>
      <c r="AC1021" s="553">
        <v>4</v>
      </c>
      <c r="AD1021" s="553">
        <v>4</v>
      </c>
      <c r="AE1021" s="553">
        <v>10</v>
      </c>
      <c r="AF1021" s="553">
        <v>10</v>
      </c>
      <c r="AG1021" s="553">
        <v>10</v>
      </c>
      <c r="AH1021" s="553">
        <v>10</v>
      </c>
      <c r="AI1021" s="553">
        <v>10</v>
      </c>
      <c r="AJ1021" s="553">
        <v>10</v>
      </c>
      <c r="AK1021" s="553">
        <v>255</v>
      </c>
      <c r="AL1021" s="553"/>
      <c r="AM1021" s="553">
        <v>255</v>
      </c>
      <c r="AN1021" s="553">
        <v>255</v>
      </c>
      <c r="AO1021" s="553">
        <v>255</v>
      </c>
      <c r="AP1021" s="553">
        <v>255</v>
      </c>
      <c r="AQ1021" s="554">
        <v>255</v>
      </c>
    </row>
    <row r="1022" spans="1:43" x14ac:dyDescent="0.15">
      <c r="A1022" s="551" t="s">
        <v>10112</v>
      </c>
      <c r="B1022" s="552"/>
      <c r="C1022" s="552"/>
      <c r="D1022" s="1245"/>
      <c r="E1022" s="553">
        <v>-3</v>
      </c>
      <c r="F1022" s="553">
        <v>-3</v>
      </c>
      <c r="G1022" s="553">
        <v>-3</v>
      </c>
      <c r="H1022" s="553">
        <v>-3</v>
      </c>
      <c r="I1022" s="553">
        <v>-3</v>
      </c>
      <c r="J1022" s="553">
        <v>-3</v>
      </c>
      <c r="K1022" s="553">
        <v>-3</v>
      </c>
      <c r="L1022" s="553">
        <v>-3</v>
      </c>
      <c r="M1022" s="553" t="e">
        <v>#N/A</v>
      </c>
      <c r="N1022" s="553" t="e">
        <v>#N/A</v>
      </c>
      <c r="O1022" s="553" t="e">
        <v>#N/A</v>
      </c>
      <c r="P1022" s="553" t="e">
        <v>#N/A</v>
      </c>
      <c r="Q1022" s="553" t="e">
        <v>#N/A</v>
      </c>
      <c r="R1022" s="553" t="e">
        <v>#N/A</v>
      </c>
      <c r="S1022" s="553" t="e">
        <v>#N/A</v>
      </c>
      <c r="T1022" s="553" t="e">
        <v>#N/A</v>
      </c>
      <c r="U1022" s="553" t="e">
        <v>#N/A</v>
      </c>
      <c r="V1022" s="553" t="e">
        <v>#N/A</v>
      </c>
      <c r="W1022" s="554" t="e">
        <v>#N/A</v>
      </c>
      <c r="X1022" s="546"/>
      <c r="Y1022" s="551" t="s">
        <v>10117</v>
      </c>
      <c r="Z1022" s="552"/>
      <c r="AA1022" s="552"/>
      <c r="AB1022" s="1246"/>
      <c r="AC1022" s="553">
        <v>27</v>
      </c>
      <c r="AD1022" s="553">
        <v>27</v>
      </c>
      <c r="AE1022" s="553">
        <v>27</v>
      </c>
      <c r="AF1022" s="553">
        <v>21</v>
      </c>
      <c r="AG1022" s="553">
        <v>21</v>
      </c>
      <c r="AH1022" s="553">
        <v>21</v>
      </c>
      <c r="AI1022" s="553">
        <v>21</v>
      </c>
      <c r="AJ1022" s="553">
        <v>21</v>
      </c>
      <c r="AK1022" s="553">
        <v>255</v>
      </c>
      <c r="AL1022" s="553"/>
      <c r="AM1022" s="553">
        <v>255</v>
      </c>
      <c r="AN1022" s="553">
        <v>255</v>
      </c>
      <c r="AO1022" s="553">
        <v>255</v>
      </c>
      <c r="AP1022" s="553">
        <v>255</v>
      </c>
      <c r="AQ1022" s="554">
        <v>255</v>
      </c>
    </row>
    <row r="1023" spans="1:43" x14ac:dyDescent="0.15">
      <c r="A1023" s="551" t="s">
        <v>10113</v>
      </c>
      <c r="B1023" s="552"/>
      <c r="C1023" s="552"/>
      <c r="D1023" s="1245"/>
      <c r="E1023" s="553">
        <v>5</v>
      </c>
      <c r="F1023" s="553">
        <v>5</v>
      </c>
      <c r="G1023" s="553">
        <v>5</v>
      </c>
      <c r="H1023" s="553">
        <v>5</v>
      </c>
      <c r="I1023" s="553">
        <v>5</v>
      </c>
      <c r="J1023" s="553">
        <v>5</v>
      </c>
      <c r="K1023" s="553">
        <v>5</v>
      </c>
      <c r="L1023" s="553">
        <v>5</v>
      </c>
      <c r="M1023" s="553" t="e">
        <v>#N/A</v>
      </c>
      <c r="N1023" s="553" t="e">
        <v>#N/A</v>
      </c>
      <c r="O1023" s="553" t="e">
        <v>#N/A</v>
      </c>
      <c r="P1023" s="553" t="e">
        <v>#N/A</v>
      </c>
      <c r="Q1023" s="553" t="e">
        <v>#N/A</v>
      </c>
      <c r="R1023" s="553" t="e">
        <v>#N/A</v>
      </c>
      <c r="S1023" s="553" t="e">
        <v>#N/A</v>
      </c>
      <c r="T1023" s="553" t="e">
        <v>#N/A</v>
      </c>
      <c r="U1023" s="553" t="e">
        <v>#N/A</v>
      </c>
      <c r="V1023" s="553" t="e">
        <v>#N/A</v>
      </c>
      <c r="W1023" s="554" t="e">
        <v>#N/A</v>
      </c>
      <c r="X1023" s="546"/>
      <c r="Y1023" s="551" t="s">
        <v>10116</v>
      </c>
      <c r="Z1023" s="552"/>
      <c r="AA1023" s="552"/>
      <c r="AB1023" s="1247" t="s">
        <v>10114</v>
      </c>
      <c r="AC1023" s="553">
        <v>255</v>
      </c>
      <c r="AD1023" s="553">
        <v>255</v>
      </c>
      <c r="AE1023" s="553">
        <v>255</v>
      </c>
      <c r="AF1023" s="553">
        <v>255</v>
      </c>
      <c r="AG1023" s="553">
        <v>255</v>
      </c>
      <c r="AH1023" s="553">
        <v>255</v>
      </c>
      <c r="AI1023" s="553">
        <v>255</v>
      </c>
      <c r="AJ1023" s="553">
        <v>4</v>
      </c>
      <c r="AK1023" s="553">
        <v>5</v>
      </c>
      <c r="AL1023" s="553"/>
      <c r="AM1023" s="553">
        <v>255</v>
      </c>
      <c r="AN1023" s="553">
        <v>255</v>
      </c>
      <c r="AO1023" s="553">
        <v>255</v>
      </c>
      <c r="AP1023" s="553">
        <v>5</v>
      </c>
      <c r="AQ1023" s="554">
        <v>5</v>
      </c>
    </row>
    <row r="1024" spans="1:43" ht="14.25" thickBot="1" x14ac:dyDescent="0.2">
      <c r="A1024" s="551" t="s">
        <v>10115</v>
      </c>
      <c r="B1024" s="552"/>
      <c r="C1024" s="552"/>
      <c r="D1024" s="1246"/>
      <c r="E1024" s="553">
        <v>5</v>
      </c>
      <c r="F1024" s="553">
        <v>5</v>
      </c>
      <c r="G1024" s="553">
        <v>5</v>
      </c>
      <c r="H1024" s="553">
        <v>5</v>
      </c>
      <c r="I1024" s="553">
        <v>5</v>
      </c>
      <c r="J1024" s="553">
        <v>5</v>
      </c>
      <c r="K1024" s="553">
        <v>5</v>
      </c>
      <c r="L1024" s="553">
        <v>5</v>
      </c>
      <c r="M1024" s="553" t="e">
        <v>#N/A</v>
      </c>
      <c r="N1024" s="553" t="e">
        <v>#N/A</v>
      </c>
      <c r="O1024" s="553" t="e">
        <v>#N/A</v>
      </c>
      <c r="P1024" s="553" t="e">
        <v>#N/A</v>
      </c>
      <c r="Q1024" s="553" t="e">
        <v>#N/A</v>
      </c>
      <c r="R1024" s="553" t="e">
        <v>#N/A</v>
      </c>
      <c r="S1024" s="553" t="e">
        <v>#N/A</v>
      </c>
      <c r="T1024" s="553" t="e">
        <v>#N/A</v>
      </c>
      <c r="U1024" s="553" t="e">
        <v>#N/A</v>
      </c>
      <c r="V1024" s="553" t="e">
        <v>#N/A</v>
      </c>
      <c r="W1024" s="554" t="e">
        <v>#N/A</v>
      </c>
      <c r="X1024" s="546"/>
      <c r="Y1024" s="555" t="s">
        <v>10123</v>
      </c>
      <c r="Z1024" s="556"/>
      <c r="AA1024" s="556"/>
      <c r="AB1024" s="1248"/>
      <c r="AC1024" s="557">
        <v>255</v>
      </c>
      <c r="AD1024" s="557">
        <v>255</v>
      </c>
      <c r="AE1024" s="557">
        <v>255</v>
      </c>
      <c r="AF1024" s="557">
        <v>255</v>
      </c>
      <c r="AG1024" s="557">
        <v>255</v>
      </c>
      <c r="AH1024" s="557">
        <v>255</v>
      </c>
      <c r="AI1024" s="557">
        <v>255</v>
      </c>
      <c r="AJ1024" s="557">
        <v>20</v>
      </c>
      <c r="AK1024" s="557">
        <v>20</v>
      </c>
      <c r="AL1024" s="557"/>
      <c r="AM1024" s="557">
        <v>255</v>
      </c>
      <c r="AN1024" s="557">
        <v>255</v>
      </c>
      <c r="AO1024" s="557">
        <v>255</v>
      </c>
      <c r="AP1024" s="557">
        <v>21</v>
      </c>
      <c r="AQ1024" s="558">
        <v>21</v>
      </c>
    </row>
    <row r="1025" spans="1:43" ht="14.25" thickBot="1" x14ac:dyDescent="0.2">
      <c r="A1025" s="551" t="s">
        <v>10055</v>
      </c>
      <c r="B1025" s="552"/>
      <c r="C1025" s="552"/>
      <c r="D1025" s="1247" t="s">
        <v>10124</v>
      </c>
      <c r="E1025" s="553">
        <v>9</v>
      </c>
      <c r="F1025" s="553">
        <v>2</v>
      </c>
      <c r="G1025" s="553">
        <v>2</v>
      </c>
      <c r="H1025" s="553">
        <v>2</v>
      </c>
      <c r="I1025" s="553">
        <v>2</v>
      </c>
      <c r="J1025" s="553">
        <v>2</v>
      </c>
      <c r="K1025" s="553">
        <v>2</v>
      </c>
      <c r="L1025" s="553">
        <v>2</v>
      </c>
      <c r="M1025" s="553" t="e">
        <v>#N/A</v>
      </c>
      <c r="N1025" s="553" t="e">
        <v>#N/A</v>
      </c>
      <c r="O1025" s="553" t="e">
        <v>#N/A</v>
      </c>
      <c r="P1025" s="553" t="e">
        <v>#N/A</v>
      </c>
      <c r="Q1025" s="553" t="e">
        <v>#N/A</v>
      </c>
      <c r="R1025" s="553" t="e">
        <v>#N/A</v>
      </c>
      <c r="S1025" s="553" t="e">
        <v>#N/A</v>
      </c>
      <c r="T1025" s="553" t="e">
        <v>#N/A</v>
      </c>
      <c r="U1025" s="553" t="e">
        <v>#N/A</v>
      </c>
      <c r="V1025" s="553" t="e">
        <v>#N/A</v>
      </c>
      <c r="W1025" s="554" t="e">
        <v>#N/A</v>
      </c>
      <c r="X1025" s="546"/>
      <c r="Y1025" s="546"/>
      <c r="Z1025" s="546"/>
      <c r="AA1025" s="546"/>
      <c r="AB1025" s="546"/>
      <c r="AC1025" s="546"/>
      <c r="AD1025" s="546"/>
      <c r="AE1025" s="546"/>
      <c r="AF1025" s="546"/>
      <c r="AG1025" s="546"/>
      <c r="AH1025" s="546"/>
      <c r="AI1025" s="546"/>
      <c r="AJ1025" s="546"/>
      <c r="AK1025" s="546"/>
      <c r="AL1025" s="546"/>
      <c r="AM1025" s="546"/>
      <c r="AN1025" s="546"/>
      <c r="AO1025" s="546"/>
      <c r="AP1025" s="546"/>
      <c r="AQ1025" s="546"/>
    </row>
    <row r="1026" spans="1:43" x14ac:dyDescent="0.15">
      <c r="A1026" s="551" t="s">
        <v>10056</v>
      </c>
      <c r="B1026" s="552"/>
      <c r="C1026" s="552"/>
      <c r="D1026" s="1245"/>
      <c r="E1026" s="553">
        <v>85</v>
      </c>
      <c r="F1026" s="553">
        <v>85</v>
      </c>
      <c r="G1026" s="553">
        <v>85</v>
      </c>
      <c r="H1026" s="553">
        <v>85</v>
      </c>
      <c r="I1026" s="553">
        <v>85</v>
      </c>
      <c r="J1026" s="553">
        <v>85</v>
      </c>
      <c r="K1026" s="553">
        <v>85</v>
      </c>
      <c r="L1026" s="553">
        <v>85</v>
      </c>
      <c r="M1026" s="553" t="e">
        <v>#N/A</v>
      </c>
      <c r="N1026" s="553" t="e">
        <v>#N/A</v>
      </c>
      <c r="O1026" s="553" t="e">
        <v>#N/A</v>
      </c>
      <c r="P1026" s="553" t="e">
        <v>#N/A</v>
      </c>
      <c r="Q1026" s="553" t="e">
        <v>#N/A</v>
      </c>
      <c r="R1026" s="553" t="e">
        <v>#N/A</v>
      </c>
      <c r="S1026" s="553" t="e">
        <v>#N/A</v>
      </c>
      <c r="T1026" s="553" t="e">
        <v>#N/A</v>
      </c>
      <c r="U1026" s="553" t="e">
        <v>#N/A</v>
      </c>
      <c r="V1026" s="553" t="e">
        <v>#N/A</v>
      </c>
      <c r="W1026" s="554" t="e">
        <v>#N/A</v>
      </c>
      <c r="X1026" s="546"/>
      <c r="Y1026" s="547" t="s">
        <v>10118</v>
      </c>
      <c r="Z1026" s="548"/>
      <c r="AA1026" s="548"/>
      <c r="AB1026" s="1249" t="s">
        <v>10110</v>
      </c>
      <c r="AC1026" s="549">
        <v>255</v>
      </c>
      <c r="AD1026" s="549">
        <v>255</v>
      </c>
      <c r="AE1026" s="549">
        <v>255</v>
      </c>
      <c r="AF1026" s="549">
        <v>255</v>
      </c>
      <c r="AG1026" s="549">
        <v>255</v>
      </c>
      <c r="AH1026" s="549">
        <v>255</v>
      </c>
      <c r="AI1026" s="549">
        <v>255</v>
      </c>
      <c r="AJ1026" s="549">
        <v>255</v>
      </c>
      <c r="AK1026" s="549">
        <v>255</v>
      </c>
      <c r="AL1026" s="549"/>
      <c r="AM1026" s="549">
        <v>255</v>
      </c>
      <c r="AN1026" s="549">
        <v>255</v>
      </c>
      <c r="AO1026" s="549">
        <v>255</v>
      </c>
      <c r="AP1026" s="549">
        <v>255</v>
      </c>
      <c r="AQ1026" s="550">
        <v>255</v>
      </c>
    </row>
    <row r="1027" spans="1:43" x14ac:dyDescent="0.15">
      <c r="A1027" s="551" t="s">
        <v>10057</v>
      </c>
      <c r="B1027" s="552"/>
      <c r="C1027" s="552"/>
      <c r="D1027" s="1245"/>
      <c r="E1027" s="553">
        <v>14</v>
      </c>
      <c r="F1027" s="553">
        <v>14</v>
      </c>
      <c r="G1027" s="553">
        <v>6</v>
      </c>
      <c r="H1027" s="553">
        <v>6</v>
      </c>
      <c r="I1027" s="553">
        <v>6</v>
      </c>
      <c r="J1027" s="553">
        <v>6</v>
      </c>
      <c r="K1027" s="553">
        <v>6</v>
      </c>
      <c r="L1027" s="553">
        <v>6</v>
      </c>
      <c r="M1027" s="553" t="e">
        <v>#N/A</v>
      </c>
      <c r="N1027" s="553" t="e">
        <v>#N/A</v>
      </c>
      <c r="O1027" s="553" t="e">
        <v>#N/A</v>
      </c>
      <c r="P1027" s="553" t="e">
        <v>#N/A</v>
      </c>
      <c r="Q1027" s="553" t="e">
        <v>#N/A</v>
      </c>
      <c r="R1027" s="553" t="e">
        <v>#N/A</v>
      </c>
      <c r="S1027" s="553" t="e">
        <v>#N/A</v>
      </c>
      <c r="T1027" s="553" t="e">
        <v>#N/A</v>
      </c>
      <c r="U1027" s="553" t="e">
        <v>#N/A</v>
      </c>
      <c r="V1027" s="553" t="e">
        <v>#N/A</v>
      </c>
      <c r="W1027" s="554" t="e">
        <v>#N/A</v>
      </c>
      <c r="X1027" s="546"/>
      <c r="Y1027" s="551" t="s">
        <v>10119</v>
      </c>
      <c r="Z1027" s="552"/>
      <c r="AA1027" s="552"/>
      <c r="AB1027" s="1246"/>
      <c r="AC1027" s="553">
        <v>255</v>
      </c>
      <c r="AD1027" s="553">
        <v>255</v>
      </c>
      <c r="AE1027" s="553">
        <v>255</v>
      </c>
      <c r="AF1027" s="553">
        <v>255</v>
      </c>
      <c r="AG1027" s="553">
        <v>255</v>
      </c>
      <c r="AH1027" s="553">
        <v>255</v>
      </c>
      <c r="AI1027" s="553">
        <v>255</v>
      </c>
      <c r="AJ1027" s="553">
        <v>255</v>
      </c>
      <c r="AK1027" s="553">
        <v>255</v>
      </c>
      <c r="AL1027" s="553"/>
      <c r="AM1027" s="553">
        <v>255</v>
      </c>
      <c r="AN1027" s="553">
        <v>255</v>
      </c>
      <c r="AO1027" s="553">
        <v>255</v>
      </c>
      <c r="AP1027" s="553">
        <v>255</v>
      </c>
      <c r="AQ1027" s="554">
        <v>255</v>
      </c>
    </row>
    <row r="1028" spans="1:43" x14ac:dyDescent="0.15">
      <c r="A1028" s="551" t="s">
        <v>10112</v>
      </c>
      <c r="B1028" s="552"/>
      <c r="C1028" s="552"/>
      <c r="D1028" s="1245"/>
      <c r="E1028" s="553">
        <v>-14</v>
      </c>
      <c r="F1028" s="553">
        <v>-13</v>
      </c>
      <c r="G1028" s="553">
        <v>-14</v>
      </c>
      <c r="H1028" s="553">
        <v>-6</v>
      </c>
      <c r="I1028" s="553">
        <v>-6</v>
      </c>
      <c r="J1028" s="553">
        <v>-6</v>
      </c>
      <c r="K1028" s="553">
        <v>-6</v>
      </c>
      <c r="L1028" s="553">
        <v>-6</v>
      </c>
      <c r="M1028" s="553" t="e">
        <v>#N/A</v>
      </c>
      <c r="N1028" s="553" t="e">
        <v>#N/A</v>
      </c>
      <c r="O1028" s="553" t="e">
        <v>#N/A</v>
      </c>
      <c r="P1028" s="553" t="e">
        <v>#N/A</v>
      </c>
      <c r="Q1028" s="553" t="e">
        <v>#N/A</v>
      </c>
      <c r="R1028" s="553" t="e">
        <v>#N/A</v>
      </c>
      <c r="S1028" s="553" t="e">
        <v>#N/A</v>
      </c>
      <c r="T1028" s="553" t="e">
        <v>#N/A</v>
      </c>
      <c r="U1028" s="553" t="e">
        <v>#N/A</v>
      </c>
      <c r="V1028" s="553" t="e">
        <v>#N/A</v>
      </c>
      <c r="W1028" s="554" t="e">
        <v>#N/A</v>
      </c>
      <c r="X1028" s="546"/>
      <c r="Y1028" s="551" t="s">
        <v>10125</v>
      </c>
      <c r="Z1028" s="552"/>
      <c r="AA1028" s="552"/>
      <c r="AB1028" s="1247" t="s">
        <v>10111</v>
      </c>
      <c r="AC1028" s="553">
        <v>4</v>
      </c>
      <c r="AD1028" s="553">
        <v>4</v>
      </c>
      <c r="AE1028" s="553">
        <v>4</v>
      </c>
      <c r="AF1028" s="553">
        <v>4</v>
      </c>
      <c r="AG1028" s="553">
        <v>4</v>
      </c>
      <c r="AH1028" s="553">
        <v>4</v>
      </c>
      <c r="AI1028" s="553">
        <v>4</v>
      </c>
      <c r="AJ1028" s="553">
        <v>4</v>
      </c>
      <c r="AK1028" s="553">
        <v>4</v>
      </c>
      <c r="AL1028" s="553"/>
      <c r="AM1028" s="553">
        <v>4</v>
      </c>
      <c r="AN1028" s="553">
        <v>4</v>
      </c>
      <c r="AO1028" s="553">
        <v>4</v>
      </c>
      <c r="AP1028" s="553">
        <v>4</v>
      </c>
      <c r="AQ1028" s="554">
        <v>4</v>
      </c>
    </row>
    <row r="1029" spans="1:43" x14ac:dyDescent="0.15">
      <c r="A1029" s="551" t="s">
        <v>10113</v>
      </c>
      <c r="B1029" s="552"/>
      <c r="C1029" s="552"/>
      <c r="D1029" s="1245"/>
      <c r="E1029" s="553">
        <v>5</v>
      </c>
      <c r="F1029" s="553">
        <v>5</v>
      </c>
      <c r="G1029" s="553">
        <v>5</v>
      </c>
      <c r="H1029" s="553">
        <v>5</v>
      </c>
      <c r="I1029" s="553">
        <v>5</v>
      </c>
      <c r="J1029" s="553">
        <v>5</v>
      </c>
      <c r="K1029" s="553">
        <v>5</v>
      </c>
      <c r="L1029" s="553">
        <v>5</v>
      </c>
      <c r="M1029" s="553" t="e">
        <v>#N/A</v>
      </c>
      <c r="N1029" s="553" t="e">
        <v>#N/A</v>
      </c>
      <c r="O1029" s="553" t="e">
        <v>#N/A</v>
      </c>
      <c r="P1029" s="553" t="e">
        <v>#N/A</v>
      </c>
      <c r="Q1029" s="553" t="e">
        <v>#N/A</v>
      </c>
      <c r="R1029" s="553" t="e">
        <v>#N/A</v>
      </c>
      <c r="S1029" s="553" t="e">
        <v>#N/A</v>
      </c>
      <c r="T1029" s="553" t="e">
        <v>#N/A</v>
      </c>
      <c r="U1029" s="553" t="e">
        <v>#N/A</v>
      </c>
      <c r="V1029" s="553" t="e">
        <v>#N/A</v>
      </c>
      <c r="W1029" s="554" t="e">
        <v>#N/A</v>
      </c>
      <c r="X1029" s="546"/>
      <c r="Y1029" s="551" t="s">
        <v>10126</v>
      </c>
      <c r="Z1029" s="552"/>
      <c r="AA1029" s="552"/>
      <c r="AB1029" s="1246"/>
      <c r="AC1029" s="553">
        <v>4</v>
      </c>
      <c r="AD1029" s="553">
        <v>4</v>
      </c>
      <c r="AE1029" s="553">
        <v>4</v>
      </c>
      <c r="AF1029" s="553">
        <v>4</v>
      </c>
      <c r="AG1029" s="553">
        <v>4</v>
      </c>
      <c r="AH1029" s="553">
        <v>4</v>
      </c>
      <c r="AI1029" s="553">
        <v>4</v>
      </c>
      <c r="AJ1029" s="553">
        <v>4</v>
      </c>
      <c r="AK1029" s="553">
        <v>4</v>
      </c>
      <c r="AL1029" s="553"/>
      <c r="AM1029" s="553">
        <v>4</v>
      </c>
      <c r="AN1029" s="553">
        <v>4</v>
      </c>
      <c r="AO1029" s="553">
        <v>4</v>
      </c>
      <c r="AP1029" s="553">
        <v>4</v>
      </c>
      <c r="AQ1029" s="554">
        <v>4</v>
      </c>
    </row>
    <row r="1030" spans="1:43" x14ac:dyDescent="0.15">
      <c r="A1030" s="551" t="s">
        <v>10115</v>
      </c>
      <c r="B1030" s="552"/>
      <c r="C1030" s="552"/>
      <c r="D1030" s="1246"/>
      <c r="E1030" s="553">
        <v>5</v>
      </c>
      <c r="F1030" s="553">
        <v>5</v>
      </c>
      <c r="G1030" s="553">
        <v>5</v>
      </c>
      <c r="H1030" s="553">
        <v>5</v>
      </c>
      <c r="I1030" s="553">
        <v>5</v>
      </c>
      <c r="J1030" s="553">
        <v>5</v>
      </c>
      <c r="K1030" s="553">
        <v>5</v>
      </c>
      <c r="L1030" s="553">
        <v>5</v>
      </c>
      <c r="M1030" s="553" t="e">
        <v>#N/A</v>
      </c>
      <c r="N1030" s="553" t="e">
        <v>#N/A</v>
      </c>
      <c r="O1030" s="553" t="e">
        <v>#N/A</v>
      </c>
      <c r="P1030" s="553" t="e">
        <v>#N/A</v>
      </c>
      <c r="Q1030" s="553" t="e">
        <v>#N/A</v>
      </c>
      <c r="R1030" s="553" t="e">
        <v>#N/A</v>
      </c>
      <c r="S1030" s="553" t="e">
        <v>#N/A</v>
      </c>
      <c r="T1030" s="553" t="e">
        <v>#N/A</v>
      </c>
      <c r="U1030" s="553" t="e">
        <v>#N/A</v>
      </c>
      <c r="V1030" s="553" t="e">
        <v>#N/A</v>
      </c>
      <c r="W1030" s="554" t="e">
        <v>#N/A</v>
      </c>
      <c r="X1030" s="546"/>
      <c r="Y1030" s="551" t="s">
        <v>10125</v>
      </c>
      <c r="Z1030" s="552"/>
      <c r="AA1030" s="552"/>
      <c r="AB1030" s="1247" t="s">
        <v>10114</v>
      </c>
      <c r="AC1030" s="553">
        <v>0</v>
      </c>
      <c r="AD1030" s="553">
        <v>0</v>
      </c>
      <c r="AE1030" s="553">
        <v>0</v>
      </c>
      <c r="AF1030" s="553">
        <v>0</v>
      </c>
      <c r="AG1030" s="553">
        <v>0</v>
      </c>
      <c r="AH1030" s="553">
        <v>0</v>
      </c>
      <c r="AI1030" s="553">
        <v>0</v>
      </c>
      <c r="AJ1030" s="553">
        <v>5</v>
      </c>
      <c r="AK1030" s="553">
        <v>5</v>
      </c>
      <c r="AL1030" s="553"/>
      <c r="AM1030" s="553">
        <v>0</v>
      </c>
      <c r="AN1030" s="553">
        <v>0</v>
      </c>
      <c r="AO1030" s="553">
        <v>0</v>
      </c>
      <c r="AP1030" s="553">
        <v>4</v>
      </c>
      <c r="AQ1030" s="554">
        <v>4</v>
      </c>
    </row>
    <row r="1031" spans="1:43" ht="14.25" thickBot="1" x14ac:dyDescent="0.2">
      <c r="A1031" s="551" t="s">
        <v>10055</v>
      </c>
      <c r="B1031" s="552"/>
      <c r="C1031" s="552"/>
      <c r="D1031" s="1247" t="s">
        <v>10120</v>
      </c>
      <c r="E1031" s="553"/>
      <c r="F1031" s="553"/>
      <c r="G1031" s="553"/>
      <c r="H1031" s="553"/>
      <c r="I1031" s="553"/>
      <c r="J1031" s="553"/>
      <c r="K1031" s="553"/>
      <c r="L1031" s="553">
        <v>2</v>
      </c>
      <c r="M1031" s="553" t="e">
        <v>#N/A</v>
      </c>
      <c r="N1031" s="553" t="e">
        <v>#N/A</v>
      </c>
      <c r="O1031" s="553" t="e">
        <v>#N/A</v>
      </c>
      <c r="P1031" s="553" t="e">
        <v>#N/A</v>
      </c>
      <c r="Q1031" s="553" t="e">
        <v>#N/A</v>
      </c>
      <c r="R1031" s="553" t="e">
        <v>#N/A</v>
      </c>
      <c r="S1031" s="553" t="e">
        <v>#N/A</v>
      </c>
      <c r="T1031" s="553" t="e">
        <v>#N/A</v>
      </c>
      <c r="U1031" s="553" t="e">
        <v>#N/A</v>
      </c>
      <c r="V1031" s="553" t="e">
        <v>#N/A</v>
      </c>
      <c r="W1031" s="554" t="e">
        <v>#N/A</v>
      </c>
      <c r="X1031" s="546"/>
      <c r="Y1031" s="555" t="s">
        <v>10119</v>
      </c>
      <c r="Z1031" s="556"/>
      <c r="AA1031" s="556"/>
      <c r="AB1031" s="1248"/>
      <c r="AC1031" s="557">
        <v>0</v>
      </c>
      <c r="AD1031" s="557">
        <v>0</v>
      </c>
      <c r="AE1031" s="557">
        <v>0</v>
      </c>
      <c r="AF1031" s="557">
        <v>0</v>
      </c>
      <c r="AG1031" s="557">
        <v>0</v>
      </c>
      <c r="AH1031" s="557">
        <v>0</v>
      </c>
      <c r="AI1031" s="557">
        <v>0</v>
      </c>
      <c r="AJ1031" s="557">
        <v>5</v>
      </c>
      <c r="AK1031" s="557">
        <v>5</v>
      </c>
      <c r="AL1031" s="557"/>
      <c r="AM1031" s="557">
        <v>0</v>
      </c>
      <c r="AN1031" s="557">
        <v>0</v>
      </c>
      <c r="AO1031" s="557">
        <v>0</v>
      </c>
      <c r="AP1031" s="557">
        <v>4</v>
      </c>
      <c r="AQ1031" s="558">
        <v>4</v>
      </c>
    </row>
    <row r="1032" spans="1:43" x14ac:dyDescent="0.15">
      <c r="A1032" s="551" t="s">
        <v>10056</v>
      </c>
      <c r="B1032" s="552"/>
      <c r="C1032" s="552"/>
      <c r="D1032" s="1245"/>
      <c r="E1032" s="553"/>
      <c r="F1032" s="553"/>
      <c r="G1032" s="553"/>
      <c r="H1032" s="553"/>
      <c r="I1032" s="553"/>
      <c r="J1032" s="553"/>
      <c r="K1032" s="553"/>
      <c r="L1032" s="553">
        <v>90</v>
      </c>
      <c r="M1032" s="553" t="e">
        <v>#N/A</v>
      </c>
      <c r="N1032" s="553" t="e">
        <v>#N/A</v>
      </c>
      <c r="O1032" s="553" t="e">
        <v>#N/A</v>
      </c>
      <c r="P1032" s="553" t="e">
        <v>#N/A</v>
      </c>
      <c r="Q1032" s="553" t="e">
        <v>#N/A</v>
      </c>
      <c r="R1032" s="553" t="e">
        <v>#N/A</v>
      </c>
      <c r="S1032" s="553" t="e">
        <v>#N/A</v>
      </c>
      <c r="T1032" s="553" t="e">
        <v>#N/A</v>
      </c>
      <c r="U1032" s="553" t="e">
        <v>#N/A</v>
      </c>
      <c r="V1032" s="553" t="e">
        <v>#N/A</v>
      </c>
      <c r="W1032" s="554" t="e">
        <v>#N/A</v>
      </c>
      <c r="X1032" s="546"/>
      <c r="Y1032" s="546"/>
      <c r="Z1032" s="546"/>
      <c r="AA1032" s="546"/>
      <c r="AB1032" s="546"/>
      <c r="AC1032" s="546"/>
      <c r="AD1032" s="546"/>
      <c r="AE1032" s="546"/>
      <c r="AF1032" s="546"/>
      <c r="AG1032" s="546"/>
      <c r="AH1032" s="546"/>
      <c r="AI1032" s="546"/>
      <c r="AJ1032" s="546"/>
      <c r="AK1032" s="546"/>
      <c r="AL1032" s="546"/>
      <c r="AM1032" s="546"/>
      <c r="AN1032" s="546"/>
      <c r="AO1032" s="546"/>
      <c r="AP1032" s="546"/>
      <c r="AQ1032" s="546"/>
    </row>
    <row r="1033" spans="1:43" x14ac:dyDescent="0.15">
      <c r="A1033" s="551" t="s">
        <v>10057</v>
      </c>
      <c r="B1033" s="552"/>
      <c r="C1033" s="552"/>
      <c r="D1033" s="1245"/>
      <c r="E1033" s="553"/>
      <c r="F1033" s="553"/>
      <c r="G1033" s="553"/>
      <c r="H1033" s="553"/>
      <c r="I1033" s="553"/>
      <c r="J1033" s="553"/>
      <c r="K1033" s="553"/>
      <c r="L1033" s="553">
        <v>12</v>
      </c>
      <c r="M1033" s="553" t="e">
        <v>#N/A</v>
      </c>
      <c r="N1033" s="553" t="e">
        <v>#N/A</v>
      </c>
      <c r="O1033" s="553" t="e">
        <v>#N/A</v>
      </c>
      <c r="P1033" s="553" t="e">
        <v>#N/A</v>
      </c>
      <c r="Q1033" s="553" t="e">
        <v>#N/A</v>
      </c>
      <c r="R1033" s="553" t="e">
        <v>#N/A</v>
      </c>
      <c r="S1033" s="553" t="e">
        <v>#N/A</v>
      </c>
      <c r="T1033" s="553" t="e">
        <v>#N/A</v>
      </c>
      <c r="U1033" s="553" t="e">
        <v>#N/A</v>
      </c>
      <c r="V1033" s="553" t="e">
        <v>#N/A</v>
      </c>
      <c r="W1033" s="554" t="e">
        <v>#N/A</v>
      </c>
      <c r="X1033" s="546"/>
      <c r="Y1033" s="546"/>
      <c r="Z1033" s="546"/>
      <c r="AA1033" s="546"/>
      <c r="AB1033" s="546"/>
      <c r="AC1033" s="546"/>
      <c r="AD1033" s="546"/>
      <c r="AE1033" s="546"/>
      <c r="AF1033" s="546"/>
      <c r="AG1033" s="546"/>
      <c r="AH1033" s="546"/>
      <c r="AI1033" s="546"/>
      <c r="AJ1033" s="546"/>
      <c r="AK1033" s="546"/>
      <c r="AL1033" s="546"/>
      <c r="AM1033" s="546"/>
      <c r="AN1033" s="546"/>
      <c r="AO1033" s="546"/>
      <c r="AP1033" s="546"/>
      <c r="AQ1033" s="546"/>
    </row>
    <row r="1034" spans="1:43" x14ac:dyDescent="0.15">
      <c r="A1034" s="551" t="s">
        <v>10112</v>
      </c>
      <c r="B1034" s="552"/>
      <c r="C1034" s="552"/>
      <c r="D1034" s="1245"/>
      <c r="E1034" s="553"/>
      <c r="F1034" s="553"/>
      <c r="G1034" s="553"/>
      <c r="H1034" s="553"/>
      <c r="I1034" s="553"/>
      <c r="J1034" s="553"/>
      <c r="K1034" s="553"/>
      <c r="L1034" s="553">
        <v>-5</v>
      </c>
      <c r="M1034" s="553" t="e">
        <v>#N/A</v>
      </c>
      <c r="N1034" s="553" t="e">
        <v>#N/A</v>
      </c>
      <c r="O1034" s="553" t="e">
        <v>#N/A</v>
      </c>
      <c r="P1034" s="553" t="e">
        <v>#N/A</v>
      </c>
      <c r="Q1034" s="553" t="e">
        <v>#N/A</v>
      </c>
      <c r="R1034" s="553" t="e">
        <v>#N/A</v>
      </c>
      <c r="S1034" s="553" t="e">
        <v>#N/A</v>
      </c>
      <c r="T1034" s="553" t="e">
        <v>#N/A</v>
      </c>
      <c r="U1034" s="553" t="e">
        <v>#N/A</v>
      </c>
      <c r="V1034" s="553" t="e">
        <v>#N/A</v>
      </c>
      <c r="W1034" s="554" t="e">
        <v>#N/A</v>
      </c>
      <c r="X1034" s="546"/>
      <c r="Y1034" s="546"/>
      <c r="Z1034" s="546"/>
      <c r="AA1034" s="546"/>
      <c r="AB1034" s="546"/>
      <c r="AC1034" s="546"/>
      <c r="AD1034" s="546"/>
      <c r="AE1034" s="546"/>
      <c r="AF1034" s="546"/>
      <c r="AG1034" s="546"/>
      <c r="AH1034" s="546"/>
      <c r="AI1034" s="546"/>
      <c r="AJ1034" s="546"/>
      <c r="AK1034" s="546"/>
      <c r="AL1034" s="546"/>
      <c r="AM1034" s="546"/>
      <c r="AN1034" s="546"/>
      <c r="AO1034" s="546"/>
      <c r="AP1034" s="546"/>
      <c r="AQ1034" s="546"/>
    </row>
    <row r="1035" spans="1:43" x14ac:dyDescent="0.15">
      <c r="A1035" s="551" t="s">
        <v>10113</v>
      </c>
      <c r="B1035" s="552"/>
      <c r="C1035" s="552"/>
      <c r="D1035" s="1245"/>
      <c r="E1035" s="553"/>
      <c r="F1035" s="553"/>
      <c r="G1035" s="553"/>
      <c r="H1035" s="553"/>
      <c r="I1035" s="553"/>
      <c r="J1035" s="553"/>
      <c r="K1035" s="553"/>
      <c r="L1035" s="553">
        <v>5</v>
      </c>
      <c r="M1035" s="553" t="e">
        <v>#N/A</v>
      </c>
      <c r="N1035" s="553" t="e">
        <v>#N/A</v>
      </c>
      <c r="O1035" s="553" t="e">
        <v>#N/A</v>
      </c>
      <c r="P1035" s="553" t="e">
        <v>#N/A</v>
      </c>
      <c r="Q1035" s="553" t="e">
        <v>#N/A</v>
      </c>
      <c r="R1035" s="553" t="e">
        <v>#N/A</v>
      </c>
      <c r="S1035" s="553" t="e">
        <v>#N/A</v>
      </c>
      <c r="T1035" s="553" t="e">
        <v>#N/A</v>
      </c>
      <c r="U1035" s="553" t="e">
        <v>#N/A</v>
      </c>
      <c r="V1035" s="553" t="e">
        <v>#N/A</v>
      </c>
      <c r="W1035" s="554" t="e">
        <v>#N/A</v>
      </c>
      <c r="X1035" s="546"/>
      <c r="Y1035" s="546"/>
      <c r="Z1035" s="546"/>
      <c r="AA1035" s="546"/>
      <c r="AB1035" s="546"/>
      <c r="AC1035" s="546"/>
      <c r="AD1035" s="546"/>
      <c r="AE1035" s="546"/>
      <c r="AF1035" s="546"/>
      <c r="AG1035" s="546"/>
      <c r="AH1035" s="546"/>
      <c r="AI1035" s="546"/>
      <c r="AJ1035" s="546"/>
      <c r="AK1035" s="546"/>
      <c r="AL1035" s="546"/>
      <c r="AM1035" s="546"/>
      <c r="AN1035" s="546"/>
      <c r="AO1035" s="546"/>
      <c r="AP1035" s="546"/>
      <c r="AQ1035" s="546"/>
    </row>
    <row r="1036" spans="1:43" ht="14.25" thickBot="1" x14ac:dyDescent="0.2">
      <c r="A1036" s="555" t="s">
        <v>10115</v>
      </c>
      <c r="B1036" s="556"/>
      <c r="C1036" s="556"/>
      <c r="D1036" s="1248"/>
      <c r="E1036" s="557"/>
      <c r="F1036" s="557"/>
      <c r="G1036" s="557"/>
      <c r="H1036" s="557"/>
      <c r="I1036" s="557"/>
      <c r="J1036" s="557"/>
      <c r="K1036" s="557"/>
      <c r="L1036" s="557">
        <v>5</v>
      </c>
      <c r="M1036" s="557" t="e">
        <v>#N/A</v>
      </c>
      <c r="N1036" s="557" t="e">
        <v>#N/A</v>
      </c>
      <c r="O1036" s="557" t="e">
        <v>#N/A</v>
      </c>
      <c r="P1036" s="557" t="e">
        <v>#N/A</v>
      </c>
      <c r="Q1036" s="557" t="e">
        <v>#N/A</v>
      </c>
      <c r="R1036" s="557" t="e">
        <v>#N/A</v>
      </c>
      <c r="S1036" s="557" t="e">
        <v>#N/A</v>
      </c>
      <c r="T1036" s="557" t="e">
        <v>#N/A</v>
      </c>
      <c r="U1036" s="557" t="e">
        <v>#N/A</v>
      </c>
      <c r="V1036" s="557" t="e">
        <v>#N/A</v>
      </c>
      <c r="W1036" s="558" t="e">
        <v>#N/A</v>
      </c>
      <c r="X1036" s="546"/>
      <c r="Y1036" s="546"/>
      <c r="Z1036" s="546"/>
      <c r="AA1036" s="546"/>
      <c r="AB1036" s="546"/>
      <c r="AC1036" s="546"/>
      <c r="AD1036" s="546"/>
      <c r="AE1036" s="546"/>
      <c r="AF1036" s="546"/>
      <c r="AG1036" s="546"/>
      <c r="AH1036" s="546"/>
      <c r="AI1036" s="546"/>
      <c r="AJ1036" s="546"/>
      <c r="AK1036" s="546"/>
      <c r="AL1036" s="546"/>
      <c r="AM1036" s="546"/>
      <c r="AN1036" s="546"/>
      <c r="AO1036" s="546"/>
      <c r="AP1036" s="546"/>
      <c r="AQ1036" s="546"/>
    </row>
    <row r="1037" spans="1:43" x14ac:dyDescent="0.15">
      <c r="A1037" s="1241" t="str">
        <f>DBL!B20</f>
        <v>Mode 1</v>
      </c>
      <c r="B1037" s="1242"/>
    </row>
    <row r="1038" spans="1:43" ht="14.25" thickBot="1" x14ac:dyDescent="0.2">
      <c r="A1038" s="1243"/>
      <c r="B1038" s="1244"/>
    </row>
  </sheetData>
  <mergeCells count="33">
    <mergeCell ref="AO505:AR505"/>
    <mergeCell ref="AO608:AR608"/>
    <mergeCell ref="AO711:AR711"/>
    <mergeCell ref="B916:D917"/>
    <mergeCell ref="S607:U608"/>
    <mergeCell ref="S710:U711"/>
    <mergeCell ref="S813:U814"/>
    <mergeCell ref="AO814:AR814"/>
    <mergeCell ref="AO917:AR917"/>
    <mergeCell ref="AO535:AR535"/>
    <mergeCell ref="AO638:AR638"/>
    <mergeCell ref="AO741:AR741"/>
    <mergeCell ref="AO844:AR844"/>
    <mergeCell ref="A98:C99"/>
    <mergeCell ref="A198:C199"/>
    <mergeCell ref="A298:C299"/>
    <mergeCell ref="A398:C399"/>
    <mergeCell ref="A498:C499"/>
    <mergeCell ref="R502:T503"/>
    <mergeCell ref="A502:C503"/>
    <mergeCell ref="B607:D608"/>
    <mergeCell ref="B710:D711"/>
    <mergeCell ref="B813:D814"/>
    <mergeCell ref="A1037:B1038"/>
    <mergeCell ref="D1019:D1024"/>
    <mergeCell ref="D1025:D1030"/>
    <mergeCell ref="D1031:D1036"/>
    <mergeCell ref="AB1019:AB1020"/>
    <mergeCell ref="AB1021:AB1022"/>
    <mergeCell ref="AB1023:AB1024"/>
    <mergeCell ref="AB1026:AB1027"/>
    <mergeCell ref="AB1028:AB1029"/>
    <mergeCell ref="AB1030:AB1031"/>
  </mergeCells>
  <phoneticPr fontId="7" type="noConversion"/>
  <dataValidations count="3">
    <dataValidation type="list" showInputMessage="1" showErrorMessage="1" errorTitle="Error!" error="Please select from droplist!" sqref="AP507:AP532 AP537:AP562 AP610:AP635 AP640:AP665 AP713:AP738 AP743:AP768 AP816:AP841 AP846:AP871 AP919:AP944">
      <formula1>Disable_Enable_Cfg</formula1>
    </dataValidation>
    <dataValidation type="whole" allowBlank="1" showInputMessage="1" showErrorMessage="1" error="The valid data is From 0 To 100._x000a_Only Integer is Acceptable." sqref="AQ507:AQ532 AQ537:AQ562 AQ610:AQ635 AQ640:AQ665 AQ713:AQ738 AQ743:AQ768 AQ816:AQ841 AQ846:AQ871 AQ919:AQ944">
      <formula1>0</formula1>
      <formula2>100</formula2>
    </dataValidation>
    <dataValidation type="custom" showInputMessage="1" showErrorMessage="1" errorTitle="Error!" error="The Valid data is from 0 to 10230ms._x000a_Only Multiples of 10 is Acceptable." sqref="AR507:AR532 AR846:AR871 AR537:AR562 AR610:AR635 AR640:AR665 AR713:AR738 AR743:AR768 AR816:AR841 AR919:AR944">
      <formula1>AND(0&lt;=AR507,AR507&lt;=10230,(AR507/10)=INT(AR507/10))</formula1>
    </dataValidation>
  </dataValidations>
  <pageMargins left="0.7" right="0.7" top="0.75" bottom="0.75" header="0.3" footer="0.3"/>
  <pageSetup paperSize="9"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7"/>
  <dimension ref="A1:M18"/>
  <sheetViews>
    <sheetView showGridLines="0" zoomScale="85" zoomScaleNormal="85" workbookViewId="0">
      <selection activeCell="G18" sqref="G18"/>
    </sheetView>
  </sheetViews>
  <sheetFormatPr defaultColWidth="9" defaultRowHeight="30" customHeight="1" x14ac:dyDescent="0.15"/>
  <cols>
    <col min="1" max="3" width="28.625" style="2" customWidth="1"/>
    <col min="4" max="4" width="21.75" style="2" customWidth="1"/>
    <col min="5" max="5" width="2.25" style="2" customWidth="1"/>
    <col min="6" max="6" width="9" style="2"/>
    <col min="7" max="7" width="14.25" style="2" customWidth="1"/>
    <col min="8" max="8" width="16.875" style="2" customWidth="1"/>
    <col min="9" max="9" width="11.375" style="2" customWidth="1"/>
    <col min="10" max="10" width="10.125" style="2" customWidth="1"/>
    <col min="11" max="11" width="10.625" style="2" customWidth="1"/>
    <col min="12" max="12" width="19" style="2" customWidth="1"/>
    <col min="13" max="13" width="14" style="2" customWidth="1"/>
    <col min="14" max="16384" width="9" style="2"/>
  </cols>
  <sheetData>
    <row r="1" spans="1:13" ht="39.950000000000003" customHeight="1" thickBot="1" x14ac:dyDescent="0.2">
      <c r="A1" s="1270" t="s">
        <v>110</v>
      </c>
      <c r="B1" s="1271"/>
      <c r="C1" s="1271"/>
      <c r="D1" s="1271"/>
      <c r="E1" s="268"/>
      <c r="F1" s="1267" t="s">
        <v>454</v>
      </c>
      <c r="G1" s="1268"/>
      <c r="H1" s="1268"/>
      <c r="I1" s="1268"/>
      <c r="J1" s="1268"/>
      <c r="K1" s="1268"/>
      <c r="L1" s="1268"/>
      <c r="M1" s="1269"/>
    </row>
    <row r="2" spans="1:13" ht="35.1" customHeight="1" x14ac:dyDescent="0.15">
      <c r="A2" s="219" t="s">
        <v>311</v>
      </c>
      <c r="B2" s="220" t="s">
        <v>312</v>
      </c>
      <c r="C2" s="220" t="s">
        <v>313</v>
      </c>
      <c r="D2" s="236" t="s">
        <v>455</v>
      </c>
      <c r="E2" s="346"/>
      <c r="F2" s="233"/>
      <c r="G2" s="1275" t="s">
        <v>400</v>
      </c>
      <c r="H2" s="1275"/>
      <c r="I2" s="1277" t="s">
        <v>368</v>
      </c>
      <c r="J2" s="1277"/>
      <c r="K2" s="1277"/>
      <c r="L2" s="1277"/>
      <c r="M2" s="1278"/>
    </row>
    <row r="3" spans="1:13" ht="35.1" customHeight="1" x14ac:dyDescent="0.15">
      <c r="A3" s="224" t="s">
        <v>343</v>
      </c>
      <c r="B3" s="214" t="s">
        <v>6039</v>
      </c>
      <c r="C3" s="214" t="s">
        <v>6044</v>
      </c>
      <c r="D3" s="237" t="s">
        <v>6042</v>
      </c>
      <c r="E3" s="356"/>
      <c r="F3" s="234"/>
      <c r="G3" s="1276" t="s">
        <v>371</v>
      </c>
      <c r="H3" s="1276" t="s">
        <v>360</v>
      </c>
      <c r="I3" s="1276" t="s">
        <v>366</v>
      </c>
      <c r="J3" s="1276"/>
      <c r="K3" s="1276"/>
      <c r="L3" s="1276"/>
      <c r="M3" s="232" t="s">
        <v>367</v>
      </c>
    </row>
    <row r="4" spans="1:13" ht="35.1" customHeight="1" x14ac:dyDescent="0.15">
      <c r="A4" s="224" t="s">
        <v>85</v>
      </c>
      <c r="B4" s="214" t="s">
        <v>6040</v>
      </c>
      <c r="C4" s="214" t="s">
        <v>6050</v>
      </c>
      <c r="D4" s="237" t="s">
        <v>6042</v>
      </c>
      <c r="E4" s="356"/>
      <c r="F4" s="234"/>
      <c r="G4" s="1276"/>
      <c r="H4" s="1276"/>
      <c r="I4" s="231" t="s">
        <v>362</v>
      </c>
      <c r="J4" s="231" t="s">
        <v>363</v>
      </c>
      <c r="K4" s="231" t="s">
        <v>364</v>
      </c>
      <c r="L4" s="231" t="s">
        <v>372</v>
      </c>
      <c r="M4" s="232" t="s">
        <v>365</v>
      </c>
    </row>
    <row r="5" spans="1:13" ht="35.1" customHeight="1" x14ac:dyDescent="0.15">
      <c r="A5" s="224" t="s">
        <v>338</v>
      </c>
      <c r="B5" s="214" t="s">
        <v>6040</v>
      </c>
      <c r="C5" s="214" t="s">
        <v>6041</v>
      </c>
      <c r="D5" s="1272" t="s">
        <v>6042</v>
      </c>
      <c r="E5" s="357"/>
      <c r="F5" s="238" t="s">
        <v>361</v>
      </c>
      <c r="G5" s="262">
        <v>9</v>
      </c>
      <c r="H5" s="262">
        <v>16</v>
      </c>
      <c r="I5" s="263">
        <f>(0.971*J5/(1.93906*POWER(10,-12)*POWER(J5,5)-1.00437*POWER(10,-9)*POWER(J5,4)-4.63086*POWER(10,-6)*POWER(J5,3)+5.73675*POWER(10,-3)*POWER(J5,2)-2.40176*J5+9.88178*POWER(10,2))-0.00444)*(-1.17886*POWER(10,-11)*POWER(J5,5)+2.6819*POWER(10,-8)*POWER(J5,4)-2.15289*POWER(10,-5)*POWER(J5,3)+7.65225*POWER(10,-3)*POWER(J5,2)-1.22542*J5+6.41615*POWER(10,2))</f>
        <v>16.613747010534734</v>
      </c>
      <c r="J5" s="264">
        <v>30</v>
      </c>
      <c r="K5" s="263">
        <f>(1.03*J5/(-2.55162*POWER(10,-11)*POWER(J5,5)+5.46423*POWER(10,-8)*POWER(J5,4)-3.84268*POWER(10,-5)*POWER(J5,3)+9.56775*POWER(10,-3)*POWER(J5,2)-0.0490798*J5+2.95053*POWER(10,2))+0.00444)*(-1.17886*POWER(10,-11)*POWER(J5,5)+2.6819*POWER(10,-8)*POWER(J5,4)-2.15289*POWER(10,-5)*POWER(J5,3)+7.65225*POWER(10,-3)*POWER(J5,2)-1.22542*J5+6.41615*POWER(10,2))</f>
        <v>65.414810762888649</v>
      </c>
      <c r="L5" s="214" t="s">
        <v>6043</v>
      </c>
      <c r="M5" s="265">
        <v>3200</v>
      </c>
    </row>
    <row r="6" spans="1:13" ht="35.1" customHeight="1" thickBot="1" x14ac:dyDescent="0.2">
      <c r="A6" s="224" t="s">
        <v>339</v>
      </c>
      <c r="B6" s="214" t="s">
        <v>6040</v>
      </c>
      <c r="C6" s="214" t="s">
        <v>6041</v>
      </c>
      <c r="D6" s="1273"/>
      <c r="E6" s="357"/>
      <c r="F6" s="239" t="s">
        <v>6049</v>
      </c>
      <c r="G6" s="256">
        <v>9</v>
      </c>
      <c r="H6" s="256">
        <v>16</v>
      </c>
      <c r="I6" s="257">
        <f>(0.971*J6/(1.93906*POWER(10,-12)*POWER(J6,5)-1.00437*POWER(10,-9)*POWER(J6,4)-4.63086*POWER(10,-6)*POWER(J6,3)+5.73675*POWER(10,-3)*POWER(J6,2)-2.40176*J6+9.88178*POWER(10,2))-0.00444)*(-1.17886*POWER(10,-11)*POWER(J6,5)+2.6819*POWER(10,-8)*POWER(J6,4)-2.15289*POWER(10,-5)*POWER(J6,3)+7.65225*POWER(10,-3)*POWER(J6,2)-1.22542*J6+6.41615*POWER(10,2))</f>
        <v>16.613747010534734</v>
      </c>
      <c r="J6" s="258">
        <v>30</v>
      </c>
      <c r="K6" s="257">
        <f>(1.03*J6/(-2.55162*POWER(10,-11)*POWER(J6,5)+5.46423*POWER(10,-8)*POWER(J6,4)-3.84268*POWER(10,-5)*POWER(J6,3)+9.56775*POWER(10,-3)*POWER(J6,2)-0.0490798*J6+2.95053*POWER(10,2))+0.00444)*(-1.17886*POWER(10,-11)*POWER(J6,5)+2.6819*POWER(10,-8)*POWER(J6,4)-2.15289*POWER(10,-5)*POWER(J6,3)+7.65225*POWER(10,-3)*POWER(J6,2)-1.22542*J6+6.41615*POWER(10,2))</f>
        <v>65.414810762888649</v>
      </c>
      <c r="L6" s="259" t="s">
        <v>6043</v>
      </c>
      <c r="M6" s="260">
        <v>3200</v>
      </c>
    </row>
    <row r="7" spans="1:13" ht="35.1" customHeight="1" x14ac:dyDescent="0.15">
      <c r="A7" s="224" t="s">
        <v>342</v>
      </c>
      <c r="B7" s="214" t="s">
        <v>6048</v>
      </c>
      <c r="C7" s="214" t="s">
        <v>6041</v>
      </c>
      <c r="D7" s="237" t="s">
        <v>6042</v>
      </c>
      <c r="E7" s="357"/>
      <c r="F7" s="6"/>
      <c r="G7" s="6"/>
      <c r="H7" s="6"/>
      <c r="I7" s="6"/>
      <c r="J7" s="6"/>
      <c r="K7" s="6"/>
      <c r="L7" s="6"/>
      <c r="M7" s="11"/>
    </row>
    <row r="8" spans="1:13" ht="35.1" customHeight="1" x14ac:dyDescent="0.15">
      <c r="A8" s="224" t="s">
        <v>340</v>
      </c>
      <c r="B8" s="214" t="s">
        <v>6040</v>
      </c>
      <c r="C8" s="214" t="s">
        <v>6041</v>
      </c>
      <c r="D8" s="237" t="s">
        <v>6042</v>
      </c>
      <c r="E8" s="357"/>
      <c r="F8" s="6"/>
      <c r="G8" s="6"/>
      <c r="H8" s="6"/>
      <c r="I8" s="6"/>
      <c r="J8" s="6"/>
      <c r="K8" s="6"/>
      <c r="L8" s="6"/>
      <c r="M8" s="11"/>
    </row>
    <row r="9" spans="1:13" ht="35.1" customHeight="1" x14ac:dyDescent="0.15">
      <c r="A9" s="225" t="s">
        <v>341</v>
      </c>
      <c r="B9" s="214" t="s">
        <v>6040</v>
      </c>
      <c r="C9" s="214" t="s">
        <v>6041</v>
      </c>
      <c r="D9" s="237" t="s">
        <v>6042</v>
      </c>
      <c r="E9" s="357"/>
      <c r="F9" s="6"/>
      <c r="G9" s="6"/>
      <c r="H9" s="6"/>
      <c r="I9" s="6"/>
      <c r="J9" s="6"/>
      <c r="K9" s="6"/>
      <c r="L9" s="6"/>
      <c r="M9" s="11"/>
    </row>
    <row r="10" spans="1:13" ht="35.1" customHeight="1" x14ac:dyDescent="0.15">
      <c r="A10" s="225" t="s">
        <v>344</v>
      </c>
      <c r="B10" s="214" t="s">
        <v>6040</v>
      </c>
      <c r="C10" s="214" t="s">
        <v>6041</v>
      </c>
      <c r="D10" s="1272" t="s">
        <v>6042</v>
      </c>
      <c r="E10" s="357"/>
      <c r="F10" s="6"/>
      <c r="G10" s="6"/>
      <c r="H10" s="6"/>
      <c r="I10" s="6"/>
      <c r="J10" s="6"/>
      <c r="K10" s="6"/>
      <c r="L10" s="6"/>
      <c r="M10" s="11"/>
    </row>
    <row r="11" spans="1:13" ht="35.1" customHeight="1" thickBot="1" x14ac:dyDescent="0.2">
      <c r="A11" s="254" t="s">
        <v>236</v>
      </c>
      <c r="B11" s="228" t="s">
        <v>6040</v>
      </c>
      <c r="C11" s="228" t="s">
        <v>6041</v>
      </c>
      <c r="D11" s="1274"/>
      <c r="E11" s="358"/>
      <c r="F11" s="10"/>
      <c r="G11" s="10"/>
      <c r="H11" s="10"/>
      <c r="I11" s="10"/>
      <c r="J11" s="10"/>
      <c r="K11" s="10"/>
      <c r="L11" s="10"/>
      <c r="M11" s="9"/>
    </row>
    <row r="12" spans="1:13" ht="35.1" customHeight="1" thickBot="1" x14ac:dyDescent="0.2">
      <c r="A12" s="255" t="s">
        <v>417</v>
      </c>
      <c r="B12" s="284"/>
      <c r="C12" s="284"/>
      <c r="D12" s="261" t="s">
        <v>6042</v>
      </c>
    </row>
    <row r="13" spans="1:13" ht="35.1" customHeight="1" x14ac:dyDescent="0.15">
      <c r="A13" s="226"/>
    </row>
    <row r="14" spans="1:13" ht="35.1" customHeight="1" x14ac:dyDescent="0.15">
      <c r="A14" s="226"/>
    </row>
    <row r="15" spans="1:13" ht="35.1" customHeight="1" x14ac:dyDescent="0.15">
      <c r="A15" s="226"/>
    </row>
    <row r="16" spans="1:13" ht="35.1" customHeight="1" x14ac:dyDescent="0.15">
      <c r="A16" s="226"/>
    </row>
    <row r="17" spans="1:1" ht="35.1" customHeight="1" x14ac:dyDescent="0.15">
      <c r="A17" s="226"/>
    </row>
    <row r="18" spans="1:1" ht="35.1" customHeight="1" x14ac:dyDescent="0.15">
      <c r="A18" s="226"/>
    </row>
  </sheetData>
  <sheetProtection algorithmName="SHA-512" hashValue="BfWifxFLuo40qwN67xiDRuM5U/XGZUQdww0iQPL0j2aWWydMmFJS7A+d8OdB7UegMEb9SUUxPayTtc1tcKHLGA==" saltValue="Zyey2lHaksNnDJrPJTDrYA==" spinCount="100000" sheet="1" objects="1" scenarios="1"/>
  <dataConsolidate/>
  <mergeCells count="9">
    <mergeCell ref="F1:M1"/>
    <mergeCell ref="A1:D1"/>
    <mergeCell ref="D5:D6"/>
    <mergeCell ref="D10:D11"/>
    <mergeCell ref="G2:H2"/>
    <mergeCell ref="G3:G4"/>
    <mergeCell ref="H3:H4"/>
    <mergeCell ref="I3:L3"/>
    <mergeCell ref="I2:M2"/>
  </mergeCells>
  <phoneticPr fontId="7" type="noConversion"/>
  <dataValidations count="5">
    <dataValidation type="custom" showInputMessage="1" showErrorMessage="1" errorTitle="Error!" error="The valid data range is 0 to 32._x000a_Only Multiples of 0.1 are acceptable." sqref="G5:H6">
      <formula1>AND(0&lt;=G5,G5&lt;=32,(G5/0.1)=INT(G5/0.1))</formula1>
    </dataValidation>
    <dataValidation type="whole" showInputMessage="1" showErrorMessage="1" errorTitle="Error!" error="The valid data range is 20 to 600._x000a_Only integer is acceptable." sqref="J5:J6">
      <formula1>20</formula1>
      <formula2>600</formula2>
    </dataValidation>
    <dataValidation type="list" showInputMessage="1" showErrorMessage="1" sqref="L5:L6">
      <formula1>Swich_Off_with_OL</formula1>
    </dataValidation>
    <dataValidation type="whole" showInputMessage="1" showErrorMessage="1" error="The valid data range is 20 to 3500._x000a_Only integer is acceptable." sqref="M5:M6">
      <formula1>20</formula1>
      <formula2>3500</formula2>
    </dataValidation>
    <dataValidation type="list" allowBlank="1" showInputMessage="1" showErrorMessage="1" sqref="D7:D10 D12 D3:D5">
      <formula1>ShortCircutit_OpenLoad</formula1>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2">
        <x14:dataValidation type="list" showInputMessage="1" showErrorMessage="1">
          <x14:formula1>
            <xm:f>Data_Validity_Table!$AQ$2:$AQ$10</xm:f>
          </x14:formula1>
          <xm:sqref>B3:B11</xm:sqref>
        </x14:dataValidation>
        <x14:dataValidation type="list" showInputMessage="1" showErrorMessage="1">
          <x14:formula1>
            <xm:f>Data_Validity_Table!$AR$2:$AR$10</xm:f>
          </x14:formula1>
          <xm:sqref>C3:C11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CX52"/>
  <sheetViews>
    <sheetView showGridLines="0" topLeftCell="A28" zoomScale="70" zoomScaleNormal="70" workbookViewId="0">
      <selection activeCell="B16" sqref="B16:C16"/>
    </sheetView>
  </sheetViews>
  <sheetFormatPr defaultColWidth="9" defaultRowHeight="30" customHeight="1" x14ac:dyDescent="0.15"/>
  <cols>
    <col min="1" max="1" width="26.75" style="483" customWidth="1"/>
    <col min="2" max="2" width="5.5" style="483" customWidth="1"/>
    <col min="3" max="3" width="15.875" style="483" customWidth="1"/>
    <col min="4" max="11" width="10.625" style="483" customWidth="1"/>
    <col min="12" max="98" width="10.625" style="483" hidden="1" customWidth="1"/>
    <col min="99" max="100" width="10.625" style="483" customWidth="1"/>
    <col min="101" max="101" width="16.75" style="483" customWidth="1"/>
    <col min="102" max="102" width="11.25" style="483" customWidth="1"/>
    <col min="103" max="16384" width="9" style="483"/>
  </cols>
  <sheetData>
    <row r="1" spans="1:102" ht="30" customHeight="1" thickBot="1" x14ac:dyDescent="0.2">
      <c r="A1" s="1305" t="s">
        <v>10058</v>
      </c>
      <c r="B1" s="1306"/>
      <c r="C1" s="1307"/>
      <c r="D1" s="526"/>
      <c r="E1" s="526"/>
      <c r="F1" s="526"/>
      <c r="G1" s="526"/>
      <c r="H1" s="526"/>
      <c r="I1" s="526"/>
      <c r="J1" s="526"/>
      <c r="K1" s="526"/>
      <c r="L1" s="526"/>
      <c r="M1" s="526"/>
      <c r="N1" s="526"/>
      <c r="O1" s="526"/>
      <c r="P1" s="526"/>
      <c r="Q1" s="526"/>
      <c r="R1" s="526"/>
      <c r="S1" s="526"/>
      <c r="T1" s="526"/>
      <c r="U1" s="526"/>
      <c r="V1" s="526"/>
      <c r="W1" s="526"/>
      <c r="X1" s="526"/>
      <c r="Y1" s="526"/>
      <c r="Z1" s="526"/>
      <c r="AA1" s="526"/>
      <c r="AB1" s="526"/>
      <c r="AC1" s="526"/>
      <c r="AD1" s="526"/>
      <c r="AE1" s="526"/>
      <c r="AF1" s="526"/>
      <c r="AG1" s="526"/>
      <c r="AH1" s="526"/>
      <c r="AI1" s="526"/>
      <c r="AJ1" s="526"/>
      <c r="AK1" s="526"/>
      <c r="AL1" s="526"/>
      <c r="AM1" s="526"/>
      <c r="AN1" s="526"/>
      <c r="AO1" s="526"/>
      <c r="AP1" s="526"/>
      <c r="AQ1" s="526"/>
      <c r="AR1" s="526"/>
      <c r="AS1" s="526"/>
      <c r="AT1" s="526"/>
      <c r="AU1" s="526"/>
      <c r="AV1" s="526"/>
      <c r="AW1" s="526"/>
      <c r="AX1" s="526"/>
      <c r="AY1" s="526"/>
      <c r="AZ1" s="526"/>
      <c r="BA1" s="526"/>
      <c r="BB1" s="526"/>
      <c r="BC1" s="526"/>
      <c r="BD1" s="526"/>
      <c r="BE1" s="526"/>
      <c r="BF1" s="526"/>
      <c r="BG1" s="526"/>
      <c r="BH1" s="526"/>
      <c r="BI1" s="526"/>
      <c r="BJ1" s="526"/>
      <c r="BK1" s="526"/>
      <c r="BL1" s="526"/>
      <c r="BM1" s="526"/>
      <c r="BN1" s="526"/>
      <c r="BO1" s="526"/>
      <c r="BP1" s="526"/>
      <c r="BQ1" s="526"/>
      <c r="BR1" s="526"/>
      <c r="BS1" s="526"/>
      <c r="BT1" s="526"/>
      <c r="BU1" s="526"/>
      <c r="BV1" s="526"/>
      <c r="BW1" s="526"/>
      <c r="BX1" s="526"/>
      <c r="BY1" s="526"/>
      <c r="BZ1" s="526"/>
      <c r="CA1" s="526"/>
      <c r="CB1" s="526"/>
      <c r="CC1" s="526"/>
      <c r="CD1" s="526"/>
      <c r="CE1" s="526"/>
      <c r="CF1" s="526"/>
      <c r="CG1" s="526"/>
      <c r="CH1" s="526"/>
      <c r="CI1" s="526"/>
      <c r="CJ1" s="526"/>
      <c r="CK1" s="527"/>
      <c r="CL1" s="527"/>
      <c r="CM1" s="527"/>
      <c r="CN1" s="527"/>
      <c r="CO1" s="527"/>
      <c r="CP1" s="527"/>
      <c r="CQ1" s="527"/>
      <c r="CR1" s="527"/>
      <c r="CS1" s="527"/>
      <c r="CT1" s="527"/>
      <c r="CU1" s="527"/>
      <c r="CV1" s="527"/>
      <c r="CW1" s="1285" t="s">
        <v>10662</v>
      </c>
      <c r="CX1" s="1287"/>
    </row>
    <row r="2" spans="1:102" ht="30" customHeight="1" x14ac:dyDescent="0.15">
      <c r="A2" s="648" t="s">
        <v>10059</v>
      </c>
      <c r="B2" s="1290" t="s">
        <v>10668</v>
      </c>
      <c r="C2" s="1291"/>
      <c r="D2" s="528"/>
      <c r="E2" s="528"/>
      <c r="F2" s="528"/>
      <c r="G2" s="528"/>
      <c r="H2" s="528"/>
      <c r="I2" s="528"/>
      <c r="J2" s="528"/>
      <c r="K2" s="528"/>
      <c r="L2" s="528"/>
      <c r="M2" s="528"/>
      <c r="N2" s="528"/>
      <c r="O2" s="528"/>
      <c r="P2" s="528"/>
      <c r="Q2" s="528"/>
      <c r="R2" s="528"/>
      <c r="S2" s="528"/>
      <c r="T2" s="528"/>
      <c r="U2" s="528"/>
      <c r="V2" s="528"/>
      <c r="W2" s="528"/>
      <c r="X2" s="528"/>
      <c r="Y2" s="528"/>
      <c r="Z2" s="528"/>
      <c r="AA2" s="528"/>
      <c r="AB2" s="528"/>
      <c r="AC2" s="528"/>
      <c r="AD2" s="528"/>
      <c r="AE2" s="528"/>
      <c r="AF2" s="528"/>
      <c r="AG2" s="528"/>
      <c r="AH2" s="528"/>
      <c r="AI2" s="528"/>
      <c r="AJ2" s="528"/>
      <c r="AK2" s="528"/>
      <c r="AL2" s="528"/>
      <c r="AM2" s="528"/>
      <c r="AN2" s="528"/>
      <c r="AO2" s="528"/>
      <c r="AP2" s="528"/>
      <c r="AQ2" s="528"/>
      <c r="AR2" s="528"/>
      <c r="AS2" s="528"/>
      <c r="AT2" s="528"/>
      <c r="AU2" s="528"/>
      <c r="AV2" s="528"/>
      <c r="AW2" s="528"/>
      <c r="AX2" s="528"/>
      <c r="AY2" s="528"/>
      <c r="AZ2" s="528"/>
      <c r="BA2" s="528"/>
      <c r="BB2" s="528"/>
      <c r="BC2" s="528"/>
      <c r="BD2" s="528"/>
      <c r="BE2" s="528"/>
      <c r="BF2" s="528"/>
      <c r="BG2" s="528"/>
      <c r="BH2" s="528"/>
      <c r="BI2" s="528"/>
      <c r="BJ2" s="528"/>
      <c r="BK2" s="528"/>
      <c r="BL2" s="528"/>
      <c r="BM2" s="528"/>
      <c r="BN2" s="528"/>
      <c r="BO2" s="528"/>
      <c r="BP2" s="528"/>
      <c r="BQ2" s="528"/>
      <c r="BR2" s="528"/>
      <c r="BS2" s="528"/>
      <c r="BT2" s="528"/>
      <c r="BU2" s="528"/>
      <c r="BV2" s="528"/>
      <c r="BW2" s="528"/>
      <c r="BX2" s="528"/>
      <c r="BY2" s="528"/>
      <c r="BZ2" s="528"/>
      <c r="CA2" s="528"/>
      <c r="CB2" s="528"/>
      <c r="CC2" s="528"/>
      <c r="CD2" s="528"/>
      <c r="CE2" s="528"/>
      <c r="CF2" s="528"/>
      <c r="CG2" s="528"/>
      <c r="CH2" s="528"/>
      <c r="CI2" s="528"/>
      <c r="CJ2" s="528"/>
      <c r="CK2" s="527"/>
      <c r="CL2" s="527"/>
      <c r="CM2" s="527"/>
      <c r="CN2" s="527"/>
      <c r="CO2" s="527"/>
      <c r="CP2" s="527"/>
      <c r="CQ2" s="527"/>
      <c r="CR2" s="527"/>
      <c r="CS2" s="527"/>
      <c r="CT2" s="527"/>
      <c r="CU2" s="527"/>
      <c r="CV2" s="527"/>
      <c r="CW2" s="489" t="s">
        <v>10060</v>
      </c>
      <c r="CX2" s="491" t="s">
        <v>10061</v>
      </c>
    </row>
    <row r="3" spans="1:102" ht="30" customHeight="1" x14ac:dyDescent="0.15">
      <c r="A3" s="529" t="s">
        <v>10062</v>
      </c>
      <c r="B3" s="1310">
        <v>20</v>
      </c>
      <c r="C3" s="1311"/>
      <c r="D3" s="530"/>
      <c r="E3" s="530"/>
      <c r="F3" s="530"/>
      <c r="G3" s="530"/>
      <c r="H3" s="530"/>
      <c r="I3" s="530"/>
      <c r="J3" s="530"/>
      <c r="K3" s="530"/>
      <c r="L3" s="530"/>
      <c r="M3" s="530"/>
      <c r="N3" s="530"/>
      <c r="O3" s="530"/>
      <c r="P3" s="530"/>
      <c r="Q3" s="530"/>
      <c r="R3" s="530"/>
      <c r="S3" s="530"/>
      <c r="T3" s="530"/>
      <c r="U3" s="530"/>
      <c r="V3" s="530"/>
      <c r="W3" s="530"/>
      <c r="X3" s="530"/>
      <c r="Y3" s="530"/>
      <c r="Z3" s="530"/>
      <c r="AA3" s="530"/>
      <c r="AB3" s="530"/>
      <c r="AC3" s="530"/>
      <c r="AD3" s="530"/>
      <c r="AE3" s="530"/>
      <c r="AF3" s="530"/>
      <c r="AG3" s="530"/>
      <c r="AH3" s="530"/>
      <c r="AI3" s="530"/>
      <c r="AJ3" s="530"/>
      <c r="AK3" s="530"/>
      <c r="AL3" s="530"/>
      <c r="AM3" s="530"/>
      <c r="AN3" s="530"/>
      <c r="AO3" s="530"/>
      <c r="AP3" s="530"/>
      <c r="AQ3" s="530"/>
      <c r="AR3" s="530"/>
      <c r="AS3" s="530"/>
      <c r="AT3" s="530"/>
      <c r="AU3" s="530"/>
      <c r="AV3" s="530"/>
      <c r="AW3" s="530"/>
      <c r="AX3" s="530"/>
      <c r="AY3" s="530"/>
      <c r="AZ3" s="530"/>
      <c r="BA3" s="530"/>
      <c r="BB3" s="530"/>
      <c r="BC3" s="530"/>
      <c r="BD3" s="530"/>
      <c r="BE3" s="530"/>
      <c r="BF3" s="530"/>
      <c r="BG3" s="530"/>
      <c r="BH3" s="530"/>
      <c r="BI3" s="530"/>
      <c r="BJ3" s="530"/>
      <c r="BK3" s="530"/>
      <c r="BL3" s="530"/>
      <c r="BM3" s="530"/>
      <c r="BN3" s="530"/>
      <c r="BO3" s="530"/>
      <c r="BP3" s="530"/>
      <c r="BQ3" s="530"/>
      <c r="BR3" s="530"/>
      <c r="BS3" s="530"/>
      <c r="BT3" s="530"/>
      <c r="BU3" s="530"/>
      <c r="BV3" s="530"/>
      <c r="BW3" s="530"/>
      <c r="BX3" s="530"/>
      <c r="BY3" s="530"/>
      <c r="BZ3" s="530"/>
      <c r="CA3" s="530"/>
      <c r="CB3" s="530"/>
      <c r="CC3" s="530"/>
      <c r="CD3" s="530"/>
      <c r="CE3" s="530"/>
      <c r="CF3" s="530"/>
      <c r="CG3" s="530"/>
      <c r="CH3" s="530"/>
      <c r="CI3" s="530"/>
      <c r="CJ3" s="530"/>
      <c r="CK3" s="527"/>
      <c r="CL3" s="527"/>
      <c r="CM3" s="527"/>
      <c r="CN3" s="527"/>
      <c r="CO3" s="527"/>
      <c r="CP3" s="527"/>
      <c r="CQ3" s="527"/>
      <c r="CR3" s="527"/>
      <c r="CS3" s="527"/>
      <c r="CT3" s="527"/>
      <c r="CU3" s="527"/>
      <c r="CV3" s="527"/>
      <c r="CW3" s="531">
        <v>0.2</v>
      </c>
      <c r="CX3" s="532">
        <v>20</v>
      </c>
    </row>
    <row r="4" spans="1:102" ht="30" customHeight="1" x14ac:dyDescent="0.15">
      <c r="A4" s="529" t="s">
        <v>10063</v>
      </c>
      <c r="B4" s="1310">
        <v>200</v>
      </c>
      <c r="C4" s="1311"/>
      <c r="D4" s="530"/>
      <c r="E4" s="530"/>
      <c r="F4" s="530"/>
      <c r="G4" s="530"/>
      <c r="H4" s="530"/>
      <c r="I4" s="530"/>
      <c r="J4" s="530"/>
      <c r="K4" s="530"/>
      <c r="L4" s="530"/>
      <c r="M4" s="530"/>
      <c r="N4" s="530"/>
      <c r="O4" s="530"/>
      <c r="P4" s="530"/>
      <c r="Q4" s="530"/>
      <c r="R4" s="530"/>
      <c r="S4" s="530"/>
      <c r="T4" s="530"/>
      <c r="U4" s="530"/>
      <c r="V4" s="530"/>
      <c r="W4" s="530"/>
      <c r="X4" s="530"/>
      <c r="Y4" s="530"/>
      <c r="Z4" s="530"/>
      <c r="AA4" s="530"/>
      <c r="AB4" s="530"/>
      <c r="AC4" s="530"/>
      <c r="AD4" s="530"/>
      <c r="AE4" s="530"/>
      <c r="AF4" s="530"/>
      <c r="AG4" s="530"/>
      <c r="AH4" s="530"/>
      <c r="AI4" s="530"/>
      <c r="AJ4" s="530"/>
      <c r="AK4" s="530"/>
      <c r="AL4" s="530"/>
      <c r="AM4" s="530"/>
      <c r="AN4" s="530"/>
      <c r="AO4" s="530"/>
      <c r="AP4" s="530"/>
      <c r="AQ4" s="530"/>
      <c r="AR4" s="530"/>
      <c r="AS4" s="530"/>
      <c r="AT4" s="530"/>
      <c r="AU4" s="530"/>
      <c r="AV4" s="530"/>
      <c r="AW4" s="530"/>
      <c r="AX4" s="530"/>
      <c r="AY4" s="530"/>
      <c r="AZ4" s="530"/>
      <c r="BA4" s="530"/>
      <c r="BB4" s="530"/>
      <c r="BC4" s="530"/>
      <c r="BD4" s="530"/>
      <c r="BE4" s="530"/>
      <c r="BF4" s="530"/>
      <c r="BG4" s="530"/>
      <c r="BH4" s="530"/>
      <c r="BI4" s="530"/>
      <c r="BJ4" s="530"/>
      <c r="BK4" s="530"/>
      <c r="BL4" s="530"/>
      <c r="BM4" s="530"/>
      <c r="BN4" s="530"/>
      <c r="BO4" s="530"/>
      <c r="BP4" s="530"/>
      <c r="BQ4" s="530"/>
      <c r="BR4" s="530"/>
      <c r="BS4" s="530"/>
      <c r="BT4" s="530"/>
      <c r="BU4" s="530"/>
      <c r="BV4" s="530"/>
      <c r="BW4" s="530"/>
      <c r="BX4" s="530"/>
      <c r="BY4" s="530"/>
      <c r="BZ4" s="530"/>
      <c r="CA4" s="530"/>
      <c r="CB4" s="530"/>
      <c r="CC4" s="530"/>
      <c r="CD4" s="530"/>
      <c r="CE4" s="530"/>
      <c r="CF4" s="530"/>
      <c r="CG4" s="530"/>
      <c r="CH4" s="530"/>
      <c r="CI4" s="530"/>
      <c r="CJ4" s="530"/>
      <c r="CK4" s="527"/>
      <c r="CL4" s="527"/>
      <c r="CM4" s="527"/>
      <c r="CN4" s="527"/>
      <c r="CO4" s="527"/>
      <c r="CP4" s="527"/>
      <c r="CQ4" s="527"/>
      <c r="CR4" s="527"/>
      <c r="CS4" s="527"/>
      <c r="CT4" s="527"/>
      <c r="CU4" s="527"/>
      <c r="CV4" s="527"/>
      <c r="CW4" s="531">
        <v>0.4</v>
      </c>
      <c r="CX4" s="532">
        <v>20</v>
      </c>
    </row>
    <row r="5" spans="1:102" ht="30" customHeight="1" x14ac:dyDescent="0.15">
      <c r="A5" s="529" t="s">
        <v>10064</v>
      </c>
      <c r="B5" s="1312">
        <v>1.3</v>
      </c>
      <c r="C5" s="1313"/>
      <c r="D5" s="533"/>
      <c r="E5" s="533"/>
      <c r="F5" s="533"/>
      <c r="G5" s="533"/>
      <c r="H5" s="533"/>
      <c r="I5" s="533"/>
      <c r="J5" s="533"/>
      <c r="K5" s="533"/>
      <c r="L5" s="533"/>
      <c r="M5" s="533"/>
      <c r="N5" s="533"/>
      <c r="O5" s="533"/>
      <c r="P5" s="533"/>
      <c r="Q5" s="533"/>
      <c r="R5" s="533"/>
      <c r="S5" s="533"/>
      <c r="T5" s="533"/>
      <c r="U5" s="533"/>
      <c r="V5" s="533"/>
      <c r="W5" s="533"/>
      <c r="X5" s="533"/>
      <c r="Y5" s="533"/>
      <c r="Z5" s="533"/>
      <c r="AA5" s="533"/>
      <c r="AB5" s="533"/>
      <c r="AC5" s="533"/>
      <c r="AD5" s="533"/>
      <c r="AE5" s="533"/>
      <c r="AF5" s="533"/>
      <c r="AG5" s="533"/>
      <c r="AH5" s="533"/>
      <c r="AI5" s="533"/>
      <c r="AJ5" s="533"/>
      <c r="AK5" s="533"/>
      <c r="AL5" s="533"/>
      <c r="AM5" s="533"/>
      <c r="AN5" s="533"/>
      <c r="AO5" s="533"/>
      <c r="AP5" s="533"/>
      <c r="AQ5" s="533"/>
      <c r="AR5" s="533"/>
      <c r="AS5" s="533"/>
      <c r="AT5" s="533"/>
      <c r="AU5" s="533"/>
      <c r="AV5" s="533"/>
      <c r="AW5" s="533"/>
      <c r="AX5" s="533"/>
      <c r="AY5" s="533"/>
      <c r="AZ5" s="533"/>
      <c r="BA5" s="533"/>
      <c r="BB5" s="533"/>
      <c r="BC5" s="533"/>
      <c r="BD5" s="533"/>
      <c r="BE5" s="533"/>
      <c r="BF5" s="533"/>
      <c r="BG5" s="533"/>
      <c r="BH5" s="533"/>
      <c r="BI5" s="533"/>
      <c r="BJ5" s="533"/>
      <c r="BK5" s="533"/>
      <c r="BL5" s="533"/>
      <c r="BM5" s="533"/>
      <c r="BN5" s="533"/>
      <c r="BO5" s="533"/>
      <c r="BP5" s="533"/>
      <c r="BQ5" s="533"/>
      <c r="BR5" s="533"/>
      <c r="BS5" s="533"/>
      <c r="BT5" s="533"/>
      <c r="BU5" s="533"/>
      <c r="BV5" s="533"/>
      <c r="BW5" s="533"/>
      <c r="BX5" s="533"/>
      <c r="BY5" s="533"/>
      <c r="BZ5" s="533"/>
      <c r="CA5" s="533"/>
      <c r="CB5" s="533"/>
      <c r="CC5" s="533"/>
      <c r="CD5" s="533"/>
      <c r="CE5" s="533"/>
      <c r="CF5" s="533"/>
      <c r="CG5" s="533"/>
      <c r="CH5" s="533"/>
      <c r="CI5" s="533"/>
      <c r="CJ5" s="533"/>
      <c r="CK5" s="527"/>
      <c r="CL5" s="527"/>
      <c r="CM5" s="527"/>
      <c r="CN5" s="527"/>
      <c r="CO5" s="527"/>
      <c r="CP5" s="527"/>
      <c r="CQ5" s="527"/>
      <c r="CR5" s="527"/>
      <c r="CS5" s="527"/>
      <c r="CT5" s="527"/>
      <c r="CU5" s="527"/>
      <c r="CV5" s="527"/>
      <c r="CW5" s="531">
        <v>0.6</v>
      </c>
      <c r="CX5" s="532">
        <v>20</v>
      </c>
    </row>
    <row r="6" spans="1:102" ht="30" customHeight="1" x14ac:dyDescent="0.15">
      <c r="A6" s="529" t="s">
        <v>10065</v>
      </c>
      <c r="B6" s="1312">
        <v>0.3</v>
      </c>
      <c r="C6" s="1313"/>
      <c r="D6" s="533"/>
      <c r="E6" s="533"/>
      <c r="F6" s="533"/>
      <c r="G6" s="533"/>
      <c r="H6" s="533"/>
      <c r="I6" s="533"/>
      <c r="J6" s="533"/>
      <c r="K6" s="533"/>
      <c r="L6" s="533"/>
      <c r="M6" s="533"/>
      <c r="N6" s="533"/>
      <c r="O6" s="533"/>
      <c r="P6" s="533"/>
      <c r="Q6" s="533"/>
      <c r="R6" s="533"/>
      <c r="S6" s="533"/>
      <c r="T6" s="533"/>
      <c r="U6" s="533"/>
      <c r="V6" s="533"/>
      <c r="W6" s="533"/>
      <c r="X6" s="533"/>
      <c r="Y6" s="533"/>
      <c r="Z6" s="533"/>
      <c r="AA6" s="533"/>
      <c r="AB6" s="533"/>
      <c r="AC6" s="533"/>
      <c r="AD6" s="533"/>
      <c r="AE6" s="533"/>
      <c r="AF6" s="533"/>
      <c r="AG6" s="533"/>
      <c r="AH6" s="533"/>
      <c r="AI6" s="533"/>
      <c r="AJ6" s="533"/>
      <c r="AK6" s="533"/>
      <c r="AL6" s="533"/>
      <c r="AM6" s="533"/>
      <c r="AN6" s="533"/>
      <c r="AO6" s="533"/>
      <c r="AP6" s="533"/>
      <c r="AQ6" s="533"/>
      <c r="AR6" s="533"/>
      <c r="AS6" s="533"/>
      <c r="AT6" s="533"/>
      <c r="AU6" s="533"/>
      <c r="AV6" s="533"/>
      <c r="AW6" s="533"/>
      <c r="AX6" s="533"/>
      <c r="AY6" s="533"/>
      <c r="AZ6" s="533"/>
      <c r="BA6" s="533"/>
      <c r="BB6" s="533"/>
      <c r="BC6" s="533"/>
      <c r="BD6" s="533"/>
      <c r="BE6" s="533"/>
      <c r="BF6" s="533"/>
      <c r="BG6" s="533"/>
      <c r="BH6" s="533"/>
      <c r="BI6" s="533"/>
      <c r="BJ6" s="533"/>
      <c r="BK6" s="533"/>
      <c r="BL6" s="533"/>
      <c r="BM6" s="533"/>
      <c r="BN6" s="533"/>
      <c r="BO6" s="533"/>
      <c r="BP6" s="533"/>
      <c r="BQ6" s="533"/>
      <c r="BR6" s="533"/>
      <c r="BS6" s="533"/>
      <c r="BT6" s="533"/>
      <c r="BU6" s="533"/>
      <c r="BV6" s="533"/>
      <c r="BW6" s="533"/>
      <c r="BX6" s="533"/>
      <c r="BY6" s="533"/>
      <c r="BZ6" s="533"/>
      <c r="CA6" s="533"/>
      <c r="CB6" s="533"/>
      <c r="CC6" s="533"/>
      <c r="CD6" s="533"/>
      <c r="CE6" s="533"/>
      <c r="CF6" s="533"/>
      <c r="CG6" s="533"/>
      <c r="CH6" s="533"/>
      <c r="CI6" s="533"/>
      <c r="CJ6" s="533"/>
      <c r="CK6" s="527"/>
      <c r="CL6" s="527"/>
      <c r="CM6" s="527"/>
      <c r="CN6" s="527"/>
      <c r="CO6" s="527"/>
      <c r="CP6" s="527"/>
      <c r="CQ6" s="527"/>
      <c r="CR6" s="527"/>
      <c r="CS6" s="527"/>
      <c r="CT6" s="527"/>
      <c r="CU6" s="527"/>
      <c r="CV6" s="527"/>
      <c r="CW6" s="531">
        <v>0.8</v>
      </c>
      <c r="CX6" s="532">
        <v>20</v>
      </c>
    </row>
    <row r="7" spans="1:102" ht="30" customHeight="1" x14ac:dyDescent="0.15">
      <c r="A7" s="1292" t="s">
        <v>10066</v>
      </c>
      <c r="B7" s="535" t="s">
        <v>10067</v>
      </c>
      <c r="C7" s="501">
        <v>0</v>
      </c>
      <c r="D7" s="534"/>
      <c r="E7" s="534"/>
      <c r="F7" s="534"/>
      <c r="G7" s="534"/>
      <c r="H7" s="534"/>
      <c r="I7" s="534"/>
      <c r="J7" s="534"/>
      <c r="K7" s="534"/>
      <c r="L7" s="534"/>
      <c r="M7" s="534"/>
      <c r="N7" s="534"/>
      <c r="O7" s="534"/>
      <c r="P7" s="534"/>
      <c r="Q7" s="534"/>
      <c r="R7" s="534"/>
      <c r="S7" s="534"/>
      <c r="T7" s="534"/>
      <c r="U7" s="534"/>
      <c r="V7" s="534"/>
      <c r="W7" s="534"/>
      <c r="X7" s="534"/>
      <c r="Y7" s="534"/>
      <c r="Z7" s="534"/>
      <c r="AA7" s="534"/>
      <c r="AB7" s="534"/>
      <c r="AC7" s="534"/>
      <c r="AD7" s="534"/>
      <c r="AE7" s="534"/>
      <c r="AF7" s="534"/>
      <c r="AG7" s="534"/>
      <c r="AH7" s="534"/>
      <c r="AI7" s="534"/>
      <c r="AJ7" s="534"/>
      <c r="AK7" s="534"/>
      <c r="AL7" s="534"/>
      <c r="AM7" s="534"/>
      <c r="AN7" s="534"/>
      <c r="AO7" s="534"/>
      <c r="AP7" s="534"/>
      <c r="AQ7" s="534"/>
      <c r="AR7" s="534"/>
      <c r="AS7" s="534"/>
      <c r="AT7" s="534"/>
      <c r="AU7" s="534"/>
      <c r="AV7" s="534"/>
      <c r="AW7" s="534"/>
      <c r="AX7" s="534"/>
      <c r="AY7" s="534"/>
      <c r="AZ7" s="534"/>
      <c r="BA7" s="534"/>
      <c r="BB7" s="534"/>
      <c r="BC7" s="534"/>
      <c r="BD7" s="534"/>
      <c r="BE7" s="534"/>
      <c r="BF7" s="534"/>
      <c r="BG7" s="534"/>
      <c r="BH7" s="534"/>
      <c r="BI7" s="534"/>
      <c r="BJ7" s="534"/>
      <c r="BK7" s="534"/>
      <c r="BL7" s="534"/>
      <c r="BM7" s="534"/>
      <c r="BN7" s="534"/>
      <c r="BO7" s="534"/>
      <c r="BP7" s="534"/>
      <c r="BQ7" s="534"/>
      <c r="BR7" s="534"/>
      <c r="BS7" s="534"/>
      <c r="BT7" s="534"/>
      <c r="BU7" s="534"/>
      <c r="BV7" s="534"/>
      <c r="BW7" s="534"/>
      <c r="BX7" s="534"/>
      <c r="BY7" s="534"/>
      <c r="BZ7" s="534"/>
      <c r="CA7" s="534"/>
      <c r="CB7" s="534"/>
      <c r="CC7" s="534"/>
      <c r="CD7" s="534"/>
      <c r="CE7" s="534"/>
      <c r="CF7" s="534"/>
      <c r="CG7" s="534"/>
      <c r="CH7" s="534"/>
      <c r="CI7" s="534"/>
      <c r="CJ7" s="534"/>
      <c r="CK7" s="527"/>
      <c r="CL7" s="527"/>
      <c r="CM7" s="527"/>
      <c r="CN7" s="527"/>
      <c r="CO7" s="527"/>
      <c r="CP7" s="527"/>
      <c r="CQ7" s="527"/>
      <c r="CR7" s="527"/>
      <c r="CS7" s="527"/>
      <c r="CT7" s="527"/>
      <c r="CU7" s="527"/>
      <c r="CV7" s="527"/>
      <c r="CW7" s="531">
        <v>1</v>
      </c>
      <c r="CX7" s="532">
        <v>20</v>
      </c>
    </row>
    <row r="8" spans="1:102" ht="30" customHeight="1" x14ac:dyDescent="0.15">
      <c r="A8" s="1292"/>
      <c r="B8" s="535" t="s">
        <v>10068</v>
      </c>
      <c r="C8" s="501">
        <v>0</v>
      </c>
      <c r="D8" s="534"/>
      <c r="E8" s="534"/>
      <c r="F8" s="534"/>
      <c r="G8" s="534"/>
      <c r="H8" s="534"/>
      <c r="I8" s="534"/>
      <c r="J8" s="534"/>
      <c r="K8" s="534"/>
      <c r="L8" s="534"/>
      <c r="M8" s="534"/>
      <c r="N8" s="534"/>
      <c r="O8" s="534"/>
      <c r="P8" s="534"/>
      <c r="Q8" s="534"/>
      <c r="R8" s="534"/>
      <c r="S8" s="534"/>
      <c r="T8" s="534"/>
      <c r="U8" s="534"/>
      <c r="V8" s="534"/>
      <c r="W8" s="534"/>
      <c r="X8" s="534"/>
      <c r="Y8" s="534"/>
      <c r="Z8" s="534"/>
      <c r="AA8" s="534"/>
      <c r="AB8" s="534"/>
      <c r="AC8" s="534"/>
      <c r="AD8" s="534"/>
      <c r="AE8" s="534"/>
      <c r="AF8" s="534"/>
      <c r="AG8" s="534"/>
      <c r="AH8" s="534"/>
      <c r="AI8" s="534"/>
      <c r="AJ8" s="534"/>
      <c r="AK8" s="534"/>
      <c r="AL8" s="534"/>
      <c r="AM8" s="534"/>
      <c r="AN8" s="534"/>
      <c r="AO8" s="534"/>
      <c r="AP8" s="534"/>
      <c r="AQ8" s="534"/>
      <c r="AR8" s="534"/>
      <c r="AS8" s="534"/>
      <c r="AT8" s="534"/>
      <c r="AU8" s="534"/>
      <c r="AV8" s="534"/>
      <c r="AW8" s="534"/>
      <c r="AX8" s="534"/>
      <c r="AY8" s="534"/>
      <c r="AZ8" s="534"/>
      <c r="BA8" s="534"/>
      <c r="BB8" s="534"/>
      <c r="BC8" s="534"/>
      <c r="BD8" s="534"/>
      <c r="BE8" s="534"/>
      <c r="BF8" s="534"/>
      <c r="BG8" s="534"/>
      <c r="BH8" s="534"/>
      <c r="BI8" s="534"/>
      <c r="BJ8" s="534"/>
      <c r="BK8" s="534"/>
      <c r="BL8" s="534"/>
      <c r="BM8" s="534"/>
      <c r="BN8" s="534"/>
      <c r="BO8" s="534"/>
      <c r="BP8" s="534"/>
      <c r="BQ8" s="534"/>
      <c r="BR8" s="534"/>
      <c r="BS8" s="534"/>
      <c r="BT8" s="534"/>
      <c r="BU8" s="534"/>
      <c r="BV8" s="534"/>
      <c r="BW8" s="534"/>
      <c r="BX8" s="534"/>
      <c r="BY8" s="534"/>
      <c r="BZ8" s="534"/>
      <c r="CA8" s="534"/>
      <c r="CB8" s="534"/>
      <c r="CC8" s="534"/>
      <c r="CD8" s="534"/>
      <c r="CE8" s="534"/>
      <c r="CF8" s="534"/>
      <c r="CG8" s="534"/>
      <c r="CH8" s="534"/>
      <c r="CI8" s="534"/>
      <c r="CJ8" s="534"/>
      <c r="CK8" s="527"/>
      <c r="CL8" s="527"/>
      <c r="CM8" s="527"/>
      <c r="CN8" s="527"/>
      <c r="CO8" s="527"/>
      <c r="CP8" s="527"/>
      <c r="CQ8" s="527"/>
      <c r="CR8" s="527"/>
      <c r="CS8" s="527"/>
      <c r="CT8" s="527"/>
      <c r="CU8" s="527"/>
      <c r="CV8" s="527"/>
      <c r="CW8" s="531">
        <v>1.2</v>
      </c>
      <c r="CX8" s="532">
        <v>20</v>
      </c>
    </row>
    <row r="9" spans="1:102" ht="30" customHeight="1" x14ac:dyDescent="0.15">
      <c r="A9" s="1292"/>
      <c r="B9" s="535" t="s">
        <v>10069</v>
      </c>
      <c r="C9" s="501">
        <v>0.1</v>
      </c>
      <c r="D9" s="527"/>
      <c r="E9" s="527"/>
      <c r="F9" s="527"/>
      <c r="G9" s="527"/>
      <c r="H9" s="527"/>
      <c r="I9" s="527"/>
      <c r="J9" s="527"/>
      <c r="K9" s="527"/>
      <c r="L9" s="527"/>
      <c r="M9" s="527"/>
      <c r="N9" s="527"/>
      <c r="O9" s="527"/>
      <c r="P9" s="527"/>
      <c r="Q9" s="527"/>
      <c r="R9" s="527"/>
      <c r="S9" s="527"/>
      <c r="T9" s="527"/>
      <c r="U9" s="527"/>
      <c r="V9" s="527"/>
      <c r="W9" s="527"/>
      <c r="X9" s="527"/>
      <c r="Y9" s="527"/>
      <c r="Z9" s="527"/>
      <c r="AA9" s="527"/>
      <c r="AB9" s="527"/>
      <c r="AC9" s="527"/>
      <c r="AD9" s="527"/>
      <c r="AE9" s="527"/>
      <c r="AF9" s="527"/>
      <c r="AG9" s="527"/>
      <c r="AH9" s="527"/>
      <c r="AI9" s="527"/>
      <c r="AJ9" s="527"/>
      <c r="AK9" s="527"/>
      <c r="AL9" s="527"/>
      <c r="AM9" s="527"/>
      <c r="AN9" s="527"/>
      <c r="AO9" s="527"/>
      <c r="AP9" s="527"/>
      <c r="AQ9" s="527"/>
      <c r="AR9" s="527"/>
      <c r="AS9" s="527"/>
      <c r="AT9" s="527"/>
      <c r="AU9" s="527"/>
      <c r="AV9" s="527"/>
      <c r="AW9" s="527"/>
      <c r="AX9" s="527"/>
      <c r="AY9" s="527"/>
      <c r="AZ9" s="527"/>
      <c r="BA9" s="527"/>
      <c r="BB9" s="527"/>
      <c r="BC9" s="527"/>
      <c r="BD9" s="527"/>
      <c r="BE9" s="527"/>
      <c r="BF9" s="527"/>
      <c r="BG9" s="527"/>
      <c r="BH9" s="527"/>
      <c r="BI9" s="527"/>
      <c r="BJ9" s="527"/>
      <c r="BK9" s="527"/>
      <c r="BL9" s="527"/>
      <c r="BM9" s="527"/>
      <c r="BN9" s="527"/>
      <c r="BO9" s="527"/>
      <c r="BP9" s="527"/>
      <c r="BQ9" s="527"/>
      <c r="BR9" s="527"/>
      <c r="BS9" s="527"/>
      <c r="BT9" s="527"/>
      <c r="BU9" s="527"/>
      <c r="BV9" s="527"/>
      <c r="BW9" s="527"/>
      <c r="BX9" s="527"/>
      <c r="BY9" s="527"/>
      <c r="BZ9" s="527"/>
      <c r="CA9" s="527"/>
      <c r="CB9" s="527"/>
      <c r="CC9" s="527"/>
      <c r="CD9" s="527"/>
      <c r="CE9" s="527"/>
      <c r="CF9" s="527"/>
      <c r="CG9" s="527"/>
      <c r="CH9" s="527"/>
      <c r="CI9" s="527"/>
      <c r="CJ9" s="527"/>
      <c r="CK9" s="527"/>
      <c r="CL9" s="527"/>
      <c r="CM9" s="527"/>
      <c r="CN9" s="527"/>
      <c r="CO9" s="527"/>
      <c r="CP9" s="527"/>
      <c r="CQ9" s="527"/>
      <c r="CR9" s="527"/>
      <c r="CS9" s="527"/>
      <c r="CT9" s="527"/>
      <c r="CU9" s="527"/>
      <c r="CV9" s="527"/>
      <c r="CW9" s="531">
        <v>1.4</v>
      </c>
      <c r="CX9" s="532">
        <v>20</v>
      </c>
    </row>
    <row r="10" spans="1:102" ht="30" customHeight="1" x14ac:dyDescent="0.15">
      <c r="A10" s="1292"/>
      <c r="B10" s="535" t="s">
        <v>10070</v>
      </c>
      <c r="C10" s="501">
        <v>0.1</v>
      </c>
      <c r="D10" s="527"/>
      <c r="E10" s="527"/>
      <c r="F10" s="527"/>
      <c r="G10" s="527"/>
      <c r="H10" s="527"/>
      <c r="I10" s="527"/>
      <c r="J10" s="527"/>
      <c r="K10" s="527"/>
      <c r="L10" s="527"/>
      <c r="M10" s="527"/>
      <c r="N10" s="527"/>
      <c r="O10" s="527"/>
      <c r="P10" s="527"/>
      <c r="Q10" s="527"/>
      <c r="R10" s="527"/>
      <c r="S10" s="527"/>
      <c r="T10" s="527"/>
      <c r="U10" s="527"/>
      <c r="V10" s="527"/>
      <c r="W10" s="527"/>
      <c r="X10" s="527"/>
      <c r="Y10" s="527"/>
      <c r="Z10" s="527"/>
      <c r="AA10" s="527"/>
      <c r="AB10" s="527"/>
      <c r="AC10" s="527"/>
      <c r="AD10" s="527"/>
      <c r="AE10" s="527"/>
      <c r="AF10" s="527"/>
      <c r="AG10" s="527"/>
      <c r="AH10" s="527"/>
      <c r="AI10" s="527"/>
      <c r="AJ10" s="527"/>
      <c r="AK10" s="527"/>
      <c r="AL10" s="527"/>
      <c r="AM10" s="527"/>
      <c r="AN10" s="527"/>
      <c r="AO10" s="527"/>
      <c r="AP10" s="527"/>
      <c r="AQ10" s="527"/>
      <c r="AR10" s="527"/>
      <c r="AS10" s="527"/>
      <c r="AT10" s="527"/>
      <c r="AU10" s="527"/>
      <c r="AV10" s="527"/>
      <c r="AW10" s="527"/>
      <c r="AX10" s="527"/>
      <c r="AY10" s="527"/>
      <c r="AZ10" s="527"/>
      <c r="BA10" s="527"/>
      <c r="BB10" s="527"/>
      <c r="BC10" s="527"/>
      <c r="BD10" s="527"/>
      <c r="BE10" s="527"/>
      <c r="BF10" s="527"/>
      <c r="BG10" s="527"/>
      <c r="BH10" s="527"/>
      <c r="BI10" s="527"/>
      <c r="BJ10" s="527"/>
      <c r="BK10" s="527"/>
      <c r="BL10" s="527"/>
      <c r="BM10" s="527"/>
      <c r="BN10" s="527"/>
      <c r="BO10" s="527"/>
      <c r="BP10" s="527"/>
      <c r="BQ10" s="527"/>
      <c r="BR10" s="527"/>
      <c r="BS10" s="527"/>
      <c r="BT10" s="527"/>
      <c r="BU10" s="527"/>
      <c r="BV10" s="527"/>
      <c r="BW10" s="527"/>
      <c r="BX10" s="527"/>
      <c r="BY10" s="527"/>
      <c r="BZ10" s="527"/>
      <c r="CA10" s="527"/>
      <c r="CB10" s="527"/>
      <c r="CC10" s="527"/>
      <c r="CD10" s="527"/>
      <c r="CE10" s="527"/>
      <c r="CF10" s="527"/>
      <c r="CG10" s="527"/>
      <c r="CH10" s="527"/>
      <c r="CI10" s="527"/>
      <c r="CJ10" s="527"/>
      <c r="CK10" s="527"/>
      <c r="CL10" s="527"/>
      <c r="CM10" s="527"/>
      <c r="CN10" s="527"/>
      <c r="CO10" s="527"/>
      <c r="CP10" s="527"/>
      <c r="CQ10" s="527"/>
      <c r="CR10" s="527"/>
      <c r="CS10" s="527"/>
      <c r="CT10" s="527"/>
      <c r="CU10" s="527"/>
      <c r="CV10" s="527"/>
      <c r="CW10" s="531">
        <v>1.6</v>
      </c>
      <c r="CX10" s="532">
        <v>20</v>
      </c>
    </row>
    <row r="11" spans="1:102" ht="30" customHeight="1" x14ac:dyDescent="0.15">
      <c r="A11" s="1292"/>
      <c r="B11" s="535" t="s">
        <v>10071</v>
      </c>
      <c r="C11" s="501">
        <v>0</v>
      </c>
      <c r="D11" s="527"/>
      <c r="E11" s="527"/>
      <c r="F11" s="527"/>
      <c r="G11" s="527"/>
      <c r="H11" s="527"/>
      <c r="I11" s="527"/>
      <c r="J11" s="527"/>
      <c r="K11" s="527"/>
      <c r="L11" s="527"/>
      <c r="M11" s="527"/>
      <c r="N11" s="527"/>
      <c r="O11" s="527"/>
      <c r="P11" s="527"/>
      <c r="Q11" s="527"/>
      <c r="R11" s="527"/>
      <c r="S11" s="527"/>
      <c r="T11" s="527"/>
      <c r="U11" s="527"/>
      <c r="V11" s="527"/>
      <c r="W11" s="527"/>
      <c r="X11" s="527"/>
      <c r="Y11" s="527"/>
      <c r="Z11" s="527"/>
      <c r="AA11" s="527"/>
      <c r="AB11" s="527"/>
      <c r="AC11" s="527"/>
      <c r="AD11" s="527"/>
      <c r="AE11" s="527"/>
      <c r="AF11" s="527"/>
      <c r="AG11" s="527"/>
      <c r="AH11" s="527"/>
      <c r="AI11" s="527"/>
      <c r="AJ11" s="527"/>
      <c r="AK11" s="527"/>
      <c r="AL11" s="527"/>
      <c r="AM11" s="527"/>
      <c r="AN11" s="527"/>
      <c r="AO11" s="527"/>
      <c r="AP11" s="527"/>
      <c r="AQ11" s="527"/>
      <c r="AR11" s="527"/>
      <c r="AS11" s="527"/>
      <c r="AT11" s="527"/>
      <c r="AU11" s="527"/>
      <c r="AV11" s="527"/>
      <c r="AW11" s="527"/>
      <c r="AX11" s="527"/>
      <c r="AY11" s="527"/>
      <c r="AZ11" s="527"/>
      <c r="BA11" s="527"/>
      <c r="BB11" s="527"/>
      <c r="BC11" s="527"/>
      <c r="BD11" s="527"/>
      <c r="BE11" s="527"/>
      <c r="BF11" s="527"/>
      <c r="BG11" s="527"/>
      <c r="BH11" s="527"/>
      <c r="BI11" s="527"/>
      <c r="BJ11" s="527"/>
      <c r="BK11" s="527"/>
      <c r="BL11" s="527"/>
      <c r="BM11" s="527"/>
      <c r="BN11" s="527"/>
      <c r="BO11" s="527"/>
      <c r="BP11" s="527"/>
      <c r="BQ11" s="527"/>
      <c r="BR11" s="527"/>
      <c r="BS11" s="527"/>
      <c r="BT11" s="527"/>
      <c r="BU11" s="527"/>
      <c r="BV11" s="527"/>
      <c r="BW11" s="527"/>
      <c r="BX11" s="527"/>
      <c r="BY11" s="527"/>
      <c r="BZ11" s="527"/>
      <c r="CA11" s="527"/>
      <c r="CB11" s="527"/>
      <c r="CC11" s="527"/>
      <c r="CD11" s="527"/>
      <c r="CE11" s="527"/>
      <c r="CF11" s="527"/>
      <c r="CG11" s="527"/>
      <c r="CH11" s="527"/>
      <c r="CI11" s="527"/>
      <c r="CJ11" s="527"/>
      <c r="CK11" s="527"/>
      <c r="CL11" s="527"/>
      <c r="CM11" s="527"/>
      <c r="CN11" s="527"/>
      <c r="CO11" s="527"/>
      <c r="CP11" s="527"/>
      <c r="CQ11" s="527"/>
      <c r="CR11" s="527"/>
      <c r="CS11" s="527"/>
      <c r="CT11" s="527"/>
      <c r="CU11" s="527"/>
      <c r="CV11" s="527"/>
      <c r="CW11" s="531">
        <v>1.8</v>
      </c>
      <c r="CX11" s="532">
        <v>20</v>
      </c>
    </row>
    <row r="12" spans="1:102" ht="30" customHeight="1" x14ac:dyDescent="0.15">
      <c r="A12" s="649" t="s">
        <v>10072</v>
      </c>
      <c r="B12" s="1297" t="s">
        <v>254</v>
      </c>
      <c r="C12" s="1298"/>
      <c r="D12" s="527"/>
      <c r="E12" s="527"/>
      <c r="F12" s="527"/>
      <c r="G12" s="527"/>
      <c r="H12" s="527"/>
      <c r="I12" s="527"/>
      <c r="J12" s="527"/>
      <c r="K12" s="527"/>
      <c r="L12" s="527"/>
      <c r="M12" s="527"/>
      <c r="N12" s="527"/>
      <c r="O12" s="527"/>
      <c r="P12" s="527"/>
      <c r="Q12" s="527"/>
      <c r="R12" s="527"/>
      <c r="S12" s="527"/>
      <c r="T12" s="527"/>
      <c r="U12" s="527"/>
      <c r="V12" s="527"/>
      <c r="W12" s="527"/>
      <c r="X12" s="527"/>
      <c r="Y12" s="527"/>
      <c r="Z12" s="527"/>
      <c r="AA12" s="527"/>
      <c r="AB12" s="527"/>
      <c r="AC12" s="527"/>
      <c r="AD12" s="527"/>
      <c r="AE12" s="527"/>
      <c r="AF12" s="527"/>
      <c r="AG12" s="527"/>
      <c r="AH12" s="527"/>
      <c r="AI12" s="527"/>
      <c r="AJ12" s="527"/>
      <c r="AK12" s="527"/>
      <c r="AL12" s="527"/>
      <c r="AM12" s="527"/>
      <c r="AN12" s="527"/>
      <c r="AO12" s="527"/>
      <c r="AP12" s="527"/>
      <c r="AQ12" s="527"/>
      <c r="AR12" s="527"/>
      <c r="AS12" s="527"/>
      <c r="AT12" s="527"/>
      <c r="AU12" s="527"/>
      <c r="AV12" s="527"/>
      <c r="AW12" s="527"/>
      <c r="AX12" s="527"/>
      <c r="AY12" s="527"/>
      <c r="AZ12" s="527"/>
      <c r="BA12" s="527"/>
      <c r="BB12" s="527"/>
      <c r="BC12" s="527"/>
      <c r="BD12" s="527"/>
      <c r="BE12" s="527"/>
      <c r="BF12" s="527"/>
      <c r="BG12" s="527"/>
      <c r="BH12" s="527"/>
      <c r="BI12" s="527"/>
      <c r="BJ12" s="527"/>
      <c r="BK12" s="527"/>
      <c r="BL12" s="527"/>
      <c r="BM12" s="527"/>
      <c r="BN12" s="527"/>
      <c r="BO12" s="527"/>
      <c r="BP12" s="527"/>
      <c r="BQ12" s="527"/>
      <c r="BR12" s="527"/>
      <c r="BS12" s="527"/>
      <c r="BT12" s="527"/>
      <c r="BU12" s="527"/>
      <c r="BV12" s="527"/>
      <c r="BW12" s="527"/>
      <c r="BX12" s="527"/>
      <c r="BY12" s="527"/>
      <c r="BZ12" s="527"/>
      <c r="CA12" s="527"/>
      <c r="CB12" s="527"/>
      <c r="CC12" s="527"/>
      <c r="CD12" s="527"/>
      <c r="CE12" s="527"/>
      <c r="CF12" s="527"/>
      <c r="CG12" s="527"/>
      <c r="CH12" s="527"/>
      <c r="CI12" s="527"/>
      <c r="CJ12" s="527"/>
      <c r="CK12" s="527"/>
      <c r="CL12" s="527"/>
      <c r="CM12" s="527"/>
      <c r="CN12" s="527"/>
      <c r="CO12" s="527"/>
      <c r="CP12" s="527"/>
      <c r="CQ12" s="527"/>
      <c r="CR12" s="527"/>
      <c r="CS12" s="527"/>
      <c r="CT12" s="527"/>
      <c r="CU12" s="527"/>
      <c r="CV12" s="527"/>
      <c r="CW12" s="531">
        <v>2</v>
      </c>
      <c r="CX12" s="532">
        <v>20</v>
      </c>
    </row>
    <row r="13" spans="1:102" ht="30" customHeight="1" x14ac:dyDescent="0.15">
      <c r="A13" s="648" t="s">
        <v>10073</v>
      </c>
      <c r="B13" s="1299">
        <v>10</v>
      </c>
      <c r="C13" s="1300"/>
      <c r="D13" s="527"/>
      <c r="E13" s="527"/>
      <c r="F13" s="527"/>
      <c r="G13" s="527"/>
      <c r="H13" s="527"/>
      <c r="I13" s="527"/>
      <c r="J13" s="527"/>
      <c r="K13" s="527"/>
      <c r="L13" s="527"/>
      <c r="M13" s="527"/>
      <c r="N13" s="527"/>
      <c r="O13" s="527"/>
      <c r="P13" s="527"/>
      <c r="Q13" s="527"/>
      <c r="R13" s="527"/>
      <c r="S13" s="527"/>
      <c r="T13" s="527"/>
      <c r="U13" s="527"/>
      <c r="V13" s="527"/>
      <c r="W13" s="527"/>
      <c r="X13" s="527"/>
      <c r="Y13" s="527"/>
      <c r="Z13" s="527"/>
      <c r="AA13" s="527"/>
      <c r="AB13" s="527"/>
      <c r="AC13" s="527"/>
      <c r="AD13" s="527"/>
      <c r="AE13" s="527"/>
      <c r="AF13" s="527"/>
      <c r="AG13" s="527"/>
      <c r="AH13" s="527"/>
      <c r="AI13" s="527"/>
      <c r="AJ13" s="527"/>
      <c r="AK13" s="527"/>
      <c r="AL13" s="527"/>
      <c r="AM13" s="527"/>
      <c r="AN13" s="527"/>
      <c r="AO13" s="527"/>
      <c r="AP13" s="527"/>
      <c r="AQ13" s="527"/>
      <c r="AR13" s="527"/>
      <c r="AS13" s="527"/>
      <c r="AT13" s="527"/>
      <c r="AU13" s="527"/>
      <c r="AV13" s="527"/>
      <c r="AW13" s="527"/>
      <c r="AX13" s="527"/>
      <c r="AY13" s="527"/>
      <c r="AZ13" s="527"/>
      <c r="BA13" s="527"/>
      <c r="BB13" s="527"/>
      <c r="BC13" s="527"/>
      <c r="BD13" s="527"/>
      <c r="BE13" s="527"/>
      <c r="BF13" s="527"/>
      <c r="BG13" s="527"/>
      <c r="BH13" s="527"/>
      <c r="BI13" s="527"/>
      <c r="BJ13" s="527"/>
      <c r="BK13" s="527"/>
      <c r="BL13" s="527"/>
      <c r="BM13" s="527"/>
      <c r="BN13" s="527"/>
      <c r="BO13" s="527"/>
      <c r="BP13" s="527"/>
      <c r="BQ13" s="527"/>
      <c r="BR13" s="527"/>
      <c r="BS13" s="527"/>
      <c r="BT13" s="527"/>
      <c r="BU13" s="527"/>
      <c r="BV13" s="527"/>
      <c r="BW13" s="527"/>
      <c r="BX13" s="527"/>
      <c r="BY13" s="527"/>
      <c r="BZ13" s="527"/>
      <c r="CA13" s="527"/>
      <c r="CB13" s="527"/>
      <c r="CC13" s="527"/>
      <c r="CD13" s="527"/>
      <c r="CE13" s="527"/>
      <c r="CF13" s="527"/>
      <c r="CG13" s="527"/>
      <c r="CH13" s="527"/>
      <c r="CI13" s="527"/>
      <c r="CJ13" s="527"/>
      <c r="CK13" s="527"/>
      <c r="CL13" s="527"/>
      <c r="CM13" s="527"/>
      <c r="CN13" s="527"/>
      <c r="CO13" s="527"/>
      <c r="CP13" s="527"/>
      <c r="CQ13" s="527"/>
      <c r="CR13" s="527"/>
      <c r="CS13" s="527"/>
      <c r="CT13" s="527"/>
      <c r="CU13" s="527"/>
      <c r="CV13" s="527"/>
      <c r="CW13" s="531">
        <v>2.2000000000000002</v>
      </c>
      <c r="CX13" s="532">
        <v>20</v>
      </c>
    </row>
    <row r="14" spans="1:102" ht="30" customHeight="1" x14ac:dyDescent="0.15">
      <c r="A14" s="648" t="s">
        <v>10669</v>
      </c>
      <c r="B14" s="1308">
        <v>0.2</v>
      </c>
      <c r="C14" s="1309"/>
      <c r="D14" s="536"/>
      <c r="E14" s="536"/>
      <c r="F14" s="536"/>
      <c r="G14" s="536"/>
      <c r="H14" s="536"/>
      <c r="I14" s="536"/>
      <c r="J14" s="536"/>
      <c r="K14" s="536"/>
      <c r="L14" s="536"/>
      <c r="M14" s="536"/>
      <c r="N14" s="536"/>
      <c r="O14" s="536"/>
      <c r="P14" s="536"/>
      <c r="Q14" s="536"/>
      <c r="R14" s="536"/>
      <c r="S14" s="536"/>
      <c r="T14" s="536"/>
      <c r="U14" s="536"/>
      <c r="V14" s="536"/>
      <c r="W14" s="536"/>
      <c r="X14" s="536"/>
      <c r="Y14" s="536"/>
      <c r="Z14" s="536"/>
      <c r="AA14" s="536"/>
      <c r="AB14" s="536"/>
      <c r="AC14" s="536"/>
      <c r="AD14" s="536"/>
      <c r="AE14" s="536"/>
      <c r="AF14" s="536"/>
      <c r="AG14" s="536"/>
      <c r="AH14" s="536"/>
      <c r="AI14" s="536"/>
      <c r="AJ14" s="536"/>
      <c r="AK14" s="536"/>
      <c r="AL14" s="536"/>
      <c r="AM14" s="536"/>
      <c r="AN14" s="536"/>
      <c r="AO14" s="536"/>
      <c r="AP14" s="536"/>
      <c r="AQ14" s="536"/>
      <c r="AR14" s="536"/>
      <c r="AS14" s="536"/>
      <c r="AT14" s="536"/>
      <c r="AU14" s="536"/>
      <c r="AV14" s="536"/>
      <c r="AW14" s="536"/>
      <c r="AX14" s="536"/>
      <c r="AY14" s="536"/>
      <c r="AZ14" s="536"/>
      <c r="BA14" s="536"/>
      <c r="BB14" s="536"/>
      <c r="BC14" s="536"/>
      <c r="BD14" s="536"/>
      <c r="BE14" s="536"/>
      <c r="BF14" s="536"/>
      <c r="BG14" s="536"/>
      <c r="BH14" s="536"/>
      <c r="BI14" s="536"/>
      <c r="BJ14" s="536"/>
      <c r="BK14" s="536"/>
      <c r="BL14" s="536"/>
      <c r="BM14" s="536"/>
      <c r="BN14" s="536"/>
      <c r="BO14" s="536"/>
      <c r="BP14" s="536"/>
      <c r="BQ14" s="536"/>
      <c r="BR14" s="536"/>
      <c r="BS14" s="536"/>
      <c r="BT14" s="536"/>
      <c r="BU14" s="536"/>
      <c r="BV14" s="536"/>
      <c r="BW14" s="536"/>
      <c r="BX14" s="536"/>
      <c r="BY14" s="536"/>
      <c r="BZ14" s="536"/>
      <c r="CA14" s="536"/>
      <c r="CB14" s="536"/>
      <c r="CC14" s="536"/>
      <c r="CD14" s="536"/>
      <c r="CE14" s="536"/>
      <c r="CF14" s="536"/>
      <c r="CG14" s="536"/>
      <c r="CH14" s="536"/>
      <c r="CI14" s="536"/>
      <c r="CJ14" s="536"/>
      <c r="CK14" s="527"/>
      <c r="CL14" s="527"/>
      <c r="CM14" s="527"/>
      <c r="CN14" s="527"/>
      <c r="CO14" s="527"/>
      <c r="CP14" s="527"/>
      <c r="CQ14" s="527"/>
      <c r="CR14" s="527"/>
      <c r="CS14" s="527"/>
      <c r="CT14" s="527"/>
      <c r="CU14" s="527"/>
      <c r="CV14" s="527"/>
      <c r="CW14" s="531">
        <v>2.4</v>
      </c>
      <c r="CX14" s="532">
        <v>20</v>
      </c>
    </row>
    <row r="15" spans="1:102" ht="30" customHeight="1" thickBot="1" x14ac:dyDescent="0.2">
      <c r="A15" s="650" t="s">
        <v>10670</v>
      </c>
      <c r="B15" s="1303">
        <v>500</v>
      </c>
      <c r="C15" s="1304"/>
      <c r="D15" s="537"/>
      <c r="E15" s="537"/>
      <c r="F15" s="537"/>
      <c r="G15" s="537"/>
      <c r="H15" s="537"/>
      <c r="I15" s="537"/>
      <c r="J15" s="537"/>
      <c r="K15" s="537"/>
      <c r="L15" s="537"/>
      <c r="M15" s="537"/>
      <c r="N15" s="537"/>
      <c r="O15" s="537"/>
      <c r="P15" s="537"/>
      <c r="Q15" s="537"/>
      <c r="R15" s="537"/>
      <c r="S15" s="537"/>
      <c r="T15" s="537"/>
      <c r="U15" s="537"/>
      <c r="V15" s="537"/>
      <c r="W15" s="537"/>
      <c r="X15" s="537"/>
      <c r="Y15" s="537"/>
      <c r="Z15" s="537"/>
      <c r="AA15" s="537"/>
      <c r="AB15" s="537"/>
      <c r="AC15" s="537"/>
      <c r="AD15" s="537"/>
      <c r="AE15" s="537"/>
      <c r="AF15" s="537"/>
      <c r="AG15" s="537"/>
      <c r="AH15" s="537"/>
      <c r="AI15" s="537"/>
      <c r="AJ15" s="537"/>
      <c r="AK15" s="537"/>
      <c r="AL15" s="537"/>
      <c r="AM15" s="537"/>
      <c r="AN15" s="537"/>
      <c r="AO15" s="537"/>
      <c r="AP15" s="537"/>
      <c r="AQ15" s="537"/>
      <c r="AR15" s="537"/>
      <c r="AS15" s="537"/>
      <c r="AT15" s="537"/>
      <c r="AU15" s="537"/>
      <c r="AV15" s="537"/>
      <c r="AW15" s="537"/>
      <c r="AX15" s="537"/>
      <c r="AY15" s="537"/>
      <c r="AZ15" s="537"/>
      <c r="BA15" s="537"/>
      <c r="BB15" s="537"/>
      <c r="BC15" s="537"/>
      <c r="BD15" s="537"/>
      <c r="BE15" s="537"/>
      <c r="BF15" s="537"/>
      <c r="BG15" s="537"/>
      <c r="BH15" s="537"/>
      <c r="BI15" s="537"/>
      <c r="BJ15" s="537"/>
      <c r="BK15" s="537"/>
      <c r="BL15" s="537"/>
      <c r="BM15" s="537"/>
      <c r="BN15" s="537"/>
      <c r="BO15" s="537"/>
      <c r="BP15" s="537"/>
      <c r="BQ15" s="537"/>
      <c r="BR15" s="537"/>
      <c r="BS15" s="537"/>
      <c r="BT15" s="537"/>
      <c r="BU15" s="537"/>
      <c r="BV15" s="537"/>
      <c r="BW15" s="537"/>
      <c r="BX15" s="537"/>
      <c r="BY15" s="537"/>
      <c r="BZ15" s="537"/>
      <c r="CA15" s="537"/>
      <c r="CB15" s="537"/>
      <c r="CC15" s="537"/>
      <c r="CD15" s="537"/>
      <c r="CE15" s="537"/>
      <c r="CF15" s="537"/>
      <c r="CG15" s="537"/>
      <c r="CH15" s="537"/>
      <c r="CI15" s="537"/>
      <c r="CJ15" s="537"/>
      <c r="CK15" s="527"/>
      <c r="CL15" s="527"/>
      <c r="CM15" s="527"/>
      <c r="CN15" s="527"/>
      <c r="CO15" s="527"/>
      <c r="CP15" s="527"/>
      <c r="CQ15" s="527"/>
      <c r="CR15" s="527"/>
      <c r="CS15" s="527"/>
      <c r="CT15" s="527"/>
      <c r="CU15" s="527"/>
      <c r="CV15" s="527"/>
      <c r="CW15" s="531">
        <v>2.6</v>
      </c>
      <c r="CX15" s="532">
        <v>20</v>
      </c>
    </row>
    <row r="16" spans="1:102" ht="30" customHeight="1" x14ac:dyDescent="0.15">
      <c r="A16" s="489" t="s">
        <v>10758</v>
      </c>
      <c r="B16" s="1301" t="s">
        <v>10759</v>
      </c>
      <c r="C16" s="1302"/>
      <c r="D16" s="530"/>
      <c r="E16" s="530"/>
      <c r="F16" s="530"/>
      <c r="G16" s="530"/>
      <c r="H16" s="530"/>
      <c r="I16" s="530"/>
      <c r="J16" s="530"/>
      <c r="K16" s="530"/>
      <c r="L16" s="530"/>
      <c r="M16" s="530"/>
      <c r="N16" s="530"/>
      <c r="O16" s="530"/>
      <c r="P16" s="530"/>
      <c r="Q16" s="530"/>
      <c r="R16" s="530"/>
      <c r="S16" s="530"/>
      <c r="T16" s="530"/>
      <c r="U16" s="530"/>
      <c r="V16" s="530"/>
      <c r="W16" s="530"/>
      <c r="X16" s="530"/>
      <c r="Y16" s="530"/>
      <c r="Z16" s="530"/>
      <c r="AA16" s="530"/>
      <c r="AB16" s="530"/>
      <c r="AC16" s="530"/>
      <c r="AD16" s="530"/>
      <c r="AE16" s="530"/>
      <c r="AF16" s="530"/>
      <c r="AG16" s="530"/>
      <c r="AH16" s="530"/>
      <c r="AI16" s="530"/>
      <c r="AJ16" s="530"/>
      <c r="AK16" s="530"/>
      <c r="AL16" s="530"/>
      <c r="AM16" s="530"/>
      <c r="AN16" s="530"/>
      <c r="AO16" s="530"/>
      <c r="AP16" s="530"/>
      <c r="AQ16" s="530"/>
      <c r="AR16" s="530"/>
      <c r="AS16" s="530"/>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c r="BW16" s="530"/>
      <c r="BX16" s="530"/>
      <c r="BY16" s="530"/>
      <c r="BZ16" s="530"/>
      <c r="CA16" s="530"/>
      <c r="CB16" s="530"/>
      <c r="CC16" s="530"/>
      <c r="CD16" s="530"/>
      <c r="CE16" s="530"/>
      <c r="CF16" s="530"/>
      <c r="CG16" s="530"/>
      <c r="CH16" s="530"/>
      <c r="CI16" s="530"/>
      <c r="CJ16" s="530"/>
      <c r="CK16" s="527"/>
      <c r="CL16" s="527"/>
      <c r="CM16" s="527"/>
      <c r="CN16" s="527"/>
      <c r="CO16" s="527"/>
      <c r="CP16" s="527"/>
      <c r="CQ16" s="527"/>
      <c r="CR16" s="527"/>
      <c r="CS16" s="527"/>
      <c r="CT16" s="527"/>
      <c r="CU16" s="527"/>
      <c r="CV16" s="527"/>
      <c r="CW16" s="531">
        <v>2.8</v>
      </c>
      <c r="CX16" s="532">
        <v>20</v>
      </c>
    </row>
    <row r="17" spans="1:102" ht="30" customHeight="1" x14ac:dyDescent="0.15">
      <c r="A17" s="648" t="s">
        <v>10760</v>
      </c>
      <c r="B17" s="1293" t="s">
        <v>10759</v>
      </c>
      <c r="C17" s="1294"/>
      <c r="D17" s="538"/>
      <c r="E17" s="538"/>
      <c r="F17" s="538"/>
      <c r="G17" s="538"/>
      <c r="H17" s="538"/>
      <c r="I17" s="538"/>
      <c r="J17" s="538"/>
      <c r="K17" s="538"/>
      <c r="L17" s="538"/>
      <c r="M17" s="538"/>
      <c r="N17" s="538"/>
      <c r="O17" s="538"/>
      <c r="P17" s="538"/>
      <c r="Q17" s="538"/>
      <c r="R17" s="538"/>
      <c r="S17" s="538"/>
      <c r="T17" s="538"/>
      <c r="U17" s="538"/>
      <c r="V17" s="538"/>
      <c r="W17" s="538"/>
      <c r="X17" s="538"/>
      <c r="Y17" s="538"/>
      <c r="Z17" s="538"/>
      <c r="AA17" s="538"/>
      <c r="AB17" s="538"/>
      <c r="AC17" s="538"/>
      <c r="AD17" s="538"/>
      <c r="AE17" s="538"/>
      <c r="AF17" s="538"/>
      <c r="AG17" s="538"/>
      <c r="AH17" s="538"/>
      <c r="AI17" s="538"/>
      <c r="AJ17" s="538"/>
      <c r="AK17" s="538"/>
      <c r="AL17" s="538"/>
      <c r="AM17" s="538"/>
      <c r="AN17" s="538"/>
      <c r="AO17" s="538"/>
      <c r="AP17" s="538"/>
      <c r="AQ17" s="538"/>
      <c r="AR17" s="538"/>
      <c r="AS17" s="538"/>
      <c r="AT17" s="538"/>
      <c r="AU17" s="538"/>
      <c r="AV17" s="538"/>
      <c r="AW17" s="538"/>
      <c r="AX17" s="538"/>
      <c r="AY17" s="538"/>
      <c r="AZ17" s="538"/>
      <c r="BA17" s="538"/>
      <c r="BB17" s="538"/>
      <c r="BC17" s="538"/>
      <c r="BD17" s="538"/>
      <c r="BE17" s="538"/>
      <c r="BF17" s="538"/>
      <c r="BG17" s="538"/>
      <c r="BH17" s="538"/>
      <c r="BI17" s="538"/>
      <c r="BJ17" s="538"/>
      <c r="BK17" s="538"/>
      <c r="BL17" s="538"/>
      <c r="BM17" s="538"/>
      <c r="BN17" s="538"/>
      <c r="BO17" s="538"/>
      <c r="BP17" s="538"/>
      <c r="BQ17" s="538"/>
      <c r="BR17" s="538"/>
      <c r="BS17" s="538"/>
      <c r="BT17" s="538"/>
      <c r="BU17" s="538"/>
      <c r="BV17" s="538"/>
      <c r="BW17" s="538"/>
      <c r="BX17" s="538"/>
      <c r="BY17" s="538"/>
      <c r="BZ17" s="538"/>
      <c r="CA17" s="538"/>
      <c r="CB17" s="538"/>
      <c r="CC17" s="538"/>
      <c r="CD17" s="538"/>
      <c r="CE17" s="538"/>
      <c r="CF17" s="538"/>
      <c r="CG17" s="538"/>
      <c r="CH17" s="538"/>
      <c r="CI17" s="538"/>
      <c r="CJ17" s="538"/>
      <c r="CK17" s="527"/>
      <c r="CL17" s="527"/>
      <c r="CM17" s="527"/>
      <c r="CN17" s="527"/>
      <c r="CO17" s="527"/>
      <c r="CP17" s="527"/>
      <c r="CQ17" s="527"/>
      <c r="CR17" s="527"/>
      <c r="CS17" s="527"/>
      <c r="CT17" s="527"/>
      <c r="CU17" s="527"/>
      <c r="CV17" s="527"/>
      <c r="CW17" s="531">
        <v>3</v>
      </c>
      <c r="CX17" s="532">
        <v>20</v>
      </c>
    </row>
    <row r="18" spans="1:102" ht="30" customHeight="1" thickBot="1" x14ac:dyDescent="0.2">
      <c r="A18" s="648" t="s">
        <v>10761</v>
      </c>
      <c r="B18" s="1293" t="s">
        <v>10762</v>
      </c>
      <c r="C18" s="1294"/>
      <c r="D18" s="538"/>
      <c r="E18" s="538"/>
      <c r="F18" s="538"/>
      <c r="G18" s="538"/>
      <c r="H18" s="538"/>
      <c r="I18" s="538"/>
      <c r="J18" s="538"/>
      <c r="K18" s="538"/>
      <c r="L18" s="538"/>
      <c r="M18" s="538"/>
      <c r="N18" s="538"/>
      <c r="O18" s="538"/>
      <c r="P18" s="538"/>
      <c r="Q18" s="538"/>
      <c r="R18" s="538"/>
      <c r="S18" s="538"/>
      <c r="T18" s="538"/>
      <c r="U18" s="538"/>
      <c r="V18" s="538"/>
      <c r="W18" s="538"/>
      <c r="X18" s="538"/>
      <c r="Y18" s="538"/>
      <c r="Z18" s="538"/>
      <c r="AA18" s="538"/>
      <c r="AB18" s="538"/>
      <c r="AC18" s="538"/>
      <c r="AD18" s="538"/>
      <c r="AE18" s="538"/>
      <c r="AF18" s="538"/>
      <c r="AG18" s="538"/>
      <c r="AH18" s="538"/>
      <c r="AI18" s="538"/>
      <c r="AJ18" s="538"/>
      <c r="AK18" s="538"/>
      <c r="AL18" s="538"/>
      <c r="AM18" s="538"/>
      <c r="AN18" s="538"/>
      <c r="AO18" s="538"/>
      <c r="AP18" s="538"/>
      <c r="AQ18" s="538"/>
      <c r="AR18" s="538"/>
      <c r="AS18" s="538"/>
      <c r="AT18" s="538"/>
      <c r="AU18" s="538"/>
      <c r="AV18" s="538"/>
      <c r="AW18" s="538"/>
      <c r="AX18" s="538"/>
      <c r="AY18" s="538"/>
      <c r="AZ18" s="538"/>
      <c r="BA18" s="538"/>
      <c r="BB18" s="538"/>
      <c r="BC18" s="538"/>
      <c r="BD18" s="538"/>
      <c r="BE18" s="538"/>
      <c r="BF18" s="538"/>
      <c r="BG18" s="538"/>
      <c r="BH18" s="538"/>
      <c r="BI18" s="538"/>
      <c r="BJ18" s="538"/>
      <c r="BK18" s="538"/>
      <c r="BL18" s="538"/>
      <c r="BM18" s="538"/>
      <c r="BN18" s="538"/>
      <c r="BO18" s="538"/>
      <c r="BP18" s="538"/>
      <c r="BQ18" s="538"/>
      <c r="BR18" s="538"/>
      <c r="BS18" s="538"/>
      <c r="BT18" s="538"/>
      <c r="BU18" s="538"/>
      <c r="BV18" s="538"/>
      <c r="BW18" s="538"/>
      <c r="BX18" s="538"/>
      <c r="BY18" s="538"/>
      <c r="BZ18" s="538"/>
      <c r="CA18" s="538"/>
      <c r="CB18" s="538"/>
      <c r="CC18" s="538"/>
      <c r="CD18" s="538"/>
      <c r="CE18" s="538"/>
      <c r="CF18" s="538"/>
      <c r="CG18" s="538"/>
      <c r="CH18" s="538"/>
      <c r="CI18" s="538"/>
      <c r="CJ18" s="538"/>
      <c r="CK18" s="527"/>
      <c r="CL18" s="527"/>
      <c r="CM18" s="527"/>
      <c r="CN18" s="527"/>
      <c r="CO18" s="527"/>
      <c r="CP18" s="527"/>
      <c r="CQ18" s="527"/>
      <c r="CR18" s="527"/>
      <c r="CS18" s="527"/>
      <c r="CT18" s="527"/>
      <c r="CU18" s="527"/>
      <c r="CV18" s="527"/>
      <c r="CW18" s="531">
        <v>3.2</v>
      </c>
      <c r="CX18" s="532">
        <v>20</v>
      </c>
    </row>
    <row r="19" spans="1:102" ht="30" customHeight="1" thickBot="1" x14ac:dyDescent="0.2">
      <c r="A19" s="650" t="s">
        <v>10763</v>
      </c>
      <c r="B19" s="1295" t="s">
        <v>10816</v>
      </c>
      <c r="C19" s="1296"/>
      <c r="D19" s="1285" t="s">
        <v>10074</v>
      </c>
      <c r="E19" s="1287"/>
      <c r="W19" s="1285" t="s">
        <v>10075</v>
      </c>
      <c r="X19" s="1287"/>
      <c r="AP19" s="1285" t="s">
        <v>10076</v>
      </c>
      <c r="AQ19" s="1287"/>
      <c r="BI19" s="1285" t="s">
        <v>10077</v>
      </c>
      <c r="BJ19" s="1287"/>
      <c r="CB19" s="1285" t="s">
        <v>10078</v>
      </c>
      <c r="CC19" s="1287"/>
      <c r="CW19" s="531">
        <v>3.4</v>
      </c>
      <c r="CX19" s="532">
        <v>20</v>
      </c>
    </row>
    <row r="20" spans="1:102" ht="30" customHeight="1" thickBot="1" x14ac:dyDescent="0.2">
      <c r="A20" s="484" t="s">
        <v>10663</v>
      </c>
      <c r="B20" s="1288" t="s">
        <v>228</v>
      </c>
      <c r="C20" s="1289"/>
      <c r="D20" s="1285" t="s">
        <v>10193</v>
      </c>
      <c r="E20" s="1286"/>
      <c r="F20" s="1286"/>
      <c r="G20" s="1286"/>
      <c r="H20" s="1286"/>
      <c r="I20" s="1286"/>
      <c r="J20" s="1286"/>
      <c r="K20" s="1286"/>
      <c r="L20" s="1287"/>
      <c r="M20" s="485"/>
      <c r="N20" s="1285" t="s">
        <v>10079</v>
      </c>
      <c r="O20" s="1286"/>
      <c r="P20" s="1286"/>
      <c r="Q20" s="1286"/>
      <c r="R20" s="1286"/>
      <c r="S20" s="1286"/>
      <c r="T20" s="1286"/>
      <c r="U20" s="1286"/>
      <c r="V20" s="1287"/>
      <c r="W20" s="1285" t="s">
        <v>10194</v>
      </c>
      <c r="X20" s="1286"/>
      <c r="Y20" s="1286"/>
      <c r="Z20" s="1286"/>
      <c r="AA20" s="1286"/>
      <c r="AB20" s="1286"/>
      <c r="AC20" s="1286"/>
      <c r="AD20" s="1286"/>
      <c r="AE20" s="1287"/>
      <c r="AF20" s="485"/>
      <c r="AG20" s="1285" t="s">
        <v>10080</v>
      </c>
      <c r="AH20" s="1286"/>
      <c r="AI20" s="1286"/>
      <c r="AJ20" s="1286"/>
      <c r="AK20" s="1286"/>
      <c r="AL20" s="1286"/>
      <c r="AM20" s="1286"/>
      <c r="AN20" s="1286"/>
      <c r="AO20" s="1287"/>
      <c r="AP20" s="1285" t="s">
        <v>10195</v>
      </c>
      <c r="AQ20" s="1286"/>
      <c r="AR20" s="1286"/>
      <c r="AS20" s="1286"/>
      <c r="AT20" s="1286"/>
      <c r="AU20" s="1286"/>
      <c r="AV20" s="1286"/>
      <c r="AW20" s="1286"/>
      <c r="AX20" s="1287"/>
      <c r="AY20" s="485"/>
      <c r="AZ20" s="1285" t="s">
        <v>10079</v>
      </c>
      <c r="BA20" s="1286"/>
      <c r="BB20" s="1286"/>
      <c r="BC20" s="1286"/>
      <c r="BD20" s="1286"/>
      <c r="BE20" s="1286"/>
      <c r="BF20" s="1286"/>
      <c r="BG20" s="1286"/>
      <c r="BH20" s="1287"/>
      <c r="BI20" s="1285" t="s">
        <v>10196</v>
      </c>
      <c r="BJ20" s="1286"/>
      <c r="BK20" s="1286"/>
      <c r="BL20" s="1286"/>
      <c r="BM20" s="1286"/>
      <c r="BN20" s="1286"/>
      <c r="BO20" s="1286"/>
      <c r="BP20" s="1286"/>
      <c r="BQ20" s="1287"/>
      <c r="BR20" s="485"/>
      <c r="BS20" s="1285" t="s">
        <v>10080</v>
      </c>
      <c r="BT20" s="1286"/>
      <c r="BU20" s="1286"/>
      <c r="BV20" s="1286"/>
      <c r="BW20" s="1286"/>
      <c r="BX20" s="1286"/>
      <c r="BY20" s="1286"/>
      <c r="BZ20" s="1286"/>
      <c r="CA20" s="1287"/>
      <c r="CB20" s="1285" t="s">
        <v>10197</v>
      </c>
      <c r="CC20" s="1286"/>
      <c r="CD20" s="1286"/>
      <c r="CE20" s="1286"/>
      <c r="CF20" s="1286"/>
      <c r="CG20" s="1286"/>
      <c r="CH20" s="1286"/>
      <c r="CI20" s="1286"/>
      <c r="CJ20" s="1287"/>
      <c r="CK20" s="485"/>
      <c r="CL20" s="1285" t="s">
        <v>10080</v>
      </c>
      <c r="CM20" s="1286"/>
      <c r="CN20" s="1286"/>
      <c r="CO20" s="1286"/>
      <c r="CP20" s="1286"/>
      <c r="CQ20" s="1286"/>
      <c r="CR20" s="1286"/>
      <c r="CS20" s="1286"/>
      <c r="CT20" s="1287"/>
      <c r="CW20" s="531">
        <v>3.6</v>
      </c>
      <c r="CX20" s="532">
        <v>21.46</v>
      </c>
    </row>
    <row r="21" spans="1:102" ht="30" customHeight="1" x14ac:dyDescent="0.15">
      <c r="A21" s="486"/>
      <c r="B21" s="487"/>
      <c r="C21" s="488"/>
      <c r="D21" s="489" t="s">
        <v>10046</v>
      </c>
      <c r="E21" s="490" t="s">
        <v>10047</v>
      </c>
      <c r="F21" s="490" t="s">
        <v>10048</v>
      </c>
      <c r="G21" s="490" t="s">
        <v>10049</v>
      </c>
      <c r="H21" s="490" t="s">
        <v>10050</v>
      </c>
      <c r="I21" s="490" t="s">
        <v>10051</v>
      </c>
      <c r="J21" s="490" t="s">
        <v>10052</v>
      </c>
      <c r="K21" s="490" t="s">
        <v>10053</v>
      </c>
      <c r="L21" s="491" t="s">
        <v>10054</v>
      </c>
      <c r="M21" s="492"/>
      <c r="N21" s="489" t="s">
        <v>10046</v>
      </c>
      <c r="O21" s="490" t="s">
        <v>10047</v>
      </c>
      <c r="P21" s="490" t="s">
        <v>10048</v>
      </c>
      <c r="Q21" s="490" t="s">
        <v>10049</v>
      </c>
      <c r="R21" s="490" t="s">
        <v>10050</v>
      </c>
      <c r="S21" s="490" t="s">
        <v>10051</v>
      </c>
      <c r="T21" s="490" t="s">
        <v>10052</v>
      </c>
      <c r="U21" s="490" t="s">
        <v>10053</v>
      </c>
      <c r="V21" s="491" t="s">
        <v>10054</v>
      </c>
      <c r="W21" s="489" t="s">
        <v>10046</v>
      </c>
      <c r="X21" s="490" t="s">
        <v>10047</v>
      </c>
      <c r="Y21" s="490" t="s">
        <v>10048</v>
      </c>
      <c r="Z21" s="490" t="s">
        <v>10049</v>
      </c>
      <c r="AA21" s="490" t="s">
        <v>10050</v>
      </c>
      <c r="AB21" s="490" t="s">
        <v>10051</v>
      </c>
      <c r="AC21" s="490" t="s">
        <v>10052</v>
      </c>
      <c r="AD21" s="490" t="s">
        <v>10053</v>
      </c>
      <c r="AE21" s="491" t="s">
        <v>10054</v>
      </c>
      <c r="AF21" s="492"/>
      <c r="AG21" s="489" t="s">
        <v>10046</v>
      </c>
      <c r="AH21" s="490" t="s">
        <v>10047</v>
      </c>
      <c r="AI21" s="490" t="s">
        <v>10048</v>
      </c>
      <c r="AJ21" s="490" t="s">
        <v>10049</v>
      </c>
      <c r="AK21" s="490" t="s">
        <v>10050</v>
      </c>
      <c r="AL21" s="490" t="s">
        <v>10051</v>
      </c>
      <c r="AM21" s="490" t="s">
        <v>10052</v>
      </c>
      <c r="AN21" s="490" t="s">
        <v>10053</v>
      </c>
      <c r="AO21" s="491" t="s">
        <v>10054</v>
      </c>
      <c r="AP21" s="489" t="s">
        <v>10046</v>
      </c>
      <c r="AQ21" s="490" t="s">
        <v>10047</v>
      </c>
      <c r="AR21" s="490" t="s">
        <v>10048</v>
      </c>
      <c r="AS21" s="490" t="s">
        <v>10049</v>
      </c>
      <c r="AT21" s="490" t="s">
        <v>10050</v>
      </c>
      <c r="AU21" s="490" t="s">
        <v>10051</v>
      </c>
      <c r="AV21" s="490" t="s">
        <v>10052</v>
      </c>
      <c r="AW21" s="490" t="s">
        <v>10053</v>
      </c>
      <c r="AX21" s="539" t="s">
        <v>10054</v>
      </c>
      <c r="AY21" s="492"/>
      <c r="AZ21" s="540" t="s">
        <v>10046</v>
      </c>
      <c r="BA21" s="490" t="s">
        <v>10047</v>
      </c>
      <c r="BB21" s="490" t="s">
        <v>10048</v>
      </c>
      <c r="BC21" s="490" t="s">
        <v>10049</v>
      </c>
      <c r="BD21" s="490" t="s">
        <v>10050</v>
      </c>
      <c r="BE21" s="490" t="s">
        <v>10051</v>
      </c>
      <c r="BF21" s="490" t="s">
        <v>10052</v>
      </c>
      <c r="BG21" s="490" t="s">
        <v>10053</v>
      </c>
      <c r="BH21" s="491" t="s">
        <v>10054</v>
      </c>
      <c r="BI21" s="489" t="s">
        <v>10046</v>
      </c>
      <c r="BJ21" s="490" t="s">
        <v>10047</v>
      </c>
      <c r="BK21" s="490" t="s">
        <v>10048</v>
      </c>
      <c r="BL21" s="490" t="s">
        <v>10049</v>
      </c>
      <c r="BM21" s="490" t="s">
        <v>10050</v>
      </c>
      <c r="BN21" s="490" t="s">
        <v>10051</v>
      </c>
      <c r="BO21" s="490" t="s">
        <v>10052</v>
      </c>
      <c r="BP21" s="490" t="s">
        <v>10053</v>
      </c>
      <c r="BQ21" s="539" t="s">
        <v>10054</v>
      </c>
      <c r="BR21" s="492"/>
      <c r="BS21" s="540" t="s">
        <v>10046</v>
      </c>
      <c r="BT21" s="490" t="s">
        <v>10047</v>
      </c>
      <c r="BU21" s="490" t="s">
        <v>10048</v>
      </c>
      <c r="BV21" s="490" t="s">
        <v>10049</v>
      </c>
      <c r="BW21" s="490" t="s">
        <v>10050</v>
      </c>
      <c r="BX21" s="490" t="s">
        <v>10051</v>
      </c>
      <c r="BY21" s="490" t="s">
        <v>10052</v>
      </c>
      <c r="BZ21" s="490" t="s">
        <v>10053</v>
      </c>
      <c r="CA21" s="491" t="s">
        <v>10054</v>
      </c>
      <c r="CB21" s="489" t="s">
        <v>10046</v>
      </c>
      <c r="CC21" s="490" t="s">
        <v>10047</v>
      </c>
      <c r="CD21" s="490" t="s">
        <v>10048</v>
      </c>
      <c r="CE21" s="490" t="s">
        <v>10049</v>
      </c>
      <c r="CF21" s="490" t="s">
        <v>10050</v>
      </c>
      <c r="CG21" s="490" t="s">
        <v>10051</v>
      </c>
      <c r="CH21" s="490" t="s">
        <v>10052</v>
      </c>
      <c r="CI21" s="490" t="s">
        <v>10053</v>
      </c>
      <c r="CJ21" s="539" t="s">
        <v>10054</v>
      </c>
      <c r="CK21" s="492"/>
      <c r="CL21" s="540" t="s">
        <v>10046</v>
      </c>
      <c r="CM21" s="490" t="s">
        <v>10047</v>
      </c>
      <c r="CN21" s="490" t="s">
        <v>10048</v>
      </c>
      <c r="CO21" s="490" t="s">
        <v>10049</v>
      </c>
      <c r="CP21" s="490" t="s">
        <v>10050</v>
      </c>
      <c r="CQ21" s="490" t="s">
        <v>10051</v>
      </c>
      <c r="CR21" s="490" t="s">
        <v>10052</v>
      </c>
      <c r="CS21" s="490" t="s">
        <v>10053</v>
      </c>
      <c r="CT21" s="491" t="s">
        <v>10054</v>
      </c>
      <c r="CW21" s="531">
        <v>3.8</v>
      </c>
      <c r="CX21" s="532">
        <v>26.34</v>
      </c>
    </row>
    <row r="22" spans="1:102" ht="30" customHeight="1" x14ac:dyDescent="0.15">
      <c r="A22" s="493" t="s">
        <v>10055</v>
      </c>
      <c r="B22" s="1279" t="s">
        <v>10081</v>
      </c>
      <c r="C22" s="1280"/>
      <c r="D22" s="494">
        <v>1</v>
      </c>
      <c r="E22" s="495">
        <v>2</v>
      </c>
      <c r="F22" s="495">
        <v>3</v>
      </c>
      <c r="G22" s="495">
        <v>4</v>
      </c>
      <c r="H22" s="495">
        <v>5</v>
      </c>
      <c r="I22" s="495">
        <v>6</v>
      </c>
      <c r="J22" s="495">
        <v>7</v>
      </c>
      <c r="K22" s="496">
        <v>8</v>
      </c>
      <c r="L22" s="497">
        <v>2</v>
      </c>
      <c r="M22" s="498"/>
      <c r="N22" s="494">
        <v>2</v>
      </c>
      <c r="O22" s="495">
        <v>2</v>
      </c>
      <c r="P22" s="495">
        <v>2</v>
      </c>
      <c r="Q22" s="495">
        <v>2</v>
      </c>
      <c r="R22" s="495">
        <v>2</v>
      </c>
      <c r="S22" s="495">
        <v>2</v>
      </c>
      <c r="T22" s="495">
        <v>2</v>
      </c>
      <c r="U22" s="496">
        <v>2</v>
      </c>
      <c r="V22" s="497">
        <v>2</v>
      </c>
      <c r="W22" s="494">
        <v>2</v>
      </c>
      <c r="X22" s="495">
        <v>2</v>
      </c>
      <c r="Y22" s="495">
        <v>2</v>
      </c>
      <c r="Z22" s="495">
        <v>2</v>
      </c>
      <c r="AA22" s="495">
        <v>2</v>
      </c>
      <c r="AB22" s="495">
        <v>2</v>
      </c>
      <c r="AC22" s="495">
        <v>2</v>
      </c>
      <c r="AD22" s="496">
        <v>2</v>
      </c>
      <c r="AE22" s="497">
        <v>2</v>
      </c>
      <c r="AF22" s="498"/>
      <c r="AG22" s="494">
        <v>2</v>
      </c>
      <c r="AH22" s="495">
        <v>2</v>
      </c>
      <c r="AI22" s="495">
        <v>2</v>
      </c>
      <c r="AJ22" s="495">
        <v>2</v>
      </c>
      <c r="AK22" s="495">
        <v>2</v>
      </c>
      <c r="AL22" s="495">
        <v>2</v>
      </c>
      <c r="AM22" s="495">
        <v>2</v>
      </c>
      <c r="AN22" s="496">
        <v>2</v>
      </c>
      <c r="AO22" s="497">
        <v>2</v>
      </c>
      <c r="AP22" s="494">
        <v>1</v>
      </c>
      <c r="AQ22" s="495">
        <v>2</v>
      </c>
      <c r="AR22" s="495">
        <v>3</v>
      </c>
      <c r="AS22" s="495">
        <v>4</v>
      </c>
      <c r="AT22" s="495">
        <v>5</v>
      </c>
      <c r="AU22" s="495">
        <v>6</v>
      </c>
      <c r="AV22" s="495">
        <v>7</v>
      </c>
      <c r="AW22" s="496">
        <v>8</v>
      </c>
      <c r="AX22" s="497">
        <v>2</v>
      </c>
      <c r="AY22" s="498"/>
      <c r="AZ22" s="494">
        <v>2</v>
      </c>
      <c r="BA22" s="495">
        <v>2</v>
      </c>
      <c r="BB22" s="495">
        <v>2</v>
      </c>
      <c r="BC22" s="495">
        <v>2</v>
      </c>
      <c r="BD22" s="495">
        <v>2</v>
      </c>
      <c r="BE22" s="495">
        <v>2</v>
      </c>
      <c r="BF22" s="495">
        <v>2</v>
      </c>
      <c r="BG22" s="496">
        <v>2</v>
      </c>
      <c r="BH22" s="497">
        <v>2</v>
      </c>
      <c r="BI22" s="494">
        <v>1</v>
      </c>
      <c r="BJ22" s="495">
        <v>2</v>
      </c>
      <c r="BK22" s="495">
        <v>3</v>
      </c>
      <c r="BL22" s="495">
        <v>4</v>
      </c>
      <c r="BM22" s="495">
        <v>5</v>
      </c>
      <c r="BN22" s="495">
        <v>6</v>
      </c>
      <c r="BO22" s="495">
        <v>7</v>
      </c>
      <c r="BP22" s="496">
        <v>8</v>
      </c>
      <c r="BQ22" s="497">
        <v>2</v>
      </c>
      <c r="BR22" s="498"/>
      <c r="BS22" s="494">
        <v>2</v>
      </c>
      <c r="BT22" s="495">
        <v>2</v>
      </c>
      <c r="BU22" s="495">
        <v>2</v>
      </c>
      <c r="BV22" s="495">
        <v>2</v>
      </c>
      <c r="BW22" s="495">
        <v>2</v>
      </c>
      <c r="BX22" s="495">
        <v>2</v>
      </c>
      <c r="BY22" s="495">
        <v>2</v>
      </c>
      <c r="BZ22" s="496">
        <v>2</v>
      </c>
      <c r="CA22" s="497">
        <v>2</v>
      </c>
      <c r="CB22" s="494">
        <v>1</v>
      </c>
      <c r="CC22" s="495">
        <v>2</v>
      </c>
      <c r="CD22" s="495">
        <v>3</v>
      </c>
      <c r="CE22" s="495">
        <v>4</v>
      </c>
      <c r="CF22" s="495">
        <v>5</v>
      </c>
      <c r="CG22" s="495">
        <v>6</v>
      </c>
      <c r="CH22" s="495">
        <v>7</v>
      </c>
      <c r="CI22" s="496">
        <v>8</v>
      </c>
      <c r="CJ22" s="497">
        <v>2</v>
      </c>
      <c r="CK22" s="498"/>
      <c r="CL22" s="494">
        <v>2</v>
      </c>
      <c r="CM22" s="495">
        <v>2</v>
      </c>
      <c r="CN22" s="495">
        <v>2</v>
      </c>
      <c r="CO22" s="495">
        <v>2</v>
      </c>
      <c r="CP22" s="495">
        <v>2</v>
      </c>
      <c r="CQ22" s="495">
        <v>2</v>
      </c>
      <c r="CR22" s="495">
        <v>2</v>
      </c>
      <c r="CS22" s="496">
        <v>2</v>
      </c>
      <c r="CT22" s="497">
        <v>2</v>
      </c>
      <c r="CU22" s="541"/>
      <c r="CW22" s="531">
        <v>4</v>
      </c>
      <c r="CX22" s="532">
        <v>32</v>
      </c>
    </row>
    <row r="23" spans="1:102" ht="30" customHeight="1" x14ac:dyDescent="0.15">
      <c r="A23" s="493" t="s">
        <v>10664</v>
      </c>
      <c r="B23" s="1281"/>
      <c r="C23" s="1282"/>
      <c r="D23" s="499">
        <v>20</v>
      </c>
      <c r="E23" s="500">
        <v>30</v>
      </c>
      <c r="F23" s="500">
        <v>40</v>
      </c>
      <c r="G23" s="500">
        <v>50</v>
      </c>
      <c r="H23" s="500">
        <v>60</v>
      </c>
      <c r="I23" s="500">
        <v>70</v>
      </c>
      <c r="J23" s="500">
        <v>80</v>
      </c>
      <c r="K23" s="500">
        <v>90</v>
      </c>
      <c r="L23" s="501">
        <v>80</v>
      </c>
      <c r="M23" s="498"/>
      <c r="N23" s="502">
        <v>80</v>
      </c>
      <c r="O23" s="500">
        <v>80</v>
      </c>
      <c r="P23" s="500">
        <v>80</v>
      </c>
      <c r="Q23" s="500">
        <v>80</v>
      </c>
      <c r="R23" s="500">
        <v>80</v>
      </c>
      <c r="S23" s="500">
        <v>80</v>
      </c>
      <c r="T23" s="500">
        <v>80</v>
      </c>
      <c r="U23" s="500">
        <v>80</v>
      </c>
      <c r="V23" s="501">
        <v>80</v>
      </c>
      <c r="W23" s="499">
        <v>80</v>
      </c>
      <c r="X23" s="500">
        <v>80</v>
      </c>
      <c r="Y23" s="500">
        <v>80</v>
      </c>
      <c r="Z23" s="500">
        <v>80</v>
      </c>
      <c r="AA23" s="500">
        <v>80</v>
      </c>
      <c r="AB23" s="500">
        <v>80</v>
      </c>
      <c r="AC23" s="500">
        <v>80</v>
      </c>
      <c r="AD23" s="500">
        <v>80</v>
      </c>
      <c r="AE23" s="501">
        <v>80</v>
      </c>
      <c r="AF23" s="498"/>
      <c r="AG23" s="502">
        <v>80</v>
      </c>
      <c r="AH23" s="500">
        <v>80</v>
      </c>
      <c r="AI23" s="500">
        <v>80</v>
      </c>
      <c r="AJ23" s="500">
        <v>80</v>
      </c>
      <c r="AK23" s="500">
        <v>80</v>
      </c>
      <c r="AL23" s="500">
        <v>80</v>
      </c>
      <c r="AM23" s="500">
        <v>80</v>
      </c>
      <c r="AN23" s="500">
        <v>80</v>
      </c>
      <c r="AO23" s="501">
        <v>80</v>
      </c>
      <c r="AP23" s="499">
        <v>20</v>
      </c>
      <c r="AQ23" s="500">
        <v>30</v>
      </c>
      <c r="AR23" s="500">
        <v>40</v>
      </c>
      <c r="AS23" s="500">
        <v>50</v>
      </c>
      <c r="AT23" s="500">
        <v>60</v>
      </c>
      <c r="AU23" s="500">
        <v>70</v>
      </c>
      <c r="AV23" s="500">
        <v>80</v>
      </c>
      <c r="AW23" s="500">
        <v>90</v>
      </c>
      <c r="AX23" s="501">
        <v>80</v>
      </c>
      <c r="AY23" s="498"/>
      <c r="AZ23" s="502">
        <v>80</v>
      </c>
      <c r="BA23" s="500">
        <v>80</v>
      </c>
      <c r="BB23" s="500">
        <v>80</v>
      </c>
      <c r="BC23" s="500">
        <v>80</v>
      </c>
      <c r="BD23" s="500">
        <v>80</v>
      </c>
      <c r="BE23" s="500">
        <v>80</v>
      </c>
      <c r="BF23" s="500">
        <v>80</v>
      </c>
      <c r="BG23" s="500">
        <v>80</v>
      </c>
      <c r="BH23" s="501">
        <v>80</v>
      </c>
      <c r="BI23" s="499">
        <v>20</v>
      </c>
      <c r="BJ23" s="500">
        <v>30</v>
      </c>
      <c r="BK23" s="500">
        <v>40</v>
      </c>
      <c r="BL23" s="500">
        <v>50</v>
      </c>
      <c r="BM23" s="500">
        <v>60</v>
      </c>
      <c r="BN23" s="500">
        <v>70</v>
      </c>
      <c r="BO23" s="500">
        <v>80</v>
      </c>
      <c r="BP23" s="500">
        <v>90</v>
      </c>
      <c r="BQ23" s="501">
        <v>80</v>
      </c>
      <c r="BR23" s="498"/>
      <c r="BS23" s="502">
        <v>80</v>
      </c>
      <c r="BT23" s="500">
        <v>80</v>
      </c>
      <c r="BU23" s="500">
        <v>80</v>
      </c>
      <c r="BV23" s="500">
        <v>80</v>
      </c>
      <c r="BW23" s="500">
        <v>80</v>
      </c>
      <c r="BX23" s="500">
        <v>80</v>
      </c>
      <c r="BY23" s="500">
        <v>80</v>
      </c>
      <c r="BZ23" s="500">
        <v>80</v>
      </c>
      <c r="CA23" s="501">
        <v>80</v>
      </c>
      <c r="CB23" s="499">
        <v>20</v>
      </c>
      <c r="CC23" s="500">
        <v>30</v>
      </c>
      <c r="CD23" s="500">
        <v>40</v>
      </c>
      <c r="CE23" s="500">
        <v>50</v>
      </c>
      <c r="CF23" s="500">
        <v>60</v>
      </c>
      <c r="CG23" s="500">
        <v>70</v>
      </c>
      <c r="CH23" s="500">
        <v>80</v>
      </c>
      <c r="CI23" s="500">
        <v>90</v>
      </c>
      <c r="CJ23" s="501">
        <v>80</v>
      </c>
      <c r="CK23" s="498"/>
      <c r="CL23" s="502">
        <v>80</v>
      </c>
      <c r="CM23" s="500">
        <v>80</v>
      </c>
      <c r="CN23" s="500">
        <v>80</v>
      </c>
      <c r="CO23" s="500">
        <v>80</v>
      </c>
      <c r="CP23" s="500">
        <v>80</v>
      </c>
      <c r="CQ23" s="500">
        <v>80</v>
      </c>
      <c r="CR23" s="500">
        <v>80</v>
      </c>
      <c r="CS23" s="500">
        <v>80</v>
      </c>
      <c r="CT23" s="501">
        <v>80</v>
      </c>
      <c r="CU23" s="541"/>
      <c r="CW23" s="531">
        <v>4.2</v>
      </c>
      <c r="CX23" s="532">
        <v>38.53</v>
      </c>
    </row>
    <row r="24" spans="1:102" ht="30" customHeight="1" x14ac:dyDescent="0.15">
      <c r="A24" s="493" t="s">
        <v>10057</v>
      </c>
      <c r="B24" s="1281"/>
      <c r="C24" s="1282"/>
      <c r="D24" s="503">
        <v>1</v>
      </c>
      <c r="E24" s="496">
        <v>2.5</v>
      </c>
      <c r="F24" s="496">
        <v>4</v>
      </c>
      <c r="G24" s="496">
        <v>5.5</v>
      </c>
      <c r="H24" s="496">
        <v>7</v>
      </c>
      <c r="I24" s="496">
        <v>8.5</v>
      </c>
      <c r="J24" s="496">
        <v>10</v>
      </c>
      <c r="K24" s="496">
        <v>11.5</v>
      </c>
      <c r="L24" s="497">
        <v>10.3</v>
      </c>
      <c r="M24" s="498"/>
      <c r="N24" s="504">
        <v>10.3</v>
      </c>
      <c r="O24" s="496">
        <v>10.3</v>
      </c>
      <c r="P24" s="496">
        <v>10.3</v>
      </c>
      <c r="Q24" s="496">
        <v>10.3</v>
      </c>
      <c r="R24" s="496">
        <v>10.3</v>
      </c>
      <c r="S24" s="496">
        <v>10.3</v>
      </c>
      <c r="T24" s="496">
        <v>10.3</v>
      </c>
      <c r="U24" s="496">
        <v>10.3</v>
      </c>
      <c r="V24" s="497">
        <v>10.3</v>
      </c>
      <c r="W24" s="503">
        <v>10.3</v>
      </c>
      <c r="X24" s="496">
        <v>10.3</v>
      </c>
      <c r="Y24" s="496">
        <v>10.3</v>
      </c>
      <c r="Z24" s="496">
        <v>10.3</v>
      </c>
      <c r="AA24" s="496">
        <v>10.3</v>
      </c>
      <c r="AB24" s="496">
        <v>10.3</v>
      </c>
      <c r="AC24" s="496">
        <v>10.3</v>
      </c>
      <c r="AD24" s="496">
        <v>10.3</v>
      </c>
      <c r="AE24" s="497">
        <v>10.3</v>
      </c>
      <c r="AF24" s="498"/>
      <c r="AG24" s="504">
        <v>10.3</v>
      </c>
      <c r="AH24" s="496">
        <v>10.3</v>
      </c>
      <c r="AI24" s="496">
        <v>10.3</v>
      </c>
      <c r="AJ24" s="496">
        <v>10.3</v>
      </c>
      <c r="AK24" s="496">
        <v>10.3</v>
      </c>
      <c r="AL24" s="496">
        <v>10.3</v>
      </c>
      <c r="AM24" s="496">
        <v>10.3</v>
      </c>
      <c r="AN24" s="496">
        <v>10.3</v>
      </c>
      <c r="AO24" s="497">
        <v>10.3</v>
      </c>
      <c r="AP24" s="503">
        <v>1</v>
      </c>
      <c r="AQ24" s="496">
        <v>2.5</v>
      </c>
      <c r="AR24" s="496">
        <v>4</v>
      </c>
      <c r="AS24" s="496">
        <v>5.5</v>
      </c>
      <c r="AT24" s="496">
        <v>7</v>
      </c>
      <c r="AU24" s="496">
        <v>8.5</v>
      </c>
      <c r="AV24" s="496">
        <v>10</v>
      </c>
      <c r="AW24" s="496">
        <v>11.5</v>
      </c>
      <c r="AX24" s="497">
        <v>10.3</v>
      </c>
      <c r="AY24" s="498"/>
      <c r="AZ24" s="504">
        <v>10.3</v>
      </c>
      <c r="BA24" s="496">
        <v>10.3</v>
      </c>
      <c r="BB24" s="496">
        <v>10.3</v>
      </c>
      <c r="BC24" s="496">
        <v>10.3</v>
      </c>
      <c r="BD24" s="496">
        <v>10.3</v>
      </c>
      <c r="BE24" s="496">
        <v>10.3</v>
      </c>
      <c r="BF24" s="496">
        <v>10.3</v>
      </c>
      <c r="BG24" s="496">
        <v>10.3</v>
      </c>
      <c r="BH24" s="497">
        <v>10.3</v>
      </c>
      <c r="BI24" s="503">
        <v>1</v>
      </c>
      <c r="BJ24" s="496">
        <v>2.5</v>
      </c>
      <c r="BK24" s="496">
        <v>4</v>
      </c>
      <c r="BL24" s="496">
        <v>5.5</v>
      </c>
      <c r="BM24" s="496">
        <v>7</v>
      </c>
      <c r="BN24" s="496">
        <v>8.5</v>
      </c>
      <c r="BO24" s="496">
        <v>10</v>
      </c>
      <c r="BP24" s="496">
        <v>11.5</v>
      </c>
      <c r="BQ24" s="497">
        <v>10.3</v>
      </c>
      <c r="BR24" s="498"/>
      <c r="BS24" s="504">
        <v>10.3</v>
      </c>
      <c r="BT24" s="496">
        <v>10.3</v>
      </c>
      <c r="BU24" s="496">
        <v>10.3</v>
      </c>
      <c r="BV24" s="496">
        <v>10.3</v>
      </c>
      <c r="BW24" s="496">
        <v>10.3</v>
      </c>
      <c r="BX24" s="496">
        <v>10.3</v>
      </c>
      <c r="BY24" s="496">
        <v>10.3</v>
      </c>
      <c r="BZ24" s="496">
        <v>10.3</v>
      </c>
      <c r="CA24" s="497">
        <v>10.3</v>
      </c>
      <c r="CB24" s="503">
        <v>1</v>
      </c>
      <c r="CC24" s="496">
        <v>2.5</v>
      </c>
      <c r="CD24" s="496">
        <v>4</v>
      </c>
      <c r="CE24" s="496">
        <v>5.5</v>
      </c>
      <c r="CF24" s="496">
        <v>7</v>
      </c>
      <c r="CG24" s="496">
        <v>8.5</v>
      </c>
      <c r="CH24" s="496">
        <v>10</v>
      </c>
      <c r="CI24" s="496">
        <v>11.5</v>
      </c>
      <c r="CJ24" s="497">
        <v>10.3</v>
      </c>
      <c r="CK24" s="498"/>
      <c r="CL24" s="504">
        <v>10.3</v>
      </c>
      <c r="CM24" s="496">
        <v>10.3</v>
      </c>
      <c r="CN24" s="496">
        <v>10.3</v>
      </c>
      <c r="CO24" s="496">
        <v>10.3</v>
      </c>
      <c r="CP24" s="496">
        <v>10.3</v>
      </c>
      <c r="CQ24" s="496">
        <v>10.3</v>
      </c>
      <c r="CR24" s="496">
        <v>10.3</v>
      </c>
      <c r="CS24" s="496">
        <v>10.3</v>
      </c>
      <c r="CT24" s="497">
        <v>10.3</v>
      </c>
      <c r="CU24" s="541"/>
      <c r="CW24" s="531">
        <v>4.4000000000000004</v>
      </c>
      <c r="CX24" s="532">
        <v>46</v>
      </c>
    </row>
    <row r="25" spans="1:102" ht="30" customHeight="1" x14ac:dyDescent="0.15">
      <c r="A25" s="493" t="s">
        <v>10144</v>
      </c>
      <c r="B25" s="1281"/>
      <c r="C25" s="1282"/>
      <c r="D25" s="503">
        <v>-3</v>
      </c>
      <c r="E25" s="496">
        <v>-4</v>
      </c>
      <c r="F25" s="496">
        <v>-5</v>
      </c>
      <c r="G25" s="496">
        <v>-6</v>
      </c>
      <c r="H25" s="496">
        <v>-7</v>
      </c>
      <c r="I25" s="496">
        <v>-8</v>
      </c>
      <c r="J25" s="496">
        <v>-9</v>
      </c>
      <c r="K25" s="496">
        <v>-10</v>
      </c>
      <c r="L25" s="497">
        <v>-3</v>
      </c>
      <c r="M25" s="498"/>
      <c r="N25" s="504">
        <v>-3</v>
      </c>
      <c r="O25" s="496">
        <v>-3</v>
      </c>
      <c r="P25" s="496">
        <v>-3</v>
      </c>
      <c r="Q25" s="496">
        <v>-3</v>
      </c>
      <c r="R25" s="496">
        <v>-3</v>
      </c>
      <c r="S25" s="496">
        <v>-3</v>
      </c>
      <c r="T25" s="496">
        <v>-3</v>
      </c>
      <c r="U25" s="496">
        <v>-3</v>
      </c>
      <c r="V25" s="497">
        <v>-3</v>
      </c>
      <c r="W25" s="503">
        <v>-3</v>
      </c>
      <c r="X25" s="496">
        <v>-3</v>
      </c>
      <c r="Y25" s="496">
        <v>-3</v>
      </c>
      <c r="Z25" s="496">
        <v>-3</v>
      </c>
      <c r="AA25" s="496">
        <v>-3</v>
      </c>
      <c r="AB25" s="496">
        <v>-3</v>
      </c>
      <c r="AC25" s="496">
        <v>-3</v>
      </c>
      <c r="AD25" s="496">
        <v>-3</v>
      </c>
      <c r="AE25" s="497">
        <v>-3</v>
      </c>
      <c r="AF25" s="498"/>
      <c r="AG25" s="504">
        <v>-3</v>
      </c>
      <c r="AH25" s="496">
        <v>-3</v>
      </c>
      <c r="AI25" s="496">
        <v>-3</v>
      </c>
      <c r="AJ25" s="496">
        <v>-3</v>
      </c>
      <c r="AK25" s="496">
        <v>-3</v>
      </c>
      <c r="AL25" s="496">
        <v>-3</v>
      </c>
      <c r="AM25" s="496">
        <v>-3</v>
      </c>
      <c r="AN25" s="496">
        <v>-3</v>
      </c>
      <c r="AO25" s="497">
        <v>-3</v>
      </c>
      <c r="AP25" s="503">
        <v>-3</v>
      </c>
      <c r="AQ25" s="496">
        <v>-4</v>
      </c>
      <c r="AR25" s="496">
        <v>-5</v>
      </c>
      <c r="AS25" s="496">
        <v>-6</v>
      </c>
      <c r="AT25" s="496">
        <v>-7</v>
      </c>
      <c r="AU25" s="496">
        <v>-8</v>
      </c>
      <c r="AV25" s="496">
        <v>-9</v>
      </c>
      <c r="AW25" s="496">
        <v>-10</v>
      </c>
      <c r="AX25" s="497">
        <v>-3</v>
      </c>
      <c r="AY25" s="498"/>
      <c r="AZ25" s="504">
        <v>-3</v>
      </c>
      <c r="BA25" s="496">
        <v>-3</v>
      </c>
      <c r="BB25" s="496">
        <v>-3</v>
      </c>
      <c r="BC25" s="496">
        <v>-3</v>
      </c>
      <c r="BD25" s="496">
        <v>-3</v>
      </c>
      <c r="BE25" s="496">
        <v>-3</v>
      </c>
      <c r="BF25" s="496">
        <v>-3</v>
      </c>
      <c r="BG25" s="496">
        <v>-3</v>
      </c>
      <c r="BH25" s="497">
        <v>-3</v>
      </c>
      <c r="BI25" s="503">
        <v>-3</v>
      </c>
      <c r="BJ25" s="496">
        <v>-4</v>
      </c>
      <c r="BK25" s="496">
        <v>-5</v>
      </c>
      <c r="BL25" s="496">
        <v>-6</v>
      </c>
      <c r="BM25" s="496">
        <v>-7</v>
      </c>
      <c r="BN25" s="496">
        <v>-8</v>
      </c>
      <c r="BO25" s="496">
        <v>-9</v>
      </c>
      <c r="BP25" s="496">
        <v>-10</v>
      </c>
      <c r="BQ25" s="497">
        <v>-3</v>
      </c>
      <c r="BR25" s="498"/>
      <c r="BS25" s="504">
        <v>-3</v>
      </c>
      <c r="BT25" s="496">
        <v>-3</v>
      </c>
      <c r="BU25" s="496">
        <v>-3</v>
      </c>
      <c r="BV25" s="496">
        <v>-3</v>
      </c>
      <c r="BW25" s="496">
        <v>-3</v>
      </c>
      <c r="BX25" s="496">
        <v>-3</v>
      </c>
      <c r="BY25" s="496">
        <v>-3</v>
      </c>
      <c r="BZ25" s="496">
        <v>-3</v>
      </c>
      <c r="CA25" s="497">
        <v>-3</v>
      </c>
      <c r="CB25" s="503">
        <v>-3</v>
      </c>
      <c r="CC25" s="496">
        <v>-4</v>
      </c>
      <c r="CD25" s="496">
        <v>-5</v>
      </c>
      <c r="CE25" s="496">
        <v>-6</v>
      </c>
      <c r="CF25" s="496">
        <v>-7</v>
      </c>
      <c r="CG25" s="496">
        <v>-8</v>
      </c>
      <c r="CH25" s="496">
        <v>-9</v>
      </c>
      <c r="CI25" s="496">
        <v>-10</v>
      </c>
      <c r="CJ25" s="497">
        <v>-3</v>
      </c>
      <c r="CK25" s="498"/>
      <c r="CL25" s="504">
        <v>-3</v>
      </c>
      <c r="CM25" s="496">
        <v>-3</v>
      </c>
      <c r="CN25" s="496">
        <v>-3</v>
      </c>
      <c r="CO25" s="496">
        <v>-3</v>
      </c>
      <c r="CP25" s="496">
        <v>-3</v>
      </c>
      <c r="CQ25" s="496">
        <v>-3</v>
      </c>
      <c r="CR25" s="496">
        <v>-3</v>
      </c>
      <c r="CS25" s="496">
        <v>-3</v>
      </c>
      <c r="CT25" s="497">
        <v>-3</v>
      </c>
      <c r="CU25" s="541"/>
      <c r="CW25" s="531">
        <v>4.5999999999999996</v>
      </c>
      <c r="CX25" s="532">
        <v>54.51</v>
      </c>
    </row>
    <row r="26" spans="1:102" ht="30" customHeight="1" x14ac:dyDescent="0.15">
      <c r="A26" s="493" t="s">
        <v>10082</v>
      </c>
      <c r="B26" s="1281"/>
      <c r="C26" s="1282"/>
      <c r="D26" s="505">
        <v>5</v>
      </c>
      <c r="E26" s="506">
        <v>6</v>
      </c>
      <c r="F26" s="506">
        <v>7</v>
      </c>
      <c r="G26" s="506">
        <v>8</v>
      </c>
      <c r="H26" s="506">
        <v>9</v>
      </c>
      <c r="I26" s="506">
        <v>10</v>
      </c>
      <c r="J26" s="506">
        <v>11</v>
      </c>
      <c r="K26" s="507">
        <v>12</v>
      </c>
      <c r="L26" s="508">
        <v>5</v>
      </c>
      <c r="M26" s="498"/>
      <c r="N26" s="505">
        <v>5</v>
      </c>
      <c r="O26" s="506">
        <v>5</v>
      </c>
      <c r="P26" s="506">
        <v>5</v>
      </c>
      <c r="Q26" s="506">
        <v>5</v>
      </c>
      <c r="R26" s="506">
        <v>5</v>
      </c>
      <c r="S26" s="506">
        <v>5</v>
      </c>
      <c r="T26" s="506">
        <v>5</v>
      </c>
      <c r="U26" s="507">
        <v>5</v>
      </c>
      <c r="V26" s="508">
        <v>5</v>
      </c>
      <c r="W26" s="505">
        <v>5</v>
      </c>
      <c r="X26" s="506">
        <v>6</v>
      </c>
      <c r="Y26" s="506">
        <v>7</v>
      </c>
      <c r="Z26" s="506">
        <v>8</v>
      </c>
      <c r="AA26" s="506">
        <v>9</v>
      </c>
      <c r="AB26" s="506">
        <v>10</v>
      </c>
      <c r="AC26" s="506">
        <v>11</v>
      </c>
      <c r="AD26" s="507">
        <v>12</v>
      </c>
      <c r="AE26" s="508">
        <v>5</v>
      </c>
      <c r="AF26" s="498"/>
      <c r="AG26" s="505">
        <v>5</v>
      </c>
      <c r="AH26" s="506">
        <v>5</v>
      </c>
      <c r="AI26" s="506">
        <v>5</v>
      </c>
      <c r="AJ26" s="506">
        <v>5</v>
      </c>
      <c r="AK26" s="506">
        <v>5</v>
      </c>
      <c r="AL26" s="506">
        <v>5</v>
      </c>
      <c r="AM26" s="506">
        <v>5</v>
      </c>
      <c r="AN26" s="507">
        <v>5</v>
      </c>
      <c r="AO26" s="508">
        <v>5</v>
      </c>
      <c r="AP26" s="505">
        <v>5</v>
      </c>
      <c r="AQ26" s="506">
        <v>6</v>
      </c>
      <c r="AR26" s="506">
        <v>7</v>
      </c>
      <c r="AS26" s="506">
        <v>8</v>
      </c>
      <c r="AT26" s="506">
        <v>9</v>
      </c>
      <c r="AU26" s="506">
        <v>10</v>
      </c>
      <c r="AV26" s="506">
        <v>11</v>
      </c>
      <c r="AW26" s="507">
        <v>12</v>
      </c>
      <c r="AX26" s="508">
        <v>5</v>
      </c>
      <c r="AY26" s="498"/>
      <c r="AZ26" s="505">
        <v>5</v>
      </c>
      <c r="BA26" s="506">
        <v>5</v>
      </c>
      <c r="BB26" s="506">
        <v>5</v>
      </c>
      <c r="BC26" s="506">
        <v>5</v>
      </c>
      <c r="BD26" s="506">
        <v>5</v>
      </c>
      <c r="BE26" s="506">
        <v>5</v>
      </c>
      <c r="BF26" s="506">
        <v>5</v>
      </c>
      <c r="BG26" s="507">
        <v>5</v>
      </c>
      <c r="BH26" s="508">
        <v>5</v>
      </c>
      <c r="BI26" s="505">
        <v>5</v>
      </c>
      <c r="BJ26" s="506">
        <v>6</v>
      </c>
      <c r="BK26" s="506">
        <v>7</v>
      </c>
      <c r="BL26" s="506">
        <v>8</v>
      </c>
      <c r="BM26" s="506">
        <v>9</v>
      </c>
      <c r="BN26" s="506">
        <v>10</v>
      </c>
      <c r="BO26" s="506">
        <v>11</v>
      </c>
      <c r="BP26" s="507">
        <v>12</v>
      </c>
      <c r="BQ26" s="508">
        <v>5</v>
      </c>
      <c r="BR26" s="498"/>
      <c r="BS26" s="505">
        <v>5</v>
      </c>
      <c r="BT26" s="506">
        <v>5</v>
      </c>
      <c r="BU26" s="506">
        <v>5</v>
      </c>
      <c r="BV26" s="506">
        <v>5</v>
      </c>
      <c r="BW26" s="506">
        <v>5</v>
      </c>
      <c r="BX26" s="506">
        <v>5</v>
      </c>
      <c r="BY26" s="506">
        <v>5</v>
      </c>
      <c r="BZ26" s="507">
        <v>5</v>
      </c>
      <c r="CA26" s="508">
        <v>5</v>
      </c>
      <c r="CB26" s="505">
        <v>5</v>
      </c>
      <c r="CC26" s="506">
        <v>6</v>
      </c>
      <c r="CD26" s="506">
        <v>7</v>
      </c>
      <c r="CE26" s="506">
        <v>8</v>
      </c>
      <c r="CF26" s="506">
        <v>9</v>
      </c>
      <c r="CG26" s="506">
        <v>10</v>
      </c>
      <c r="CH26" s="506">
        <v>11</v>
      </c>
      <c r="CI26" s="507">
        <v>12</v>
      </c>
      <c r="CJ26" s="508">
        <v>5</v>
      </c>
      <c r="CK26" s="498"/>
      <c r="CL26" s="505">
        <v>5</v>
      </c>
      <c r="CM26" s="506">
        <v>5</v>
      </c>
      <c r="CN26" s="506">
        <v>5</v>
      </c>
      <c r="CO26" s="506">
        <v>5</v>
      </c>
      <c r="CP26" s="506">
        <v>5</v>
      </c>
      <c r="CQ26" s="506">
        <v>5</v>
      </c>
      <c r="CR26" s="506">
        <v>5</v>
      </c>
      <c r="CS26" s="507">
        <v>5</v>
      </c>
      <c r="CT26" s="508">
        <v>5</v>
      </c>
      <c r="CU26" s="541"/>
      <c r="CW26" s="531">
        <v>4.8</v>
      </c>
      <c r="CX26" s="532">
        <v>64.14</v>
      </c>
    </row>
    <row r="27" spans="1:102" ht="30" customHeight="1" x14ac:dyDescent="0.15">
      <c r="A27" s="493" t="s">
        <v>10083</v>
      </c>
      <c r="B27" s="1283"/>
      <c r="C27" s="1284"/>
      <c r="D27" s="509">
        <v>12</v>
      </c>
      <c r="E27" s="507">
        <v>11</v>
      </c>
      <c r="F27" s="507">
        <v>10</v>
      </c>
      <c r="G27" s="507">
        <v>9</v>
      </c>
      <c r="H27" s="507">
        <v>8</v>
      </c>
      <c r="I27" s="507">
        <v>7</v>
      </c>
      <c r="J27" s="507">
        <v>6</v>
      </c>
      <c r="K27" s="507">
        <v>5</v>
      </c>
      <c r="L27" s="508">
        <v>5</v>
      </c>
      <c r="M27" s="498"/>
      <c r="N27" s="510">
        <v>5</v>
      </c>
      <c r="O27" s="507">
        <v>5</v>
      </c>
      <c r="P27" s="507">
        <v>5</v>
      </c>
      <c r="Q27" s="507">
        <v>5</v>
      </c>
      <c r="R27" s="507">
        <v>5</v>
      </c>
      <c r="S27" s="507">
        <v>5</v>
      </c>
      <c r="T27" s="507">
        <v>5</v>
      </c>
      <c r="U27" s="507">
        <v>5</v>
      </c>
      <c r="V27" s="508">
        <v>5</v>
      </c>
      <c r="W27" s="509">
        <v>12</v>
      </c>
      <c r="X27" s="507">
        <v>11</v>
      </c>
      <c r="Y27" s="507">
        <v>10</v>
      </c>
      <c r="Z27" s="507">
        <v>9</v>
      </c>
      <c r="AA27" s="507">
        <v>8</v>
      </c>
      <c r="AB27" s="507">
        <v>7</v>
      </c>
      <c r="AC27" s="507">
        <v>6</v>
      </c>
      <c r="AD27" s="507">
        <v>5</v>
      </c>
      <c r="AE27" s="508">
        <v>5</v>
      </c>
      <c r="AF27" s="498"/>
      <c r="AG27" s="510">
        <v>5</v>
      </c>
      <c r="AH27" s="507">
        <v>5</v>
      </c>
      <c r="AI27" s="507">
        <v>5</v>
      </c>
      <c r="AJ27" s="507">
        <v>5</v>
      </c>
      <c r="AK27" s="507">
        <v>5</v>
      </c>
      <c r="AL27" s="507">
        <v>5</v>
      </c>
      <c r="AM27" s="507">
        <v>5</v>
      </c>
      <c r="AN27" s="507">
        <v>5</v>
      </c>
      <c r="AO27" s="508">
        <v>5</v>
      </c>
      <c r="AP27" s="509">
        <v>12</v>
      </c>
      <c r="AQ27" s="507">
        <v>11</v>
      </c>
      <c r="AR27" s="507">
        <v>10</v>
      </c>
      <c r="AS27" s="507">
        <v>9</v>
      </c>
      <c r="AT27" s="507">
        <v>8</v>
      </c>
      <c r="AU27" s="507">
        <v>7</v>
      </c>
      <c r="AV27" s="507">
        <v>6</v>
      </c>
      <c r="AW27" s="507">
        <v>5</v>
      </c>
      <c r="AX27" s="508">
        <v>5</v>
      </c>
      <c r="AY27" s="498"/>
      <c r="AZ27" s="510">
        <v>5</v>
      </c>
      <c r="BA27" s="507">
        <v>5</v>
      </c>
      <c r="BB27" s="507">
        <v>5</v>
      </c>
      <c r="BC27" s="507">
        <v>5</v>
      </c>
      <c r="BD27" s="507">
        <v>5</v>
      </c>
      <c r="BE27" s="507">
        <v>5</v>
      </c>
      <c r="BF27" s="507">
        <v>5</v>
      </c>
      <c r="BG27" s="507">
        <v>5</v>
      </c>
      <c r="BH27" s="508">
        <v>5</v>
      </c>
      <c r="BI27" s="509">
        <v>12</v>
      </c>
      <c r="BJ27" s="507">
        <v>11</v>
      </c>
      <c r="BK27" s="507">
        <v>10</v>
      </c>
      <c r="BL27" s="507">
        <v>9</v>
      </c>
      <c r="BM27" s="507">
        <v>8</v>
      </c>
      <c r="BN27" s="507">
        <v>7</v>
      </c>
      <c r="BO27" s="507">
        <v>6</v>
      </c>
      <c r="BP27" s="507">
        <v>5</v>
      </c>
      <c r="BQ27" s="508">
        <v>5</v>
      </c>
      <c r="BR27" s="498"/>
      <c r="BS27" s="510">
        <v>5</v>
      </c>
      <c r="BT27" s="507">
        <v>5</v>
      </c>
      <c r="BU27" s="507">
        <v>5</v>
      </c>
      <c r="BV27" s="507">
        <v>5</v>
      </c>
      <c r="BW27" s="507">
        <v>5</v>
      </c>
      <c r="BX27" s="507">
        <v>5</v>
      </c>
      <c r="BY27" s="507">
        <v>5</v>
      </c>
      <c r="BZ27" s="507">
        <v>5</v>
      </c>
      <c r="CA27" s="508">
        <v>5</v>
      </c>
      <c r="CB27" s="509">
        <v>12</v>
      </c>
      <c r="CC27" s="507">
        <v>11</v>
      </c>
      <c r="CD27" s="507">
        <v>10</v>
      </c>
      <c r="CE27" s="507">
        <v>9</v>
      </c>
      <c r="CF27" s="507">
        <v>8</v>
      </c>
      <c r="CG27" s="507">
        <v>7</v>
      </c>
      <c r="CH27" s="507">
        <v>6</v>
      </c>
      <c r="CI27" s="507">
        <v>5</v>
      </c>
      <c r="CJ27" s="508">
        <v>5</v>
      </c>
      <c r="CK27" s="498"/>
      <c r="CL27" s="510">
        <v>5</v>
      </c>
      <c r="CM27" s="507">
        <v>5</v>
      </c>
      <c r="CN27" s="507">
        <v>5</v>
      </c>
      <c r="CO27" s="507">
        <v>5</v>
      </c>
      <c r="CP27" s="507">
        <v>5</v>
      </c>
      <c r="CQ27" s="507">
        <v>5</v>
      </c>
      <c r="CR27" s="507">
        <v>5</v>
      </c>
      <c r="CS27" s="507">
        <v>5</v>
      </c>
      <c r="CT27" s="508">
        <v>5</v>
      </c>
      <c r="CU27" s="541"/>
      <c r="CW27" s="531">
        <v>5</v>
      </c>
      <c r="CX27" s="532">
        <v>75</v>
      </c>
    </row>
    <row r="28" spans="1:102" ht="30" customHeight="1" x14ac:dyDescent="0.15">
      <c r="A28" s="493" t="s">
        <v>10055</v>
      </c>
      <c r="B28" s="1279" t="s">
        <v>10084</v>
      </c>
      <c r="C28" s="1280"/>
      <c r="D28" s="504">
        <v>9</v>
      </c>
      <c r="E28" s="496">
        <v>8</v>
      </c>
      <c r="F28" s="496">
        <v>7</v>
      </c>
      <c r="G28" s="496">
        <v>6</v>
      </c>
      <c r="H28" s="496">
        <v>5</v>
      </c>
      <c r="I28" s="496">
        <v>4</v>
      </c>
      <c r="J28" s="496">
        <v>3</v>
      </c>
      <c r="K28" s="496">
        <v>2</v>
      </c>
      <c r="L28" s="497">
        <v>2</v>
      </c>
      <c r="M28" s="498"/>
      <c r="N28" s="504">
        <v>2</v>
      </c>
      <c r="O28" s="496">
        <v>2</v>
      </c>
      <c r="P28" s="496">
        <v>2</v>
      </c>
      <c r="Q28" s="496">
        <v>2</v>
      </c>
      <c r="R28" s="496">
        <v>2</v>
      </c>
      <c r="S28" s="496">
        <v>2</v>
      </c>
      <c r="T28" s="496">
        <v>2</v>
      </c>
      <c r="U28" s="496">
        <v>2</v>
      </c>
      <c r="V28" s="497">
        <v>2</v>
      </c>
      <c r="W28" s="504">
        <v>2</v>
      </c>
      <c r="X28" s="496">
        <v>2</v>
      </c>
      <c r="Y28" s="496">
        <v>2</v>
      </c>
      <c r="Z28" s="496">
        <v>2</v>
      </c>
      <c r="AA28" s="496">
        <v>2</v>
      </c>
      <c r="AB28" s="496">
        <v>2</v>
      </c>
      <c r="AC28" s="496">
        <v>2</v>
      </c>
      <c r="AD28" s="496">
        <v>2</v>
      </c>
      <c r="AE28" s="497">
        <v>2</v>
      </c>
      <c r="AF28" s="498"/>
      <c r="AG28" s="504">
        <v>2</v>
      </c>
      <c r="AH28" s="496">
        <v>2</v>
      </c>
      <c r="AI28" s="496">
        <v>2</v>
      </c>
      <c r="AJ28" s="496">
        <v>2</v>
      </c>
      <c r="AK28" s="496">
        <v>2</v>
      </c>
      <c r="AL28" s="496">
        <v>2</v>
      </c>
      <c r="AM28" s="496">
        <v>2</v>
      </c>
      <c r="AN28" s="496">
        <v>2</v>
      </c>
      <c r="AO28" s="497">
        <v>2</v>
      </c>
      <c r="AP28" s="504">
        <v>9</v>
      </c>
      <c r="AQ28" s="496">
        <v>8</v>
      </c>
      <c r="AR28" s="496">
        <v>7</v>
      </c>
      <c r="AS28" s="496">
        <v>6</v>
      </c>
      <c r="AT28" s="496">
        <v>5</v>
      </c>
      <c r="AU28" s="496">
        <v>4</v>
      </c>
      <c r="AV28" s="496">
        <v>3</v>
      </c>
      <c r="AW28" s="496">
        <v>2</v>
      </c>
      <c r="AX28" s="497">
        <v>2</v>
      </c>
      <c r="AY28" s="498"/>
      <c r="AZ28" s="504">
        <v>2</v>
      </c>
      <c r="BA28" s="496">
        <v>2</v>
      </c>
      <c r="BB28" s="496">
        <v>2</v>
      </c>
      <c r="BC28" s="496">
        <v>2</v>
      </c>
      <c r="BD28" s="496">
        <v>2</v>
      </c>
      <c r="BE28" s="496">
        <v>2</v>
      </c>
      <c r="BF28" s="496">
        <v>2</v>
      </c>
      <c r="BG28" s="496">
        <v>2</v>
      </c>
      <c r="BH28" s="497">
        <v>2</v>
      </c>
      <c r="BI28" s="504">
        <v>9</v>
      </c>
      <c r="BJ28" s="496">
        <v>8</v>
      </c>
      <c r="BK28" s="496">
        <v>7</v>
      </c>
      <c r="BL28" s="496">
        <v>6</v>
      </c>
      <c r="BM28" s="496">
        <v>5</v>
      </c>
      <c r="BN28" s="496">
        <v>4</v>
      </c>
      <c r="BO28" s="496">
        <v>3</v>
      </c>
      <c r="BP28" s="496">
        <v>2</v>
      </c>
      <c r="BQ28" s="497">
        <v>2</v>
      </c>
      <c r="BR28" s="498"/>
      <c r="BS28" s="504">
        <v>2</v>
      </c>
      <c r="BT28" s="496">
        <v>2</v>
      </c>
      <c r="BU28" s="496">
        <v>2</v>
      </c>
      <c r="BV28" s="496">
        <v>2</v>
      </c>
      <c r="BW28" s="496">
        <v>2</v>
      </c>
      <c r="BX28" s="496">
        <v>2</v>
      </c>
      <c r="BY28" s="496">
        <v>2</v>
      </c>
      <c r="BZ28" s="496">
        <v>2</v>
      </c>
      <c r="CA28" s="497">
        <v>2</v>
      </c>
      <c r="CB28" s="504">
        <v>9</v>
      </c>
      <c r="CC28" s="496">
        <v>8</v>
      </c>
      <c r="CD28" s="496">
        <v>7</v>
      </c>
      <c r="CE28" s="496">
        <v>6</v>
      </c>
      <c r="CF28" s="496">
        <v>5</v>
      </c>
      <c r="CG28" s="496">
        <v>4</v>
      </c>
      <c r="CH28" s="496">
        <v>3</v>
      </c>
      <c r="CI28" s="496">
        <v>2</v>
      </c>
      <c r="CJ28" s="497">
        <v>2</v>
      </c>
      <c r="CK28" s="498"/>
      <c r="CL28" s="504">
        <v>2</v>
      </c>
      <c r="CM28" s="496">
        <v>2</v>
      </c>
      <c r="CN28" s="496">
        <v>2</v>
      </c>
      <c r="CO28" s="496">
        <v>2</v>
      </c>
      <c r="CP28" s="496">
        <v>2</v>
      </c>
      <c r="CQ28" s="496">
        <v>2</v>
      </c>
      <c r="CR28" s="496">
        <v>2</v>
      </c>
      <c r="CS28" s="496">
        <v>2</v>
      </c>
      <c r="CT28" s="497">
        <v>2</v>
      </c>
      <c r="CU28" s="541"/>
      <c r="CW28" s="531">
        <v>5.2</v>
      </c>
      <c r="CX28" s="532">
        <v>87.18</v>
      </c>
    </row>
    <row r="29" spans="1:102" ht="30" customHeight="1" x14ac:dyDescent="0.15">
      <c r="A29" s="493" t="s">
        <v>10665</v>
      </c>
      <c r="B29" s="1281"/>
      <c r="C29" s="1282"/>
      <c r="D29" s="499">
        <v>95</v>
      </c>
      <c r="E29" s="500">
        <v>85</v>
      </c>
      <c r="F29" s="500">
        <v>75</v>
      </c>
      <c r="G29" s="500">
        <v>65</v>
      </c>
      <c r="H29" s="500">
        <v>55</v>
      </c>
      <c r="I29" s="500">
        <v>45</v>
      </c>
      <c r="J29" s="500">
        <v>35</v>
      </c>
      <c r="K29" s="500">
        <v>25</v>
      </c>
      <c r="L29" s="501">
        <v>85</v>
      </c>
      <c r="M29" s="498"/>
      <c r="N29" s="502">
        <v>85</v>
      </c>
      <c r="O29" s="500">
        <v>85</v>
      </c>
      <c r="P29" s="500">
        <v>85</v>
      </c>
      <c r="Q29" s="500">
        <v>85</v>
      </c>
      <c r="R29" s="500">
        <v>85</v>
      </c>
      <c r="S29" s="500">
        <v>85</v>
      </c>
      <c r="T29" s="500">
        <v>85</v>
      </c>
      <c r="U29" s="500">
        <v>85</v>
      </c>
      <c r="V29" s="501">
        <v>85</v>
      </c>
      <c r="W29" s="499">
        <v>85</v>
      </c>
      <c r="X29" s="500">
        <v>85</v>
      </c>
      <c r="Y29" s="500">
        <v>85</v>
      </c>
      <c r="Z29" s="500">
        <v>85</v>
      </c>
      <c r="AA29" s="500">
        <v>85</v>
      </c>
      <c r="AB29" s="500">
        <v>85</v>
      </c>
      <c r="AC29" s="500">
        <v>85</v>
      </c>
      <c r="AD29" s="500">
        <v>85</v>
      </c>
      <c r="AE29" s="501">
        <v>85</v>
      </c>
      <c r="AF29" s="498"/>
      <c r="AG29" s="502">
        <v>85</v>
      </c>
      <c r="AH29" s="500">
        <v>85</v>
      </c>
      <c r="AI29" s="500">
        <v>85</v>
      </c>
      <c r="AJ29" s="500">
        <v>85</v>
      </c>
      <c r="AK29" s="500">
        <v>85</v>
      </c>
      <c r="AL29" s="500">
        <v>85</v>
      </c>
      <c r="AM29" s="500">
        <v>85</v>
      </c>
      <c r="AN29" s="500">
        <v>85</v>
      </c>
      <c r="AO29" s="501">
        <v>85</v>
      </c>
      <c r="AP29" s="499">
        <v>95</v>
      </c>
      <c r="AQ29" s="500">
        <v>85</v>
      </c>
      <c r="AR29" s="500">
        <v>75</v>
      </c>
      <c r="AS29" s="500">
        <v>65</v>
      </c>
      <c r="AT29" s="500">
        <v>55</v>
      </c>
      <c r="AU29" s="500">
        <v>45</v>
      </c>
      <c r="AV29" s="500">
        <v>35</v>
      </c>
      <c r="AW29" s="500">
        <v>25</v>
      </c>
      <c r="AX29" s="501">
        <v>85</v>
      </c>
      <c r="AY29" s="498"/>
      <c r="AZ29" s="502">
        <v>85</v>
      </c>
      <c r="BA29" s="500">
        <v>85</v>
      </c>
      <c r="BB29" s="500">
        <v>85</v>
      </c>
      <c r="BC29" s="500">
        <v>85</v>
      </c>
      <c r="BD29" s="500">
        <v>85</v>
      </c>
      <c r="BE29" s="500">
        <v>85</v>
      </c>
      <c r="BF29" s="500">
        <v>85</v>
      </c>
      <c r="BG29" s="500">
        <v>85</v>
      </c>
      <c r="BH29" s="501">
        <v>85</v>
      </c>
      <c r="BI29" s="499">
        <v>95</v>
      </c>
      <c r="BJ29" s="500">
        <v>85</v>
      </c>
      <c r="BK29" s="500">
        <v>75</v>
      </c>
      <c r="BL29" s="500">
        <v>65</v>
      </c>
      <c r="BM29" s="500">
        <v>55</v>
      </c>
      <c r="BN29" s="500">
        <v>45</v>
      </c>
      <c r="BO29" s="500">
        <v>35</v>
      </c>
      <c r="BP29" s="500">
        <v>25</v>
      </c>
      <c r="BQ29" s="501">
        <v>85</v>
      </c>
      <c r="BR29" s="498"/>
      <c r="BS29" s="502">
        <v>85</v>
      </c>
      <c r="BT29" s="500">
        <v>85</v>
      </c>
      <c r="BU29" s="500">
        <v>85</v>
      </c>
      <c r="BV29" s="500">
        <v>85</v>
      </c>
      <c r="BW29" s="500">
        <v>85</v>
      </c>
      <c r="BX29" s="500">
        <v>85</v>
      </c>
      <c r="BY29" s="500">
        <v>85</v>
      </c>
      <c r="BZ29" s="500">
        <v>85</v>
      </c>
      <c r="CA29" s="501">
        <v>85</v>
      </c>
      <c r="CB29" s="499">
        <v>95</v>
      </c>
      <c r="CC29" s="500">
        <v>85</v>
      </c>
      <c r="CD29" s="500">
        <v>75</v>
      </c>
      <c r="CE29" s="500">
        <v>65</v>
      </c>
      <c r="CF29" s="500">
        <v>55</v>
      </c>
      <c r="CG29" s="500">
        <v>45</v>
      </c>
      <c r="CH29" s="500">
        <v>35</v>
      </c>
      <c r="CI29" s="500">
        <v>25</v>
      </c>
      <c r="CJ29" s="501">
        <v>85</v>
      </c>
      <c r="CK29" s="498"/>
      <c r="CL29" s="502">
        <v>85</v>
      </c>
      <c r="CM29" s="500">
        <v>85</v>
      </c>
      <c r="CN29" s="500">
        <v>85</v>
      </c>
      <c r="CO29" s="500">
        <v>85</v>
      </c>
      <c r="CP29" s="500">
        <v>85</v>
      </c>
      <c r="CQ29" s="500">
        <v>85</v>
      </c>
      <c r="CR29" s="500">
        <v>85</v>
      </c>
      <c r="CS29" s="500">
        <v>85</v>
      </c>
      <c r="CT29" s="501">
        <v>85</v>
      </c>
      <c r="CU29" s="541"/>
      <c r="CW29" s="531">
        <v>5.4</v>
      </c>
      <c r="CX29" s="532">
        <v>100.78</v>
      </c>
    </row>
    <row r="30" spans="1:102" ht="30" customHeight="1" x14ac:dyDescent="0.15">
      <c r="A30" s="493" t="s">
        <v>10057</v>
      </c>
      <c r="B30" s="1281"/>
      <c r="C30" s="1282"/>
      <c r="D30" s="503">
        <v>14</v>
      </c>
      <c r="E30" s="496">
        <v>12.5</v>
      </c>
      <c r="F30" s="496">
        <v>11</v>
      </c>
      <c r="G30" s="496">
        <v>9.5</v>
      </c>
      <c r="H30" s="496">
        <v>8</v>
      </c>
      <c r="I30" s="496">
        <v>6.5</v>
      </c>
      <c r="J30" s="496">
        <v>5</v>
      </c>
      <c r="K30" s="496">
        <v>3.5</v>
      </c>
      <c r="L30" s="497">
        <v>6</v>
      </c>
      <c r="M30" s="498"/>
      <c r="N30" s="504">
        <v>6</v>
      </c>
      <c r="O30" s="496">
        <v>6</v>
      </c>
      <c r="P30" s="496">
        <v>6</v>
      </c>
      <c r="Q30" s="496">
        <v>6</v>
      </c>
      <c r="R30" s="496">
        <v>6</v>
      </c>
      <c r="S30" s="496">
        <v>6</v>
      </c>
      <c r="T30" s="496">
        <v>6</v>
      </c>
      <c r="U30" s="496">
        <v>6</v>
      </c>
      <c r="V30" s="497">
        <v>6</v>
      </c>
      <c r="W30" s="503">
        <v>10</v>
      </c>
      <c r="X30" s="496">
        <v>10</v>
      </c>
      <c r="Y30" s="496">
        <v>10</v>
      </c>
      <c r="Z30" s="496">
        <v>10</v>
      </c>
      <c r="AA30" s="496">
        <v>10</v>
      </c>
      <c r="AB30" s="496">
        <v>10</v>
      </c>
      <c r="AC30" s="496">
        <v>10</v>
      </c>
      <c r="AD30" s="496">
        <v>10</v>
      </c>
      <c r="AE30" s="497">
        <v>10</v>
      </c>
      <c r="AF30" s="498"/>
      <c r="AG30" s="504">
        <v>10</v>
      </c>
      <c r="AH30" s="496">
        <v>10</v>
      </c>
      <c r="AI30" s="496">
        <v>10</v>
      </c>
      <c r="AJ30" s="496">
        <v>10</v>
      </c>
      <c r="AK30" s="496">
        <v>10</v>
      </c>
      <c r="AL30" s="496">
        <v>10</v>
      </c>
      <c r="AM30" s="496">
        <v>10</v>
      </c>
      <c r="AN30" s="496">
        <v>10</v>
      </c>
      <c r="AO30" s="497">
        <v>10</v>
      </c>
      <c r="AP30" s="503">
        <v>14</v>
      </c>
      <c r="AQ30" s="496">
        <v>12.5</v>
      </c>
      <c r="AR30" s="496">
        <v>11</v>
      </c>
      <c r="AS30" s="496">
        <v>9.5</v>
      </c>
      <c r="AT30" s="496">
        <v>8</v>
      </c>
      <c r="AU30" s="496">
        <v>6.5</v>
      </c>
      <c r="AV30" s="496">
        <v>5</v>
      </c>
      <c r="AW30" s="496">
        <v>3.5</v>
      </c>
      <c r="AX30" s="497">
        <v>10</v>
      </c>
      <c r="AY30" s="498"/>
      <c r="AZ30" s="504">
        <v>10</v>
      </c>
      <c r="BA30" s="496">
        <v>10</v>
      </c>
      <c r="BB30" s="496">
        <v>10</v>
      </c>
      <c r="BC30" s="496">
        <v>10</v>
      </c>
      <c r="BD30" s="496">
        <v>10</v>
      </c>
      <c r="BE30" s="496">
        <v>10</v>
      </c>
      <c r="BF30" s="496">
        <v>10</v>
      </c>
      <c r="BG30" s="496">
        <v>10</v>
      </c>
      <c r="BH30" s="497">
        <v>10</v>
      </c>
      <c r="BI30" s="503">
        <v>14</v>
      </c>
      <c r="BJ30" s="496">
        <v>12.5</v>
      </c>
      <c r="BK30" s="496">
        <v>11</v>
      </c>
      <c r="BL30" s="496">
        <v>9.5</v>
      </c>
      <c r="BM30" s="496">
        <v>8</v>
      </c>
      <c r="BN30" s="496">
        <v>6.5</v>
      </c>
      <c r="BO30" s="496">
        <v>5</v>
      </c>
      <c r="BP30" s="496">
        <v>3.5</v>
      </c>
      <c r="BQ30" s="497">
        <v>10</v>
      </c>
      <c r="BR30" s="498"/>
      <c r="BS30" s="504">
        <v>10</v>
      </c>
      <c r="BT30" s="496">
        <v>10</v>
      </c>
      <c r="BU30" s="496">
        <v>10</v>
      </c>
      <c r="BV30" s="496">
        <v>10</v>
      </c>
      <c r="BW30" s="496">
        <v>10</v>
      </c>
      <c r="BX30" s="496">
        <v>10</v>
      </c>
      <c r="BY30" s="496">
        <v>10</v>
      </c>
      <c r="BZ30" s="496">
        <v>10</v>
      </c>
      <c r="CA30" s="497">
        <v>10</v>
      </c>
      <c r="CB30" s="503">
        <v>14</v>
      </c>
      <c r="CC30" s="496">
        <v>12.5</v>
      </c>
      <c r="CD30" s="496">
        <v>11</v>
      </c>
      <c r="CE30" s="496">
        <v>9.5</v>
      </c>
      <c r="CF30" s="496">
        <v>8</v>
      </c>
      <c r="CG30" s="496">
        <v>6.5</v>
      </c>
      <c r="CH30" s="496">
        <v>5</v>
      </c>
      <c r="CI30" s="496">
        <v>3.5</v>
      </c>
      <c r="CJ30" s="497">
        <v>10</v>
      </c>
      <c r="CK30" s="498"/>
      <c r="CL30" s="504">
        <v>10</v>
      </c>
      <c r="CM30" s="496">
        <v>10</v>
      </c>
      <c r="CN30" s="496">
        <v>10</v>
      </c>
      <c r="CO30" s="496">
        <v>10</v>
      </c>
      <c r="CP30" s="496">
        <v>10</v>
      </c>
      <c r="CQ30" s="496">
        <v>10</v>
      </c>
      <c r="CR30" s="496">
        <v>10</v>
      </c>
      <c r="CS30" s="496">
        <v>10</v>
      </c>
      <c r="CT30" s="497">
        <v>10</v>
      </c>
      <c r="CU30" s="541"/>
      <c r="CW30" s="531">
        <v>5.6</v>
      </c>
      <c r="CX30" s="532">
        <v>115.91</v>
      </c>
    </row>
    <row r="31" spans="1:102" ht="30" customHeight="1" x14ac:dyDescent="0.15">
      <c r="A31" s="493" t="s">
        <v>10088</v>
      </c>
      <c r="B31" s="1281"/>
      <c r="C31" s="1282"/>
      <c r="D31" s="511">
        <v>-14</v>
      </c>
      <c r="E31" s="512">
        <v>-13</v>
      </c>
      <c r="F31" s="512">
        <v>-12</v>
      </c>
      <c r="G31" s="512">
        <v>-11</v>
      </c>
      <c r="H31" s="512">
        <v>-10</v>
      </c>
      <c r="I31" s="512">
        <v>-9</v>
      </c>
      <c r="J31" s="512">
        <v>-8</v>
      </c>
      <c r="K31" s="512">
        <v>-7</v>
      </c>
      <c r="L31" s="513">
        <v>-6</v>
      </c>
      <c r="M31" s="498"/>
      <c r="N31" s="514">
        <v>-6</v>
      </c>
      <c r="O31" s="512">
        <v>-6</v>
      </c>
      <c r="P31" s="512">
        <v>-6</v>
      </c>
      <c r="Q31" s="512">
        <v>-6</v>
      </c>
      <c r="R31" s="512">
        <v>-6</v>
      </c>
      <c r="S31" s="512">
        <v>-6</v>
      </c>
      <c r="T31" s="512">
        <v>-6</v>
      </c>
      <c r="U31" s="496">
        <v>-6</v>
      </c>
      <c r="V31" s="497">
        <v>-6</v>
      </c>
      <c r="W31" s="511">
        <v>-5</v>
      </c>
      <c r="X31" s="512">
        <v>-5</v>
      </c>
      <c r="Y31" s="512">
        <v>-5</v>
      </c>
      <c r="Z31" s="512">
        <v>-5</v>
      </c>
      <c r="AA31" s="512">
        <v>-5</v>
      </c>
      <c r="AB31" s="512">
        <v>-5</v>
      </c>
      <c r="AC31" s="512">
        <v>-5</v>
      </c>
      <c r="AD31" s="496">
        <v>-5</v>
      </c>
      <c r="AE31" s="497">
        <v>-5</v>
      </c>
      <c r="AF31" s="498"/>
      <c r="AG31" s="514">
        <v>-5</v>
      </c>
      <c r="AH31" s="512">
        <v>-5</v>
      </c>
      <c r="AI31" s="512">
        <v>-5</v>
      </c>
      <c r="AJ31" s="512">
        <v>-5</v>
      </c>
      <c r="AK31" s="512">
        <v>-5</v>
      </c>
      <c r="AL31" s="512">
        <v>-5</v>
      </c>
      <c r="AM31" s="512">
        <v>-5</v>
      </c>
      <c r="AN31" s="496">
        <v>-5</v>
      </c>
      <c r="AO31" s="497">
        <v>-5</v>
      </c>
      <c r="AP31" s="511">
        <v>-14</v>
      </c>
      <c r="AQ31" s="512">
        <v>-13</v>
      </c>
      <c r="AR31" s="512">
        <v>-12</v>
      </c>
      <c r="AS31" s="512">
        <v>-11</v>
      </c>
      <c r="AT31" s="512">
        <v>-10</v>
      </c>
      <c r="AU31" s="512">
        <v>-9</v>
      </c>
      <c r="AV31" s="512">
        <v>-8</v>
      </c>
      <c r="AW31" s="496">
        <v>-7</v>
      </c>
      <c r="AX31" s="497">
        <v>-5</v>
      </c>
      <c r="AY31" s="498"/>
      <c r="AZ31" s="514">
        <v>-5</v>
      </c>
      <c r="BA31" s="512">
        <v>-5</v>
      </c>
      <c r="BB31" s="512">
        <v>-5</v>
      </c>
      <c r="BC31" s="512">
        <v>-5</v>
      </c>
      <c r="BD31" s="512">
        <v>-5</v>
      </c>
      <c r="BE31" s="512">
        <v>-5</v>
      </c>
      <c r="BF31" s="512">
        <v>-5</v>
      </c>
      <c r="BG31" s="496">
        <v>-5</v>
      </c>
      <c r="BH31" s="497">
        <v>-5</v>
      </c>
      <c r="BI31" s="511">
        <v>-14</v>
      </c>
      <c r="BJ31" s="512">
        <v>-13</v>
      </c>
      <c r="BK31" s="512">
        <v>-12</v>
      </c>
      <c r="BL31" s="512">
        <v>-11</v>
      </c>
      <c r="BM31" s="512">
        <v>-10</v>
      </c>
      <c r="BN31" s="512">
        <v>-9</v>
      </c>
      <c r="BO31" s="512">
        <v>-8</v>
      </c>
      <c r="BP31" s="496">
        <v>-7</v>
      </c>
      <c r="BQ31" s="497">
        <v>-5</v>
      </c>
      <c r="BR31" s="498"/>
      <c r="BS31" s="514">
        <v>-5</v>
      </c>
      <c r="BT31" s="512">
        <v>-5</v>
      </c>
      <c r="BU31" s="512">
        <v>-5</v>
      </c>
      <c r="BV31" s="512">
        <v>-5</v>
      </c>
      <c r="BW31" s="512">
        <v>-5</v>
      </c>
      <c r="BX31" s="512">
        <v>-5</v>
      </c>
      <c r="BY31" s="512">
        <v>-5</v>
      </c>
      <c r="BZ31" s="496">
        <v>-5</v>
      </c>
      <c r="CA31" s="497">
        <v>-5</v>
      </c>
      <c r="CB31" s="511">
        <v>-14</v>
      </c>
      <c r="CC31" s="512">
        <v>-13</v>
      </c>
      <c r="CD31" s="512">
        <v>-12</v>
      </c>
      <c r="CE31" s="512">
        <v>-11</v>
      </c>
      <c r="CF31" s="512">
        <v>-10</v>
      </c>
      <c r="CG31" s="512">
        <v>-9</v>
      </c>
      <c r="CH31" s="512">
        <v>-8</v>
      </c>
      <c r="CI31" s="496">
        <v>-7</v>
      </c>
      <c r="CJ31" s="497">
        <v>-5</v>
      </c>
      <c r="CK31" s="498"/>
      <c r="CL31" s="514">
        <v>-5</v>
      </c>
      <c r="CM31" s="512">
        <v>-5</v>
      </c>
      <c r="CN31" s="512">
        <v>-5</v>
      </c>
      <c r="CO31" s="512">
        <v>-5</v>
      </c>
      <c r="CP31" s="512">
        <v>-5</v>
      </c>
      <c r="CQ31" s="512">
        <v>-5</v>
      </c>
      <c r="CR31" s="512">
        <v>-5</v>
      </c>
      <c r="CS31" s="496">
        <v>-5</v>
      </c>
      <c r="CT31" s="497">
        <v>-5</v>
      </c>
      <c r="CW31" s="531">
        <v>5.8</v>
      </c>
      <c r="CX31" s="532">
        <v>132.68</v>
      </c>
    </row>
    <row r="32" spans="1:102" ht="30" customHeight="1" x14ac:dyDescent="0.15">
      <c r="A32" s="493" t="s">
        <v>10085</v>
      </c>
      <c r="B32" s="1281"/>
      <c r="C32" s="1282"/>
      <c r="D32" s="509">
        <v>12</v>
      </c>
      <c r="E32" s="507">
        <v>11</v>
      </c>
      <c r="F32" s="507">
        <v>10</v>
      </c>
      <c r="G32" s="507">
        <v>9</v>
      </c>
      <c r="H32" s="507">
        <v>8</v>
      </c>
      <c r="I32" s="507">
        <v>7</v>
      </c>
      <c r="J32" s="507">
        <v>6</v>
      </c>
      <c r="K32" s="507">
        <v>5</v>
      </c>
      <c r="L32" s="508">
        <v>5</v>
      </c>
      <c r="M32" s="498"/>
      <c r="N32" s="509">
        <v>5</v>
      </c>
      <c r="O32" s="507">
        <v>5</v>
      </c>
      <c r="P32" s="507">
        <v>5</v>
      </c>
      <c r="Q32" s="507">
        <v>5</v>
      </c>
      <c r="R32" s="507">
        <v>5</v>
      </c>
      <c r="S32" s="507">
        <v>5</v>
      </c>
      <c r="T32" s="507">
        <v>5</v>
      </c>
      <c r="U32" s="507">
        <v>5</v>
      </c>
      <c r="V32" s="508">
        <v>5</v>
      </c>
      <c r="W32" s="509">
        <v>12</v>
      </c>
      <c r="X32" s="507">
        <v>11</v>
      </c>
      <c r="Y32" s="507">
        <v>10</v>
      </c>
      <c r="Z32" s="507">
        <v>9</v>
      </c>
      <c r="AA32" s="507">
        <v>8</v>
      </c>
      <c r="AB32" s="507">
        <v>7</v>
      </c>
      <c r="AC32" s="507">
        <v>6</v>
      </c>
      <c r="AD32" s="507">
        <v>5</v>
      </c>
      <c r="AE32" s="508">
        <v>5</v>
      </c>
      <c r="AF32" s="498"/>
      <c r="AG32" s="509">
        <v>5</v>
      </c>
      <c r="AH32" s="507">
        <v>5</v>
      </c>
      <c r="AI32" s="507">
        <v>5</v>
      </c>
      <c r="AJ32" s="507">
        <v>5</v>
      </c>
      <c r="AK32" s="507">
        <v>5</v>
      </c>
      <c r="AL32" s="507">
        <v>5</v>
      </c>
      <c r="AM32" s="507">
        <v>5</v>
      </c>
      <c r="AN32" s="507">
        <v>5</v>
      </c>
      <c r="AO32" s="508">
        <v>5</v>
      </c>
      <c r="AP32" s="509">
        <v>12</v>
      </c>
      <c r="AQ32" s="507">
        <v>11</v>
      </c>
      <c r="AR32" s="507">
        <v>10</v>
      </c>
      <c r="AS32" s="507">
        <v>9</v>
      </c>
      <c r="AT32" s="507">
        <v>8</v>
      </c>
      <c r="AU32" s="507">
        <v>7</v>
      </c>
      <c r="AV32" s="507">
        <v>6</v>
      </c>
      <c r="AW32" s="507">
        <v>5</v>
      </c>
      <c r="AX32" s="508">
        <v>5</v>
      </c>
      <c r="AY32" s="498"/>
      <c r="AZ32" s="509">
        <v>5</v>
      </c>
      <c r="BA32" s="507">
        <v>5</v>
      </c>
      <c r="BB32" s="507">
        <v>5</v>
      </c>
      <c r="BC32" s="507">
        <v>5</v>
      </c>
      <c r="BD32" s="507">
        <v>5</v>
      </c>
      <c r="BE32" s="507">
        <v>5</v>
      </c>
      <c r="BF32" s="507">
        <v>5</v>
      </c>
      <c r="BG32" s="507">
        <v>5</v>
      </c>
      <c r="BH32" s="508">
        <v>5</v>
      </c>
      <c r="BI32" s="509">
        <v>12</v>
      </c>
      <c r="BJ32" s="507">
        <v>11</v>
      </c>
      <c r="BK32" s="507">
        <v>10</v>
      </c>
      <c r="BL32" s="507">
        <v>9</v>
      </c>
      <c r="BM32" s="507">
        <v>8</v>
      </c>
      <c r="BN32" s="507">
        <v>7</v>
      </c>
      <c r="BO32" s="507">
        <v>6</v>
      </c>
      <c r="BP32" s="507">
        <v>5</v>
      </c>
      <c r="BQ32" s="508">
        <v>5</v>
      </c>
      <c r="BR32" s="498"/>
      <c r="BS32" s="509">
        <v>5</v>
      </c>
      <c r="BT32" s="507">
        <v>5</v>
      </c>
      <c r="BU32" s="507">
        <v>5</v>
      </c>
      <c r="BV32" s="507">
        <v>5</v>
      </c>
      <c r="BW32" s="507">
        <v>5</v>
      </c>
      <c r="BX32" s="507">
        <v>5</v>
      </c>
      <c r="BY32" s="507">
        <v>5</v>
      </c>
      <c r="BZ32" s="507">
        <v>5</v>
      </c>
      <c r="CA32" s="508">
        <v>5</v>
      </c>
      <c r="CB32" s="509">
        <v>12</v>
      </c>
      <c r="CC32" s="507">
        <v>11</v>
      </c>
      <c r="CD32" s="507">
        <v>10</v>
      </c>
      <c r="CE32" s="507">
        <v>9</v>
      </c>
      <c r="CF32" s="507">
        <v>8</v>
      </c>
      <c r="CG32" s="507">
        <v>7</v>
      </c>
      <c r="CH32" s="507">
        <v>6</v>
      </c>
      <c r="CI32" s="507">
        <v>5</v>
      </c>
      <c r="CJ32" s="508">
        <v>5</v>
      </c>
      <c r="CK32" s="498"/>
      <c r="CL32" s="509">
        <v>5</v>
      </c>
      <c r="CM32" s="507">
        <v>5</v>
      </c>
      <c r="CN32" s="507">
        <v>5</v>
      </c>
      <c r="CO32" s="507">
        <v>5</v>
      </c>
      <c r="CP32" s="507">
        <v>5</v>
      </c>
      <c r="CQ32" s="507">
        <v>5</v>
      </c>
      <c r="CR32" s="507">
        <v>5</v>
      </c>
      <c r="CS32" s="507">
        <v>5</v>
      </c>
      <c r="CT32" s="508">
        <v>5</v>
      </c>
      <c r="CW32" s="531">
        <v>6</v>
      </c>
      <c r="CX32" s="532">
        <v>151.20000000000002</v>
      </c>
    </row>
    <row r="33" spans="1:102" ht="30" customHeight="1" thickBot="1" x14ac:dyDescent="0.2">
      <c r="A33" s="493" t="s">
        <v>10083</v>
      </c>
      <c r="B33" s="1283"/>
      <c r="C33" s="1284"/>
      <c r="D33" s="509">
        <v>5</v>
      </c>
      <c r="E33" s="507">
        <v>6</v>
      </c>
      <c r="F33" s="507">
        <v>7</v>
      </c>
      <c r="G33" s="507">
        <v>8</v>
      </c>
      <c r="H33" s="507">
        <v>9</v>
      </c>
      <c r="I33" s="507">
        <v>10</v>
      </c>
      <c r="J33" s="507">
        <v>11</v>
      </c>
      <c r="K33" s="507">
        <v>12</v>
      </c>
      <c r="L33" s="508">
        <v>5</v>
      </c>
      <c r="M33" s="498"/>
      <c r="N33" s="510">
        <v>5</v>
      </c>
      <c r="O33" s="507">
        <v>5</v>
      </c>
      <c r="P33" s="507">
        <v>5</v>
      </c>
      <c r="Q33" s="507">
        <v>5</v>
      </c>
      <c r="R33" s="507">
        <v>5</v>
      </c>
      <c r="S33" s="507">
        <v>5</v>
      </c>
      <c r="T33" s="507">
        <v>5</v>
      </c>
      <c r="U33" s="507">
        <v>5</v>
      </c>
      <c r="V33" s="508">
        <v>5</v>
      </c>
      <c r="W33" s="509">
        <v>5</v>
      </c>
      <c r="X33" s="507">
        <v>6</v>
      </c>
      <c r="Y33" s="507">
        <v>7</v>
      </c>
      <c r="Z33" s="507">
        <v>8</v>
      </c>
      <c r="AA33" s="507">
        <v>9</v>
      </c>
      <c r="AB33" s="507">
        <v>10</v>
      </c>
      <c r="AC33" s="507">
        <v>11</v>
      </c>
      <c r="AD33" s="507">
        <v>12</v>
      </c>
      <c r="AE33" s="508">
        <v>5</v>
      </c>
      <c r="AF33" s="498"/>
      <c r="AG33" s="510">
        <v>5</v>
      </c>
      <c r="AH33" s="507">
        <v>5</v>
      </c>
      <c r="AI33" s="507">
        <v>5</v>
      </c>
      <c r="AJ33" s="507">
        <v>5</v>
      </c>
      <c r="AK33" s="507">
        <v>5</v>
      </c>
      <c r="AL33" s="507">
        <v>5</v>
      </c>
      <c r="AM33" s="507">
        <v>5</v>
      </c>
      <c r="AN33" s="507">
        <v>5</v>
      </c>
      <c r="AO33" s="508">
        <v>5</v>
      </c>
      <c r="AP33" s="509">
        <v>5</v>
      </c>
      <c r="AQ33" s="507">
        <v>6</v>
      </c>
      <c r="AR33" s="507">
        <v>7</v>
      </c>
      <c r="AS33" s="507">
        <v>8</v>
      </c>
      <c r="AT33" s="507">
        <v>9</v>
      </c>
      <c r="AU33" s="507">
        <v>10</v>
      </c>
      <c r="AV33" s="507">
        <v>11</v>
      </c>
      <c r="AW33" s="507">
        <v>12</v>
      </c>
      <c r="AX33" s="508">
        <v>5</v>
      </c>
      <c r="AY33" s="498"/>
      <c r="AZ33" s="510">
        <v>5</v>
      </c>
      <c r="BA33" s="507">
        <v>5</v>
      </c>
      <c r="BB33" s="507">
        <v>5</v>
      </c>
      <c r="BC33" s="507">
        <v>5</v>
      </c>
      <c r="BD33" s="507">
        <v>5</v>
      </c>
      <c r="BE33" s="507">
        <v>5</v>
      </c>
      <c r="BF33" s="507">
        <v>5</v>
      </c>
      <c r="BG33" s="507">
        <v>5</v>
      </c>
      <c r="BH33" s="508">
        <v>5</v>
      </c>
      <c r="BI33" s="509">
        <v>5</v>
      </c>
      <c r="BJ33" s="507">
        <v>6</v>
      </c>
      <c r="BK33" s="507">
        <v>7</v>
      </c>
      <c r="BL33" s="507">
        <v>8</v>
      </c>
      <c r="BM33" s="507">
        <v>9</v>
      </c>
      <c r="BN33" s="507">
        <v>10</v>
      </c>
      <c r="BO33" s="507">
        <v>11</v>
      </c>
      <c r="BP33" s="507">
        <v>12</v>
      </c>
      <c r="BQ33" s="508">
        <v>5</v>
      </c>
      <c r="BR33" s="498"/>
      <c r="BS33" s="510">
        <v>5</v>
      </c>
      <c r="BT33" s="507">
        <v>5</v>
      </c>
      <c r="BU33" s="507">
        <v>5</v>
      </c>
      <c r="BV33" s="507">
        <v>5</v>
      </c>
      <c r="BW33" s="507">
        <v>5</v>
      </c>
      <c r="BX33" s="507">
        <v>5</v>
      </c>
      <c r="BY33" s="507">
        <v>5</v>
      </c>
      <c r="BZ33" s="507">
        <v>5</v>
      </c>
      <c r="CA33" s="508">
        <v>5</v>
      </c>
      <c r="CB33" s="509">
        <v>5</v>
      </c>
      <c r="CC33" s="507">
        <v>6</v>
      </c>
      <c r="CD33" s="507">
        <v>7</v>
      </c>
      <c r="CE33" s="507">
        <v>8</v>
      </c>
      <c r="CF33" s="507">
        <v>9</v>
      </c>
      <c r="CG33" s="507">
        <v>10</v>
      </c>
      <c r="CH33" s="507">
        <v>11</v>
      </c>
      <c r="CI33" s="507">
        <v>12</v>
      </c>
      <c r="CJ33" s="508">
        <v>5</v>
      </c>
      <c r="CK33" s="498"/>
      <c r="CL33" s="510">
        <v>5</v>
      </c>
      <c r="CM33" s="507">
        <v>5</v>
      </c>
      <c r="CN33" s="507">
        <v>5</v>
      </c>
      <c r="CO33" s="507">
        <v>5</v>
      </c>
      <c r="CP33" s="507">
        <v>5</v>
      </c>
      <c r="CQ33" s="507">
        <v>5</v>
      </c>
      <c r="CR33" s="507">
        <v>5</v>
      </c>
      <c r="CS33" s="507">
        <v>5</v>
      </c>
      <c r="CT33" s="508">
        <v>5</v>
      </c>
      <c r="CW33" s="531">
        <v>6.2</v>
      </c>
      <c r="CX33" s="532">
        <v>171.6</v>
      </c>
    </row>
    <row r="34" spans="1:102" ht="30" customHeight="1" x14ac:dyDescent="0.15">
      <c r="A34" s="493" t="s">
        <v>10055</v>
      </c>
      <c r="B34" s="1279" t="s">
        <v>10086</v>
      </c>
      <c r="C34" s="1280"/>
      <c r="D34" s="515"/>
      <c r="E34" s="516"/>
      <c r="F34" s="516"/>
      <c r="G34" s="516"/>
      <c r="H34" s="516"/>
      <c r="I34" s="516"/>
      <c r="J34" s="517"/>
      <c r="K34" s="496">
        <v>2</v>
      </c>
      <c r="L34" s="497">
        <v>2</v>
      </c>
      <c r="M34" s="498"/>
      <c r="N34" s="515"/>
      <c r="O34" s="516"/>
      <c r="P34" s="516"/>
      <c r="Q34" s="516"/>
      <c r="R34" s="516"/>
      <c r="S34" s="516"/>
      <c r="T34" s="517"/>
      <c r="U34" s="503">
        <v>2</v>
      </c>
      <c r="V34" s="497">
        <v>2</v>
      </c>
      <c r="W34" s="515"/>
      <c r="X34" s="516"/>
      <c r="Y34" s="516"/>
      <c r="Z34" s="516"/>
      <c r="AA34" s="516"/>
      <c r="AB34" s="516"/>
      <c r="AC34" s="517"/>
      <c r="AD34" s="496">
        <v>2</v>
      </c>
      <c r="AE34" s="497">
        <v>2</v>
      </c>
      <c r="AF34" s="498"/>
      <c r="AG34" s="515"/>
      <c r="AH34" s="516"/>
      <c r="AI34" s="516"/>
      <c r="AJ34" s="516"/>
      <c r="AK34" s="516"/>
      <c r="AL34" s="516"/>
      <c r="AM34" s="517"/>
      <c r="AN34" s="503">
        <v>2</v>
      </c>
      <c r="AO34" s="497">
        <v>2</v>
      </c>
      <c r="AP34" s="515"/>
      <c r="AQ34" s="516"/>
      <c r="AR34" s="516"/>
      <c r="AS34" s="516"/>
      <c r="AT34" s="516"/>
      <c r="AU34" s="516"/>
      <c r="AV34" s="517"/>
      <c r="AW34" s="496">
        <v>2</v>
      </c>
      <c r="AX34" s="497">
        <v>2</v>
      </c>
      <c r="AY34" s="498"/>
      <c r="AZ34" s="515"/>
      <c r="BA34" s="516"/>
      <c r="BB34" s="516"/>
      <c r="BC34" s="516"/>
      <c r="BD34" s="516"/>
      <c r="BE34" s="516"/>
      <c r="BF34" s="517"/>
      <c r="BG34" s="503">
        <v>2</v>
      </c>
      <c r="BH34" s="497">
        <v>2</v>
      </c>
      <c r="BI34" s="515"/>
      <c r="BJ34" s="516"/>
      <c r="BK34" s="516"/>
      <c r="BL34" s="516"/>
      <c r="BM34" s="516"/>
      <c r="BN34" s="516"/>
      <c r="BO34" s="517"/>
      <c r="BP34" s="496">
        <v>2</v>
      </c>
      <c r="BQ34" s="497">
        <v>2</v>
      </c>
      <c r="BR34" s="498"/>
      <c r="BS34" s="515"/>
      <c r="BT34" s="516"/>
      <c r="BU34" s="516"/>
      <c r="BV34" s="516"/>
      <c r="BW34" s="516"/>
      <c r="BX34" s="516"/>
      <c r="BY34" s="517"/>
      <c r="BZ34" s="503">
        <v>2</v>
      </c>
      <c r="CA34" s="497">
        <v>2</v>
      </c>
      <c r="CB34" s="515"/>
      <c r="CC34" s="516"/>
      <c r="CD34" s="516"/>
      <c r="CE34" s="516"/>
      <c r="CF34" s="516"/>
      <c r="CG34" s="516"/>
      <c r="CH34" s="517"/>
      <c r="CI34" s="496">
        <v>2</v>
      </c>
      <c r="CJ34" s="497">
        <v>2</v>
      </c>
      <c r="CK34" s="498"/>
      <c r="CL34" s="515"/>
      <c r="CM34" s="516"/>
      <c r="CN34" s="516"/>
      <c r="CO34" s="516"/>
      <c r="CP34" s="516"/>
      <c r="CQ34" s="516"/>
      <c r="CR34" s="517"/>
      <c r="CS34" s="503">
        <v>2</v>
      </c>
      <c r="CT34" s="497">
        <v>2</v>
      </c>
      <c r="CW34" s="531">
        <v>6.4</v>
      </c>
      <c r="CX34" s="532">
        <v>193.99</v>
      </c>
    </row>
    <row r="35" spans="1:102" ht="30" customHeight="1" x14ac:dyDescent="0.15">
      <c r="A35" s="493" t="s">
        <v>10666</v>
      </c>
      <c r="B35" s="1281"/>
      <c r="C35" s="1282"/>
      <c r="D35" s="518"/>
      <c r="E35" s="519"/>
      <c r="F35" s="519"/>
      <c r="G35" s="519"/>
      <c r="H35" s="519"/>
      <c r="I35" s="519"/>
      <c r="J35" s="520"/>
      <c r="K35" s="502">
        <v>90</v>
      </c>
      <c r="L35" s="501">
        <v>90</v>
      </c>
      <c r="M35" s="498"/>
      <c r="N35" s="518"/>
      <c r="O35" s="519"/>
      <c r="P35" s="519"/>
      <c r="Q35" s="519"/>
      <c r="R35" s="519"/>
      <c r="S35" s="519"/>
      <c r="T35" s="520"/>
      <c r="U35" s="499">
        <v>90</v>
      </c>
      <c r="V35" s="501">
        <v>90</v>
      </c>
      <c r="W35" s="518"/>
      <c r="X35" s="519"/>
      <c r="Y35" s="519"/>
      <c r="Z35" s="519"/>
      <c r="AA35" s="519"/>
      <c r="AB35" s="519"/>
      <c r="AC35" s="520"/>
      <c r="AD35" s="502">
        <v>90</v>
      </c>
      <c r="AE35" s="501">
        <v>90</v>
      </c>
      <c r="AF35" s="498"/>
      <c r="AG35" s="518"/>
      <c r="AH35" s="519"/>
      <c r="AI35" s="519"/>
      <c r="AJ35" s="519"/>
      <c r="AK35" s="519"/>
      <c r="AL35" s="519"/>
      <c r="AM35" s="520"/>
      <c r="AN35" s="499">
        <v>90</v>
      </c>
      <c r="AO35" s="501">
        <v>90</v>
      </c>
      <c r="AP35" s="518"/>
      <c r="AQ35" s="519"/>
      <c r="AR35" s="519"/>
      <c r="AS35" s="519"/>
      <c r="AT35" s="519"/>
      <c r="AU35" s="519"/>
      <c r="AV35" s="520"/>
      <c r="AW35" s="502">
        <v>90</v>
      </c>
      <c r="AX35" s="501">
        <v>90</v>
      </c>
      <c r="AY35" s="498"/>
      <c r="AZ35" s="518"/>
      <c r="BA35" s="519"/>
      <c r="BB35" s="519"/>
      <c r="BC35" s="519"/>
      <c r="BD35" s="519"/>
      <c r="BE35" s="519"/>
      <c r="BF35" s="520"/>
      <c r="BG35" s="499">
        <v>90</v>
      </c>
      <c r="BH35" s="501">
        <v>90</v>
      </c>
      <c r="BI35" s="518"/>
      <c r="BJ35" s="519"/>
      <c r="BK35" s="519"/>
      <c r="BL35" s="519"/>
      <c r="BM35" s="519"/>
      <c r="BN35" s="519"/>
      <c r="BO35" s="520"/>
      <c r="BP35" s="502">
        <v>90</v>
      </c>
      <c r="BQ35" s="501">
        <v>90</v>
      </c>
      <c r="BR35" s="498"/>
      <c r="BS35" s="518"/>
      <c r="BT35" s="519"/>
      <c r="BU35" s="519"/>
      <c r="BV35" s="519"/>
      <c r="BW35" s="519"/>
      <c r="BX35" s="519"/>
      <c r="BY35" s="520"/>
      <c r="BZ35" s="499">
        <v>90</v>
      </c>
      <c r="CA35" s="501">
        <v>90</v>
      </c>
      <c r="CB35" s="518"/>
      <c r="CC35" s="519"/>
      <c r="CD35" s="519"/>
      <c r="CE35" s="519"/>
      <c r="CF35" s="519"/>
      <c r="CG35" s="519"/>
      <c r="CH35" s="520"/>
      <c r="CI35" s="502">
        <v>90</v>
      </c>
      <c r="CJ35" s="501">
        <v>90</v>
      </c>
      <c r="CK35" s="498"/>
      <c r="CL35" s="518"/>
      <c r="CM35" s="519"/>
      <c r="CN35" s="519"/>
      <c r="CO35" s="519"/>
      <c r="CP35" s="519"/>
      <c r="CQ35" s="519"/>
      <c r="CR35" s="520"/>
      <c r="CS35" s="499">
        <v>90</v>
      </c>
      <c r="CT35" s="501">
        <v>90</v>
      </c>
      <c r="CW35" s="531">
        <v>6.6</v>
      </c>
      <c r="CX35" s="532">
        <v>200</v>
      </c>
    </row>
    <row r="36" spans="1:102" ht="30" customHeight="1" x14ac:dyDescent="0.15">
      <c r="A36" s="493" t="s">
        <v>10087</v>
      </c>
      <c r="B36" s="1281"/>
      <c r="C36" s="1282"/>
      <c r="D36" s="518"/>
      <c r="E36" s="519"/>
      <c r="F36" s="519"/>
      <c r="G36" s="519"/>
      <c r="H36" s="519"/>
      <c r="I36" s="519"/>
      <c r="J36" s="520"/>
      <c r="K36" s="504">
        <v>12</v>
      </c>
      <c r="L36" s="497">
        <v>12</v>
      </c>
      <c r="M36" s="498"/>
      <c r="N36" s="518"/>
      <c r="O36" s="519"/>
      <c r="P36" s="519"/>
      <c r="Q36" s="519"/>
      <c r="R36" s="519"/>
      <c r="S36" s="519"/>
      <c r="T36" s="520"/>
      <c r="U36" s="503">
        <v>12</v>
      </c>
      <c r="V36" s="497">
        <v>12</v>
      </c>
      <c r="W36" s="518"/>
      <c r="X36" s="519"/>
      <c r="Y36" s="519"/>
      <c r="Z36" s="519"/>
      <c r="AA36" s="519"/>
      <c r="AB36" s="519"/>
      <c r="AC36" s="520"/>
      <c r="AD36" s="504">
        <v>12</v>
      </c>
      <c r="AE36" s="497">
        <v>12</v>
      </c>
      <c r="AF36" s="498"/>
      <c r="AG36" s="518"/>
      <c r="AH36" s="519"/>
      <c r="AI36" s="519"/>
      <c r="AJ36" s="519"/>
      <c r="AK36" s="519"/>
      <c r="AL36" s="519"/>
      <c r="AM36" s="520"/>
      <c r="AN36" s="503">
        <v>12</v>
      </c>
      <c r="AO36" s="497">
        <v>12</v>
      </c>
      <c r="AP36" s="518"/>
      <c r="AQ36" s="519"/>
      <c r="AR36" s="519"/>
      <c r="AS36" s="519"/>
      <c r="AT36" s="519"/>
      <c r="AU36" s="519"/>
      <c r="AV36" s="520"/>
      <c r="AW36" s="504">
        <v>12</v>
      </c>
      <c r="AX36" s="497">
        <v>12</v>
      </c>
      <c r="AY36" s="498"/>
      <c r="AZ36" s="518"/>
      <c r="BA36" s="519"/>
      <c r="BB36" s="519"/>
      <c r="BC36" s="519"/>
      <c r="BD36" s="519"/>
      <c r="BE36" s="519"/>
      <c r="BF36" s="520"/>
      <c r="BG36" s="503">
        <v>12</v>
      </c>
      <c r="BH36" s="497">
        <v>12</v>
      </c>
      <c r="BI36" s="518"/>
      <c r="BJ36" s="519"/>
      <c r="BK36" s="519"/>
      <c r="BL36" s="519"/>
      <c r="BM36" s="519"/>
      <c r="BN36" s="519"/>
      <c r="BO36" s="520"/>
      <c r="BP36" s="504">
        <v>12</v>
      </c>
      <c r="BQ36" s="497">
        <v>12</v>
      </c>
      <c r="BR36" s="498"/>
      <c r="BS36" s="518"/>
      <c r="BT36" s="519"/>
      <c r="BU36" s="519"/>
      <c r="BV36" s="519"/>
      <c r="BW36" s="519"/>
      <c r="BX36" s="519"/>
      <c r="BY36" s="520"/>
      <c r="BZ36" s="503">
        <v>12</v>
      </c>
      <c r="CA36" s="497">
        <v>12</v>
      </c>
      <c r="CB36" s="518"/>
      <c r="CC36" s="519"/>
      <c r="CD36" s="519"/>
      <c r="CE36" s="519"/>
      <c r="CF36" s="519"/>
      <c r="CG36" s="519"/>
      <c r="CH36" s="520"/>
      <c r="CI36" s="504">
        <v>12</v>
      </c>
      <c r="CJ36" s="497">
        <v>12</v>
      </c>
      <c r="CK36" s="498"/>
      <c r="CL36" s="518"/>
      <c r="CM36" s="519"/>
      <c r="CN36" s="519"/>
      <c r="CO36" s="519"/>
      <c r="CP36" s="519"/>
      <c r="CQ36" s="519"/>
      <c r="CR36" s="520"/>
      <c r="CS36" s="503">
        <v>12</v>
      </c>
      <c r="CT36" s="497">
        <v>12</v>
      </c>
      <c r="CW36" s="531">
        <v>6.8</v>
      </c>
      <c r="CX36" s="532">
        <v>200</v>
      </c>
    </row>
    <row r="37" spans="1:102" ht="30" customHeight="1" x14ac:dyDescent="0.15">
      <c r="A37" s="493" t="s">
        <v>10089</v>
      </c>
      <c r="B37" s="1281"/>
      <c r="C37" s="1282"/>
      <c r="D37" s="518"/>
      <c r="E37" s="519"/>
      <c r="F37" s="519"/>
      <c r="G37" s="519"/>
      <c r="H37" s="519"/>
      <c r="I37" s="519"/>
      <c r="J37" s="520"/>
      <c r="K37" s="514">
        <v>-5</v>
      </c>
      <c r="L37" s="513">
        <v>-5</v>
      </c>
      <c r="M37" s="498"/>
      <c r="N37" s="518"/>
      <c r="O37" s="519"/>
      <c r="P37" s="519"/>
      <c r="Q37" s="519"/>
      <c r="R37" s="519"/>
      <c r="S37" s="519"/>
      <c r="T37" s="520"/>
      <c r="U37" s="503">
        <v>-6</v>
      </c>
      <c r="V37" s="497">
        <v>-6</v>
      </c>
      <c r="W37" s="518"/>
      <c r="X37" s="519"/>
      <c r="Y37" s="519"/>
      <c r="Z37" s="519"/>
      <c r="AA37" s="519"/>
      <c r="AB37" s="519"/>
      <c r="AC37" s="520"/>
      <c r="AD37" s="514">
        <v>-6</v>
      </c>
      <c r="AE37" s="513">
        <v>-6</v>
      </c>
      <c r="AF37" s="498"/>
      <c r="AG37" s="518"/>
      <c r="AH37" s="519"/>
      <c r="AI37" s="519"/>
      <c r="AJ37" s="519"/>
      <c r="AK37" s="519"/>
      <c r="AL37" s="519"/>
      <c r="AM37" s="520"/>
      <c r="AN37" s="503">
        <v>-6</v>
      </c>
      <c r="AO37" s="497">
        <v>-6</v>
      </c>
      <c r="AP37" s="518"/>
      <c r="AQ37" s="519"/>
      <c r="AR37" s="519"/>
      <c r="AS37" s="519"/>
      <c r="AT37" s="519"/>
      <c r="AU37" s="519"/>
      <c r="AV37" s="520"/>
      <c r="AW37" s="514">
        <v>-5</v>
      </c>
      <c r="AX37" s="513">
        <v>-6</v>
      </c>
      <c r="AY37" s="498"/>
      <c r="AZ37" s="518"/>
      <c r="BA37" s="519"/>
      <c r="BB37" s="519"/>
      <c r="BC37" s="519"/>
      <c r="BD37" s="519"/>
      <c r="BE37" s="519"/>
      <c r="BF37" s="520"/>
      <c r="BG37" s="503">
        <v>-6</v>
      </c>
      <c r="BH37" s="497">
        <v>-6</v>
      </c>
      <c r="BI37" s="518"/>
      <c r="BJ37" s="519"/>
      <c r="BK37" s="519"/>
      <c r="BL37" s="519"/>
      <c r="BM37" s="519"/>
      <c r="BN37" s="519"/>
      <c r="BO37" s="520"/>
      <c r="BP37" s="514">
        <v>-5</v>
      </c>
      <c r="BQ37" s="513">
        <v>-6</v>
      </c>
      <c r="BR37" s="498"/>
      <c r="BS37" s="518"/>
      <c r="BT37" s="519"/>
      <c r="BU37" s="519"/>
      <c r="BV37" s="519"/>
      <c r="BW37" s="519"/>
      <c r="BX37" s="519"/>
      <c r="BY37" s="520"/>
      <c r="BZ37" s="503">
        <v>-6</v>
      </c>
      <c r="CA37" s="497">
        <v>-6</v>
      </c>
      <c r="CB37" s="518"/>
      <c r="CC37" s="519"/>
      <c r="CD37" s="519"/>
      <c r="CE37" s="519"/>
      <c r="CF37" s="519"/>
      <c r="CG37" s="519"/>
      <c r="CH37" s="520"/>
      <c r="CI37" s="514">
        <v>-5</v>
      </c>
      <c r="CJ37" s="513">
        <v>-6</v>
      </c>
      <c r="CK37" s="498"/>
      <c r="CL37" s="518"/>
      <c r="CM37" s="519"/>
      <c r="CN37" s="519"/>
      <c r="CO37" s="519"/>
      <c r="CP37" s="519"/>
      <c r="CQ37" s="519"/>
      <c r="CR37" s="520"/>
      <c r="CS37" s="503">
        <v>-6</v>
      </c>
      <c r="CT37" s="497">
        <v>-6</v>
      </c>
      <c r="CW37" s="531">
        <v>7</v>
      </c>
      <c r="CX37" s="532">
        <v>200</v>
      </c>
    </row>
    <row r="38" spans="1:102" ht="30" customHeight="1" x14ac:dyDescent="0.15">
      <c r="A38" s="493" t="s">
        <v>10085</v>
      </c>
      <c r="B38" s="1281"/>
      <c r="C38" s="1282"/>
      <c r="D38" s="518"/>
      <c r="E38" s="519"/>
      <c r="F38" s="519"/>
      <c r="G38" s="519"/>
      <c r="H38" s="519"/>
      <c r="I38" s="519"/>
      <c r="J38" s="520"/>
      <c r="K38" s="509">
        <v>5</v>
      </c>
      <c r="L38" s="508">
        <v>5</v>
      </c>
      <c r="M38" s="498"/>
      <c r="N38" s="518"/>
      <c r="O38" s="519"/>
      <c r="P38" s="519"/>
      <c r="Q38" s="519"/>
      <c r="R38" s="519"/>
      <c r="S38" s="519"/>
      <c r="T38" s="520"/>
      <c r="U38" s="509">
        <v>5</v>
      </c>
      <c r="V38" s="508">
        <v>5</v>
      </c>
      <c r="W38" s="518"/>
      <c r="X38" s="519"/>
      <c r="Y38" s="519"/>
      <c r="Z38" s="519"/>
      <c r="AA38" s="519"/>
      <c r="AB38" s="519"/>
      <c r="AC38" s="520"/>
      <c r="AD38" s="509">
        <v>5</v>
      </c>
      <c r="AE38" s="508">
        <v>5</v>
      </c>
      <c r="AF38" s="498"/>
      <c r="AG38" s="518"/>
      <c r="AH38" s="519"/>
      <c r="AI38" s="519"/>
      <c r="AJ38" s="519"/>
      <c r="AK38" s="519"/>
      <c r="AL38" s="519"/>
      <c r="AM38" s="520"/>
      <c r="AN38" s="509">
        <v>5</v>
      </c>
      <c r="AO38" s="508">
        <v>5</v>
      </c>
      <c r="AP38" s="518"/>
      <c r="AQ38" s="519"/>
      <c r="AR38" s="519"/>
      <c r="AS38" s="519"/>
      <c r="AT38" s="519"/>
      <c r="AU38" s="519"/>
      <c r="AV38" s="520"/>
      <c r="AW38" s="509">
        <v>5</v>
      </c>
      <c r="AX38" s="508">
        <v>5</v>
      </c>
      <c r="AY38" s="498"/>
      <c r="AZ38" s="518"/>
      <c r="BA38" s="519"/>
      <c r="BB38" s="519"/>
      <c r="BC38" s="519"/>
      <c r="BD38" s="519"/>
      <c r="BE38" s="519"/>
      <c r="BF38" s="520"/>
      <c r="BG38" s="509">
        <v>5</v>
      </c>
      <c r="BH38" s="508">
        <v>5</v>
      </c>
      <c r="BI38" s="518"/>
      <c r="BJ38" s="519"/>
      <c r="BK38" s="519"/>
      <c r="BL38" s="519"/>
      <c r="BM38" s="519"/>
      <c r="BN38" s="519"/>
      <c r="BO38" s="520"/>
      <c r="BP38" s="509">
        <v>5</v>
      </c>
      <c r="BQ38" s="508">
        <v>5</v>
      </c>
      <c r="BR38" s="498"/>
      <c r="BS38" s="518"/>
      <c r="BT38" s="519"/>
      <c r="BU38" s="519"/>
      <c r="BV38" s="519"/>
      <c r="BW38" s="519"/>
      <c r="BX38" s="519"/>
      <c r="BY38" s="520"/>
      <c r="BZ38" s="509">
        <v>5</v>
      </c>
      <c r="CA38" s="508">
        <v>5</v>
      </c>
      <c r="CB38" s="518"/>
      <c r="CC38" s="519"/>
      <c r="CD38" s="519"/>
      <c r="CE38" s="519"/>
      <c r="CF38" s="519"/>
      <c r="CG38" s="519"/>
      <c r="CH38" s="520"/>
      <c r="CI38" s="509">
        <v>5</v>
      </c>
      <c r="CJ38" s="508">
        <v>5</v>
      </c>
      <c r="CK38" s="498"/>
      <c r="CL38" s="518"/>
      <c r="CM38" s="519"/>
      <c r="CN38" s="519"/>
      <c r="CO38" s="519"/>
      <c r="CP38" s="519"/>
      <c r="CQ38" s="519"/>
      <c r="CR38" s="520"/>
      <c r="CS38" s="509">
        <v>5</v>
      </c>
      <c r="CT38" s="508">
        <v>5</v>
      </c>
      <c r="CW38" s="531">
        <v>7.2</v>
      </c>
      <c r="CX38" s="532">
        <v>200</v>
      </c>
    </row>
    <row r="39" spans="1:102" ht="30" customHeight="1" thickBot="1" x14ac:dyDescent="0.2">
      <c r="A39" s="493" t="s">
        <v>10083</v>
      </c>
      <c r="B39" s="1283"/>
      <c r="C39" s="1284"/>
      <c r="D39" s="521"/>
      <c r="E39" s="522"/>
      <c r="F39" s="522"/>
      <c r="G39" s="522"/>
      <c r="H39" s="522"/>
      <c r="I39" s="522"/>
      <c r="J39" s="523"/>
      <c r="K39" s="524">
        <v>5</v>
      </c>
      <c r="L39" s="525">
        <v>5</v>
      </c>
      <c r="M39" s="498"/>
      <c r="N39" s="521"/>
      <c r="O39" s="522"/>
      <c r="P39" s="522"/>
      <c r="Q39" s="522"/>
      <c r="R39" s="522"/>
      <c r="S39" s="522"/>
      <c r="T39" s="523"/>
      <c r="U39" s="524">
        <v>5</v>
      </c>
      <c r="V39" s="525">
        <v>5</v>
      </c>
      <c r="W39" s="521"/>
      <c r="X39" s="522"/>
      <c r="Y39" s="522"/>
      <c r="Z39" s="522"/>
      <c r="AA39" s="522"/>
      <c r="AB39" s="522"/>
      <c r="AC39" s="523"/>
      <c r="AD39" s="524">
        <v>5</v>
      </c>
      <c r="AE39" s="525">
        <v>5</v>
      </c>
      <c r="AF39" s="498"/>
      <c r="AG39" s="521"/>
      <c r="AH39" s="522"/>
      <c r="AI39" s="522"/>
      <c r="AJ39" s="522"/>
      <c r="AK39" s="522"/>
      <c r="AL39" s="522"/>
      <c r="AM39" s="523"/>
      <c r="AN39" s="524">
        <v>5</v>
      </c>
      <c r="AO39" s="525">
        <v>5</v>
      </c>
      <c r="AP39" s="521"/>
      <c r="AQ39" s="522"/>
      <c r="AR39" s="522"/>
      <c r="AS39" s="522"/>
      <c r="AT39" s="522"/>
      <c r="AU39" s="522"/>
      <c r="AV39" s="523"/>
      <c r="AW39" s="524">
        <v>5</v>
      </c>
      <c r="AX39" s="525">
        <v>5</v>
      </c>
      <c r="AY39" s="498"/>
      <c r="AZ39" s="521"/>
      <c r="BA39" s="522"/>
      <c r="BB39" s="522"/>
      <c r="BC39" s="522"/>
      <c r="BD39" s="522"/>
      <c r="BE39" s="522"/>
      <c r="BF39" s="523"/>
      <c r="BG39" s="524">
        <v>5</v>
      </c>
      <c r="BH39" s="525">
        <v>5</v>
      </c>
      <c r="BI39" s="521"/>
      <c r="BJ39" s="522"/>
      <c r="BK39" s="522"/>
      <c r="BL39" s="522"/>
      <c r="BM39" s="522"/>
      <c r="BN39" s="522"/>
      <c r="BO39" s="523"/>
      <c r="BP39" s="524">
        <v>5</v>
      </c>
      <c r="BQ39" s="525">
        <v>5</v>
      </c>
      <c r="BR39" s="498"/>
      <c r="BS39" s="521"/>
      <c r="BT39" s="522"/>
      <c r="BU39" s="522"/>
      <c r="BV39" s="522"/>
      <c r="BW39" s="522"/>
      <c r="BX39" s="522"/>
      <c r="BY39" s="523"/>
      <c r="BZ39" s="524">
        <v>5</v>
      </c>
      <c r="CA39" s="525">
        <v>5</v>
      </c>
      <c r="CB39" s="521"/>
      <c r="CC39" s="522"/>
      <c r="CD39" s="522"/>
      <c r="CE39" s="522"/>
      <c r="CF39" s="522"/>
      <c r="CG39" s="522"/>
      <c r="CH39" s="523"/>
      <c r="CI39" s="524">
        <v>5</v>
      </c>
      <c r="CJ39" s="525">
        <v>5</v>
      </c>
      <c r="CK39" s="498"/>
      <c r="CL39" s="521"/>
      <c r="CM39" s="522"/>
      <c r="CN39" s="522"/>
      <c r="CO39" s="522"/>
      <c r="CP39" s="522"/>
      <c r="CQ39" s="522"/>
      <c r="CR39" s="523"/>
      <c r="CS39" s="524">
        <v>5</v>
      </c>
      <c r="CT39" s="525">
        <v>5</v>
      </c>
      <c r="CW39" s="531">
        <v>7.4</v>
      </c>
      <c r="CX39" s="532">
        <v>200</v>
      </c>
    </row>
    <row r="40" spans="1:102" ht="30" customHeight="1" x14ac:dyDescent="0.15">
      <c r="CW40" s="531">
        <v>7.6</v>
      </c>
      <c r="CX40" s="532">
        <v>200</v>
      </c>
    </row>
    <row r="41" spans="1:102" ht="30" customHeight="1" x14ac:dyDescent="0.15">
      <c r="CW41" s="531">
        <v>7.8</v>
      </c>
      <c r="CX41" s="532">
        <v>200</v>
      </c>
    </row>
    <row r="42" spans="1:102" ht="30" customHeight="1" x14ac:dyDescent="0.15">
      <c r="CW42" s="531">
        <v>8</v>
      </c>
      <c r="CX42" s="532">
        <v>200</v>
      </c>
    </row>
    <row r="43" spans="1:102" ht="30" customHeight="1" x14ac:dyDescent="0.15">
      <c r="CW43" s="531">
        <v>8.1999999999999993</v>
      </c>
      <c r="CX43" s="532">
        <v>200</v>
      </c>
    </row>
    <row r="44" spans="1:102" ht="30" customHeight="1" x14ac:dyDescent="0.15">
      <c r="CW44" s="531">
        <v>8.4</v>
      </c>
      <c r="CX44" s="532">
        <v>200</v>
      </c>
    </row>
    <row r="45" spans="1:102" ht="30" customHeight="1" x14ac:dyDescent="0.15">
      <c r="CW45" s="531">
        <v>8.6</v>
      </c>
      <c r="CX45" s="532">
        <v>200</v>
      </c>
    </row>
    <row r="46" spans="1:102" ht="30" customHeight="1" x14ac:dyDescent="0.15">
      <c r="CW46" s="531">
        <v>8.8000000000000007</v>
      </c>
      <c r="CX46" s="532">
        <v>200</v>
      </c>
    </row>
    <row r="47" spans="1:102" ht="30" customHeight="1" x14ac:dyDescent="0.15">
      <c r="CW47" s="531">
        <v>9</v>
      </c>
      <c r="CX47" s="532">
        <v>200</v>
      </c>
    </row>
    <row r="48" spans="1:102" ht="30" customHeight="1" x14ac:dyDescent="0.15">
      <c r="CW48" s="531">
        <v>9.1999999999999993</v>
      </c>
      <c r="CX48" s="532">
        <v>200</v>
      </c>
    </row>
    <row r="49" spans="101:102" ht="30" customHeight="1" x14ac:dyDescent="0.15">
      <c r="CW49" s="531">
        <v>9.4</v>
      </c>
      <c r="CX49" s="532">
        <v>200</v>
      </c>
    </row>
    <row r="50" spans="101:102" ht="30" customHeight="1" x14ac:dyDescent="0.15">
      <c r="CW50" s="531">
        <v>9.6</v>
      </c>
      <c r="CX50" s="532">
        <v>200</v>
      </c>
    </row>
    <row r="51" spans="101:102" ht="30" customHeight="1" x14ac:dyDescent="0.15">
      <c r="CW51" s="531">
        <v>9.8000000000000007</v>
      </c>
      <c r="CX51" s="532">
        <v>200</v>
      </c>
    </row>
    <row r="52" spans="101:102" ht="30" customHeight="1" x14ac:dyDescent="0.15">
      <c r="CW52" s="531">
        <v>10</v>
      </c>
      <c r="CX52" s="532">
        <v>200</v>
      </c>
    </row>
  </sheetData>
  <sheetProtection algorithmName="SHA-512" hashValue="oBDian8vFBFQ6vl0NETtrGvJxMeDkU/kVrABhoLeRAggg4g1DhJq355y7xDT9DNK9QA2ESGyEql49gYWqPm53g==" saltValue="44yia9hpGrIS+YmBRV7LQA==" spinCount="100000" sheet="1" objects="1" scenarios="1"/>
  <mergeCells count="35">
    <mergeCell ref="CW1:CX1"/>
    <mergeCell ref="B12:C12"/>
    <mergeCell ref="B13:C13"/>
    <mergeCell ref="B16:C16"/>
    <mergeCell ref="AP19:AQ19"/>
    <mergeCell ref="BI19:BJ19"/>
    <mergeCell ref="CB19:CC19"/>
    <mergeCell ref="D19:E19"/>
    <mergeCell ref="W19:X19"/>
    <mergeCell ref="B15:C15"/>
    <mergeCell ref="A1:C1"/>
    <mergeCell ref="B14:C14"/>
    <mergeCell ref="B3:C3"/>
    <mergeCell ref="B4:C4"/>
    <mergeCell ref="B5:C5"/>
    <mergeCell ref="B6:C6"/>
    <mergeCell ref="B2:C2"/>
    <mergeCell ref="A7:A11"/>
    <mergeCell ref="CL20:CT20"/>
    <mergeCell ref="AG20:AO20"/>
    <mergeCell ref="B22:C27"/>
    <mergeCell ref="BS20:CA20"/>
    <mergeCell ref="CB20:CJ20"/>
    <mergeCell ref="B17:C17"/>
    <mergeCell ref="B18:C18"/>
    <mergeCell ref="B19:C19"/>
    <mergeCell ref="B28:C33"/>
    <mergeCell ref="B34:C39"/>
    <mergeCell ref="AP20:AX20"/>
    <mergeCell ref="AZ20:BH20"/>
    <mergeCell ref="BI20:BQ20"/>
    <mergeCell ref="B20:C20"/>
    <mergeCell ref="D20:L20"/>
    <mergeCell ref="N20:V20"/>
    <mergeCell ref="W20:AE20"/>
  </mergeCells>
  <phoneticPr fontId="7" type="noConversion"/>
  <dataValidations count="18">
    <dataValidation type="custom" showInputMessage="1" showErrorMessage="1" errorTitle="Error!" error="The Valid Data is From 1 To 2._x000a_Only Mutiples of 0.1 is Acceptable." sqref="B5">
      <formula1>AND(1&lt;=B5,B5&lt;=2,(B5/0.1)=INT(B5/0.1))</formula1>
    </dataValidation>
    <dataValidation type="custom" showInputMessage="1" showErrorMessage="1" errorTitle="Error!" error="The Valid Data is From 0.1 To 1._x000a_Only Multiples of 0.1 is Acceptable." sqref="B6">
      <formula1>AND(0.1&lt;=B6,B6&lt;=1,(B6/0.1)=INT(B6/0.1))</formula1>
    </dataValidation>
    <dataValidation type="list" showInputMessage="1" showErrorMessage="1" sqref="B2">
      <formula1>DBL_ShiftAway_Cfg</formula1>
    </dataValidation>
    <dataValidation showInputMessage="1" showErrorMessage="1" errorTitle="Error!" error="The Valid Data is From 20 Deg/s To 200 Deg/s._x000a_Only Multiples of 10 is Acceptable." sqref="B3"/>
    <dataValidation showInputMessage="1" showErrorMessage="1" errorTitle="Error!" error="The Valid Data is From 0.02 Deg/ms To 0.2 Deg/ms._x000a_Only Multiples of 0.01 is Acceptable." sqref="D6:CJ6 B4:C4"/>
    <dataValidation type="whole" allowBlank="1" showInputMessage="1" showErrorMessage="1" errorTitle="Error!" error="The Valid Data is From 5 To 20 Degree._x000a_Only Integer is Acceptable." sqref="N26:AE27 N32:AE33 U38:V39 AD38:AE39">
      <formula1>5</formula1>
      <formula2>20</formula2>
    </dataValidation>
    <dataValidation type="whole" showInputMessage="1" showErrorMessage="1" errorTitle="Error!" error="The Valid Data is From 5 To 20 Degree._x000a_Only Integer is Acceptable." sqref="D26:L27 D32:L33 K38:L39 AG26:AX27 AG32:AX33 AN38:AO39 AW38:AX39 AZ26:BQ27 AZ32:BQ33 BG38:BH39 BP38:BQ39 BS26:CJ27 BS32:CJ33 BZ38:CA39 CI38:CJ39 CL26:CT27 CL32:CT33 CS38:CT39">
      <formula1>5</formula1>
      <formula2>20</formula2>
    </dataValidation>
    <dataValidation type="custom" showInputMessage="1" showErrorMessage="1" errorTitle="Error!" error="The Valid Data is From 0 to 20 Degree._x000a_Only Multiples of 0.1 is Acceptable." sqref="CL22:CT22 BS22:CJ22 AZ22:BQ22 AG22:AX22 N22:AE22 D22:L22 N28:AE28 N34:AE34 AG28:AX28 AG34:AX34 AZ28:BQ28 AZ34:BQ34 BS28:CJ28 BS34:CJ34 CL28:CT28 CL34:CT34 D28:L28 D34:L34">
      <formula1>AND(0&lt;=D22,D22&lt;=20,(D22/0.1)=INT(D22/0.1))</formula1>
    </dataValidation>
    <dataValidation type="whole" showInputMessage="1" showErrorMessage="1" errorTitle="Error!" error="The Valid Data is From 0 to 100%._x000a_Only Integer is Acceptable." sqref="AZ35:BQ35 AG29:AX29 D35:L35 D29:L29 D23:L23 N29:AE29 AG23:AX23 BS23:CJ23 AG35:AX35 AZ29:BQ29 N23:AE23 AZ23:BQ23 BS35:CJ35 N35:AE35 BS29:CJ29 CL23:CT23 CL35:CT35 CL29:CT29">
      <formula1>0</formula1>
      <formula2>100</formula2>
    </dataValidation>
    <dataValidation type="list" allowBlank="1" showInputMessage="1" showErrorMessage="1" sqref="B20">
      <formula1>Beam_Variant</formula1>
    </dataValidation>
    <dataValidation type="custom" showInputMessage="1" showErrorMessage="1" errorTitle="Error!" error="The Valid Data is From -20 to 20 Degree._x000a_Only Multiples of 0.1 is Acceptable." sqref="BS36:CJ37 AZ30:BQ31 AG30:AX31 D30:L31 N30:AE31 AG24:AX25 D24:L25 D36:L37 AZ24:BQ25 N24:AE25 N36:AE37 BS30:CJ31 CL24:CT25 BS24:CJ25 CL30:CT31 AG36:AX37 AZ36:BQ37 CL36:CT37">
      <formula1>AND(-20&lt;=D24,D24&lt;=20,(D24/0.1)=INT(D24/0.1))</formula1>
    </dataValidation>
    <dataValidation operator="greaterThan" allowBlank="1" showInputMessage="1" showErrorMessage="1" sqref="C7:C11"/>
    <dataValidation type="whole" allowBlank="1" showInputMessage="1" showErrorMessage="1" errorTitle="Error!" error="The Valid Data is From 0 to 100%._x000a_Only Integer is Acceptable." sqref="D16:CJ16">
      <formula1>0</formula1>
      <formula2>100</formula2>
    </dataValidation>
    <dataValidation type="custom" showInputMessage="1" showErrorMessage="1" errorTitle="Error!" error="The Valid Data is From 3 to 10 Deg._x000a_Only Multiples of 0.1 is Acceptable." sqref="B13">
      <formula1>AND(3&lt;=B13,B13&lt;=10,(B13/0.1)=INT(B13/0.1))</formula1>
    </dataValidation>
    <dataValidation type="custom" showInputMessage="1" showErrorMessage="1" errorTitle="Error!" error="The Valid Data is From 0° to 1.5°. _x000a_Only Multiples of 0.1 is Acceptable." sqref="B14:C14">
      <formula1>AND(0&lt;=B14,B14&lt;=1.5,(B14/0.1)=INT(B14/0.1))</formula1>
    </dataValidation>
    <dataValidation type="custom" showInputMessage="1" showErrorMessage="1" errorTitle="Error!" error="The Valid Data is From 0 to 4000ms. _x000a_Only Multiples of 500 is Acceptable." sqref="B15:C15">
      <formula1>AND(0&lt;=B15,B15&lt;=4000, (B15/500)=INT(B15/500))</formula1>
    </dataValidation>
    <dataValidation type="list" showInputMessage="1" showErrorMessage="1" sqref="B19">
      <formula1>RowX_Selection</formula1>
    </dataValidation>
    <dataValidation type="list" showInputMessage="1" showErrorMessage="1" sqref="B16:B18">
      <formula1>Disable_Enable_Cfg</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N34"/>
  <sheetViews>
    <sheetView showGridLines="0" zoomScale="85" zoomScaleNormal="85" workbookViewId="0">
      <selection activeCell="A15" sqref="A15"/>
    </sheetView>
  </sheetViews>
  <sheetFormatPr defaultColWidth="9" defaultRowHeight="24.95" customHeight="1" x14ac:dyDescent="0.15"/>
  <cols>
    <col min="1" max="1" width="39.25" style="17" customWidth="1"/>
    <col min="2" max="2" width="15.875" style="17" customWidth="1"/>
    <col min="3" max="3" width="9" style="17"/>
    <col min="4" max="4" width="26.5" style="17" bestFit="1" customWidth="1"/>
    <col min="5" max="5" width="27.625" style="17" customWidth="1"/>
    <col min="6" max="6" width="9" style="17"/>
    <col min="7" max="7" width="26.5" style="17" customWidth="1"/>
    <col min="8" max="8" width="26" style="17" customWidth="1"/>
    <col min="9" max="9" width="27.375" style="17" customWidth="1"/>
    <col min="10" max="10" width="26.75" style="17" customWidth="1"/>
    <col min="11" max="11" width="26.5" style="17" customWidth="1"/>
    <col min="12" max="12" width="26.25" style="17" customWidth="1"/>
    <col min="13" max="13" width="26.5" style="17" customWidth="1"/>
    <col min="14" max="14" width="26" style="17" customWidth="1"/>
    <col min="15" max="16384" width="9" style="17"/>
  </cols>
  <sheetData>
    <row r="1" spans="1:14" ht="24.95" customHeight="1" thickBot="1" x14ac:dyDescent="0.2">
      <c r="A1" s="1314" t="s">
        <v>336</v>
      </c>
      <c r="B1" s="1315"/>
      <c r="D1" s="542" t="s">
        <v>10145</v>
      </c>
      <c r="E1" s="543" t="s">
        <v>10671</v>
      </c>
      <c r="G1" s="542" t="s">
        <v>10128</v>
      </c>
      <c r="H1" s="544" t="s">
        <v>10129</v>
      </c>
      <c r="I1" s="544" t="s">
        <v>10130</v>
      </c>
      <c r="J1" s="544" t="s">
        <v>10131</v>
      </c>
      <c r="K1" s="544" t="s">
        <v>10132</v>
      </c>
      <c r="L1" s="544" t="s">
        <v>10133</v>
      </c>
      <c r="M1" s="544" t="s">
        <v>10134</v>
      </c>
      <c r="N1" s="543" t="s">
        <v>10135</v>
      </c>
    </row>
    <row r="2" spans="1:14" ht="30" customHeight="1" x14ac:dyDescent="0.15">
      <c r="A2" s="174" t="s">
        <v>10143</v>
      </c>
      <c r="B2" s="177">
        <v>3000</v>
      </c>
      <c r="D2" s="637">
        <v>0</v>
      </c>
      <c r="E2" s="443">
        <v>0</v>
      </c>
      <c r="G2" s="637">
        <v>-25</v>
      </c>
      <c r="H2" s="407">
        <v>0</v>
      </c>
      <c r="I2" s="407">
        <v>-25</v>
      </c>
      <c r="J2" s="407">
        <v>0</v>
      </c>
      <c r="K2" s="407">
        <v>-5</v>
      </c>
      <c r="L2" s="407">
        <v>0</v>
      </c>
      <c r="M2" s="407">
        <v>-5</v>
      </c>
      <c r="N2" s="407">
        <v>0</v>
      </c>
    </row>
    <row r="3" spans="1:14" ht="30" customHeight="1" x14ac:dyDescent="0.15">
      <c r="A3" s="181" t="s">
        <v>10398</v>
      </c>
      <c r="B3" s="178">
        <v>40</v>
      </c>
      <c r="D3" s="637">
        <v>0.3</v>
      </c>
      <c r="E3" s="443">
        <v>2</v>
      </c>
      <c r="G3" s="637">
        <v>-10</v>
      </c>
      <c r="H3" s="407">
        <v>0</v>
      </c>
      <c r="I3" s="407">
        <v>-10</v>
      </c>
      <c r="J3" s="407">
        <v>0</v>
      </c>
      <c r="K3" s="407">
        <v>-4</v>
      </c>
      <c r="L3" s="407">
        <v>0</v>
      </c>
      <c r="M3" s="407">
        <v>-4</v>
      </c>
      <c r="N3" s="407">
        <v>0</v>
      </c>
    </row>
    <row r="4" spans="1:14" ht="30" customHeight="1" x14ac:dyDescent="0.15">
      <c r="A4" s="181" t="s">
        <v>10127</v>
      </c>
      <c r="B4" s="178">
        <v>5</v>
      </c>
      <c r="D4" s="637">
        <v>0.6</v>
      </c>
      <c r="E4" s="443">
        <v>4</v>
      </c>
      <c r="G4" s="637">
        <v>-5</v>
      </c>
      <c r="H4" s="407">
        <v>0</v>
      </c>
      <c r="I4" s="407">
        <v>-5</v>
      </c>
      <c r="J4" s="407">
        <v>0</v>
      </c>
      <c r="K4" s="407">
        <v>-3</v>
      </c>
      <c r="L4" s="407">
        <v>0</v>
      </c>
      <c r="M4" s="407">
        <v>-3</v>
      </c>
      <c r="N4" s="407">
        <v>0</v>
      </c>
    </row>
    <row r="5" spans="1:14" ht="30" customHeight="1" x14ac:dyDescent="0.15">
      <c r="A5" s="181" t="s">
        <v>10090</v>
      </c>
      <c r="B5" s="178">
        <v>600</v>
      </c>
      <c r="D5" s="637">
        <v>0.9</v>
      </c>
      <c r="E5" s="443">
        <v>9</v>
      </c>
      <c r="G5" s="637">
        <v>0</v>
      </c>
      <c r="H5" s="407">
        <v>0</v>
      </c>
      <c r="I5" s="407">
        <v>0</v>
      </c>
      <c r="J5" s="407">
        <v>0</v>
      </c>
      <c r="K5" s="407">
        <v>-2</v>
      </c>
      <c r="L5" s="407">
        <v>0</v>
      </c>
      <c r="M5" s="407">
        <v>-2</v>
      </c>
      <c r="N5" s="407">
        <v>0</v>
      </c>
    </row>
    <row r="6" spans="1:14" ht="30" customHeight="1" x14ac:dyDescent="0.15">
      <c r="A6" s="181" t="s">
        <v>10479</v>
      </c>
      <c r="B6" s="178">
        <v>300</v>
      </c>
      <c r="D6" s="637">
        <v>1.2</v>
      </c>
      <c r="E6" s="443">
        <v>16</v>
      </c>
      <c r="G6" s="637">
        <v>5</v>
      </c>
      <c r="H6" s="407">
        <v>0</v>
      </c>
      <c r="I6" s="407">
        <v>5</v>
      </c>
      <c r="J6" s="407">
        <v>0</v>
      </c>
      <c r="K6" s="407">
        <v>-1</v>
      </c>
      <c r="L6" s="407">
        <v>0</v>
      </c>
      <c r="M6" s="407">
        <v>-1</v>
      </c>
      <c r="N6" s="407">
        <v>0</v>
      </c>
    </row>
    <row r="7" spans="1:14" ht="30" customHeight="1" x14ac:dyDescent="0.15">
      <c r="A7" s="181" t="s">
        <v>10480</v>
      </c>
      <c r="B7" s="178">
        <v>500</v>
      </c>
      <c r="D7" s="637">
        <v>1.5</v>
      </c>
      <c r="E7" s="443">
        <v>25</v>
      </c>
      <c r="G7" s="637">
        <v>10</v>
      </c>
      <c r="H7" s="407">
        <v>0</v>
      </c>
      <c r="I7" s="407">
        <v>10</v>
      </c>
      <c r="J7" s="407">
        <v>0</v>
      </c>
      <c r="K7" s="407">
        <v>0</v>
      </c>
      <c r="L7" s="407">
        <v>0</v>
      </c>
      <c r="M7" s="407">
        <v>0</v>
      </c>
      <c r="N7" s="407">
        <v>0</v>
      </c>
    </row>
    <row r="8" spans="1:14" ht="24.95" customHeight="1" thickBot="1" x14ac:dyDescent="0.2">
      <c r="A8" s="181" t="s">
        <v>10481</v>
      </c>
      <c r="B8" s="178">
        <v>1200</v>
      </c>
      <c r="D8" s="637">
        <v>1.8</v>
      </c>
      <c r="E8" s="443">
        <v>36</v>
      </c>
      <c r="G8" s="644">
        <v>25</v>
      </c>
      <c r="H8" s="938">
        <v>0</v>
      </c>
      <c r="I8" s="938">
        <v>25</v>
      </c>
      <c r="J8" s="938">
        <v>0</v>
      </c>
      <c r="K8" s="853">
        <v>1</v>
      </c>
      <c r="L8" s="853">
        <v>0</v>
      </c>
      <c r="M8" s="938">
        <v>1</v>
      </c>
      <c r="N8" s="938">
        <v>0</v>
      </c>
    </row>
    <row r="9" spans="1:14" ht="24.95" customHeight="1" thickBot="1" x14ac:dyDescent="0.2">
      <c r="A9" s="339" t="s">
        <v>10482</v>
      </c>
      <c r="B9" s="691">
        <v>1500</v>
      </c>
      <c r="D9" s="637">
        <v>2.1</v>
      </c>
      <c r="E9" s="443">
        <v>49</v>
      </c>
    </row>
    <row r="10" spans="1:14" s="441" customFormat="1" ht="24.95" customHeight="1" x14ac:dyDescent="0.15">
      <c r="A10" s="181" t="s">
        <v>10701</v>
      </c>
      <c r="B10" s="443" t="s">
        <v>10706</v>
      </c>
      <c r="D10" s="637">
        <v>2.4</v>
      </c>
      <c r="E10" s="443">
        <v>64</v>
      </c>
    </row>
    <row r="11" spans="1:14" s="441" customFormat="1" ht="24.95" customHeight="1" thickBot="1" x14ac:dyDescent="0.2">
      <c r="A11" s="339" t="s">
        <v>10708</v>
      </c>
      <c r="B11" s="691">
        <v>10</v>
      </c>
      <c r="D11" s="637">
        <v>2.7</v>
      </c>
      <c r="E11" s="443">
        <v>81</v>
      </c>
    </row>
    <row r="12" spans="1:14" ht="24.95" customHeight="1" thickBot="1" x14ac:dyDescent="0.2">
      <c r="D12" s="644">
        <v>3</v>
      </c>
      <c r="E12" s="849">
        <v>100</v>
      </c>
    </row>
    <row r="34" spans="2:2" ht="24.95" customHeight="1" x14ac:dyDescent="0.15">
      <c r="B34" s="441"/>
    </row>
  </sheetData>
  <sheetProtection algorithmName="SHA-512" hashValue="b68Jjl0+MaW3i9DnrYYSR199xnVZCoKPOOKhOARmuUOi8n+OE8gKivqtgLdO6qfT9NTgUtNlqjMlv2MJbuIoMA==" saltValue="YSRSEWLwxXqry8LOknQpGA==" spinCount="100000" sheet="1" objects="1" scenarios="1"/>
  <mergeCells count="1">
    <mergeCell ref="A1:B1"/>
  </mergeCells>
  <phoneticPr fontId="7" type="noConversion"/>
  <dataValidations xWindow="113" yWindow="405" count="12">
    <dataValidation type="custom" showErrorMessage="1" errorTitle="Error!" error="The Valid Data is From 0ms to 3000ms._x000a_Only Multiples of 100 is Acceptable." promptTitle="Valid Range:" prompt="From 0 to 3000 and multiples of 100." sqref="B2">
      <formula1>AND(0&lt;=B2,B2&lt;=3000,(B2/100)=INT(B2/100))</formula1>
    </dataValidation>
    <dataValidation type="whole" showErrorMessage="1" errorTitle="Error!" error="The Valid Data is From 0 to 100._x000a_Only Multiples of 1 is Acceptable." promptTitle="Valid Range:" prompt="From 0 to 100 and multiples of 1." sqref="B3">
      <formula1>0</formula1>
      <formula2>100</formula2>
    </dataValidation>
    <dataValidation type="custom" showErrorMessage="1" errorTitle="Error!" error="The Valid Data is From 0 degree to 15 degree._x000a_Only Multiples of 0.1 is Acceptable." promptTitle="Valid Range:" prompt="From 0 to 15 and multiples of 0.1." sqref="B4">
      <formula1>AND(0&lt;=B4,B4&lt;=15,(B4/0.1)=INT(B4/0.1))</formula1>
    </dataValidation>
    <dataValidation type="custom" showErrorMessage="1" errorTitle="Error!" error="The Valid Data is From 0ms to 3000ms._x000a_Only Multiples of 200 is Acceptable." promptTitle="Valid Range:" prompt="From 0 to 3000 and multiples of 200." sqref="B5">
      <formula1>AND(0&lt;=B5,B5&lt;=3000,(B5/200)=INT(B5/200))</formula1>
    </dataValidation>
    <dataValidation type="custom" showErrorMessage="1" errorTitle="Error!" error="The Valid Data is From 0 to 3._x000a_Only Multiples of 0.1 is Acceptable." promptTitle="Valid Range:" prompt="From 0 to 3 and multiples of 0.1." sqref="D2:D12">
      <formula1>AND(0&lt;=D2,D2&lt;=3,(D2/0.1)=INT(D2/0.1))</formula1>
    </dataValidation>
    <dataValidation type="whole" showInputMessage="1" showErrorMessage="1" errorTitle="Error!" error="The Valid Data is From 0 to 100._x000a_Only Multiples of 1 is Acceptable." sqref="E2:E12">
      <formula1>0</formula1>
      <formula2>100</formula2>
    </dataValidation>
    <dataValidation type="custom" showInputMessage="1" showErrorMessage="1" errorTitle="Error!" error="The Valid Data is From -25 to 25._x000a_Only Multiples of 0.2 is Acceptable." sqref="G2:G8 I2:I8">
      <formula1>AND(-25&lt;=G2,G2&lt;=25,(G2/0.2)=INT(G2/0.2))</formula1>
    </dataValidation>
    <dataValidation type="custom" showInputMessage="1" showErrorMessage="1" errorTitle="Error!" error="The Valid Data is From -4 to 4._x000a_Only Multiples of 0.1 is Acceptable." sqref="H2:H8 J2:J8 L2:L8 N2:N8">
      <formula1>AND(-4&lt;=H2,H2&lt;=4,(H2/0.1)=INT(H2/0.1))</formula1>
    </dataValidation>
    <dataValidation type="custom" showInputMessage="1" showErrorMessage="1" errorTitle="Error!" error="The Valid Data is From -5 to 1._x000a_Only Multiples of 0.2 is Acceptable." sqref="K2:K8 M2:M8">
      <formula1>AND(-5&lt;=K2,K2&lt;=1,(K2/0.2)=INT(K2/0.2))</formula1>
    </dataValidation>
    <dataValidation type="custom" showInputMessage="1" showErrorMessage="1" errorTitle="Error!" error="The Valid Data is From 0ms to 3000ms._x000a_Only Multiples of 100 is Acceptable." sqref="B6:B9">
      <formula1>AND(0&lt;=B6,B6&lt;=3000,B6/100=INT(B6/100))</formula1>
    </dataValidation>
    <dataValidation type="list" showInputMessage="1" showErrorMessage="1" errorTitle="Error!" error="Please select from drop list." sqref="B10">
      <formula1>Spot_Kink_Strategy</formula1>
    </dataValidation>
    <dataValidation type="custom" showInputMessage="1" showErrorMessage="1" errorTitle="Error!" error="The Valid Data is From -25.6 to 25.6 degree._x000a_Only Multiples of 0.1 is Acceptable." sqref="B11">
      <formula1>AND(-25.6&lt;=B11,B11&lt;=25.6,B11/0.1=INT(B11/0.1))</formula1>
    </dataValidation>
  </dataValidations>
  <pageMargins left="0.7" right="0.7" top="0.75" bottom="0.75" header="0.3" footer="0.3"/>
  <pageSetup paperSize="9"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9"/>
  <dimension ref="A1:N631"/>
  <sheetViews>
    <sheetView showGridLines="0" zoomScale="86" zoomScaleNormal="86" workbookViewId="0">
      <selection activeCell="D14" sqref="D14"/>
    </sheetView>
  </sheetViews>
  <sheetFormatPr defaultColWidth="9" defaultRowHeight="20.100000000000001" customHeight="1" x14ac:dyDescent="0.15"/>
  <cols>
    <col min="1" max="1" width="39.625" style="17" customWidth="1"/>
    <col min="2" max="2" width="36.75" style="17" customWidth="1"/>
    <col min="3" max="3" width="42.75" style="17" customWidth="1"/>
    <col min="4" max="4" width="26.125" style="17" customWidth="1"/>
    <col min="5" max="5" width="15.125" style="17" customWidth="1"/>
    <col min="6" max="6" width="25.875" style="30" hidden="1" customWidth="1"/>
    <col min="7" max="7" width="24.5" style="17" customWidth="1"/>
    <col min="8" max="8" width="10.625" style="17" customWidth="1"/>
    <col min="9" max="9" width="18.625" style="17" customWidth="1"/>
    <col min="10" max="10" width="18.875" style="17" customWidth="1"/>
    <col min="11" max="11" width="21" style="17" hidden="1" customWidth="1"/>
    <col min="12" max="12" width="9" style="17" hidden="1" customWidth="1"/>
    <col min="13" max="13" width="22.875" style="17" hidden="1" customWidth="1"/>
    <col min="14" max="14" width="11.375" style="17" hidden="1" customWidth="1"/>
    <col min="15" max="16384" width="9" style="17"/>
  </cols>
  <sheetData>
    <row r="1" spans="1:14" ht="39.950000000000003" customHeight="1" thickBot="1" x14ac:dyDescent="0.2">
      <c r="A1" s="1326" t="s">
        <v>129</v>
      </c>
      <c r="B1" s="1327"/>
      <c r="C1" s="1327"/>
      <c r="D1" s="1327"/>
      <c r="E1" s="1328"/>
      <c r="F1" s="179" t="s">
        <v>128</v>
      </c>
      <c r="G1" s="18"/>
      <c r="H1" s="65" t="s">
        <v>128</v>
      </c>
      <c r="I1" s="67" t="s">
        <v>10755</v>
      </c>
      <c r="J1" s="567" t="s">
        <v>668</v>
      </c>
      <c r="K1" s="68" t="s">
        <v>127</v>
      </c>
    </row>
    <row r="2" spans="1:14" ht="20.100000000000001" customHeight="1" x14ac:dyDescent="0.15">
      <c r="A2" s="1320" t="s">
        <v>126</v>
      </c>
      <c r="B2" s="1321"/>
      <c r="C2" s="63" t="s">
        <v>125</v>
      </c>
      <c r="D2" s="188">
        <v>9</v>
      </c>
      <c r="E2" s="73"/>
      <c r="F2" s="180"/>
      <c r="H2" s="66">
        <v>1</v>
      </c>
      <c r="I2" s="194">
        <v>23</v>
      </c>
      <c r="J2" s="194">
        <f t="shared" ref="J2:J33" si="0">1000000/I2/8</f>
        <v>5434.782608695652</v>
      </c>
      <c r="K2" s="241">
        <f>ROUND((J2/1000/1000)*80000000/32,0)</f>
        <v>13587</v>
      </c>
      <c r="M2" s="174" t="s">
        <v>10677</v>
      </c>
      <c r="N2" s="342">
        <v>1</v>
      </c>
    </row>
    <row r="3" spans="1:14" ht="20.100000000000001" customHeight="1" x14ac:dyDescent="0.15">
      <c r="A3" s="1322"/>
      <c r="B3" s="1323"/>
      <c r="C3" s="69" t="s">
        <v>124</v>
      </c>
      <c r="D3" s="189">
        <v>19.5</v>
      </c>
      <c r="E3" s="74"/>
      <c r="F3" s="180"/>
      <c r="H3" s="90">
        <v>2</v>
      </c>
      <c r="I3" s="195">
        <v>60.448325038829651</v>
      </c>
      <c r="J3" s="195">
        <f t="shared" si="0"/>
        <v>2067.8819457727714</v>
      </c>
      <c r="K3" s="242">
        <f>ROUND((J3/1000/1000)*80000000/32,0)</f>
        <v>5170</v>
      </c>
      <c r="M3" s="181" t="s">
        <v>10678</v>
      </c>
      <c r="N3" s="343">
        <v>3</v>
      </c>
    </row>
    <row r="4" spans="1:14" ht="20.100000000000001" customHeight="1" thickBot="1" x14ac:dyDescent="0.2">
      <c r="A4" s="1324"/>
      <c r="B4" s="1325"/>
      <c r="C4" s="70" t="s">
        <v>123</v>
      </c>
      <c r="D4" s="190">
        <v>8</v>
      </c>
      <c r="E4" s="75"/>
      <c r="F4" s="180"/>
      <c r="H4" s="90">
        <v>3</v>
      </c>
      <c r="I4" s="195">
        <v>82.334682849938758</v>
      </c>
      <c r="J4" s="195">
        <f t="shared" si="0"/>
        <v>1518.1937389352922</v>
      </c>
      <c r="K4" s="242">
        <f>ROUND((J4/1000/1000)*80000000/32,0)</f>
        <v>3795</v>
      </c>
      <c r="M4" s="339" t="s">
        <v>6045</v>
      </c>
      <c r="N4" s="344">
        <v>15</v>
      </c>
    </row>
    <row r="5" spans="1:14" ht="20.100000000000001" customHeight="1" thickBot="1" x14ac:dyDescent="0.2">
      <c r="A5" s="1331" t="s">
        <v>10717</v>
      </c>
      <c r="B5" s="1332"/>
      <c r="C5" s="1332"/>
      <c r="D5" s="218">
        <v>0</v>
      </c>
      <c r="E5" s="76"/>
      <c r="F5" s="180"/>
      <c r="H5" s="90">
        <v>4</v>
      </c>
      <c r="I5" s="195">
        <v>99.518842436997829</v>
      </c>
      <c r="J5" s="195">
        <f t="shared" si="0"/>
        <v>1256.0435485283449</v>
      </c>
      <c r="K5" s="242">
        <f t="shared" ref="K5:K68" si="1">ROUND((J5/1000/1000)*80000000/32,0)</f>
        <v>3140</v>
      </c>
    </row>
    <row r="6" spans="1:14" ht="20.100000000000001" customHeight="1" thickBot="1" x14ac:dyDescent="0.2">
      <c r="A6" s="1336" t="s">
        <v>10672</v>
      </c>
      <c r="B6" s="1337"/>
      <c r="C6" s="1337"/>
      <c r="D6" s="1340" t="s">
        <v>10400</v>
      </c>
      <c r="E6" s="76"/>
      <c r="F6" s="180"/>
      <c r="H6" s="90">
        <v>5</v>
      </c>
      <c r="I6" s="195">
        <v>114.14464507807627</v>
      </c>
      <c r="J6" s="195">
        <f t="shared" si="0"/>
        <v>1095.1017449351089</v>
      </c>
      <c r="K6" s="242">
        <f t="shared" si="1"/>
        <v>2738</v>
      </c>
    </row>
    <row r="7" spans="1:14" ht="20.100000000000001" customHeight="1" thickBot="1" x14ac:dyDescent="0.2">
      <c r="A7" s="1338"/>
      <c r="B7" s="1339"/>
      <c r="C7" s="1339"/>
      <c r="D7" s="1341"/>
      <c r="E7" s="75"/>
      <c r="F7" s="180"/>
      <c r="H7" s="90">
        <v>6</v>
      </c>
      <c r="I7" s="195">
        <v>127.09838708654017</v>
      </c>
      <c r="J7" s="195">
        <f t="shared" si="0"/>
        <v>983.49005731196735</v>
      </c>
      <c r="K7" s="242">
        <f t="shared" si="1"/>
        <v>2459</v>
      </c>
    </row>
    <row r="8" spans="1:14" ht="20.100000000000001" customHeight="1" x14ac:dyDescent="0.15">
      <c r="A8" s="1316" t="s">
        <v>122</v>
      </c>
      <c r="B8" s="1277"/>
      <c r="C8" s="63" t="s">
        <v>10754</v>
      </c>
      <c r="D8" s="716">
        <v>12500</v>
      </c>
      <c r="E8" s="182"/>
      <c r="F8" s="180"/>
      <c r="H8" s="90">
        <v>7</v>
      </c>
      <c r="I8" s="195">
        <v>138.84883866997231</v>
      </c>
      <c r="J8" s="195">
        <f t="shared" si="0"/>
        <v>900.25960027732458</v>
      </c>
      <c r="K8" s="242">
        <f t="shared" si="1"/>
        <v>2251</v>
      </c>
    </row>
    <row r="9" spans="1:14" ht="20.100000000000001" customHeight="1" x14ac:dyDescent="0.15">
      <c r="A9" s="1317"/>
      <c r="B9" s="1276"/>
      <c r="C9" s="69" t="s">
        <v>121</v>
      </c>
      <c r="D9" s="407" t="s">
        <v>10401</v>
      </c>
      <c r="E9" s="183"/>
      <c r="F9" s="180"/>
      <c r="H9" s="90">
        <v>8</v>
      </c>
      <c r="I9" s="195">
        <v>149.67965793654125</v>
      </c>
      <c r="J9" s="195">
        <f t="shared" si="0"/>
        <v>835.1168203029664</v>
      </c>
      <c r="K9" s="242">
        <f t="shared" si="1"/>
        <v>2088</v>
      </c>
    </row>
    <row r="10" spans="1:14" ht="20.100000000000001" customHeight="1" x14ac:dyDescent="0.15">
      <c r="A10" s="1317"/>
      <c r="B10" s="1276"/>
      <c r="C10" s="69" t="s">
        <v>232</v>
      </c>
      <c r="D10" s="184">
        <v>1500</v>
      </c>
      <c r="E10" s="185"/>
      <c r="F10" s="180"/>
      <c r="H10" s="90">
        <v>9</v>
      </c>
      <c r="I10" s="195">
        <v>159.77797094718656</v>
      </c>
      <c r="J10" s="195">
        <f t="shared" si="0"/>
        <v>782.33563274700634</v>
      </c>
      <c r="K10" s="242">
        <f t="shared" si="1"/>
        <v>1956</v>
      </c>
    </row>
    <row r="11" spans="1:14" ht="20.100000000000001" customHeight="1" thickBot="1" x14ac:dyDescent="0.2">
      <c r="A11" s="1318"/>
      <c r="B11" s="1319"/>
      <c r="C11" s="70" t="s">
        <v>255</v>
      </c>
      <c r="D11" s="187">
        <v>15</v>
      </c>
      <c r="E11" s="75"/>
      <c r="F11" s="180"/>
      <c r="H11" s="90">
        <v>10</v>
      </c>
      <c r="I11" s="195">
        <v>169.27492430953851</v>
      </c>
      <c r="J11" s="195">
        <f t="shared" si="0"/>
        <v>738.443691585549</v>
      </c>
      <c r="K11" s="242">
        <f t="shared" si="1"/>
        <v>1846</v>
      </c>
    </row>
    <row r="12" spans="1:14" ht="20.100000000000001" customHeight="1" thickBot="1" x14ac:dyDescent="0.2">
      <c r="A12" s="1329" t="s">
        <v>120</v>
      </c>
      <c r="B12" s="1330"/>
      <c r="C12" s="71" t="s">
        <v>10718</v>
      </c>
      <c r="D12" s="186">
        <v>0</v>
      </c>
      <c r="E12" s="73"/>
      <c r="F12" s="180"/>
      <c r="H12" s="90">
        <v>11</v>
      </c>
      <c r="I12" s="195">
        <v>178.26665420094693</v>
      </c>
      <c r="J12" s="195">
        <f t="shared" si="0"/>
        <v>701.1967580829596</v>
      </c>
      <c r="K12" s="242">
        <f t="shared" si="1"/>
        <v>1753</v>
      </c>
    </row>
    <row r="13" spans="1:14" ht="20.100000000000001" customHeight="1" x14ac:dyDescent="0.15">
      <c r="A13" s="1317"/>
      <c r="B13" s="1276"/>
      <c r="C13" s="69" t="s">
        <v>10673</v>
      </c>
      <c r="D13" s="148">
        <v>180</v>
      </c>
      <c r="E13" s="74"/>
      <c r="F13" s="180"/>
      <c r="H13" s="90">
        <v>12</v>
      </c>
      <c r="I13" s="195">
        <v>186.82612237050787</v>
      </c>
      <c r="J13" s="195">
        <f t="shared" si="0"/>
        <v>669.07131836790904</v>
      </c>
      <c r="K13" s="242">
        <f t="shared" si="1"/>
        <v>1673</v>
      </c>
    </row>
    <row r="14" spans="1:14" ht="20.100000000000001" customHeight="1" x14ac:dyDescent="0.15">
      <c r="A14" s="1317"/>
      <c r="B14" s="1276"/>
      <c r="C14" s="69" t="s">
        <v>10674</v>
      </c>
      <c r="D14" s="149">
        <v>400</v>
      </c>
      <c r="E14" s="74"/>
      <c r="F14" s="180"/>
      <c r="H14" s="90">
        <v>13</v>
      </c>
      <c r="I14" s="195">
        <v>195.01025614054248</v>
      </c>
      <c r="J14" s="195">
        <f t="shared" si="0"/>
        <v>640.9919276754008</v>
      </c>
      <c r="K14" s="242">
        <f t="shared" si="1"/>
        <v>1602</v>
      </c>
    </row>
    <row r="15" spans="1:14" ht="20.100000000000001" customHeight="1" thickBot="1" x14ac:dyDescent="0.2">
      <c r="A15" s="1318"/>
      <c r="B15" s="1319"/>
      <c r="C15" s="70" t="s">
        <v>119</v>
      </c>
      <c r="D15" s="150">
        <v>15</v>
      </c>
      <c r="E15" s="75"/>
      <c r="F15" s="180"/>
      <c r="H15" s="90">
        <v>14</v>
      </c>
      <c r="I15" s="195">
        <v>202.86448678859489</v>
      </c>
      <c r="J15" s="195">
        <f t="shared" si="0"/>
        <v>616.17487604058817</v>
      </c>
      <c r="K15" s="242">
        <f t="shared" si="1"/>
        <v>1540</v>
      </c>
    </row>
    <row r="16" spans="1:14" ht="20.100000000000001" customHeight="1" thickBot="1" x14ac:dyDescent="0.2">
      <c r="A16" s="1331" t="s">
        <v>118</v>
      </c>
      <c r="B16" s="1333" t="s">
        <v>117</v>
      </c>
      <c r="C16" s="71" t="s">
        <v>114</v>
      </c>
      <c r="D16" s="151">
        <v>476</v>
      </c>
      <c r="E16" s="77"/>
      <c r="F16" s="181">
        <v>14</v>
      </c>
      <c r="H16" s="90">
        <v>15</v>
      </c>
      <c r="I16" s="195">
        <v>210.42575887946796</v>
      </c>
      <c r="J16" s="195">
        <f t="shared" si="0"/>
        <v>594.03373743610973</v>
      </c>
      <c r="K16" s="242">
        <f t="shared" si="1"/>
        <v>1485</v>
      </c>
    </row>
    <row r="17" spans="1:11" ht="20.100000000000001" customHeight="1" thickBot="1" x14ac:dyDescent="0.2">
      <c r="A17" s="1331"/>
      <c r="B17" s="1334"/>
      <c r="C17" s="69" t="s">
        <v>113</v>
      </c>
      <c r="D17" s="152">
        <v>800</v>
      </c>
      <c r="E17" s="74"/>
      <c r="F17" s="181">
        <v>14</v>
      </c>
      <c r="H17" s="90">
        <v>16</v>
      </c>
      <c r="I17" s="195">
        <v>217.72459668122019</v>
      </c>
      <c r="J17" s="195">
        <f t="shared" si="0"/>
        <v>574.11979126555832</v>
      </c>
      <c r="K17" s="242">
        <f t="shared" si="1"/>
        <v>1435</v>
      </c>
    </row>
    <row r="18" spans="1:11" ht="20.100000000000001" customHeight="1" thickBot="1" x14ac:dyDescent="0.2">
      <c r="A18" s="1331"/>
      <c r="B18" s="1334"/>
      <c r="C18" s="69" t="s">
        <v>112</v>
      </c>
      <c r="D18" s="153">
        <v>200</v>
      </c>
      <c r="E18" s="105">
        <v>202.86</v>
      </c>
      <c r="F18" s="180">
        <v>14</v>
      </c>
      <c r="H18" s="90">
        <v>17</v>
      </c>
      <c r="I18" s="195">
        <v>224.78656543485869</v>
      </c>
      <c r="J18" s="195">
        <f t="shared" si="0"/>
        <v>556.08305486665745</v>
      </c>
      <c r="K18" s="242">
        <f t="shared" si="1"/>
        <v>1390</v>
      </c>
    </row>
    <row r="19" spans="1:11" ht="20.100000000000001" customHeight="1" thickBot="1" x14ac:dyDescent="0.2">
      <c r="A19" s="1331"/>
      <c r="B19" s="1335"/>
      <c r="C19" s="72" t="s">
        <v>111</v>
      </c>
      <c r="D19" s="154">
        <v>60</v>
      </c>
      <c r="E19" s="106">
        <v>60.45</v>
      </c>
      <c r="F19" s="180">
        <v>2</v>
      </c>
      <c r="H19" s="90">
        <v>18</v>
      </c>
      <c r="I19" s="195">
        <v>231.6333309349067</v>
      </c>
      <c r="J19" s="195">
        <f t="shared" si="0"/>
        <v>539.64599781681397</v>
      </c>
      <c r="K19" s="242">
        <f t="shared" si="1"/>
        <v>1349</v>
      </c>
    </row>
    <row r="20" spans="1:11" ht="20.100000000000001" customHeight="1" thickBot="1" x14ac:dyDescent="0.2">
      <c r="A20" s="1331"/>
      <c r="B20" s="1333" t="s">
        <v>115</v>
      </c>
      <c r="C20" s="63" t="s">
        <v>114</v>
      </c>
      <c r="D20" s="155">
        <v>476</v>
      </c>
      <c r="E20" s="73"/>
      <c r="F20" s="181">
        <v>14</v>
      </c>
      <c r="H20" s="90">
        <v>19</v>
      </c>
      <c r="I20" s="195">
        <v>238.28344466202429</v>
      </c>
      <c r="J20" s="195">
        <f t="shared" si="0"/>
        <v>524.58533230160867</v>
      </c>
      <c r="K20" s="242">
        <f t="shared" si="1"/>
        <v>1311</v>
      </c>
    </row>
    <row r="21" spans="1:11" ht="20.100000000000001" customHeight="1" thickBot="1" x14ac:dyDescent="0.2">
      <c r="A21" s="1331"/>
      <c r="B21" s="1334"/>
      <c r="C21" s="69" t="s">
        <v>113</v>
      </c>
      <c r="D21" s="152">
        <v>800</v>
      </c>
      <c r="E21" s="74"/>
      <c r="F21" s="181">
        <v>14</v>
      </c>
      <c r="H21" s="90">
        <v>20</v>
      </c>
      <c r="I21" s="195">
        <v>244.75293665245366</v>
      </c>
      <c r="J21" s="195">
        <f t="shared" si="0"/>
        <v>510.7191019223543</v>
      </c>
      <c r="K21" s="242">
        <f t="shared" si="1"/>
        <v>1277</v>
      </c>
    </row>
    <row r="22" spans="1:11" ht="20.100000000000001" customHeight="1" thickBot="1" x14ac:dyDescent="0.2">
      <c r="A22" s="1331"/>
      <c r="B22" s="1334"/>
      <c r="C22" s="69" t="s">
        <v>112</v>
      </c>
      <c r="D22" s="153">
        <v>200</v>
      </c>
      <c r="E22" s="105">
        <v>202.86</v>
      </c>
      <c r="F22" s="180">
        <v>14</v>
      </c>
      <c r="H22" s="90">
        <v>21</v>
      </c>
      <c r="I22" s="195">
        <v>251.05577069647293</v>
      </c>
      <c r="J22" s="195">
        <f t="shared" si="0"/>
        <v>497.89733832139359</v>
      </c>
      <c r="K22" s="242">
        <f t="shared" si="1"/>
        <v>1245</v>
      </c>
    </row>
    <row r="23" spans="1:11" ht="20.100000000000001" customHeight="1" thickBot="1" x14ac:dyDescent="0.2">
      <c r="A23" s="1331"/>
      <c r="B23" s="1334"/>
      <c r="C23" s="70" t="s">
        <v>111</v>
      </c>
      <c r="D23" s="156">
        <v>60</v>
      </c>
      <c r="E23" s="106">
        <v>60.45</v>
      </c>
      <c r="F23" s="180">
        <v>2</v>
      </c>
      <c r="H23" s="90">
        <v>22</v>
      </c>
      <c r="I23" s="195">
        <v>257.20419903259744</v>
      </c>
      <c r="J23" s="195">
        <f t="shared" si="0"/>
        <v>485.99517609025429</v>
      </c>
      <c r="K23" s="242">
        <f t="shared" si="1"/>
        <v>1215</v>
      </c>
    </row>
    <row r="24" spans="1:11" ht="20.100000000000001" customHeight="1" thickBot="1" x14ac:dyDescent="0.2">
      <c r="A24" s="1331" t="s">
        <v>116</v>
      </c>
      <c r="B24" s="1334" t="s">
        <v>41</v>
      </c>
      <c r="C24" s="63" t="s">
        <v>114</v>
      </c>
      <c r="D24" s="155">
        <v>100</v>
      </c>
      <c r="E24" s="73"/>
      <c r="F24" s="181">
        <v>14</v>
      </c>
      <c r="H24" s="90">
        <v>23</v>
      </c>
      <c r="I24" s="195">
        <v>263.2090423978629</v>
      </c>
      <c r="J24" s="195">
        <f t="shared" si="0"/>
        <v>474.90769641208544</v>
      </c>
      <c r="K24" s="242">
        <f t="shared" si="1"/>
        <v>1187</v>
      </c>
    </row>
    <row r="25" spans="1:11" ht="20.100000000000001" customHeight="1" thickBot="1" x14ac:dyDescent="0.2">
      <c r="A25" s="1331"/>
      <c r="B25" s="1334"/>
      <c r="C25" s="69" t="s">
        <v>113</v>
      </c>
      <c r="D25" s="152">
        <v>566</v>
      </c>
      <c r="E25" s="74"/>
      <c r="F25" s="181">
        <v>14</v>
      </c>
      <c r="H25" s="90">
        <v>24</v>
      </c>
      <c r="I25" s="195">
        <v>269.07991378027452</v>
      </c>
      <c r="J25" s="195">
        <f t="shared" si="0"/>
        <v>464.5460088190477</v>
      </c>
      <c r="K25" s="242">
        <f t="shared" si="1"/>
        <v>1161</v>
      </c>
    </row>
    <row r="26" spans="1:11" ht="20.100000000000001" customHeight="1" thickBot="1" x14ac:dyDescent="0.2">
      <c r="A26" s="1331"/>
      <c r="B26" s="1334"/>
      <c r="C26" s="69" t="s">
        <v>112</v>
      </c>
      <c r="D26" s="153">
        <v>200</v>
      </c>
      <c r="E26" s="105">
        <v>202.86</v>
      </c>
      <c r="F26" s="180">
        <v>14</v>
      </c>
      <c r="H26" s="90">
        <v>25</v>
      </c>
      <c r="I26" s="195">
        <v>274.82539911733045</v>
      </c>
      <c r="J26" s="195">
        <f t="shared" si="0"/>
        <v>454.83423439561381</v>
      </c>
      <c r="K26" s="242">
        <f t="shared" si="1"/>
        <v>1137</v>
      </c>
    </row>
    <row r="27" spans="1:11" ht="20.100000000000001" customHeight="1" thickBot="1" x14ac:dyDescent="0.2">
      <c r="A27" s="1331"/>
      <c r="B27" s="1335"/>
      <c r="C27" s="70" t="s">
        <v>111</v>
      </c>
      <c r="D27" s="156">
        <v>60</v>
      </c>
      <c r="E27" s="106">
        <v>60.45</v>
      </c>
      <c r="F27" s="180">
        <v>2</v>
      </c>
      <c r="H27" s="90">
        <v>26</v>
      </c>
      <c r="I27" s="195">
        <v>280.45320465275483</v>
      </c>
      <c r="J27" s="195">
        <f t="shared" si="0"/>
        <v>445.70715515541946</v>
      </c>
      <c r="K27" s="242">
        <f t="shared" si="1"/>
        <v>1114</v>
      </c>
    </row>
    <row r="28" spans="1:11" ht="20.100000000000001" customHeight="1" thickBot="1" x14ac:dyDescent="0.2">
      <c r="A28" s="1331"/>
      <c r="B28" s="1333" t="s">
        <v>115</v>
      </c>
      <c r="C28" s="71" t="s">
        <v>114</v>
      </c>
      <c r="D28" s="151">
        <v>59</v>
      </c>
      <c r="E28" s="77"/>
      <c r="F28" s="181">
        <v>14</v>
      </c>
      <c r="H28" s="90">
        <v>27</v>
      </c>
      <c r="I28" s="195">
        <v>285.97027817589714</v>
      </c>
      <c r="J28" s="195">
        <f t="shared" si="0"/>
        <v>437.10836244007811</v>
      </c>
      <c r="K28" s="242">
        <f t="shared" si="1"/>
        <v>1093</v>
      </c>
    </row>
    <row r="29" spans="1:11" ht="20.100000000000001" customHeight="1" thickBot="1" x14ac:dyDescent="0.2">
      <c r="A29" s="1331"/>
      <c r="B29" s="1334"/>
      <c r="C29" s="69" t="s">
        <v>113</v>
      </c>
      <c r="D29" s="152">
        <v>566</v>
      </c>
      <c r="E29" s="74"/>
      <c r="F29" s="181">
        <v>14</v>
      </c>
      <c r="H29" s="90">
        <v>28</v>
      </c>
      <c r="I29" s="195">
        <v>291.38290958805391</v>
      </c>
      <c r="J29" s="195">
        <f t="shared" si="0"/>
        <v>428.9887837852956</v>
      </c>
      <c r="K29" s="242">
        <f t="shared" si="1"/>
        <v>1072</v>
      </c>
    </row>
    <row r="30" spans="1:11" ht="20.100000000000001" customHeight="1" thickBot="1" x14ac:dyDescent="0.2">
      <c r="A30" s="1331"/>
      <c r="B30" s="1334"/>
      <c r="C30" s="69" t="s">
        <v>112</v>
      </c>
      <c r="D30" s="153">
        <v>200</v>
      </c>
      <c r="E30" s="105">
        <v>202.86</v>
      </c>
      <c r="F30" s="30">
        <v>14</v>
      </c>
      <c r="H30" s="90">
        <v>29</v>
      </c>
      <c r="I30" s="195">
        <v>296.69681494751507</v>
      </c>
      <c r="J30" s="195">
        <f t="shared" si="0"/>
        <v>421.30550010155042</v>
      </c>
      <c r="K30" s="242">
        <f t="shared" si="1"/>
        <v>1053</v>
      </c>
    </row>
    <row r="31" spans="1:11" ht="20.100000000000001" customHeight="1" thickBot="1" x14ac:dyDescent="0.2">
      <c r="A31" s="1331"/>
      <c r="B31" s="1334"/>
      <c r="C31" s="70" t="s">
        <v>111</v>
      </c>
      <c r="D31" s="156">
        <v>100</v>
      </c>
      <c r="E31" s="106">
        <v>99.52</v>
      </c>
      <c r="F31" s="30">
        <v>4</v>
      </c>
      <c r="H31" s="90">
        <v>30</v>
      </c>
      <c r="I31" s="195">
        <v>301.91720719429026</v>
      </c>
      <c r="J31" s="195">
        <f t="shared" si="0"/>
        <v>414.02078788957465</v>
      </c>
      <c r="K31" s="242">
        <f t="shared" si="1"/>
        <v>1035</v>
      </c>
    </row>
    <row r="32" spans="1:11" ht="20.100000000000001" customHeight="1" x14ac:dyDescent="0.15">
      <c r="A32" s="1316" t="s">
        <v>257</v>
      </c>
      <c r="B32" s="1277"/>
      <c r="C32" s="63" t="s">
        <v>256</v>
      </c>
      <c r="D32" s="266" t="s">
        <v>6001</v>
      </c>
      <c r="E32" s="73"/>
      <c r="H32" s="90">
        <v>31</v>
      </c>
      <c r="I32" s="195">
        <v>307.04885604737234</v>
      </c>
      <c r="J32" s="195">
        <f t="shared" si="0"/>
        <v>407.10133758229881</v>
      </c>
      <c r="K32" s="242">
        <f t="shared" si="1"/>
        <v>1018</v>
      </c>
    </row>
    <row r="33" spans="1:11" ht="20.100000000000001" customHeight="1" thickBot="1" x14ac:dyDescent="0.2">
      <c r="A33" s="1317"/>
      <c r="B33" s="1276"/>
      <c r="C33" s="69" t="s">
        <v>262</v>
      </c>
      <c r="D33" s="594">
        <v>320</v>
      </c>
      <c r="E33" s="599">
        <v>322</v>
      </c>
      <c r="H33" s="90">
        <v>32</v>
      </c>
      <c r="I33" s="195">
        <v>312.09613903411235</v>
      </c>
      <c r="J33" s="195">
        <f t="shared" si="0"/>
        <v>400.51761097351289</v>
      </c>
      <c r="K33" s="242">
        <f t="shared" si="1"/>
        <v>1001</v>
      </c>
    </row>
    <row r="34" spans="1:11" ht="20.100000000000001" customHeight="1" x14ac:dyDescent="0.15">
      <c r="A34" s="1317"/>
      <c r="B34" s="1276"/>
      <c r="C34" s="69" t="s">
        <v>10675</v>
      </c>
      <c r="D34" s="595">
        <v>4.8</v>
      </c>
      <c r="E34" s="74"/>
      <c r="H34" s="90">
        <v>33</v>
      </c>
      <c r="I34" s="195">
        <v>317.06308520545241</v>
      </c>
      <c r="J34" s="195">
        <f t="shared" ref="J34:J97" si="2">1000000/I34/8</f>
        <v>394.24330940008912</v>
      </c>
      <c r="K34" s="242">
        <f t="shared" si="1"/>
        <v>986</v>
      </c>
    </row>
    <row r="35" spans="1:11" ht="20.100000000000001" customHeight="1" x14ac:dyDescent="0.15">
      <c r="A35" s="1317"/>
      <c r="B35" s="1276"/>
      <c r="C35" s="69" t="s">
        <v>263</v>
      </c>
      <c r="D35" s="596">
        <v>7471</v>
      </c>
      <c r="E35" s="74"/>
      <c r="H35" s="90">
        <v>34</v>
      </c>
      <c r="I35" s="195">
        <v>321.95341277892982</v>
      </c>
      <c r="J35" s="195">
        <f t="shared" si="2"/>
        <v>388.25493080215176</v>
      </c>
      <c r="K35" s="242">
        <f t="shared" si="1"/>
        <v>971</v>
      </c>
    </row>
    <row r="36" spans="1:11" ht="20.100000000000001" customHeight="1" x14ac:dyDescent="0.15">
      <c r="A36" s="1317"/>
      <c r="B36" s="1276"/>
      <c r="C36" s="69" t="s">
        <v>260</v>
      </c>
      <c r="D36" s="597">
        <v>15</v>
      </c>
      <c r="E36" s="74"/>
      <c r="H36" s="90">
        <v>35</v>
      </c>
      <c r="I36" s="195">
        <v>326.77056170958849</v>
      </c>
      <c r="J36" s="195">
        <f t="shared" si="2"/>
        <v>382.53139862424791</v>
      </c>
      <c r="K36" s="242">
        <f t="shared" si="1"/>
        <v>956</v>
      </c>
    </row>
    <row r="37" spans="1:11" ht="20.100000000000001" customHeight="1" x14ac:dyDescent="0.15">
      <c r="A37" s="1317"/>
      <c r="B37" s="1276"/>
      <c r="C37" s="69" t="s">
        <v>261</v>
      </c>
      <c r="D37" s="597">
        <v>10</v>
      </c>
      <c r="E37" s="74"/>
      <c r="H37" s="90">
        <v>36</v>
      </c>
      <c r="I37" s="195">
        <v>331.51772199989546</v>
      </c>
      <c r="J37" s="195">
        <f t="shared" si="2"/>
        <v>377.05374918098471</v>
      </c>
      <c r="K37" s="242">
        <f t="shared" si="1"/>
        <v>943</v>
      </c>
    </row>
    <row r="38" spans="1:11" ht="20.100000000000001" customHeight="1" x14ac:dyDescent="0.15">
      <c r="A38" s="1317"/>
      <c r="B38" s="1276"/>
      <c r="C38" s="69" t="s">
        <v>10676</v>
      </c>
      <c r="D38" s="598">
        <v>75</v>
      </c>
      <c r="E38" s="74"/>
      <c r="H38" s="90">
        <v>37</v>
      </c>
      <c r="I38" s="195">
        <v>336.1978584107876</v>
      </c>
      <c r="J38" s="195">
        <f t="shared" si="2"/>
        <v>371.80486690449754</v>
      </c>
      <c r="K38" s="242">
        <f t="shared" si="1"/>
        <v>930</v>
      </c>
    </row>
    <row r="39" spans="1:11" ht="20.100000000000001" customHeight="1" thickBot="1" x14ac:dyDescent="0.2">
      <c r="A39" s="1318"/>
      <c r="B39" s="1319"/>
      <c r="C39" s="70" t="s">
        <v>10557</v>
      </c>
      <c r="D39" s="588">
        <v>75</v>
      </c>
      <c r="E39" s="75"/>
      <c r="H39" s="90">
        <v>38</v>
      </c>
      <c r="I39" s="195">
        <v>340.81373211770676</v>
      </c>
      <c r="J39" s="195">
        <f t="shared" si="2"/>
        <v>366.76925904155991</v>
      </c>
      <c r="K39" s="242">
        <f t="shared" si="1"/>
        <v>917</v>
      </c>
    </row>
    <row r="40" spans="1:11" ht="20.100000000000001" customHeight="1" x14ac:dyDescent="0.15">
      <c r="H40" s="90">
        <v>39</v>
      </c>
      <c r="I40" s="195">
        <v>345.36791976094128</v>
      </c>
      <c r="J40" s="195">
        <f t="shared" si="2"/>
        <v>361.93286303639087</v>
      </c>
      <c r="K40" s="242">
        <f t="shared" si="1"/>
        <v>905</v>
      </c>
    </row>
    <row r="41" spans="1:11" ht="20.100000000000001" customHeight="1" x14ac:dyDescent="0.15">
      <c r="H41" s="90">
        <v>40</v>
      </c>
      <c r="I41" s="195">
        <v>349.86283026351907</v>
      </c>
      <c r="J41" s="195">
        <f t="shared" si="2"/>
        <v>357.28288113901425</v>
      </c>
      <c r="K41" s="242">
        <f t="shared" si="1"/>
        <v>893</v>
      </c>
    </row>
    <row r="42" spans="1:11" ht="20.100000000000001" customHeight="1" x14ac:dyDescent="0.15">
      <c r="H42" s="90">
        <v>41</v>
      </c>
      <c r="I42" s="195">
        <v>354.30071972831212</v>
      </c>
      <c r="J42" s="195">
        <f t="shared" si="2"/>
        <v>352.80763780512092</v>
      </c>
      <c r="K42" s="242">
        <f t="shared" si="1"/>
        <v>882</v>
      </c>
    </row>
    <row r="43" spans="1:11" ht="20.100000000000001" customHeight="1" x14ac:dyDescent="0.15">
      <c r="H43" s="90">
        <v>42</v>
      </c>
      <c r="I43" s="195">
        <v>358.68370467586061</v>
      </c>
      <c r="J43" s="195">
        <f t="shared" si="2"/>
        <v>348.49645626628461</v>
      </c>
      <c r="K43" s="242">
        <f t="shared" si="1"/>
        <v>871</v>
      </c>
    </row>
    <row r="44" spans="1:11" ht="20.100000000000001" customHeight="1" x14ac:dyDescent="0.15">
      <c r="H44" s="90">
        <v>43</v>
      </c>
      <c r="I44" s="195">
        <v>363.01377384336257</v>
      </c>
      <c r="J44" s="195">
        <f t="shared" si="2"/>
        <v>344.3395512974019</v>
      </c>
      <c r="K44" s="242">
        <f t="shared" si="1"/>
        <v>861</v>
      </c>
    </row>
    <row r="45" spans="1:11" ht="20.100000000000001" customHeight="1" x14ac:dyDescent="0.15">
      <c r="H45" s="90">
        <v>44</v>
      </c>
      <c r="I45" s="195">
        <v>367.29279873147527</v>
      </c>
      <c r="J45" s="195">
        <f t="shared" si="2"/>
        <v>340.32793572788358</v>
      </c>
      <c r="K45" s="242">
        <f t="shared" si="1"/>
        <v>851</v>
      </c>
    </row>
    <row r="46" spans="1:11" ht="20.100000000000001" customHeight="1" x14ac:dyDescent="0.15">
      <c r="H46" s="90">
        <v>45</v>
      </c>
      <c r="I46" s="195">
        <v>371.52254305761852</v>
      </c>
      <c r="J46" s="195">
        <f t="shared" si="2"/>
        <v>336.45333866218198</v>
      </c>
      <c r="K46" s="242">
        <f t="shared" si="1"/>
        <v>841</v>
      </c>
    </row>
    <row r="47" spans="1:11" ht="20.100000000000001" customHeight="1" x14ac:dyDescent="0.15">
      <c r="H47" s="90">
        <v>46</v>
      </c>
      <c r="I47" s="195">
        <v>375.7046712512369</v>
      </c>
      <c r="J47" s="195">
        <f t="shared" si="2"/>
        <v>332.7081337149823</v>
      </c>
      <c r="K47" s="242">
        <f t="shared" si="1"/>
        <v>832</v>
      </c>
    </row>
    <row r="48" spans="1:11" ht="20.100000000000001" customHeight="1" x14ac:dyDescent="0.15">
      <c r="H48" s="90">
        <v>47</v>
      </c>
      <c r="I48" s="195">
        <v>379.84075610708231</v>
      </c>
      <c r="J48" s="195">
        <f t="shared" si="2"/>
        <v>329.0852758432294</v>
      </c>
      <c r="K48" s="242">
        <f t="shared" si="1"/>
        <v>823</v>
      </c>
    </row>
    <row r="49" spans="8:11" ht="20.100000000000001" customHeight="1" x14ac:dyDescent="0.15">
      <c r="H49" s="90">
        <v>48</v>
      </c>
      <c r="I49" s="195">
        <v>383.93228569631913</v>
      </c>
      <c r="J49" s="195">
        <f t="shared" si="2"/>
        <v>325.57824558383686</v>
      </c>
      <c r="K49" s="242">
        <f t="shared" si="1"/>
        <v>814</v>
      </c>
    </row>
    <row r="50" spans="8:11" ht="20.100000000000001" customHeight="1" x14ac:dyDescent="0.15">
      <c r="H50" s="90">
        <v>49</v>
      </c>
      <c r="I50" s="195">
        <v>387.98066962156764</v>
      </c>
      <c r="J50" s="195">
        <f t="shared" si="2"/>
        <v>322.18099969239114</v>
      </c>
      <c r="K50" s="242">
        <f t="shared" si="1"/>
        <v>805</v>
      </c>
    </row>
    <row r="51" spans="8:11" ht="20.100000000000001" customHeight="1" x14ac:dyDescent="0.15">
      <c r="H51" s="90">
        <v>50</v>
      </c>
      <c r="I51" s="195">
        <v>391.98724469043634</v>
      </c>
      <c r="J51" s="195">
        <f t="shared" si="2"/>
        <v>318.88792733221743</v>
      </c>
      <c r="K51" s="242">
        <f t="shared" si="1"/>
        <v>797</v>
      </c>
    </row>
    <row r="52" spans="8:11" ht="20.100000000000001" customHeight="1" x14ac:dyDescent="0.15">
      <c r="H52" s="90">
        <v>51</v>
      </c>
      <c r="I52" s="195">
        <v>395.95328007228329</v>
      </c>
      <c r="J52" s="195">
        <f t="shared" si="2"/>
        <v>315.69381109099692</v>
      </c>
      <c r="K52" s="242">
        <f t="shared" si="1"/>
        <v>789</v>
      </c>
    </row>
    <row r="53" spans="8:11" ht="20.100000000000001" customHeight="1" x14ac:dyDescent="0.15">
      <c r="H53" s="90">
        <v>52</v>
      </c>
      <c r="I53" s="196">
        <v>399.87998199459798</v>
      </c>
      <c r="J53" s="196">
        <f t="shared" si="2"/>
        <v>312.59379220860484</v>
      </c>
      <c r="K53" s="242">
        <f t="shared" si="1"/>
        <v>781</v>
      </c>
    </row>
    <row r="54" spans="8:11" ht="20.100000000000001" customHeight="1" x14ac:dyDescent="0.15">
      <c r="H54" s="90">
        <v>53</v>
      </c>
      <c r="I54" s="196">
        <v>403.76849802826371</v>
      </c>
      <c r="J54" s="196">
        <f t="shared" si="2"/>
        <v>309.58333948888213</v>
      </c>
      <c r="K54" s="243">
        <f t="shared" si="1"/>
        <v>774</v>
      </c>
    </row>
    <row r="55" spans="8:11" ht="20.100000000000001" customHeight="1" x14ac:dyDescent="0.15">
      <c r="H55" s="90">
        <v>54</v>
      </c>
      <c r="I55" s="196">
        <v>407.6199210048498</v>
      </c>
      <c r="J55" s="196">
        <f t="shared" si="2"/>
        <v>306.65822144279542</v>
      </c>
      <c r="K55" s="243">
        <f t="shared" si="1"/>
        <v>767</v>
      </c>
    </row>
    <row r="56" spans="8:11" ht="20.100000000000001" customHeight="1" x14ac:dyDescent="0.15">
      <c r="H56" s="90">
        <v>55</v>
      </c>
      <c r="I56" s="196">
        <v>411.43529260383099</v>
      </c>
      <c r="J56" s="196">
        <f t="shared" si="2"/>
        <v>303.81448127339405</v>
      </c>
      <c r="K56" s="243">
        <f t="shared" si="1"/>
        <v>760</v>
      </c>
    </row>
    <row r="57" spans="8:11" ht="20.100000000000001" customHeight="1" x14ac:dyDescent="0.15">
      <c r="H57" s="90">
        <v>56</v>
      </c>
      <c r="I57" s="196">
        <v>415.215606643103</v>
      </c>
      <c r="J57" s="196">
        <f t="shared" si="2"/>
        <v>301.04841436618563</v>
      </c>
      <c r="K57" s="243">
        <f t="shared" si="1"/>
        <v>753</v>
      </c>
    </row>
    <row r="58" spans="8:11" ht="20.100000000000001" customHeight="1" x14ac:dyDescent="0.15">
      <c r="H58" s="90">
        <v>57</v>
      </c>
      <c r="I58" s="196">
        <v>418.96181210224881</v>
      </c>
      <c r="J58" s="196">
        <f t="shared" si="2"/>
        <v>298.35654799367109</v>
      </c>
      <c r="K58" s="243">
        <f t="shared" si="1"/>
        <v>746</v>
      </c>
    </row>
    <row r="59" spans="8:11" ht="20.100000000000001" customHeight="1" x14ac:dyDescent="0.15">
      <c r="H59" s="90">
        <v>58</v>
      </c>
      <c r="I59" s="196">
        <v>422.67481590461483</v>
      </c>
      <c r="J59" s="196">
        <f t="shared" si="2"/>
        <v>295.73562298116383</v>
      </c>
      <c r="K59" s="243">
        <f t="shared" si="1"/>
        <v>739</v>
      </c>
    </row>
    <row r="60" spans="8:11" ht="20.100000000000001" customHeight="1" x14ac:dyDescent="0.15">
      <c r="H60" s="90">
        <v>59</v>
      </c>
      <c r="I60" s="196">
        <v>426.35548548130589</v>
      </c>
      <c r="J60" s="196">
        <f t="shared" si="2"/>
        <v>293.18257711376577</v>
      </c>
      <c r="K60" s="243">
        <f t="shared" si="1"/>
        <v>733</v>
      </c>
    </row>
    <row r="61" spans="8:11" ht="20.100000000000001" customHeight="1" x14ac:dyDescent="0.15">
      <c r="H61" s="90">
        <v>60</v>
      </c>
      <c r="I61" s="196">
        <v>430.00465113763596</v>
      </c>
      <c r="J61" s="196">
        <f t="shared" si="2"/>
        <v>290.69453009239658</v>
      </c>
      <c r="K61" s="243">
        <f t="shared" si="1"/>
        <v>727</v>
      </c>
    </row>
    <row r="62" spans="8:11" ht="20.100000000000001" customHeight="1" x14ac:dyDescent="0.15">
      <c r="H62" s="90">
        <v>61</v>
      </c>
      <c r="I62" s="196">
        <v>433.62310824032431</v>
      </c>
      <c r="J62" s="196">
        <f t="shared" si="2"/>
        <v>288.26876987082062</v>
      </c>
      <c r="K62" s="243">
        <f t="shared" si="1"/>
        <v>721</v>
      </c>
    </row>
    <row r="63" spans="8:11" ht="20.100000000000001" customHeight="1" x14ac:dyDescent="0.15">
      <c r="H63" s="90">
        <v>62</v>
      </c>
      <c r="I63" s="196">
        <v>437.21161924175806</v>
      </c>
      <c r="J63" s="196">
        <f t="shared" si="2"/>
        <v>285.90274022630837</v>
      </c>
      <c r="K63" s="243">
        <f t="shared" si="1"/>
        <v>715</v>
      </c>
    </row>
    <row r="64" spans="8:11" ht="20.100000000000001" customHeight="1" x14ac:dyDescent="0.15">
      <c r="H64" s="90">
        <v>63</v>
      </c>
      <c r="I64" s="196">
        <v>440.77091555591556</v>
      </c>
      <c r="J64" s="196">
        <f t="shared" si="2"/>
        <v>283.5940294344187</v>
      </c>
      <c r="K64" s="243">
        <f t="shared" si="1"/>
        <v>709</v>
      </c>
    </row>
    <row r="65" spans="8:11" ht="20.100000000000001" customHeight="1" x14ac:dyDescent="0.15">
      <c r="H65" s="90">
        <v>64</v>
      </c>
      <c r="I65" s="196">
        <v>444.30169929902365</v>
      </c>
      <c r="J65" s="196">
        <f t="shared" si="2"/>
        <v>281.34035993383088</v>
      </c>
      <c r="K65" s="243">
        <f t="shared" si="1"/>
        <v>703</v>
      </c>
    </row>
    <row r="66" spans="8:11" ht="20.100000000000001" customHeight="1" x14ac:dyDescent="0.15">
      <c r="H66" s="90">
        <v>65</v>
      </c>
      <c r="I66" s="196">
        <v>447.80464490668254</v>
      </c>
      <c r="J66" s="196">
        <f t="shared" si="2"/>
        <v>279.1395788805375</v>
      </c>
      <c r="K66" s="243">
        <f t="shared" si="1"/>
        <v>698</v>
      </c>
    </row>
    <row r="67" spans="8:11" ht="20.100000000000001" customHeight="1" x14ac:dyDescent="0.15">
      <c r="H67" s="90">
        <v>66</v>
      </c>
      <c r="I67" s="196">
        <v>451.28040063800694</v>
      </c>
      <c r="J67" s="196">
        <f t="shared" si="2"/>
        <v>276.98964950234637</v>
      </c>
      <c r="K67" s="243">
        <f t="shared" si="1"/>
        <v>692</v>
      </c>
    </row>
    <row r="68" spans="8:11" ht="20.100000000000001" customHeight="1" x14ac:dyDescent="0.15">
      <c r="H68" s="90">
        <v>67</v>
      </c>
      <c r="I68" s="196">
        <v>454.72958997628479</v>
      </c>
      <c r="J68" s="196">
        <f t="shared" si="2"/>
        <v>274.88864317476907</v>
      </c>
      <c r="K68" s="243">
        <f t="shared" si="1"/>
        <v>687</v>
      </c>
    </row>
    <row r="69" spans="8:11" ht="20.100000000000001" customHeight="1" x14ac:dyDescent="0.15">
      <c r="H69" s="90">
        <v>68</v>
      </c>
      <c r="I69" s="196">
        <v>458.1528129347239</v>
      </c>
      <c r="J69" s="196">
        <f t="shared" si="2"/>
        <v>272.83473214822232</v>
      </c>
      <c r="K69" s="243">
        <f t="shared" ref="K69:K132" si="3">ROUND((J69/1000/1000)*80000000/32,0)</f>
        <v>682</v>
      </c>
    </row>
    <row r="70" spans="8:11" ht="20.100000000000001" customHeight="1" x14ac:dyDescent="0.15">
      <c r="H70" s="90">
        <v>69</v>
      </c>
      <c r="I70" s="196">
        <v>461.55064727503105</v>
      </c>
      <c r="J70" s="196">
        <f t="shared" si="2"/>
        <v>270.82618286420558</v>
      </c>
      <c r="K70" s="243">
        <f t="shared" si="3"/>
        <v>677</v>
      </c>
    </row>
    <row r="71" spans="8:11" ht="20.100000000000001" customHeight="1" x14ac:dyDescent="0.15">
      <c r="H71" s="90">
        <v>70</v>
      </c>
      <c r="I71" s="196">
        <v>464.92364964583174</v>
      </c>
      <c r="J71" s="196">
        <f t="shared" si="2"/>
        <v>268.86134980490272</v>
      </c>
      <c r="K71" s="243">
        <f t="shared" si="3"/>
        <v>672</v>
      </c>
    </row>
    <row r="72" spans="8:11" ht="20.100000000000001" customHeight="1" x14ac:dyDescent="0.15">
      <c r="H72" s="90">
        <v>71</v>
      </c>
      <c r="I72" s="196">
        <v>468.27235664728289</v>
      </c>
      <c r="J72" s="196">
        <f t="shared" si="2"/>
        <v>266.93866982661513</v>
      </c>
      <c r="K72" s="243">
        <f t="shared" si="3"/>
        <v>667</v>
      </c>
    </row>
    <row r="73" spans="8:11" ht="20.100000000000001" customHeight="1" x14ac:dyDescent="0.15">
      <c r="H73" s="90">
        <v>72</v>
      </c>
      <c r="I73" s="196">
        <v>471.59728582764353</v>
      </c>
      <c r="J73" s="196">
        <f t="shared" si="2"/>
        <v>265.05665693267844</v>
      </c>
      <c r="K73" s="243">
        <f t="shared" si="3"/>
        <v>663</v>
      </c>
    </row>
    <row r="74" spans="8:11" ht="20.100000000000001" customHeight="1" x14ac:dyDescent="0.15">
      <c r="H74" s="90">
        <v>73</v>
      </c>
      <c r="I74" s="196">
        <v>474.89893661704497</v>
      </c>
      <c r="J74" s="196">
        <f t="shared" si="2"/>
        <v>263.21389744614038</v>
      </c>
      <c r="K74" s="243">
        <f t="shared" si="3"/>
        <v>658</v>
      </c>
    </row>
    <row r="75" spans="8:11" ht="20.100000000000001" customHeight="1" x14ac:dyDescent="0.15">
      <c r="H75" s="90">
        <v>74</v>
      </c>
      <c r="I75" s="196">
        <v>478.1777912032303</v>
      </c>
      <c r="J75" s="196">
        <f t="shared" si="2"/>
        <v>261.40904554656277</v>
      </c>
      <c r="K75" s="243">
        <f t="shared" si="3"/>
        <v>654</v>
      </c>
    </row>
    <row r="76" spans="8:11" ht="20.100000000000001" customHeight="1" x14ac:dyDescent="0.15">
      <c r="H76" s="90">
        <v>75</v>
      </c>
      <c r="I76" s="196">
        <v>481.43431535361094</v>
      </c>
      <c r="J76" s="196">
        <f t="shared" si="2"/>
        <v>259.64081913892693</v>
      </c>
      <c r="K76" s="243">
        <f t="shared" si="3"/>
        <v>649</v>
      </c>
    </row>
    <row r="77" spans="8:11" ht="20.100000000000001" customHeight="1" x14ac:dyDescent="0.15">
      <c r="H77" s="90">
        <v>76</v>
      </c>
      <c r="I77" s="196">
        <v>484.66895918760889</v>
      </c>
      <c r="J77" s="196">
        <f t="shared" si="2"/>
        <v>257.90799602582797</v>
      </c>
      <c r="K77" s="243">
        <f t="shared" si="3"/>
        <v>645</v>
      </c>
    </row>
    <row r="78" spans="8:11" ht="20.100000000000001" customHeight="1" x14ac:dyDescent="0.15">
      <c r="H78" s="90">
        <v>77</v>
      </c>
      <c r="I78" s="196">
        <v>487.88215790291008</v>
      </c>
      <c r="J78" s="196">
        <f t="shared" si="2"/>
        <v>256.209410356989</v>
      </c>
      <c r="K78" s="243">
        <f t="shared" si="3"/>
        <v>641</v>
      </c>
    </row>
    <row r="79" spans="8:11" ht="20.100000000000001" customHeight="1" x14ac:dyDescent="0.15">
      <c r="H79" s="90">
        <v>78</v>
      </c>
      <c r="I79" s="196">
        <v>491.07433245894669</v>
      </c>
      <c r="J79" s="196">
        <f t="shared" si="2"/>
        <v>254.54394933266008</v>
      </c>
      <c r="K79" s="243">
        <f t="shared" si="3"/>
        <v>636</v>
      </c>
    </row>
    <row r="80" spans="8:11" ht="20.100000000000001" customHeight="1" x14ac:dyDescent="0.15">
      <c r="H80" s="90">
        <v>79</v>
      </c>
      <c r="I80" s="196">
        <v>494.24589022064725</v>
      </c>
      <c r="J80" s="196">
        <f t="shared" si="2"/>
        <v>252.9105501397209</v>
      </c>
      <c r="K80" s="243">
        <f t="shared" si="3"/>
        <v>632</v>
      </c>
    </row>
    <row r="81" spans="8:11" ht="20.100000000000001" customHeight="1" x14ac:dyDescent="0.15">
      <c r="H81" s="90">
        <v>80</v>
      </c>
      <c r="I81" s="196">
        <v>497.39722556524185</v>
      </c>
      <c r="J81" s="196">
        <f t="shared" si="2"/>
        <v>251.30819710132096</v>
      </c>
      <c r="K81" s="243">
        <f t="shared" si="3"/>
        <v>628</v>
      </c>
    </row>
    <row r="82" spans="8:11" ht="20.100000000000001" customHeight="1" x14ac:dyDescent="0.15">
      <c r="H82" s="90">
        <v>81</v>
      </c>
      <c r="I82" s="196">
        <v>500.52872045468087</v>
      </c>
      <c r="J82" s="196">
        <f t="shared" si="2"/>
        <v>249.73591902268836</v>
      </c>
      <c r="K82" s="243">
        <f t="shared" si="3"/>
        <v>624</v>
      </c>
    </row>
    <row r="83" spans="8:11" ht="20.100000000000001" customHeight="1" x14ac:dyDescent="0.15">
      <c r="H83" s="90">
        <v>82</v>
      </c>
      <c r="I83" s="196">
        <v>503.64074497601962</v>
      </c>
      <c r="J83" s="196">
        <f t="shared" si="2"/>
        <v>248.19278671734901</v>
      </c>
      <c r="K83" s="243">
        <f t="shared" si="3"/>
        <v>620</v>
      </c>
    </row>
    <row r="84" spans="8:11" ht="20.100000000000001" customHeight="1" x14ac:dyDescent="0.15">
      <c r="H84" s="90">
        <v>83</v>
      </c>
      <c r="I84" s="196">
        <v>506.73365785193312</v>
      </c>
      <c r="J84" s="196">
        <f t="shared" si="2"/>
        <v>246.6779106994405</v>
      </c>
      <c r="K84" s="243">
        <f t="shared" si="3"/>
        <v>617</v>
      </c>
    </row>
    <row r="85" spans="8:11" ht="20.100000000000001" customHeight="1" x14ac:dyDescent="0.15">
      <c r="H85" s="90">
        <v>84</v>
      </c>
      <c r="I85" s="196">
        <v>509.80780692335424</v>
      </c>
      <c r="J85" s="196">
        <f t="shared" si="2"/>
        <v>245.19043902910025</v>
      </c>
      <c r="K85" s="243">
        <f t="shared" si="3"/>
        <v>613</v>
      </c>
    </row>
    <row r="86" spans="8:11" ht="20.100000000000001" customHeight="1" x14ac:dyDescent="0.15">
      <c r="H86" s="90">
        <v>85</v>
      </c>
      <c r="I86" s="196">
        <v>512.86352960607371</v>
      </c>
      <c r="J86" s="196">
        <f t="shared" si="2"/>
        <v>243.72955529907046</v>
      </c>
      <c r="K86" s="243">
        <f t="shared" si="3"/>
        <v>609</v>
      </c>
    </row>
    <row r="87" spans="8:11" ht="20.100000000000001" customHeight="1" x14ac:dyDescent="0.15">
      <c r="H87" s="90">
        <v>86</v>
      </c>
      <c r="I87" s="196">
        <v>515.90115332299854</v>
      </c>
      <c r="J87" s="196">
        <f t="shared" si="2"/>
        <v>242.29447675171068</v>
      </c>
      <c r="K87" s="243">
        <f t="shared" si="3"/>
        <v>606</v>
      </c>
    </row>
    <row r="88" spans="8:11" ht="20.100000000000001" customHeight="1" x14ac:dyDescent="0.15">
      <c r="H88" s="90">
        <v>87</v>
      </c>
      <c r="I88" s="196">
        <v>518.92099591363626</v>
      </c>
      <c r="J88" s="196">
        <f t="shared" si="2"/>
        <v>240.88445251655165</v>
      </c>
      <c r="K88" s="243">
        <f t="shared" si="3"/>
        <v>602</v>
      </c>
    </row>
    <row r="89" spans="8:11" ht="20.100000000000001" customHeight="1" x14ac:dyDescent="0.15">
      <c r="H89" s="90">
        <v>88</v>
      </c>
      <c r="I89" s="196">
        <v>521.92336602225441</v>
      </c>
      <c r="J89" s="196">
        <f t="shared" si="2"/>
        <v>239.49876195937566</v>
      </c>
      <c r="K89" s="243">
        <f t="shared" si="3"/>
        <v>599</v>
      </c>
    </row>
    <row r="90" spans="8:11" ht="20.100000000000001" customHeight="1" x14ac:dyDescent="0.15">
      <c r="H90" s="90">
        <v>89</v>
      </c>
      <c r="I90" s="196">
        <v>524.90856346605756</v>
      </c>
      <c r="J90" s="196">
        <f t="shared" si="2"/>
        <v>238.13671313457803</v>
      </c>
      <c r="K90" s="243">
        <f t="shared" si="3"/>
        <v>595</v>
      </c>
    </row>
    <row r="91" spans="8:11" ht="20.100000000000001" customHeight="1" x14ac:dyDescent="0.15">
      <c r="H91" s="90">
        <v>90</v>
      </c>
      <c r="I91" s="196">
        <v>527.87687958462448</v>
      </c>
      <c r="J91" s="196">
        <f t="shared" si="2"/>
        <v>236.79764133325926</v>
      </c>
      <c r="K91" s="243">
        <f t="shared" si="3"/>
        <v>592</v>
      </c>
    </row>
    <row r="92" spans="8:11" ht="20.100000000000001" customHeight="1" x14ac:dyDescent="0.15">
      <c r="H92" s="90">
        <v>91</v>
      </c>
      <c r="I92" s="196">
        <v>530.82859757175868</v>
      </c>
      <c r="J92" s="196">
        <f t="shared" si="2"/>
        <v>235.4809077201275</v>
      </c>
      <c r="K92" s="243">
        <f t="shared" si="3"/>
        <v>589</v>
      </c>
    </row>
    <row r="93" spans="8:11" ht="20.100000000000001" customHeight="1" x14ac:dyDescent="0.15">
      <c r="H93" s="90">
        <v>92</v>
      </c>
      <c r="I93" s="196">
        <v>533.76399279082148</v>
      </c>
      <c r="J93" s="196">
        <f t="shared" si="2"/>
        <v>234.18589805286223</v>
      </c>
      <c r="K93" s="243">
        <f t="shared" si="3"/>
        <v>585</v>
      </c>
    </row>
    <row r="94" spans="8:11" ht="20.100000000000001" customHeight="1" x14ac:dyDescent="0.15">
      <c r="H94" s="90">
        <v>93</v>
      </c>
      <c r="I94" s="196">
        <v>536.68333307454236</v>
      </c>
      <c r="J94" s="196">
        <f t="shared" si="2"/>
        <v>232.91202147810725</v>
      </c>
      <c r="K94" s="243">
        <f t="shared" si="3"/>
        <v>582</v>
      </c>
    </row>
    <row r="95" spans="8:11" ht="20.100000000000001" customHeight="1" x14ac:dyDescent="0.15">
      <c r="H95" s="90">
        <v>94</v>
      </c>
      <c r="I95" s="196">
        <v>539.58687901022961</v>
      </c>
      <c r="J95" s="196">
        <f t="shared" si="2"/>
        <v>231.65870939873284</v>
      </c>
      <c r="K95" s="243">
        <f t="shared" si="3"/>
        <v>579</v>
      </c>
    </row>
    <row r="96" spans="8:11" ht="20.100000000000001" customHeight="1" x14ac:dyDescent="0.15">
      <c r="H96" s="90">
        <v>95</v>
      </c>
      <c r="I96" s="196">
        <v>542.47488421124183</v>
      </c>
      <c r="J96" s="196">
        <f t="shared" si="2"/>
        <v>230.42541440743369</v>
      </c>
      <c r="K96" s="243">
        <f t="shared" si="3"/>
        <v>576</v>
      </c>
    </row>
    <row r="97" spans="8:11" ht="20.100000000000001" customHeight="1" x14ac:dyDescent="0.15">
      <c r="H97" s="90">
        <v>96</v>
      </c>
      <c r="I97" s="196">
        <v>545.34759557551934</v>
      </c>
      <c r="J97" s="196">
        <f t="shared" si="2"/>
        <v>229.21160928212086</v>
      </c>
      <c r="K97" s="243">
        <f t="shared" si="3"/>
        <v>573</v>
      </c>
    </row>
    <row r="98" spans="8:11" ht="20.100000000000001" customHeight="1" x14ac:dyDescent="0.15">
      <c r="H98" s="90">
        <v>97</v>
      </c>
      <c r="I98" s="196">
        <v>548.20525353192318</v>
      </c>
      <c r="J98" s="196">
        <f t="shared" ref="J98:J161" si="4">1000000/I98/8</f>
        <v>228.01678603891924</v>
      </c>
      <c r="K98" s="243">
        <f t="shared" si="3"/>
        <v>570</v>
      </c>
    </row>
    <row r="99" spans="8:11" ht="20.100000000000001" customHeight="1" x14ac:dyDescent="0.15">
      <c r="H99" s="90">
        <v>98</v>
      </c>
      <c r="I99" s="196">
        <v>551.04809227507553</v>
      </c>
      <c r="J99" s="196">
        <f t="shared" si="4"/>
        <v>226.84045503890746</v>
      </c>
      <c r="K99" s="243">
        <f t="shared" si="3"/>
        <v>567</v>
      </c>
    </row>
    <row r="100" spans="8:11" ht="20.100000000000001" customHeight="1" x14ac:dyDescent="0.15">
      <c r="H100" s="90">
        <v>99</v>
      </c>
      <c r="I100" s="196">
        <v>553.87633998935189</v>
      </c>
      <c r="J100" s="196">
        <f t="shared" si="4"/>
        <v>225.68214414503259</v>
      </c>
      <c r="K100" s="243">
        <f t="shared" si="3"/>
        <v>564</v>
      </c>
    </row>
    <row r="101" spans="8:11" ht="20.100000000000001" customHeight="1" x14ac:dyDescent="0.15">
      <c r="H101" s="90">
        <v>100</v>
      </c>
      <c r="I101" s="196">
        <v>556.69021906263106</v>
      </c>
      <c r="J101" s="196">
        <f t="shared" si="4"/>
        <v>224.54139792590237</v>
      </c>
      <c r="K101" s="243">
        <f t="shared" si="3"/>
        <v>561</v>
      </c>
    </row>
    <row r="102" spans="8:11" ht="20.100000000000001" customHeight="1" x14ac:dyDescent="0.15">
      <c r="H102" s="90">
        <v>101</v>
      </c>
      <c r="I102" s="196">
        <v>559.48994629036918</v>
      </c>
      <c r="J102" s="196">
        <f t="shared" si="4"/>
        <v>223.41777690340544</v>
      </c>
      <c r="K102" s="243">
        <f t="shared" si="3"/>
        <v>559</v>
      </c>
    </row>
    <row r="103" spans="8:11" ht="20.100000000000001" customHeight="1" x14ac:dyDescent="0.15">
      <c r="H103" s="90">
        <v>102</v>
      </c>
      <c r="I103" s="196">
        <v>562.27573307052842</v>
      </c>
      <c r="J103" s="196">
        <f t="shared" si="4"/>
        <v>222.31085684133689</v>
      </c>
      <c r="K103" s="243">
        <f t="shared" si="3"/>
        <v>556</v>
      </c>
    </row>
    <row r="104" spans="8:11" ht="20.100000000000001" customHeight="1" x14ac:dyDescent="0.15">
      <c r="H104" s="90">
        <v>103</v>
      </c>
      <c r="I104" s="196">
        <v>565.04778558985618</v>
      </c>
      <c r="J104" s="196">
        <f t="shared" si="4"/>
        <v>221.22022807241316</v>
      </c>
      <c r="K104" s="243">
        <f t="shared" si="3"/>
        <v>553</v>
      </c>
    </row>
    <row r="105" spans="8:11" ht="20.100000000000001" customHeight="1" x14ac:dyDescent="0.15">
      <c r="H105" s="90">
        <v>104</v>
      </c>
      <c r="I105" s="196">
        <v>567.80630500197867</v>
      </c>
      <c r="J105" s="196">
        <f t="shared" si="4"/>
        <v>220.14549486125273</v>
      </c>
      <c r="K105" s="243">
        <f t="shared" si="3"/>
        <v>550</v>
      </c>
    </row>
    <row r="106" spans="8:11" ht="20.100000000000001" customHeight="1" x14ac:dyDescent="0.15">
      <c r="H106" s="90">
        <v>105</v>
      </c>
      <c r="I106" s="196">
        <v>570.55148759774522</v>
      </c>
      <c r="J106" s="196">
        <f t="shared" si="4"/>
        <v>219.08627480107194</v>
      </c>
      <c r="K106" s="243">
        <f t="shared" si="3"/>
        <v>548</v>
      </c>
    </row>
    <row r="107" spans="8:11" ht="20.100000000000001" customHeight="1" x14ac:dyDescent="0.15">
      <c r="H107" s="90">
        <v>106</v>
      </c>
      <c r="I107" s="196">
        <v>573.28352496823072</v>
      </c>
      <c r="J107" s="196">
        <f t="shared" si="4"/>
        <v>218.04219824200783</v>
      </c>
      <c r="K107" s="243">
        <f t="shared" si="3"/>
        <v>545</v>
      </c>
    </row>
    <row r="108" spans="8:11" ht="20.100000000000001" customHeight="1" x14ac:dyDescent="0.15">
      <c r="H108" s="90">
        <v>107</v>
      </c>
      <c r="I108" s="196">
        <v>576.00260416077981</v>
      </c>
      <c r="J108" s="196">
        <f t="shared" si="4"/>
        <v>217.01290774912661</v>
      </c>
      <c r="K108" s="243">
        <f t="shared" si="3"/>
        <v>543</v>
      </c>
    </row>
    <row r="109" spans="8:11" ht="20.100000000000001" customHeight="1" x14ac:dyDescent="0.15">
      <c r="H109" s="90">
        <v>108</v>
      </c>
      <c r="I109" s="196">
        <v>578.7089078284522</v>
      </c>
      <c r="J109" s="196">
        <f t="shared" si="4"/>
        <v>215.99805758831346</v>
      </c>
      <c r="K109" s="243">
        <f t="shared" si="3"/>
        <v>540</v>
      </c>
    </row>
    <row r="110" spans="8:11" ht="20.100000000000001" customHeight="1" x14ac:dyDescent="0.15">
      <c r="H110" s="90">
        <v>109</v>
      </c>
      <c r="I110" s="196">
        <v>581.40261437320692</v>
      </c>
      <c r="J110" s="196">
        <f t="shared" si="4"/>
        <v>214.9973132383638</v>
      </c>
      <c r="K110" s="243">
        <f t="shared" si="3"/>
        <v>537</v>
      </c>
    </row>
    <row r="111" spans="8:11" ht="20.100000000000001" customHeight="1" x14ac:dyDescent="0.15">
      <c r="H111" s="90">
        <v>110</v>
      </c>
      <c r="I111" s="196">
        <v>584.08389808314348</v>
      </c>
      <c r="J111" s="196">
        <f t="shared" si="4"/>
        <v>214.01035092771284</v>
      </c>
      <c r="K111" s="243">
        <f t="shared" si="3"/>
        <v>535</v>
      </c>
    </row>
    <row r="112" spans="8:11" ht="20.100000000000001" customHeight="1" x14ac:dyDescent="0.15">
      <c r="H112" s="90">
        <v>111</v>
      </c>
      <c r="I112" s="196">
        <v>586.75292926409827</v>
      </c>
      <c r="J112" s="196">
        <f t="shared" si="4"/>
        <v>213.03685719434617</v>
      </c>
      <c r="K112" s="243">
        <f t="shared" si="3"/>
        <v>533</v>
      </c>
    </row>
    <row r="113" spans="8:11" ht="20.100000000000001" customHeight="1" x14ac:dyDescent="0.15">
      <c r="H113" s="90">
        <v>112</v>
      </c>
      <c r="I113" s="196">
        <v>589.40987436587784</v>
      </c>
      <c r="J113" s="196">
        <f t="shared" si="4"/>
        <v>212.07652846753277</v>
      </c>
      <c r="K113" s="243">
        <f t="shared" si="3"/>
        <v>530</v>
      </c>
    </row>
    <row r="114" spans="8:11" ht="20.100000000000001" customHeight="1" x14ac:dyDescent="0.15">
      <c r="H114" s="90">
        <v>113</v>
      </c>
      <c r="I114" s="196">
        <v>592.05489610339339</v>
      </c>
      <c r="J114" s="196">
        <f t="shared" si="4"/>
        <v>211.12907067011341</v>
      </c>
      <c r="K114" s="243">
        <f t="shared" si="3"/>
        <v>528</v>
      </c>
    </row>
    <row r="115" spans="8:11" ht="20.100000000000001" customHeight="1" x14ac:dyDescent="0.15">
      <c r="H115" s="90">
        <v>114</v>
      </c>
      <c r="I115" s="196">
        <v>594.68815357294613</v>
      </c>
      <c r="J115" s="196">
        <f t="shared" si="4"/>
        <v>210.19419884016094</v>
      </c>
      <c r="K115" s="243">
        <f t="shared" si="3"/>
        <v>525</v>
      </c>
    </row>
    <row r="116" spans="8:11" ht="20.100000000000001" customHeight="1" x14ac:dyDescent="0.15">
      <c r="H116" s="90">
        <v>115</v>
      </c>
      <c r="I116" s="196">
        <v>597.30980236389883</v>
      </c>
      <c r="J116" s="196">
        <f t="shared" si="4"/>
        <v>209.27163677090687</v>
      </c>
      <c r="K116" s="243">
        <f t="shared" si="3"/>
        <v>523</v>
      </c>
    </row>
    <row r="117" spans="8:11" ht="20.100000000000001" customHeight="1" x14ac:dyDescent="0.15">
      <c r="H117" s="90">
        <v>116</v>
      </c>
      <c r="I117" s="196">
        <v>599.9199946659553</v>
      </c>
      <c r="J117" s="196">
        <f t="shared" si="4"/>
        <v>208.36111666790157</v>
      </c>
      <c r="K117" s="243">
        <f t="shared" si="3"/>
        <v>521</v>
      </c>
    </row>
    <row r="118" spans="8:11" ht="20.100000000000001" customHeight="1" x14ac:dyDescent="0.15">
      <c r="H118" s="90">
        <v>117</v>
      </c>
      <c r="I118" s="196">
        <v>602.51887937225649</v>
      </c>
      <c r="J118" s="196">
        <f t="shared" si="4"/>
        <v>207.46237882244148</v>
      </c>
      <c r="K118" s="243">
        <f t="shared" si="3"/>
        <v>519</v>
      </c>
    </row>
    <row r="119" spans="8:11" ht="20.100000000000001" customHeight="1" x14ac:dyDescent="0.15">
      <c r="H119" s="90">
        <v>118</v>
      </c>
      <c r="I119" s="196">
        <v>605.10660217849204</v>
      </c>
      <c r="J119" s="196">
        <f t="shared" si="4"/>
        <v>206.5751713003587</v>
      </c>
      <c r="K119" s="243">
        <f t="shared" si="3"/>
        <v>516</v>
      </c>
    </row>
    <row r="120" spans="8:11" ht="20.100000000000001" customHeight="1" x14ac:dyDescent="0.15">
      <c r="H120" s="90">
        <v>119</v>
      </c>
      <c r="I120" s="196">
        <v>607.68330567821249</v>
      </c>
      <c r="J120" s="196">
        <f t="shared" si="4"/>
        <v>205.69924964532669</v>
      </c>
      <c r="K120" s="243">
        <f t="shared" si="3"/>
        <v>514</v>
      </c>
    </row>
    <row r="121" spans="8:11" ht="20.100000000000001" customHeight="1" x14ac:dyDescent="0.15">
      <c r="H121" s="90">
        <v>120</v>
      </c>
      <c r="I121" s="196">
        <v>610.24912945452024</v>
      </c>
      <c r="J121" s="196">
        <f t="shared" si="4"/>
        <v>204.83437659588799</v>
      </c>
      <c r="K121" s="243">
        <f t="shared" si="3"/>
        <v>512</v>
      </c>
    </row>
    <row r="122" spans="8:11" ht="20.100000000000001" customHeight="1" x14ac:dyDescent="0.15">
      <c r="H122" s="90">
        <v>121</v>
      </c>
      <c r="I122" s="196">
        <v>612.80421016830473</v>
      </c>
      <c r="J122" s="196">
        <f t="shared" si="4"/>
        <v>203.98032181546068</v>
      </c>
      <c r="K122" s="243">
        <f t="shared" si="3"/>
        <v>510</v>
      </c>
    </row>
    <row r="123" spans="8:11" ht="20.100000000000001" customHeight="1" x14ac:dyDescent="0.15">
      <c r="H123" s="90">
        <v>122</v>
      </c>
      <c r="I123" s="196">
        <v>615.34868164318016</v>
      </c>
      <c r="J123" s="196">
        <f t="shared" si="4"/>
        <v>203.13686163462566</v>
      </c>
      <c r="K123" s="243">
        <f t="shared" si="3"/>
        <v>508</v>
      </c>
    </row>
    <row r="124" spans="8:11" ht="20.100000000000001" customHeight="1" x14ac:dyDescent="0.15">
      <c r="H124" s="90">
        <v>123</v>
      </c>
      <c r="I124" s="196">
        <v>617.88267494727495</v>
      </c>
      <c r="J124" s="196">
        <f t="shared" si="4"/>
        <v>202.30377880504008</v>
      </c>
      <c r="K124" s="243">
        <f t="shared" si="3"/>
        <v>506</v>
      </c>
    </row>
    <row r="125" spans="8:11" ht="20.100000000000001" customHeight="1" x14ac:dyDescent="0.15">
      <c r="H125" s="90">
        <v>124</v>
      </c>
      <c r="I125" s="196">
        <v>620.40631847201541</v>
      </c>
      <c r="J125" s="196">
        <f t="shared" si="4"/>
        <v>201.48086226436192</v>
      </c>
      <c r="K125" s="243">
        <f t="shared" si="3"/>
        <v>504</v>
      </c>
    </row>
    <row r="126" spans="8:11" ht="20.100000000000001" customHeight="1" x14ac:dyDescent="0.15">
      <c r="H126" s="90">
        <v>125</v>
      </c>
      <c r="I126" s="196">
        <v>622.91973800803567</v>
      </c>
      <c r="J126" s="196">
        <f t="shared" si="4"/>
        <v>200.66790691160841</v>
      </c>
      <c r="K126" s="243">
        <f t="shared" si="3"/>
        <v>502</v>
      </c>
    </row>
    <row r="127" spans="8:11" ht="20.100000000000001" customHeight="1" x14ac:dyDescent="0.15">
      <c r="H127" s="90">
        <v>126</v>
      </c>
      <c r="I127" s="196">
        <v>625.42305681834262</v>
      </c>
      <c r="J127" s="196">
        <f t="shared" si="4"/>
        <v>199.86471339240521</v>
      </c>
      <c r="K127" s="243">
        <f t="shared" si="3"/>
        <v>500</v>
      </c>
    </row>
    <row r="128" spans="8:11" ht="20.100000000000001" customHeight="1" x14ac:dyDescent="0.15">
      <c r="H128" s="90">
        <v>127</v>
      </c>
      <c r="I128" s="196">
        <v>627.91639570885536</v>
      </c>
      <c r="J128" s="196">
        <f t="shared" si="4"/>
        <v>199.07108789361581</v>
      </c>
      <c r="K128" s="243">
        <f t="shared" si="3"/>
        <v>498</v>
      </c>
    </row>
    <row r="129" spans="8:11" ht="20.100000000000001" customHeight="1" x14ac:dyDescent="0.15">
      <c r="H129" s="90">
        <v>128</v>
      </c>
      <c r="I129" s="196">
        <v>630.39987309643379</v>
      </c>
      <c r="J129" s="196">
        <f t="shared" si="4"/>
        <v>198.28684194687082</v>
      </c>
      <c r="K129" s="243">
        <f t="shared" si="3"/>
        <v>496</v>
      </c>
    </row>
    <row r="130" spans="8:11" ht="20.100000000000001" customHeight="1" x14ac:dyDescent="0.15">
      <c r="H130" s="90">
        <v>129</v>
      </c>
      <c r="I130" s="196">
        <v>632.87360507450444</v>
      </c>
      <c r="J130" s="196">
        <f t="shared" si="4"/>
        <v>197.51179224054462</v>
      </c>
      <c r="K130" s="243">
        <f t="shared" si="3"/>
        <v>494</v>
      </c>
    </row>
    <row r="131" spans="8:11" ht="20.100000000000001" customHeight="1" x14ac:dyDescent="0.15">
      <c r="H131" s="90">
        <v>130</v>
      </c>
      <c r="I131" s="196">
        <v>635.33770547638665</v>
      </c>
      <c r="J131" s="196">
        <f t="shared" si="4"/>
        <v>196.74576043975375</v>
      </c>
      <c r="K131" s="243">
        <f t="shared" si="3"/>
        <v>492</v>
      </c>
    </row>
    <row r="132" spans="8:11" ht="20.100000000000001" customHeight="1" x14ac:dyDescent="0.15">
      <c r="H132" s="90">
        <v>131</v>
      </c>
      <c r="I132" s="196">
        <v>637.79228593641665</v>
      </c>
      <c r="J132" s="196">
        <f t="shared" si="4"/>
        <v>195.98857301397592</v>
      </c>
      <c r="K132" s="243">
        <f t="shared" si="3"/>
        <v>490</v>
      </c>
    </row>
    <row r="133" spans="8:11" ht="20.100000000000001" customHeight="1" x14ac:dyDescent="0.15">
      <c r="H133" s="90">
        <v>132</v>
      </c>
      <c r="I133" s="196">
        <v>640.23745594896263</v>
      </c>
      <c r="J133" s="196">
        <f t="shared" si="4"/>
        <v>195.24006107191039</v>
      </c>
      <c r="K133" s="243">
        <f t="shared" ref="K133:K196" si="5">ROUND((J133/1000/1000)*80000000/32,0)</f>
        <v>488</v>
      </c>
    </row>
    <row r="134" spans="8:11" ht="20.100000000000001" customHeight="1" x14ac:dyDescent="0.15">
      <c r="H134" s="90">
        <v>133</v>
      </c>
      <c r="I134" s="196">
        <v>642.67332292541903</v>
      </c>
      <c r="J134" s="196">
        <f t="shared" si="4"/>
        <v>194.50006020322397</v>
      </c>
      <c r="K134" s="243">
        <f t="shared" si="5"/>
        <v>486</v>
      </c>
    </row>
    <row r="135" spans="8:11" ht="20.100000000000001" customHeight="1" x14ac:dyDescent="0.15">
      <c r="H135" s="90">
        <v>134</v>
      </c>
      <c r="I135" s="196">
        <v>645.09999224926355</v>
      </c>
      <c r="J135" s="196">
        <f t="shared" si="4"/>
        <v>193.76841032684527</v>
      </c>
      <c r="K135" s="243">
        <f t="shared" si="5"/>
        <v>484</v>
      </c>
    </row>
    <row r="136" spans="8:11" ht="20.100000000000001" customHeight="1" x14ac:dyDescent="0.15">
      <c r="H136" s="90">
        <v>135</v>
      </c>
      <c r="I136" s="196">
        <v>647.51756732925776</v>
      </c>
      <c r="J136" s="196">
        <f t="shared" si="4"/>
        <v>193.04495554548939</v>
      </c>
      <c r="K136" s="243">
        <f t="shared" si="5"/>
        <v>483</v>
      </c>
    </row>
    <row r="137" spans="8:11" ht="20.100000000000001" customHeight="1" x14ac:dyDescent="0.15">
      <c r="H137" s="90">
        <v>136</v>
      </c>
      <c r="I137" s="196">
        <v>649.92614965086602</v>
      </c>
      <c r="J137" s="196">
        <f t="shared" si="4"/>
        <v>192.32954400611328</v>
      </c>
      <c r="K137" s="243">
        <f t="shared" si="5"/>
        <v>481</v>
      </c>
    </row>
    <row r="138" spans="8:11" ht="20.100000000000001" customHeight="1" x14ac:dyDescent="0.15">
      <c r="H138" s="90">
        <v>137</v>
      </c>
      <c r="I138" s="196">
        <v>652.32583882596577</v>
      </c>
      <c r="J138" s="196">
        <f t="shared" si="4"/>
        <v>191.62202776601771</v>
      </c>
      <c r="K138" s="243">
        <f t="shared" si="5"/>
        <v>479</v>
      </c>
    </row>
    <row r="139" spans="8:11" ht="20.100000000000001" customHeight="1" x14ac:dyDescent="0.15">
      <c r="H139" s="90">
        <v>138</v>
      </c>
      <c r="I139" s="196">
        <v>654.71673264091839</v>
      </c>
      <c r="J139" s="196">
        <f t="shared" si="4"/>
        <v>190.92226266432795</v>
      </c>
      <c r="K139" s="243">
        <f t="shared" si="5"/>
        <v>477</v>
      </c>
    </row>
    <row r="140" spans="8:11" ht="20.100000000000001" customHeight="1" x14ac:dyDescent="0.15">
      <c r="H140" s="90">
        <v>139</v>
      </c>
      <c r="I140" s="196">
        <v>657.09892710306553</v>
      </c>
      <c r="J140" s="196">
        <f t="shared" si="4"/>
        <v>190.23010819859979</v>
      </c>
      <c r="K140" s="243">
        <f t="shared" si="5"/>
        <v>476</v>
      </c>
    </row>
    <row r="141" spans="8:11" ht="20.100000000000001" customHeight="1" x14ac:dyDescent="0.15">
      <c r="H141" s="90">
        <v>140</v>
      </c>
      <c r="I141" s="196">
        <v>659.47251648571364</v>
      </c>
      <c r="J141" s="196">
        <f t="shared" si="4"/>
        <v>189.54542740631089</v>
      </c>
      <c r="K141" s="243">
        <f t="shared" si="5"/>
        <v>474</v>
      </c>
    </row>
    <row r="142" spans="8:11" ht="20.100000000000001" customHeight="1" x14ac:dyDescent="0.15">
      <c r="H142" s="90">
        <v>141</v>
      </c>
      <c r="I142" s="196">
        <v>661.8375933716668</v>
      </c>
      <c r="J142" s="196">
        <f t="shared" si="4"/>
        <v>188.86808675101054</v>
      </c>
      <c r="K142" s="243">
        <f t="shared" si="5"/>
        <v>472</v>
      </c>
    </row>
    <row r="143" spans="8:11" ht="20.100000000000001" customHeight="1" x14ac:dyDescent="0.15">
      <c r="H143" s="90">
        <v>142</v>
      </c>
      <c r="I143" s="196">
        <v>664.19424869536454</v>
      </c>
      <c r="J143" s="196">
        <f t="shared" si="4"/>
        <v>188.19795601291298</v>
      </c>
      <c r="K143" s="243">
        <f t="shared" si="5"/>
        <v>470</v>
      </c>
    </row>
    <row r="144" spans="8:11" ht="20.100000000000001" customHeight="1" x14ac:dyDescent="0.15">
      <c r="H144" s="90">
        <v>143</v>
      </c>
      <c r="I144" s="196">
        <v>666.54257178367823</v>
      </c>
      <c r="J144" s="196">
        <f t="shared" si="4"/>
        <v>187.53490818373095</v>
      </c>
      <c r="K144" s="243">
        <f t="shared" si="5"/>
        <v>469</v>
      </c>
    </row>
    <row r="145" spans="8:11" ht="20.100000000000001" customHeight="1" x14ac:dyDescent="0.15">
      <c r="H145" s="90">
        <v>144</v>
      </c>
      <c r="I145" s="196">
        <v>668.88265039541864</v>
      </c>
      <c r="J145" s="196">
        <f t="shared" si="4"/>
        <v>186.87881936555632</v>
      </c>
      <c r="K145" s="243">
        <f t="shared" si="5"/>
        <v>467</v>
      </c>
    </row>
    <row r="146" spans="8:11" ht="20.100000000000001" customHeight="1" x14ac:dyDescent="0.15">
      <c r="H146" s="90">
        <v>145</v>
      </c>
      <c r="I146" s="196">
        <v>671.21457075960427</v>
      </c>
      <c r="J146" s="196">
        <f t="shared" si="4"/>
        <v>186.22956867360497</v>
      </c>
      <c r="K146" s="243">
        <f t="shared" si="5"/>
        <v>466</v>
      </c>
    </row>
    <row r="147" spans="8:11" ht="20.100000000000001" customHeight="1" x14ac:dyDescent="0.15">
      <c r="H147" s="90">
        <v>146</v>
      </c>
      <c r="I147" s="196">
        <v>673.5384176125367</v>
      </c>
      <c r="J147" s="196">
        <f t="shared" si="4"/>
        <v>185.587038142653</v>
      </c>
      <c r="K147" s="243">
        <f t="shared" si="5"/>
        <v>464</v>
      </c>
    </row>
    <row r="148" spans="8:11" ht="20.100000000000001" customHeight="1" x14ac:dyDescent="0.15">
      <c r="H148" s="90">
        <v>147</v>
      </c>
      <c r="I148" s="196">
        <v>675.85427423372846</v>
      </c>
      <c r="J148" s="196">
        <f t="shared" si="4"/>
        <v>184.95111263699971</v>
      </c>
      <c r="K148" s="243">
        <f t="shared" si="5"/>
        <v>462</v>
      </c>
    </row>
    <row r="149" spans="8:11" ht="20.100000000000001" customHeight="1" x14ac:dyDescent="0.15">
      <c r="H149" s="90">
        <v>148</v>
      </c>
      <c r="I149" s="196">
        <v>678.16222248072756</v>
      </c>
      <c r="J149" s="196">
        <f t="shared" si="4"/>
        <v>184.32167976380066</v>
      </c>
      <c r="K149" s="243">
        <f t="shared" si="5"/>
        <v>461</v>
      </c>
    </row>
    <row r="150" spans="8:11" ht="20.100000000000001" customHeight="1" x14ac:dyDescent="0.15">
      <c r="H150" s="90">
        <v>149</v>
      </c>
      <c r="I150" s="196">
        <v>680.46234282287787</v>
      </c>
      <c r="J150" s="196">
        <f t="shared" si="4"/>
        <v>183.69862978962394</v>
      </c>
      <c r="K150" s="243">
        <f t="shared" si="5"/>
        <v>459</v>
      </c>
    </row>
    <row r="151" spans="8:11" ht="20.100000000000001" customHeight="1" x14ac:dyDescent="0.15">
      <c r="H151" s="90">
        <v>150</v>
      </c>
      <c r="I151" s="196">
        <v>682.75471437405668</v>
      </c>
      <c r="J151" s="196">
        <f t="shared" si="4"/>
        <v>183.08185556008775</v>
      </c>
      <c r="K151" s="243">
        <f t="shared" si="5"/>
        <v>458</v>
      </c>
    </row>
    <row r="152" spans="8:11" ht="20.100000000000001" customHeight="1" x14ac:dyDescent="0.15">
      <c r="H152" s="90">
        <v>151</v>
      </c>
      <c r="I152" s="196">
        <v>685.03941492442584</v>
      </c>
      <c r="J152" s="196">
        <f t="shared" si="4"/>
        <v>182.47125242244655</v>
      </c>
      <c r="K152" s="243">
        <f t="shared" si="5"/>
        <v>456</v>
      </c>
    </row>
    <row r="153" spans="8:11" ht="20.100000000000001" customHeight="1" x14ac:dyDescent="0.15">
      <c r="H153" s="90">
        <v>152</v>
      </c>
      <c r="I153" s="196">
        <v>687.31652097123322</v>
      </c>
      <c r="J153" s="196">
        <f t="shared" si="4"/>
        <v>181.86671815099831</v>
      </c>
      <c r="K153" s="243">
        <f t="shared" si="5"/>
        <v>455</v>
      </c>
    </row>
    <row r="154" spans="8:11" ht="20.100000000000001" customHeight="1" x14ac:dyDescent="0.15">
      <c r="H154" s="90">
        <v>153</v>
      </c>
      <c r="I154" s="196">
        <v>689.58610774869851</v>
      </c>
      <c r="J154" s="196">
        <f t="shared" si="4"/>
        <v>181.26815287519244</v>
      </c>
      <c r="K154" s="243">
        <f t="shared" si="5"/>
        <v>453</v>
      </c>
    </row>
    <row r="155" spans="8:11" ht="20.100000000000001" customHeight="1" x14ac:dyDescent="0.15">
      <c r="H155" s="90">
        <v>154</v>
      </c>
      <c r="I155" s="196">
        <v>691.84824925701707</v>
      </c>
      <c r="J155" s="196">
        <f t="shared" si="4"/>
        <v>180.67545901032312</v>
      </c>
      <c r="K155" s="243">
        <f t="shared" si="5"/>
        <v>452</v>
      </c>
    </row>
    <row r="156" spans="8:11" ht="20.100000000000001" customHeight="1" x14ac:dyDescent="0.15">
      <c r="H156" s="90">
        <v>155</v>
      </c>
      <c r="I156" s="196">
        <v>694.10301829051264</v>
      </c>
      <c r="J156" s="196">
        <f t="shared" si="4"/>
        <v>180.08854119069974</v>
      </c>
      <c r="K156" s="243">
        <f t="shared" si="5"/>
        <v>450</v>
      </c>
    </row>
    <row r="157" spans="8:11" ht="20.100000000000001" customHeight="1" x14ac:dyDescent="0.15">
      <c r="H157" s="90">
        <v>156</v>
      </c>
      <c r="I157" s="196">
        <v>696.35048646496955</v>
      </c>
      <c r="J157" s="196">
        <f t="shared" si="4"/>
        <v>179.50730620518956</v>
      </c>
      <c r="K157" s="243">
        <f t="shared" si="5"/>
        <v>449</v>
      </c>
    </row>
    <row r="158" spans="8:11" ht="20.100000000000001" customHeight="1" x14ac:dyDescent="0.15">
      <c r="H158" s="90">
        <v>157</v>
      </c>
      <c r="I158" s="196">
        <v>698.59072424417411</v>
      </c>
      <c r="J158" s="196">
        <f t="shared" si="4"/>
        <v>178.93166293503421</v>
      </c>
      <c r="K158" s="243">
        <f t="shared" si="5"/>
        <v>447</v>
      </c>
    </row>
    <row r="159" spans="8:11" ht="20.100000000000001" customHeight="1" x14ac:dyDescent="0.15">
      <c r="H159" s="90">
        <v>158</v>
      </c>
      <c r="I159" s="196">
        <v>700.82380096569193</v>
      </c>
      <c r="J159" s="196">
        <f t="shared" si="4"/>
        <v>178.36152229384578</v>
      </c>
      <c r="K159" s="243">
        <f t="shared" si="5"/>
        <v>446</v>
      </c>
    </row>
    <row r="160" spans="8:11" ht="20.100000000000001" customHeight="1" x14ac:dyDescent="0.15">
      <c r="H160" s="90">
        <v>159</v>
      </c>
      <c r="I160" s="196">
        <v>703.04978486590812</v>
      </c>
      <c r="J160" s="196">
        <f t="shared" si="4"/>
        <v>177.79679716969275</v>
      </c>
      <c r="K160" s="243">
        <f t="shared" si="5"/>
        <v>444</v>
      </c>
    </row>
    <row r="161" spans="8:11" ht="20.100000000000001" customHeight="1" x14ac:dyDescent="0.15">
      <c r="H161" s="90">
        <v>160</v>
      </c>
      <c r="I161" s="196">
        <v>705.2687431043571</v>
      </c>
      <c r="J161" s="196">
        <f t="shared" si="4"/>
        <v>177.23740236919022</v>
      </c>
      <c r="K161" s="243">
        <f t="shared" si="5"/>
        <v>443</v>
      </c>
    </row>
    <row r="162" spans="8:11" ht="20.100000000000001" customHeight="1" x14ac:dyDescent="0.15">
      <c r="H162" s="90">
        <v>161</v>
      </c>
      <c r="I162" s="196">
        <v>707.48074178736454</v>
      </c>
      <c r="J162" s="196">
        <f t="shared" ref="J162:J225" si="6">1000000/I162/8</f>
        <v>176.68325456351309</v>
      </c>
      <c r="K162" s="243">
        <f t="shared" si="5"/>
        <v>442</v>
      </c>
    </row>
    <row r="163" spans="8:11" ht="20.100000000000001" customHeight="1" x14ac:dyDescent="0.15">
      <c r="H163" s="90">
        <v>162</v>
      </c>
      <c r="I163" s="196">
        <v>709.68584599102689</v>
      </c>
      <c r="J163" s="196">
        <f t="shared" si="6"/>
        <v>176.13427223625433</v>
      </c>
      <c r="K163" s="243">
        <f t="shared" si="5"/>
        <v>440</v>
      </c>
    </row>
    <row r="164" spans="8:11" ht="20.100000000000001" customHeight="1" x14ac:dyDescent="0.15">
      <c r="H164" s="90">
        <v>163</v>
      </c>
      <c r="I164" s="196">
        <v>711.88411978354986</v>
      </c>
      <c r="J164" s="196">
        <f t="shared" si="6"/>
        <v>175.59037563305466</v>
      </c>
      <c r="K164" s="243">
        <f t="shared" si="5"/>
        <v>439</v>
      </c>
    </row>
    <row r="165" spans="8:11" ht="20.100000000000001" customHeight="1" x14ac:dyDescent="0.15">
      <c r="H165" s="90">
        <v>164</v>
      </c>
      <c r="I165" s="196">
        <v>714.075626246968</v>
      </c>
      <c r="J165" s="196">
        <f t="shared" si="6"/>
        <v>175.05148671293239</v>
      </c>
      <c r="K165" s="243">
        <f t="shared" si="5"/>
        <v>438</v>
      </c>
    </row>
    <row r="166" spans="8:11" ht="20.100000000000001" customHeight="1" x14ac:dyDescent="0.15">
      <c r="H166" s="90">
        <v>165</v>
      </c>
      <c r="I166" s="196">
        <v>716.26042749826649</v>
      </c>
      <c r="J166" s="196">
        <f t="shared" si="6"/>
        <v>174.51752910124654</v>
      </c>
      <c r="K166" s="243">
        <f t="shared" si="5"/>
        <v>436</v>
      </c>
    </row>
    <row r="167" spans="8:11" ht="20.100000000000001" customHeight="1" x14ac:dyDescent="0.15">
      <c r="H167" s="90">
        <v>166</v>
      </c>
      <c r="I167" s="196">
        <v>718.43858470992461</v>
      </c>
      <c r="J167" s="196">
        <f t="shared" si="6"/>
        <v>173.98842804422839</v>
      </c>
      <c r="K167" s="243">
        <f t="shared" si="5"/>
        <v>435</v>
      </c>
    </row>
    <row r="168" spans="8:11" ht="20.100000000000001" customHeight="1" x14ac:dyDescent="0.15">
      <c r="H168" s="90">
        <v>167</v>
      </c>
      <c r="I168" s="196">
        <v>720.61015812990001</v>
      </c>
      <c r="J168" s="196">
        <f t="shared" si="6"/>
        <v>173.4641103650207</v>
      </c>
      <c r="K168" s="243">
        <f t="shared" si="5"/>
        <v>434</v>
      </c>
    </row>
    <row r="169" spans="8:11" ht="20.100000000000001" customHeight="1" x14ac:dyDescent="0.15">
      <c r="H169" s="90">
        <v>168</v>
      </c>
      <c r="I169" s="196">
        <v>722.77520710107331</v>
      </c>
      <c r="J169" s="196">
        <f t="shared" si="6"/>
        <v>172.94450442116496</v>
      </c>
      <c r="K169" s="243">
        <f t="shared" si="5"/>
        <v>432</v>
      </c>
    </row>
    <row r="170" spans="8:11" ht="20.100000000000001" customHeight="1" x14ac:dyDescent="0.15">
      <c r="H170" s="90">
        <v>169</v>
      </c>
      <c r="I170" s="196">
        <v>724.93379008016962</v>
      </c>
      <c r="J170" s="196">
        <f t="shared" si="6"/>
        <v>172.42954006348137</v>
      </c>
      <c r="K170" s="243">
        <f t="shared" si="5"/>
        <v>431</v>
      </c>
    </row>
    <row r="171" spans="8:11" ht="20.100000000000001" customHeight="1" x14ac:dyDescent="0.15">
      <c r="H171" s="90">
        <v>170</v>
      </c>
      <c r="I171" s="196">
        <v>727.08596465617427</v>
      </c>
      <c r="J171" s="196">
        <f t="shared" si="6"/>
        <v>171.9191485962877</v>
      </c>
      <c r="K171" s="243">
        <f t="shared" si="5"/>
        <v>430</v>
      </c>
    </row>
    <row r="172" spans="8:11" ht="20.100000000000001" customHeight="1" x14ac:dyDescent="0.15">
      <c r="H172" s="90">
        <v>171</v>
      </c>
      <c r="I172" s="196">
        <v>729.23178756825973</v>
      </c>
      <c r="J172" s="196">
        <f t="shared" si="6"/>
        <v>171.41326273890573</v>
      </c>
      <c r="K172" s="243">
        <f t="shared" si="5"/>
        <v>429</v>
      </c>
    </row>
    <row r="173" spans="8:11" ht="20.100000000000001" customHeight="1" x14ac:dyDescent="0.15">
      <c r="H173" s="90">
        <v>172</v>
      </c>
      <c r="I173" s="196">
        <v>731.37131472323927</v>
      </c>
      <c r="J173" s="196">
        <f t="shared" si="6"/>
        <v>170.91181658840651</v>
      </c>
      <c r="K173" s="243">
        <f t="shared" si="5"/>
        <v>427</v>
      </c>
    </row>
    <row r="174" spans="8:11" ht="20.100000000000001" customHeight="1" x14ac:dyDescent="0.15">
      <c r="H174" s="90">
        <v>173</v>
      </c>
      <c r="I174" s="196">
        <v>733.50460121256197</v>
      </c>
      <c r="J174" s="196">
        <f t="shared" si="6"/>
        <v>170.41474558354722</v>
      </c>
      <c r="K174" s="243">
        <f t="shared" si="5"/>
        <v>426</v>
      </c>
    </row>
    <row r="175" spans="8:11" ht="20.100000000000001" customHeight="1" x14ac:dyDescent="0.15">
      <c r="H175" s="90">
        <v>174</v>
      </c>
      <c r="I175" s="196">
        <v>735.63170132886444</v>
      </c>
      <c r="J175" s="196">
        <f t="shared" si="6"/>
        <v>169.9219864698554</v>
      </c>
      <c r="K175" s="243">
        <f t="shared" si="5"/>
        <v>425</v>
      </c>
    </row>
    <row r="176" spans="8:11" ht="20.100000000000001" customHeight="1" x14ac:dyDescent="0.15">
      <c r="H176" s="90">
        <v>175</v>
      </c>
      <c r="I176" s="196">
        <v>737.75266858209307</v>
      </c>
      <c r="J176" s="196">
        <f t="shared" si="6"/>
        <v>169.43347726581715</v>
      </c>
      <c r="K176" s="243">
        <f t="shared" si="5"/>
        <v>424</v>
      </c>
    </row>
    <row r="177" spans="8:11" ht="20.100000000000001" customHeight="1" x14ac:dyDescent="0.15">
      <c r="H177" s="90">
        <v>176</v>
      </c>
      <c r="I177" s="196">
        <v>739.86755571521019</v>
      </c>
      <c r="J177" s="196">
        <f t="shared" si="6"/>
        <v>168.94915723012863</v>
      </c>
      <c r="K177" s="243">
        <f t="shared" si="5"/>
        <v>422</v>
      </c>
    </row>
    <row r="178" spans="8:11" ht="20.100000000000001" customHeight="1" x14ac:dyDescent="0.15">
      <c r="H178" s="90">
        <v>177</v>
      </c>
      <c r="I178" s="196">
        <v>741.97641471949748</v>
      </c>
      <c r="J178" s="196">
        <f t="shared" si="6"/>
        <v>168.46896682997124</v>
      </c>
      <c r="K178" s="243">
        <f t="shared" si="5"/>
        <v>421</v>
      </c>
    </row>
    <row r="179" spans="8:11" ht="20.100000000000001" customHeight="1" x14ac:dyDescent="0.15">
      <c r="H179" s="90">
        <v>178</v>
      </c>
      <c r="I179" s="196">
        <v>744.07929684946873</v>
      </c>
      <c r="J179" s="196">
        <f t="shared" si="6"/>
        <v>167.99284771027325</v>
      </c>
      <c r="K179" s="243">
        <f t="shared" si="5"/>
        <v>420</v>
      </c>
    </row>
    <row r="180" spans="8:11" ht="20.100000000000001" customHeight="1" x14ac:dyDescent="0.15">
      <c r="H180" s="90">
        <v>179</v>
      </c>
      <c r="I180" s="196">
        <v>746.17625263740456</v>
      </c>
      <c r="J180" s="196">
        <f t="shared" si="6"/>
        <v>167.5207426639216</v>
      </c>
      <c r="K180" s="243">
        <f t="shared" si="5"/>
        <v>419</v>
      </c>
    </row>
    <row r="181" spans="8:11" ht="20.100000000000001" customHeight="1" x14ac:dyDescent="0.15">
      <c r="H181" s="90">
        <v>180</v>
      </c>
      <c r="I181" s="196">
        <v>748.26733190752077</v>
      </c>
      <c r="J181" s="196">
        <f t="shared" si="6"/>
        <v>167.05259560288928</v>
      </c>
      <c r="K181" s="243">
        <f t="shared" si="5"/>
        <v>418</v>
      </c>
    </row>
    <row r="182" spans="8:11" ht="20.100000000000001" customHeight="1" x14ac:dyDescent="0.15">
      <c r="H182" s="90">
        <v>181</v>
      </c>
      <c r="I182" s="196">
        <v>750.35258378978074</v>
      </c>
      <c r="J182" s="196">
        <f t="shared" si="6"/>
        <v>166.58835153024552</v>
      </c>
      <c r="K182" s="243">
        <f t="shared" si="5"/>
        <v>416</v>
      </c>
    </row>
    <row r="183" spans="8:11" ht="20.100000000000001" customHeight="1" x14ac:dyDescent="0.15">
      <c r="H183" s="90">
        <v>182</v>
      </c>
      <c r="I183" s="196">
        <v>752.43205673336377</v>
      </c>
      <c r="J183" s="196">
        <f t="shared" si="6"/>
        <v>166.12795651301673</v>
      </c>
      <c r="K183" s="243">
        <f t="shared" si="5"/>
        <v>415</v>
      </c>
    </row>
    <row r="184" spans="8:11" ht="20.100000000000001" customHeight="1" x14ac:dyDescent="0.15">
      <c r="H184" s="90">
        <v>183</v>
      </c>
      <c r="I184" s="196">
        <v>754.50579851979933</v>
      </c>
      <c r="J184" s="196">
        <f t="shared" si="6"/>
        <v>165.67135765586806</v>
      </c>
      <c r="K184" s="243">
        <f t="shared" si="5"/>
        <v>414</v>
      </c>
    </row>
    <row r="185" spans="8:11" ht="20.100000000000001" customHeight="1" x14ac:dyDescent="0.15">
      <c r="H185" s="90">
        <v>184</v>
      </c>
      <c r="I185" s="196">
        <v>756.57385627577696</v>
      </c>
      <c r="J185" s="196">
        <f t="shared" si="6"/>
        <v>165.21850307557619</v>
      </c>
      <c r="K185" s="243">
        <f t="shared" si="5"/>
        <v>413</v>
      </c>
    </row>
    <row r="186" spans="8:11" ht="20.100000000000001" customHeight="1" x14ac:dyDescent="0.15">
      <c r="H186" s="90">
        <v>185</v>
      </c>
      <c r="I186" s="196">
        <v>758.63627648564238</v>
      </c>
      <c r="J186" s="196">
        <f t="shared" si="6"/>
        <v>164.76934187626566</v>
      </c>
      <c r="K186" s="243">
        <f t="shared" si="5"/>
        <v>412</v>
      </c>
    </row>
    <row r="187" spans="8:11" ht="20.100000000000001" customHeight="1" x14ac:dyDescent="0.15">
      <c r="H187" s="90">
        <v>186</v>
      </c>
      <c r="I187" s="196">
        <v>760.69310500358813</v>
      </c>
      <c r="J187" s="196">
        <f t="shared" si="6"/>
        <v>164.32382412538152</v>
      </c>
      <c r="K187" s="243">
        <f t="shared" si="5"/>
        <v>411</v>
      </c>
    </row>
    <row r="188" spans="8:11" ht="20.100000000000001" customHeight="1" x14ac:dyDescent="0.15">
      <c r="H188" s="90">
        <v>187</v>
      </c>
      <c r="I188" s="196">
        <v>762.74438706554895</v>
      </c>
      <c r="J188" s="196">
        <f t="shared" si="6"/>
        <v>163.8819008303731</v>
      </c>
      <c r="K188" s="243">
        <f t="shared" si="5"/>
        <v>410</v>
      </c>
    </row>
    <row r="189" spans="8:11" ht="20.100000000000001" customHeight="1" x14ac:dyDescent="0.15">
      <c r="H189" s="90">
        <v>188</v>
      </c>
      <c r="I189" s="196">
        <v>764.79016730080934</v>
      </c>
      <c r="J189" s="196">
        <f t="shared" si="6"/>
        <v>163.44352391606344</v>
      </c>
      <c r="K189" s="243">
        <f t="shared" si="5"/>
        <v>409</v>
      </c>
    </row>
    <row r="190" spans="8:11" ht="20.100000000000001" customHeight="1" x14ac:dyDescent="0.15">
      <c r="H190" s="90">
        <v>189</v>
      </c>
      <c r="I190" s="196">
        <v>766.83048974333303</v>
      </c>
      <c r="J190" s="196">
        <f t="shared" si="6"/>
        <v>163.00864620268155</v>
      </c>
      <c r="K190" s="243">
        <f t="shared" si="5"/>
        <v>408</v>
      </c>
    </row>
    <row r="191" spans="8:11" ht="20.100000000000001" customHeight="1" x14ac:dyDescent="0.15">
      <c r="H191" s="90">
        <v>190</v>
      </c>
      <c r="I191" s="196">
        <v>768.86539784282138</v>
      </c>
      <c r="J191" s="196">
        <f t="shared" si="6"/>
        <v>162.57722138453377</v>
      </c>
      <c r="K191" s="243">
        <f t="shared" si="5"/>
        <v>406</v>
      </c>
    </row>
    <row r="192" spans="8:11" ht="20.100000000000001" customHeight="1" x14ac:dyDescent="0.15">
      <c r="H192" s="90">
        <v>191</v>
      </c>
      <c r="I192" s="196">
        <v>770.89493447550944</v>
      </c>
      <c r="J192" s="196">
        <f t="shared" si="6"/>
        <v>162.14920400929307</v>
      </c>
      <c r="K192" s="243">
        <f t="shared" si="5"/>
        <v>405</v>
      </c>
    </row>
    <row r="193" spans="8:11" ht="20.100000000000001" customHeight="1" x14ac:dyDescent="0.15">
      <c r="H193" s="90">
        <v>192</v>
      </c>
      <c r="I193" s="196">
        <v>772.91914195470667</v>
      </c>
      <c r="J193" s="196">
        <f t="shared" si="6"/>
        <v>161.72454945788502</v>
      </c>
      <c r="K193" s="243">
        <f t="shared" si="5"/>
        <v>404</v>
      </c>
    </row>
    <row r="194" spans="8:11" ht="20.100000000000001" customHeight="1" x14ac:dyDescent="0.15">
      <c r="H194" s="90">
        <v>193</v>
      </c>
      <c r="I194" s="196">
        <v>774.93806204108989</v>
      </c>
      <c r="J194" s="196">
        <f t="shared" si="6"/>
        <v>161.30321392494989</v>
      </c>
      <c r="K194" s="243">
        <f t="shared" si="5"/>
        <v>403</v>
      </c>
    </row>
    <row r="195" spans="8:11" ht="20.100000000000001" customHeight="1" x14ac:dyDescent="0.15">
      <c r="H195" s="90">
        <v>194</v>
      </c>
      <c r="I195" s="196">
        <v>776.95173595275537</v>
      </c>
      <c r="J195" s="196">
        <f t="shared" si="6"/>
        <v>160.88515439986219</v>
      </c>
      <c r="K195" s="243">
        <f t="shared" si="5"/>
        <v>402</v>
      </c>
    </row>
    <row r="196" spans="8:11" ht="20.100000000000001" customHeight="1" x14ac:dyDescent="0.15">
      <c r="H196" s="90">
        <v>195</v>
      </c>
      <c r="I196" s="196">
        <v>778.96020437503751</v>
      </c>
      <c r="J196" s="196">
        <f t="shared" si="6"/>
        <v>160.47032864828819</v>
      </c>
      <c r="K196" s="243">
        <f t="shared" si="5"/>
        <v>401</v>
      </c>
    </row>
    <row r="197" spans="8:11" ht="20.100000000000001" customHeight="1" x14ac:dyDescent="0.15">
      <c r="H197" s="90">
        <v>196</v>
      </c>
      <c r="I197" s="196">
        <v>780.96350747009956</v>
      </c>
      <c r="J197" s="196">
        <f t="shared" si="6"/>
        <v>160.05869519426403</v>
      </c>
      <c r="K197" s="243">
        <f t="shared" ref="K197:K260" si="7">ROUND((J197/1000/1000)*80000000/32,0)</f>
        <v>400</v>
      </c>
    </row>
    <row r="198" spans="8:11" ht="20.100000000000001" customHeight="1" x14ac:dyDescent="0.15">
      <c r="H198" s="90">
        <v>197</v>
      </c>
      <c r="I198" s="196">
        <v>782.96168488630417</v>
      </c>
      <c r="J198" s="196">
        <f t="shared" si="6"/>
        <v>159.65021330277682</v>
      </c>
      <c r="K198" s="243">
        <f t="shared" si="7"/>
        <v>399</v>
      </c>
    </row>
    <row r="199" spans="8:11" ht="20.100000000000001" customHeight="1" x14ac:dyDescent="0.15">
      <c r="H199" s="90">
        <v>198</v>
      </c>
      <c r="I199" s="196">
        <v>784.9547757673688</v>
      </c>
      <c r="J199" s="196">
        <f t="shared" si="6"/>
        <v>159.24484296283245</v>
      </c>
      <c r="K199" s="243">
        <f t="shared" si="7"/>
        <v>398</v>
      </c>
    </row>
    <row r="200" spans="8:11" ht="20.100000000000001" customHeight="1" x14ac:dyDescent="0.15">
      <c r="H200" s="90">
        <v>199</v>
      </c>
      <c r="I200" s="196">
        <v>786.94281876131265</v>
      </c>
      <c r="J200" s="196">
        <f t="shared" si="6"/>
        <v>158.84254487099361</v>
      </c>
      <c r="K200" s="243">
        <f t="shared" si="7"/>
        <v>397</v>
      </c>
    </row>
    <row r="201" spans="8:11" ht="20.100000000000001" customHeight="1" x14ac:dyDescent="0.15">
      <c r="H201" s="90">
        <v>200</v>
      </c>
      <c r="I201" s="196">
        <v>788.92585202920054</v>
      </c>
      <c r="J201" s="196">
        <f t="shared" si="6"/>
        <v>158.44328041537341</v>
      </c>
      <c r="K201" s="243">
        <f t="shared" si="7"/>
        <v>396</v>
      </c>
    </row>
    <row r="202" spans="8:11" ht="20.100000000000001" customHeight="1" x14ac:dyDescent="0.15">
      <c r="H202" s="90">
        <v>201</v>
      </c>
      <c r="I202" s="196">
        <v>790.90391325368978</v>
      </c>
      <c r="J202" s="196">
        <f t="shared" si="6"/>
        <v>158.04701166006888</v>
      </c>
      <c r="K202" s="243">
        <f t="shared" si="7"/>
        <v>395</v>
      </c>
    </row>
    <row r="203" spans="8:11" ht="20.100000000000001" customHeight="1" x14ac:dyDescent="0.15">
      <c r="H203" s="90">
        <v>202</v>
      </c>
      <c r="I203" s="196">
        <v>792.87703964738444</v>
      </c>
      <c r="J203" s="196">
        <f t="shared" si="6"/>
        <v>157.65370133002105</v>
      </c>
      <c r="K203" s="243">
        <f t="shared" si="7"/>
        <v>394</v>
      </c>
    </row>
    <row r="204" spans="8:11" ht="20.100000000000001" customHeight="1" x14ac:dyDescent="0.15">
      <c r="H204" s="90">
        <v>203</v>
      </c>
      <c r="I204" s="196">
        <v>794.84526796100386</v>
      </c>
      <c r="J204" s="196">
        <f t="shared" si="6"/>
        <v>157.26331279628712</v>
      </c>
      <c r="K204" s="243">
        <f t="shared" si="7"/>
        <v>393</v>
      </c>
    </row>
    <row r="205" spans="8:11" ht="20.100000000000001" customHeight="1" x14ac:dyDescent="0.15">
      <c r="H205" s="90">
        <v>204</v>
      </c>
      <c r="I205" s="196">
        <v>796.80863449136893</v>
      </c>
      <c r="J205" s="196">
        <f t="shared" si="6"/>
        <v>156.87581006171189</v>
      </c>
      <c r="K205" s="243">
        <f t="shared" si="7"/>
        <v>392</v>
      </c>
    </row>
    <row r="206" spans="8:11" ht="20.100000000000001" customHeight="1" x14ac:dyDescent="0.15">
      <c r="H206" s="90">
        <v>205</v>
      </c>
      <c r="I206" s="196">
        <v>798.76717508921206</v>
      </c>
      <c r="J206" s="196">
        <f t="shared" si="6"/>
        <v>156.49115774698566</v>
      </c>
      <c r="K206" s="243">
        <f t="shared" si="7"/>
        <v>391</v>
      </c>
    </row>
    <row r="207" spans="8:11" ht="20.100000000000001" customHeight="1" x14ac:dyDescent="0.15">
      <c r="H207" s="90">
        <v>206</v>
      </c>
      <c r="I207" s="196">
        <v>800.72092516681494</v>
      </c>
      <c r="J207" s="196">
        <f t="shared" si="6"/>
        <v>156.10932107707643</v>
      </c>
      <c r="K207" s="243">
        <f t="shared" si="7"/>
        <v>390</v>
      </c>
    </row>
    <row r="208" spans="8:11" ht="20.100000000000001" customHeight="1" x14ac:dyDescent="0.15">
      <c r="H208" s="90">
        <v>207</v>
      </c>
      <c r="I208" s="196">
        <v>802.66991970547895</v>
      </c>
      <c r="J208" s="196">
        <f t="shared" si="6"/>
        <v>155.73026586802436</v>
      </c>
      <c r="K208" s="243">
        <f t="shared" si="7"/>
        <v>389</v>
      </c>
    </row>
    <row r="209" spans="8:11" ht="20.100000000000001" customHeight="1" x14ac:dyDescent="0.15">
      <c r="H209" s="90">
        <v>208</v>
      </c>
      <c r="I209" s="196">
        <v>804.61419326283328</v>
      </c>
      <c r="J209" s="196">
        <f t="shared" si="6"/>
        <v>155.35395851408728</v>
      </c>
      <c r="K209" s="243">
        <f t="shared" si="7"/>
        <v>388</v>
      </c>
    </row>
    <row r="210" spans="8:11" ht="20.100000000000001" customHeight="1" x14ac:dyDescent="0.15">
      <c r="H210" s="90">
        <v>209</v>
      </c>
      <c r="I210" s="196">
        <v>806.55377997998369</v>
      </c>
      <c r="J210" s="196">
        <f t="shared" si="6"/>
        <v>154.98036597522628</v>
      </c>
      <c r="K210" s="243">
        <f t="shared" si="7"/>
        <v>387</v>
      </c>
    </row>
    <row r="211" spans="8:11" ht="20.100000000000001" customHeight="1" x14ac:dyDescent="0.15">
      <c r="H211" s="90">
        <v>210</v>
      </c>
      <c r="I211" s="196">
        <v>808.48871358850761</v>
      </c>
      <c r="J211" s="196">
        <f t="shared" si="6"/>
        <v>154.60945576492068</v>
      </c>
      <c r="K211" s="243">
        <f t="shared" si="7"/>
        <v>387</v>
      </c>
    </row>
    <row r="212" spans="8:11" ht="20.100000000000001" customHeight="1" x14ac:dyDescent="0.15">
      <c r="H212" s="90">
        <v>211</v>
      </c>
      <c r="I212" s="196">
        <v>810.41902741729837</v>
      </c>
      <c r="J212" s="196">
        <f t="shared" si="6"/>
        <v>154.24119593830241</v>
      </c>
      <c r="K212" s="243">
        <f t="shared" si="7"/>
        <v>386</v>
      </c>
    </row>
    <row r="213" spans="8:11" ht="20.100000000000001" customHeight="1" x14ac:dyDescent="0.15">
      <c r="H213" s="90">
        <v>212</v>
      </c>
      <c r="I213" s="196">
        <v>812.34475439926348</v>
      </c>
      <c r="J213" s="196">
        <f t="shared" si="6"/>
        <v>153.87555508059958</v>
      </c>
      <c r="K213" s="243">
        <f t="shared" si="7"/>
        <v>385</v>
      </c>
    </row>
    <row r="214" spans="8:11" ht="20.100000000000001" customHeight="1" x14ac:dyDescent="0.15">
      <c r="H214" s="90">
        <v>213</v>
      </c>
      <c r="I214" s="196">
        <v>814.26592707788018</v>
      </c>
      <c r="J214" s="196">
        <f t="shared" si="6"/>
        <v>153.51250229588007</v>
      </c>
      <c r="K214" s="243">
        <f t="shared" si="7"/>
        <v>384</v>
      </c>
    </row>
    <row r="215" spans="8:11" ht="20.100000000000001" customHeight="1" x14ac:dyDescent="0.15">
      <c r="H215" s="90">
        <v>214</v>
      </c>
      <c r="I215" s="196">
        <v>816.1825776136119</v>
      </c>
      <c r="J215" s="196">
        <f t="shared" si="6"/>
        <v>153.15200719608612</v>
      </c>
      <c r="K215" s="243">
        <f t="shared" si="7"/>
        <v>383</v>
      </c>
    </row>
    <row r="216" spans="8:11" ht="20.100000000000001" customHeight="1" x14ac:dyDescent="0.15">
      <c r="H216" s="90">
        <v>215</v>
      </c>
      <c r="I216" s="196">
        <v>818.09473779018992</v>
      </c>
      <c r="J216" s="196">
        <f t="shared" si="6"/>
        <v>152.79403989035038</v>
      </c>
      <c r="K216" s="243">
        <f t="shared" si="7"/>
        <v>382</v>
      </c>
    </row>
    <row r="217" spans="8:11" ht="20.100000000000001" customHeight="1" x14ac:dyDescent="0.15">
      <c r="H217" s="90">
        <v>216</v>
      </c>
      <c r="I217" s="196">
        <v>820.00243902076272</v>
      </c>
      <c r="J217" s="196">
        <f t="shared" si="6"/>
        <v>152.43857097458579</v>
      </c>
      <c r="K217" s="243">
        <f t="shared" si="7"/>
        <v>381</v>
      </c>
    </row>
    <row r="218" spans="8:11" ht="20.100000000000001" customHeight="1" x14ac:dyDescent="0.15">
      <c r="H218" s="90">
        <v>217</v>
      </c>
      <c r="I218" s="196">
        <v>821.9057123539169</v>
      </c>
      <c r="J218" s="196">
        <f t="shared" si="6"/>
        <v>152.08557152134057</v>
      </c>
      <c r="K218" s="243">
        <f t="shared" si="7"/>
        <v>380</v>
      </c>
    </row>
    <row r="219" spans="8:11" ht="20.100000000000001" customHeight="1" x14ac:dyDescent="0.15">
      <c r="H219" s="90">
        <v>218</v>
      </c>
      <c r="I219" s="196">
        <v>823.80458847957357</v>
      </c>
      <c r="J219" s="196">
        <f t="shared" si="6"/>
        <v>151.73501306991008</v>
      </c>
      <c r="K219" s="243">
        <f t="shared" si="7"/>
        <v>379</v>
      </c>
    </row>
    <row r="220" spans="8:11" ht="20.100000000000001" customHeight="1" x14ac:dyDescent="0.15">
      <c r="H220" s="90">
        <v>219</v>
      </c>
      <c r="I220" s="196">
        <v>825.69909773476172</v>
      </c>
      <c r="J220" s="196">
        <f t="shared" si="6"/>
        <v>151.38686761669879</v>
      </c>
      <c r="K220" s="243">
        <f t="shared" si="7"/>
        <v>378</v>
      </c>
    </row>
    <row r="221" spans="8:11" ht="20.100000000000001" customHeight="1" x14ac:dyDescent="0.15">
      <c r="H221" s="90">
        <v>220</v>
      </c>
      <c r="I221" s="196">
        <v>827.58927010927323</v>
      </c>
      <c r="J221" s="196">
        <f t="shared" si="6"/>
        <v>151.0411076058239</v>
      </c>
      <c r="K221" s="243">
        <f t="shared" si="7"/>
        <v>378</v>
      </c>
    </row>
    <row r="222" spans="8:11" ht="20.100000000000001" customHeight="1" x14ac:dyDescent="0.15">
      <c r="H222" s="90">
        <v>221</v>
      </c>
      <c r="I222" s="196">
        <v>829.47513525120189</v>
      </c>
      <c r="J222" s="196">
        <f t="shared" si="6"/>
        <v>150.69770591995436</v>
      </c>
      <c r="K222" s="243">
        <f t="shared" si="7"/>
        <v>377</v>
      </c>
    </row>
    <row r="223" spans="8:11" ht="20.100000000000001" customHeight="1" x14ac:dyDescent="0.15">
      <c r="H223" s="90">
        <v>222</v>
      </c>
      <c r="I223" s="196">
        <v>831.35672247236903</v>
      </c>
      <c r="J223" s="196">
        <f t="shared" si="6"/>
        <v>150.3566358713777</v>
      </c>
      <c r="K223" s="243">
        <f t="shared" si="7"/>
        <v>376</v>
      </c>
    </row>
    <row r="224" spans="8:11" ht="20.100000000000001" customHeight="1" x14ac:dyDescent="0.15">
      <c r="H224" s="90">
        <v>223</v>
      </c>
      <c r="I224" s="196">
        <v>833.23406075363937</v>
      </c>
      <c r="J224" s="196">
        <f t="shared" si="6"/>
        <v>150.01787119328827</v>
      </c>
      <c r="K224" s="243">
        <f t="shared" si="7"/>
        <v>375</v>
      </c>
    </row>
    <row r="225" spans="8:11" ht="20.100000000000001" customHeight="1" x14ac:dyDescent="0.15">
      <c r="H225" s="90">
        <v>224</v>
      </c>
      <c r="I225" s="196">
        <v>835.10717875012881</v>
      </c>
      <c r="J225" s="196">
        <f t="shared" si="6"/>
        <v>149.68138603129057</v>
      </c>
      <c r="K225" s="243">
        <f t="shared" si="7"/>
        <v>374</v>
      </c>
    </row>
    <row r="226" spans="8:11" ht="20.100000000000001" customHeight="1" x14ac:dyDescent="0.15">
      <c r="H226" s="90">
        <v>225</v>
      </c>
      <c r="I226" s="196">
        <v>836.97610479630748</v>
      </c>
      <c r="J226" s="196">
        <f t="shared" ref="J226:J289" si="8">1000000/I226/8</f>
        <v>149.34715493511121</v>
      </c>
      <c r="K226" s="243">
        <f t="shared" si="7"/>
        <v>373</v>
      </c>
    </row>
    <row r="227" spans="8:11" ht="20.100000000000001" customHeight="1" x14ac:dyDescent="0.15">
      <c r="H227" s="90">
        <v>226</v>
      </c>
      <c r="I227" s="196">
        <v>838.84086691100094</v>
      </c>
      <c r="J227" s="196">
        <f t="shared" si="8"/>
        <v>149.01515285051343</v>
      </c>
      <c r="K227" s="243">
        <f t="shared" si="7"/>
        <v>373</v>
      </c>
    </row>
    <row r="228" spans="8:11" ht="20.100000000000001" customHeight="1" x14ac:dyDescent="0.15">
      <c r="H228" s="90">
        <v>227</v>
      </c>
      <c r="I228" s="196">
        <v>840.70149280229043</v>
      </c>
      <c r="J228" s="196">
        <f t="shared" si="8"/>
        <v>148.68535511140874</v>
      </c>
      <c r="K228" s="243">
        <f t="shared" si="7"/>
        <v>372</v>
      </c>
    </row>
    <row r="229" spans="8:11" ht="20.100000000000001" customHeight="1" x14ac:dyDescent="0.15">
      <c r="H229" s="90">
        <v>228</v>
      </c>
      <c r="I229" s="196">
        <v>842.55800987231703</v>
      </c>
      <c r="J229" s="196">
        <f t="shared" si="8"/>
        <v>148.35773743215944</v>
      </c>
      <c r="K229" s="243">
        <f t="shared" si="7"/>
        <v>371</v>
      </c>
    </row>
    <row r="230" spans="8:11" ht="20.100000000000001" customHeight="1" x14ac:dyDescent="0.15">
      <c r="H230" s="90">
        <v>229</v>
      </c>
      <c r="I230" s="196">
        <v>844.41044522199013</v>
      </c>
      <c r="J230" s="196">
        <f t="shared" si="8"/>
        <v>148.03227590006694</v>
      </c>
      <c r="K230" s="243">
        <f t="shared" si="7"/>
        <v>370</v>
      </c>
    </row>
    <row r="231" spans="8:11" ht="20.100000000000001" customHeight="1" x14ac:dyDescent="0.15">
      <c r="H231" s="90">
        <v>230</v>
      </c>
      <c r="I231" s="196">
        <v>846.25882565560266</v>
      </c>
      <c r="J231" s="196">
        <f t="shared" si="8"/>
        <v>147.70894696804092</v>
      </c>
      <c r="K231" s="243">
        <f t="shared" si="7"/>
        <v>369</v>
      </c>
    </row>
    <row r="232" spans="8:11" ht="20.100000000000001" customHeight="1" x14ac:dyDescent="0.15">
      <c r="H232" s="90">
        <v>231</v>
      </c>
      <c r="I232" s="196">
        <v>848.10317768535663</v>
      </c>
      <c r="J232" s="196">
        <f t="shared" si="8"/>
        <v>147.38772744744338</v>
      </c>
      <c r="K232" s="243">
        <f t="shared" si="7"/>
        <v>368</v>
      </c>
    </row>
    <row r="233" spans="8:11" ht="20.100000000000001" customHeight="1" x14ac:dyDescent="0.15">
      <c r="H233" s="90">
        <v>232</v>
      </c>
      <c r="I233" s="196">
        <v>849.94352753580029</v>
      </c>
      <c r="J233" s="196">
        <f t="shared" si="8"/>
        <v>147.06859450110338</v>
      </c>
      <c r="K233" s="243">
        <f t="shared" si="7"/>
        <v>368</v>
      </c>
    </row>
    <row r="234" spans="8:11" ht="20.100000000000001" customHeight="1" x14ac:dyDescent="0.15">
      <c r="H234" s="90">
        <v>233</v>
      </c>
      <c r="I234" s="196">
        <v>851.77990114817783</v>
      </c>
      <c r="J234" s="196">
        <f t="shared" si="8"/>
        <v>146.75152563649735</v>
      </c>
      <c r="K234" s="243">
        <f t="shared" si="7"/>
        <v>367</v>
      </c>
    </row>
    <row r="235" spans="8:11" ht="20.100000000000001" customHeight="1" x14ac:dyDescent="0.15">
      <c r="H235" s="90">
        <v>234</v>
      </c>
      <c r="I235" s="196">
        <v>853.6123241846966</v>
      </c>
      <c r="J235" s="196">
        <f t="shared" si="8"/>
        <v>146.43649869909058</v>
      </c>
      <c r="K235" s="243">
        <f t="shared" si="7"/>
        <v>366</v>
      </c>
    </row>
    <row r="236" spans="8:11" ht="20.100000000000001" customHeight="1" x14ac:dyDescent="0.15">
      <c r="H236" s="90">
        <v>235</v>
      </c>
      <c r="I236" s="196">
        <v>855.44082203271057</v>
      </c>
      <c r="J236" s="196">
        <f t="shared" si="8"/>
        <v>146.12349186583501</v>
      </c>
      <c r="K236" s="243">
        <f t="shared" si="7"/>
        <v>365</v>
      </c>
    </row>
    <row r="237" spans="8:11" ht="20.100000000000001" customHeight="1" x14ac:dyDescent="0.15">
      <c r="H237" s="90">
        <v>236</v>
      </c>
      <c r="I237" s="196">
        <v>857.26541980882428</v>
      </c>
      <c r="J237" s="196">
        <f t="shared" si="8"/>
        <v>145.8124836388196</v>
      </c>
      <c r="K237" s="243">
        <f t="shared" si="7"/>
        <v>365</v>
      </c>
    </row>
    <row r="238" spans="8:11" ht="20.100000000000001" customHeight="1" x14ac:dyDescent="0.15">
      <c r="H238" s="90">
        <v>237</v>
      </c>
      <c r="I238" s="196">
        <v>859.08614236291794</v>
      </c>
      <c r="J238" s="196">
        <f t="shared" si="8"/>
        <v>145.50345283906836</v>
      </c>
      <c r="K238" s="243">
        <f t="shared" si="7"/>
        <v>364</v>
      </c>
    </row>
    <row r="239" spans="8:11" ht="20.100000000000001" customHeight="1" x14ac:dyDescent="0.15">
      <c r="H239" s="90">
        <v>238</v>
      </c>
      <c r="I239" s="196">
        <v>860.90301428209659</v>
      </c>
      <c r="J239" s="196">
        <f t="shared" si="8"/>
        <v>145.19637860048263</v>
      </c>
      <c r="K239" s="243">
        <f t="shared" si="7"/>
        <v>363</v>
      </c>
    </row>
    <row r="240" spans="8:11" ht="20.100000000000001" customHeight="1" x14ac:dyDescent="0.15">
      <c r="H240" s="90">
        <v>239</v>
      </c>
      <c r="I240" s="196">
        <v>862.71605989456327</v>
      </c>
      <c r="J240" s="196">
        <f t="shared" si="8"/>
        <v>144.89124036392329</v>
      </c>
      <c r="K240" s="243">
        <f t="shared" si="7"/>
        <v>362</v>
      </c>
    </row>
    <row r="241" spans="8:11" ht="20.100000000000001" customHeight="1" x14ac:dyDescent="0.15">
      <c r="H241" s="90">
        <v>240</v>
      </c>
      <c r="I241" s="196">
        <v>864.52530327342049</v>
      </c>
      <c r="J241" s="196">
        <f t="shared" si="8"/>
        <v>144.58801787142912</v>
      </c>
      <c r="K241" s="243">
        <f t="shared" si="7"/>
        <v>361</v>
      </c>
    </row>
    <row r="242" spans="8:11" ht="20.100000000000001" customHeight="1" x14ac:dyDescent="0.15">
      <c r="H242" s="90">
        <v>241</v>
      </c>
      <c r="I242" s="196">
        <v>866.33076824039881</v>
      </c>
      <c r="J242" s="196">
        <f t="shared" si="8"/>
        <v>144.28669116056795</v>
      </c>
      <c r="K242" s="243">
        <f t="shared" si="7"/>
        <v>361</v>
      </c>
    </row>
    <row r="243" spans="8:11" ht="20.100000000000001" customHeight="1" x14ac:dyDescent="0.15">
      <c r="H243" s="90">
        <v>242</v>
      </c>
      <c r="I243" s="196">
        <v>868.13247836951689</v>
      </c>
      <c r="J243" s="196">
        <f t="shared" si="8"/>
        <v>143.98724055891648</v>
      </c>
      <c r="K243" s="243">
        <f t="shared" si="7"/>
        <v>360</v>
      </c>
    </row>
    <row r="244" spans="8:11" ht="20.100000000000001" customHeight="1" x14ac:dyDescent="0.15">
      <c r="H244" s="90">
        <v>243</v>
      </c>
      <c r="I244" s="196">
        <v>869.93045699067216</v>
      </c>
      <c r="J244" s="196">
        <f t="shared" si="8"/>
        <v>143.68964667866584</v>
      </c>
      <c r="K244" s="243">
        <f t="shared" si="7"/>
        <v>359</v>
      </c>
    </row>
    <row r="245" spans="8:11" ht="20.100000000000001" customHeight="1" x14ac:dyDescent="0.15">
      <c r="H245" s="90">
        <v>244</v>
      </c>
      <c r="I245" s="196">
        <v>871.72472719316602</v>
      </c>
      <c r="J245" s="196">
        <f t="shared" si="8"/>
        <v>143.39389041134905</v>
      </c>
      <c r="K245" s="243">
        <f t="shared" si="7"/>
        <v>358</v>
      </c>
    </row>
    <row r="246" spans="8:11" ht="20.100000000000001" customHeight="1" x14ac:dyDescent="0.15">
      <c r="H246" s="90">
        <v>245</v>
      </c>
      <c r="I246" s="196">
        <v>873.5153118291629</v>
      </c>
      <c r="J246" s="196">
        <f t="shared" si="8"/>
        <v>143.09995292268761</v>
      </c>
      <c r="K246" s="243">
        <f t="shared" si="7"/>
        <v>358</v>
      </c>
    </row>
    <row r="247" spans="8:11" ht="20.100000000000001" customHeight="1" x14ac:dyDescent="0.15">
      <c r="H247" s="90">
        <v>246</v>
      </c>
      <c r="I247" s="196">
        <v>875.30223351708617</v>
      </c>
      <c r="J247" s="196">
        <f t="shared" si="8"/>
        <v>142.80781564755367</v>
      </c>
      <c r="K247" s="243">
        <f t="shared" si="7"/>
        <v>357</v>
      </c>
    </row>
    <row r="248" spans="8:11" ht="20.100000000000001" customHeight="1" x14ac:dyDescent="0.15">
      <c r="H248" s="90">
        <v>247</v>
      </c>
      <c r="I248" s="196">
        <v>877.08551464495167</v>
      </c>
      <c r="J248" s="196">
        <f t="shared" si="8"/>
        <v>142.51746028504482</v>
      </c>
      <c r="K248" s="243">
        <f t="shared" si="7"/>
        <v>356</v>
      </c>
    </row>
    <row r="249" spans="8:11" ht="20.100000000000001" customHeight="1" x14ac:dyDescent="0.15">
      <c r="H249" s="90">
        <v>248</v>
      </c>
      <c r="I249" s="196">
        <v>878.86517737363999</v>
      </c>
      <c r="J249" s="196">
        <f t="shared" si="8"/>
        <v>142.22886879366891</v>
      </c>
      <c r="K249" s="243">
        <f t="shared" si="7"/>
        <v>356</v>
      </c>
    </row>
    <row r="250" spans="8:11" ht="20.100000000000001" customHeight="1" x14ac:dyDescent="0.15">
      <c r="H250" s="90">
        <v>249</v>
      </c>
      <c r="I250" s="196">
        <v>880.64124364011002</v>
      </c>
      <c r="J250" s="196">
        <f t="shared" si="8"/>
        <v>141.94202338663519</v>
      </c>
      <c r="K250" s="243">
        <f t="shared" si="7"/>
        <v>355</v>
      </c>
    </row>
    <row r="251" spans="8:11" ht="20.100000000000001" customHeight="1" x14ac:dyDescent="0.15">
      <c r="H251" s="90">
        <v>250</v>
      </c>
      <c r="I251" s="196">
        <v>882.41373516055364</v>
      </c>
      <c r="J251" s="196">
        <f t="shared" si="8"/>
        <v>141.6569065272499</v>
      </c>
      <c r="K251" s="243">
        <f t="shared" si="7"/>
        <v>354</v>
      </c>
    </row>
    <row r="252" spans="8:11" ht="20.100000000000001" customHeight="1" x14ac:dyDescent="0.15">
      <c r="H252" s="90">
        <v>251</v>
      </c>
      <c r="I252" s="196">
        <v>884.18267343349339</v>
      </c>
      <c r="J252" s="196">
        <f t="shared" si="8"/>
        <v>141.37350092441307</v>
      </c>
      <c r="K252" s="243">
        <f t="shared" si="7"/>
        <v>353</v>
      </c>
    </row>
    <row r="253" spans="8:11" ht="20.100000000000001" customHeight="1" x14ac:dyDescent="0.15">
      <c r="H253" s="90">
        <v>252</v>
      </c>
      <c r="I253" s="196">
        <v>885.94807974282537</v>
      </c>
      <c r="J253" s="196">
        <f t="shared" si="8"/>
        <v>141.09178952821392</v>
      </c>
      <c r="K253" s="243">
        <f t="shared" si="7"/>
        <v>353</v>
      </c>
    </row>
    <row r="254" spans="8:11" ht="20.100000000000001" customHeight="1" x14ac:dyDescent="0.15">
      <c r="H254" s="90">
        <v>253</v>
      </c>
      <c r="I254" s="196">
        <v>887.70997516080649</v>
      </c>
      <c r="J254" s="196">
        <f t="shared" si="8"/>
        <v>140.8117555256226</v>
      </c>
      <c r="K254" s="243">
        <f t="shared" si="7"/>
        <v>352</v>
      </c>
    </row>
    <row r="255" spans="8:11" ht="20.100000000000001" customHeight="1" x14ac:dyDescent="0.15">
      <c r="H255" s="90">
        <v>254</v>
      </c>
      <c r="I255" s="196">
        <v>889.46838055098942</v>
      </c>
      <c r="J255" s="196">
        <f t="shared" si="8"/>
        <v>140.53338233627551</v>
      </c>
      <c r="K255" s="243">
        <f t="shared" si="7"/>
        <v>351</v>
      </c>
    </row>
    <row r="256" spans="8:11" ht="20.100000000000001" customHeight="1" x14ac:dyDescent="0.15">
      <c r="H256" s="90">
        <v>255</v>
      </c>
      <c r="I256" s="196">
        <v>891.22331657110487</v>
      </c>
      <c r="J256" s="196">
        <f t="shared" si="8"/>
        <v>140.25665360835188</v>
      </c>
      <c r="K256" s="243">
        <f t="shared" si="7"/>
        <v>351</v>
      </c>
    </row>
    <row r="257" spans="8:11" ht="20.100000000000001" customHeight="1" x14ac:dyDescent="0.15">
      <c r="H257" s="90">
        <v>256</v>
      </c>
      <c r="I257" s="196">
        <v>892.9748036758931</v>
      </c>
      <c r="J257" s="196">
        <f t="shared" si="8"/>
        <v>139.9815532145395</v>
      </c>
      <c r="K257" s="243">
        <f t="shared" si="7"/>
        <v>350</v>
      </c>
    </row>
    <row r="258" spans="8:11" ht="20.100000000000001" customHeight="1" x14ac:dyDescent="0.15">
      <c r="H258" s="90">
        <v>257</v>
      </c>
      <c r="I258" s="196">
        <v>894.72286211988558</v>
      </c>
      <c r="J258" s="196">
        <f t="shared" si="8"/>
        <v>139.70806524808685</v>
      </c>
      <c r="K258" s="243">
        <f t="shared" si="7"/>
        <v>349</v>
      </c>
    </row>
    <row r="259" spans="8:11" ht="20.100000000000001" customHeight="1" x14ac:dyDescent="0.15">
      <c r="H259" s="90">
        <v>258</v>
      </c>
      <c r="I259" s="196">
        <v>896.46751196013781</v>
      </c>
      <c r="J259" s="196">
        <f t="shared" si="8"/>
        <v>139.43617401894005</v>
      </c>
      <c r="K259" s="243">
        <f t="shared" si="7"/>
        <v>349</v>
      </c>
    </row>
    <row r="260" spans="8:11" ht="20.100000000000001" customHeight="1" x14ac:dyDescent="0.15">
      <c r="H260" s="90">
        <v>259</v>
      </c>
      <c r="I260" s="196">
        <v>898.20877305891406</v>
      </c>
      <c r="J260" s="196">
        <f t="shared" si="8"/>
        <v>139.16586404996198</v>
      </c>
      <c r="K260" s="243">
        <f t="shared" si="7"/>
        <v>348</v>
      </c>
    </row>
    <row r="261" spans="8:11" ht="20.100000000000001" customHeight="1" x14ac:dyDescent="0.15">
      <c r="H261" s="90">
        <v>260</v>
      </c>
      <c r="I261" s="196">
        <v>899.94666508632599</v>
      </c>
      <c r="J261" s="196">
        <f t="shared" si="8"/>
        <v>138.89712007323186</v>
      </c>
      <c r="K261" s="243">
        <f t="shared" ref="K261:K324" si="9">ROUND((J261/1000/1000)*80000000/32,0)</f>
        <v>347</v>
      </c>
    </row>
    <row r="262" spans="8:11" ht="20.100000000000001" customHeight="1" x14ac:dyDescent="0.15">
      <c r="H262" s="90">
        <v>261</v>
      </c>
      <c r="I262" s="196">
        <v>901.68120752292475</v>
      </c>
      <c r="J262" s="196">
        <f t="shared" si="8"/>
        <v>138.62992702642296</v>
      </c>
      <c r="K262" s="243">
        <f t="shared" si="9"/>
        <v>347</v>
      </c>
    </row>
    <row r="263" spans="8:11" ht="20.100000000000001" customHeight="1" x14ac:dyDescent="0.15">
      <c r="H263" s="90">
        <v>262</v>
      </c>
      <c r="I263" s="196">
        <v>903.41241966224914</v>
      </c>
      <c r="J263" s="196">
        <f t="shared" si="8"/>
        <v>138.36427004925685</v>
      </c>
      <c r="K263" s="243">
        <f t="shared" si="9"/>
        <v>346</v>
      </c>
    </row>
    <row r="264" spans="8:11" ht="20.100000000000001" customHeight="1" x14ac:dyDescent="0.15">
      <c r="H264" s="90">
        <v>263</v>
      </c>
      <c r="I264" s="196">
        <v>905.14032061332887</v>
      </c>
      <c r="J264" s="196">
        <f t="shared" si="8"/>
        <v>138.10013448003201</v>
      </c>
      <c r="K264" s="243">
        <f t="shared" si="9"/>
        <v>345</v>
      </c>
    </row>
    <row r="265" spans="8:11" ht="20.100000000000001" customHeight="1" x14ac:dyDescent="0.15">
      <c r="H265" s="90">
        <v>264</v>
      </c>
      <c r="I265" s="196">
        <v>906.86492930314591</v>
      </c>
      <c r="J265" s="196">
        <f t="shared" si="8"/>
        <v>137.83750585222501</v>
      </c>
      <c r="K265" s="243">
        <f t="shared" si="9"/>
        <v>345</v>
      </c>
    </row>
    <row r="266" spans="8:11" ht="20.100000000000001" customHeight="1" x14ac:dyDescent="0.15">
      <c r="H266" s="90">
        <v>265</v>
      </c>
      <c r="I266" s="196">
        <v>908.58626447905317</v>
      </c>
      <c r="J266" s="196">
        <f t="shared" si="8"/>
        <v>137.5763698911627</v>
      </c>
      <c r="K266" s="243">
        <f t="shared" si="9"/>
        <v>344</v>
      </c>
    </row>
    <row r="267" spans="8:11" ht="20.100000000000001" customHeight="1" x14ac:dyDescent="0.15">
      <c r="H267" s="90">
        <v>266</v>
      </c>
      <c r="I267" s="196">
        <v>910.30434471115211</v>
      </c>
      <c r="J267" s="196">
        <f t="shared" si="8"/>
        <v>137.31671251076324</v>
      </c>
      <c r="K267" s="243">
        <f t="shared" si="9"/>
        <v>343</v>
      </c>
    </row>
    <row r="268" spans="8:11" ht="20.100000000000001" customHeight="1" x14ac:dyDescent="0.15">
      <c r="H268" s="90">
        <v>267</v>
      </c>
      <c r="I268" s="196">
        <v>912.01918839463019</v>
      </c>
      <c r="J268" s="196">
        <f t="shared" si="8"/>
        <v>137.05851981034479</v>
      </c>
      <c r="K268" s="243">
        <f t="shared" si="9"/>
        <v>343</v>
      </c>
    </row>
    <row r="269" spans="8:11" ht="20.100000000000001" customHeight="1" x14ac:dyDescent="0.15">
      <c r="H269" s="90">
        <v>268</v>
      </c>
      <c r="I269" s="196">
        <v>913.73081375205902</v>
      </c>
      <c r="J269" s="196">
        <f t="shared" si="8"/>
        <v>136.80177807149968</v>
      </c>
      <c r="K269" s="243">
        <f t="shared" si="9"/>
        <v>342</v>
      </c>
    </row>
    <row r="270" spans="8:11" ht="20.100000000000001" customHeight="1" x14ac:dyDescent="0.15">
      <c r="H270" s="90">
        <v>269</v>
      </c>
      <c r="I270" s="196">
        <v>915.4392388356531</v>
      </c>
      <c r="J270" s="196">
        <f t="shared" si="8"/>
        <v>136.54647375503311</v>
      </c>
      <c r="K270" s="243">
        <f t="shared" si="9"/>
        <v>341</v>
      </c>
    </row>
    <row r="271" spans="8:11" ht="20.100000000000001" customHeight="1" x14ac:dyDescent="0.15">
      <c r="H271" s="90">
        <v>270</v>
      </c>
      <c r="I271" s="196">
        <v>917.1444815294916</v>
      </c>
      <c r="J271" s="196">
        <f t="shared" si="8"/>
        <v>136.29259349796405</v>
      </c>
      <c r="K271" s="243">
        <f t="shared" si="9"/>
        <v>341</v>
      </c>
    </row>
    <row r="272" spans="8:11" ht="20.100000000000001" customHeight="1" x14ac:dyDescent="0.15">
      <c r="H272" s="90">
        <v>271</v>
      </c>
      <c r="I272" s="196">
        <v>918.84655955170228</v>
      </c>
      <c r="J272" s="196">
        <f t="shared" si="8"/>
        <v>136.04012411058761</v>
      </c>
      <c r="K272" s="243">
        <f t="shared" si="9"/>
        <v>340</v>
      </c>
    </row>
    <row r="273" spans="8:11" ht="20.100000000000001" customHeight="1" x14ac:dyDescent="0.15">
      <c r="H273" s="90">
        <v>272</v>
      </c>
      <c r="I273" s="196">
        <v>920.54549045660963</v>
      </c>
      <c r="J273" s="196">
        <f t="shared" si="8"/>
        <v>135.78905257359679</v>
      </c>
      <c r="K273" s="243">
        <f t="shared" si="9"/>
        <v>339</v>
      </c>
    </row>
    <row r="274" spans="8:11" ht="20.100000000000001" customHeight="1" x14ac:dyDescent="0.15">
      <c r="H274" s="90">
        <v>273</v>
      </c>
      <c r="I274" s="196">
        <v>922.24129163684711</v>
      </c>
      <c r="J274" s="196">
        <f t="shared" si="8"/>
        <v>135.53936603526262</v>
      </c>
      <c r="K274" s="243">
        <f t="shared" si="9"/>
        <v>339</v>
      </c>
    </row>
    <row r="275" spans="8:11" ht="20.100000000000001" customHeight="1" x14ac:dyDescent="0.15">
      <c r="H275" s="90">
        <v>274</v>
      </c>
      <c r="I275" s="196">
        <v>923.93398032543439</v>
      </c>
      <c r="J275" s="196">
        <f t="shared" si="8"/>
        <v>135.29105180867106</v>
      </c>
      <c r="K275" s="243">
        <f t="shared" si="9"/>
        <v>338</v>
      </c>
    </row>
    <row r="276" spans="8:11" ht="20.100000000000001" customHeight="1" x14ac:dyDescent="0.15">
      <c r="H276" s="90">
        <v>275</v>
      </c>
      <c r="I276" s="196">
        <v>925.62357359782072</v>
      </c>
      <c r="J276" s="196">
        <f t="shared" si="8"/>
        <v>135.0440973690153</v>
      </c>
      <c r="K276" s="243">
        <f t="shared" si="9"/>
        <v>338</v>
      </c>
    </row>
    <row r="277" spans="8:11" ht="20.100000000000001" customHeight="1" x14ac:dyDescent="0.15">
      <c r="H277" s="90">
        <v>276</v>
      </c>
      <c r="I277" s="196">
        <v>927.31008837389459</v>
      </c>
      <c r="J277" s="196">
        <f t="shared" si="8"/>
        <v>134.79849035094242</v>
      </c>
      <c r="K277" s="243">
        <f t="shared" si="9"/>
        <v>337</v>
      </c>
    </row>
    <row r="278" spans="8:11" ht="20.100000000000001" customHeight="1" x14ac:dyDescent="0.15">
      <c r="H278" s="90">
        <v>277</v>
      </c>
      <c r="I278" s="196">
        <v>928.99354141996071</v>
      </c>
      <c r="J278" s="196">
        <f t="shared" si="8"/>
        <v>134.55421854595275</v>
      </c>
      <c r="K278" s="243">
        <f t="shared" si="9"/>
        <v>336</v>
      </c>
    </row>
    <row r="279" spans="8:11" ht="20.100000000000001" customHeight="1" x14ac:dyDescent="0.15">
      <c r="H279" s="90">
        <v>278</v>
      </c>
      <c r="I279" s="196">
        <v>930.67394935068432</v>
      </c>
      <c r="J279" s="196">
        <f t="shared" si="8"/>
        <v>134.31126989985097</v>
      </c>
      <c r="K279" s="243">
        <f t="shared" si="9"/>
        <v>336</v>
      </c>
    </row>
    <row r="280" spans="8:11" ht="20.100000000000001" customHeight="1" x14ac:dyDescent="0.15">
      <c r="H280" s="90">
        <v>279</v>
      </c>
      <c r="I280" s="196">
        <v>932.35132863100489</v>
      </c>
      <c r="J280" s="196">
        <f t="shared" si="8"/>
        <v>134.06963251024769</v>
      </c>
      <c r="K280" s="243">
        <f t="shared" si="9"/>
        <v>335</v>
      </c>
    </row>
    <row r="281" spans="8:11" ht="20.100000000000001" customHeight="1" x14ac:dyDescent="0.15">
      <c r="H281" s="90">
        <v>280</v>
      </c>
      <c r="I281" s="196">
        <v>934.02569557801792</v>
      </c>
      <c r="J281" s="196">
        <f t="shared" si="8"/>
        <v>133.82929462411016</v>
      </c>
      <c r="K281" s="243">
        <f t="shared" si="9"/>
        <v>335</v>
      </c>
    </row>
    <row r="282" spans="8:11" ht="20.100000000000001" customHeight="1" x14ac:dyDescent="0.15">
      <c r="H282" s="90">
        <v>281</v>
      </c>
      <c r="I282" s="196">
        <v>935.69706636282672</v>
      </c>
      <c r="J282" s="196">
        <f t="shared" si="8"/>
        <v>133.59024463536139</v>
      </c>
      <c r="K282" s="243">
        <f t="shared" si="9"/>
        <v>334</v>
      </c>
    </row>
    <row r="283" spans="8:11" ht="20.100000000000001" customHeight="1" x14ac:dyDescent="0.15">
      <c r="H283" s="90">
        <v>282</v>
      </c>
      <c r="I283" s="196">
        <v>937.36545701236514</v>
      </c>
      <c r="J283" s="196">
        <f t="shared" si="8"/>
        <v>133.3524710825258</v>
      </c>
      <c r="K283" s="243">
        <f t="shared" si="9"/>
        <v>333</v>
      </c>
    </row>
    <row r="284" spans="8:11" ht="20.100000000000001" customHeight="1" x14ac:dyDescent="0.15">
      <c r="H284" s="90">
        <v>283</v>
      </c>
      <c r="I284" s="196">
        <v>939.03088341119008</v>
      </c>
      <c r="J284" s="196">
        <f t="shared" si="8"/>
        <v>133.11596264642134</v>
      </c>
      <c r="K284" s="243">
        <f t="shared" si="9"/>
        <v>333</v>
      </c>
    </row>
    <row r="285" spans="8:11" ht="20.100000000000001" customHeight="1" x14ac:dyDescent="0.15">
      <c r="H285" s="90">
        <v>284</v>
      </c>
      <c r="I285" s="196">
        <v>940.69336130324632</v>
      </c>
      <c r="J285" s="196">
        <f t="shared" si="8"/>
        <v>132.88070814789603</v>
      </c>
      <c r="K285" s="243">
        <f t="shared" si="9"/>
        <v>332</v>
      </c>
    </row>
    <row r="286" spans="8:11" ht="20.100000000000001" customHeight="1" x14ac:dyDescent="0.15">
      <c r="H286" s="90">
        <v>285</v>
      </c>
      <c r="I286" s="196">
        <v>942.35290629360293</v>
      </c>
      <c r="J286" s="196">
        <f t="shared" si="8"/>
        <v>132.64669654560873</v>
      </c>
      <c r="K286" s="243">
        <f t="shared" si="9"/>
        <v>332</v>
      </c>
    </row>
    <row r="287" spans="8:11" ht="20.100000000000001" customHeight="1" x14ac:dyDescent="0.15">
      <c r="H287" s="90">
        <v>286</v>
      </c>
      <c r="I287" s="196">
        <v>944.00953385016192</v>
      </c>
      <c r="J287" s="196">
        <f t="shared" si="8"/>
        <v>132.41391693385233</v>
      </c>
      <c r="K287" s="243">
        <f t="shared" si="9"/>
        <v>331</v>
      </c>
    </row>
    <row r="288" spans="8:11" ht="20.100000000000001" customHeight="1" x14ac:dyDescent="0.15">
      <c r="H288" s="90">
        <v>287</v>
      </c>
      <c r="I288" s="196">
        <v>945.66325930534072</v>
      </c>
      <c r="J288" s="196">
        <f t="shared" si="8"/>
        <v>132.18235854041924</v>
      </c>
      <c r="K288" s="243">
        <f t="shared" si="9"/>
        <v>330</v>
      </c>
    </row>
    <row r="289" spans="8:11" ht="20.100000000000001" customHeight="1" x14ac:dyDescent="0.15">
      <c r="H289" s="90">
        <v>288</v>
      </c>
      <c r="I289" s="196">
        <v>947.31409785772746</v>
      </c>
      <c r="J289" s="196">
        <f t="shared" si="8"/>
        <v>131.95201072450749</v>
      </c>
      <c r="K289" s="243">
        <f t="shared" si="9"/>
        <v>330</v>
      </c>
    </row>
    <row r="290" spans="8:11" ht="20.100000000000001" customHeight="1" x14ac:dyDescent="0.15">
      <c r="H290" s="90">
        <v>289</v>
      </c>
      <c r="I290" s="196">
        <v>948.96206457371102</v>
      </c>
      <c r="J290" s="196">
        <f t="shared" ref="J290:J353" si="10">1000000/I290/8</f>
        <v>131.72286297466695</v>
      </c>
      <c r="K290" s="243">
        <f t="shared" si="9"/>
        <v>329</v>
      </c>
    </row>
    <row r="291" spans="8:11" ht="20.100000000000001" customHeight="1" x14ac:dyDescent="0.15">
      <c r="H291" s="90">
        <v>290</v>
      </c>
      <c r="I291" s="196">
        <v>950.60717438908489</v>
      </c>
      <c r="J291" s="196">
        <f t="shared" si="10"/>
        <v>131.49490490678468</v>
      </c>
      <c r="K291" s="243">
        <f t="shared" si="9"/>
        <v>329</v>
      </c>
    </row>
    <row r="292" spans="8:11" ht="20.100000000000001" customHeight="1" x14ac:dyDescent="0.15">
      <c r="H292" s="90">
        <v>291</v>
      </c>
      <c r="I292" s="196">
        <v>952.24944211062677</v>
      </c>
      <c r="J292" s="196">
        <f t="shared" si="10"/>
        <v>131.26812626210835</v>
      </c>
      <c r="K292" s="243">
        <f t="shared" si="9"/>
        <v>328</v>
      </c>
    </row>
    <row r="293" spans="8:11" ht="20.100000000000001" customHeight="1" x14ac:dyDescent="0.15">
      <c r="H293" s="90">
        <v>292</v>
      </c>
      <c r="I293" s="196">
        <v>953.88888241765346</v>
      </c>
      <c r="J293" s="196">
        <f t="shared" si="10"/>
        <v>131.04251690530725</v>
      </c>
      <c r="K293" s="243">
        <f t="shared" si="9"/>
        <v>328</v>
      </c>
    </row>
    <row r="294" spans="8:11" ht="20.100000000000001" customHeight="1" x14ac:dyDescent="0.15">
      <c r="H294" s="90">
        <v>293</v>
      </c>
      <c r="I294" s="196">
        <v>955.52550986355141</v>
      </c>
      <c r="J294" s="196">
        <f t="shared" si="10"/>
        <v>130.81806682256965</v>
      </c>
      <c r="K294" s="243">
        <f t="shared" si="9"/>
        <v>327</v>
      </c>
    </row>
    <row r="295" spans="8:11" ht="20.100000000000001" customHeight="1" x14ac:dyDescent="0.15">
      <c r="H295" s="90">
        <v>294</v>
      </c>
      <c r="I295" s="196">
        <v>957.15933887728431</v>
      </c>
      <c r="J295" s="196">
        <f t="shared" si="10"/>
        <v>130.59476611973591</v>
      </c>
      <c r="K295" s="243">
        <f t="shared" si="9"/>
        <v>326</v>
      </c>
    </row>
    <row r="296" spans="8:11" ht="20.100000000000001" customHeight="1" x14ac:dyDescent="0.15">
      <c r="H296" s="90">
        <v>295</v>
      </c>
      <c r="I296" s="196">
        <v>958.79038376487699</v>
      </c>
      <c r="J296" s="196">
        <f t="shared" si="10"/>
        <v>130.37260502046669</v>
      </c>
      <c r="K296" s="243">
        <f t="shared" si="9"/>
        <v>326</v>
      </c>
    </row>
    <row r="297" spans="8:11" ht="20.100000000000001" customHeight="1" x14ac:dyDescent="0.15">
      <c r="H297" s="90">
        <v>296</v>
      </c>
      <c r="I297" s="196">
        <v>960.41865871087703</v>
      </c>
      <c r="J297" s="196">
        <f t="shared" si="10"/>
        <v>130.15157386444511</v>
      </c>
      <c r="K297" s="243">
        <f t="shared" si="9"/>
        <v>325</v>
      </c>
    </row>
    <row r="298" spans="8:11" ht="20.100000000000001" customHeight="1" x14ac:dyDescent="0.15">
      <c r="H298" s="90">
        <v>297</v>
      </c>
      <c r="I298" s="196">
        <v>962.04417777979415</v>
      </c>
      <c r="J298" s="196">
        <f t="shared" si="10"/>
        <v>129.9316631056123</v>
      </c>
      <c r="K298" s="243">
        <f t="shared" si="9"/>
        <v>325</v>
      </c>
    </row>
    <row r="299" spans="8:11" ht="20.100000000000001" customHeight="1" x14ac:dyDescent="0.15">
      <c r="H299" s="90">
        <v>298</v>
      </c>
      <c r="I299" s="196">
        <v>963.66695491751727</v>
      </c>
      <c r="J299" s="196">
        <f t="shared" si="10"/>
        <v>129.71286331043598</v>
      </c>
      <c r="K299" s="243">
        <f t="shared" si="9"/>
        <v>324</v>
      </c>
    </row>
    <row r="300" spans="8:11" ht="20.100000000000001" customHeight="1" x14ac:dyDescent="0.15">
      <c r="H300" s="90">
        <v>299</v>
      </c>
      <c r="I300" s="196">
        <v>965.28700395271051</v>
      </c>
      <c r="J300" s="196">
        <f t="shared" si="10"/>
        <v>129.49516515621065</v>
      </c>
      <c r="K300" s="243">
        <f t="shared" si="9"/>
        <v>324</v>
      </c>
    </row>
    <row r="301" spans="8:11" ht="20.100000000000001" customHeight="1" x14ac:dyDescent="0.15">
      <c r="H301" s="90">
        <v>300</v>
      </c>
      <c r="I301" s="196">
        <v>966.90433859818836</v>
      </c>
      <c r="J301" s="196">
        <f t="shared" si="10"/>
        <v>129.27855942938905</v>
      </c>
      <c r="K301" s="243">
        <f t="shared" si="9"/>
        <v>323</v>
      </c>
    </row>
    <row r="302" spans="8:11" ht="20.100000000000001" customHeight="1" x14ac:dyDescent="0.15">
      <c r="H302" s="90">
        <v>301</v>
      </c>
      <c r="I302" s="196">
        <v>968.51897245226962</v>
      </c>
      <c r="J302" s="196">
        <f t="shared" si="10"/>
        <v>129.06303702394453</v>
      </c>
      <c r="K302" s="243">
        <f t="shared" si="9"/>
        <v>323</v>
      </c>
    </row>
    <row r="303" spans="8:11" ht="20.100000000000001" customHeight="1" x14ac:dyDescent="0.15">
      <c r="H303" s="90">
        <v>302</v>
      </c>
      <c r="I303" s="196">
        <v>970.13091900011113</v>
      </c>
      <c r="J303" s="196">
        <f t="shared" si="10"/>
        <v>128.84858893976318</v>
      </c>
      <c r="K303" s="243">
        <f t="shared" si="9"/>
        <v>322</v>
      </c>
    </row>
    <row r="304" spans="8:11" ht="20.100000000000001" customHeight="1" x14ac:dyDescent="0.15">
      <c r="H304" s="90">
        <v>303</v>
      </c>
      <c r="I304" s="196">
        <v>971.74019161502224</v>
      </c>
      <c r="J304" s="196">
        <f t="shared" si="10"/>
        <v>128.635206281065</v>
      </c>
      <c r="K304" s="243">
        <f t="shared" si="9"/>
        <v>322</v>
      </c>
    </row>
    <row r="305" spans="8:11" ht="20.100000000000001" customHeight="1" x14ac:dyDescent="0.15">
      <c r="H305" s="90">
        <v>304</v>
      </c>
      <c r="I305" s="196">
        <v>973.346803559759</v>
      </c>
      <c r="J305" s="196">
        <f t="shared" si="10"/>
        <v>128.42288025485416</v>
      </c>
      <c r="K305" s="243">
        <f t="shared" si="9"/>
        <v>321</v>
      </c>
    </row>
    <row r="306" spans="8:11" ht="20.100000000000001" customHeight="1" x14ac:dyDescent="0.15">
      <c r="H306" s="90">
        <v>305</v>
      </c>
      <c r="I306" s="196">
        <v>974.95076798779951</v>
      </c>
      <c r="J306" s="196">
        <f t="shared" si="10"/>
        <v>128.21160216939717</v>
      </c>
      <c r="K306" s="243">
        <f t="shared" si="9"/>
        <v>321</v>
      </c>
    </row>
    <row r="307" spans="8:11" ht="20.100000000000001" customHeight="1" x14ac:dyDescent="0.15">
      <c r="H307" s="90">
        <v>306</v>
      </c>
      <c r="I307" s="196">
        <v>976.55209794460029</v>
      </c>
      <c r="J307" s="196">
        <f t="shared" si="10"/>
        <v>128.00136343272823</v>
      </c>
      <c r="K307" s="243">
        <f t="shared" si="9"/>
        <v>320</v>
      </c>
    </row>
    <row r="308" spans="8:11" ht="20.100000000000001" customHeight="1" x14ac:dyDescent="0.15">
      <c r="H308" s="90">
        <v>307</v>
      </c>
      <c r="I308" s="196">
        <v>978.15080636883397</v>
      </c>
      <c r="J308" s="196">
        <f t="shared" si="10"/>
        <v>127.79215555118186</v>
      </c>
      <c r="K308" s="243">
        <f t="shared" si="9"/>
        <v>319</v>
      </c>
    </row>
    <row r="309" spans="8:11" ht="20.100000000000001" customHeight="1" x14ac:dyDescent="0.15">
      <c r="H309" s="90">
        <v>308</v>
      </c>
      <c r="I309" s="196">
        <v>979.74690609360948</v>
      </c>
      <c r="J309" s="196">
        <f t="shared" si="10"/>
        <v>127.58397012795153</v>
      </c>
      <c r="K309" s="243">
        <f t="shared" si="9"/>
        <v>319</v>
      </c>
    </row>
    <row r="310" spans="8:11" ht="20.100000000000001" customHeight="1" x14ac:dyDescent="0.15">
      <c r="H310" s="90">
        <v>309</v>
      </c>
      <c r="I310" s="196">
        <v>981.34040984767364</v>
      </c>
      <c r="J310" s="196">
        <f t="shared" si="10"/>
        <v>127.37679886167415</v>
      </c>
      <c r="K310" s="243">
        <f t="shared" si="9"/>
        <v>318</v>
      </c>
    </row>
    <row r="311" spans="8:11" ht="20.100000000000001" customHeight="1" x14ac:dyDescent="0.15">
      <c r="H311" s="90">
        <v>310</v>
      </c>
      <c r="I311" s="196">
        <v>982.9313302565954</v>
      </c>
      <c r="J311" s="196">
        <f t="shared" si="10"/>
        <v>127.17063354503982</v>
      </c>
      <c r="K311" s="243">
        <f t="shared" si="9"/>
        <v>318</v>
      </c>
    </row>
    <row r="312" spans="8:11" ht="20.100000000000001" customHeight="1" x14ac:dyDescent="0.15">
      <c r="H312" s="90">
        <v>311</v>
      </c>
      <c r="I312" s="196">
        <v>984.51967984393298</v>
      </c>
      <c r="J312" s="196">
        <f t="shared" si="10"/>
        <v>126.96546606342609</v>
      </c>
      <c r="K312" s="243">
        <f t="shared" si="9"/>
        <v>317</v>
      </c>
    </row>
    <row r="313" spans="8:11" ht="20.100000000000001" customHeight="1" x14ac:dyDescent="0.15">
      <c r="H313" s="90">
        <v>312</v>
      </c>
      <c r="I313" s="196">
        <v>986.10547103238412</v>
      </c>
      <c r="J313" s="196">
        <f t="shared" si="10"/>
        <v>126.76128839355658</v>
      </c>
      <c r="K313" s="243">
        <f t="shared" si="9"/>
        <v>317</v>
      </c>
    </row>
    <row r="314" spans="8:11" ht="20.100000000000001" customHeight="1" x14ac:dyDescent="0.15">
      <c r="H314" s="90">
        <v>313</v>
      </c>
      <c r="I314" s="196">
        <v>987.68871614491991</v>
      </c>
      <c r="J314" s="196">
        <f t="shared" si="10"/>
        <v>126.55809260218298</v>
      </c>
      <c r="K314" s="243">
        <f t="shared" si="9"/>
        <v>316</v>
      </c>
    </row>
    <row r="315" spans="8:11" ht="20.100000000000001" customHeight="1" x14ac:dyDescent="0.15">
      <c r="H315" s="90">
        <v>314</v>
      </c>
      <c r="I315" s="196">
        <v>989.26942740590141</v>
      </c>
      <c r="J315" s="196">
        <f t="shared" si="10"/>
        <v>126.35587084479057</v>
      </c>
      <c r="K315" s="243">
        <f t="shared" si="9"/>
        <v>316</v>
      </c>
    </row>
    <row r="316" spans="8:11" ht="20.100000000000001" customHeight="1" x14ac:dyDescent="0.15">
      <c r="H316" s="90">
        <v>315</v>
      </c>
      <c r="I316" s="196">
        <v>990.8476169421815</v>
      </c>
      <c r="J316" s="196">
        <f t="shared" si="10"/>
        <v>126.15461536432606</v>
      </c>
      <c r="K316" s="243">
        <f t="shared" si="9"/>
        <v>315</v>
      </c>
    </row>
    <row r="317" spans="8:11" ht="20.100000000000001" customHeight="1" x14ac:dyDescent="0.15">
      <c r="H317" s="90">
        <v>316</v>
      </c>
      <c r="I317" s="196">
        <v>992.4232967841898</v>
      </c>
      <c r="J317" s="196">
        <f t="shared" si="10"/>
        <v>125.95431848994797</v>
      </c>
      <c r="K317" s="243">
        <f t="shared" si="9"/>
        <v>315</v>
      </c>
    </row>
    <row r="318" spans="8:11" ht="20.100000000000001" customHeight="1" x14ac:dyDescent="0.15">
      <c r="H318" s="90">
        <v>317</v>
      </c>
      <c r="I318" s="196">
        <v>993.99647886700291</v>
      </c>
      <c r="J318" s="196">
        <f t="shared" si="10"/>
        <v>125.75497263579848</v>
      </c>
      <c r="K318" s="243">
        <f t="shared" si="9"/>
        <v>314</v>
      </c>
    </row>
    <row r="319" spans="8:11" ht="20.100000000000001" customHeight="1" x14ac:dyDescent="0.15">
      <c r="H319" s="90">
        <v>318</v>
      </c>
      <c r="I319" s="196">
        <v>995.56717503139896</v>
      </c>
      <c r="J319" s="196">
        <f t="shared" si="10"/>
        <v>125.55657029979685</v>
      </c>
      <c r="K319" s="243">
        <f t="shared" si="9"/>
        <v>314</v>
      </c>
    </row>
    <row r="320" spans="8:11" ht="20.100000000000001" customHeight="1" x14ac:dyDescent="0.15">
      <c r="H320" s="90">
        <v>319</v>
      </c>
      <c r="I320" s="196">
        <v>997.13539702489754</v>
      </c>
      <c r="J320" s="196">
        <f t="shared" si="10"/>
        <v>125.35910406245348</v>
      </c>
      <c r="K320" s="243">
        <f t="shared" si="9"/>
        <v>313</v>
      </c>
    </row>
    <row r="321" spans="8:11" ht="20.100000000000001" customHeight="1" x14ac:dyDescent="0.15">
      <c r="H321" s="90">
        <v>320</v>
      </c>
      <c r="I321" s="196">
        <v>998.7011565027849</v>
      </c>
      <c r="J321" s="196">
        <f t="shared" si="10"/>
        <v>125.1625665857046</v>
      </c>
      <c r="K321" s="243">
        <f t="shared" si="9"/>
        <v>313</v>
      </c>
    </row>
    <row r="322" spans="8:11" ht="20.100000000000001" customHeight="1" x14ac:dyDescent="0.15">
      <c r="H322" s="90">
        <v>321</v>
      </c>
      <c r="I322" s="196">
        <v>1000.2644650291242</v>
      </c>
      <c r="J322" s="196">
        <f t="shared" si="10"/>
        <v>124.9669506117669</v>
      </c>
      <c r="K322" s="243">
        <f t="shared" si="9"/>
        <v>312</v>
      </c>
    </row>
    <row r="323" spans="8:11" ht="20.100000000000001" customHeight="1" x14ac:dyDescent="0.15">
      <c r="H323" s="90">
        <v>322</v>
      </c>
      <c r="I323" s="196">
        <v>1001.8253340777522</v>
      </c>
      <c r="J323" s="196">
        <f t="shared" si="10"/>
        <v>124.77224896201186</v>
      </c>
      <c r="K323" s="243">
        <f t="shared" si="9"/>
        <v>312</v>
      </c>
    </row>
    <row r="324" spans="8:11" ht="20.100000000000001" customHeight="1" x14ac:dyDescent="0.15">
      <c r="H324" s="90">
        <v>323</v>
      </c>
      <c r="I324" s="196">
        <v>1003.3837750332621</v>
      </c>
      <c r="J324" s="196">
        <f t="shared" si="10"/>
        <v>124.57845453585919</v>
      </c>
      <c r="K324" s="243">
        <f t="shared" si="9"/>
        <v>311</v>
      </c>
    </row>
    <row r="325" spans="8:11" ht="20.100000000000001" customHeight="1" x14ac:dyDescent="0.15">
      <c r="H325" s="90">
        <v>324</v>
      </c>
      <c r="I325" s="196">
        <v>1004.9397991919715</v>
      </c>
      <c r="J325" s="196">
        <f t="shared" si="10"/>
        <v>124.38556030968928</v>
      </c>
      <c r="K325" s="243">
        <f t="shared" ref="K325:K388" si="11">ROUND((J325/1000/1000)*80000000/32,0)</f>
        <v>311</v>
      </c>
    </row>
    <row r="326" spans="8:11" ht="20.100000000000001" customHeight="1" x14ac:dyDescent="0.15">
      <c r="H326" s="90">
        <v>325</v>
      </c>
      <c r="I326" s="196">
        <v>1006.4934177628784</v>
      </c>
      <c r="J326" s="196">
        <f t="shared" si="10"/>
        <v>124.193559335774</v>
      </c>
      <c r="K326" s="243">
        <f t="shared" si="11"/>
        <v>310</v>
      </c>
    </row>
    <row r="327" spans="8:11" ht="20.100000000000001" customHeight="1" x14ac:dyDescent="0.15">
      <c r="H327" s="90">
        <v>326</v>
      </c>
      <c r="I327" s="196">
        <v>1008.044641868603</v>
      </c>
      <c r="J327" s="196">
        <f t="shared" si="10"/>
        <v>124.0024447412256</v>
      </c>
      <c r="K327" s="243">
        <f t="shared" si="11"/>
        <v>310</v>
      </c>
    </row>
    <row r="328" spans="8:11" ht="20.100000000000001" customHeight="1" x14ac:dyDescent="0.15">
      <c r="H328" s="90">
        <v>327</v>
      </c>
      <c r="I328" s="196">
        <v>1009.5934825463167</v>
      </c>
      <c r="J328" s="196">
        <f t="shared" si="10"/>
        <v>123.81220972696347</v>
      </c>
      <c r="K328" s="243">
        <f t="shared" si="11"/>
        <v>310</v>
      </c>
    </row>
    <row r="329" spans="8:11" ht="20.100000000000001" customHeight="1" x14ac:dyDescent="0.15">
      <c r="H329" s="90">
        <v>328</v>
      </c>
      <c r="I329" s="196">
        <v>1011.1399507486587</v>
      </c>
      <c r="J329" s="196">
        <f t="shared" si="10"/>
        <v>123.62284756669804</v>
      </c>
      <c r="K329" s="243">
        <f t="shared" si="11"/>
        <v>309</v>
      </c>
    </row>
    <row r="330" spans="8:11" ht="20.100000000000001" customHeight="1" x14ac:dyDescent="0.15">
      <c r="H330" s="90">
        <v>329</v>
      </c>
      <c r="I330" s="196">
        <v>1012.684057344639</v>
      </c>
      <c r="J330" s="196">
        <f t="shared" si="10"/>
        <v>123.43435160593202</v>
      </c>
      <c r="K330" s="243">
        <f t="shared" si="11"/>
        <v>309</v>
      </c>
    </row>
    <row r="331" spans="8:11" ht="20.100000000000001" customHeight="1" x14ac:dyDescent="0.15">
      <c r="H331" s="90">
        <v>330</v>
      </c>
      <c r="I331" s="196">
        <v>1014.2258131205299</v>
      </c>
      <c r="J331" s="196">
        <f t="shared" si="10"/>
        <v>123.24671526097816</v>
      </c>
      <c r="K331" s="243">
        <f t="shared" si="11"/>
        <v>308</v>
      </c>
    </row>
    <row r="332" spans="8:11" ht="20.100000000000001" customHeight="1" x14ac:dyDescent="0.15">
      <c r="H332" s="90">
        <v>331</v>
      </c>
      <c r="I332" s="196">
        <v>1015.7652287807454</v>
      </c>
      <c r="J332" s="196">
        <f t="shared" si="10"/>
        <v>123.05993201799336</v>
      </c>
      <c r="K332" s="243">
        <f t="shared" si="11"/>
        <v>308</v>
      </c>
    </row>
    <row r="333" spans="8:11" ht="20.100000000000001" customHeight="1" x14ac:dyDescent="0.15">
      <c r="H333" s="90">
        <v>332</v>
      </c>
      <c r="I333" s="196">
        <v>1017.3023149487078</v>
      </c>
      <c r="J333" s="196">
        <f t="shared" si="10"/>
        <v>122.87399543202895</v>
      </c>
      <c r="K333" s="243">
        <f t="shared" si="11"/>
        <v>307</v>
      </c>
    </row>
    <row r="334" spans="8:11" ht="20.100000000000001" customHeight="1" x14ac:dyDescent="0.15">
      <c r="H334" s="90">
        <v>333</v>
      </c>
      <c r="I334" s="196">
        <v>1018.8370821677036</v>
      </c>
      <c r="J334" s="196">
        <f t="shared" si="10"/>
        <v>122.68889912609663</v>
      </c>
      <c r="K334" s="243">
        <f t="shared" si="11"/>
        <v>307</v>
      </c>
    </row>
    <row r="335" spans="8:11" ht="20.100000000000001" customHeight="1" x14ac:dyDescent="0.15">
      <c r="H335" s="90">
        <v>334</v>
      </c>
      <c r="I335" s="196">
        <v>1020.3695409017264</v>
      </c>
      <c r="J335" s="196">
        <f t="shared" si="10"/>
        <v>122.50463679024988</v>
      </c>
      <c r="K335" s="243">
        <f t="shared" si="11"/>
        <v>306</v>
      </c>
    </row>
    <row r="336" spans="8:11" ht="20.100000000000001" customHeight="1" x14ac:dyDescent="0.15">
      <c r="H336" s="90">
        <v>335</v>
      </c>
      <c r="I336" s="196">
        <v>1021.8997015363102</v>
      </c>
      <c r="J336" s="196">
        <f t="shared" si="10"/>
        <v>122.32120218068044</v>
      </c>
      <c r="K336" s="243">
        <f t="shared" si="11"/>
        <v>306</v>
      </c>
    </row>
    <row r="337" spans="8:11" ht="20.100000000000001" customHeight="1" x14ac:dyDescent="0.15">
      <c r="H337" s="90">
        <v>336</v>
      </c>
      <c r="I337" s="196">
        <v>1023.4275743793499</v>
      </c>
      <c r="J337" s="196">
        <f t="shared" si="10"/>
        <v>122.13858911882976</v>
      </c>
      <c r="K337" s="243">
        <f t="shared" si="11"/>
        <v>305</v>
      </c>
    </row>
    <row r="338" spans="8:11" ht="20.100000000000001" customHeight="1" x14ac:dyDescent="0.15">
      <c r="H338" s="90">
        <v>337</v>
      </c>
      <c r="I338" s="196">
        <v>1024.9531696619119</v>
      </c>
      <c r="J338" s="196">
        <f t="shared" si="10"/>
        <v>121.95679149051476</v>
      </c>
      <c r="K338" s="243">
        <f t="shared" si="11"/>
        <v>305</v>
      </c>
    </row>
    <row r="339" spans="8:11" ht="20.100000000000001" customHeight="1" x14ac:dyDescent="0.15">
      <c r="H339" s="90">
        <v>338</v>
      </c>
      <c r="I339" s="196">
        <v>1026.4764975390328</v>
      </c>
      <c r="J339" s="196">
        <f t="shared" si="10"/>
        <v>121.7758032450682</v>
      </c>
      <c r="K339" s="243">
        <f t="shared" si="11"/>
        <v>304</v>
      </c>
    </row>
    <row r="340" spans="8:11" ht="20.100000000000001" customHeight="1" x14ac:dyDescent="0.15">
      <c r="H340" s="90">
        <v>339</v>
      </c>
      <c r="I340" s="196">
        <v>1027.9975680905086</v>
      </c>
      <c r="J340" s="196">
        <f t="shared" si="10"/>
        <v>121.59561839449269</v>
      </c>
      <c r="K340" s="243">
        <f t="shared" si="11"/>
        <v>304</v>
      </c>
    </row>
    <row r="341" spans="8:11" ht="20.100000000000001" customHeight="1" x14ac:dyDescent="0.15">
      <c r="H341" s="90">
        <v>340</v>
      </c>
      <c r="I341" s="196">
        <v>1029.5163913216729</v>
      </c>
      <c r="J341" s="196">
        <f t="shared" si="10"/>
        <v>121.41623101262861</v>
      </c>
      <c r="K341" s="243">
        <f t="shared" si="11"/>
        <v>304</v>
      </c>
    </row>
    <row r="342" spans="8:11" ht="20.100000000000001" customHeight="1" x14ac:dyDescent="0.15">
      <c r="H342" s="90">
        <v>341</v>
      </c>
      <c r="I342" s="196">
        <v>1031.0329771641643</v>
      </c>
      <c r="J342" s="196">
        <f t="shared" si="10"/>
        <v>121.23763523433558</v>
      </c>
      <c r="K342" s="243">
        <f t="shared" si="11"/>
        <v>303</v>
      </c>
    </row>
    <row r="343" spans="8:11" ht="20.100000000000001" customHeight="1" x14ac:dyDescent="0.15">
      <c r="H343" s="90">
        <v>342</v>
      </c>
      <c r="I343" s="196">
        <v>1032.5473354766841</v>
      </c>
      <c r="J343" s="196">
        <f t="shared" si="10"/>
        <v>121.05982525468694</v>
      </c>
      <c r="K343" s="243">
        <f t="shared" si="11"/>
        <v>303</v>
      </c>
    </row>
    <row r="344" spans="8:11" ht="20.100000000000001" customHeight="1" x14ac:dyDescent="0.15">
      <c r="H344" s="90">
        <v>343</v>
      </c>
      <c r="I344" s="196">
        <v>1034.0594760457448</v>
      </c>
      <c r="J344" s="196">
        <f t="shared" si="10"/>
        <v>120.88279532817728</v>
      </c>
      <c r="K344" s="243">
        <f t="shared" si="11"/>
        <v>302</v>
      </c>
    </row>
    <row r="345" spans="8:11" ht="20.100000000000001" customHeight="1" x14ac:dyDescent="0.15">
      <c r="H345" s="90">
        <v>344</v>
      </c>
      <c r="I345" s="196">
        <v>1035.5694085864068</v>
      </c>
      <c r="J345" s="196">
        <f t="shared" si="10"/>
        <v>120.70653976794269</v>
      </c>
      <c r="K345" s="243">
        <f t="shared" si="11"/>
        <v>302</v>
      </c>
    </row>
    <row r="346" spans="8:11" ht="20.100000000000001" customHeight="1" x14ac:dyDescent="0.15">
      <c r="H346" s="90">
        <v>345</v>
      </c>
      <c r="I346" s="196">
        <v>1037.0771427430075</v>
      </c>
      <c r="J346" s="196">
        <f t="shared" si="10"/>
        <v>120.53105294499349</v>
      </c>
      <c r="K346" s="243">
        <f t="shared" si="11"/>
        <v>301</v>
      </c>
    </row>
    <row r="347" spans="8:11" ht="20.100000000000001" customHeight="1" x14ac:dyDescent="0.15">
      <c r="H347" s="90">
        <v>346</v>
      </c>
      <c r="I347" s="196">
        <v>1038.5826880898796</v>
      </c>
      <c r="J347" s="196">
        <f t="shared" si="10"/>
        <v>120.35632928745912</v>
      </c>
      <c r="K347" s="243">
        <f t="shared" si="11"/>
        <v>301</v>
      </c>
    </row>
    <row r="348" spans="8:11" ht="20.100000000000001" customHeight="1" x14ac:dyDescent="0.15">
      <c r="H348" s="90">
        <v>347</v>
      </c>
      <c r="I348" s="196">
        <v>1040.0860541320608</v>
      </c>
      <c r="J348" s="196">
        <f t="shared" si="10"/>
        <v>120.18236327984513</v>
      </c>
      <c r="K348" s="243">
        <f t="shared" si="11"/>
        <v>300</v>
      </c>
    </row>
    <row r="349" spans="8:11" ht="20.100000000000001" customHeight="1" x14ac:dyDescent="0.15">
      <c r="H349" s="90">
        <v>348</v>
      </c>
      <c r="I349" s="196">
        <v>1041.5872503059934</v>
      </c>
      <c r="J349" s="196">
        <f t="shared" si="10"/>
        <v>120.00914946230188</v>
      </c>
      <c r="K349" s="243">
        <f t="shared" si="11"/>
        <v>300</v>
      </c>
    </row>
    <row r="350" spans="8:11" ht="20.100000000000001" customHeight="1" x14ac:dyDescent="0.15">
      <c r="H350" s="90">
        <v>349</v>
      </c>
      <c r="I350" s="196">
        <v>1043.0862859802157</v>
      </c>
      <c r="J350" s="196">
        <f t="shared" si="10"/>
        <v>119.83668242990483</v>
      </c>
      <c r="K350" s="243">
        <f t="shared" si="11"/>
        <v>300</v>
      </c>
    </row>
    <row r="351" spans="8:11" ht="20.100000000000001" customHeight="1" x14ac:dyDescent="0.15">
      <c r="H351" s="90">
        <v>350</v>
      </c>
      <c r="I351" s="196">
        <v>1044.5831704560439</v>
      </c>
      <c r="J351" s="196">
        <f t="shared" si="10"/>
        <v>119.6649568319462</v>
      </c>
      <c r="K351" s="243">
        <f t="shared" si="11"/>
        <v>299</v>
      </c>
    </row>
    <row r="352" spans="8:11" ht="20.100000000000001" customHeight="1" x14ac:dyDescent="0.15">
      <c r="H352" s="90">
        <v>351</v>
      </c>
      <c r="I352" s="196">
        <v>1046.0779129682455</v>
      </c>
      <c r="J352" s="196">
        <f t="shared" si="10"/>
        <v>119.49396737123773</v>
      </c>
      <c r="K352" s="243">
        <f t="shared" si="11"/>
        <v>299</v>
      </c>
    </row>
    <row r="353" spans="8:11" ht="20.100000000000001" customHeight="1" x14ac:dyDescent="0.15">
      <c r="H353" s="90">
        <v>352</v>
      </c>
      <c r="I353" s="196">
        <v>1047.5705226857046</v>
      </c>
      <c r="J353" s="196">
        <f t="shared" si="10"/>
        <v>119.3237088034243</v>
      </c>
      <c r="K353" s="243">
        <f t="shared" si="11"/>
        <v>298</v>
      </c>
    </row>
    <row r="354" spans="8:11" ht="20.100000000000001" customHeight="1" x14ac:dyDescent="0.15">
      <c r="H354" s="90">
        <v>353</v>
      </c>
      <c r="I354" s="196">
        <v>1049.061008712077</v>
      </c>
      <c r="J354" s="196">
        <f t="shared" ref="J354:J417" si="12">1000000/I354/8</f>
        <v>119.15417593630842</v>
      </c>
      <c r="K354" s="243">
        <f t="shared" si="11"/>
        <v>298</v>
      </c>
    </row>
    <row r="355" spans="8:11" ht="20.100000000000001" customHeight="1" x14ac:dyDescent="0.15">
      <c r="H355" s="90">
        <v>354</v>
      </c>
      <c r="I355" s="196">
        <v>1050.5493800864385</v>
      </c>
      <c r="J355" s="196">
        <f t="shared" si="12"/>
        <v>118.98536362918522</v>
      </c>
      <c r="K355" s="243">
        <f t="shared" si="11"/>
        <v>297</v>
      </c>
    </row>
    <row r="356" spans="8:11" ht="20.100000000000001" customHeight="1" x14ac:dyDescent="0.15">
      <c r="H356" s="90">
        <v>355</v>
      </c>
      <c r="I356" s="196">
        <v>1052.035645783925</v>
      </c>
      <c r="J356" s="196">
        <f t="shared" si="12"/>
        <v>118.81726679218761</v>
      </c>
      <c r="K356" s="243">
        <f t="shared" si="11"/>
        <v>297</v>
      </c>
    </row>
    <row r="357" spans="8:11" ht="20.100000000000001" customHeight="1" x14ac:dyDescent="0.15">
      <c r="H357" s="90">
        <v>356</v>
      </c>
      <c r="I357" s="196">
        <v>1053.5198147163633</v>
      </c>
      <c r="J357" s="196">
        <f t="shared" si="12"/>
        <v>118.64988038564179</v>
      </c>
      <c r="K357" s="243">
        <f t="shared" si="11"/>
        <v>297</v>
      </c>
    </row>
    <row r="358" spans="8:11" ht="20.100000000000001" customHeight="1" x14ac:dyDescent="0.15">
      <c r="H358" s="90">
        <v>357</v>
      </c>
      <c r="I358" s="196">
        <v>1055.0018957328941</v>
      </c>
      <c r="J358" s="196">
        <f t="shared" si="12"/>
        <v>118.48319941943267</v>
      </c>
      <c r="K358" s="243">
        <f t="shared" si="11"/>
        <v>296</v>
      </c>
    </row>
    <row r="359" spans="8:11" ht="20.100000000000001" customHeight="1" x14ac:dyDescent="0.15">
      <c r="H359" s="90">
        <v>358</v>
      </c>
      <c r="I359" s="196">
        <v>1056.4818976205888</v>
      </c>
      <c r="J359" s="196">
        <f t="shared" si="12"/>
        <v>118.31721895237894</v>
      </c>
      <c r="K359" s="243">
        <f t="shared" si="11"/>
        <v>296</v>
      </c>
    </row>
    <row r="360" spans="8:11" ht="20.100000000000001" customHeight="1" x14ac:dyDescent="0.15">
      <c r="H360" s="90">
        <v>359</v>
      </c>
      <c r="I360" s="196">
        <v>1057.9598291050565</v>
      </c>
      <c r="J360" s="196">
        <f t="shared" si="12"/>
        <v>118.15193409161792</v>
      </c>
      <c r="K360" s="243">
        <f t="shared" si="11"/>
        <v>295</v>
      </c>
    </row>
    <row r="361" spans="8:11" ht="20.100000000000001" customHeight="1" x14ac:dyDescent="0.15">
      <c r="H361" s="90">
        <v>360</v>
      </c>
      <c r="I361" s="196">
        <v>1059.4356988510442</v>
      </c>
      <c r="J361" s="196">
        <f t="shared" si="12"/>
        <v>117.98733999199973</v>
      </c>
      <c r="K361" s="243">
        <f t="shared" si="11"/>
        <v>295</v>
      </c>
    </row>
    <row r="362" spans="8:11" ht="20.100000000000001" customHeight="1" x14ac:dyDescent="0.15">
      <c r="H362" s="90">
        <v>361</v>
      </c>
      <c r="I362" s="196">
        <v>1060.9095154630297</v>
      </c>
      <c r="J362" s="196">
        <f t="shared" si="12"/>
        <v>117.82343185549075</v>
      </c>
      <c r="K362" s="243">
        <f t="shared" si="11"/>
        <v>295</v>
      </c>
    </row>
    <row r="363" spans="8:11" ht="20.100000000000001" customHeight="1" x14ac:dyDescent="0.15">
      <c r="H363" s="90">
        <v>362</v>
      </c>
      <c r="I363" s="196">
        <v>1062.3812874858068</v>
      </c>
      <c r="J363" s="196">
        <f t="shared" si="12"/>
        <v>117.66020493058616</v>
      </c>
      <c r="K363" s="243">
        <f t="shared" si="11"/>
        <v>294</v>
      </c>
    </row>
    <row r="364" spans="8:11" ht="20.100000000000001" customHeight="1" x14ac:dyDescent="0.15">
      <c r="H364" s="90">
        <v>363</v>
      </c>
      <c r="I364" s="196">
        <v>1063.8510234050632</v>
      </c>
      <c r="J364" s="196">
        <f t="shared" si="12"/>
        <v>117.49765451173141</v>
      </c>
      <c r="K364" s="243">
        <f t="shared" si="11"/>
        <v>294</v>
      </c>
    </row>
    <row r="365" spans="8:11" ht="20.100000000000001" customHeight="1" x14ac:dyDescent="0.15">
      <c r="H365" s="90">
        <v>364</v>
      </c>
      <c r="I365" s="196">
        <v>1065.3187316479516</v>
      </c>
      <c r="J365" s="196">
        <f t="shared" si="12"/>
        <v>117.33577593875245</v>
      </c>
      <c r="K365" s="243">
        <f t="shared" si="11"/>
        <v>293</v>
      </c>
    </row>
    <row r="366" spans="8:11" ht="20.100000000000001" customHeight="1" x14ac:dyDescent="0.15">
      <c r="H366" s="90">
        <v>365</v>
      </c>
      <c r="I366" s="196">
        <v>1066.7844205836529</v>
      </c>
      <c r="J366" s="196">
        <f t="shared" si="12"/>
        <v>117.17456459629464</v>
      </c>
      <c r="K366" s="243">
        <f t="shared" si="11"/>
        <v>293</v>
      </c>
    </row>
    <row r="367" spans="8:11" ht="20.100000000000001" customHeight="1" x14ac:dyDescent="0.15">
      <c r="H367" s="90">
        <v>366</v>
      </c>
      <c r="I367" s="196">
        <v>1068.2480985239338</v>
      </c>
      <c r="J367" s="196">
        <f t="shared" si="12"/>
        <v>117.01401591327</v>
      </c>
      <c r="K367" s="243">
        <f t="shared" si="11"/>
        <v>293</v>
      </c>
    </row>
    <row r="368" spans="8:11" ht="20.100000000000001" customHeight="1" x14ac:dyDescent="0.15">
      <c r="H368" s="90">
        <v>367</v>
      </c>
      <c r="I368" s="196">
        <v>1069.7097737236957</v>
      </c>
      <c r="J368" s="196">
        <f t="shared" si="12"/>
        <v>116.85412536231281</v>
      </c>
      <c r="K368" s="243">
        <f t="shared" si="11"/>
        <v>292</v>
      </c>
    </row>
    <row r="369" spans="8:11" ht="20.100000000000001" customHeight="1" x14ac:dyDescent="0.15">
      <c r="H369" s="90">
        <v>368</v>
      </c>
      <c r="I369" s="196">
        <v>1071.1694543815186</v>
      </c>
      <c r="J369" s="196">
        <f t="shared" si="12"/>
        <v>116.69488845924347</v>
      </c>
      <c r="K369" s="243">
        <f t="shared" si="11"/>
        <v>292</v>
      </c>
    </row>
    <row r="370" spans="8:11" ht="20.100000000000001" customHeight="1" x14ac:dyDescent="0.15">
      <c r="H370" s="90">
        <v>369</v>
      </c>
      <c r="I370" s="196">
        <v>1072.6271486401974</v>
      </c>
      <c r="J370" s="196">
        <f t="shared" si="12"/>
        <v>116.53630076254024</v>
      </c>
      <c r="K370" s="243">
        <f t="shared" si="11"/>
        <v>291</v>
      </c>
    </row>
    <row r="371" spans="8:11" ht="20.100000000000001" customHeight="1" x14ac:dyDescent="0.15">
      <c r="H371" s="90">
        <v>370</v>
      </c>
      <c r="I371" s="196">
        <v>1074.0828645872721</v>
      </c>
      <c r="J371" s="196">
        <f t="shared" si="12"/>
        <v>116.37835787281887</v>
      </c>
      <c r="K371" s="243">
        <f t="shared" si="11"/>
        <v>291</v>
      </c>
    </row>
    <row r="372" spans="8:11" ht="20.100000000000001" customHeight="1" x14ac:dyDescent="0.15">
      <c r="H372" s="90">
        <v>371</v>
      </c>
      <c r="I372" s="196">
        <v>1075.5366102555506</v>
      </c>
      <c r="J372" s="196">
        <f t="shared" si="12"/>
        <v>116.2210554323201</v>
      </c>
      <c r="K372" s="243">
        <f t="shared" si="11"/>
        <v>291</v>
      </c>
    </row>
    <row r="373" spans="8:11" ht="20.100000000000001" customHeight="1" x14ac:dyDescent="0.15">
      <c r="H373" s="90">
        <v>372</v>
      </c>
      <c r="I373" s="196">
        <v>1076.988393623627</v>
      </c>
      <c r="J373" s="196">
        <f t="shared" si="12"/>
        <v>116.06438912440454</v>
      </c>
      <c r="K373" s="243">
        <f t="shared" si="11"/>
        <v>290</v>
      </c>
    </row>
    <row r="374" spans="8:11" ht="20.100000000000001" customHeight="1" x14ac:dyDescent="0.15">
      <c r="H374" s="90">
        <v>373</v>
      </c>
      <c r="I374" s="196">
        <v>1078.4382226163909</v>
      </c>
      <c r="J374" s="196">
        <f t="shared" si="12"/>
        <v>115.9083546730553</v>
      </c>
      <c r="K374" s="243">
        <f t="shared" si="11"/>
        <v>290</v>
      </c>
    </row>
    <row r="375" spans="8:11" ht="20.100000000000001" customHeight="1" x14ac:dyDescent="0.15">
      <c r="H375" s="90">
        <v>374</v>
      </c>
      <c r="I375" s="196">
        <v>1079.8861051055339</v>
      </c>
      <c r="J375" s="196">
        <f t="shared" si="12"/>
        <v>115.75294784238763</v>
      </c>
      <c r="K375" s="243">
        <f t="shared" si="11"/>
        <v>289</v>
      </c>
    </row>
    <row r="376" spans="8:11" ht="20.100000000000001" customHeight="1" x14ac:dyDescent="0.15">
      <c r="H376" s="90">
        <v>375</v>
      </c>
      <c r="I376" s="196">
        <v>1081.332048910047</v>
      </c>
      <c r="J376" s="196">
        <f t="shared" si="12"/>
        <v>115.59816443616609</v>
      </c>
      <c r="K376" s="243">
        <f t="shared" si="11"/>
        <v>289</v>
      </c>
    </row>
    <row r="377" spans="8:11" ht="20.100000000000001" customHeight="1" x14ac:dyDescent="0.15">
      <c r="H377" s="90">
        <v>376</v>
      </c>
      <c r="I377" s="196">
        <v>1082.7760617967135</v>
      </c>
      <c r="J377" s="196">
        <f t="shared" si="12"/>
        <v>115.44400029732851</v>
      </c>
      <c r="K377" s="243">
        <f t="shared" si="11"/>
        <v>289</v>
      </c>
    </row>
    <row r="378" spans="8:11" ht="20.100000000000001" customHeight="1" x14ac:dyDescent="0.15">
      <c r="H378" s="90">
        <v>377</v>
      </c>
      <c r="I378" s="196">
        <v>1084.2181514805959</v>
      </c>
      <c r="J378" s="196">
        <f t="shared" si="12"/>
        <v>115.29045130751724</v>
      </c>
      <c r="K378" s="243">
        <f t="shared" si="11"/>
        <v>288</v>
      </c>
    </row>
    <row r="379" spans="8:11" ht="20.100000000000001" customHeight="1" x14ac:dyDescent="0.15">
      <c r="H379" s="90">
        <v>378</v>
      </c>
      <c r="I379" s="196">
        <v>1085.6583256255167</v>
      </c>
      <c r="J379" s="196">
        <f t="shared" si="12"/>
        <v>115.13751338661689</v>
      </c>
      <c r="K379" s="243">
        <f t="shared" si="11"/>
        <v>288</v>
      </c>
    </row>
    <row r="380" spans="8:11" ht="20.100000000000001" customHeight="1" x14ac:dyDescent="0.15">
      <c r="H380" s="90">
        <v>379</v>
      </c>
      <c r="I380" s="196">
        <v>1087.0965918445336</v>
      </c>
      <c r="J380" s="196">
        <f t="shared" si="12"/>
        <v>114.98518249229902</v>
      </c>
      <c r="K380" s="243">
        <f t="shared" si="11"/>
        <v>287</v>
      </c>
    </row>
    <row r="381" spans="8:11" ht="20.100000000000001" customHeight="1" x14ac:dyDescent="0.15">
      <c r="H381" s="90">
        <v>380</v>
      </c>
      <c r="I381" s="196">
        <v>1088.532957700409</v>
      </c>
      <c r="J381" s="196">
        <f t="shared" si="12"/>
        <v>114.83345461957346</v>
      </c>
      <c r="K381" s="243">
        <f t="shared" si="11"/>
        <v>287</v>
      </c>
    </row>
    <row r="382" spans="8:11" ht="20.100000000000001" customHeight="1" x14ac:dyDescent="0.15">
      <c r="H382" s="90">
        <v>381</v>
      </c>
      <c r="I382" s="196">
        <v>1089.9674307060741</v>
      </c>
      <c r="J382" s="196">
        <f t="shared" si="12"/>
        <v>114.68232580034596</v>
      </c>
      <c r="K382" s="243">
        <f t="shared" si="11"/>
        <v>287</v>
      </c>
    </row>
    <row r="383" spans="8:11" ht="20.100000000000001" customHeight="1" x14ac:dyDescent="0.15">
      <c r="H383" s="90">
        <v>382</v>
      </c>
      <c r="I383" s="196">
        <v>1091.4000183250871</v>
      </c>
      <c r="J383" s="196">
        <f t="shared" si="12"/>
        <v>114.53179210298235</v>
      </c>
      <c r="K383" s="243">
        <f t="shared" si="11"/>
        <v>286</v>
      </c>
    </row>
    <row r="384" spans="8:11" ht="20.100000000000001" customHeight="1" x14ac:dyDescent="0.15">
      <c r="H384" s="90">
        <v>383</v>
      </c>
      <c r="I384" s="196">
        <v>1092.8307279720864</v>
      </c>
      <c r="J384" s="196">
        <f t="shared" si="12"/>
        <v>114.38184963187895</v>
      </c>
      <c r="K384" s="243">
        <f t="shared" si="11"/>
        <v>286</v>
      </c>
    </row>
    <row r="385" spans="8:11" ht="20.100000000000001" customHeight="1" x14ac:dyDescent="0.15">
      <c r="H385" s="90">
        <v>384</v>
      </c>
      <c r="I385" s="196">
        <v>1094.2595670132384</v>
      </c>
      <c r="J385" s="196">
        <f t="shared" si="12"/>
        <v>114.23249452703917</v>
      </c>
      <c r="K385" s="243">
        <f t="shared" si="11"/>
        <v>286</v>
      </c>
    </row>
    <row r="386" spans="8:11" ht="20.100000000000001" customHeight="1" x14ac:dyDescent="0.15">
      <c r="H386" s="90">
        <v>385</v>
      </c>
      <c r="I386" s="196">
        <v>1095.6865427666801</v>
      </c>
      <c r="J386" s="196">
        <f t="shared" si="12"/>
        <v>114.08372296365604</v>
      </c>
      <c r="K386" s="243">
        <f t="shared" si="11"/>
        <v>285</v>
      </c>
    </row>
    <row r="387" spans="8:11" ht="20.100000000000001" customHeight="1" x14ac:dyDescent="0.15">
      <c r="H387" s="90">
        <v>386</v>
      </c>
      <c r="I387" s="196">
        <v>1097.1116625029558</v>
      </c>
      <c r="J387" s="196">
        <f t="shared" si="12"/>
        <v>113.935531151701</v>
      </c>
      <c r="K387" s="243">
        <f t="shared" si="11"/>
        <v>285</v>
      </c>
    </row>
    <row r="388" spans="8:11" ht="20.100000000000001" customHeight="1" x14ac:dyDescent="0.15">
      <c r="H388" s="90">
        <v>387</v>
      </c>
      <c r="I388" s="196">
        <v>1098.5349334454502</v>
      </c>
      <c r="J388" s="196">
        <f t="shared" si="12"/>
        <v>113.78791533551819</v>
      </c>
      <c r="K388" s="243">
        <f t="shared" si="11"/>
        <v>284</v>
      </c>
    </row>
    <row r="389" spans="8:11" ht="20.100000000000001" customHeight="1" x14ac:dyDescent="0.15">
      <c r="H389" s="90">
        <v>388</v>
      </c>
      <c r="I389" s="196">
        <v>1099.9563627708146</v>
      </c>
      <c r="J389" s="196">
        <f t="shared" si="12"/>
        <v>113.64087179342479</v>
      </c>
      <c r="K389" s="243">
        <f t="shared" ref="K389:K452" si="13">ROUND((J389/1000/1000)*80000000/32,0)</f>
        <v>284</v>
      </c>
    </row>
    <row r="390" spans="8:11" ht="20.100000000000001" customHeight="1" x14ac:dyDescent="0.15">
      <c r="H390" s="90">
        <v>389</v>
      </c>
      <c r="I390" s="196">
        <v>1101.3759576093896</v>
      </c>
      <c r="J390" s="196">
        <f t="shared" si="12"/>
        <v>113.49439683731691</v>
      </c>
      <c r="K390" s="243">
        <f t="shared" si="13"/>
        <v>284</v>
      </c>
    </row>
    <row r="391" spans="8:11" ht="20.100000000000001" customHeight="1" x14ac:dyDescent="0.15">
      <c r="H391" s="90">
        <v>390</v>
      </c>
      <c r="I391" s="196">
        <v>1102.7937250456225</v>
      </c>
      <c r="J391" s="196">
        <f t="shared" si="12"/>
        <v>113.34848681228101</v>
      </c>
      <c r="K391" s="243">
        <f t="shared" si="13"/>
        <v>283</v>
      </c>
    </row>
    <row r="392" spans="8:11" ht="20.100000000000001" customHeight="1" x14ac:dyDescent="0.15">
      <c r="H392" s="90">
        <v>391</v>
      </c>
      <c r="I392" s="196">
        <v>1104.2096721184796</v>
      </c>
      <c r="J392" s="196">
        <f t="shared" si="12"/>
        <v>113.20313809621089</v>
      </c>
      <c r="K392" s="243">
        <f t="shared" si="13"/>
        <v>283</v>
      </c>
    </row>
    <row r="393" spans="8:11" ht="20.100000000000001" customHeight="1" x14ac:dyDescent="0.15">
      <c r="H393" s="90">
        <v>392</v>
      </c>
      <c r="I393" s="196">
        <v>1105.6238058218537</v>
      </c>
      <c r="J393" s="196">
        <f t="shared" si="12"/>
        <v>113.05834709943007</v>
      </c>
      <c r="K393" s="243">
        <f t="shared" si="13"/>
        <v>283</v>
      </c>
    </row>
    <row r="394" spans="8:11" ht="20.100000000000001" customHeight="1" x14ac:dyDescent="0.15">
      <c r="H394" s="90">
        <v>393</v>
      </c>
      <c r="I394" s="196">
        <v>1107.0361331049678</v>
      </c>
      <c r="J394" s="196">
        <f t="shared" si="12"/>
        <v>112.91411026431931</v>
      </c>
      <c r="K394" s="243">
        <f t="shared" si="13"/>
        <v>282</v>
      </c>
    </row>
    <row r="395" spans="8:11" ht="20.100000000000001" customHeight="1" x14ac:dyDescent="0.15">
      <c r="H395" s="90">
        <v>394</v>
      </c>
      <c r="I395" s="196">
        <v>1108.4466608727728</v>
      </c>
      <c r="J395" s="196">
        <f t="shared" si="12"/>
        <v>112.77042406494964</v>
      </c>
      <c r="K395" s="243">
        <f t="shared" si="13"/>
        <v>282</v>
      </c>
    </row>
    <row r="396" spans="8:11" ht="20.100000000000001" customHeight="1" x14ac:dyDescent="0.15">
      <c r="H396" s="90">
        <v>395</v>
      </c>
      <c r="I396" s="196">
        <v>1109.8553959863418</v>
      </c>
      <c r="J396" s="196">
        <f t="shared" si="12"/>
        <v>112.62728500672017</v>
      </c>
      <c r="K396" s="243">
        <f t="shared" si="13"/>
        <v>282</v>
      </c>
    </row>
    <row r="397" spans="8:11" ht="20.100000000000001" customHeight="1" x14ac:dyDescent="0.15">
      <c r="H397" s="90">
        <v>396</v>
      </c>
      <c r="I397" s="196">
        <v>1111.2623452632595</v>
      </c>
      <c r="J397" s="196">
        <f t="shared" si="12"/>
        <v>112.48468962600127</v>
      </c>
      <c r="K397" s="243">
        <f t="shared" si="13"/>
        <v>281</v>
      </c>
    </row>
    <row r="398" spans="8:11" ht="20.100000000000001" customHeight="1" x14ac:dyDescent="0.15">
      <c r="H398" s="90">
        <v>397</v>
      </c>
      <c r="I398" s="196">
        <v>1112.6675154780064</v>
      </c>
      <c r="J398" s="196">
        <f t="shared" si="12"/>
        <v>112.34263448978243</v>
      </c>
      <c r="K398" s="243">
        <f t="shared" si="13"/>
        <v>281</v>
      </c>
    </row>
    <row r="399" spans="8:11" ht="20.100000000000001" customHeight="1" x14ac:dyDescent="0.15">
      <c r="H399" s="90">
        <v>398</v>
      </c>
      <c r="I399" s="196">
        <v>1114.0709133623404</v>
      </c>
      <c r="J399" s="196">
        <f t="shared" si="12"/>
        <v>112.20111619532517</v>
      </c>
      <c r="K399" s="243">
        <f t="shared" si="13"/>
        <v>281</v>
      </c>
    </row>
    <row r="400" spans="8:11" ht="20.100000000000001" customHeight="1" x14ac:dyDescent="0.15">
      <c r="H400" s="90">
        <v>399</v>
      </c>
      <c r="I400" s="196">
        <v>1115.4725456056726</v>
      </c>
      <c r="J400" s="196">
        <f t="shared" si="12"/>
        <v>112.06013136982071</v>
      </c>
      <c r="K400" s="243">
        <f t="shared" si="13"/>
        <v>280</v>
      </c>
    </row>
    <row r="401" spans="8:11" ht="20.100000000000001" customHeight="1" x14ac:dyDescent="0.15">
      <c r="H401" s="90">
        <v>400</v>
      </c>
      <c r="I401" s="196">
        <v>1116.872418855439</v>
      </c>
      <c r="J401" s="196">
        <f t="shared" si="12"/>
        <v>111.91967667005234</v>
      </c>
      <c r="K401" s="243">
        <f t="shared" si="13"/>
        <v>280</v>
      </c>
    </row>
    <row r="402" spans="8:11" ht="20.100000000000001" customHeight="1" x14ac:dyDescent="0.15">
      <c r="H402" s="90">
        <v>401</v>
      </c>
      <c r="I402" s="196">
        <v>1118.2705397174689</v>
      </c>
      <c r="J402" s="196">
        <f t="shared" si="12"/>
        <v>111.7797487820624</v>
      </c>
      <c r="K402" s="243">
        <f t="shared" si="13"/>
        <v>279</v>
      </c>
    </row>
    <row r="403" spans="8:11" ht="20.100000000000001" customHeight="1" x14ac:dyDescent="0.15">
      <c r="H403" s="90">
        <v>402</v>
      </c>
      <c r="I403" s="196">
        <v>1119.666914756348</v>
      </c>
      <c r="J403" s="196">
        <f t="shared" si="12"/>
        <v>111.64034442082394</v>
      </c>
      <c r="K403" s="243">
        <f t="shared" si="13"/>
        <v>279</v>
      </c>
    </row>
    <row r="404" spans="8:11" ht="20.100000000000001" customHeight="1" x14ac:dyDescent="0.15">
      <c r="H404" s="90">
        <v>403</v>
      </c>
      <c r="I404" s="196">
        <v>1121.0615504957786</v>
      </c>
      <c r="J404" s="196">
        <f t="shared" si="12"/>
        <v>111.50146032991672</v>
      </c>
      <c r="K404" s="243">
        <f t="shared" si="13"/>
        <v>279</v>
      </c>
    </row>
    <row r="405" spans="8:11" ht="20.100000000000001" customHeight="1" x14ac:dyDescent="0.15">
      <c r="H405" s="90">
        <v>404</v>
      </c>
      <c r="I405" s="196">
        <v>1122.4544534189347</v>
      </c>
      <c r="J405" s="196">
        <f t="shared" si="12"/>
        <v>111.36309328120785</v>
      </c>
      <c r="K405" s="243">
        <f t="shared" si="13"/>
        <v>278</v>
      </c>
    </row>
    <row r="406" spans="8:11" ht="20.100000000000001" customHeight="1" x14ac:dyDescent="0.15">
      <c r="H406" s="90">
        <v>405</v>
      </c>
      <c r="I406" s="196">
        <v>1123.8456299688137</v>
      </c>
      <c r="J406" s="196">
        <f t="shared" si="12"/>
        <v>111.22524007453649</v>
      </c>
      <c r="K406" s="243">
        <f t="shared" si="13"/>
        <v>278</v>
      </c>
    </row>
    <row r="407" spans="8:11" ht="20.100000000000001" customHeight="1" x14ac:dyDescent="0.15">
      <c r="H407" s="90">
        <v>406</v>
      </c>
      <c r="I407" s="196">
        <v>1125.2350865485841</v>
      </c>
      <c r="J407" s="196">
        <f t="shared" si="12"/>
        <v>111.08789753740308</v>
      </c>
      <c r="K407" s="243">
        <f t="shared" si="13"/>
        <v>278</v>
      </c>
    </row>
    <row r="408" spans="8:11" ht="20.100000000000001" customHeight="1" x14ac:dyDescent="0.15">
      <c r="H408" s="90">
        <v>407</v>
      </c>
      <c r="I408" s="196">
        <v>1126.62282952193</v>
      </c>
      <c r="J408" s="196">
        <f t="shared" si="12"/>
        <v>110.95106252466265</v>
      </c>
      <c r="K408" s="243">
        <f t="shared" si="13"/>
        <v>277</v>
      </c>
    </row>
    <row r="409" spans="8:11" ht="20.100000000000001" customHeight="1" x14ac:dyDescent="0.15">
      <c r="H409" s="90">
        <v>408</v>
      </c>
      <c r="I409" s="196">
        <v>1128.00886521339</v>
      </c>
      <c r="J409" s="196">
        <f t="shared" si="12"/>
        <v>110.81473191822234</v>
      </c>
      <c r="K409" s="243">
        <f t="shared" si="13"/>
        <v>277</v>
      </c>
    </row>
    <row r="410" spans="8:11" ht="20.100000000000001" customHeight="1" x14ac:dyDescent="0.15">
      <c r="H410" s="90">
        <v>409</v>
      </c>
      <c r="I410" s="196">
        <v>1129.3931999086942</v>
      </c>
      <c r="J410" s="196">
        <f t="shared" si="12"/>
        <v>110.67890262674295</v>
      </c>
      <c r="K410" s="243">
        <f t="shared" si="13"/>
        <v>277</v>
      </c>
    </row>
    <row r="411" spans="8:11" ht="20.100000000000001" customHeight="1" x14ac:dyDescent="0.15">
      <c r="H411" s="90">
        <v>410</v>
      </c>
      <c r="I411" s="196">
        <v>1130.7758398550968</v>
      </c>
      <c r="J411" s="196">
        <f t="shared" si="12"/>
        <v>110.54357158534455</v>
      </c>
      <c r="K411" s="243">
        <f t="shared" si="13"/>
        <v>276</v>
      </c>
    </row>
    <row r="412" spans="8:11" ht="20.100000000000001" customHeight="1" x14ac:dyDescent="0.15">
      <c r="H412" s="90">
        <v>411</v>
      </c>
      <c r="I412" s="196">
        <v>1132.1567912617049</v>
      </c>
      <c r="J412" s="196">
        <f t="shared" si="12"/>
        <v>110.40873575531597</v>
      </c>
      <c r="K412" s="243">
        <f t="shared" si="13"/>
        <v>276</v>
      </c>
    </row>
    <row r="413" spans="8:11" ht="20.100000000000001" customHeight="1" x14ac:dyDescent="0.15">
      <c r="H413" s="90">
        <v>412</v>
      </c>
      <c r="I413" s="196">
        <v>1133.5360602998035</v>
      </c>
      <c r="J413" s="196">
        <f t="shared" si="12"/>
        <v>110.27439212382829</v>
      </c>
      <c r="K413" s="243">
        <f t="shared" si="13"/>
        <v>276</v>
      </c>
    </row>
    <row r="414" spans="8:11" ht="20.100000000000001" customHeight="1" x14ac:dyDescent="0.15">
      <c r="H414" s="90">
        <v>413</v>
      </c>
      <c r="I414" s="196">
        <v>1134.9136531031777</v>
      </c>
      <c r="J414" s="196">
        <f t="shared" si="12"/>
        <v>110.14053770365203</v>
      </c>
      <c r="K414" s="243">
        <f t="shared" si="13"/>
        <v>275</v>
      </c>
    </row>
    <row r="415" spans="8:11" ht="20.100000000000001" customHeight="1" x14ac:dyDescent="0.15">
      <c r="H415" s="90">
        <v>414</v>
      </c>
      <c r="I415" s="196">
        <v>1136.2895757684305</v>
      </c>
      <c r="J415" s="196">
        <f t="shared" si="12"/>
        <v>110.00716953287822</v>
      </c>
      <c r="K415" s="243">
        <f t="shared" si="13"/>
        <v>275</v>
      </c>
    </row>
    <row r="416" spans="8:11" ht="20.100000000000001" customHeight="1" x14ac:dyDescent="0.15">
      <c r="H416" s="90">
        <v>415</v>
      </c>
      <c r="I416" s="196">
        <v>1137.6638343552984</v>
      </c>
      <c r="J416" s="196">
        <f t="shared" si="12"/>
        <v>109.87428467464304</v>
      </c>
      <c r="K416" s="243">
        <f t="shared" si="13"/>
        <v>275</v>
      </c>
    </row>
    <row r="417" spans="8:11" ht="20.100000000000001" customHeight="1" x14ac:dyDescent="0.15">
      <c r="H417" s="90">
        <v>416</v>
      </c>
      <c r="I417" s="196">
        <v>1139.0364348869616</v>
      </c>
      <c r="J417" s="196">
        <f t="shared" si="12"/>
        <v>109.74188021685632</v>
      </c>
      <c r="K417" s="243">
        <f t="shared" si="13"/>
        <v>274</v>
      </c>
    </row>
    <row r="418" spans="8:11" ht="20.100000000000001" customHeight="1" x14ac:dyDescent="0.15">
      <c r="H418" s="90">
        <v>417</v>
      </c>
      <c r="I418" s="196">
        <v>1140.4073833503533</v>
      </c>
      <c r="J418" s="196">
        <f t="shared" ref="J418:J481" si="14">1000000/I418/8</f>
        <v>109.60995327193335</v>
      </c>
      <c r="K418" s="243">
        <f t="shared" si="13"/>
        <v>274</v>
      </c>
    </row>
    <row r="419" spans="8:11" ht="20.100000000000001" customHeight="1" x14ac:dyDescent="0.15">
      <c r="H419" s="90">
        <v>418</v>
      </c>
      <c r="I419" s="196">
        <v>1141.7766856964629</v>
      </c>
      <c r="J419" s="196">
        <f t="shared" si="14"/>
        <v>109.47850097653053</v>
      </c>
      <c r="K419" s="243">
        <f t="shared" si="13"/>
        <v>274</v>
      </c>
    </row>
    <row r="420" spans="8:11" ht="20.100000000000001" customHeight="1" x14ac:dyDescent="0.15">
      <c r="H420" s="90">
        <v>419</v>
      </c>
      <c r="I420" s="196">
        <v>1143.1443478406388</v>
      </c>
      <c r="J420" s="196">
        <f t="shared" si="14"/>
        <v>109.34752049128423</v>
      </c>
      <c r="K420" s="243">
        <f t="shared" si="13"/>
        <v>273</v>
      </c>
    </row>
    <row r="421" spans="8:11" ht="20.100000000000001" customHeight="1" x14ac:dyDescent="0.15">
      <c r="H421" s="90">
        <v>420</v>
      </c>
      <c r="I421" s="196">
        <v>1144.5103756628855</v>
      </c>
      <c r="J421" s="196">
        <f t="shared" si="14"/>
        <v>109.21700900055329</v>
      </c>
      <c r="K421" s="243">
        <f t="shared" si="13"/>
        <v>273</v>
      </c>
    </row>
    <row r="422" spans="8:11" ht="20.100000000000001" customHeight="1" x14ac:dyDescent="0.15">
      <c r="H422" s="90">
        <v>421</v>
      </c>
      <c r="I422" s="196">
        <v>1145.8747750081591</v>
      </c>
      <c r="J422" s="196">
        <f t="shared" si="14"/>
        <v>109.08696371216476</v>
      </c>
      <c r="K422" s="243">
        <f t="shared" si="13"/>
        <v>273</v>
      </c>
    </row>
    <row r="423" spans="8:11" ht="20.100000000000001" customHeight="1" x14ac:dyDescent="0.15">
      <c r="H423" s="90">
        <v>422</v>
      </c>
      <c r="I423" s="196">
        <v>1147.2375516866589</v>
      </c>
      <c r="J423" s="196">
        <f t="shared" si="14"/>
        <v>108.95738185716294</v>
      </c>
      <c r="K423" s="243">
        <f t="shared" si="13"/>
        <v>272</v>
      </c>
    </row>
    <row r="424" spans="8:11" ht="20.100000000000001" customHeight="1" x14ac:dyDescent="0.15">
      <c r="H424" s="90">
        <v>423</v>
      </c>
      <c r="I424" s="196">
        <v>1148.5987114741158</v>
      </c>
      <c r="J424" s="196">
        <f t="shared" si="14"/>
        <v>108.82826068956193</v>
      </c>
      <c r="K424" s="243">
        <f t="shared" si="13"/>
        <v>272</v>
      </c>
    </row>
    <row r="425" spans="8:11" ht="20.100000000000001" customHeight="1" x14ac:dyDescent="0.15">
      <c r="H425" s="90">
        <v>424</v>
      </c>
      <c r="I425" s="196">
        <v>1149.9582601120787</v>
      </c>
      <c r="J425" s="196">
        <f t="shared" si="14"/>
        <v>108.69959748610101</v>
      </c>
      <c r="K425" s="243">
        <f t="shared" si="13"/>
        <v>272</v>
      </c>
    </row>
    <row r="426" spans="8:11" ht="20.100000000000001" customHeight="1" x14ac:dyDescent="0.15">
      <c r="H426" s="90">
        <v>425</v>
      </c>
      <c r="I426" s="196">
        <v>1151.316203308196</v>
      </c>
      <c r="J426" s="196">
        <f t="shared" si="14"/>
        <v>108.57138954600357</v>
      </c>
      <c r="K426" s="243">
        <f t="shared" si="13"/>
        <v>271</v>
      </c>
    </row>
    <row r="427" spans="8:11" ht="20.100000000000001" customHeight="1" x14ac:dyDescent="0.15">
      <c r="H427" s="90">
        <v>426</v>
      </c>
      <c r="I427" s="196">
        <v>1152.6725467364959</v>
      </c>
      <c r="J427" s="196">
        <f t="shared" si="14"/>
        <v>108.44363419073895</v>
      </c>
      <c r="K427" s="243">
        <f t="shared" si="13"/>
        <v>271</v>
      </c>
    </row>
    <row r="428" spans="8:11" ht="20.100000000000001" customHeight="1" x14ac:dyDescent="0.15">
      <c r="H428" s="90">
        <v>427</v>
      </c>
      <c r="I428" s="196">
        <v>1154.0272960376628</v>
      </c>
      <c r="J428" s="196">
        <f t="shared" si="14"/>
        <v>108.31632876378731</v>
      </c>
      <c r="K428" s="243">
        <f t="shared" si="13"/>
        <v>271</v>
      </c>
    </row>
    <row r="429" spans="8:11" ht="20.100000000000001" customHeight="1" x14ac:dyDescent="0.15">
      <c r="H429" s="90">
        <v>428</v>
      </c>
      <c r="I429" s="196">
        <v>1155.3804568193109</v>
      </c>
      <c r="J429" s="196">
        <f t="shared" si="14"/>
        <v>108.18947063040781</v>
      </c>
      <c r="K429" s="243">
        <f t="shared" si="13"/>
        <v>270</v>
      </c>
    </row>
    <row r="430" spans="8:11" ht="20.100000000000001" customHeight="1" x14ac:dyDescent="0.15">
      <c r="H430" s="90">
        <v>429</v>
      </c>
      <c r="I430" s="196">
        <v>1156.7320346562551</v>
      </c>
      <c r="J430" s="196">
        <f t="shared" si="14"/>
        <v>108.06305717740939</v>
      </c>
      <c r="K430" s="243">
        <f t="shared" si="13"/>
        <v>270</v>
      </c>
    </row>
    <row r="431" spans="8:11" ht="20.100000000000001" customHeight="1" x14ac:dyDescent="0.15">
      <c r="H431" s="90">
        <v>430</v>
      </c>
      <c r="I431" s="196">
        <v>1158.0820350907788</v>
      </c>
      <c r="J431" s="196">
        <f t="shared" si="14"/>
        <v>107.93708581292481</v>
      </c>
      <c r="K431" s="243">
        <f t="shared" si="13"/>
        <v>270</v>
      </c>
    </row>
    <row r="432" spans="8:11" ht="20.100000000000001" customHeight="1" x14ac:dyDescent="0.15">
      <c r="H432" s="90">
        <v>431</v>
      </c>
      <c r="I432" s="196">
        <v>1159.4304636328993</v>
      </c>
      <c r="J432" s="196">
        <f t="shared" si="14"/>
        <v>107.8115539661874</v>
      </c>
      <c r="K432" s="243">
        <f t="shared" si="13"/>
        <v>270</v>
      </c>
    </row>
    <row r="433" spans="8:11" ht="20.100000000000001" customHeight="1" x14ac:dyDescent="0.15">
      <c r="H433" s="90">
        <v>432</v>
      </c>
      <c r="I433" s="196">
        <v>1160.77732576063</v>
      </c>
      <c r="J433" s="196">
        <f t="shared" si="14"/>
        <v>107.68645908731069</v>
      </c>
      <c r="K433" s="243">
        <f t="shared" si="13"/>
        <v>269</v>
      </c>
    </row>
    <row r="434" spans="8:11" ht="20.100000000000001" customHeight="1" x14ac:dyDescent="0.15">
      <c r="H434" s="90">
        <v>433</v>
      </c>
      <c r="I434" s="196">
        <v>1162.1226269202402</v>
      </c>
      <c r="J434" s="196">
        <f t="shared" si="14"/>
        <v>107.56179864707092</v>
      </c>
      <c r="K434" s="243">
        <f t="shared" si="13"/>
        <v>269</v>
      </c>
    </row>
    <row r="435" spans="8:11" ht="20.100000000000001" customHeight="1" x14ac:dyDescent="0.15">
      <c r="H435" s="90">
        <v>434</v>
      </c>
      <c r="I435" s="196">
        <v>1163.4663725265118</v>
      </c>
      <c r="J435" s="196">
        <f t="shared" si="14"/>
        <v>107.43757013669223</v>
      </c>
      <c r="K435" s="243">
        <f t="shared" si="13"/>
        <v>269</v>
      </c>
    </row>
    <row r="436" spans="8:11" ht="20.100000000000001" customHeight="1" x14ac:dyDescent="0.15">
      <c r="H436" s="90">
        <v>435</v>
      </c>
      <c r="I436" s="196">
        <v>1164.8085679629937</v>
      </c>
      <c r="J436" s="196">
        <f t="shared" si="14"/>
        <v>107.31377106763459</v>
      </c>
      <c r="K436" s="243">
        <f t="shared" si="13"/>
        <v>268</v>
      </c>
    </row>
    <row r="437" spans="8:11" ht="20.100000000000001" customHeight="1" x14ac:dyDescent="0.15">
      <c r="H437" s="90">
        <v>436</v>
      </c>
      <c r="I437" s="196">
        <v>1166.1492185822533</v>
      </c>
      <c r="J437" s="196">
        <f t="shared" si="14"/>
        <v>107.1903989713845</v>
      </c>
      <c r="K437" s="243">
        <f t="shared" si="13"/>
        <v>268</v>
      </c>
    </row>
    <row r="438" spans="8:11" ht="20.100000000000001" customHeight="1" x14ac:dyDescent="0.15">
      <c r="H438" s="90">
        <v>437</v>
      </c>
      <c r="I438" s="196">
        <v>1167.488329706126</v>
      </c>
      <c r="J438" s="196">
        <f t="shared" si="14"/>
        <v>107.06745139924811</v>
      </c>
      <c r="K438" s="243">
        <f t="shared" si="13"/>
        <v>268</v>
      </c>
    </row>
    <row r="439" spans="8:11" ht="20.100000000000001" customHeight="1" x14ac:dyDescent="0.15">
      <c r="H439" s="90">
        <v>438</v>
      </c>
      <c r="I439" s="196">
        <v>1168.8259066259611</v>
      </c>
      <c r="J439" s="196">
        <f t="shared" si="14"/>
        <v>106.94492592214723</v>
      </c>
      <c r="K439" s="243">
        <f t="shared" si="13"/>
        <v>267</v>
      </c>
    </row>
    <row r="440" spans="8:11" ht="20.100000000000001" customHeight="1" x14ac:dyDescent="0.15">
      <c r="H440" s="90">
        <v>439</v>
      </c>
      <c r="I440" s="196">
        <v>1170.161954602866</v>
      </c>
      <c r="J440" s="196">
        <f t="shared" si="14"/>
        <v>106.82282013041774</v>
      </c>
      <c r="K440" s="243">
        <f t="shared" si="13"/>
        <v>267</v>
      </c>
    </row>
    <row r="441" spans="8:11" ht="20.100000000000001" customHeight="1" x14ac:dyDescent="0.15">
      <c r="H441" s="90">
        <v>440</v>
      </c>
      <c r="I441" s="196">
        <v>1171.4964788679476</v>
      </c>
      <c r="J441" s="196">
        <f t="shared" si="14"/>
        <v>106.70113163361043</v>
      </c>
      <c r="K441" s="243">
        <f t="shared" si="13"/>
        <v>267</v>
      </c>
    </row>
    <row r="442" spans="8:11" ht="20.100000000000001" customHeight="1" x14ac:dyDescent="0.15">
      <c r="H442" s="90">
        <v>441</v>
      </c>
      <c r="I442" s="196">
        <v>1172.8294846225515</v>
      </c>
      <c r="J442" s="196">
        <f t="shared" si="14"/>
        <v>106.5798580602946</v>
      </c>
      <c r="K442" s="243">
        <f t="shared" si="13"/>
        <v>266</v>
      </c>
    </row>
    <row r="443" spans="8:11" ht="20.100000000000001" customHeight="1" x14ac:dyDescent="0.15">
      <c r="H443" s="90">
        <v>442</v>
      </c>
      <c r="I443" s="196">
        <v>1174.1609770384978</v>
      </c>
      <c r="J443" s="196">
        <f t="shared" si="14"/>
        <v>106.45899705786387</v>
      </c>
      <c r="K443" s="243">
        <f t="shared" si="13"/>
        <v>266</v>
      </c>
    </row>
    <row r="444" spans="8:11" ht="20.100000000000001" customHeight="1" x14ac:dyDescent="0.15">
      <c r="H444" s="90">
        <v>443</v>
      </c>
      <c r="I444" s="196">
        <v>1175.490961258316</v>
      </c>
      <c r="J444" s="196">
        <f t="shared" si="14"/>
        <v>106.33854629234452</v>
      </c>
      <c r="K444" s="243">
        <f t="shared" si="13"/>
        <v>266</v>
      </c>
    </row>
    <row r="445" spans="8:11" ht="20.100000000000001" customHeight="1" x14ac:dyDescent="0.15">
      <c r="H445" s="90">
        <v>444</v>
      </c>
      <c r="I445" s="196">
        <v>1176.8194423954762</v>
      </c>
      <c r="J445" s="196">
        <f t="shared" si="14"/>
        <v>106.21850344820621</v>
      </c>
      <c r="K445" s="243">
        <f t="shared" si="13"/>
        <v>266</v>
      </c>
    </row>
    <row r="446" spans="8:11" ht="20.100000000000001" customHeight="1" x14ac:dyDescent="0.15">
      <c r="H446" s="90">
        <v>445</v>
      </c>
      <c r="I446" s="196">
        <v>1178.1464255346191</v>
      </c>
      <c r="J446" s="196">
        <f t="shared" si="14"/>
        <v>106.09886622817493</v>
      </c>
      <c r="K446" s="243">
        <f t="shared" si="13"/>
        <v>265</v>
      </c>
    </row>
    <row r="447" spans="8:11" ht="20.100000000000001" customHeight="1" x14ac:dyDescent="0.15">
      <c r="H447" s="90">
        <v>446</v>
      </c>
      <c r="I447" s="196">
        <v>1179.471915731782</v>
      </c>
      <c r="J447" s="196">
        <f t="shared" si="14"/>
        <v>105.97963235304844</v>
      </c>
      <c r="K447" s="243">
        <f t="shared" si="13"/>
        <v>265</v>
      </c>
    </row>
    <row r="448" spans="8:11" ht="20.100000000000001" customHeight="1" x14ac:dyDescent="0.15">
      <c r="H448" s="90">
        <v>447</v>
      </c>
      <c r="I448" s="196">
        <v>1180.7959180146245</v>
      </c>
      <c r="J448" s="196">
        <f t="shared" si="14"/>
        <v>105.86079956151393</v>
      </c>
      <c r="K448" s="243">
        <f t="shared" si="13"/>
        <v>265</v>
      </c>
    </row>
    <row r="449" spans="8:11" ht="20.100000000000001" customHeight="1" x14ac:dyDescent="0.15">
      <c r="H449" s="90">
        <v>448</v>
      </c>
      <c r="I449" s="196">
        <v>1182.1184373826507</v>
      </c>
      <c r="J449" s="196">
        <f t="shared" si="14"/>
        <v>105.74236560996773</v>
      </c>
      <c r="K449" s="243">
        <f t="shared" si="13"/>
        <v>264</v>
      </c>
    </row>
    <row r="450" spans="8:11" ht="20.100000000000001" customHeight="1" x14ac:dyDescent="0.15">
      <c r="H450" s="90">
        <v>449</v>
      </c>
      <c r="I450" s="196">
        <v>1183.4394788074292</v>
      </c>
      <c r="J450" s="196">
        <f t="shared" si="14"/>
        <v>105.62432827233759</v>
      </c>
      <c r="K450" s="243">
        <f t="shared" si="13"/>
        <v>264</v>
      </c>
    </row>
    <row r="451" spans="8:11" ht="20.100000000000001" customHeight="1" x14ac:dyDescent="0.15">
      <c r="H451" s="90">
        <v>450</v>
      </c>
      <c r="I451" s="196">
        <v>1184.7590472328116</v>
      </c>
      <c r="J451" s="196">
        <f t="shared" si="14"/>
        <v>105.50668533990678</v>
      </c>
      <c r="K451" s="243">
        <f t="shared" si="13"/>
        <v>264</v>
      </c>
    </row>
    <row r="452" spans="8:11" ht="20.100000000000001" customHeight="1" x14ac:dyDescent="0.15">
      <c r="H452" s="90">
        <v>451</v>
      </c>
      <c r="I452" s="196">
        <v>1186.077147575148</v>
      </c>
      <c r="J452" s="196">
        <f t="shared" si="14"/>
        <v>105.38943462114061</v>
      </c>
      <c r="K452" s="243">
        <f t="shared" si="13"/>
        <v>263</v>
      </c>
    </row>
    <row r="453" spans="8:11" ht="20.100000000000001" customHeight="1" x14ac:dyDescent="0.15">
      <c r="H453" s="90">
        <v>452</v>
      </c>
      <c r="I453" s="196">
        <v>1187.3937847235009</v>
      </c>
      <c r="J453" s="196">
        <f t="shared" si="14"/>
        <v>105.27257394151492</v>
      </c>
      <c r="K453" s="243">
        <f t="shared" ref="K453:K516" si="15">ROUND((J453/1000/1000)*80000000/32,0)</f>
        <v>263</v>
      </c>
    </row>
    <row r="454" spans="8:11" ht="20.100000000000001" customHeight="1" x14ac:dyDescent="0.15">
      <c r="H454" s="90">
        <v>453</v>
      </c>
      <c r="I454" s="196">
        <v>1188.7089635398563</v>
      </c>
      <c r="J454" s="196">
        <f t="shared" si="14"/>
        <v>105.15610114334673</v>
      </c>
      <c r="K454" s="243">
        <f t="shared" si="15"/>
        <v>263</v>
      </c>
    </row>
    <row r="455" spans="8:11" ht="20.100000000000001" customHeight="1" x14ac:dyDescent="0.15">
      <c r="H455" s="90">
        <v>454</v>
      </c>
      <c r="I455" s="196">
        <v>1190.022688859334</v>
      </c>
      <c r="J455" s="196">
        <f t="shared" si="14"/>
        <v>105.04001408562686</v>
      </c>
      <c r="K455" s="243">
        <f t="shared" si="15"/>
        <v>263</v>
      </c>
    </row>
    <row r="456" spans="8:11" ht="20.100000000000001" customHeight="1" x14ac:dyDescent="0.15">
      <c r="H456" s="90">
        <v>455</v>
      </c>
      <c r="I456" s="196">
        <v>1191.3349654903943</v>
      </c>
      <c r="J456" s="196">
        <f t="shared" si="14"/>
        <v>104.92431064385465</v>
      </c>
      <c r="K456" s="243">
        <f t="shared" si="15"/>
        <v>262</v>
      </c>
    </row>
    <row r="457" spans="8:11" ht="20.100000000000001" customHeight="1" x14ac:dyDescent="0.15">
      <c r="H457" s="90">
        <v>456</v>
      </c>
      <c r="I457" s="196">
        <v>1192.6457982150439</v>
      </c>
      <c r="J457" s="196">
        <f t="shared" si="14"/>
        <v>104.80898870987467</v>
      </c>
      <c r="K457" s="243">
        <f t="shared" si="15"/>
        <v>262</v>
      </c>
    </row>
    <row r="458" spans="8:11" ht="20.100000000000001" customHeight="1" x14ac:dyDescent="0.15">
      <c r="H458" s="90">
        <v>457</v>
      </c>
      <c r="I458" s="196">
        <v>1193.9551917890383</v>
      </c>
      <c r="J458" s="196">
        <f t="shared" si="14"/>
        <v>104.6940461917154</v>
      </c>
      <c r="K458" s="243">
        <f t="shared" si="15"/>
        <v>262</v>
      </c>
    </row>
    <row r="459" spans="8:11" ht="20.100000000000001" customHeight="1" x14ac:dyDescent="0.15">
      <c r="H459" s="90">
        <v>458</v>
      </c>
      <c r="I459" s="196">
        <v>1195.2631509420839</v>
      </c>
      <c r="J459" s="196">
        <f t="shared" si="14"/>
        <v>104.57948101342984</v>
      </c>
      <c r="K459" s="243">
        <f t="shared" si="15"/>
        <v>261</v>
      </c>
    </row>
    <row r="460" spans="8:11" ht="20.100000000000001" customHeight="1" x14ac:dyDescent="0.15">
      <c r="H460" s="90">
        <v>459</v>
      </c>
      <c r="I460" s="196">
        <v>1196.5696803780374</v>
      </c>
      <c r="J460" s="196">
        <f t="shared" si="14"/>
        <v>104.465291114938</v>
      </c>
      <c r="K460" s="243">
        <f t="shared" si="15"/>
        <v>261</v>
      </c>
    </row>
    <row r="461" spans="8:11" ht="20.100000000000001" customHeight="1" x14ac:dyDescent="0.15">
      <c r="H461" s="90">
        <v>460</v>
      </c>
      <c r="I461" s="196">
        <v>1197.8747847751026</v>
      </c>
      <c r="J461" s="196">
        <f t="shared" si="14"/>
        <v>104.35147445187134</v>
      </c>
      <c r="K461" s="243">
        <f t="shared" si="15"/>
        <v>261</v>
      </c>
    </row>
    <row r="462" spans="8:11" ht="20.100000000000001" customHeight="1" x14ac:dyDescent="0.15">
      <c r="H462" s="90">
        <v>461</v>
      </c>
      <c r="I462" s="196">
        <v>1199.1784687860261</v>
      </c>
      <c r="J462" s="196">
        <f t="shared" si="14"/>
        <v>104.23802899541904</v>
      </c>
      <c r="K462" s="243">
        <f t="shared" si="15"/>
        <v>261</v>
      </c>
    </row>
    <row r="463" spans="8:11" ht="20.100000000000001" customHeight="1" x14ac:dyDescent="0.15">
      <c r="H463" s="90">
        <v>462</v>
      </c>
      <c r="I463" s="196">
        <v>1200.480737038291</v>
      </c>
      <c r="J463" s="196">
        <f t="shared" si="14"/>
        <v>104.12495273217613</v>
      </c>
      <c r="K463" s="243">
        <f t="shared" si="15"/>
        <v>260</v>
      </c>
    </row>
    <row r="464" spans="8:11" ht="20.100000000000001" customHeight="1" x14ac:dyDescent="0.15">
      <c r="H464" s="90">
        <v>463</v>
      </c>
      <c r="I464" s="196">
        <v>1201.7815941343079</v>
      </c>
      <c r="J464" s="196">
        <f t="shared" si="14"/>
        <v>104.01224366399336</v>
      </c>
      <c r="K464" s="243">
        <f t="shared" si="15"/>
        <v>260</v>
      </c>
    </row>
    <row r="465" spans="8:11" ht="20.100000000000001" customHeight="1" x14ac:dyDescent="0.15">
      <c r="H465" s="90">
        <v>464</v>
      </c>
      <c r="I465" s="196">
        <v>1203.0810446516055</v>
      </c>
      <c r="J465" s="196">
        <f t="shared" si="14"/>
        <v>103.89989980782896</v>
      </c>
      <c r="K465" s="243">
        <f t="shared" si="15"/>
        <v>260</v>
      </c>
    </row>
    <row r="466" spans="8:11" ht="20.100000000000001" customHeight="1" x14ac:dyDescent="0.15">
      <c r="H466" s="90">
        <v>465</v>
      </c>
      <c r="I466" s="196">
        <v>1204.3790931430181</v>
      </c>
      <c r="J466" s="196">
        <f t="shared" si="14"/>
        <v>103.78791919560203</v>
      </c>
      <c r="K466" s="243">
        <f t="shared" si="15"/>
        <v>259</v>
      </c>
    </row>
    <row r="467" spans="8:11" ht="20.100000000000001" customHeight="1" x14ac:dyDescent="0.15">
      <c r="H467" s="90">
        <v>466</v>
      </c>
      <c r="I467" s="196">
        <v>1205.6757441368713</v>
      </c>
      <c r="J467" s="196">
        <f t="shared" si="14"/>
        <v>103.6762998740478</v>
      </c>
      <c r="K467" s="243">
        <f t="shared" si="15"/>
        <v>259</v>
      </c>
    </row>
    <row r="468" spans="8:11" ht="20.100000000000001" customHeight="1" x14ac:dyDescent="0.15">
      <c r="H468" s="90">
        <v>467</v>
      </c>
      <c r="I468" s="196">
        <v>1206.9710021371675</v>
      </c>
      <c r="J468" s="196">
        <f t="shared" si="14"/>
        <v>103.56503990457448</v>
      </c>
      <c r="K468" s="243">
        <f t="shared" si="15"/>
        <v>259</v>
      </c>
    </row>
    <row r="469" spans="8:11" ht="20.100000000000001" customHeight="1" x14ac:dyDescent="0.15">
      <c r="H469" s="90">
        <v>468</v>
      </c>
      <c r="I469" s="196">
        <v>1208.264871623767</v>
      </c>
      <c r="J469" s="196">
        <f t="shared" si="14"/>
        <v>103.45413736312186</v>
      </c>
      <c r="K469" s="243">
        <f t="shared" si="15"/>
        <v>259</v>
      </c>
    </row>
    <row r="470" spans="8:11" ht="20.100000000000001" customHeight="1" x14ac:dyDescent="0.15">
      <c r="H470" s="90">
        <v>469</v>
      </c>
      <c r="I470" s="196">
        <v>1209.5573570525698</v>
      </c>
      <c r="J470" s="196">
        <f t="shared" si="14"/>
        <v>103.34359034002159</v>
      </c>
      <c r="K470" s="243">
        <f t="shared" si="15"/>
        <v>258</v>
      </c>
    </row>
    <row r="471" spans="8:11" ht="20.100000000000001" customHeight="1" x14ac:dyDescent="0.15">
      <c r="H471" s="90">
        <v>470</v>
      </c>
      <c r="I471" s="196">
        <v>1210.8484628556944</v>
      </c>
      <c r="J471" s="196">
        <f t="shared" si="14"/>
        <v>103.23339693985899</v>
      </c>
      <c r="K471" s="243">
        <f t="shared" si="15"/>
        <v>258</v>
      </c>
    </row>
    <row r="472" spans="8:11" ht="20.100000000000001" customHeight="1" x14ac:dyDescent="0.15">
      <c r="H472" s="90">
        <v>471</v>
      </c>
      <c r="I472" s="196">
        <v>1212.1381934416545</v>
      </c>
      <c r="J472" s="196">
        <f t="shared" si="14"/>
        <v>103.12355528133665</v>
      </c>
      <c r="K472" s="243">
        <f t="shared" si="15"/>
        <v>258</v>
      </c>
    </row>
    <row r="473" spans="8:11" ht="20.100000000000001" customHeight="1" x14ac:dyDescent="0.15">
      <c r="H473" s="90">
        <v>472</v>
      </c>
      <c r="I473" s="196">
        <v>1213.4265531955355</v>
      </c>
      <c r="J473" s="196">
        <f t="shared" si="14"/>
        <v>103.01406349713949</v>
      </c>
      <c r="K473" s="243">
        <f t="shared" si="15"/>
        <v>258</v>
      </c>
    </row>
    <row r="474" spans="8:11" ht="20.100000000000001" customHeight="1" x14ac:dyDescent="0.15">
      <c r="H474" s="90">
        <v>473</v>
      </c>
      <c r="I474" s="196">
        <v>1214.7135464791679</v>
      </c>
      <c r="J474" s="196">
        <f t="shared" si="14"/>
        <v>102.90491973380139</v>
      </c>
      <c r="K474" s="243">
        <f t="shared" si="15"/>
        <v>257</v>
      </c>
    </row>
    <row r="475" spans="8:11" ht="20.100000000000001" customHeight="1" x14ac:dyDescent="0.15">
      <c r="H475" s="90">
        <v>474</v>
      </c>
      <c r="I475" s="196">
        <v>1215.9991776313</v>
      </c>
      <c r="J475" s="196">
        <f t="shared" si="14"/>
        <v>102.79612215157347</v>
      </c>
      <c r="K475" s="243">
        <f t="shared" si="15"/>
        <v>257</v>
      </c>
    </row>
    <row r="476" spans="8:11" ht="20.100000000000001" customHeight="1" x14ac:dyDescent="0.15">
      <c r="H476" s="90">
        <v>475</v>
      </c>
      <c r="I476" s="196">
        <v>1217.2834509677677</v>
      </c>
      <c r="J476" s="196">
        <f t="shared" si="14"/>
        <v>102.68766892429383</v>
      </c>
      <c r="K476" s="243">
        <f t="shared" si="15"/>
        <v>257</v>
      </c>
    </row>
    <row r="477" spans="8:11" ht="20.100000000000001" customHeight="1" x14ac:dyDescent="0.15">
      <c r="H477" s="90">
        <v>476</v>
      </c>
      <c r="I477" s="196">
        <v>1218.5663707816648</v>
      </c>
      <c r="J477" s="196">
        <f t="shared" si="14"/>
        <v>102.57955823925879</v>
      </c>
      <c r="K477" s="243">
        <f t="shared" si="15"/>
        <v>256</v>
      </c>
    </row>
    <row r="478" spans="8:11" ht="20.100000000000001" customHeight="1" x14ac:dyDescent="0.15">
      <c r="H478" s="90">
        <v>477</v>
      </c>
      <c r="I478" s="196">
        <v>1219.8479413435093</v>
      </c>
      <c r="J478" s="196">
        <f t="shared" si="14"/>
        <v>102.47178829709561</v>
      </c>
      <c r="K478" s="243">
        <f t="shared" si="15"/>
        <v>256</v>
      </c>
    </row>
    <row r="479" spans="8:11" ht="20.100000000000001" customHeight="1" x14ac:dyDescent="0.15">
      <c r="H479" s="90">
        <v>478</v>
      </c>
      <c r="I479" s="196">
        <v>1221.1281669014099</v>
      </c>
      <c r="J479" s="196">
        <f t="shared" si="14"/>
        <v>102.36435731163681</v>
      </c>
      <c r="K479" s="243">
        <f t="shared" si="15"/>
        <v>256</v>
      </c>
    </row>
    <row r="480" spans="8:11" ht="20.100000000000001" customHeight="1" x14ac:dyDescent="0.15">
      <c r="H480" s="90">
        <v>479</v>
      </c>
      <c r="I480" s="196">
        <v>1222.4070516812301</v>
      </c>
      <c r="J480" s="196">
        <f t="shared" si="14"/>
        <v>102.25726350979571</v>
      </c>
      <c r="K480" s="243">
        <f t="shared" si="15"/>
        <v>256</v>
      </c>
    </row>
    <row r="481" spans="8:11" ht="20.100000000000001" customHeight="1" x14ac:dyDescent="0.15">
      <c r="H481" s="90">
        <v>480</v>
      </c>
      <c r="I481" s="196">
        <v>1223.6845998867509</v>
      </c>
      <c r="J481" s="196">
        <f t="shared" si="14"/>
        <v>102.15050513144355</v>
      </c>
      <c r="K481" s="243">
        <f t="shared" si="15"/>
        <v>255</v>
      </c>
    </row>
    <row r="482" spans="8:11" ht="20.100000000000001" customHeight="1" x14ac:dyDescent="0.15">
      <c r="H482" s="90">
        <v>481</v>
      </c>
      <c r="I482" s="196">
        <v>1224.960815699832</v>
      </c>
      <c r="J482" s="196">
        <f t="shared" ref="J482:J545" si="16">1000000/I482/8</f>
        <v>102.04408042928809</v>
      </c>
      <c r="K482" s="243">
        <f t="shared" si="15"/>
        <v>255</v>
      </c>
    </row>
    <row r="483" spans="8:11" ht="20.100000000000001" customHeight="1" x14ac:dyDescent="0.15">
      <c r="H483" s="90">
        <v>482</v>
      </c>
      <c r="I483" s="196">
        <v>1226.2357032805714</v>
      </c>
      <c r="J483" s="196">
        <f t="shared" si="16"/>
        <v>101.93798766875337</v>
      </c>
      <c r="K483" s="243">
        <f t="shared" si="15"/>
        <v>255</v>
      </c>
    </row>
    <row r="484" spans="8:11" ht="20.100000000000001" customHeight="1" x14ac:dyDescent="0.15">
      <c r="H484" s="90">
        <v>483</v>
      </c>
      <c r="I484" s="196">
        <v>1227.5092667674642</v>
      </c>
      <c r="J484" s="196">
        <f t="shared" si="16"/>
        <v>101.83222512786101</v>
      </c>
      <c r="K484" s="243">
        <f t="shared" si="15"/>
        <v>255</v>
      </c>
    </row>
    <row r="485" spans="8:11" ht="20.100000000000001" customHeight="1" x14ac:dyDescent="0.15">
      <c r="H485" s="90">
        <v>484</v>
      </c>
      <c r="I485" s="196">
        <v>1228.7815102775585</v>
      </c>
      <c r="J485" s="196">
        <f t="shared" si="16"/>
        <v>101.72679109711284</v>
      </c>
      <c r="K485" s="243">
        <f t="shared" si="15"/>
        <v>254</v>
      </c>
    </row>
    <row r="486" spans="8:11" ht="20.100000000000001" customHeight="1" x14ac:dyDescent="0.15">
      <c r="H486" s="90">
        <v>485</v>
      </c>
      <c r="I486" s="196">
        <v>1230.0524379066112</v>
      </c>
      <c r="J486" s="196">
        <f t="shared" si="16"/>
        <v>101.62168387937484</v>
      </c>
      <c r="K486" s="243">
        <f t="shared" si="15"/>
        <v>254</v>
      </c>
    </row>
    <row r="487" spans="8:11" ht="20.100000000000001" customHeight="1" x14ac:dyDescent="0.15">
      <c r="H487" s="90">
        <v>486</v>
      </c>
      <c r="I487" s="196">
        <v>1231.3220537292418</v>
      </c>
      <c r="J487" s="196">
        <f t="shared" si="16"/>
        <v>101.51690178976241</v>
      </c>
      <c r="K487" s="243">
        <f t="shared" si="15"/>
        <v>254</v>
      </c>
    </row>
    <row r="488" spans="8:11" ht="20.100000000000001" customHeight="1" x14ac:dyDescent="0.15">
      <c r="H488" s="90">
        <v>487</v>
      </c>
      <c r="I488" s="196">
        <v>1232.5903617990843</v>
      </c>
      <c r="J488" s="196">
        <f t="shared" si="16"/>
        <v>101.41244315552692</v>
      </c>
      <c r="K488" s="243">
        <f t="shared" si="15"/>
        <v>254</v>
      </c>
    </row>
    <row r="489" spans="8:11" ht="20.100000000000001" customHeight="1" x14ac:dyDescent="0.15">
      <c r="H489" s="90">
        <v>488</v>
      </c>
      <c r="I489" s="196">
        <v>1233.8573661489393</v>
      </c>
      <c r="J489" s="196">
        <f t="shared" si="16"/>
        <v>101.3083063159435</v>
      </c>
      <c r="K489" s="243">
        <f t="shared" si="15"/>
        <v>253</v>
      </c>
    </row>
    <row r="490" spans="8:11" ht="20.100000000000001" customHeight="1" x14ac:dyDescent="0.15">
      <c r="H490" s="90">
        <v>489</v>
      </c>
      <c r="I490" s="196">
        <v>1235.1230707909224</v>
      </c>
      <c r="J490" s="196">
        <f t="shared" si="16"/>
        <v>101.20448962220024</v>
      </c>
      <c r="K490" s="243">
        <f t="shared" si="15"/>
        <v>253</v>
      </c>
    </row>
    <row r="491" spans="8:11" ht="20.100000000000001" customHeight="1" x14ac:dyDescent="0.15">
      <c r="H491" s="90">
        <v>490</v>
      </c>
      <c r="I491" s="196">
        <v>1236.3874797166129</v>
      </c>
      <c r="J491" s="196">
        <f t="shared" si="16"/>
        <v>101.10099143728851</v>
      </c>
      <c r="K491" s="243">
        <f t="shared" si="15"/>
        <v>253</v>
      </c>
    </row>
    <row r="492" spans="8:11" ht="20.100000000000001" customHeight="1" x14ac:dyDescent="0.15">
      <c r="H492" s="90">
        <v>491</v>
      </c>
      <c r="I492" s="196">
        <v>1237.650596897201</v>
      </c>
      <c r="J492" s="196">
        <f t="shared" si="16"/>
        <v>100.9978101358945</v>
      </c>
      <c r="K492" s="243">
        <f t="shared" si="15"/>
        <v>252</v>
      </c>
    </row>
    <row r="493" spans="8:11" ht="20.100000000000001" customHeight="1" x14ac:dyDescent="0.15">
      <c r="H493" s="90">
        <v>492</v>
      </c>
      <c r="I493" s="196">
        <v>1238.9124262836328</v>
      </c>
      <c r="J493" s="196">
        <f t="shared" si="16"/>
        <v>100.89494410429207</v>
      </c>
      <c r="K493" s="243">
        <f t="shared" si="15"/>
        <v>252</v>
      </c>
    </row>
    <row r="494" spans="8:11" ht="20.100000000000001" customHeight="1" x14ac:dyDescent="0.15">
      <c r="H494" s="90">
        <v>493</v>
      </c>
      <c r="I494" s="196">
        <v>1240.1729718067547</v>
      </c>
      <c r="J494" s="196">
        <f t="shared" si="16"/>
        <v>100.79239174023674</v>
      </c>
      <c r="K494" s="243">
        <f t="shared" si="15"/>
        <v>252</v>
      </c>
    </row>
    <row r="495" spans="8:11" ht="20.100000000000001" customHeight="1" x14ac:dyDescent="0.15">
      <c r="H495" s="90">
        <v>494</v>
      </c>
      <c r="I495" s="196">
        <v>1241.4322373774567</v>
      </c>
      <c r="J495" s="196">
        <f t="shared" si="16"/>
        <v>100.69015145286085</v>
      </c>
      <c r="K495" s="243">
        <f t="shared" si="15"/>
        <v>252</v>
      </c>
    </row>
    <row r="496" spans="8:11" ht="20.100000000000001" customHeight="1" x14ac:dyDescent="0.15">
      <c r="H496" s="90">
        <v>495</v>
      </c>
      <c r="I496" s="196">
        <v>1242.6902268868128</v>
      </c>
      <c r="J496" s="196">
        <f t="shared" si="16"/>
        <v>100.58822166256989</v>
      </c>
      <c r="K496" s="243">
        <f t="shared" si="15"/>
        <v>251</v>
      </c>
    </row>
    <row r="497" spans="8:11" ht="20.100000000000001" customHeight="1" x14ac:dyDescent="0.15">
      <c r="H497" s="90">
        <v>496</v>
      </c>
      <c r="I497" s="196">
        <v>1243.9469442062223</v>
      </c>
      <c r="J497" s="196">
        <f t="shared" si="16"/>
        <v>100.48660080094012</v>
      </c>
      <c r="K497" s="243">
        <f t="shared" si="15"/>
        <v>251</v>
      </c>
    </row>
    <row r="498" spans="8:11" ht="20.100000000000001" customHeight="1" x14ac:dyDescent="0.15">
      <c r="H498" s="90">
        <v>497</v>
      </c>
      <c r="I498" s="196">
        <v>1245.2023931875485</v>
      </c>
      <c r="J498" s="196">
        <f t="shared" si="16"/>
        <v>100.38528731061706</v>
      </c>
      <c r="K498" s="243">
        <f t="shared" si="15"/>
        <v>251</v>
      </c>
    </row>
    <row r="499" spans="8:11" ht="20.100000000000001" customHeight="1" x14ac:dyDescent="0.15">
      <c r="H499" s="90">
        <v>498</v>
      </c>
      <c r="I499" s="196">
        <v>1246.4565776632567</v>
      </c>
      <c r="J499" s="196">
        <f t="shared" si="16"/>
        <v>100.28427964521525</v>
      </c>
      <c r="K499" s="243">
        <f t="shared" si="15"/>
        <v>251</v>
      </c>
    </row>
    <row r="500" spans="8:11" ht="20.100000000000001" customHeight="1" x14ac:dyDescent="0.15">
      <c r="H500" s="90">
        <v>499</v>
      </c>
      <c r="I500" s="196">
        <v>1247.7095014465499</v>
      </c>
      <c r="J500" s="196">
        <f t="shared" si="16"/>
        <v>100.18357626921929</v>
      </c>
      <c r="K500" s="243">
        <f t="shared" si="15"/>
        <v>250</v>
      </c>
    </row>
    <row r="501" spans="8:11" ht="20.100000000000001" customHeight="1" x14ac:dyDescent="0.15">
      <c r="H501" s="90">
        <v>500</v>
      </c>
      <c r="I501" s="196">
        <v>1248.9611683315052</v>
      </c>
      <c r="J501" s="196">
        <f t="shared" si="16"/>
        <v>100.08317565788555</v>
      </c>
      <c r="K501" s="243">
        <f t="shared" si="15"/>
        <v>250</v>
      </c>
    </row>
    <row r="502" spans="8:11" ht="20.100000000000001" customHeight="1" x14ac:dyDescent="0.15">
      <c r="H502" s="90">
        <v>501</v>
      </c>
      <c r="I502" s="196">
        <v>1250.2115820932065</v>
      </c>
      <c r="J502" s="196">
        <f t="shared" si="16"/>
        <v>99.983076297145459</v>
      </c>
      <c r="K502" s="243">
        <f t="shared" si="15"/>
        <v>250</v>
      </c>
    </row>
    <row r="503" spans="8:11" ht="20.100000000000001" customHeight="1" x14ac:dyDescent="0.15">
      <c r="H503" s="90">
        <v>502</v>
      </c>
      <c r="I503" s="196">
        <v>1251.4607464878786</v>
      </c>
      <c r="J503" s="196">
        <f t="shared" si="16"/>
        <v>99.883276683509408</v>
      </c>
      <c r="K503" s="243">
        <f t="shared" si="15"/>
        <v>250</v>
      </c>
    </row>
    <row r="504" spans="8:11" ht="20.100000000000001" customHeight="1" x14ac:dyDescent="0.15">
      <c r="H504" s="90">
        <v>503</v>
      </c>
      <c r="I504" s="196">
        <v>1252.7086652530181</v>
      </c>
      <c r="J504" s="196">
        <f t="shared" si="16"/>
        <v>99.783775323971994</v>
      </c>
      <c r="K504" s="243">
        <f t="shared" si="15"/>
        <v>249</v>
      </c>
    </row>
    <row r="505" spans="8:11" ht="20.100000000000001" customHeight="1" x14ac:dyDescent="0.15">
      <c r="H505" s="90">
        <v>504</v>
      </c>
      <c r="I505" s="196">
        <v>1253.9553421075243</v>
      </c>
      <c r="J505" s="196">
        <f t="shared" si="16"/>
        <v>99.684570735918186</v>
      </c>
      <c r="K505" s="243">
        <f t="shared" si="15"/>
        <v>249</v>
      </c>
    </row>
    <row r="506" spans="8:11" ht="20.100000000000001" customHeight="1" x14ac:dyDescent="0.15">
      <c r="H506" s="90">
        <v>505</v>
      </c>
      <c r="I506" s="196">
        <v>1255.200780751828</v>
      </c>
      <c r="J506" s="196">
        <f t="shared" si="16"/>
        <v>99.585661447030574</v>
      </c>
      <c r="K506" s="243">
        <f t="shared" si="15"/>
        <v>249</v>
      </c>
    </row>
    <row r="507" spans="8:11" ht="20.100000000000001" customHeight="1" x14ac:dyDescent="0.15">
      <c r="H507" s="90">
        <v>506</v>
      </c>
      <c r="I507" s="196">
        <v>1256.4449848680199</v>
      </c>
      <c r="J507" s="196">
        <f t="shared" si="16"/>
        <v>99.487045995197562</v>
      </c>
      <c r="K507" s="243">
        <f t="shared" si="15"/>
        <v>249</v>
      </c>
    </row>
    <row r="508" spans="8:11" ht="20.100000000000001" customHeight="1" x14ac:dyDescent="0.15">
      <c r="H508" s="90">
        <v>507</v>
      </c>
      <c r="I508" s="196">
        <v>1257.6879581199778</v>
      </c>
      <c r="J508" s="196">
        <f t="shared" si="16"/>
        <v>99.388722928422567</v>
      </c>
      <c r="K508" s="243">
        <f t="shared" si="15"/>
        <v>248</v>
      </c>
    </row>
    <row r="509" spans="8:11" ht="20.100000000000001" customHeight="1" x14ac:dyDescent="0.15">
      <c r="H509" s="90">
        <v>508</v>
      </c>
      <c r="I509" s="196">
        <v>1258.9297041534921</v>
      </c>
      <c r="J509" s="196">
        <f t="shared" si="16"/>
        <v>99.290690804734282</v>
      </c>
      <c r="K509" s="243">
        <f t="shared" si="15"/>
        <v>248</v>
      </c>
    </row>
    <row r="510" spans="8:11" ht="20.100000000000001" customHeight="1" x14ac:dyDescent="0.15">
      <c r="H510" s="90">
        <v>509</v>
      </c>
      <c r="I510" s="196">
        <v>1260.1702265963909</v>
      </c>
      <c r="J510" s="196">
        <f t="shared" si="16"/>
        <v>99.192948192097845</v>
      </c>
      <c r="K510" s="243">
        <f t="shared" si="15"/>
        <v>248</v>
      </c>
    </row>
    <row r="511" spans="8:11" ht="20.100000000000001" customHeight="1" x14ac:dyDescent="0.15">
      <c r="H511" s="90">
        <v>510</v>
      </c>
      <c r="I511" s="196">
        <v>1261.4095290586633</v>
      </c>
      <c r="J511" s="196">
        <f t="shared" si="16"/>
        <v>99.09549366832691</v>
      </c>
      <c r="K511" s="243">
        <f t="shared" si="15"/>
        <v>248</v>
      </c>
    </row>
    <row r="512" spans="8:11" ht="20.100000000000001" customHeight="1" x14ac:dyDescent="0.15">
      <c r="H512" s="90">
        <v>511</v>
      </c>
      <c r="I512" s="196">
        <v>1262.6476151325828</v>
      </c>
      <c r="J512" s="196">
        <f t="shared" si="16"/>
        <v>98.998325820996797</v>
      </c>
      <c r="K512" s="243">
        <f t="shared" si="15"/>
        <v>247</v>
      </c>
    </row>
    <row r="513" spans="8:11" ht="20.100000000000001" customHeight="1" x14ac:dyDescent="0.15">
      <c r="H513" s="90">
        <v>512</v>
      </c>
      <c r="I513" s="196">
        <v>1263.8844883928275</v>
      </c>
      <c r="J513" s="196">
        <f t="shared" si="16"/>
        <v>98.901443247358529</v>
      </c>
      <c r="K513" s="243">
        <f t="shared" si="15"/>
        <v>247</v>
      </c>
    </row>
    <row r="514" spans="8:11" ht="20.100000000000001" customHeight="1" x14ac:dyDescent="0.15">
      <c r="H514" s="90">
        <v>513</v>
      </c>
      <c r="I514" s="196">
        <v>1265.120152396601</v>
      </c>
      <c r="J514" s="196">
        <f t="shared" si="16"/>
        <v>98.804844554253762</v>
      </c>
      <c r="K514" s="243">
        <f t="shared" si="15"/>
        <v>247</v>
      </c>
    </row>
    <row r="515" spans="8:11" ht="20.100000000000001" customHeight="1" x14ac:dyDescent="0.15">
      <c r="H515" s="90">
        <v>514</v>
      </c>
      <c r="I515" s="196">
        <v>1266.3546106837528</v>
      </c>
      <c r="J515" s="196">
        <f t="shared" si="16"/>
        <v>98.708528358030591</v>
      </c>
      <c r="K515" s="243">
        <f t="shared" si="15"/>
        <v>247</v>
      </c>
    </row>
    <row r="516" spans="8:11" ht="20.100000000000001" customHeight="1" x14ac:dyDescent="0.15">
      <c r="H516" s="90">
        <v>515</v>
      </c>
      <c r="I516" s="196">
        <v>1267.587866776895</v>
      </c>
      <c r="J516" s="196">
        <f t="shared" si="16"/>
        <v>98.612493284460371</v>
      </c>
      <c r="K516" s="243">
        <f t="shared" si="15"/>
        <v>247</v>
      </c>
    </row>
    <row r="517" spans="8:11" ht="20.100000000000001" customHeight="1" x14ac:dyDescent="0.15">
      <c r="H517" s="90">
        <v>516</v>
      </c>
      <c r="I517" s="196">
        <v>1268.8199241815205</v>
      </c>
      <c r="J517" s="196">
        <f t="shared" si="16"/>
        <v>98.516737968655349</v>
      </c>
      <c r="K517" s="243">
        <f t="shared" ref="K517:K580" si="17">ROUND((J517/1000/1000)*80000000/32,0)</f>
        <v>246</v>
      </c>
    </row>
    <row r="518" spans="8:11" ht="20.100000000000001" customHeight="1" x14ac:dyDescent="0.15">
      <c r="H518" s="90">
        <v>517</v>
      </c>
      <c r="I518" s="196">
        <v>1270.0507863861189</v>
      </c>
      <c r="J518" s="196">
        <f t="shared" si="16"/>
        <v>98.421261054987198</v>
      </c>
      <c r="K518" s="243">
        <f t="shared" si="17"/>
        <v>246</v>
      </c>
    </row>
    <row r="519" spans="8:11" ht="20.100000000000001" customHeight="1" x14ac:dyDescent="0.15">
      <c r="H519" s="90">
        <v>518</v>
      </c>
      <c r="I519" s="196">
        <v>1271.2804568622926</v>
      </c>
      <c r="J519" s="196">
        <f t="shared" si="16"/>
        <v>98.326061197006368</v>
      </c>
      <c r="K519" s="243">
        <f t="shared" si="17"/>
        <v>246</v>
      </c>
    </row>
    <row r="520" spans="8:11" ht="20.100000000000001" customHeight="1" x14ac:dyDescent="0.15">
      <c r="H520" s="90">
        <v>519</v>
      </c>
      <c r="I520" s="196">
        <v>1272.5089390648693</v>
      </c>
      <c r="J520" s="196">
        <f t="shared" si="16"/>
        <v>98.231137057362403</v>
      </c>
      <c r="K520" s="243">
        <f t="shared" si="17"/>
        <v>246</v>
      </c>
    </row>
    <row r="521" spans="8:11" ht="20.100000000000001" customHeight="1" x14ac:dyDescent="0.15">
      <c r="H521" s="90">
        <v>520</v>
      </c>
      <c r="I521" s="196">
        <v>1273.736236432017</v>
      </c>
      <c r="J521" s="196">
        <f t="shared" si="16"/>
        <v>98.136487307724963</v>
      </c>
      <c r="K521" s="243">
        <f t="shared" si="17"/>
        <v>245</v>
      </c>
    </row>
    <row r="522" spans="8:11" ht="20.100000000000001" customHeight="1" x14ac:dyDescent="0.15">
      <c r="H522" s="90">
        <v>521</v>
      </c>
      <c r="I522" s="196">
        <v>1274.9623523853554</v>
      </c>
      <c r="J522" s="196">
        <f t="shared" si="16"/>
        <v>98.0421106287058</v>
      </c>
      <c r="K522" s="243">
        <f t="shared" si="17"/>
        <v>245</v>
      </c>
    </row>
    <row r="523" spans="8:11" ht="20.100000000000001" customHeight="1" x14ac:dyDescent="0.15">
      <c r="H523" s="90">
        <v>522</v>
      </c>
      <c r="I523" s="196">
        <v>1276.1872903300673</v>
      </c>
      <c r="J523" s="196">
        <f t="shared" si="16"/>
        <v>97.948005709781484</v>
      </c>
      <c r="K523" s="243">
        <f t="shared" si="17"/>
        <v>245</v>
      </c>
    </row>
    <row r="524" spans="8:11" ht="20.100000000000001" customHeight="1" x14ac:dyDescent="0.15">
      <c r="H524" s="90">
        <v>523</v>
      </c>
      <c r="I524" s="196">
        <v>1277.4110536550088</v>
      </c>
      <c r="J524" s="196">
        <f t="shared" si="16"/>
        <v>97.854171249217032</v>
      </c>
      <c r="K524" s="243">
        <f t="shared" si="17"/>
        <v>245</v>
      </c>
    </row>
    <row r="525" spans="8:11" ht="20.100000000000001" customHeight="1" x14ac:dyDescent="0.15">
      <c r="H525" s="90">
        <v>524</v>
      </c>
      <c r="I525" s="196">
        <v>1278.6336457328189</v>
      </c>
      <c r="J525" s="196">
        <f t="shared" si="16"/>
        <v>97.760605953990193</v>
      </c>
      <c r="K525" s="243">
        <f t="shared" si="17"/>
        <v>244</v>
      </c>
    </row>
    <row r="526" spans="8:11" ht="20.100000000000001" customHeight="1" x14ac:dyDescent="0.15">
      <c r="H526" s="90">
        <v>525</v>
      </c>
      <c r="I526" s="196">
        <v>1279.855069920028</v>
      </c>
      <c r="J526" s="196">
        <f t="shared" si="16"/>
        <v>97.667308539716657</v>
      </c>
      <c r="K526" s="243">
        <f t="shared" si="17"/>
        <v>244</v>
      </c>
    </row>
    <row r="527" spans="8:11" ht="20.100000000000001" customHeight="1" x14ac:dyDescent="0.15">
      <c r="H527" s="90">
        <v>526</v>
      </c>
      <c r="I527" s="196">
        <v>1281.0753295571653</v>
      </c>
      <c r="J527" s="196">
        <f t="shared" si="16"/>
        <v>97.574277730575972</v>
      </c>
      <c r="K527" s="243">
        <f t="shared" si="17"/>
        <v>244</v>
      </c>
    </row>
    <row r="528" spans="8:11" ht="20.100000000000001" customHeight="1" x14ac:dyDescent="0.15">
      <c r="H528" s="90">
        <v>527</v>
      </c>
      <c r="I528" s="196">
        <v>1282.2944279688654</v>
      </c>
      <c r="J528" s="196">
        <f t="shared" si="16"/>
        <v>97.481512259238357</v>
      </c>
      <c r="K528" s="243">
        <f t="shared" si="17"/>
        <v>244</v>
      </c>
    </row>
    <row r="529" spans="8:11" ht="20.100000000000001" customHeight="1" x14ac:dyDescent="0.15">
      <c r="H529" s="90">
        <v>528</v>
      </c>
      <c r="I529" s="196">
        <v>1283.5123684639739</v>
      </c>
      <c r="J529" s="196">
        <f t="shared" si="16"/>
        <v>97.389010866792091</v>
      </c>
      <c r="K529" s="243">
        <f t="shared" si="17"/>
        <v>243</v>
      </c>
    </row>
    <row r="530" spans="8:11" ht="20.100000000000001" customHeight="1" x14ac:dyDescent="0.15">
      <c r="H530" s="90">
        <v>529</v>
      </c>
      <c r="I530" s="196">
        <v>1284.7291543356521</v>
      </c>
      <c r="J530" s="196">
        <f t="shared" si="16"/>
        <v>97.296772302671769</v>
      </c>
      <c r="K530" s="243">
        <f t="shared" si="17"/>
        <v>243</v>
      </c>
    </row>
    <row r="531" spans="8:11" ht="20.100000000000001" customHeight="1" x14ac:dyDescent="0.15">
      <c r="H531" s="90">
        <v>530</v>
      </c>
      <c r="I531" s="196">
        <v>1285.9447888614814</v>
      </c>
      <c r="J531" s="196">
        <f t="shared" si="16"/>
        <v>97.204795324587352</v>
      </c>
      <c r="K531" s="243">
        <f t="shared" si="17"/>
        <v>243</v>
      </c>
    </row>
    <row r="532" spans="8:11" ht="20.100000000000001" customHeight="1" x14ac:dyDescent="0.15">
      <c r="H532" s="90">
        <v>531</v>
      </c>
      <c r="I532" s="196">
        <v>1287.1592753035654</v>
      </c>
      <c r="J532" s="196">
        <f t="shared" si="16"/>
        <v>97.113078698453876</v>
      </c>
      <c r="K532" s="243">
        <f t="shared" si="17"/>
        <v>243</v>
      </c>
    </row>
    <row r="533" spans="8:11" ht="20.100000000000001" customHeight="1" x14ac:dyDescent="0.15">
      <c r="H533" s="90">
        <v>532</v>
      </c>
      <c r="I533" s="196">
        <v>1288.3726169086333</v>
      </c>
      <c r="J533" s="196">
        <f t="shared" si="16"/>
        <v>97.02162119832181</v>
      </c>
      <c r="K533" s="243">
        <f t="shared" si="17"/>
        <v>243</v>
      </c>
    </row>
    <row r="534" spans="8:11" ht="20.100000000000001" customHeight="1" x14ac:dyDescent="0.15">
      <c r="H534" s="90">
        <v>533</v>
      </c>
      <c r="I534" s="196">
        <v>1289.5848169081396</v>
      </c>
      <c r="J534" s="196">
        <f t="shared" si="16"/>
        <v>96.9304216063084</v>
      </c>
      <c r="K534" s="243">
        <f t="shared" si="17"/>
        <v>242</v>
      </c>
    </row>
    <row r="535" spans="8:11" ht="20.100000000000001" customHeight="1" x14ac:dyDescent="0.15">
      <c r="H535" s="90">
        <v>534</v>
      </c>
      <c r="I535" s="196">
        <v>1290.795878518366</v>
      </c>
      <c r="J535" s="196">
        <f t="shared" si="16"/>
        <v>96.839478712529413</v>
      </c>
      <c r="K535" s="243">
        <f t="shared" si="17"/>
        <v>242</v>
      </c>
    </row>
    <row r="536" spans="8:11" ht="20.100000000000001" customHeight="1" x14ac:dyDescent="0.15">
      <c r="H536" s="90">
        <v>535</v>
      </c>
      <c r="I536" s="196">
        <v>1292.0058049405197</v>
      </c>
      <c r="J536" s="196">
        <f t="shared" si="16"/>
        <v>96.748791315031781</v>
      </c>
      <c r="K536" s="243">
        <f t="shared" si="17"/>
        <v>242</v>
      </c>
    </row>
    <row r="537" spans="8:11" ht="20.100000000000001" customHeight="1" x14ac:dyDescent="0.15">
      <c r="H537" s="90">
        <v>536</v>
      </c>
      <c r="I537" s="196">
        <v>1293.2145993608331</v>
      </c>
      <c r="J537" s="196">
        <f t="shared" si="16"/>
        <v>96.658358219726892</v>
      </c>
      <c r="K537" s="243">
        <f t="shared" si="17"/>
        <v>242</v>
      </c>
    </row>
    <row r="538" spans="8:11" ht="20.100000000000001" customHeight="1" x14ac:dyDescent="0.15">
      <c r="H538" s="90">
        <v>537</v>
      </c>
      <c r="I538" s="196">
        <v>1294.4222649506612</v>
      </c>
      <c r="J538" s="196">
        <f t="shared" si="16"/>
        <v>96.568178240324499</v>
      </c>
      <c r="K538" s="243">
        <f t="shared" si="17"/>
        <v>241</v>
      </c>
    </row>
    <row r="539" spans="8:11" ht="20.100000000000001" customHeight="1" x14ac:dyDescent="0.15">
      <c r="H539" s="90">
        <v>538</v>
      </c>
      <c r="I539" s="196">
        <v>1295.628804866579</v>
      </c>
      <c r="J539" s="196">
        <f t="shared" si="16"/>
        <v>96.478250198267418</v>
      </c>
      <c r="K539" s="243">
        <f t="shared" si="17"/>
        <v>241</v>
      </c>
    </row>
    <row r="540" spans="8:11" ht="20.100000000000001" customHeight="1" x14ac:dyDescent="0.15">
      <c r="H540" s="90">
        <v>539</v>
      </c>
      <c r="I540" s="196">
        <v>1296.8342222504771</v>
      </c>
      <c r="J540" s="196">
        <f t="shared" si="16"/>
        <v>96.38857292266681</v>
      </c>
      <c r="K540" s="243">
        <f t="shared" si="17"/>
        <v>241</v>
      </c>
    </row>
    <row r="541" spans="8:11" ht="20.100000000000001" customHeight="1" x14ac:dyDescent="0.15">
      <c r="H541" s="90">
        <v>540</v>
      </c>
      <c r="I541" s="196">
        <v>1298.0385202296577</v>
      </c>
      <c r="J541" s="196">
        <f t="shared" si="16"/>
        <v>96.299145250238155</v>
      </c>
      <c r="K541" s="243">
        <f t="shared" si="17"/>
        <v>241</v>
      </c>
    </row>
    <row r="542" spans="8:11" ht="20.100000000000001" customHeight="1" x14ac:dyDescent="0.15">
      <c r="H542" s="90">
        <v>541</v>
      </c>
      <c r="I542" s="196">
        <v>1299.2417019169295</v>
      </c>
      <c r="J542" s="196">
        <f t="shared" si="16"/>
        <v>96.209966025237861</v>
      </c>
      <c r="K542" s="243">
        <f t="shared" si="17"/>
        <v>241</v>
      </c>
    </row>
    <row r="543" spans="8:11" ht="20.100000000000001" customHeight="1" x14ac:dyDescent="0.15">
      <c r="H543" s="90">
        <v>542</v>
      </c>
      <c r="I543" s="196">
        <v>1300.4437704107008</v>
      </c>
      <c r="J543" s="196">
        <f t="shared" si="16"/>
        <v>96.121034099400561</v>
      </c>
      <c r="K543" s="243">
        <f t="shared" si="17"/>
        <v>240</v>
      </c>
    </row>
    <row r="544" spans="8:11" ht="20.100000000000001" customHeight="1" x14ac:dyDescent="0.15">
      <c r="H544" s="90">
        <v>543</v>
      </c>
      <c r="I544" s="196">
        <v>1301.6447287950732</v>
      </c>
      <c r="J544" s="196">
        <f t="shared" si="16"/>
        <v>96.032348331876975</v>
      </c>
      <c r="K544" s="243">
        <f t="shared" si="17"/>
        <v>240</v>
      </c>
    </row>
    <row r="545" spans="8:11" ht="20.100000000000001" customHeight="1" x14ac:dyDescent="0.15">
      <c r="H545" s="90">
        <v>544</v>
      </c>
      <c r="I545" s="196">
        <v>1302.8445801399337</v>
      </c>
      <c r="J545" s="196">
        <f t="shared" si="16"/>
        <v>95.943907589172468</v>
      </c>
      <c r="K545" s="243">
        <f t="shared" si="17"/>
        <v>240</v>
      </c>
    </row>
    <row r="546" spans="8:11" ht="20.100000000000001" customHeight="1" x14ac:dyDescent="0.15">
      <c r="H546" s="90">
        <v>545</v>
      </c>
      <c r="I546" s="196">
        <v>1304.043327501046</v>
      </c>
      <c r="J546" s="196">
        <f t="shared" ref="J546:J609" si="18">1000000/I546/8</f>
        <v>95.855710745086228</v>
      </c>
      <c r="K546" s="243">
        <f t="shared" si="17"/>
        <v>240</v>
      </c>
    </row>
    <row r="547" spans="8:11" ht="20.100000000000001" customHeight="1" x14ac:dyDescent="0.15">
      <c r="H547" s="90">
        <v>546</v>
      </c>
      <c r="I547" s="196">
        <v>1305.2409739201419</v>
      </c>
      <c r="J547" s="196">
        <f t="shared" si="18"/>
        <v>95.767756680650933</v>
      </c>
      <c r="K547" s="243">
        <f t="shared" si="17"/>
        <v>239</v>
      </c>
    </row>
    <row r="548" spans="8:11" ht="20.100000000000001" customHeight="1" x14ac:dyDescent="0.15">
      <c r="H548" s="90">
        <v>547</v>
      </c>
      <c r="I548" s="196">
        <v>1306.4375224250107</v>
      </c>
      <c r="J548" s="196">
        <f t="shared" si="18"/>
        <v>95.680044284073276</v>
      </c>
      <c r="K548" s="243">
        <f t="shared" si="17"/>
        <v>239</v>
      </c>
    </row>
    <row r="549" spans="8:11" ht="20.100000000000001" customHeight="1" x14ac:dyDescent="0.15">
      <c r="H549" s="90">
        <v>548</v>
      </c>
      <c r="I549" s="196">
        <v>1307.6329760295891</v>
      </c>
      <c r="J549" s="196">
        <f t="shared" si="18"/>
        <v>95.592572450674794</v>
      </c>
      <c r="K549" s="243">
        <f t="shared" si="17"/>
        <v>239</v>
      </c>
    </row>
    <row r="550" spans="8:11" ht="20.100000000000001" customHeight="1" x14ac:dyDescent="0.15">
      <c r="H550" s="90">
        <v>549</v>
      </c>
      <c r="I550" s="196">
        <v>1308.8273377340497</v>
      </c>
      <c r="J550" s="196">
        <f t="shared" si="18"/>
        <v>95.505340082833499</v>
      </c>
      <c r="K550" s="243">
        <f t="shared" si="17"/>
        <v>239</v>
      </c>
    </row>
    <row r="551" spans="8:11" ht="20.100000000000001" customHeight="1" x14ac:dyDescent="0.15">
      <c r="H551" s="90">
        <v>550</v>
      </c>
      <c r="I551" s="196">
        <v>1310.0206105248881</v>
      </c>
      <c r="J551" s="196">
        <f t="shared" si="18"/>
        <v>95.418346089926061</v>
      </c>
      <c r="K551" s="243">
        <f t="shared" si="17"/>
        <v>239</v>
      </c>
    </row>
    <row r="552" spans="8:11" ht="20.100000000000001" customHeight="1" x14ac:dyDescent="0.15">
      <c r="H552" s="90">
        <v>551</v>
      </c>
      <c r="I552" s="196">
        <v>1311.2127973750105</v>
      </c>
      <c r="J552" s="196">
        <f t="shared" si="18"/>
        <v>95.331589388270473</v>
      </c>
      <c r="K552" s="243">
        <f t="shared" si="17"/>
        <v>238</v>
      </c>
    </row>
    <row r="553" spans="8:11" ht="20.100000000000001" customHeight="1" x14ac:dyDescent="0.15">
      <c r="H553" s="90">
        <v>552</v>
      </c>
      <c r="I553" s="196">
        <v>1312.4039012438207</v>
      </c>
      <c r="J553" s="196">
        <f t="shared" si="18"/>
        <v>95.245068901069416</v>
      </c>
      <c r="K553" s="243">
        <f t="shared" si="17"/>
        <v>238</v>
      </c>
    </row>
    <row r="554" spans="8:11" ht="20.100000000000001" customHeight="1" x14ac:dyDescent="0.15">
      <c r="H554" s="90">
        <v>553</v>
      </c>
      <c r="I554" s="196">
        <v>1313.5939250773049</v>
      </c>
      <c r="J554" s="196">
        <f t="shared" si="18"/>
        <v>95.158783558354045</v>
      </c>
      <c r="K554" s="243">
        <f t="shared" si="17"/>
        <v>238</v>
      </c>
    </row>
    <row r="555" spans="8:11" ht="20.100000000000001" customHeight="1" x14ac:dyDescent="0.15">
      <c r="H555" s="90">
        <v>554</v>
      </c>
      <c r="I555" s="196">
        <v>1314.7828718081173</v>
      </c>
      <c r="J555" s="196">
        <f t="shared" si="18"/>
        <v>95.072732296928507</v>
      </c>
      <c r="K555" s="243">
        <f t="shared" si="17"/>
        <v>238</v>
      </c>
    </row>
    <row r="556" spans="8:11" ht="20.100000000000001" customHeight="1" x14ac:dyDescent="0.15">
      <c r="H556" s="90">
        <v>555</v>
      </c>
      <c r="I556" s="196">
        <v>1315.970744355664</v>
      </c>
      <c r="J556" s="196">
        <f t="shared" si="18"/>
        <v>94.986914060314831</v>
      </c>
      <c r="K556" s="243">
        <f t="shared" si="17"/>
        <v>237</v>
      </c>
    </row>
    <row r="557" spans="8:11" ht="20.100000000000001" customHeight="1" x14ac:dyDescent="0.15">
      <c r="H557" s="90">
        <v>556</v>
      </c>
      <c r="I557" s="196">
        <v>1317.1575456261869</v>
      </c>
      <c r="J557" s="196">
        <f t="shared" si="18"/>
        <v>94.901327798698546</v>
      </c>
      <c r="K557" s="243">
        <f t="shared" si="17"/>
        <v>237</v>
      </c>
    </row>
    <row r="558" spans="8:11" ht="20.100000000000001" customHeight="1" x14ac:dyDescent="0.15">
      <c r="H558" s="90">
        <v>557</v>
      </c>
      <c r="I558" s="196">
        <v>1318.3432785128464</v>
      </c>
      <c r="J558" s="196">
        <f t="shared" si="18"/>
        <v>94.815972468874662</v>
      </c>
      <c r="K558" s="243">
        <f t="shared" si="17"/>
        <v>237</v>
      </c>
    </row>
    <row r="559" spans="8:11" ht="20.100000000000001" customHeight="1" x14ac:dyDescent="0.15">
      <c r="H559" s="90">
        <v>558</v>
      </c>
      <c r="I559" s="196">
        <v>1319.5279458958041</v>
      </c>
      <c r="J559" s="196">
        <f t="shared" si="18"/>
        <v>94.730847034194269</v>
      </c>
      <c r="K559" s="243">
        <f t="shared" si="17"/>
        <v>237</v>
      </c>
    </row>
    <row r="560" spans="8:11" ht="20.100000000000001" customHeight="1" x14ac:dyDescent="0.15">
      <c r="H560" s="90">
        <v>559</v>
      </c>
      <c r="I560" s="196">
        <v>1320.7115506423045</v>
      </c>
      <c r="J560" s="196">
        <f t="shared" si="18"/>
        <v>94.645950464511714</v>
      </c>
      <c r="K560" s="243">
        <f t="shared" si="17"/>
        <v>237</v>
      </c>
    </row>
    <row r="561" spans="8:11" ht="20.100000000000001" customHeight="1" x14ac:dyDescent="0.15">
      <c r="H561" s="90">
        <v>560</v>
      </c>
      <c r="I561" s="196">
        <v>1321.8940956067549</v>
      </c>
      <c r="J561" s="196">
        <f t="shared" si="18"/>
        <v>94.561281736132173</v>
      </c>
      <c r="K561" s="243">
        <f t="shared" si="17"/>
        <v>236</v>
      </c>
    </row>
    <row r="562" spans="8:11" ht="20.100000000000001" customHeight="1" x14ac:dyDescent="0.15">
      <c r="H562" s="90">
        <v>561</v>
      </c>
      <c r="I562" s="196">
        <v>1323.0755836308072</v>
      </c>
      <c r="J562" s="196">
        <f t="shared" si="18"/>
        <v>94.476839831759889</v>
      </c>
      <c r="K562" s="243">
        <f t="shared" si="17"/>
        <v>236</v>
      </c>
    </row>
    <row r="563" spans="8:11" ht="20.100000000000001" customHeight="1" x14ac:dyDescent="0.15">
      <c r="H563" s="90">
        <v>562</v>
      </c>
      <c r="I563" s="196">
        <v>1324.256017543436</v>
      </c>
      <c r="J563" s="196">
        <f t="shared" si="18"/>
        <v>94.392623740446751</v>
      </c>
      <c r="K563" s="243">
        <f t="shared" si="17"/>
        <v>236</v>
      </c>
    </row>
    <row r="564" spans="8:11" ht="20.100000000000001" customHeight="1" x14ac:dyDescent="0.15">
      <c r="H564" s="90">
        <v>563</v>
      </c>
      <c r="I564" s="196">
        <v>1325.4354001610191</v>
      </c>
      <c r="J564" s="196">
        <f t="shared" si="18"/>
        <v>94.308632457541506</v>
      </c>
      <c r="K564" s="243">
        <f t="shared" si="17"/>
        <v>236</v>
      </c>
    </row>
    <row r="565" spans="8:11" ht="20.100000000000001" customHeight="1" x14ac:dyDescent="0.15">
      <c r="H565" s="90">
        <v>564</v>
      </c>
      <c r="I565" s="196">
        <v>1326.6137342874151</v>
      </c>
      <c r="J565" s="196">
        <f t="shared" si="18"/>
        <v>94.22486498463941</v>
      </c>
      <c r="K565" s="243">
        <f t="shared" si="17"/>
        <v>236</v>
      </c>
    </row>
    <row r="566" spans="8:11" ht="20.100000000000001" customHeight="1" x14ac:dyDescent="0.15">
      <c r="H566" s="90">
        <v>565</v>
      </c>
      <c r="I566" s="196">
        <v>1327.7910227140417</v>
      </c>
      <c r="J566" s="196">
        <f t="shared" si="18"/>
        <v>94.141320329532377</v>
      </c>
      <c r="K566" s="243">
        <f t="shared" si="17"/>
        <v>235</v>
      </c>
    </row>
    <row r="567" spans="8:11" ht="20.100000000000001" customHeight="1" x14ac:dyDescent="0.15">
      <c r="H567" s="90">
        <v>566</v>
      </c>
      <c r="I567" s="196">
        <v>1328.9672682199516</v>
      </c>
      <c r="J567" s="196">
        <f t="shared" si="18"/>
        <v>94.057997506159637</v>
      </c>
      <c r="K567" s="243">
        <f t="shared" si="17"/>
        <v>235</v>
      </c>
    </row>
    <row r="568" spans="8:11" ht="20.100000000000001" customHeight="1" x14ac:dyDescent="0.15">
      <c r="H568" s="90">
        <v>567</v>
      </c>
      <c r="I568" s="196">
        <v>1330.1424735719106</v>
      </c>
      <c r="J568" s="196">
        <f t="shared" si="18"/>
        <v>93.97489553455884</v>
      </c>
      <c r="K568" s="243">
        <f t="shared" si="17"/>
        <v>235</v>
      </c>
    </row>
    <row r="569" spans="8:11" ht="20.100000000000001" customHeight="1" x14ac:dyDescent="0.15">
      <c r="H569" s="90">
        <v>568</v>
      </c>
      <c r="I569" s="196">
        <v>1331.3166415244725</v>
      </c>
      <c r="J569" s="196">
        <f t="shared" si="18"/>
        <v>93.892013440817664</v>
      </c>
      <c r="K569" s="243">
        <f t="shared" si="17"/>
        <v>235</v>
      </c>
    </row>
    <row r="570" spans="8:11" ht="20.100000000000001" customHeight="1" x14ac:dyDescent="0.15">
      <c r="H570" s="90">
        <v>569</v>
      </c>
      <c r="I570" s="196">
        <v>1332.4897748200551</v>
      </c>
      <c r="J570" s="196">
        <f t="shared" si="18"/>
        <v>93.809350257025812</v>
      </c>
      <c r="K570" s="243">
        <f t="shared" si="17"/>
        <v>235</v>
      </c>
    </row>
    <row r="571" spans="8:11" ht="20.100000000000001" customHeight="1" x14ac:dyDescent="0.15">
      <c r="H571" s="90">
        <v>570</v>
      </c>
      <c r="I571" s="196">
        <v>1333.661876189014</v>
      </c>
      <c r="J571" s="196">
        <f t="shared" si="18"/>
        <v>93.726905021227665</v>
      </c>
      <c r="K571" s="243">
        <f t="shared" si="17"/>
        <v>234</v>
      </c>
    </row>
    <row r="572" spans="8:11" ht="20.100000000000001" customHeight="1" x14ac:dyDescent="0.15">
      <c r="H572" s="90">
        <v>571</v>
      </c>
      <c r="I572" s="196">
        <v>1334.832948349718</v>
      </c>
      <c r="J572" s="196">
        <f t="shared" si="18"/>
        <v>93.644676777375125</v>
      </c>
      <c r="K572" s="243">
        <f t="shared" si="17"/>
        <v>234</v>
      </c>
    </row>
    <row r="573" spans="8:11" ht="20.100000000000001" customHeight="1" x14ac:dyDescent="0.15">
      <c r="H573" s="90">
        <v>572</v>
      </c>
      <c r="I573" s="196">
        <v>1336.0029940086215</v>
      </c>
      <c r="J573" s="196">
        <f t="shared" si="18"/>
        <v>93.562664575281147</v>
      </c>
      <c r="K573" s="243">
        <f t="shared" si="17"/>
        <v>234</v>
      </c>
    </row>
    <row r="574" spans="8:11" ht="20.100000000000001" customHeight="1" x14ac:dyDescent="0.15">
      <c r="H574" s="90">
        <v>573</v>
      </c>
      <c r="I574" s="196">
        <v>1337.1720158603382</v>
      </c>
      <c r="J574" s="196">
        <f t="shared" si="18"/>
        <v>93.480867470573585</v>
      </c>
      <c r="K574" s="243">
        <f t="shared" si="17"/>
        <v>234</v>
      </c>
    </row>
    <row r="575" spans="8:11" ht="20.100000000000001" customHeight="1" x14ac:dyDescent="0.15">
      <c r="H575" s="90">
        <v>574</v>
      </c>
      <c r="I575" s="196">
        <v>1338.3400165877133</v>
      </c>
      <c r="J575" s="196">
        <f t="shared" si="18"/>
        <v>93.399284524649531</v>
      </c>
      <c r="K575" s="243">
        <f t="shared" si="17"/>
        <v>233</v>
      </c>
    </row>
    <row r="576" spans="8:11" ht="20.100000000000001" customHeight="1" x14ac:dyDescent="0.15">
      <c r="H576" s="90">
        <v>575</v>
      </c>
      <c r="I576" s="196">
        <v>1339.506998861895</v>
      </c>
      <c r="J576" s="196">
        <f t="shared" si="18"/>
        <v>93.31791480463005</v>
      </c>
      <c r="K576" s="243">
        <f t="shared" si="17"/>
        <v>233</v>
      </c>
    </row>
    <row r="577" spans="8:11" ht="20.100000000000001" customHeight="1" x14ac:dyDescent="0.15">
      <c r="H577" s="90">
        <v>576</v>
      </c>
      <c r="I577" s="196">
        <v>1340.6729653424063</v>
      </c>
      <c r="J577" s="196">
        <f t="shared" si="18"/>
        <v>93.236757383315435</v>
      </c>
      <c r="K577" s="243">
        <f t="shared" si="17"/>
        <v>233</v>
      </c>
    </row>
    <row r="578" spans="8:11" ht="20.100000000000001" customHeight="1" x14ac:dyDescent="0.15">
      <c r="H578" s="90">
        <v>577</v>
      </c>
      <c r="I578" s="196">
        <v>1341.8379186772152</v>
      </c>
      <c r="J578" s="196">
        <f t="shared" si="18"/>
        <v>93.155811339140797</v>
      </c>
      <c r="K578" s="243">
        <f t="shared" si="17"/>
        <v>233</v>
      </c>
    </row>
    <row r="579" spans="8:11" ht="20.100000000000001" customHeight="1" x14ac:dyDescent="0.15">
      <c r="H579" s="90">
        <v>578</v>
      </c>
      <c r="I579" s="196">
        <v>1343.0018615028055</v>
      </c>
      <c r="J579" s="196">
        <f t="shared" si="18"/>
        <v>93.075075756132065</v>
      </c>
      <c r="K579" s="243">
        <f t="shared" si="17"/>
        <v>233</v>
      </c>
    </row>
    <row r="580" spans="8:11" ht="20.100000000000001" customHeight="1" x14ac:dyDescent="0.15">
      <c r="H580" s="90">
        <v>579</v>
      </c>
      <c r="I580" s="196">
        <v>1344.1647964442459</v>
      </c>
      <c r="J580" s="196">
        <f t="shared" si="18"/>
        <v>92.994549723862548</v>
      </c>
      <c r="K580" s="243">
        <f t="shared" si="17"/>
        <v>232</v>
      </c>
    </row>
    <row r="581" spans="8:11" ht="20.100000000000001" customHeight="1" x14ac:dyDescent="0.15">
      <c r="H581" s="90">
        <v>580</v>
      </c>
      <c r="I581" s="196">
        <v>1345.3267261152589</v>
      </c>
      <c r="J581" s="196">
        <f t="shared" si="18"/>
        <v>92.914232337409771</v>
      </c>
      <c r="K581" s="243">
        <f t="shared" ref="K581:K631" si="19">ROUND((J581/1000/1000)*80000000/32,0)</f>
        <v>232</v>
      </c>
    </row>
    <row r="582" spans="8:11" ht="20.100000000000001" customHeight="1" x14ac:dyDescent="0.15">
      <c r="H582" s="90">
        <v>581</v>
      </c>
      <c r="I582" s="196">
        <v>1346.4876531182902</v>
      </c>
      <c r="J582" s="196">
        <f t="shared" si="18"/>
        <v>92.834122697312722</v>
      </c>
      <c r="K582" s="243">
        <f t="shared" si="19"/>
        <v>232</v>
      </c>
    </row>
    <row r="583" spans="8:11" ht="20.100000000000001" customHeight="1" x14ac:dyDescent="0.15">
      <c r="H583" s="90">
        <v>582</v>
      </c>
      <c r="I583" s="196">
        <v>1347.6475800445758</v>
      </c>
      <c r="J583" s="196">
        <f t="shared" si="18"/>
        <v>92.754219909529624</v>
      </c>
      <c r="K583" s="243">
        <f t="shared" si="19"/>
        <v>232</v>
      </c>
    </row>
    <row r="584" spans="8:11" ht="20.100000000000001" customHeight="1" x14ac:dyDescent="0.15">
      <c r="H584" s="90">
        <v>583</v>
      </c>
      <c r="I584" s="196">
        <v>1348.8065094742096</v>
      </c>
      <c r="J584" s="196">
        <f t="shared" si="18"/>
        <v>92.674523085395975</v>
      </c>
      <c r="K584" s="243">
        <f t="shared" si="19"/>
        <v>232</v>
      </c>
    </row>
    <row r="585" spans="8:11" ht="20.100000000000001" customHeight="1" x14ac:dyDescent="0.15">
      <c r="H585" s="90">
        <v>584</v>
      </c>
      <c r="I585" s="196">
        <v>1349.9644439762112</v>
      </c>
      <c r="J585" s="196">
        <f t="shared" si="18"/>
        <v>92.595031341583038</v>
      </c>
      <c r="K585" s="243">
        <f t="shared" si="19"/>
        <v>231</v>
      </c>
    </row>
    <row r="586" spans="8:11" ht="20.100000000000001" customHeight="1" x14ac:dyDescent="0.15">
      <c r="H586" s="90">
        <v>585</v>
      </c>
      <c r="I586" s="196">
        <v>1351.1213861085914</v>
      </c>
      <c r="J586" s="196">
        <f t="shared" si="18"/>
        <v>92.515743800056754</v>
      </c>
      <c r="K586" s="243">
        <f t="shared" si="19"/>
        <v>231</v>
      </c>
    </row>
    <row r="587" spans="8:11" ht="20.100000000000001" customHeight="1" x14ac:dyDescent="0.15">
      <c r="H587" s="90">
        <v>586</v>
      </c>
      <c r="I587" s="196">
        <v>1352.2773384184184</v>
      </c>
      <c r="J587" s="196">
        <f t="shared" si="18"/>
        <v>92.43665958803696</v>
      </c>
      <c r="K587" s="243">
        <f t="shared" si="19"/>
        <v>231</v>
      </c>
    </row>
    <row r="588" spans="8:11" ht="20.100000000000001" customHeight="1" x14ac:dyDescent="0.15">
      <c r="H588" s="90">
        <v>587</v>
      </c>
      <c r="I588" s="196">
        <v>1353.4323034418831</v>
      </c>
      <c r="J588" s="196">
        <f t="shared" si="18"/>
        <v>92.357777837957116</v>
      </c>
      <c r="K588" s="243">
        <f t="shared" si="19"/>
        <v>231</v>
      </c>
    </row>
    <row r="589" spans="8:11" ht="20.100000000000001" customHeight="1" x14ac:dyDescent="0.15">
      <c r="H589" s="90">
        <v>588</v>
      </c>
      <c r="I589" s="196">
        <v>1354.5862837043646</v>
      </c>
      <c r="J589" s="196">
        <f t="shared" si="18"/>
        <v>92.279097687424212</v>
      </c>
      <c r="K589" s="243">
        <f t="shared" si="19"/>
        <v>231</v>
      </c>
    </row>
    <row r="590" spans="8:11" ht="20.100000000000001" customHeight="1" x14ac:dyDescent="0.15">
      <c r="H590" s="90">
        <v>589</v>
      </c>
      <c r="I590" s="196">
        <v>1355.7392817204941</v>
      </c>
      <c r="J590" s="196">
        <f t="shared" si="18"/>
        <v>92.200618279179295</v>
      </c>
      <c r="K590" s="243">
        <f t="shared" si="19"/>
        <v>231</v>
      </c>
    </row>
    <row r="591" spans="8:11" ht="20.100000000000001" customHeight="1" x14ac:dyDescent="0.15">
      <c r="H591" s="90">
        <v>590</v>
      </c>
      <c r="I591" s="196">
        <v>1356.8912999942188</v>
      </c>
      <c r="J591" s="196">
        <f t="shared" si="18"/>
        <v>92.122338761058145</v>
      </c>
      <c r="K591" s="243">
        <f t="shared" si="19"/>
        <v>230</v>
      </c>
    </row>
    <row r="592" spans="8:11" ht="20.100000000000001" customHeight="1" x14ac:dyDescent="0.15">
      <c r="H592" s="90">
        <v>591</v>
      </c>
      <c r="I592" s="196">
        <v>1358.0423410188657</v>
      </c>
      <c r="J592" s="196">
        <f t="shared" si="18"/>
        <v>92.044258285952452</v>
      </c>
      <c r="K592" s="243">
        <f t="shared" si="19"/>
        <v>230</v>
      </c>
    </row>
    <row r="593" spans="8:11" ht="20.100000000000001" customHeight="1" x14ac:dyDescent="0.15">
      <c r="H593" s="90">
        <v>592</v>
      </c>
      <c r="I593" s="196">
        <v>1359.1924072772042</v>
      </c>
      <c r="J593" s="196">
        <f t="shared" si="18"/>
        <v>91.966376011771331</v>
      </c>
      <c r="K593" s="243">
        <f t="shared" si="19"/>
        <v>230</v>
      </c>
    </row>
    <row r="594" spans="8:11" ht="20.100000000000001" customHeight="1" x14ac:dyDescent="0.15">
      <c r="H594" s="90">
        <v>593</v>
      </c>
      <c r="I594" s="196">
        <v>1360.3415012415087</v>
      </c>
      <c r="J594" s="196">
        <f t="shared" si="18"/>
        <v>91.88869110140314</v>
      </c>
      <c r="K594" s="243">
        <f t="shared" si="19"/>
        <v>230</v>
      </c>
    </row>
    <row r="595" spans="8:11" ht="20.100000000000001" customHeight="1" x14ac:dyDescent="0.15">
      <c r="H595" s="90">
        <v>594</v>
      </c>
      <c r="I595" s="196">
        <v>1361.4896253736206</v>
      </c>
      <c r="J595" s="196">
        <f t="shared" si="18"/>
        <v>91.811202722677706</v>
      </c>
      <c r="K595" s="243">
        <f t="shared" si="19"/>
        <v>230</v>
      </c>
    </row>
    <row r="596" spans="8:11" ht="20.100000000000001" customHeight="1" x14ac:dyDescent="0.15">
      <c r="H596" s="90">
        <v>595</v>
      </c>
      <c r="I596" s="196">
        <v>1362.6367821250099</v>
      </c>
      <c r="J596" s="196">
        <f t="shared" si="18"/>
        <v>91.733910048328895</v>
      </c>
      <c r="K596" s="243">
        <f t="shared" si="19"/>
        <v>229</v>
      </c>
    </row>
    <row r="597" spans="8:11" ht="20.100000000000001" customHeight="1" x14ac:dyDescent="0.15">
      <c r="H597" s="90">
        <v>596</v>
      </c>
      <c r="I597" s="196">
        <v>1363.7829739368362</v>
      </c>
      <c r="J597" s="196">
        <f t="shared" si="18"/>
        <v>91.656812255957519</v>
      </c>
      <c r="K597" s="243">
        <f t="shared" si="19"/>
        <v>229</v>
      </c>
    </row>
    <row r="598" spans="8:11" ht="20.100000000000001" customHeight="1" x14ac:dyDescent="0.15">
      <c r="H598" s="90">
        <v>597</v>
      </c>
      <c r="I598" s="196">
        <v>1364.9282032400097</v>
      </c>
      <c r="J598" s="196">
        <f t="shared" si="18"/>
        <v>91.579908527994519</v>
      </c>
      <c r="K598" s="243">
        <f t="shared" si="19"/>
        <v>229</v>
      </c>
    </row>
    <row r="599" spans="8:11" ht="20.100000000000001" customHeight="1" x14ac:dyDescent="0.15">
      <c r="H599" s="90">
        <v>598</v>
      </c>
      <c r="I599" s="196">
        <v>1366.0724724552506</v>
      </c>
      <c r="J599" s="196">
        <f t="shared" si="18"/>
        <v>91.503198051664654</v>
      </c>
      <c r="K599" s="243">
        <f t="shared" si="19"/>
        <v>229</v>
      </c>
    </row>
    <row r="600" spans="8:11" ht="20.100000000000001" customHeight="1" x14ac:dyDescent="0.15">
      <c r="H600" s="90">
        <v>599</v>
      </c>
      <c r="I600" s="196">
        <v>1367.2157839931492</v>
      </c>
      <c r="J600" s="196">
        <f t="shared" si="18"/>
        <v>91.42668001895035</v>
      </c>
      <c r="K600" s="243">
        <f t="shared" si="19"/>
        <v>229</v>
      </c>
    </row>
    <row r="601" spans="8:11" ht="20.100000000000001" customHeight="1" x14ac:dyDescent="0.15">
      <c r="H601" s="90">
        <v>600</v>
      </c>
      <c r="I601" s="196">
        <v>1368.3581402542252</v>
      </c>
      <c r="J601" s="196">
        <f t="shared" si="18"/>
        <v>91.350353626556014</v>
      </c>
      <c r="K601" s="243">
        <f t="shared" si="19"/>
        <v>228</v>
      </c>
    </row>
    <row r="602" spans="8:11" ht="20.100000000000001" customHeight="1" x14ac:dyDescent="0.15">
      <c r="H602" s="90">
        <v>601</v>
      </c>
      <c r="I602" s="196">
        <v>1369.4995436289864</v>
      </c>
      <c r="J602" s="196">
        <f t="shared" si="18"/>
        <v>91.274218075872525</v>
      </c>
      <c r="K602" s="243">
        <f t="shared" si="19"/>
        <v>228</v>
      </c>
    </row>
    <row r="603" spans="8:11" ht="20.100000000000001" customHeight="1" x14ac:dyDescent="0.15">
      <c r="H603" s="90">
        <v>602</v>
      </c>
      <c r="I603" s="196">
        <v>1370.6399964979871</v>
      </c>
      <c r="J603" s="196">
        <f t="shared" si="18"/>
        <v>91.198272572942216</v>
      </c>
      <c r="K603" s="243">
        <f t="shared" si="19"/>
        <v>228</v>
      </c>
    </row>
    <row r="604" spans="8:11" ht="20.100000000000001" customHeight="1" x14ac:dyDescent="0.15">
      <c r="H604" s="90">
        <v>603</v>
      </c>
      <c r="I604" s="196">
        <v>1371.7795012318861</v>
      </c>
      <c r="J604" s="196">
        <f t="shared" si="18"/>
        <v>91.122516328424098</v>
      </c>
      <c r="K604" s="243">
        <f t="shared" si="19"/>
        <v>228</v>
      </c>
    </row>
    <row r="605" spans="8:11" ht="20.100000000000001" customHeight="1" x14ac:dyDescent="0.15">
      <c r="H605" s="90">
        <v>604</v>
      </c>
      <c r="I605" s="196">
        <v>1372.9180601915041</v>
      </c>
      <c r="J605" s="196">
        <f t="shared" si="18"/>
        <v>91.046948557559318</v>
      </c>
      <c r="K605" s="243">
        <f t="shared" si="19"/>
        <v>228</v>
      </c>
    </row>
    <row r="606" spans="8:11" ht="20.100000000000001" customHeight="1" x14ac:dyDescent="0.15">
      <c r="H606" s="90">
        <v>605</v>
      </c>
      <c r="I606" s="196">
        <v>1374.0556757278805</v>
      </c>
      <c r="J606" s="196">
        <f t="shared" si="18"/>
        <v>90.971568480137151</v>
      </c>
      <c r="K606" s="243">
        <f t="shared" si="19"/>
        <v>227</v>
      </c>
    </row>
    <row r="607" spans="8:11" ht="20.100000000000001" customHeight="1" x14ac:dyDescent="0.15">
      <c r="H607" s="90">
        <v>606</v>
      </c>
      <c r="I607" s="196">
        <v>1375.1923501823308</v>
      </c>
      <c r="J607" s="196">
        <f t="shared" si="18"/>
        <v>90.896375320461019</v>
      </c>
      <c r="K607" s="243">
        <f t="shared" si="19"/>
        <v>227</v>
      </c>
    </row>
    <row r="608" spans="8:11" ht="20.100000000000001" customHeight="1" x14ac:dyDescent="0.15">
      <c r="H608" s="90">
        <v>607</v>
      </c>
      <c r="I608" s="196">
        <v>1376.3280858865019</v>
      </c>
      <c r="J608" s="196">
        <f t="shared" si="18"/>
        <v>90.821368307315097</v>
      </c>
      <c r="K608" s="243">
        <f t="shared" si="19"/>
        <v>227</v>
      </c>
    </row>
    <row r="609" spans="8:11" ht="20.100000000000001" customHeight="1" x14ac:dyDescent="0.15">
      <c r="H609" s="90">
        <v>608</v>
      </c>
      <c r="I609" s="196">
        <v>1377.4628851624286</v>
      </c>
      <c r="J609" s="196">
        <f t="shared" si="18"/>
        <v>90.746546673931007</v>
      </c>
      <c r="K609" s="243">
        <f t="shared" si="19"/>
        <v>227</v>
      </c>
    </row>
    <row r="610" spans="8:11" ht="20.100000000000001" customHeight="1" x14ac:dyDescent="0.15">
      <c r="H610" s="90">
        <v>609</v>
      </c>
      <c r="I610" s="196">
        <v>1378.5967503225888</v>
      </c>
      <c r="J610" s="196">
        <f t="shared" ref="J610:J631" si="20">1000000/I610/8</f>
        <v>90.671909657954913</v>
      </c>
      <c r="K610" s="243">
        <f t="shared" si="19"/>
        <v>227</v>
      </c>
    </row>
    <row r="611" spans="8:11" ht="20.100000000000001" customHeight="1" x14ac:dyDescent="0.15">
      <c r="H611" s="90">
        <v>610</v>
      </c>
      <c r="I611" s="196">
        <v>1379.7296836699579</v>
      </c>
      <c r="J611" s="196">
        <f t="shared" si="20"/>
        <v>90.597456501414939</v>
      </c>
      <c r="K611" s="243">
        <f t="shared" si="19"/>
        <v>226</v>
      </c>
    </row>
    <row r="612" spans="8:11" ht="20.100000000000001" customHeight="1" x14ac:dyDescent="0.15">
      <c r="H612" s="90">
        <v>611</v>
      </c>
      <c r="I612" s="196">
        <v>1380.8616874980644</v>
      </c>
      <c r="J612" s="196">
        <f t="shared" si="20"/>
        <v>90.523186450688755</v>
      </c>
      <c r="K612" s="243">
        <f t="shared" si="19"/>
        <v>226</v>
      </c>
    </row>
    <row r="613" spans="8:11" ht="20.100000000000001" customHeight="1" x14ac:dyDescent="0.15">
      <c r="H613" s="90">
        <v>612</v>
      </c>
      <c r="I613" s="196">
        <v>1381.9927640910432</v>
      </c>
      <c r="J613" s="196">
        <f t="shared" si="20"/>
        <v>90.449098756471656</v>
      </c>
      <c r="K613" s="243">
        <f t="shared" si="19"/>
        <v>226</v>
      </c>
    </row>
    <row r="614" spans="8:11" ht="20.100000000000001" customHeight="1" x14ac:dyDescent="0.15">
      <c r="H614" s="90">
        <v>613</v>
      </c>
      <c r="I614" s="196">
        <v>1383.1229157236901</v>
      </c>
      <c r="J614" s="196">
        <f t="shared" si="20"/>
        <v>90.375192673744664</v>
      </c>
      <c r="K614" s="243">
        <f t="shared" si="19"/>
        <v>226</v>
      </c>
    </row>
    <row r="615" spans="8:11" ht="20.100000000000001" customHeight="1" x14ac:dyDescent="0.15">
      <c r="H615" s="90">
        <v>614</v>
      </c>
      <c r="I615" s="196">
        <v>1384.2521446615142</v>
      </c>
      <c r="J615" s="196">
        <f t="shared" si="20"/>
        <v>90.301467461743229</v>
      </c>
      <c r="K615" s="243">
        <f t="shared" si="19"/>
        <v>226</v>
      </c>
    </row>
    <row r="616" spans="8:11" ht="20.100000000000001" customHeight="1" x14ac:dyDescent="0.15">
      <c r="H616" s="90">
        <v>615</v>
      </c>
      <c r="I616" s="196">
        <v>1385.3804531607921</v>
      </c>
      <c r="J616" s="196">
        <f t="shared" si="20"/>
        <v>90.227922383925872</v>
      </c>
      <c r="K616" s="243">
        <f t="shared" si="19"/>
        <v>226</v>
      </c>
    </row>
    <row r="617" spans="8:11" ht="20.100000000000001" customHeight="1" x14ac:dyDescent="0.15">
      <c r="H617" s="90">
        <v>616</v>
      </c>
      <c r="I617" s="196">
        <v>1386.5078434686195</v>
      </c>
      <c r="J617" s="196">
        <f t="shared" si="20"/>
        <v>90.154556707943428</v>
      </c>
      <c r="K617" s="243">
        <f t="shared" si="19"/>
        <v>225</v>
      </c>
    </row>
    <row r="618" spans="8:11" ht="20.100000000000001" customHeight="1" x14ac:dyDescent="0.15">
      <c r="H618" s="90">
        <v>617</v>
      </c>
      <c r="I618" s="196">
        <v>1387.6343178229638</v>
      </c>
      <c r="J618" s="196">
        <f t="shared" si="20"/>
        <v>90.081369705608324</v>
      </c>
      <c r="K618" s="243">
        <f t="shared" si="19"/>
        <v>225</v>
      </c>
    </row>
    <row r="619" spans="8:11" ht="20.100000000000001" customHeight="1" x14ac:dyDescent="0.15">
      <c r="H619" s="90">
        <v>618</v>
      </c>
      <c r="I619" s="196">
        <v>1388.7598784527158</v>
      </c>
      <c r="J619" s="196">
        <f t="shared" si="20"/>
        <v>90.008360652864269</v>
      </c>
      <c r="K619" s="243">
        <f t="shared" si="19"/>
        <v>225</v>
      </c>
    </row>
    <row r="620" spans="8:11" ht="20.100000000000001" customHeight="1" x14ac:dyDescent="0.15">
      <c r="H620" s="90">
        <v>619</v>
      </c>
      <c r="I620" s="196">
        <v>1389.8845275777417</v>
      </c>
      <c r="J620" s="196">
        <f t="shared" si="20"/>
        <v>89.935528829756151</v>
      </c>
      <c r="K620" s="243">
        <f t="shared" si="19"/>
        <v>225</v>
      </c>
    </row>
    <row r="621" spans="8:11" ht="20.100000000000001" customHeight="1" x14ac:dyDescent="0.15">
      <c r="H621" s="90">
        <v>620</v>
      </c>
      <c r="I621" s="196">
        <v>1391.0082674089331</v>
      </c>
      <c r="J621" s="196">
        <f t="shared" si="20"/>
        <v>89.862873520400214</v>
      </c>
      <c r="K621" s="243">
        <f t="shared" si="19"/>
        <v>225</v>
      </c>
    </row>
    <row r="622" spans="8:11" ht="20.100000000000001" customHeight="1" x14ac:dyDescent="0.15">
      <c r="H622" s="90">
        <v>621</v>
      </c>
      <c r="I622" s="196">
        <v>1392.1311001482591</v>
      </c>
      <c r="J622" s="196">
        <f t="shared" si="20"/>
        <v>89.790394012954494</v>
      </c>
      <c r="K622" s="243">
        <f t="shared" si="19"/>
        <v>224</v>
      </c>
    </row>
    <row r="623" spans="8:11" ht="20.100000000000001" customHeight="1" x14ac:dyDescent="0.15">
      <c r="H623" s="90">
        <v>622</v>
      </c>
      <c r="I623" s="196">
        <v>1393.2530279888151</v>
      </c>
      <c r="J623" s="196">
        <f t="shared" si="20"/>
        <v>89.718089599589575</v>
      </c>
      <c r="K623" s="243">
        <f t="shared" si="19"/>
        <v>224</v>
      </c>
    </row>
    <row r="624" spans="8:11" ht="20.100000000000001" customHeight="1" x14ac:dyDescent="0.15">
      <c r="H624" s="90">
        <v>623</v>
      </c>
      <c r="I624" s="196">
        <v>1394.3740531148742</v>
      </c>
      <c r="J624" s="196">
        <f t="shared" si="20"/>
        <v>89.645959576459504</v>
      </c>
      <c r="K624" s="243">
        <f t="shared" si="19"/>
        <v>224</v>
      </c>
    </row>
    <row r="625" spans="8:11" ht="20.100000000000001" customHeight="1" x14ac:dyDescent="0.15">
      <c r="H625" s="90">
        <v>624</v>
      </c>
      <c r="I625" s="196">
        <v>1395.4941777019358</v>
      </c>
      <c r="J625" s="196">
        <f t="shared" si="20"/>
        <v>89.574003243673019</v>
      </c>
      <c r="K625" s="243">
        <f t="shared" si="19"/>
        <v>224</v>
      </c>
    </row>
    <row r="626" spans="8:11" ht="20.100000000000001" customHeight="1" x14ac:dyDescent="0.15">
      <c r="H626" s="90">
        <v>625</v>
      </c>
      <c r="I626" s="196">
        <v>1396.6134039167753</v>
      </c>
      <c r="J626" s="196">
        <f t="shared" si="20"/>
        <v>89.502219905265065</v>
      </c>
      <c r="K626" s="243">
        <f t="shared" si="19"/>
        <v>224</v>
      </c>
    </row>
    <row r="627" spans="8:11" ht="20.100000000000001" customHeight="1" x14ac:dyDescent="0.15">
      <c r="H627" s="90">
        <v>626</v>
      </c>
      <c r="I627" s="196">
        <v>1397.7317339174931</v>
      </c>
      <c r="J627" s="196">
        <f t="shared" si="20"/>
        <v>89.430608869168481</v>
      </c>
      <c r="K627" s="243">
        <f t="shared" si="19"/>
        <v>224</v>
      </c>
    </row>
    <row r="628" spans="8:11" ht="20.100000000000001" customHeight="1" x14ac:dyDescent="0.15">
      <c r="H628" s="90">
        <v>627</v>
      </c>
      <c r="I628" s="196">
        <v>1398.8491698535627</v>
      </c>
      <c r="J628" s="196">
        <f t="shared" si="20"/>
        <v>89.359169447186019</v>
      </c>
      <c r="K628" s="243">
        <f t="shared" si="19"/>
        <v>223</v>
      </c>
    </row>
    <row r="629" spans="8:11" ht="20.100000000000001" customHeight="1" x14ac:dyDescent="0.15">
      <c r="H629" s="90">
        <v>628</v>
      </c>
      <c r="I629" s="196">
        <v>1399.9657138658795</v>
      </c>
      <c r="J629" s="196">
        <f t="shared" si="20"/>
        <v>89.287900954962481</v>
      </c>
      <c r="K629" s="243">
        <f t="shared" si="19"/>
        <v>223</v>
      </c>
    </row>
    <row r="630" spans="8:11" ht="20.100000000000001" customHeight="1" x14ac:dyDescent="0.15">
      <c r="H630" s="90">
        <v>629</v>
      </c>
      <c r="I630" s="196">
        <v>1401.081368086808</v>
      </c>
      <c r="J630" s="196">
        <f t="shared" si="20"/>
        <v>89.216802711957314</v>
      </c>
      <c r="K630" s="243">
        <f t="shared" si="19"/>
        <v>223</v>
      </c>
    </row>
    <row r="631" spans="8:11" ht="20.100000000000001" customHeight="1" thickBot="1" x14ac:dyDescent="0.2">
      <c r="H631" s="94">
        <v>630</v>
      </c>
      <c r="I631" s="197">
        <v>1402.1961346402297</v>
      </c>
      <c r="J631" s="196">
        <f t="shared" si="20"/>
        <v>89.145874041417201</v>
      </c>
      <c r="K631" s="243">
        <f t="shared" si="19"/>
        <v>223</v>
      </c>
    </row>
  </sheetData>
  <sheetProtection algorithmName="SHA-512" hashValue="s2Nx4662BGsjyERKi4JKxFKSgPVfUNsMe5F4iESCCIlshuEfxx9itRG29Kygw44ToXWqjYnBlyQxkU24wTYuAQ==" saltValue="l570ag8urfPWrK2OGPIGOw==" spinCount="100000" sheet="1" objects="1" scenarios="1"/>
  <mergeCells count="14">
    <mergeCell ref="A32:B39"/>
    <mergeCell ref="A2:B4"/>
    <mergeCell ref="A1:E1"/>
    <mergeCell ref="A12:B15"/>
    <mergeCell ref="A24:A31"/>
    <mergeCell ref="A5:C5"/>
    <mergeCell ref="B20:B23"/>
    <mergeCell ref="B24:B27"/>
    <mergeCell ref="B28:B31"/>
    <mergeCell ref="B16:B19"/>
    <mergeCell ref="A16:A23"/>
    <mergeCell ref="A8:B11"/>
    <mergeCell ref="A6:C7"/>
    <mergeCell ref="D6:D7"/>
  </mergeCells>
  <phoneticPr fontId="8" type="noConversion"/>
  <dataValidations count="22">
    <dataValidation type="list" showInputMessage="1" showErrorMessage="1" sqref="D16:D17 D20:D21 D24:D25 D28:D29">
      <formula1>Motor_Currents</formula1>
    </dataValidation>
    <dataValidation type="whole" showInputMessage="1" showErrorMessage="1" errorTitle="Error!" error="The Valid Data is From 23FS/s_x000a_To 395FS/s._x000a_Only Integer is Acceptable." sqref="D18:D19 D22:D23 D26:D27 D30:D31">
      <formula1>23</formula1>
      <formula2>395</formula2>
    </dataValidation>
    <dataValidation type="whole" showInputMessage="1" showErrorMessage="1" errorTitle="Error!" error="The Valid Data is From 0FS To 8000FS._x000a_Only Integer is Acceptable." sqref="D15">
      <formula1>0</formula1>
      <formula2>8000</formula2>
    </dataValidation>
    <dataValidation type="whole" showInputMessage="1" showErrorMessage="1" errorTitle="Error!" error="The Valid Data is From 15FS To 8000FS._x000a_Only Integer is Acceptable." sqref="D14">
      <formula1>15</formula1>
      <formula2>8000</formula2>
    </dataValidation>
    <dataValidation type="whole" showInputMessage="1" showErrorMessage="1" errorTitle="Error!" error="The Valid Data is From 1KΩ To 2000KΩ._x000a_Only Integer is Acceptable." sqref="D10">
      <formula1>1</formula1>
      <formula2>2000</formula2>
    </dataValidation>
    <dataValidation type="list" showInputMessage="1" showErrorMessage="1" sqref="D9">
      <formula1>Motor_Temp_Sensor</formula1>
    </dataValidation>
    <dataValidation type="whole" showInputMessage="1" showErrorMessage="1" errorTitle="Error!" error="The Valid Data is From 1000 To 15000._x000a_Only Integer is Acceptable." sqref="D8">
      <formula1>1000</formula1>
      <formula2>15000</formula2>
    </dataValidation>
    <dataValidation type="list" showInputMessage="1" showErrorMessage="1" sqref="D5">
      <formula1>Direction_Switch</formula1>
    </dataValidation>
    <dataValidation type="custom" showInputMessage="1" showErrorMessage="1" errorTitle="Error!" error="The Valid Data is From 6V To 20 V._x000a_Only Multiples of 0.5 is Acceptable." sqref="D2:D4">
      <formula1>AND(6&lt;=D2,D2&lt;=20,(D2/0.5)=INT(D2/0.5))</formula1>
    </dataValidation>
    <dataValidation type="custom" showInputMessage="1" showErrorMessage="1" errorTitle="Error!" error="The Valid Data is From 15 To 10200ms._x000a_Only Multiples of 15 is Acceptable." sqref="D11">
      <formula1>AND(15&lt;=D11,D11&lt;=10200,(D11/15)=INT(D11/15))</formula1>
    </dataValidation>
    <dataValidation type="list" showInputMessage="1" showErrorMessage="1" sqref="D32">
      <formula1>StallDetectionActivation</formula1>
    </dataValidation>
    <dataValidation type="whole" showInputMessage="1" showErrorMessage="1" errorTitle="Error!" error="The Valid Data is From 224 To 395(FS/S)._x000a_Only Integer is Acceptable." sqref="D33">
      <formula1>224</formula1>
      <formula2>395</formula2>
    </dataValidation>
    <dataValidation type="custom" showInputMessage="1" showErrorMessage="1" errorTitle="Error!" error="The Valid Data is From 0~5ms._x000a_Only Multiples of 0.2 is Acceptable." sqref="D34">
      <formula1>AND(0&lt;=D34,D34&lt;=5,(D34/0.2)=INT(D34/0.2))</formula1>
    </dataValidation>
    <dataValidation type="list" showInputMessage="1" showErrorMessage="1" errorTitle="Error!" error="The Valid Data is From 0 To 7471mV._x000a_Only Integer is Acceptable." sqref="D35">
      <formula1>StartStallDetectionSpdThreshold</formula1>
    </dataValidation>
    <dataValidation type="custom" showInputMessage="1" showErrorMessage="1" errorTitle="Error!" error="The Valid Data is From 6 To 20V._x000a_Only Multiples of 0.5 is Acceptable." sqref="D36:D37">
      <formula1>AND(6&lt;=D36,D36&lt;=20,(D36/0.5)=INT(D36/0.5))</formula1>
    </dataValidation>
    <dataValidation type="list" showInputMessage="1" showErrorMessage="1" sqref="D38:D39">
      <formula1>Failure_Counter</formula1>
    </dataValidation>
    <dataValidation type="list" showInputMessage="1" showErrorMessage="1" sqref="N2">
      <formula1>Ptr_LWR_PWMJen</formula1>
    </dataValidation>
    <dataValidation type="list" showInputMessage="1" showErrorMessage="1" sqref="N3">
      <formula1>Ptr_LWR_EMC</formula1>
    </dataValidation>
    <dataValidation type="custom" showInputMessage="1" showErrorMessage="1" errorTitle="Error!" error="The Valid Data is From 10ms to 100ms._x000a_Only Multiples of 10 is Acceptable." sqref="N4">
      <formula1>AND(15&lt;=N4,N4&lt;=105,(N4/15)=INT(N4/15))</formula1>
    </dataValidation>
    <dataValidation type="list" showInputMessage="1" showErrorMessage="1" sqref="D6">
      <formula1>LvlOnly_Ref_Delay_Cfg</formula1>
    </dataValidation>
    <dataValidation type="list" allowBlank="1" showInputMessage="1" showErrorMessage="1" sqref="E7">
      <formula1>Virtual_Bending_Reference_Cfg</formula1>
    </dataValidation>
    <dataValidation type="whole" showInputMessage="1" showErrorMessage="1" errorTitle="Error!" error="The Valid Data is From 0FS To 8001FS._x000a_Only Integer is Acceptable." sqref="D13">
      <formula1>0</formula1>
      <formula2>8001</formula2>
    </dataValidation>
  </dataValidations>
  <pageMargins left="0.7" right="0.7" top="0.75" bottom="0.75" header="0.3" footer="0.3"/>
  <pageSetup paperSize="9"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V116"/>
  <sheetViews>
    <sheetView zoomScale="90" zoomScaleNormal="90" workbookViewId="0">
      <selection activeCell="G7" sqref="G7"/>
    </sheetView>
  </sheetViews>
  <sheetFormatPr defaultRowHeight="13.5" x14ac:dyDescent="0.15"/>
  <cols>
    <col min="1" max="1" width="25.875" customWidth="1"/>
    <col min="2" max="17" width="14.625" customWidth="1"/>
    <col min="18" max="18" width="10.625" customWidth="1"/>
    <col min="19" max="19" width="27.5" bestFit="1" customWidth="1"/>
    <col min="20" max="20" width="26.125" bestFit="1" customWidth="1"/>
    <col min="21" max="22" width="30.5" bestFit="1" customWidth="1"/>
  </cols>
  <sheetData>
    <row r="1" spans="1:22" x14ac:dyDescent="0.15">
      <c r="A1" s="1342" t="s">
        <v>10558</v>
      </c>
      <c r="B1" s="1343"/>
      <c r="C1" s="364" t="s">
        <v>10991</v>
      </c>
      <c r="D1" s="365"/>
      <c r="E1" s="365"/>
      <c r="F1" s="365"/>
    </row>
    <row r="2" spans="1:22" x14ac:dyDescent="0.15">
      <c r="A2" s="1344" t="s">
        <v>10559</v>
      </c>
      <c r="B2" s="1345"/>
      <c r="C2" s="391">
        <v>4</v>
      </c>
      <c r="D2" s="365"/>
      <c r="E2" s="365"/>
      <c r="F2" s="396"/>
      <c r="G2" s="395"/>
      <c r="H2" s="395"/>
    </row>
    <row r="3" spans="1:22" ht="14.25" hidden="1" thickBot="1" x14ac:dyDescent="0.2">
      <c r="A3" s="1344" t="s">
        <v>6485</v>
      </c>
      <c r="B3" s="1345"/>
      <c r="C3" s="1348"/>
      <c r="D3" s="1349"/>
      <c r="E3" s="1350"/>
      <c r="F3" s="1351"/>
    </row>
    <row r="4" spans="1:22" ht="14.25" thickBot="1" x14ac:dyDescent="0.2">
      <c r="A4" s="1346" t="s">
        <v>10560</v>
      </c>
      <c r="B4" s="1347"/>
      <c r="C4" s="1352" t="s">
        <v>10223</v>
      </c>
      <c r="D4" s="1353"/>
      <c r="E4" s="365"/>
      <c r="F4" s="365"/>
    </row>
    <row r="5" spans="1:22" ht="14.25" thickBot="1" x14ac:dyDescent="0.2"/>
    <row r="6" spans="1:22" ht="14.25" thickBot="1" x14ac:dyDescent="0.2">
      <c r="A6" s="360"/>
      <c r="B6" s="929" t="s">
        <v>6978</v>
      </c>
      <c r="C6" s="929" t="s">
        <v>6979</v>
      </c>
      <c r="D6" s="929" t="s">
        <v>6980</v>
      </c>
      <c r="E6" s="929" t="s">
        <v>6981</v>
      </c>
      <c r="F6" s="576" t="s">
        <v>6982</v>
      </c>
      <c r="G6" s="576" t="s">
        <v>6983</v>
      </c>
      <c r="H6" s="576" t="s">
        <v>6984</v>
      </c>
      <c r="I6" s="576" t="s">
        <v>6985</v>
      </c>
      <c r="J6" s="576" t="s">
        <v>6986</v>
      </c>
      <c r="K6" s="576" t="s">
        <v>6478</v>
      </c>
      <c r="L6" s="576" t="s">
        <v>6479</v>
      </c>
      <c r="M6" s="576" t="s">
        <v>6480</v>
      </c>
      <c r="N6" s="576" t="s">
        <v>6481</v>
      </c>
      <c r="O6" s="576" t="s">
        <v>6482</v>
      </c>
      <c r="P6" s="576" t="s">
        <v>6483</v>
      </c>
      <c r="Q6" s="578" t="s">
        <v>6484</v>
      </c>
      <c r="S6" s="754" t="s">
        <v>10429</v>
      </c>
      <c r="T6" s="755" t="s">
        <v>10430</v>
      </c>
      <c r="U6" s="755" t="s">
        <v>10568</v>
      </c>
      <c r="V6" s="756" t="s">
        <v>10569</v>
      </c>
    </row>
    <row r="7" spans="1:22" x14ac:dyDescent="0.15">
      <c r="A7" s="361" t="s">
        <v>10715</v>
      </c>
      <c r="B7" s="930" t="s">
        <v>10992</v>
      </c>
      <c r="C7" s="930" t="s">
        <v>10993</v>
      </c>
      <c r="D7" s="930" t="s">
        <v>10443</v>
      </c>
      <c r="E7" s="930" t="s">
        <v>10867</v>
      </c>
      <c r="F7" s="417" t="s">
        <v>10994</v>
      </c>
      <c r="G7" s="417" t="s">
        <v>10995</v>
      </c>
      <c r="H7" s="417" t="s">
        <v>10996</v>
      </c>
      <c r="I7" s="417" t="s">
        <v>10997</v>
      </c>
      <c r="J7" s="417" t="s">
        <v>10998</v>
      </c>
      <c r="K7" s="417" t="s">
        <v>10999</v>
      </c>
      <c r="L7" s="417" t="s">
        <v>10996</v>
      </c>
      <c r="M7" s="417" t="s">
        <v>10817</v>
      </c>
      <c r="N7" s="417" t="s">
        <v>10976</v>
      </c>
      <c r="O7" s="417" t="s">
        <v>10800</v>
      </c>
      <c r="P7" s="417" t="s">
        <v>10800</v>
      </c>
      <c r="Q7" s="574" t="s">
        <v>10976</v>
      </c>
      <c r="S7" s="757" t="s">
        <v>10433</v>
      </c>
      <c r="T7" s="856" t="s">
        <v>10803</v>
      </c>
      <c r="U7" s="857">
        <v>30</v>
      </c>
      <c r="V7" s="783">
        <v>105</v>
      </c>
    </row>
    <row r="8" spans="1:22" x14ac:dyDescent="0.15">
      <c r="A8" s="361" t="s">
        <v>10562</v>
      </c>
      <c r="B8" s="930" t="s">
        <v>10773</v>
      </c>
      <c r="C8" s="930" t="s">
        <v>10773</v>
      </c>
      <c r="D8" s="930" t="s">
        <v>10981</v>
      </c>
      <c r="E8" s="930" t="s">
        <v>10981</v>
      </c>
      <c r="F8" s="417" t="s">
        <v>10981</v>
      </c>
      <c r="G8" s="417" t="s">
        <v>10981</v>
      </c>
      <c r="H8" s="417" t="s">
        <v>10773</v>
      </c>
      <c r="I8" s="417" t="s">
        <v>10981</v>
      </c>
      <c r="J8" s="417" t="s">
        <v>10773</v>
      </c>
      <c r="K8" s="417" t="s">
        <v>10773</v>
      </c>
      <c r="L8" s="417" t="s">
        <v>10773</v>
      </c>
      <c r="M8" s="417" t="s">
        <v>10981</v>
      </c>
      <c r="N8" s="417" t="s">
        <v>10773</v>
      </c>
      <c r="O8" s="417" t="s">
        <v>10981</v>
      </c>
      <c r="P8" s="417" t="s">
        <v>10773</v>
      </c>
      <c r="Q8" s="574" t="s">
        <v>10773</v>
      </c>
      <c r="S8" s="748" t="s">
        <v>6510</v>
      </c>
      <c r="T8" s="858" t="s">
        <v>10803</v>
      </c>
      <c r="U8" s="859">
        <v>30</v>
      </c>
      <c r="V8" s="784">
        <v>105</v>
      </c>
    </row>
    <row r="9" spans="1:22" x14ac:dyDescent="0.15">
      <c r="A9" s="361" t="s">
        <v>10563</v>
      </c>
      <c r="B9" s="417" t="s">
        <v>10984</v>
      </c>
      <c r="C9" s="417" t="s">
        <v>10871</v>
      </c>
      <c r="D9" s="417" t="s">
        <v>10984</v>
      </c>
      <c r="E9" s="417" t="s">
        <v>10871</v>
      </c>
      <c r="F9" s="417" t="s">
        <v>10871</v>
      </c>
      <c r="G9" s="417" t="s">
        <v>10984</v>
      </c>
      <c r="H9" s="417" t="s">
        <v>10871</v>
      </c>
      <c r="I9" s="417" t="s">
        <v>10871</v>
      </c>
      <c r="J9" s="417" t="s">
        <v>10872</v>
      </c>
      <c r="K9" s="417" t="s">
        <v>10872</v>
      </c>
      <c r="L9" s="417" t="s">
        <v>10874</v>
      </c>
      <c r="M9" s="417" t="s">
        <v>10872</v>
      </c>
      <c r="N9" s="417" t="s">
        <v>10874</v>
      </c>
      <c r="O9" s="417" t="s">
        <v>10872</v>
      </c>
      <c r="P9" s="417" t="s">
        <v>10874</v>
      </c>
      <c r="Q9" s="574" t="s">
        <v>10872</v>
      </c>
      <c r="S9" s="748" t="s">
        <v>6511</v>
      </c>
      <c r="T9" s="858" t="s">
        <v>10803</v>
      </c>
      <c r="U9" s="859">
        <v>30</v>
      </c>
      <c r="V9" s="784">
        <v>105</v>
      </c>
    </row>
    <row r="10" spans="1:22" x14ac:dyDescent="0.15">
      <c r="A10" s="361" t="s">
        <v>10564</v>
      </c>
      <c r="B10" s="930">
        <v>0</v>
      </c>
      <c r="C10" s="930">
        <v>0</v>
      </c>
      <c r="D10" s="930">
        <v>0</v>
      </c>
      <c r="E10" s="930">
        <v>0</v>
      </c>
      <c r="F10" s="417">
        <v>0</v>
      </c>
      <c r="G10" s="417">
        <v>0</v>
      </c>
      <c r="H10" s="417">
        <v>0</v>
      </c>
      <c r="I10" s="417">
        <v>0</v>
      </c>
      <c r="J10" s="417">
        <v>0</v>
      </c>
      <c r="K10" s="417">
        <v>0</v>
      </c>
      <c r="L10" s="417">
        <v>0</v>
      </c>
      <c r="M10" s="417">
        <v>0</v>
      </c>
      <c r="N10" s="417">
        <v>1350</v>
      </c>
      <c r="O10" s="417">
        <v>1350</v>
      </c>
      <c r="P10" s="417">
        <v>1350</v>
      </c>
      <c r="Q10" s="574">
        <v>1350</v>
      </c>
      <c r="S10" s="748" t="s">
        <v>6512</v>
      </c>
      <c r="T10" s="858" t="s">
        <v>10803</v>
      </c>
      <c r="U10" s="859">
        <v>30</v>
      </c>
      <c r="V10" s="784">
        <v>105</v>
      </c>
    </row>
    <row r="11" spans="1:22" x14ac:dyDescent="0.15">
      <c r="A11" s="361" t="s">
        <v>10565</v>
      </c>
      <c r="B11" s="417">
        <v>30</v>
      </c>
      <c r="C11" s="417">
        <v>45</v>
      </c>
      <c r="D11" s="417">
        <v>60</v>
      </c>
      <c r="E11" s="417">
        <v>75</v>
      </c>
      <c r="F11" s="417">
        <v>90</v>
      </c>
      <c r="G11" s="417">
        <v>150</v>
      </c>
      <c r="H11" s="417">
        <v>120</v>
      </c>
      <c r="I11" s="417">
        <v>135</v>
      </c>
      <c r="J11" s="417">
        <v>150</v>
      </c>
      <c r="K11" s="417">
        <v>165</v>
      </c>
      <c r="L11" s="417">
        <v>180</v>
      </c>
      <c r="M11" s="417">
        <v>195</v>
      </c>
      <c r="N11" s="417">
        <v>210</v>
      </c>
      <c r="O11" s="417">
        <v>225</v>
      </c>
      <c r="P11" s="417">
        <v>240</v>
      </c>
      <c r="Q11" s="574">
        <v>255</v>
      </c>
      <c r="S11" s="748" t="s">
        <v>6513</v>
      </c>
      <c r="T11" s="858" t="s">
        <v>10803</v>
      </c>
      <c r="U11" s="859">
        <v>30</v>
      </c>
      <c r="V11" s="784">
        <v>105</v>
      </c>
    </row>
    <row r="12" spans="1:22" x14ac:dyDescent="0.15">
      <c r="A12" s="361" t="s">
        <v>10566</v>
      </c>
      <c r="B12" s="930">
        <v>30</v>
      </c>
      <c r="C12" s="930">
        <v>30</v>
      </c>
      <c r="D12" s="930">
        <v>30</v>
      </c>
      <c r="E12" s="930">
        <v>30</v>
      </c>
      <c r="F12" s="417">
        <v>30</v>
      </c>
      <c r="G12" s="417">
        <v>30</v>
      </c>
      <c r="H12" s="417">
        <v>30</v>
      </c>
      <c r="I12" s="417">
        <v>30</v>
      </c>
      <c r="J12" s="417">
        <v>30</v>
      </c>
      <c r="K12" s="417">
        <v>30</v>
      </c>
      <c r="L12" s="417">
        <v>30</v>
      </c>
      <c r="M12" s="417">
        <v>30</v>
      </c>
      <c r="N12" s="417">
        <v>1005</v>
      </c>
      <c r="O12" s="417">
        <v>1020</v>
      </c>
      <c r="P12" s="417">
        <v>1035</v>
      </c>
      <c r="Q12" s="574">
        <v>1050</v>
      </c>
      <c r="S12" s="748" t="s">
        <v>6514</v>
      </c>
      <c r="T12" s="858" t="s">
        <v>10803</v>
      </c>
      <c r="U12" s="859">
        <v>30</v>
      </c>
      <c r="V12" s="784">
        <v>105</v>
      </c>
    </row>
    <row r="13" spans="1:22" x14ac:dyDescent="0.15">
      <c r="A13" s="361" t="s">
        <v>10567</v>
      </c>
      <c r="B13" s="417">
        <v>30</v>
      </c>
      <c r="C13" s="417">
        <v>30</v>
      </c>
      <c r="D13" s="417">
        <v>30</v>
      </c>
      <c r="E13" s="417">
        <v>30</v>
      </c>
      <c r="F13" s="417">
        <v>30</v>
      </c>
      <c r="G13" s="417">
        <v>30</v>
      </c>
      <c r="H13" s="417">
        <v>30</v>
      </c>
      <c r="I13" s="417">
        <v>30</v>
      </c>
      <c r="J13" s="417">
        <v>30</v>
      </c>
      <c r="K13" s="417">
        <v>30</v>
      </c>
      <c r="L13" s="417">
        <v>30</v>
      </c>
      <c r="M13" s="417">
        <v>30</v>
      </c>
      <c r="N13" s="417">
        <v>30</v>
      </c>
      <c r="O13" s="417">
        <v>30</v>
      </c>
      <c r="P13" s="417">
        <v>30</v>
      </c>
      <c r="Q13" s="574">
        <v>30</v>
      </c>
      <c r="S13" s="748" t="s">
        <v>6515</v>
      </c>
      <c r="T13" s="858" t="s">
        <v>10803</v>
      </c>
      <c r="U13" s="859">
        <v>30</v>
      </c>
      <c r="V13" s="784">
        <v>105</v>
      </c>
    </row>
    <row r="14" spans="1:22" x14ac:dyDescent="0.15">
      <c r="A14" s="361" t="s">
        <v>10570</v>
      </c>
      <c r="B14" s="417">
        <v>600</v>
      </c>
      <c r="C14" s="417">
        <v>600</v>
      </c>
      <c r="D14" s="417">
        <v>600</v>
      </c>
      <c r="E14" s="417">
        <v>600</v>
      </c>
      <c r="F14" s="417">
        <v>600</v>
      </c>
      <c r="G14" s="417">
        <v>600</v>
      </c>
      <c r="H14" s="417">
        <v>600</v>
      </c>
      <c r="I14" s="417">
        <v>600</v>
      </c>
      <c r="J14" s="417">
        <v>300</v>
      </c>
      <c r="K14" s="417">
        <v>300</v>
      </c>
      <c r="L14" s="417">
        <v>300</v>
      </c>
      <c r="M14" s="417">
        <v>300</v>
      </c>
      <c r="N14" s="417">
        <v>300</v>
      </c>
      <c r="O14" s="417">
        <v>300</v>
      </c>
      <c r="P14" s="417">
        <v>300</v>
      </c>
      <c r="Q14" s="574">
        <v>300</v>
      </c>
      <c r="S14" s="748" t="s">
        <v>6516</v>
      </c>
      <c r="T14" s="858" t="s">
        <v>10803</v>
      </c>
      <c r="U14" s="859">
        <v>30</v>
      </c>
      <c r="V14" s="784">
        <v>105</v>
      </c>
    </row>
    <row r="15" spans="1:22" x14ac:dyDescent="0.15">
      <c r="A15" s="361" t="s">
        <v>10571</v>
      </c>
      <c r="B15" s="417">
        <v>600</v>
      </c>
      <c r="C15" s="417">
        <v>600</v>
      </c>
      <c r="D15" s="417">
        <v>600</v>
      </c>
      <c r="E15" s="417">
        <v>600</v>
      </c>
      <c r="F15" s="417">
        <v>600</v>
      </c>
      <c r="G15" s="417">
        <v>600</v>
      </c>
      <c r="H15" s="417">
        <v>600</v>
      </c>
      <c r="I15" s="417">
        <v>600</v>
      </c>
      <c r="J15" s="417">
        <v>60</v>
      </c>
      <c r="K15" s="417">
        <v>60</v>
      </c>
      <c r="L15" s="417">
        <v>60</v>
      </c>
      <c r="M15" s="417">
        <v>60</v>
      </c>
      <c r="N15" s="417">
        <v>60</v>
      </c>
      <c r="O15" s="417">
        <v>60</v>
      </c>
      <c r="P15" s="417">
        <v>60</v>
      </c>
      <c r="Q15" s="574">
        <v>60</v>
      </c>
      <c r="S15" s="748" t="s">
        <v>10434</v>
      </c>
      <c r="T15" s="858" t="s">
        <v>10803</v>
      </c>
      <c r="U15" s="859">
        <v>30</v>
      </c>
      <c r="V15" s="784">
        <v>105</v>
      </c>
    </row>
    <row r="16" spans="1:22" x14ac:dyDescent="0.15">
      <c r="A16" s="361" t="s">
        <v>10572</v>
      </c>
      <c r="B16" s="417">
        <v>600</v>
      </c>
      <c r="C16" s="417">
        <v>600</v>
      </c>
      <c r="D16" s="417">
        <v>600</v>
      </c>
      <c r="E16" s="417">
        <v>600</v>
      </c>
      <c r="F16" s="417">
        <v>600</v>
      </c>
      <c r="G16" s="417">
        <v>600</v>
      </c>
      <c r="H16" s="417">
        <v>600</v>
      </c>
      <c r="I16" s="417">
        <v>600</v>
      </c>
      <c r="J16" s="417">
        <v>450</v>
      </c>
      <c r="K16" s="417">
        <v>450</v>
      </c>
      <c r="L16" s="417">
        <v>450</v>
      </c>
      <c r="M16" s="417">
        <v>450</v>
      </c>
      <c r="N16" s="417">
        <v>450</v>
      </c>
      <c r="O16" s="417">
        <v>450</v>
      </c>
      <c r="P16" s="417">
        <v>450</v>
      </c>
      <c r="Q16" s="574">
        <v>450</v>
      </c>
      <c r="S16" s="748" t="s">
        <v>10435</v>
      </c>
      <c r="T16" s="858" t="s">
        <v>10803</v>
      </c>
      <c r="U16" s="859">
        <v>30</v>
      </c>
      <c r="V16" s="784">
        <v>105</v>
      </c>
    </row>
    <row r="17" spans="1:22" x14ac:dyDescent="0.15">
      <c r="A17" s="361" t="s">
        <v>10573</v>
      </c>
      <c r="B17" s="417">
        <v>300</v>
      </c>
      <c r="C17" s="417">
        <v>150</v>
      </c>
      <c r="D17" s="417">
        <v>150</v>
      </c>
      <c r="E17" s="417">
        <v>150</v>
      </c>
      <c r="F17" s="417">
        <v>150</v>
      </c>
      <c r="G17" s="417">
        <v>150</v>
      </c>
      <c r="H17" s="417">
        <v>150</v>
      </c>
      <c r="I17" s="417">
        <v>150</v>
      </c>
      <c r="J17" s="417">
        <v>150</v>
      </c>
      <c r="K17" s="417">
        <v>150</v>
      </c>
      <c r="L17" s="417">
        <v>150</v>
      </c>
      <c r="M17" s="417">
        <v>150</v>
      </c>
      <c r="N17" s="417">
        <v>150</v>
      </c>
      <c r="O17" s="417">
        <v>150</v>
      </c>
      <c r="P17" s="417">
        <v>150</v>
      </c>
      <c r="Q17" s="574">
        <v>150</v>
      </c>
      <c r="S17" s="748" t="s">
        <v>10436</v>
      </c>
      <c r="T17" s="933" t="s">
        <v>10534</v>
      </c>
      <c r="U17" s="934">
        <v>30</v>
      </c>
      <c r="V17" s="865">
        <v>105</v>
      </c>
    </row>
    <row r="18" spans="1:22" x14ac:dyDescent="0.15">
      <c r="A18" s="361" t="s">
        <v>10574</v>
      </c>
      <c r="B18" s="417">
        <v>450</v>
      </c>
      <c r="C18" s="417">
        <v>3000</v>
      </c>
      <c r="D18" s="417">
        <v>3000</v>
      </c>
      <c r="E18" s="417">
        <v>3000</v>
      </c>
      <c r="F18" s="417">
        <v>3000</v>
      </c>
      <c r="G18" s="417">
        <v>3000</v>
      </c>
      <c r="H18" s="417">
        <v>3000</v>
      </c>
      <c r="I18" s="417">
        <v>3000</v>
      </c>
      <c r="J18" s="417">
        <v>3000</v>
      </c>
      <c r="K18" s="417">
        <v>3000</v>
      </c>
      <c r="L18" s="417">
        <v>3000</v>
      </c>
      <c r="M18" s="417">
        <v>3000</v>
      </c>
      <c r="N18" s="417">
        <v>3000</v>
      </c>
      <c r="O18" s="417">
        <v>3000</v>
      </c>
      <c r="P18" s="417">
        <v>3000</v>
      </c>
      <c r="Q18" s="574">
        <v>3000</v>
      </c>
      <c r="S18" s="748" t="s">
        <v>10437</v>
      </c>
      <c r="T18" s="858" t="s">
        <v>10803</v>
      </c>
      <c r="U18" s="859">
        <v>30</v>
      </c>
      <c r="V18" s="784">
        <v>105</v>
      </c>
    </row>
    <row r="19" spans="1:22" x14ac:dyDescent="0.15">
      <c r="A19" s="361" t="s">
        <v>10575</v>
      </c>
      <c r="B19" s="930">
        <v>100</v>
      </c>
      <c r="C19" s="930">
        <v>100</v>
      </c>
      <c r="D19" s="930">
        <v>100</v>
      </c>
      <c r="E19" s="930">
        <v>100</v>
      </c>
      <c r="F19" s="417">
        <v>100</v>
      </c>
      <c r="G19" s="417">
        <v>100</v>
      </c>
      <c r="H19" s="417">
        <v>100</v>
      </c>
      <c r="I19" s="417">
        <v>100</v>
      </c>
      <c r="J19" s="417">
        <v>100</v>
      </c>
      <c r="K19" s="417">
        <v>100</v>
      </c>
      <c r="L19" s="417">
        <v>100</v>
      </c>
      <c r="M19" s="417">
        <v>100</v>
      </c>
      <c r="N19" s="417">
        <v>20</v>
      </c>
      <c r="O19" s="417">
        <v>30</v>
      </c>
      <c r="P19" s="417">
        <v>40</v>
      </c>
      <c r="Q19" s="574">
        <v>50</v>
      </c>
      <c r="S19" s="748" t="s">
        <v>10472</v>
      </c>
      <c r="T19" s="858" t="s">
        <v>10803</v>
      </c>
      <c r="U19" s="859">
        <v>30</v>
      </c>
      <c r="V19" s="784">
        <v>105</v>
      </c>
    </row>
    <row r="20" spans="1:22" x14ac:dyDescent="0.15">
      <c r="A20" s="361" t="s">
        <v>10576</v>
      </c>
      <c r="B20" s="417">
        <v>100</v>
      </c>
      <c r="C20" s="417">
        <v>90</v>
      </c>
      <c r="D20" s="417">
        <v>80</v>
      </c>
      <c r="E20" s="417">
        <v>70</v>
      </c>
      <c r="F20" s="417">
        <v>60</v>
      </c>
      <c r="G20" s="417">
        <v>50</v>
      </c>
      <c r="H20" s="417">
        <v>40</v>
      </c>
      <c r="I20" s="417">
        <v>30</v>
      </c>
      <c r="J20" s="417">
        <v>20</v>
      </c>
      <c r="K20" s="417">
        <v>10</v>
      </c>
      <c r="L20" s="417">
        <v>10</v>
      </c>
      <c r="M20" s="417">
        <v>10</v>
      </c>
      <c r="N20" s="417">
        <v>20</v>
      </c>
      <c r="O20" s="417">
        <v>30</v>
      </c>
      <c r="P20" s="417">
        <v>40</v>
      </c>
      <c r="Q20" s="574">
        <v>50</v>
      </c>
      <c r="S20" s="748" t="s">
        <v>10473</v>
      </c>
      <c r="T20" s="858" t="s">
        <v>10803</v>
      </c>
      <c r="U20" s="859">
        <v>30</v>
      </c>
      <c r="V20" s="784">
        <v>105</v>
      </c>
    </row>
    <row r="21" spans="1:22" x14ac:dyDescent="0.15">
      <c r="A21" s="361" t="s">
        <v>10577</v>
      </c>
      <c r="B21" s="417">
        <v>100</v>
      </c>
      <c r="C21" s="417">
        <v>90</v>
      </c>
      <c r="D21" s="417">
        <v>80</v>
      </c>
      <c r="E21" s="417">
        <v>70</v>
      </c>
      <c r="F21" s="417">
        <v>60</v>
      </c>
      <c r="G21" s="417">
        <v>50</v>
      </c>
      <c r="H21" s="417">
        <v>40</v>
      </c>
      <c r="I21" s="417">
        <v>30</v>
      </c>
      <c r="J21" s="417">
        <v>20</v>
      </c>
      <c r="K21" s="417">
        <v>10</v>
      </c>
      <c r="L21" s="417">
        <v>10</v>
      </c>
      <c r="M21" s="417">
        <v>10</v>
      </c>
      <c r="N21" s="417">
        <v>20</v>
      </c>
      <c r="O21" s="417">
        <v>30</v>
      </c>
      <c r="P21" s="417">
        <v>40</v>
      </c>
      <c r="Q21" s="574">
        <v>50</v>
      </c>
      <c r="S21" s="748" t="s">
        <v>10474</v>
      </c>
      <c r="T21" s="858" t="s">
        <v>10803</v>
      </c>
      <c r="U21" s="859">
        <v>30</v>
      </c>
      <c r="V21" s="784">
        <v>105</v>
      </c>
    </row>
    <row r="22" spans="1:22" x14ac:dyDescent="0.15">
      <c r="A22" s="361" t="s">
        <v>10578</v>
      </c>
      <c r="B22" s="417">
        <v>100</v>
      </c>
      <c r="C22" s="417">
        <v>90</v>
      </c>
      <c r="D22" s="417">
        <v>80</v>
      </c>
      <c r="E22" s="417">
        <v>70</v>
      </c>
      <c r="F22" s="417">
        <v>60</v>
      </c>
      <c r="G22" s="417">
        <v>50</v>
      </c>
      <c r="H22" s="417">
        <v>40</v>
      </c>
      <c r="I22" s="417">
        <v>30</v>
      </c>
      <c r="J22" s="417">
        <v>20</v>
      </c>
      <c r="K22" s="417">
        <v>10</v>
      </c>
      <c r="L22" s="417">
        <v>10</v>
      </c>
      <c r="M22" s="417">
        <v>10</v>
      </c>
      <c r="N22" s="417">
        <v>20</v>
      </c>
      <c r="O22" s="417">
        <v>30</v>
      </c>
      <c r="P22" s="417">
        <v>40</v>
      </c>
      <c r="Q22" s="574">
        <v>50</v>
      </c>
      <c r="S22" s="748" t="s">
        <v>10475</v>
      </c>
      <c r="T22" s="858" t="s">
        <v>10803</v>
      </c>
      <c r="U22" s="859">
        <v>30</v>
      </c>
      <c r="V22" s="784">
        <v>105</v>
      </c>
    </row>
    <row r="23" spans="1:22" x14ac:dyDescent="0.15">
      <c r="A23" s="361" t="s">
        <v>10579</v>
      </c>
      <c r="B23" s="417">
        <v>100</v>
      </c>
      <c r="C23" s="417">
        <v>90</v>
      </c>
      <c r="D23" s="417">
        <v>80</v>
      </c>
      <c r="E23" s="417">
        <v>70</v>
      </c>
      <c r="F23" s="417">
        <v>60</v>
      </c>
      <c r="G23" s="417">
        <v>50</v>
      </c>
      <c r="H23" s="417">
        <v>40</v>
      </c>
      <c r="I23" s="417">
        <v>30</v>
      </c>
      <c r="J23" s="417">
        <v>20</v>
      </c>
      <c r="K23" s="417">
        <v>10</v>
      </c>
      <c r="L23" s="417">
        <v>10</v>
      </c>
      <c r="M23" s="417">
        <v>10</v>
      </c>
      <c r="N23" s="417">
        <v>20</v>
      </c>
      <c r="O23" s="417">
        <v>30</v>
      </c>
      <c r="P23" s="417">
        <v>40</v>
      </c>
      <c r="Q23" s="574">
        <v>50</v>
      </c>
      <c r="S23" s="748" t="s">
        <v>10439</v>
      </c>
      <c r="T23" s="933" t="s">
        <v>10534</v>
      </c>
      <c r="U23" s="934">
        <v>30</v>
      </c>
      <c r="V23" s="865">
        <v>105</v>
      </c>
    </row>
    <row r="24" spans="1:22" x14ac:dyDescent="0.15">
      <c r="A24" s="361" t="s">
        <v>10580</v>
      </c>
      <c r="B24" s="417">
        <v>100</v>
      </c>
      <c r="C24" s="417">
        <v>90</v>
      </c>
      <c r="D24" s="417">
        <v>80</v>
      </c>
      <c r="E24" s="417">
        <v>70</v>
      </c>
      <c r="F24" s="417">
        <v>60</v>
      </c>
      <c r="G24" s="417">
        <v>50</v>
      </c>
      <c r="H24" s="417">
        <v>40</v>
      </c>
      <c r="I24" s="417">
        <v>30</v>
      </c>
      <c r="J24" s="417">
        <v>20</v>
      </c>
      <c r="K24" s="417">
        <v>10</v>
      </c>
      <c r="L24" s="417">
        <v>10</v>
      </c>
      <c r="M24" s="417">
        <v>10</v>
      </c>
      <c r="N24" s="417">
        <v>20</v>
      </c>
      <c r="O24" s="417">
        <v>30</v>
      </c>
      <c r="P24" s="417">
        <v>40</v>
      </c>
      <c r="Q24" s="574">
        <v>50</v>
      </c>
      <c r="S24" s="748" t="s">
        <v>10440</v>
      </c>
      <c r="T24" s="858" t="s">
        <v>10803</v>
      </c>
      <c r="U24" s="859">
        <v>30</v>
      </c>
      <c r="V24" s="784">
        <v>105</v>
      </c>
    </row>
    <row r="25" spans="1:22" x14ac:dyDescent="0.15">
      <c r="A25" s="361" t="s">
        <v>10581</v>
      </c>
      <c r="B25" s="417">
        <v>100</v>
      </c>
      <c r="C25" s="417">
        <v>90</v>
      </c>
      <c r="D25" s="417">
        <v>80</v>
      </c>
      <c r="E25" s="417">
        <v>70</v>
      </c>
      <c r="F25" s="417">
        <v>60</v>
      </c>
      <c r="G25" s="417">
        <v>50</v>
      </c>
      <c r="H25" s="417">
        <v>40</v>
      </c>
      <c r="I25" s="417">
        <v>30</v>
      </c>
      <c r="J25" s="417">
        <v>20</v>
      </c>
      <c r="K25" s="417">
        <v>0</v>
      </c>
      <c r="L25" s="417">
        <v>10</v>
      </c>
      <c r="M25" s="417">
        <v>10</v>
      </c>
      <c r="N25" s="417">
        <v>20</v>
      </c>
      <c r="O25" s="417">
        <v>30</v>
      </c>
      <c r="P25" s="417">
        <v>40</v>
      </c>
      <c r="Q25" s="574">
        <v>50</v>
      </c>
      <c r="S25" s="748" t="s">
        <v>10441</v>
      </c>
      <c r="T25" s="933" t="s">
        <v>10534</v>
      </c>
      <c r="U25" s="934">
        <v>30</v>
      </c>
      <c r="V25" s="865">
        <v>105</v>
      </c>
    </row>
    <row r="26" spans="1:22" x14ac:dyDescent="0.15">
      <c r="A26" s="361" t="s">
        <v>10582</v>
      </c>
      <c r="B26" s="417">
        <v>100</v>
      </c>
      <c r="C26" s="417">
        <v>90</v>
      </c>
      <c r="D26" s="417">
        <v>80</v>
      </c>
      <c r="E26" s="417">
        <v>70</v>
      </c>
      <c r="F26" s="417">
        <v>60</v>
      </c>
      <c r="G26" s="417">
        <v>50</v>
      </c>
      <c r="H26" s="417">
        <v>40</v>
      </c>
      <c r="I26" s="417">
        <v>30</v>
      </c>
      <c r="J26" s="417">
        <v>20</v>
      </c>
      <c r="K26" s="417">
        <v>10</v>
      </c>
      <c r="L26" s="417">
        <v>10</v>
      </c>
      <c r="M26" s="417">
        <v>10</v>
      </c>
      <c r="N26" s="417">
        <v>20</v>
      </c>
      <c r="O26" s="417">
        <v>30</v>
      </c>
      <c r="P26" s="417">
        <v>40</v>
      </c>
      <c r="Q26" s="574">
        <v>50</v>
      </c>
      <c r="S26" s="748" t="s">
        <v>10442</v>
      </c>
      <c r="T26" s="858" t="s">
        <v>10803</v>
      </c>
      <c r="U26" s="859">
        <v>30</v>
      </c>
      <c r="V26" s="784">
        <v>105</v>
      </c>
    </row>
    <row r="27" spans="1:22" ht="13.5" customHeight="1" x14ac:dyDescent="0.15">
      <c r="A27" s="361" t="s">
        <v>10583</v>
      </c>
      <c r="B27" s="417">
        <v>100</v>
      </c>
      <c r="C27" s="417">
        <v>90</v>
      </c>
      <c r="D27" s="417">
        <v>80</v>
      </c>
      <c r="E27" s="417">
        <v>70</v>
      </c>
      <c r="F27" s="417">
        <v>60</v>
      </c>
      <c r="G27" s="417">
        <v>50</v>
      </c>
      <c r="H27" s="417">
        <v>40</v>
      </c>
      <c r="I27" s="417">
        <v>30</v>
      </c>
      <c r="J27" s="417">
        <v>20</v>
      </c>
      <c r="K27" s="417">
        <v>10</v>
      </c>
      <c r="L27" s="417">
        <v>10</v>
      </c>
      <c r="M27" s="417">
        <v>10</v>
      </c>
      <c r="N27" s="417">
        <v>20</v>
      </c>
      <c r="O27" s="417">
        <v>30</v>
      </c>
      <c r="P27" s="417">
        <v>40</v>
      </c>
      <c r="Q27" s="574">
        <v>50</v>
      </c>
      <c r="S27" s="748" t="s">
        <v>10443</v>
      </c>
      <c r="T27" s="933" t="s">
        <v>10534</v>
      </c>
      <c r="U27" s="934">
        <v>30</v>
      </c>
      <c r="V27" s="865">
        <v>105</v>
      </c>
    </row>
    <row r="28" spans="1:22" x14ac:dyDescent="0.15">
      <c r="A28" s="361" t="s">
        <v>10584</v>
      </c>
      <c r="B28" s="417">
        <v>100</v>
      </c>
      <c r="C28" s="417">
        <v>90</v>
      </c>
      <c r="D28" s="417">
        <v>80</v>
      </c>
      <c r="E28" s="417">
        <v>70</v>
      </c>
      <c r="F28" s="417">
        <v>60</v>
      </c>
      <c r="G28" s="417">
        <v>50</v>
      </c>
      <c r="H28" s="417">
        <v>40</v>
      </c>
      <c r="I28" s="417">
        <v>30</v>
      </c>
      <c r="J28" s="417">
        <v>20</v>
      </c>
      <c r="K28" s="417">
        <v>10</v>
      </c>
      <c r="L28" s="417">
        <v>10</v>
      </c>
      <c r="M28" s="417">
        <v>10</v>
      </c>
      <c r="N28" s="417">
        <v>20</v>
      </c>
      <c r="O28" s="417">
        <v>30</v>
      </c>
      <c r="P28" s="417">
        <v>40</v>
      </c>
      <c r="Q28" s="574">
        <v>50</v>
      </c>
      <c r="S28" s="748" t="s">
        <v>10444</v>
      </c>
      <c r="T28" s="858" t="s">
        <v>10803</v>
      </c>
      <c r="U28" s="859">
        <v>30</v>
      </c>
      <c r="V28" s="784">
        <v>105</v>
      </c>
    </row>
    <row r="29" spans="1:22" x14ac:dyDescent="0.15">
      <c r="A29" s="361" t="s">
        <v>10585</v>
      </c>
      <c r="B29" s="417">
        <v>100</v>
      </c>
      <c r="C29" s="417">
        <v>90</v>
      </c>
      <c r="D29" s="417">
        <v>80</v>
      </c>
      <c r="E29" s="417">
        <v>70</v>
      </c>
      <c r="F29" s="417">
        <v>60</v>
      </c>
      <c r="G29" s="417">
        <v>50</v>
      </c>
      <c r="H29" s="417">
        <v>40</v>
      </c>
      <c r="I29" s="417">
        <v>30</v>
      </c>
      <c r="J29" s="417">
        <v>20</v>
      </c>
      <c r="K29" s="417">
        <v>10</v>
      </c>
      <c r="L29" s="417">
        <v>10</v>
      </c>
      <c r="M29" s="417">
        <v>10</v>
      </c>
      <c r="N29" s="417">
        <v>20</v>
      </c>
      <c r="O29" s="417">
        <v>30</v>
      </c>
      <c r="P29" s="417">
        <v>40</v>
      </c>
      <c r="Q29" s="574">
        <v>50</v>
      </c>
      <c r="S29" s="748" t="s">
        <v>10438</v>
      </c>
      <c r="T29" s="858" t="s">
        <v>10803</v>
      </c>
      <c r="U29" s="859">
        <v>30</v>
      </c>
      <c r="V29" s="784">
        <v>105</v>
      </c>
    </row>
    <row r="30" spans="1:22" x14ac:dyDescent="0.15">
      <c r="A30" s="371" t="s">
        <v>10586</v>
      </c>
      <c r="B30" s="418">
        <v>10</v>
      </c>
      <c r="C30" s="418">
        <v>20</v>
      </c>
      <c r="D30" s="418">
        <v>30</v>
      </c>
      <c r="E30" s="418">
        <v>40</v>
      </c>
      <c r="F30" s="418">
        <v>50</v>
      </c>
      <c r="G30" s="418">
        <v>60</v>
      </c>
      <c r="H30" s="418">
        <v>70</v>
      </c>
      <c r="I30" s="418">
        <v>80</v>
      </c>
      <c r="J30" s="418">
        <v>90</v>
      </c>
      <c r="K30" s="418">
        <v>100</v>
      </c>
      <c r="L30" s="418">
        <v>100</v>
      </c>
      <c r="M30" s="418">
        <v>80</v>
      </c>
      <c r="N30" s="418">
        <v>70</v>
      </c>
      <c r="O30" s="418">
        <v>60</v>
      </c>
      <c r="P30" s="418">
        <v>50</v>
      </c>
      <c r="Q30" s="575">
        <v>40</v>
      </c>
      <c r="S30" s="748" t="s">
        <v>6519</v>
      </c>
      <c r="T30" s="858" t="s">
        <v>10803</v>
      </c>
      <c r="U30" s="859">
        <v>30</v>
      </c>
      <c r="V30" s="784">
        <v>105</v>
      </c>
    </row>
    <row r="31" spans="1:22" x14ac:dyDescent="0.15">
      <c r="A31" s="371" t="s">
        <v>10711</v>
      </c>
      <c r="B31" s="931">
        <v>10</v>
      </c>
      <c r="C31" s="931">
        <v>10</v>
      </c>
      <c r="D31" s="931">
        <v>10</v>
      </c>
      <c r="E31" s="931">
        <v>10</v>
      </c>
      <c r="F31" s="418">
        <v>10</v>
      </c>
      <c r="G31" s="418">
        <v>10</v>
      </c>
      <c r="H31" s="418">
        <v>10</v>
      </c>
      <c r="I31" s="418">
        <v>10</v>
      </c>
      <c r="J31" s="418">
        <v>10</v>
      </c>
      <c r="K31" s="418">
        <v>10</v>
      </c>
      <c r="L31" s="418">
        <v>10</v>
      </c>
      <c r="M31" s="418">
        <v>10</v>
      </c>
      <c r="N31" s="418">
        <v>10</v>
      </c>
      <c r="O31" s="418">
        <v>10</v>
      </c>
      <c r="P31" s="418">
        <v>10</v>
      </c>
      <c r="Q31" s="418">
        <v>10</v>
      </c>
      <c r="S31" s="748" t="s">
        <v>6520</v>
      </c>
      <c r="T31" s="858" t="s">
        <v>10803</v>
      </c>
      <c r="U31" s="859">
        <v>30</v>
      </c>
      <c r="V31" s="784">
        <v>105</v>
      </c>
    </row>
    <row r="32" spans="1:22" ht="14.25" thickBot="1" x14ac:dyDescent="0.2">
      <c r="A32" s="362" t="s">
        <v>10679</v>
      </c>
      <c r="B32" s="932">
        <v>30</v>
      </c>
      <c r="C32" s="932">
        <v>30</v>
      </c>
      <c r="D32" s="932">
        <v>30</v>
      </c>
      <c r="E32" s="932">
        <v>30</v>
      </c>
      <c r="F32" s="577">
        <v>200</v>
      </c>
      <c r="G32" s="577">
        <v>150</v>
      </c>
      <c r="H32" s="577">
        <v>610</v>
      </c>
      <c r="I32" s="577">
        <v>620</v>
      </c>
      <c r="J32" s="577">
        <v>630</v>
      </c>
      <c r="K32" s="577">
        <v>640</v>
      </c>
      <c r="L32" s="577">
        <v>650</v>
      </c>
      <c r="M32" s="577">
        <v>660</v>
      </c>
      <c r="N32" s="577">
        <v>670</v>
      </c>
      <c r="O32" s="577">
        <v>680</v>
      </c>
      <c r="P32" s="577">
        <v>690</v>
      </c>
      <c r="Q32" s="579">
        <v>700</v>
      </c>
      <c r="S32" s="751" t="s">
        <v>6521</v>
      </c>
      <c r="T32" s="860" t="s">
        <v>10803</v>
      </c>
      <c r="U32" s="861">
        <v>30</v>
      </c>
      <c r="V32" s="785">
        <v>105</v>
      </c>
    </row>
    <row r="33" spans="1:17" ht="14.25" thickBot="1" x14ac:dyDescent="0.2">
      <c r="B33" s="395"/>
      <c r="C33" s="395"/>
      <c r="D33" s="395"/>
      <c r="E33" s="395"/>
      <c r="F33" s="395"/>
      <c r="G33" s="395"/>
      <c r="H33" s="395"/>
      <c r="I33" s="395"/>
      <c r="J33" s="395"/>
      <c r="K33" s="395"/>
      <c r="L33" s="395"/>
      <c r="M33" s="395"/>
      <c r="N33" s="395"/>
      <c r="O33" s="395"/>
      <c r="P33" s="395"/>
      <c r="Q33" s="395"/>
    </row>
    <row r="34" spans="1:17" x14ac:dyDescent="0.15">
      <c r="A34" s="360"/>
      <c r="B34" s="576" t="s">
        <v>7052</v>
      </c>
      <c r="C34" s="576" t="s">
        <v>7053</v>
      </c>
      <c r="D34" s="576" t="s">
        <v>7010</v>
      </c>
      <c r="E34" s="576" t="s">
        <v>7011</v>
      </c>
      <c r="F34" s="576" t="s">
        <v>7012</v>
      </c>
      <c r="G34" s="576" t="s">
        <v>7013</v>
      </c>
      <c r="H34" s="576" t="s">
        <v>7014</v>
      </c>
      <c r="I34" s="576" t="s">
        <v>7015</v>
      </c>
      <c r="J34" s="576" t="s">
        <v>7016</v>
      </c>
      <c r="K34" s="576" t="s">
        <v>7017</v>
      </c>
      <c r="L34" s="576" t="s">
        <v>7018</v>
      </c>
      <c r="M34" s="576" t="s">
        <v>7019</v>
      </c>
      <c r="N34" s="576" t="s">
        <v>7020</v>
      </c>
      <c r="O34" s="576" t="s">
        <v>7021</v>
      </c>
      <c r="P34" s="576" t="s">
        <v>7022</v>
      </c>
      <c r="Q34" s="578" t="s">
        <v>7023</v>
      </c>
    </row>
    <row r="35" spans="1:17" x14ac:dyDescent="0.15">
      <c r="A35" s="361" t="s">
        <v>10561</v>
      </c>
      <c r="B35" s="417" t="s">
        <v>10976</v>
      </c>
      <c r="C35" s="417" t="s">
        <v>10976</v>
      </c>
      <c r="D35" s="417" t="s">
        <v>10976</v>
      </c>
      <c r="E35" s="417" t="s">
        <v>10800</v>
      </c>
      <c r="F35" s="417" t="s">
        <v>10800</v>
      </c>
      <c r="G35" s="417" t="s">
        <v>10800</v>
      </c>
      <c r="H35" s="417" t="s">
        <v>10800</v>
      </c>
      <c r="I35" s="417" t="s">
        <v>10976</v>
      </c>
      <c r="J35" s="417" t="s">
        <v>10976</v>
      </c>
      <c r="K35" s="417" t="s">
        <v>10976</v>
      </c>
      <c r="L35" s="417" t="s">
        <v>10976</v>
      </c>
      <c r="M35" s="417" t="s">
        <v>10976</v>
      </c>
      <c r="N35" s="417" t="s">
        <v>10976</v>
      </c>
      <c r="O35" s="417" t="s">
        <v>10800</v>
      </c>
      <c r="P35" s="417" t="s">
        <v>10976</v>
      </c>
      <c r="Q35" s="574" t="s">
        <v>10976</v>
      </c>
    </row>
    <row r="36" spans="1:17" x14ac:dyDescent="0.15">
      <c r="A36" s="361" t="s">
        <v>10562</v>
      </c>
      <c r="B36" s="417" t="s">
        <v>10773</v>
      </c>
      <c r="C36" s="417" t="s">
        <v>10981</v>
      </c>
      <c r="D36" s="417" t="s">
        <v>10981</v>
      </c>
      <c r="E36" s="417" t="s">
        <v>10773</v>
      </c>
      <c r="F36" s="417" t="s">
        <v>10981</v>
      </c>
      <c r="G36" s="417" t="s">
        <v>10981</v>
      </c>
      <c r="H36" s="417" t="s">
        <v>10773</v>
      </c>
      <c r="I36" s="417" t="s">
        <v>10773</v>
      </c>
      <c r="J36" s="417" t="s">
        <v>10981</v>
      </c>
      <c r="K36" s="417" t="s">
        <v>10773</v>
      </c>
      <c r="L36" s="417" t="s">
        <v>10981</v>
      </c>
      <c r="M36" s="417" t="s">
        <v>10773</v>
      </c>
      <c r="N36" s="417" t="s">
        <v>10981</v>
      </c>
      <c r="O36" s="417" t="s">
        <v>10981</v>
      </c>
      <c r="P36" s="417" t="s">
        <v>10981</v>
      </c>
      <c r="Q36" s="574" t="s">
        <v>10773</v>
      </c>
    </row>
    <row r="37" spans="1:17" x14ac:dyDescent="0.15">
      <c r="A37" s="361" t="s">
        <v>10563</v>
      </c>
      <c r="B37" s="417" t="s">
        <v>10774</v>
      </c>
      <c r="C37" s="417" t="s">
        <v>10984</v>
      </c>
      <c r="D37" s="417" t="s">
        <v>10774</v>
      </c>
      <c r="E37" s="417" t="s">
        <v>10871</v>
      </c>
      <c r="F37" s="417" t="s">
        <v>10774</v>
      </c>
      <c r="G37" s="417" t="s">
        <v>10774</v>
      </c>
      <c r="H37" s="417" t="s">
        <v>10871</v>
      </c>
      <c r="I37" s="417" t="s">
        <v>10871</v>
      </c>
      <c r="J37" s="417" t="s">
        <v>10872</v>
      </c>
      <c r="K37" s="417" t="s">
        <v>10872</v>
      </c>
      <c r="L37" s="417" t="s">
        <v>10872</v>
      </c>
      <c r="M37" s="417" t="s">
        <v>10872</v>
      </c>
      <c r="N37" s="417" t="s">
        <v>10872</v>
      </c>
      <c r="O37" s="417" t="s">
        <v>10872</v>
      </c>
      <c r="P37" s="417" t="s">
        <v>10872</v>
      </c>
      <c r="Q37" s="574" t="s">
        <v>10872</v>
      </c>
    </row>
    <row r="38" spans="1:17" x14ac:dyDescent="0.15">
      <c r="A38" s="361" t="s">
        <v>10564</v>
      </c>
      <c r="B38" s="417">
        <v>1350</v>
      </c>
      <c r="C38" s="417">
        <v>1350</v>
      </c>
      <c r="D38" s="417">
        <v>1350</v>
      </c>
      <c r="E38" s="417">
        <v>1350</v>
      </c>
      <c r="F38" s="417">
        <v>1350</v>
      </c>
      <c r="G38" s="417">
        <v>1350</v>
      </c>
      <c r="H38" s="417">
        <v>1350</v>
      </c>
      <c r="I38" s="417">
        <v>1350</v>
      </c>
      <c r="J38" s="417">
        <v>1350</v>
      </c>
      <c r="K38" s="417">
        <v>1350</v>
      </c>
      <c r="L38" s="417">
        <v>1350</v>
      </c>
      <c r="M38" s="417">
        <v>1350</v>
      </c>
      <c r="N38" s="417">
        <v>1350</v>
      </c>
      <c r="O38" s="417">
        <v>1350</v>
      </c>
      <c r="P38" s="417">
        <v>1350</v>
      </c>
      <c r="Q38" s="574">
        <v>1350</v>
      </c>
    </row>
    <row r="39" spans="1:17" x14ac:dyDescent="0.15">
      <c r="A39" s="361" t="s">
        <v>10565</v>
      </c>
      <c r="B39" s="417">
        <v>30</v>
      </c>
      <c r="C39" s="417">
        <v>45</v>
      </c>
      <c r="D39" s="417">
        <v>60</v>
      </c>
      <c r="E39" s="417">
        <v>75</v>
      </c>
      <c r="F39" s="417">
        <v>90</v>
      </c>
      <c r="G39" s="417">
        <v>150</v>
      </c>
      <c r="H39" s="417">
        <v>120</v>
      </c>
      <c r="I39" s="417">
        <v>135</v>
      </c>
      <c r="J39" s="417">
        <v>150</v>
      </c>
      <c r="K39" s="417">
        <v>165</v>
      </c>
      <c r="L39" s="417">
        <v>180</v>
      </c>
      <c r="M39" s="417">
        <v>195</v>
      </c>
      <c r="N39" s="417">
        <v>210</v>
      </c>
      <c r="O39" s="417">
        <v>225</v>
      </c>
      <c r="P39" s="417">
        <v>240</v>
      </c>
      <c r="Q39" s="574">
        <v>255</v>
      </c>
    </row>
    <row r="40" spans="1:17" x14ac:dyDescent="0.15">
      <c r="A40" s="361" t="s">
        <v>10566</v>
      </c>
      <c r="B40" s="417">
        <v>300</v>
      </c>
      <c r="C40" s="417">
        <v>840</v>
      </c>
      <c r="D40" s="417">
        <v>855</v>
      </c>
      <c r="E40" s="417">
        <v>870</v>
      </c>
      <c r="F40" s="417">
        <v>300</v>
      </c>
      <c r="G40" s="417">
        <v>225</v>
      </c>
      <c r="H40" s="417">
        <v>915</v>
      </c>
      <c r="I40" s="417">
        <v>930</v>
      </c>
      <c r="J40" s="417">
        <v>945</v>
      </c>
      <c r="K40" s="417">
        <v>960</v>
      </c>
      <c r="L40" s="417">
        <v>975</v>
      </c>
      <c r="M40" s="417">
        <v>990</v>
      </c>
      <c r="N40" s="417">
        <v>1005</v>
      </c>
      <c r="O40" s="417">
        <v>1020</v>
      </c>
      <c r="P40" s="417">
        <v>1035</v>
      </c>
      <c r="Q40" s="574">
        <v>1050</v>
      </c>
    </row>
    <row r="41" spans="1:17" x14ac:dyDescent="0.15">
      <c r="A41" s="361" t="s">
        <v>10567</v>
      </c>
      <c r="B41" s="417">
        <v>30</v>
      </c>
      <c r="C41" s="417">
        <v>30</v>
      </c>
      <c r="D41" s="417">
        <v>30</v>
      </c>
      <c r="E41" s="417">
        <v>30</v>
      </c>
      <c r="F41" s="417">
        <v>30</v>
      </c>
      <c r="G41" s="417">
        <v>30</v>
      </c>
      <c r="H41" s="417">
        <v>30</v>
      </c>
      <c r="I41" s="417">
        <v>30</v>
      </c>
      <c r="J41" s="417">
        <v>30</v>
      </c>
      <c r="K41" s="417">
        <v>30</v>
      </c>
      <c r="L41" s="417">
        <v>30</v>
      </c>
      <c r="M41" s="417">
        <v>30</v>
      </c>
      <c r="N41" s="417">
        <v>30</v>
      </c>
      <c r="O41" s="417">
        <v>30</v>
      </c>
      <c r="P41" s="417">
        <v>30</v>
      </c>
      <c r="Q41" s="574">
        <v>30</v>
      </c>
    </row>
    <row r="42" spans="1:17" x14ac:dyDescent="0.15">
      <c r="A42" s="361" t="s">
        <v>10570</v>
      </c>
      <c r="B42" s="417">
        <v>300</v>
      </c>
      <c r="C42" s="417">
        <v>300</v>
      </c>
      <c r="D42" s="417">
        <v>300</v>
      </c>
      <c r="E42" s="417">
        <v>300</v>
      </c>
      <c r="F42" s="417">
        <v>300</v>
      </c>
      <c r="G42" s="417">
        <v>300</v>
      </c>
      <c r="H42" s="417">
        <v>300</v>
      </c>
      <c r="I42" s="417">
        <v>300</v>
      </c>
      <c r="J42" s="417">
        <v>300</v>
      </c>
      <c r="K42" s="417">
        <v>300</v>
      </c>
      <c r="L42" s="417">
        <v>300</v>
      </c>
      <c r="M42" s="417">
        <v>300</v>
      </c>
      <c r="N42" s="417">
        <v>300</v>
      </c>
      <c r="O42" s="417">
        <v>300</v>
      </c>
      <c r="P42" s="417">
        <v>300</v>
      </c>
      <c r="Q42" s="574">
        <v>300</v>
      </c>
    </row>
    <row r="43" spans="1:17" x14ac:dyDescent="0.15">
      <c r="A43" s="361" t="s">
        <v>10571</v>
      </c>
      <c r="B43" s="417">
        <v>60</v>
      </c>
      <c r="C43" s="417">
        <v>60</v>
      </c>
      <c r="D43" s="417">
        <v>60</v>
      </c>
      <c r="E43" s="417">
        <v>60</v>
      </c>
      <c r="F43" s="417">
        <v>60</v>
      </c>
      <c r="G43" s="417">
        <v>60</v>
      </c>
      <c r="H43" s="417">
        <v>60</v>
      </c>
      <c r="I43" s="417">
        <v>60</v>
      </c>
      <c r="J43" s="417">
        <v>60</v>
      </c>
      <c r="K43" s="417">
        <v>60</v>
      </c>
      <c r="L43" s="417">
        <v>60</v>
      </c>
      <c r="M43" s="417">
        <v>60</v>
      </c>
      <c r="N43" s="417">
        <v>60</v>
      </c>
      <c r="O43" s="417">
        <v>60</v>
      </c>
      <c r="P43" s="417">
        <v>60</v>
      </c>
      <c r="Q43" s="574">
        <v>60</v>
      </c>
    </row>
    <row r="44" spans="1:17" x14ac:dyDescent="0.15">
      <c r="A44" s="361" t="s">
        <v>10572</v>
      </c>
      <c r="B44" s="417">
        <v>450</v>
      </c>
      <c r="C44" s="417">
        <v>450</v>
      </c>
      <c r="D44" s="417">
        <v>450</v>
      </c>
      <c r="E44" s="417">
        <v>450</v>
      </c>
      <c r="F44" s="417">
        <v>450</v>
      </c>
      <c r="G44" s="417">
        <v>450</v>
      </c>
      <c r="H44" s="417">
        <v>450</v>
      </c>
      <c r="I44" s="417">
        <v>450</v>
      </c>
      <c r="J44" s="417">
        <v>450</v>
      </c>
      <c r="K44" s="417">
        <v>450</v>
      </c>
      <c r="L44" s="417">
        <v>450</v>
      </c>
      <c r="M44" s="417">
        <v>450</v>
      </c>
      <c r="N44" s="417">
        <v>450</v>
      </c>
      <c r="O44" s="417">
        <v>450</v>
      </c>
      <c r="P44" s="417">
        <v>450</v>
      </c>
      <c r="Q44" s="574">
        <v>450</v>
      </c>
    </row>
    <row r="45" spans="1:17" x14ac:dyDescent="0.15">
      <c r="A45" s="361" t="s">
        <v>10573</v>
      </c>
      <c r="B45" s="417">
        <v>150</v>
      </c>
      <c r="C45" s="417">
        <v>150</v>
      </c>
      <c r="D45" s="417">
        <v>150</v>
      </c>
      <c r="E45" s="417">
        <v>150</v>
      </c>
      <c r="F45" s="417">
        <v>150</v>
      </c>
      <c r="G45" s="417">
        <v>150</v>
      </c>
      <c r="H45" s="417">
        <v>150</v>
      </c>
      <c r="I45" s="417">
        <v>150</v>
      </c>
      <c r="J45" s="417">
        <v>150</v>
      </c>
      <c r="K45" s="417">
        <v>150</v>
      </c>
      <c r="L45" s="417">
        <v>150</v>
      </c>
      <c r="M45" s="417">
        <v>150</v>
      </c>
      <c r="N45" s="417">
        <v>150</v>
      </c>
      <c r="O45" s="417">
        <v>150</v>
      </c>
      <c r="P45" s="417">
        <v>150</v>
      </c>
      <c r="Q45" s="574">
        <v>150</v>
      </c>
    </row>
    <row r="46" spans="1:17" x14ac:dyDescent="0.15">
      <c r="A46" s="361" t="s">
        <v>10574</v>
      </c>
      <c r="B46" s="417">
        <v>3000</v>
      </c>
      <c r="C46" s="417">
        <v>3000</v>
      </c>
      <c r="D46" s="417">
        <v>3000</v>
      </c>
      <c r="E46" s="417">
        <v>3000</v>
      </c>
      <c r="F46" s="417">
        <v>3000</v>
      </c>
      <c r="G46" s="417">
        <v>3000</v>
      </c>
      <c r="H46" s="417">
        <v>3000</v>
      </c>
      <c r="I46" s="417">
        <v>3000</v>
      </c>
      <c r="J46" s="417">
        <v>3000</v>
      </c>
      <c r="K46" s="417">
        <v>3000</v>
      </c>
      <c r="L46" s="417">
        <v>3000</v>
      </c>
      <c r="M46" s="417">
        <v>3000</v>
      </c>
      <c r="N46" s="417">
        <v>3000</v>
      </c>
      <c r="O46" s="417">
        <v>3000</v>
      </c>
      <c r="P46" s="417">
        <v>3000</v>
      </c>
      <c r="Q46" s="574">
        <v>3000</v>
      </c>
    </row>
    <row r="47" spans="1:17" x14ac:dyDescent="0.15">
      <c r="A47" s="361" t="s">
        <v>10575</v>
      </c>
      <c r="B47" s="417">
        <v>100</v>
      </c>
      <c r="C47" s="417">
        <v>90</v>
      </c>
      <c r="D47" s="417">
        <v>80</v>
      </c>
      <c r="E47" s="417">
        <v>70</v>
      </c>
      <c r="F47" s="417">
        <v>60</v>
      </c>
      <c r="G47" s="417">
        <v>50</v>
      </c>
      <c r="H47" s="417">
        <v>40</v>
      </c>
      <c r="I47" s="417">
        <v>30</v>
      </c>
      <c r="J47" s="417">
        <v>20</v>
      </c>
      <c r="K47" s="417">
        <v>10</v>
      </c>
      <c r="L47" s="417">
        <v>10</v>
      </c>
      <c r="M47" s="417">
        <v>10</v>
      </c>
      <c r="N47" s="417">
        <v>20</v>
      </c>
      <c r="O47" s="417">
        <v>30</v>
      </c>
      <c r="P47" s="417">
        <v>40</v>
      </c>
      <c r="Q47" s="574">
        <v>50</v>
      </c>
    </row>
    <row r="48" spans="1:17" x14ac:dyDescent="0.15">
      <c r="A48" s="361" t="s">
        <v>10576</v>
      </c>
      <c r="B48" s="417">
        <v>100</v>
      </c>
      <c r="C48" s="417">
        <v>90</v>
      </c>
      <c r="D48" s="417">
        <v>80</v>
      </c>
      <c r="E48" s="417">
        <v>70</v>
      </c>
      <c r="F48" s="417">
        <v>60</v>
      </c>
      <c r="G48" s="417">
        <v>50</v>
      </c>
      <c r="H48" s="417">
        <v>40</v>
      </c>
      <c r="I48" s="417">
        <v>30</v>
      </c>
      <c r="J48" s="417">
        <v>20</v>
      </c>
      <c r="K48" s="417">
        <v>10</v>
      </c>
      <c r="L48" s="417">
        <v>10</v>
      </c>
      <c r="M48" s="417">
        <v>10</v>
      </c>
      <c r="N48" s="417">
        <v>20</v>
      </c>
      <c r="O48" s="417">
        <v>30</v>
      </c>
      <c r="P48" s="417">
        <v>40</v>
      </c>
      <c r="Q48" s="574">
        <v>50</v>
      </c>
    </row>
    <row r="49" spans="1:17" x14ac:dyDescent="0.15">
      <c r="A49" s="361" t="s">
        <v>10577</v>
      </c>
      <c r="B49" s="417">
        <v>100</v>
      </c>
      <c r="C49" s="417">
        <v>90</v>
      </c>
      <c r="D49" s="417">
        <v>80</v>
      </c>
      <c r="E49" s="417">
        <v>70</v>
      </c>
      <c r="F49" s="417">
        <v>60</v>
      </c>
      <c r="G49" s="417">
        <v>50</v>
      </c>
      <c r="H49" s="417">
        <v>40</v>
      </c>
      <c r="I49" s="417">
        <v>30</v>
      </c>
      <c r="J49" s="417">
        <v>20</v>
      </c>
      <c r="K49" s="417">
        <v>10</v>
      </c>
      <c r="L49" s="417">
        <v>10</v>
      </c>
      <c r="M49" s="417">
        <v>10</v>
      </c>
      <c r="N49" s="417">
        <v>20</v>
      </c>
      <c r="O49" s="417">
        <v>30</v>
      </c>
      <c r="P49" s="417">
        <v>40</v>
      </c>
      <c r="Q49" s="574">
        <v>50</v>
      </c>
    </row>
    <row r="50" spans="1:17" x14ac:dyDescent="0.15">
      <c r="A50" s="361" t="s">
        <v>10578</v>
      </c>
      <c r="B50" s="417">
        <v>100</v>
      </c>
      <c r="C50" s="417">
        <v>90</v>
      </c>
      <c r="D50" s="417">
        <v>80</v>
      </c>
      <c r="E50" s="417">
        <v>70</v>
      </c>
      <c r="F50" s="417">
        <v>60</v>
      </c>
      <c r="G50" s="417">
        <v>50</v>
      </c>
      <c r="H50" s="417">
        <v>40</v>
      </c>
      <c r="I50" s="417">
        <v>30</v>
      </c>
      <c r="J50" s="417">
        <v>20</v>
      </c>
      <c r="K50" s="417">
        <v>10</v>
      </c>
      <c r="L50" s="417">
        <v>10</v>
      </c>
      <c r="M50" s="417">
        <v>10</v>
      </c>
      <c r="N50" s="417">
        <v>20</v>
      </c>
      <c r="O50" s="417">
        <v>30</v>
      </c>
      <c r="P50" s="417">
        <v>40</v>
      </c>
      <c r="Q50" s="574">
        <v>50</v>
      </c>
    </row>
    <row r="51" spans="1:17" x14ac:dyDescent="0.15">
      <c r="A51" s="361" t="s">
        <v>10579</v>
      </c>
      <c r="B51" s="417">
        <v>100</v>
      </c>
      <c r="C51" s="417">
        <v>90</v>
      </c>
      <c r="D51" s="417">
        <v>80</v>
      </c>
      <c r="E51" s="417">
        <v>70</v>
      </c>
      <c r="F51" s="417">
        <v>60</v>
      </c>
      <c r="G51" s="417">
        <v>50</v>
      </c>
      <c r="H51" s="417">
        <v>40</v>
      </c>
      <c r="I51" s="417">
        <v>30</v>
      </c>
      <c r="J51" s="417">
        <v>20</v>
      </c>
      <c r="K51" s="417">
        <v>10</v>
      </c>
      <c r="L51" s="417">
        <v>10</v>
      </c>
      <c r="M51" s="417">
        <v>10</v>
      </c>
      <c r="N51" s="417">
        <v>20</v>
      </c>
      <c r="O51" s="417">
        <v>30</v>
      </c>
      <c r="P51" s="417">
        <v>40</v>
      </c>
      <c r="Q51" s="574">
        <v>50</v>
      </c>
    </row>
    <row r="52" spans="1:17" x14ac:dyDescent="0.15">
      <c r="A52" s="361" t="s">
        <v>10580</v>
      </c>
      <c r="B52" s="417">
        <v>100</v>
      </c>
      <c r="C52" s="417">
        <v>90</v>
      </c>
      <c r="D52" s="417">
        <v>80</v>
      </c>
      <c r="E52" s="417">
        <v>70</v>
      </c>
      <c r="F52" s="417">
        <v>60</v>
      </c>
      <c r="G52" s="417">
        <v>50</v>
      </c>
      <c r="H52" s="417">
        <v>40</v>
      </c>
      <c r="I52" s="417">
        <v>30</v>
      </c>
      <c r="J52" s="417">
        <v>20</v>
      </c>
      <c r="K52" s="417">
        <v>10</v>
      </c>
      <c r="L52" s="417">
        <v>10</v>
      </c>
      <c r="M52" s="417">
        <v>10</v>
      </c>
      <c r="N52" s="417">
        <v>20</v>
      </c>
      <c r="O52" s="417">
        <v>30</v>
      </c>
      <c r="P52" s="417">
        <v>40</v>
      </c>
      <c r="Q52" s="574">
        <v>50</v>
      </c>
    </row>
    <row r="53" spans="1:17" x14ac:dyDescent="0.15">
      <c r="A53" s="361" t="s">
        <v>10581</v>
      </c>
      <c r="B53" s="417">
        <v>100</v>
      </c>
      <c r="C53" s="417">
        <v>90</v>
      </c>
      <c r="D53" s="417">
        <v>80</v>
      </c>
      <c r="E53" s="417">
        <v>70</v>
      </c>
      <c r="F53" s="417">
        <v>60</v>
      </c>
      <c r="G53" s="417">
        <v>50</v>
      </c>
      <c r="H53" s="417">
        <v>40</v>
      </c>
      <c r="I53" s="417">
        <v>30</v>
      </c>
      <c r="J53" s="417">
        <v>20</v>
      </c>
      <c r="K53" s="417">
        <v>10</v>
      </c>
      <c r="L53" s="417">
        <v>10</v>
      </c>
      <c r="M53" s="417">
        <v>10</v>
      </c>
      <c r="N53" s="417">
        <v>20</v>
      </c>
      <c r="O53" s="417">
        <v>30</v>
      </c>
      <c r="P53" s="417">
        <v>40</v>
      </c>
      <c r="Q53" s="574">
        <v>50</v>
      </c>
    </row>
    <row r="54" spans="1:17" x14ac:dyDescent="0.15">
      <c r="A54" s="361" t="s">
        <v>10582</v>
      </c>
      <c r="B54" s="417">
        <v>100</v>
      </c>
      <c r="C54" s="417">
        <v>90</v>
      </c>
      <c r="D54" s="417">
        <v>80</v>
      </c>
      <c r="E54" s="417">
        <v>70</v>
      </c>
      <c r="F54" s="417">
        <v>60</v>
      </c>
      <c r="G54" s="417">
        <v>50</v>
      </c>
      <c r="H54" s="417">
        <v>40</v>
      </c>
      <c r="I54" s="417">
        <v>30</v>
      </c>
      <c r="J54" s="417">
        <v>20</v>
      </c>
      <c r="K54" s="417">
        <v>10</v>
      </c>
      <c r="L54" s="417">
        <v>10</v>
      </c>
      <c r="M54" s="417">
        <v>10</v>
      </c>
      <c r="N54" s="417">
        <v>20</v>
      </c>
      <c r="O54" s="417">
        <v>30</v>
      </c>
      <c r="P54" s="417">
        <v>40</v>
      </c>
      <c r="Q54" s="574">
        <v>50</v>
      </c>
    </row>
    <row r="55" spans="1:17" x14ac:dyDescent="0.15">
      <c r="A55" s="361" t="s">
        <v>10583</v>
      </c>
      <c r="B55" s="417">
        <v>100</v>
      </c>
      <c r="C55" s="417">
        <v>90</v>
      </c>
      <c r="D55" s="417">
        <v>80</v>
      </c>
      <c r="E55" s="417">
        <v>70</v>
      </c>
      <c r="F55" s="417">
        <v>60</v>
      </c>
      <c r="G55" s="417">
        <v>50</v>
      </c>
      <c r="H55" s="417">
        <v>40</v>
      </c>
      <c r="I55" s="417">
        <v>30</v>
      </c>
      <c r="J55" s="417">
        <v>20</v>
      </c>
      <c r="K55" s="417">
        <v>10</v>
      </c>
      <c r="L55" s="417">
        <v>10</v>
      </c>
      <c r="M55" s="417">
        <v>10</v>
      </c>
      <c r="N55" s="417">
        <v>20</v>
      </c>
      <c r="O55" s="417">
        <v>30</v>
      </c>
      <c r="P55" s="417">
        <v>40</v>
      </c>
      <c r="Q55" s="574">
        <v>50</v>
      </c>
    </row>
    <row r="56" spans="1:17" x14ac:dyDescent="0.15">
      <c r="A56" s="361" t="s">
        <v>10584</v>
      </c>
      <c r="B56" s="417">
        <v>100</v>
      </c>
      <c r="C56" s="417">
        <v>90</v>
      </c>
      <c r="D56" s="417">
        <v>80</v>
      </c>
      <c r="E56" s="417">
        <v>70</v>
      </c>
      <c r="F56" s="417">
        <v>60</v>
      </c>
      <c r="G56" s="417">
        <v>50</v>
      </c>
      <c r="H56" s="417">
        <v>40</v>
      </c>
      <c r="I56" s="417">
        <v>30</v>
      </c>
      <c r="J56" s="417">
        <v>20</v>
      </c>
      <c r="K56" s="417">
        <v>10</v>
      </c>
      <c r="L56" s="417">
        <v>10</v>
      </c>
      <c r="M56" s="417">
        <v>10</v>
      </c>
      <c r="N56" s="417">
        <v>20</v>
      </c>
      <c r="O56" s="417">
        <v>30</v>
      </c>
      <c r="P56" s="417">
        <v>40</v>
      </c>
      <c r="Q56" s="574">
        <v>50</v>
      </c>
    </row>
    <row r="57" spans="1:17" x14ac:dyDescent="0.15">
      <c r="A57" s="361" t="s">
        <v>10585</v>
      </c>
      <c r="B57" s="417">
        <v>100</v>
      </c>
      <c r="C57" s="417">
        <v>90</v>
      </c>
      <c r="D57" s="417">
        <v>80</v>
      </c>
      <c r="E57" s="417">
        <v>70</v>
      </c>
      <c r="F57" s="417">
        <v>60</v>
      </c>
      <c r="G57" s="417">
        <v>50</v>
      </c>
      <c r="H57" s="417">
        <v>40</v>
      </c>
      <c r="I57" s="417">
        <v>30</v>
      </c>
      <c r="J57" s="417">
        <v>20</v>
      </c>
      <c r="K57" s="417">
        <v>10</v>
      </c>
      <c r="L57" s="417">
        <v>10</v>
      </c>
      <c r="M57" s="417">
        <v>10</v>
      </c>
      <c r="N57" s="417">
        <v>20</v>
      </c>
      <c r="O57" s="417">
        <v>30</v>
      </c>
      <c r="P57" s="417">
        <v>40</v>
      </c>
      <c r="Q57" s="574">
        <v>50</v>
      </c>
    </row>
    <row r="58" spans="1:17" x14ac:dyDescent="0.15">
      <c r="A58" s="371" t="s">
        <v>10586</v>
      </c>
      <c r="B58" s="418">
        <v>10</v>
      </c>
      <c r="C58" s="418">
        <v>20</v>
      </c>
      <c r="D58" s="418">
        <v>30</v>
      </c>
      <c r="E58" s="418">
        <v>40</v>
      </c>
      <c r="F58" s="418">
        <v>50</v>
      </c>
      <c r="G58" s="418">
        <v>60</v>
      </c>
      <c r="H58" s="418">
        <v>70</v>
      </c>
      <c r="I58" s="418">
        <v>80</v>
      </c>
      <c r="J58" s="418">
        <v>90</v>
      </c>
      <c r="K58" s="418">
        <v>100</v>
      </c>
      <c r="L58" s="418">
        <v>100</v>
      </c>
      <c r="M58" s="418">
        <v>80</v>
      </c>
      <c r="N58" s="418">
        <v>70</v>
      </c>
      <c r="O58" s="418">
        <v>60</v>
      </c>
      <c r="P58" s="418">
        <v>50</v>
      </c>
      <c r="Q58" s="575">
        <v>40</v>
      </c>
    </row>
    <row r="59" spans="1:17" x14ac:dyDescent="0.15">
      <c r="A59" s="371" t="s">
        <v>10709</v>
      </c>
      <c r="B59" s="418">
        <v>10</v>
      </c>
      <c r="C59" s="418">
        <v>10</v>
      </c>
      <c r="D59" s="418">
        <v>10</v>
      </c>
      <c r="E59" s="418">
        <v>10</v>
      </c>
      <c r="F59" s="418">
        <v>10</v>
      </c>
      <c r="G59" s="418">
        <v>10</v>
      </c>
      <c r="H59" s="418">
        <v>10</v>
      </c>
      <c r="I59" s="418">
        <v>10</v>
      </c>
      <c r="J59" s="418">
        <v>10</v>
      </c>
      <c r="K59" s="418">
        <v>10</v>
      </c>
      <c r="L59" s="418">
        <v>10</v>
      </c>
      <c r="M59" s="418">
        <v>10</v>
      </c>
      <c r="N59" s="418">
        <v>10</v>
      </c>
      <c r="O59" s="418">
        <v>10</v>
      </c>
      <c r="P59" s="418">
        <v>10</v>
      </c>
      <c r="Q59" s="418">
        <v>10</v>
      </c>
    </row>
    <row r="60" spans="1:17" ht="14.25" thickBot="1" x14ac:dyDescent="0.2">
      <c r="A60" s="362" t="s">
        <v>6996</v>
      </c>
      <c r="B60" s="854">
        <v>200</v>
      </c>
      <c r="C60" s="854">
        <v>560</v>
      </c>
      <c r="D60" s="854">
        <v>570</v>
      </c>
      <c r="E60" s="854">
        <v>580</v>
      </c>
      <c r="F60" s="854">
        <v>-100</v>
      </c>
      <c r="G60" s="854">
        <v>20</v>
      </c>
      <c r="H60" s="854">
        <v>610</v>
      </c>
      <c r="I60" s="854">
        <v>620</v>
      </c>
      <c r="J60" s="854">
        <v>630</v>
      </c>
      <c r="K60" s="854">
        <v>640</v>
      </c>
      <c r="L60" s="854">
        <v>650</v>
      </c>
      <c r="M60" s="854">
        <v>660</v>
      </c>
      <c r="N60" s="854">
        <v>670</v>
      </c>
      <c r="O60" s="854">
        <v>680</v>
      </c>
      <c r="P60" s="854">
        <v>690</v>
      </c>
      <c r="Q60" s="855">
        <v>700</v>
      </c>
    </row>
    <row r="61" spans="1:17" ht="14.25" thickBot="1" x14ac:dyDescent="0.2"/>
    <row r="62" spans="1:17" x14ac:dyDescent="0.15">
      <c r="A62" s="360"/>
      <c r="B62" s="576" t="s">
        <v>7054</v>
      </c>
      <c r="C62" s="576" t="s">
        <v>7055</v>
      </c>
      <c r="D62" s="576" t="s">
        <v>7024</v>
      </c>
      <c r="E62" s="576" t="s">
        <v>7025</v>
      </c>
      <c r="F62" s="576" t="s">
        <v>7026</v>
      </c>
      <c r="G62" s="576" t="s">
        <v>7027</v>
      </c>
      <c r="H62" s="576" t="s">
        <v>7028</v>
      </c>
      <c r="I62" s="576" t="s">
        <v>7029</v>
      </c>
      <c r="J62" s="576" t="s">
        <v>7030</v>
      </c>
      <c r="K62" s="576" t="s">
        <v>7031</v>
      </c>
      <c r="L62" s="576" t="s">
        <v>7032</v>
      </c>
      <c r="M62" s="576" t="s">
        <v>7033</v>
      </c>
      <c r="N62" s="576" t="s">
        <v>7034</v>
      </c>
      <c r="O62" s="576" t="s">
        <v>7035</v>
      </c>
      <c r="P62" s="576" t="s">
        <v>7036</v>
      </c>
      <c r="Q62" s="578" t="s">
        <v>7037</v>
      </c>
    </row>
    <row r="63" spans="1:17" x14ac:dyDescent="0.15">
      <c r="A63" s="361" t="s">
        <v>10561</v>
      </c>
      <c r="B63" s="417" t="s">
        <v>10800</v>
      </c>
      <c r="C63" s="417" t="s">
        <v>10800</v>
      </c>
      <c r="D63" s="417" t="s">
        <v>10800</v>
      </c>
      <c r="E63" s="417" t="s">
        <v>10800</v>
      </c>
      <c r="F63" s="417" t="s">
        <v>10800</v>
      </c>
      <c r="G63" s="417" t="s">
        <v>10800</v>
      </c>
      <c r="H63" s="417" t="s">
        <v>10800</v>
      </c>
      <c r="I63" s="417" t="s">
        <v>10800</v>
      </c>
      <c r="J63" s="417" t="s">
        <v>10800</v>
      </c>
      <c r="K63" s="417" t="s">
        <v>10800</v>
      </c>
      <c r="L63" s="417" t="s">
        <v>10800</v>
      </c>
      <c r="M63" s="417" t="s">
        <v>10800</v>
      </c>
      <c r="N63" s="417" t="s">
        <v>10800</v>
      </c>
      <c r="O63" s="417" t="s">
        <v>10800</v>
      </c>
      <c r="P63" s="417" t="s">
        <v>10800</v>
      </c>
      <c r="Q63" s="574" t="s">
        <v>10800</v>
      </c>
    </row>
    <row r="64" spans="1:17" x14ac:dyDescent="0.15">
      <c r="A64" s="361" t="s">
        <v>10562</v>
      </c>
      <c r="B64" s="417" t="s">
        <v>10773</v>
      </c>
      <c r="C64" s="417" t="s">
        <v>10801</v>
      </c>
      <c r="D64" s="417" t="s">
        <v>10773</v>
      </c>
      <c r="E64" s="417" t="s">
        <v>10773</v>
      </c>
      <c r="F64" s="417" t="s">
        <v>10773</v>
      </c>
      <c r="G64" s="417" t="s">
        <v>10773</v>
      </c>
      <c r="H64" s="417" t="s">
        <v>10773</v>
      </c>
      <c r="I64" s="417" t="s">
        <v>10773</v>
      </c>
      <c r="J64" s="417" t="s">
        <v>10773</v>
      </c>
      <c r="K64" s="417" t="s">
        <v>10773</v>
      </c>
      <c r="L64" s="417" t="s">
        <v>10773</v>
      </c>
      <c r="M64" s="417" t="s">
        <v>10773</v>
      </c>
      <c r="N64" s="417" t="s">
        <v>10773</v>
      </c>
      <c r="O64" s="417" t="s">
        <v>10773</v>
      </c>
      <c r="P64" s="417" t="s">
        <v>10773</v>
      </c>
      <c r="Q64" s="574" t="s">
        <v>10773</v>
      </c>
    </row>
    <row r="65" spans="1:17" x14ac:dyDescent="0.15">
      <c r="A65" s="361" t="s">
        <v>10563</v>
      </c>
      <c r="B65" s="417" t="s">
        <v>10774</v>
      </c>
      <c r="C65" s="417" t="s">
        <v>10774</v>
      </c>
      <c r="D65" s="417" t="s">
        <v>10774</v>
      </c>
      <c r="E65" s="417" t="s">
        <v>10871</v>
      </c>
      <c r="F65" s="417" t="s">
        <v>10871</v>
      </c>
      <c r="G65" s="417" t="s">
        <v>10871</v>
      </c>
      <c r="H65" s="417" t="s">
        <v>10871</v>
      </c>
      <c r="I65" s="417" t="s">
        <v>10871</v>
      </c>
      <c r="J65" s="417" t="s">
        <v>10872</v>
      </c>
      <c r="K65" s="417" t="s">
        <v>10872</v>
      </c>
      <c r="L65" s="417" t="s">
        <v>10872</v>
      </c>
      <c r="M65" s="417" t="s">
        <v>10799</v>
      </c>
      <c r="N65" s="417" t="s">
        <v>10872</v>
      </c>
      <c r="O65" s="417" t="s">
        <v>10799</v>
      </c>
      <c r="P65" s="417" t="s">
        <v>10872</v>
      </c>
      <c r="Q65" s="574" t="s">
        <v>10872</v>
      </c>
    </row>
    <row r="66" spans="1:17" x14ac:dyDescent="0.15">
      <c r="A66" s="361" t="s">
        <v>10564</v>
      </c>
      <c r="B66" s="417">
        <v>1350</v>
      </c>
      <c r="C66" s="417">
        <v>1350</v>
      </c>
      <c r="D66" s="417">
        <v>1350</v>
      </c>
      <c r="E66" s="417">
        <v>1350</v>
      </c>
      <c r="F66" s="417">
        <v>1350</v>
      </c>
      <c r="G66" s="417">
        <v>1350</v>
      </c>
      <c r="H66" s="417">
        <v>1350</v>
      </c>
      <c r="I66" s="417">
        <v>1350</v>
      </c>
      <c r="J66" s="417">
        <v>1350</v>
      </c>
      <c r="K66" s="417">
        <v>1350</v>
      </c>
      <c r="L66" s="417">
        <v>1350</v>
      </c>
      <c r="M66" s="417">
        <v>1350</v>
      </c>
      <c r="N66" s="417">
        <v>1350</v>
      </c>
      <c r="O66" s="417">
        <v>1350</v>
      </c>
      <c r="P66" s="417">
        <v>1350</v>
      </c>
      <c r="Q66" s="574">
        <v>1350</v>
      </c>
    </row>
    <row r="67" spans="1:17" x14ac:dyDescent="0.15">
      <c r="A67" s="361" t="s">
        <v>10565</v>
      </c>
      <c r="B67" s="417">
        <v>30</v>
      </c>
      <c r="C67" s="417">
        <v>45</v>
      </c>
      <c r="D67" s="417">
        <v>60</v>
      </c>
      <c r="E67" s="417">
        <v>75</v>
      </c>
      <c r="F67" s="417">
        <v>90</v>
      </c>
      <c r="G67" s="417">
        <v>150</v>
      </c>
      <c r="H67" s="417">
        <v>120</v>
      </c>
      <c r="I67" s="417">
        <v>135</v>
      </c>
      <c r="J67" s="417">
        <v>150</v>
      </c>
      <c r="K67" s="417">
        <v>165</v>
      </c>
      <c r="L67" s="417">
        <v>180</v>
      </c>
      <c r="M67" s="417">
        <v>195</v>
      </c>
      <c r="N67" s="417">
        <v>210</v>
      </c>
      <c r="O67" s="417">
        <v>225</v>
      </c>
      <c r="P67" s="417">
        <v>240</v>
      </c>
      <c r="Q67" s="574">
        <v>255</v>
      </c>
    </row>
    <row r="68" spans="1:17" x14ac:dyDescent="0.15">
      <c r="A68" s="361" t="s">
        <v>10566</v>
      </c>
      <c r="B68" s="417">
        <v>300</v>
      </c>
      <c r="C68" s="417">
        <v>840</v>
      </c>
      <c r="D68" s="417">
        <v>855</v>
      </c>
      <c r="E68" s="417">
        <v>870</v>
      </c>
      <c r="F68" s="417">
        <v>300</v>
      </c>
      <c r="G68" s="417">
        <v>225</v>
      </c>
      <c r="H68" s="417">
        <v>915</v>
      </c>
      <c r="I68" s="417">
        <v>930</v>
      </c>
      <c r="J68" s="417">
        <v>945</v>
      </c>
      <c r="K68" s="417">
        <v>960</v>
      </c>
      <c r="L68" s="417">
        <v>975</v>
      </c>
      <c r="M68" s="417">
        <v>990</v>
      </c>
      <c r="N68" s="417">
        <v>1005</v>
      </c>
      <c r="O68" s="417">
        <v>1020</v>
      </c>
      <c r="P68" s="417">
        <v>1035</v>
      </c>
      <c r="Q68" s="574">
        <v>1050</v>
      </c>
    </row>
    <row r="69" spans="1:17" x14ac:dyDescent="0.15">
      <c r="A69" s="361" t="s">
        <v>10567</v>
      </c>
      <c r="B69" s="417">
        <v>30</v>
      </c>
      <c r="C69" s="417">
        <v>30</v>
      </c>
      <c r="D69" s="417">
        <v>30</v>
      </c>
      <c r="E69" s="417">
        <v>30</v>
      </c>
      <c r="F69" s="417">
        <v>30</v>
      </c>
      <c r="G69" s="417">
        <v>30</v>
      </c>
      <c r="H69" s="417">
        <v>30</v>
      </c>
      <c r="I69" s="417">
        <v>30</v>
      </c>
      <c r="J69" s="417">
        <v>30</v>
      </c>
      <c r="K69" s="417">
        <v>30</v>
      </c>
      <c r="L69" s="417">
        <v>30</v>
      </c>
      <c r="M69" s="417">
        <v>30</v>
      </c>
      <c r="N69" s="417">
        <v>30</v>
      </c>
      <c r="O69" s="417">
        <v>30</v>
      </c>
      <c r="P69" s="417">
        <v>30</v>
      </c>
      <c r="Q69" s="574">
        <v>30</v>
      </c>
    </row>
    <row r="70" spans="1:17" x14ac:dyDescent="0.15">
      <c r="A70" s="361" t="s">
        <v>10570</v>
      </c>
      <c r="B70" s="417">
        <v>300</v>
      </c>
      <c r="C70" s="417">
        <v>300</v>
      </c>
      <c r="D70" s="417">
        <v>300</v>
      </c>
      <c r="E70" s="417">
        <v>300</v>
      </c>
      <c r="F70" s="417">
        <v>300</v>
      </c>
      <c r="G70" s="417">
        <v>300</v>
      </c>
      <c r="H70" s="417">
        <v>300</v>
      </c>
      <c r="I70" s="417">
        <v>300</v>
      </c>
      <c r="J70" s="417">
        <v>300</v>
      </c>
      <c r="K70" s="417">
        <v>300</v>
      </c>
      <c r="L70" s="417">
        <v>300</v>
      </c>
      <c r="M70" s="417">
        <v>300</v>
      </c>
      <c r="N70" s="417">
        <v>300</v>
      </c>
      <c r="O70" s="417">
        <v>300</v>
      </c>
      <c r="P70" s="417">
        <v>300</v>
      </c>
      <c r="Q70" s="574">
        <v>300</v>
      </c>
    </row>
    <row r="71" spans="1:17" x14ac:dyDescent="0.15">
      <c r="A71" s="361" t="s">
        <v>10571</v>
      </c>
      <c r="B71" s="417">
        <v>60</v>
      </c>
      <c r="C71" s="417">
        <v>60</v>
      </c>
      <c r="D71" s="417">
        <v>60</v>
      </c>
      <c r="E71" s="417">
        <v>60</v>
      </c>
      <c r="F71" s="417">
        <v>60</v>
      </c>
      <c r="G71" s="417">
        <v>60</v>
      </c>
      <c r="H71" s="417">
        <v>60</v>
      </c>
      <c r="I71" s="417">
        <v>60</v>
      </c>
      <c r="J71" s="417">
        <v>60</v>
      </c>
      <c r="K71" s="417">
        <v>60</v>
      </c>
      <c r="L71" s="417">
        <v>60</v>
      </c>
      <c r="M71" s="417">
        <v>60</v>
      </c>
      <c r="N71" s="417">
        <v>60</v>
      </c>
      <c r="O71" s="417">
        <v>60</v>
      </c>
      <c r="P71" s="417">
        <v>60</v>
      </c>
      <c r="Q71" s="574">
        <v>60</v>
      </c>
    </row>
    <row r="72" spans="1:17" x14ac:dyDescent="0.15">
      <c r="A72" s="361" t="s">
        <v>10572</v>
      </c>
      <c r="B72" s="417">
        <v>450</v>
      </c>
      <c r="C72" s="417">
        <v>450</v>
      </c>
      <c r="D72" s="417">
        <v>450</v>
      </c>
      <c r="E72" s="417">
        <v>450</v>
      </c>
      <c r="F72" s="417">
        <v>450</v>
      </c>
      <c r="G72" s="417">
        <v>450</v>
      </c>
      <c r="H72" s="417">
        <v>450</v>
      </c>
      <c r="I72" s="417">
        <v>450</v>
      </c>
      <c r="J72" s="417">
        <v>450</v>
      </c>
      <c r="K72" s="417">
        <v>450</v>
      </c>
      <c r="L72" s="417">
        <v>450</v>
      </c>
      <c r="M72" s="417">
        <v>450</v>
      </c>
      <c r="N72" s="417">
        <v>450</v>
      </c>
      <c r="O72" s="417">
        <v>450</v>
      </c>
      <c r="P72" s="417">
        <v>450</v>
      </c>
      <c r="Q72" s="574">
        <v>450</v>
      </c>
    </row>
    <row r="73" spans="1:17" x14ac:dyDescent="0.15">
      <c r="A73" s="361" t="s">
        <v>10573</v>
      </c>
      <c r="B73" s="417">
        <v>150</v>
      </c>
      <c r="C73" s="417">
        <v>150</v>
      </c>
      <c r="D73" s="417">
        <v>150</v>
      </c>
      <c r="E73" s="417">
        <v>150</v>
      </c>
      <c r="F73" s="417">
        <v>150</v>
      </c>
      <c r="G73" s="417">
        <v>150</v>
      </c>
      <c r="H73" s="417">
        <v>150</v>
      </c>
      <c r="I73" s="417">
        <v>150</v>
      </c>
      <c r="J73" s="417">
        <v>150</v>
      </c>
      <c r="K73" s="417">
        <v>150</v>
      </c>
      <c r="L73" s="417">
        <v>150</v>
      </c>
      <c r="M73" s="417">
        <v>150</v>
      </c>
      <c r="N73" s="417">
        <v>150</v>
      </c>
      <c r="O73" s="417">
        <v>150</v>
      </c>
      <c r="P73" s="417">
        <v>150</v>
      </c>
      <c r="Q73" s="574">
        <v>150</v>
      </c>
    </row>
    <row r="74" spans="1:17" x14ac:dyDescent="0.15">
      <c r="A74" s="361" t="s">
        <v>10574</v>
      </c>
      <c r="B74" s="417">
        <v>3000</v>
      </c>
      <c r="C74" s="417">
        <v>3000</v>
      </c>
      <c r="D74" s="417">
        <v>3000</v>
      </c>
      <c r="E74" s="417">
        <v>3000</v>
      </c>
      <c r="F74" s="417">
        <v>3000</v>
      </c>
      <c r="G74" s="417">
        <v>3000</v>
      </c>
      <c r="H74" s="417">
        <v>3000</v>
      </c>
      <c r="I74" s="417">
        <v>3000</v>
      </c>
      <c r="J74" s="417">
        <v>3000</v>
      </c>
      <c r="K74" s="417">
        <v>3000</v>
      </c>
      <c r="L74" s="417">
        <v>3000</v>
      </c>
      <c r="M74" s="417">
        <v>3000</v>
      </c>
      <c r="N74" s="417">
        <v>3000</v>
      </c>
      <c r="O74" s="417">
        <v>3000</v>
      </c>
      <c r="P74" s="417">
        <v>3000</v>
      </c>
      <c r="Q74" s="574">
        <v>3000</v>
      </c>
    </row>
    <row r="75" spans="1:17" x14ac:dyDescent="0.15">
      <c r="A75" s="361" t="s">
        <v>10575</v>
      </c>
      <c r="B75" s="417">
        <v>100</v>
      </c>
      <c r="C75" s="417">
        <v>90</v>
      </c>
      <c r="D75" s="417">
        <v>80</v>
      </c>
      <c r="E75" s="417">
        <v>70</v>
      </c>
      <c r="F75" s="417">
        <v>60</v>
      </c>
      <c r="G75" s="417">
        <v>50</v>
      </c>
      <c r="H75" s="417">
        <v>40</v>
      </c>
      <c r="I75" s="417">
        <v>30</v>
      </c>
      <c r="J75" s="417">
        <v>20</v>
      </c>
      <c r="K75" s="417">
        <v>10</v>
      </c>
      <c r="L75" s="417">
        <v>10</v>
      </c>
      <c r="M75" s="417">
        <v>10</v>
      </c>
      <c r="N75" s="417">
        <v>20</v>
      </c>
      <c r="O75" s="417">
        <v>30</v>
      </c>
      <c r="P75" s="417">
        <v>40</v>
      </c>
      <c r="Q75" s="574">
        <v>50</v>
      </c>
    </row>
    <row r="76" spans="1:17" x14ac:dyDescent="0.15">
      <c r="A76" s="361" t="s">
        <v>10576</v>
      </c>
      <c r="B76" s="417">
        <v>100</v>
      </c>
      <c r="C76" s="417">
        <v>90</v>
      </c>
      <c r="D76" s="417">
        <v>80</v>
      </c>
      <c r="E76" s="417">
        <v>70</v>
      </c>
      <c r="F76" s="417">
        <v>60</v>
      </c>
      <c r="G76" s="417">
        <v>50</v>
      </c>
      <c r="H76" s="417">
        <v>40</v>
      </c>
      <c r="I76" s="417">
        <v>30</v>
      </c>
      <c r="J76" s="417">
        <v>20</v>
      </c>
      <c r="K76" s="417">
        <v>10</v>
      </c>
      <c r="L76" s="417">
        <v>10</v>
      </c>
      <c r="M76" s="417">
        <v>10</v>
      </c>
      <c r="N76" s="417">
        <v>20</v>
      </c>
      <c r="O76" s="417">
        <v>30</v>
      </c>
      <c r="P76" s="417">
        <v>40</v>
      </c>
      <c r="Q76" s="574">
        <v>50</v>
      </c>
    </row>
    <row r="77" spans="1:17" x14ac:dyDescent="0.15">
      <c r="A77" s="361" t="s">
        <v>10577</v>
      </c>
      <c r="B77" s="417">
        <v>100</v>
      </c>
      <c r="C77" s="417">
        <v>90</v>
      </c>
      <c r="D77" s="417">
        <v>80</v>
      </c>
      <c r="E77" s="417">
        <v>70</v>
      </c>
      <c r="F77" s="417">
        <v>60</v>
      </c>
      <c r="G77" s="417">
        <v>50</v>
      </c>
      <c r="H77" s="417">
        <v>40</v>
      </c>
      <c r="I77" s="417">
        <v>30</v>
      </c>
      <c r="J77" s="417">
        <v>20</v>
      </c>
      <c r="K77" s="417">
        <v>10</v>
      </c>
      <c r="L77" s="417">
        <v>10</v>
      </c>
      <c r="M77" s="417">
        <v>10</v>
      </c>
      <c r="N77" s="417">
        <v>20</v>
      </c>
      <c r="O77" s="417">
        <v>30</v>
      </c>
      <c r="P77" s="417">
        <v>40</v>
      </c>
      <c r="Q77" s="574">
        <v>50</v>
      </c>
    </row>
    <row r="78" spans="1:17" x14ac:dyDescent="0.15">
      <c r="A78" s="361" t="s">
        <v>10578</v>
      </c>
      <c r="B78" s="417">
        <v>100</v>
      </c>
      <c r="C78" s="417">
        <v>90</v>
      </c>
      <c r="D78" s="417">
        <v>80</v>
      </c>
      <c r="E78" s="417">
        <v>70</v>
      </c>
      <c r="F78" s="417">
        <v>60</v>
      </c>
      <c r="G78" s="417">
        <v>50</v>
      </c>
      <c r="H78" s="417">
        <v>40</v>
      </c>
      <c r="I78" s="417">
        <v>30</v>
      </c>
      <c r="J78" s="417">
        <v>20</v>
      </c>
      <c r="K78" s="417">
        <v>10</v>
      </c>
      <c r="L78" s="417">
        <v>10</v>
      </c>
      <c r="M78" s="417">
        <v>10</v>
      </c>
      <c r="N78" s="417">
        <v>20</v>
      </c>
      <c r="O78" s="417">
        <v>30</v>
      </c>
      <c r="P78" s="417">
        <v>40</v>
      </c>
      <c r="Q78" s="574">
        <v>50</v>
      </c>
    </row>
    <row r="79" spans="1:17" x14ac:dyDescent="0.15">
      <c r="A79" s="361" t="s">
        <v>10579</v>
      </c>
      <c r="B79" s="417">
        <v>100</v>
      </c>
      <c r="C79" s="417">
        <v>90</v>
      </c>
      <c r="D79" s="417">
        <v>80</v>
      </c>
      <c r="E79" s="417">
        <v>70</v>
      </c>
      <c r="F79" s="417">
        <v>60</v>
      </c>
      <c r="G79" s="417">
        <v>50</v>
      </c>
      <c r="H79" s="417">
        <v>40</v>
      </c>
      <c r="I79" s="417">
        <v>30</v>
      </c>
      <c r="J79" s="417">
        <v>20</v>
      </c>
      <c r="K79" s="417">
        <v>10</v>
      </c>
      <c r="L79" s="417">
        <v>10</v>
      </c>
      <c r="M79" s="417">
        <v>10</v>
      </c>
      <c r="N79" s="417">
        <v>20</v>
      </c>
      <c r="O79" s="417">
        <v>30</v>
      </c>
      <c r="P79" s="417">
        <v>40</v>
      </c>
      <c r="Q79" s="574">
        <v>50</v>
      </c>
    </row>
    <row r="80" spans="1:17" x14ac:dyDescent="0.15">
      <c r="A80" s="361" t="s">
        <v>10580</v>
      </c>
      <c r="B80" s="417">
        <v>100</v>
      </c>
      <c r="C80" s="417">
        <v>90</v>
      </c>
      <c r="D80" s="417">
        <v>80</v>
      </c>
      <c r="E80" s="417">
        <v>70</v>
      </c>
      <c r="F80" s="417">
        <v>60</v>
      </c>
      <c r="G80" s="417">
        <v>50</v>
      </c>
      <c r="H80" s="417">
        <v>40</v>
      </c>
      <c r="I80" s="417">
        <v>30</v>
      </c>
      <c r="J80" s="417">
        <v>20</v>
      </c>
      <c r="K80" s="417">
        <v>10</v>
      </c>
      <c r="L80" s="417">
        <v>10</v>
      </c>
      <c r="M80" s="417">
        <v>10</v>
      </c>
      <c r="N80" s="417">
        <v>20</v>
      </c>
      <c r="O80" s="417">
        <v>30</v>
      </c>
      <c r="P80" s="417">
        <v>40</v>
      </c>
      <c r="Q80" s="574">
        <v>50</v>
      </c>
    </row>
    <row r="81" spans="1:17" x14ac:dyDescent="0.15">
      <c r="A81" s="361" t="s">
        <v>10581</v>
      </c>
      <c r="B81" s="417">
        <v>100</v>
      </c>
      <c r="C81" s="417">
        <v>90</v>
      </c>
      <c r="D81" s="417">
        <v>80</v>
      </c>
      <c r="E81" s="417">
        <v>70</v>
      </c>
      <c r="F81" s="417">
        <v>60</v>
      </c>
      <c r="G81" s="417">
        <v>50</v>
      </c>
      <c r="H81" s="417">
        <v>40</v>
      </c>
      <c r="I81" s="417">
        <v>30</v>
      </c>
      <c r="J81" s="417">
        <v>20</v>
      </c>
      <c r="K81" s="417">
        <v>10</v>
      </c>
      <c r="L81" s="417">
        <v>10</v>
      </c>
      <c r="M81" s="417">
        <v>10</v>
      </c>
      <c r="N81" s="417">
        <v>20</v>
      </c>
      <c r="O81" s="417">
        <v>30</v>
      </c>
      <c r="P81" s="417">
        <v>40</v>
      </c>
      <c r="Q81" s="574">
        <v>50</v>
      </c>
    </row>
    <row r="82" spans="1:17" x14ac:dyDescent="0.15">
      <c r="A82" s="361" t="s">
        <v>10582</v>
      </c>
      <c r="B82" s="417">
        <v>100</v>
      </c>
      <c r="C82" s="417">
        <v>90</v>
      </c>
      <c r="D82" s="417">
        <v>80</v>
      </c>
      <c r="E82" s="417">
        <v>70</v>
      </c>
      <c r="F82" s="417">
        <v>60</v>
      </c>
      <c r="G82" s="417">
        <v>50</v>
      </c>
      <c r="H82" s="417">
        <v>40</v>
      </c>
      <c r="I82" s="417">
        <v>30</v>
      </c>
      <c r="J82" s="417">
        <v>20</v>
      </c>
      <c r="K82" s="417">
        <v>10</v>
      </c>
      <c r="L82" s="417">
        <v>10</v>
      </c>
      <c r="M82" s="417">
        <v>10</v>
      </c>
      <c r="N82" s="417">
        <v>20</v>
      </c>
      <c r="O82" s="417">
        <v>30</v>
      </c>
      <c r="P82" s="417">
        <v>40</v>
      </c>
      <c r="Q82" s="574">
        <v>50</v>
      </c>
    </row>
    <row r="83" spans="1:17" x14ac:dyDescent="0.15">
      <c r="A83" s="361" t="s">
        <v>10583</v>
      </c>
      <c r="B83" s="417">
        <v>100</v>
      </c>
      <c r="C83" s="417">
        <v>90</v>
      </c>
      <c r="D83" s="417">
        <v>80</v>
      </c>
      <c r="E83" s="417">
        <v>70</v>
      </c>
      <c r="F83" s="417">
        <v>60</v>
      </c>
      <c r="G83" s="417">
        <v>50</v>
      </c>
      <c r="H83" s="417">
        <v>40</v>
      </c>
      <c r="I83" s="417">
        <v>30</v>
      </c>
      <c r="J83" s="417">
        <v>20</v>
      </c>
      <c r="K83" s="417">
        <v>10</v>
      </c>
      <c r="L83" s="417">
        <v>10</v>
      </c>
      <c r="M83" s="417">
        <v>10</v>
      </c>
      <c r="N83" s="417">
        <v>20</v>
      </c>
      <c r="O83" s="417">
        <v>30</v>
      </c>
      <c r="P83" s="417">
        <v>40</v>
      </c>
      <c r="Q83" s="574">
        <v>50</v>
      </c>
    </row>
    <row r="84" spans="1:17" x14ac:dyDescent="0.15">
      <c r="A84" s="361" t="s">
        <v>10584</v>
      </c>
      <c r="B84" s="417">
        <v>100</v>
      </c>
      <c r="C84" s="417">
        <v>90</v>
      </c>
      <c r="D84" s="417">
        <v>80</v>
      </c>
      <c r="E84" s="417">
        <v>70</v>
      </c>
      <c r="F84" s="417">
        <v>60</v>
      </c>
      <c r="G84" s="417">
        <v>50</v>
      </c>
      <c r="H84" s="417">
        <v>40</v>
      </c>
      <c r="I84" s="417">
        <v>30</v>
      </c>
      <c r="J84" s="417">
        <v>20</v>
      </c>
      <c r="K84" s="417">
        <v>10</v>
      </c>
      <c r="L84" s="417">
        <v>10</v>
      </c>
      <c r="M84" s="417">
        <v>10</v>
      </c>
      <c r="N84" s="417">
        <v>20</v>
      </c>
      <c r="O84" s="417">
        <v>30</v>
      </c>
      <c r="P84" s="417">
        <v>40</v>
      </c>
      <c r="Q84" s="574">
        <v>50</v>
      </c>
    </row>
    <row r="85" spans="1:17" x14ac:dyDescent="0.15">
      <c r="A85" s="361" t="s">
        <v>10585</v>
      </c>
      <c r="B85" s="417">
        <v>100</v>
      </c>
      <c r="C85" s="417">
        <v>90</v>
      </c>
      <c r="D85" s="417">
        <v>80</v>
      </c>
      <c r="E85" s="417">
        <v>70</v>
      </c>
      <c r="F85" s="417">
        <v>60</v>
      </c>
      <c r="G85" s="417">
        <v>50</v>
      </c>
      <c r="H85" s="417">
        <v>40</v>
      </c>
      <c r="I85" s="417">
        <v>30</v>
      </c>
      <c r="J85" s="417">
        <v>20</v>
      </c>
      <c r="K85" s="417">
        <v>10</v>
      </c>
      <c r="L85" s="417">
        <v>10</v>
      </c>
      <c r="M85" s="417">
        <v>10</v>
      </c>
      <c r="N85" s="417">
        <v>20</v>
      </c>
      <c r="O85" s="417">
        <v>30</v>
      </c>
      <c r="P85" s="417">
        <v>40</v>
      </c>
      <c r="Q85" s="574">
        <v>50</v>
      </c>
    </row>
    <row r="86" spans="1:17" x14ac:dyDescent="0.15">
      <c r="A86" s="371" t="s">
        <v>10586</v>
      </c>
      <c r="B86" s="418">
        <v>10</v>
      </c>
      <c r="C86" s="418">
        <v>20</v>
      </c>
      <c r="D86" s="418">
        <v>30</v>
      </c>
      <c r="E86" s="418">
        <v>40</v>
      </c>
      <c r="F86" s="418">
        <v>50</v>
      </c>
      <c r="G86" s="418">
        <v>60</v>
      </c>
      <c r="H86" s="418">
        <v>70</v>
      </c>
      <c r="I86" s="418">
        <v>80</v>
      </c>
      <c r="J86" s="418">
        <v>90</v>
      </c>
      <c r="K86" s="418">
        <v>100</v>
      </c>
      <c r="L86" s="418">
        <v>100</v>
      </c>
      <c r="M86" s="418">
        <v>80</v>
      </c>
      <c r="N86" s="418">
        <v>70</v>
      </c>
      <c r="O86" s="418">
        <v>60</v>
      </c>
      <c r="P86" s="418">
        <v>50</v>
      </c>
      <c r="Q86" s="575">
        <v>40</v>
      </c>
    </row>
    <row r="87" spans="1:17" x14ac:dyDescent="0.15">
      <c r="A87" s="371" t="s">
        <v>10710</v>
      </c>
      <c r="B87" s="418">
        <v>10</v>
      </c>
      <c r="C87" s="418">
        <v>10</v>
      </c>
      <c r="D87" s="418">
        <v>10</v>
      </c>
      <c r="E87" s="418">
        <v>10</v>
      </c>
      <c r="F87" s="418">
        <v>10</v>
      </c>
      <c r="G87" s="418">
        <v>10</v>
      </c>
      <c r="H87" s="418">
        <v>10</v>
      </c>
      <c r="I87" s="418">
        <v>10</v>
      </c>
      <c r="J87" s="418">
        <v>10</v>
      </c>
      <c r="K87" s="418">
        <v>10</v>
      </c>
      <c r="L87" s="418">
        <v>10</v>
      </c>
      <c r="M87" s="418">
        <v>10</v>
      </c>
      <c r="N87" s="418">
        <v>10</v>
      </c>
      <c r="O87" s="418">
        <v>10</v>
      </c>
      <c r="P87" s="418">
        <v>10</v>
      </c>
      <c r="Q87" s="418">
        <v>10</v>
      </c>
    </row>
    <row r="88" spans="1:17" ht="14.25" thickBot="1" x14ac:dyDescent="0.2">
      <c r="A88" s="362" t="s">
        <v>6996</v>
      </c>
      <c r="B88" s="854">
        <v>20</v>
      </c>
      <c r="C88" s="854">
        <v>560</v>
      </c>
      <c r="D88" s="854">
        <v>570</v>
      </c>
      <c r="E88" s="854">
        <v>580</v>
      </c>
      <c r="F88" s="854">
        <v>-100</v>
      </c>
      <c r="G88" s="854">
        <v>20</v>
      </c>
      <c r="H88" s="854">
        <v>610</v>
      </c>
      <c r="I88" s="854">
        <v>620</v>
      </c>
      <c r="J88" s="854">
        <v>630</v>
      </c>
      <c r="K88" s="854">
        <v>640</v>
      </c>
      <c r="L88" s="854">
        <v>650</v>
      </c>
      <c r="M88" s="854">
        <v>660</v>
      </c>
      <c r="N88" s="854">
        <v>670</v>
      </c>
      <c r="O88" s="854">
        <v>680</v>
      </c>
      <c r="P88" s="854">
        <v>690</v>
      </c>
      <c r="Q88" s="855">
        <v>700</v>
      </c>
    </row>
    <row r="89" spans="1:17" ht="14.25" thickBot="1" x14ac:dyDescent="0.2">
      <c r="B89" s="395"/>
      <c r="C89" s="395"/>
      <c r="D89" s="395"/>
      <c r="E89" s="395"/>
      <c r="F89" s="395"/>
      <c r="G89" s="395"/>
      <c r="H89" s="395"/>
      <c r="I89" s="395"/>
      <c r="J89" s="395"/>
      <c r="K89" s="395"/>
      <c r="L89" s="395"/>
      <c r="M89" s="395"/>
      <c r="N89" s="395"/>
      <c r="O89" s="395"/>
      <c r="P89" s="395"/>
      <c r="Q89" s="395"/>
    </row>
    <row r="90" spans="1:17" x14ac:dyDescent="0.15">
      <c r="A90" s="360"/>
      <c r="B90" s="576" t="s">
        <v>7056</v>
      </c>
      <c r="C90" s="576" t="s">
        <v>7057</v>
      </c>
      <c r="D90" s="576" t="s">
        <v>7038</v>
      </c>
      <c r="E90" s="576" t="s">
        <v>7039</v>
      </c>
      <c r="F90" s="576" t="s">
        <v>7040</v>
      </c>
      <c r="G90" s="576" t="s">
        <v>7041</v>
      </c>
      <c r="H90" s="576" t="s">
        <v>7042</v>
      </c>
      <c r="I90" s="576" t="s">
        <v>7043</v>
      </c>
      <c r="J90" s="576" t="s">
        <v>7044</v>
      </c>
      <c r="K90" s="576" t="s">
        <v>7045</v>
      </c>
      <c r="L90" s="576" t="s">
        <v>7046</v>
      </c>
      <c r="M90" s="576" t="s">
        <v>7047</v>
      </c>
      <c r="N90" s="576" t="s">
        <v>7048</v>
      </c>
      <c r="O90" s="576" t="s">
        <v>7049</v>
      </c>
      <c r="P90" s="576" t="s">
        <v>7050</v>
      </c>
      <c r="Q90" s="578" t="s">
        <v>7051</v>
      </c>
    </row>
    <row r="91" spans="1:17" x14ac:dyDescent="0.15">
      <c r="A91" s="361" t="s">
        <v>10561</v>
      </c>
      <c r="B91" s="417" t="s">
        <v>10976</v>
      </c>
      <c r="C91" s="417" t="s">
        <v>10945</v>
      </c>
      <c r="D91" s="417" t="s">
        <v>10976</v>
      </c>
      <c r="E91" s="417" t="s">
        <v>10976</v>
      </c>
      <c r="F91" s="417" t="s">
        <v>10976</v>
      </c>
      <c r="G91" s="417" t="s">
        <v>10976</v>
      </c>
      <c r="H91" s="417" t="s">
        <v>10976</v>
      </c>
      <c r="I91" s="417" t="s">
        <v>10976</v>
      </c>
      <c r="J91" s="417" t="s">
        <v>10976</v>
      </c>
      <c r="K91" s="417" t="s">
        <v>10976</v>
      </c>
      <c r="L91" s="417" t="s">
        <v>10976</v>
      </c>
      <c r="M91" s="417" t="s">
        <v>10976</v>
      </c>
      <c r="N91" s="417" t="s">
        <v>10976</v>
      </c>
      <c r="O91" s="417" t="s">
        <v>10976</v>
      </c>
      <c r="P91" s="417" t="s">
        <v>10976</v>
      </c>
      <c r="Q91" s="574" t="s">
        <v>10976</v>
      </c>
    </row>
    <row r="92" spans="1:17" x14ac:dyDescent="0.15">
      <c r="A92" s="361" t="s">
        <v>10562</v>
      </c>
      <c r="B92" s="417" t="s">
        <v>10981</v>
      </c>
      <c r="C92" s="417" t="s">
        <v>11000</v>
      </c>
      <c r="D92" s="417" t="s">
        <v>10946</v>
      </c>
      <c r="E92" s="417" t="s">
        <v>10981</v>
      </c>
      <c r="F92" s="417" t="s">
        <v>11000</v>
      </c>
      <c r="G92" s="417" t="s">
        <v>10981</v>
      </c>
      <c r="H92" s="417" t="s">
        <v>10981</v>
      </c>
      <c r="I92" s="417" t="s">
        <v>10981</v>
      </c>
      <c r="J92" s="417" t="s">
        <v>10981</v>
      </c>
      <c r="K92" s="417" t="s">
        <v>10981</v>
      </c>
      <c r="L92" s="417" t="s">
        <v>10981</v>
      </c>
      <c r="M92" s="417" t="s">
        <v>10981</v>
      </c>
      <c r="N92" s="417" t="s">
        <v>10981</v>
      </c>
      <c r="O92" s="417" t="s">
        <v>10981</v>
      </c>
      <c r="P92" s="417" t="s">
        <v>10981</v>
      </c>
      <c r="Q92" s="574" t="s">
        <v>10981</v>
      </c>
    </row>
    <row r="93" spans="1:17" x14ac:dyDescent="0.15">
      <c r="A93" s="361" t="s">
        <v>10563</v>
      </c>
      <c r="B93" s="417" t="s">
        <v>10984</v>
      </c>
      <c r="C93" s="417" t="s">
        <v>10984</v>
      </c>
      <c r="D93" s="417" t="s">
        <v>10871</v>
      </c>
      <c r="E93" s="417" t="s">
        <v>10871</v>
      </c>
      <c r="F93" s="417" t="s">
        <v>10871</v>
      </c>
      <c r="G93" s="417" t="s">
        <v>10871</v>
      </c>
      <c r="H93" s="417" t="s">
        <v>10871</v>
      </c>
      <c r="I93" s="417" t="s">
        <v>10871</v>
      </c>
      <c r="J93" s="417" t="s">
        <v>10872</v>
      </c>
      <c r="K93" s="417" t="s">
        <v>10872</v>
      </c>
      <c r="L93" s="417" t="s">
        <v>10872</v>
      </c>
      <c r="M93" s="417" t="s">
        <v>10872</v>
      </c>
      <c r="N93" s="417" t="s">
        <v>10872</v>
      </c>
      <c r="O93" s="417" t="s">
        <v>10872</v>
      </c>
      <c r="P93" s="417" t="s">
        <v>10872</v>
      </c>
      <c r="Q93" s="574" t="s">
        <v>10872</v>
      </c>
    </row>
    <row r="94" spans="1:17" x14ac:dyDescent="0.15">
      <c r="A94" s="361" t="s">
        <v>10564</v>
      </c>
      <c r="B94" s="417">
        <v>1350</v>
      </c>
      <c r="C94" s="417">
        <v>1350</v>
      </c>
      <c r="D94" s="417">
        <v>1350</v>
      </c>
      <c r="E94" s="417">
        <v>1350</v>
      </c>
      <c r="F94" s="417">
        <v>1350</v>
      </c>
      <c r="G94" s="417">
        <v>1350</v>
      </c>
      <c r="H94" s="417">
        <v>1350</v>
      </c>
      <c r="I94" s="417">
        <v>1350</v>
      </c>
      <c r="J94" s="417">
        <v>1350</v>
      </c>
      <c r="K94" s="417">
        <v>1350</v>
      </c>
      <c r="L94" s="417">
        <v>1350</v>
      </c>
      <c r="M94" s="417">
        <v>1350</v>
      </c>
      <c r="N94" s="417">
        <v>1350</v>
      </c>
      <c r="O94" s="417">
        <v>1350</v>
      </c>
      <c r="P94" s="417">
        <v>1350</v>
      </c>
      <c r="Q94" s="574">
        <v>1350</v>
      </c>
    </row>
    <row r="95" spans="1:17" x14ac:dyDescent="0.15">
      <c r="A95" s="361" t="s">
        <v>10565</v>
      </c>
      <c r="B95" s="417">
        <v>30</v>
      </c>
      <c r="C95" s="417">
        <v>45</v>
      </c>
      <c r="D95" s="417">
        <v>60</v>
      </c>
      <c r="E95" s="417">
        <v>75</v>
      </c>
      <c r="F95" s="417">
        <v>90</v>
      </c>
      <c r="G95" s="417">
        <v>150</v>
      </c>
      <c r="H95" s="417">
        <v>120</v>
      </c>
      <c r="I95" s="417">
        <v>135</v>
      </c>
      <c r="J95" s="417">
        <v>150</v>
      </c>
      <c r="K95" s="417">
        <v>165</v>
      </c>
      <c r="L95" s="417">
        <v>180</v>
      </c>
      <c r="M95" s="417">
        <v>195</v>
      </c>
      <c r="N95" s="417">
        <v>210</v>
      </c>
      <c r="O95" s="417">
        <v>225</v>
      </c>
      <c r="P95" s="417">
        <v>240</v>
      </c>
      <c r="Q95" s="574">
        <v>255</v>
      </c>
    </row>
    <row r="96" spans="1:17" x14ac:dyDescent="0.15">
      <c r="A96" s="361" t="s">
        <v>10566</v>
      </c>
      <c r="B96" s="417">
        <v>300</v>
      </c>
      <c r="C96" s="417">
        <v>840</v>
      </c>
      <c r="D96" s="417">
        <v>855</v>
      </c>
      <c r="E96" s="417">
        <v>870</v>
      </c>
      <c r="F96" s="417">
        <v>300</v>
      </c>
      <c r="G96" s="417">
        <v>225</v>
      </c>
      <c r="H96" s="417">
        <v>915</v>
      </c>
      <c r="I96" s="417">
        <v>930</v>
      </c>
      <c r="J96" s="417">
        <v>945</v>
      </c>
      <c r="K96" s="417">
        <v>960</v>
      </c>
      <c r="L96" s="417">
        <v>975</v>
      </c>
      <c r="M96" s="417">
        <v>990</v>
      </c>
      <c r="N96" s="417">
        <v>1005</v>
      </c>
      <c r="O96" s="417">
        <v>1020</v>
      </c>
      <c r="P96" s="417">
        <v>1035</v>
      </c>
      <c r="Q96" s="574">
        <v>1050</v>
      </c>
    </row>
    <row r="97" spans="1:17" x14ac:dyDescent="0.15">
      <c r="A97" s="361" t="s">
        <v>10567</v>
      </c>
      <c r="B97" s="417">
        <v>30</v>
      </c>
      <c r="C97" s="417">
        <v>30</v>
      </c>
      <c r="D97" s="417">
        <v>30</v>
      </c>
      <c r="E97" s="417">
        <v>30</v>
      </c>
      <c r="F97" s="417">
        <v>30</v>
      </c>
      <c r="G97" s="417">
        <v>30</v>
      </c>
      <c r="H97" s="417">
        <v>30</v>
      </c>
      <c r="I97" s="417">
        <v>30</v>
      </c>
      <c r="J97" s="417">
        <v>30</v>
      </c>
      <c r="K97" s="417">
        <v>30</v>
      </c>
      <c r="L97" s="417">
        <v>30</v>
      </c>
      <c r="M97" s="417">
        <v>30</v>
      </c>
      <c r="N97" s="417">
        <v>30</v>
      </c>
      <c r="O97" s="417">
        <v>30</v>
      </c>
      <c r="P97" s="417">
        <v>30</v>
      </c>
      <c r="Q97" s="574">
        <v>30</v>
      </c>
    </row>
    <row r="98" spans="1:17" x14ac:dyDescent="0.15">
      <c r="A98" s="361" t="s">
        <v>10570</v>
      </c>
      <c r="B98" s="417">
        <v>300</v>
      </c>
      <c r="C98" s="417">
        <v>300</v>
      </c>
      <c r="D98" s="417">
        <v>300</v>
      </c>
      <c r="E98" s="417">
        <v>300</v>
      </c>
      <c r="F98" s="417">
        <v>300</v>
      </c>
      <c r="G98" s="417">
        <v>300</v>
      </c>
      <c r="H98" s="417">
        <v>300</v>
      </c>
      <c r="I98" s="417">
        <v>300</v>
      </c>
      <c r="J98" s="417">
        <v>300</v>
      </c>
      <c r="K98" s="417">
        <v>300</v>
      </c>
      <c r="L98" s="417">
        <v>300</v>
      </c>
      <c r="M98" s="417">
        <v>300</v>
      </c>
      <c r="N98" s="417">
        <v>300</v>
      </c>
      <c r="O98" s="417">
        <v>300</v>
      </c>
      <c r="P98" s="417">
        <v>300</v>
      </c>
      <c r="Q98" s="574">
        <v>300</v>
      </c>
    </row>
    <row r="99" spans="1:17" x14ac:dyDescent="0.15">
      <c r="A99" s="361" t="s">
        <v>10571</v>
      </c>
      <c r="B99" s="417">
        <v>60</v>
      </c>
      <c r="C99" s="417">
        <v>60</v>
      </c>
      <c r="D99" s="417">
        <v>60</v>
      </c>
      <c r="E99" s="417">
        <v>60</v>
      </c>
      <c r="F99" s="417">
        <v>60</v>
      </c>
      <c r="G99" s="417">
        <v>60</v>
      </c>
      <c r="H99" s="417">
        <v>60</v>
      </c>
      <c r="I99" s="417">
        <v>60</v>
      </c>
      <c r="J99" s="417">
        <v>60</v>
      </c>
      <c r="K99" s="417">
        <v>60</v>
      </c>
      <c r="L99" s="417">
        <v>60</v>
      </c>
      <c r="M99" s="417">
        <v>60</v>
      </c>
      <c r="N99" s="417">
        <v>60</v>
      </c>
      <c r="O99" s="417">
        <v>60</v>
      </c>
      <c r="P99" s="417">
        <v>60</v>
      </c>
      <c r="Q99" s="574">
        <v>60</v>
      </c>
    </row>
    <row r="100" spans="1:17" x14ac:dyDescent="0.15">
      <c r="A100" s="361" t="s">
        <v>10572</v>
      </c>
      <c r="B100" s="417">
        <v>450</v>
      </c>
      <c r="C100" s="417">
        <v>450</v>
      </c>
      <c r="D100" s="417">
        <v>450</v>
      </c>
      <c r="E100" s="417">
        <v>450</v>
      </c>
      <c r="F100" s="417">
        <v>450</v>
      </c>
      <c r="G100" s="417">
        <v>450</v>
      </c>
      <c r="H100" s="417">
        <v>450</v>
      </c>
      <c r="I100" s="417">
        <v>450</v>
      </c>
      <c r="J100" s="417">
        <v>450</v>
      </c>
      <c r="K100" s="417">
        <v>450</v>
      </c>
      <c r="L100" s="417">
        <v>450</v>
      </c>
      <c r="M100" s="417">
        <v>450</v>
      </c>
      <c r="N100" s="417">
        <v>450</v>
      </c>
      <c r="O100" s="417">
        <v>450</v>
      </c>
      <c r="P100" s="417">
        <v>450</v>
      </c>
      <c r="Q100" s="574">
        <v>450</v>
      </c>
    </row>
    <row r="101" spans="1:17" x14ac:dyDescent="0.15">
      <c r="A101" s="361" t="s">
        <v>10573</v>
      </c>
      <c r="B101" s="417">
        <v>150</v>
      </c>
      <c r="C101" s="417">
        <v>150</v>
      </c>
      <c r="D101" s="417">
        <v>150</v>
      </c>
      <c r="E101" s="417">
        <v>150</v>
      </c>
      <c r="F101" s="417">
        <v>150</v>
      </c>
      <c r="G101" s="417">
        <v>150</v>
      </c>
      <c r="H101" s="417">
        <v>150</v>
      </c>
      <c r="I101" s="417">
        <v>150</v>
      </c>
      <c r="J101" s="417">
        <v>150</v>
      </c>
      <c r="K101" s="417">
        <v>150</v>
      </c>
      <c r="L101" s="417">
        <v>150</v>
      </c>
      <c r="M101" s="417">
        <v>150</v>
      </c>
      <c r="N101" s="417">
        <v>150</v>
      </c>
      <c r="O101" s="417">
        <v>150</v>
      </c>
      <c r="P101" s="417">
        <v>150</v>
      </c>
      <c r="Q101" s="574">
        <v>150</v>
      </c>
    </row>
    <row r="102" spans="1:17" x14ac:dyDescent="0.15">
      <c r="A102" s="361" t="s">
        <v>10574</v>
      </c>
      <c r="B102" s="417">
        <v>3000</v>
      </c>
      <c r="C102" s="417">
        <v>3000</v>
      </c>
      <c r="D102" s="417">
        <v>3000</v>
      </c>
      <c r="E102" s="417">
        <v>3000</v>
      </c>
      <c r="F102" s="417">
        <v>3000</v>
      </c>
      <c r="G102" s="417">
        <v>3000</v>
      </c>
      <c r="H102" s="417">
        <v>3000</v>
      </c>
      <c r="I102" s="417">
        <v>3000</v>
      </c>
      <c r="J102" s="417">
        <v>3000</v>
      </c>
      <c r="K102" s="417">
        <v>3000</v>
      </c>
      <c r="L102" s="417">
        <v>3000</v>
      </c>
      <c r="M102" s="417">
        <v>3000</v>
      </c>
      <c r="N102" s="417">
        <v>3000</v>
      </c>
      <c r="O102" s="417">
        <v>3000</v>
      </c>
      <c r="P102" s="417">
        <v>3000</v>
      </c>
      <c r="Q102" s="574">
        <v>3000</v>
      </c>
    </row>
    <row r="103" spans="1:17" x14ac:dyDescent="0.15">
      <c r="A103" s="361" t="s">
        <v>10575</v>
      </c>
      <c r="B103" s="417">
        <v>100</v>
      </c>
      <c r="C103" s="417">
        <v>90</v>
      </c>
      <c r="D103" s="417">
        <v>80</v>
      </c>
      <c r="E103" s="417">
        <v>70</v>
      </c>
      <c r="F103" s="417">
        <v>60</v>
      </c>
      <c r="G103" s="417">
        <v>50</v>
      </c>
      <c r="H103" s="417">
        <v>40</v>
      </c>
      <c r="I103" s="417">
        <v>30</v>
      </c>
      <c r="J103" s="417">
        <v>20</v>
      </c>
      <c r="K103" s="417">
        <v>10</v>
      </c>
      <c r="L103" s="417">
        <v>10</v>
      </c>
      <c r="M103" s="417">
        <v>10</v>
      </c>
      <c r="N103" s="417">
        <v>20</v>
      </c>
      <c r="O103" s="417">
        <v>30</v>
      </c>
      <c r="P103" s="417">
        <v>40</v>
      </c>
      <c r="Q103" s="574">
        <v>50</v>
      </c>
    </row>
    <row r="104" spans="1:17" x14ac:dyDescent="0.15">
      <c r="A104" s="361" t="s">
        <v>10576</v>
      </c>
      <c r="B104" s="417">
        <v>100</v>
      </c>
      <c r="C104" s="417">
        <v>90</v>
      </c>
      <c r="D104" s="417">
        <v>80</v>
      </c>
      <c r="E104" s="417">
        <v>70</v>
      </c>
      <c r="F104" s="417">
        <v>60</v>
      </c>
      <c r="G104" s="417">
        <v>50</v>
      </c>
      <c r="H104" s="417">
        <v>40</v>
      </c>
      <c r="I104" s="417">
        <v>30</v>
      </c>
      <c r="J104" s="417">
        <v>20</v>
      </c>
      <c r="K104" s="417">
        <v>10</v>
      </c>
      <c r="L104" s="417">
        <v>10</v>
      </c>
      <c r="M104" s="417">
        <v>10</v>
      </c>
      <c r="N104" s="417">
        <v>20</v>
      </c>
      <c r="O104" s="417">
        <v>30</v>
      </c>
      <c r="P104" s="417">
        <v>40</v>
      </c>
      <c r="Q104" s="574">
        <v>50</v>
      </c>
    </row>
    <row r="105" spans="1:17" x14ac:dyDescent="0.15">
      <c r="A105" s="361" t="s">
        <v>10577</v>
      </c>
      <c r="B105" s="417">
        <v>100</v>
      </c>
      <c r="C105" s="417">
        <v>90</v>
      </c>
      <c r="D105" s="417">
        <v>80</v>
      </c>
      <c r="E105" s="417">
        <v>70</v>
      </c>
      <c r="F105" s="417">
        <v>60</v>
      </c>
      <c r="G105" s="417">
        <v>50</v>
      </c>
      <c r="H105" s="417">
        <v>40</v>
      </c>
      <c r="I105" s="417">
        <v>30</v>
      </c>
      <c r="J105" s="417">
        <v>20</v>
      </c>
      <c r="K105" s="417">
        <v>10</v>
      </c>
      <c r="L105" s="417">
        <v>10</v>
      </c>
      <c r="M105" s="417">
        <v>10</v>
      </c>
      <c r="N105" s="417">
        <v>20</v>
      </c>
      <c r="O105" s="417">
        <v>30</v>
      </c>
      <c r="P105" s="417">
        <v>40</v>
      </c>
      <c r="Q105" s="574">
        <v>50</v>
      </c>
    </row>
    <row r="106" spans="1:17" x14ac:dyDescent="0.15">
      <c r="A106" s="361" t="s">
        <v>10578</v>
      </c>
      <c r="B106" s="417">
        <v>100</v>
      </c>
      <c r="C106" s="417">
        <v>90</v>
      </c>
      <c r="D106" s="417">
        <v>80</v>
      </c>
      <c r="E106" s="417">
        <v>70</v>
      </c>
      <c r="F106" s="417">
        <v>60</v>
      </c>
      <c r="G106" s="417">
        <v>50</v>
      </c>
      <c r="H106" s="417">
        <v>40</v>
      </c>
      <c r="I106" s="417">
        <v>30</v>
      </c>
      <c r="J106" s="417">
        <v>20</v>
      </c>
      <c r="K106" s="417">
        <v>10</v>
      </c>
      <c r="L106" s="417">
        <v>10</v>
      </c>
      <c r="M106" s="417">
        <v>10</v>
      </c>
      <c r="N106" s="417">
        <v>20</v>
      </c>
      <c r="O106" s="417">
        <v>30</v>
      </c>
      <c r="P106" s="417">
        <v>40</v>
      </c>
      <c r="Q106" s="574">
        <v>50</v>
      </c>
    </row>
    <row r="107" spans="1:17" x14ac:dyDescent="0.15">
      <c r="A107" s="361" t="s">
        <v>10579</v>
      </c>
      <c r="B107" s="417">
        <v>100</v>
      </c>
      <c r="C107" s="417">
        <v>90</v>
      </c>
      <c r="D107" s="417">
        <v>80</v>
      </c>
      <c r="E107" s="417">
        <v>70</v>
      </c>
      <c r="F107" s="417">
        <v>60</v>
      </c>
      <c r="G107" s="417">
        <v>50</v>
      </c>
      <c r="H107" s="417">
        <v>40</v>
      </c>
      <c r="I107" s="417">
        <v>30</v>
      </c>
      <c r="J107" s="417">
        <v>20</v>
      </c>
      <c r="K107" s="417">
        <v>10</v>
      </c>
      <c r="L107" s="417">
        <v>10</v>
      </c>
      <c r="M107" s="417">
        <v>10</v>
      </c>
      <c r="N107" s="417">
        <v>20</v>
      </c>
      <c r="O107" s="417">
        <v>30</v>
      </c>
      <c r="P107" s="417">
        <v>40</v>
      </c>
      <c r="Q107" s="574">
        <v>50</v>
      </c>
    </row>
    <row r="108" spans="1:17" x14ac:dyDescent="0.15">
      <c r="A108" s="361" t="s">
        <v>10580</v>
      </c>
      <c r="B108" s="417">
        <v>100</v>
      </c>
      <c r="C108" s="417">
        <v>90</v>
      </c>
      <c r="D108" s="417">
        <v>80</v>
      </c>
      <c r="E108" s="417">
        <v>70</v>
      </c>
      <c r="F108" s="417">
        <v>60</v>
      </c>
      <c r="G108" s="417">
        <v>50</v>
      </c>
      <c r="H108" s="417">
        <v>40</v>
      </c>
      <c r="I108" s="417">
        <v>30</v>
      </c>
      <c r="J108" s="417">
        <v>20</v>
      </c>
      <c r="K108" s="417">
        <v>10</v>
      </c>
      <c r="L108" s="417">
        <v>10</v>
      </c>
      <c r="M108" s="417">
        <v>10</v>
      </c>
      <c r="N108" s="417">
        <v>20</v>
      </c>
      <c r="O108" s="417">
        <v>30</v>
      </c>
      <c r="P108" s="417">
        <v>40</v>
      </c>
      <c r="Q108" s="574">
        <v>50</v>
      </c>
    </row>
    <row r="109" spans="1:17" x14ac:dyDescent="0.15">
      <c r="A109" s="361" t="s">
        <v>10581</v>
      </c>
      <c r="B109" s="417">
        <v>100</v>
      </c>
      <c r="C109" s="417">
        <v>90</v>
      </c>
      <c r="D109" s="417">
        <v>80</v>
      </c>
      <c r="E109" s="417">
        <v>70</v>
      </c>
      <c r="F109" s="417">
        <v>60</v>
      </c>
      <c r="G109" s="417">
        <v>50</v>
      </c>
      <c r="H109" s="417">
        <v>40</v>
      </c>
      <c r="I109" s="417">
        <v>30</v>
      </c>
      <c r="J109" s="417">
        <v>20</v>
      </c>
      <c r="K109" s="417">
        <v>10</v>
      </c>
      <c r="L109" s="417">
        <v>10</v>
      </c>
      <c r="M109" s="417">
        <v>10</v>
      </c>
      <c r="N109" s="417">
        <v>20</v>
      </c>
      <c r="O109" s="417">
        <v>30</v>
      </c>
      <c r="P109" s="417">
        <v>40</v>
      </c>
      <c r="Q109" s="574">
        <v>50</v>
      </c>
    </row>
    <row r="110" spans="1:17" x14ac:dyDescent="0.15">
      <c r="A110" s="361" t="s">
        <v>10582</v>
      </c>
      <c r="B110" s="417">
        <v>100</v>
      </c>
      <c r="C110" s="417">
        <v>90</v>
      </c>
      <c r="D110" s="417">
        <v>80</v>
      </c>
      <c r="E110" s="417">
        <v>70</v>
      </c>
      <c r="F110" s="417">
        <v>60</v>
      </c>
      <c r="G110" s="417">
        <v>50</v>
      </c>
      <c r="H110" s="417">
        <v>40</v>
      </c>
      <c r="I110" s="417">
        <v>30</v>
      </c>
      <c r="J110" s="417">
        <v>20</v>
      </c>
      <c r="K110" s="417">
        <v>10</v>
      </c>
      <c r="L110" s="417">
        <v>10</v>
      </c>
      <c r="M110" s="417">
        <v>10</v>
      </c>
      <c r="N110" s="417">
        <v>20</v>
      </c>
      <c r="O110" s="417">
        <v>30</v>
      </c>
      <c r="P110" s="417">
        <v>40</v>
      </c>
      <c r="Q110" s="574">
        <v>50</v>
      </c>
    </row>
    <row r="111" spans="1:17" x14ac:dyDescent="0.15">
      <c r="A111" s="361" t="s">
        <v>10583</v>
      </c>
      <c r="B111" s="417">
        <v>100</v>
      </c>
      <c r="C111" s="417">
        <v>90</v>
      </c>
      <c r="D111" s="417">
        <v>80</v>
      </c>
      <c r="E111" s="417">
        <v>70</v>
      </c>
      <c r="F111" s="417">
        <v>60</v>
      </c>
      <c r="G111" s="417">
        <v>50</v>
      </c>
      <c r="H111" s="417">
        <v>40</v>
      </c>
      <c r="I111" s="417">
        <v>30</v>
      </c>
      <c r="J111" s="417">
        <v>20</v>
      </c>
      <c r="K111" s="417">
        <v>10</v>
      </c>
      <c r="L111" s="417">
        <v>10</v>
      </c>
      <c r="M111" s="417">
        <v>10</v>
      </c>
      <c r="N111" s="417">
        <v>20</v>
      </c>
      <c r="O111" s="417">
        <v>30</v>
      </c>
      <c r="P111" s="417">
        <v>40</v>
      </c>
      <c r="Q111" s="574">
        <v>50</v>
      </c>
    </row>
    <row r="112" spans="1:17" x14ac:dyDescent="0.15">
      <c r="A112" s="361" t="s">
        <v>10584</v>
      </c>
      <c r="B112" s="417">
        <v>100</v>
      </c>
      <c r="C112" s="417">
        <v>90</v>
      </c>
      <c r="D112" s="417">
        <v>80</v>
      </c>
      <c r="E112" s="417">
        <v>70</v>
      </c>
      <c r="F112" s="417">
        <v>60</v>
      </c>
      <c r="G112" s="417">
        <v>50</v>
      </c>
      <c r="H112" s="417">
        <v>40</v>
      </c>
      <c r="I112" s="417">
        <v>30</v>
      </c>
      <c r="J112" s="417">
        <v>20</v>
      </c>
      <c r="K112" s="417">
        <v>10</v>
      </c>
      <c r="L112" s="417">
        <v>10</v>
      </c>
      <c r="M112" s="417">
        <v>10</v>
      </c>
      <c r="N112" s="417">
        <v>20</v>
      </c>
      <c r="O112" s="417">
        <v>30</v>
      </c>
      <c r="P112" s="417">
        <v>40</v>
      </c>
      <c r="Q112" s="574">
        <v>50</v>
      </c>
    </row>
    <row r="113" spans="1:17" x14ac:dyDescent="0.15">
      <c r="A113" s="361" t="s">
        <v>10585</v>
      </c>
      <c r="B113" s="417">
        <v>100</v>
      </c>
      <c r="C113" s="417">
        <v>90</v>
      </c>
      <c r="D113" s="417">
        <v>80</v>
      </c>
      <c r="E113" s="417">
        <v>70</v>
      </c>
      <c r="F113" s="417">
        <v>60</v>
      </c>
      <c r="G113" s="417">
        <v>50</v>
      </c>
      <c r="H113" s="417">
        <v>40</v>
      </c>
      <c r="I113" s="417">
        <v>30</v>
      </c>
      <c r="J113" s="417">
        <v>20</v>
      </c>
      <c r="K113" s="417">
        <v>10</v>
      </c>
      <c r="L113" s="417">
        <v>10</v>
      </c>
      <c r="M113" s="417">
        <v>10</v>
      </c>
      <c r="N113" s="417">
        <v>20</v>
      </c>
      <c r="O113" s="417">
        <v>30</v>
      </c>
      <c r="P113" s="417">
        <v>40</v>
      </c>
      <c r="Q113" s="574">
        <v>50</v>
      </c>
    </row>
    <row r="114" spans="1:17" x14ac:dyDescent="0.15">
      <c r="A114" s="371" t="s">
        <v>10586</v>
      </c>
      <c r="B114" s="418">
        <v>10</v>
      </c>
      <c r="C114" s="418">
        <v>20</v>
      </c>
      <c r="D114" s="418">
        <v>30</v>
      </c>
      <c r="E114" s="418">
        <v>40</v>
      </c>
      <c r="F114" s="418">
        <v>50</v>
      </c>
      <c r="G114" s="418">
        <v>60</v>
      </c>
      <c r="H114" s="418">
        <v>70</v>
      </c>
      <c r="I114" s="418">
        <v>80</v>
      </c>
      <c r="J114" s="418">
        <v>90</v>
      </c>
      <c r="K114" s="418">
        <v>100</v>
      </c>
      <c r="L114" s="418">
        <v>100</v>
      </c>
      <c r="M114" s="418">
        <v>80</v>
      </c>
      <c r="N114" s="418">
        <v>70</v>
      </c>
      <c r="O114" s="418">
        <v>60</v>
      </c>
      <c r="P114" s="418">
        <v>50</v>
      </c>
      <c r="Q114" s="575">
        <v>40</v>
      </c>
    </row>
    <row r="115" spans="1:17" x14ac:dyDescent="0.15">
      <c r="A115" s="371" t="s">
        <v>10709</v>
      </c>
      <c r="B115" s="418">
        <v>10</v>
      </c>
      <c r="C115" s="418">
        <v>10</v>
      </c>
      <c r="D115" s="418">
        <v>10</v>
      </c>
      <c r="E115" s="418">
        <v>10</v>
      </c>
      <c r="F115" s="418">
        <v>10</v>
      </c>
      <c r="G115" s="418">
        <v>10</v>
      </c>
      <c r="H115" s="418">
        <v>10</v>
      </c>
      <c r="I115" s="418">
        <v>10</v>
      </c>
      <c r="J115" s="418">
        <v>10</v>
      </c>
      <c r="K115" s="418">
        <v>10</v>
      </c>
      <c r="L115" s="418">
        <v>10</v>
      </c>
      <c r="M115" s="418">
        <v>10</v>
      </c>
      <c r="N115" s="418">
        <v>10</v>
      </c>
      <c r="O115" s="418">
        <v>10</v>
      </c>
      <c r="P115" s="418">
        <v>10</v>
      </c>
      <c r="Q115" s="418">
        <v>10</v>
      </c>
    </row>
    <row r="116" spans="1:17" ht="14.25" thickBot="1" x14ac:dyDescent="0.2">
      <c r="A116" s="362" t="s">
        <v>6996</v>
      </c>
      <c r="B116" s="854">
        <v>20</v>
      </c>
      <c r="C116" s="854">
        <v>560</v>
      </c>
      <c r="D116" s="854">
        <v>570</v>
      </c>
      <c r="E116" s="854">
        <v>580</v>
      </c>
      <c r="F116" s="854">
        <v>-100</v>
      </c>
      <c r="G116" s="854">
        <v>20</v>
      </c>
      <c r="H116" s="854">
        <v>610</v>
      </c>
      <c r="I116" s="854">
        <v>620</v>
      </c>
      <c r="J116" s="854">
        <v>630</v>
      </c>
      <c r="K116" s="854">
        <v>640</v>
      </c>
      <c r="L116" s="854">
        <v>650</v>
      </c>
      <c r="M116" s="854">
        <v>660</v>
      </c>
      <c r="N116" s="854">
        <v>670</v>
      </c>
      <c r="O116" s="854">
        <v>680</v>
      </c>
      <c r="P116" s="854">
        <v>690</v>
      </c>
      <c r="Q116" s="855">
        <v>700</v>
      </c>
    </row>
  </sheetData>
  <sheetProtection algorithmName="SHA-512" hashValue="ieN/HSIgbmWWDeYF+Uk8ZQjA7zgbV8ATMBq75QCNBH0u3sP2IAXvMpGgSfBDtHEX14Jeovk+eVbwsS0AXSgg/A==" saltValue="0/Ipu1EabJZnxoE4VG5rZg==" spinCount="100000" sheet="1" objects="1" scenarios="1"/>
  <dataConsolidate/>
  <mergeCells count="6">
    <mergeCell ref="A1:B1"/>
    <mergeCell ref="A2:B2"/>
    <mergeCell ref="A3:B3"/>
    <mergeCell ref="A4:B4"/>
    <mergeCell ref="C3:F3"/>
    <mergeCell ref="C4:D4"/>
  </mergeCells>
  <phoneticPr fontId="7" type="noConversion"/>
  <dataValidations count="77">
    <dataValidation type="list" showInputMessage="1" showErrorMessage="1" sqref="C1">
      <formula1>AnimationFile_cfg</formula1>
    </dataValidation>
    <dataValidation type="whole" allowBlank="1" showInputMessage="1" showErrorMessage="1" errorTitle="Error!" error="The Valid Data is From 0 To 64 Step._x000a_Only Integer is Acceptable." sqref="C2">
      <formula1>0</formula1>
      <formula2>64</formula2>
    </dataValidation>
    <dataValidation type="list" allowBlank="1" showInputMessage="1" showErrorMessage="1" sqref="B9:Q9 B37:Q37 B65:Q65 B93:Q93">
      <formula1>DirectionCfg</formula1>
    </dataValidation>
    <dataValidation type="custom" showInputMessage="1" showErrorMessage="1" errorTitle="Error!" error="The Valid data is from 0 to 10200ms._x000a_Only Multiples of 15 is Acceptable." sqref="B68:Q68 B12:Q12 V7:V32 B40:Q40 B38:Q38 B66:Q66 B10:Q10 B96:Q96 B94:Q94">
      <formula1>AND(0&lt;=B7,B7&lt;=10200,(B7/15)=INT(B7/15))</formula1>
    </dataValidation>
    <dataValidation type="custom" showInputMessage="1" showErrorMessage="1" errorTitle="Error!" error="The Valid data is From 15 to 10200ms._x000a_Only Multiples of 15 is Acceptable." sqref="B39:Q39 B67:Q67 B11:Q11 B95:Q95">
      <formula1>AND(15&lt;=B11,B11&lt;=10200,(B11/15)=INT(B11/15))</formula1>
    </dataValidation>
    <dataValidation type="whole" showInputMessage="1" showErrorMessage="1" errorTitle="Error!" error="The valid data is From 0 To 100._x000a_Only Integer is Acceptable." sqref="B75:Q87 B19:Q31 B47:Q59 B103:Q115">
      <formula1>0</formula1>
      <formula2>100</formula2>
    </dataValidation>
    <dataValidation type="list" allowBlank="1" showInputMessage="1" showErrorMessage="1" sqref="C3">
      <formula1>AnimationRepeatCfg</formula1>
    </dataValidation>
    <dataValidation type="list" allowBlank="1" showInputMessage="1" showErrorMessage="1" sqref="C4">
      <formula1>AnimationMaxRepeatCfg</formula1>
    </dataValidation>
    <dataValidation type="list" showInputMessage="1" showErrorMessage="1" sqref="B91:Q91 B35:Q35 B63:Q63 B7:Q7">
      <formula1>AnimationOutput_cfg</formula1>
    </dataValidation>
    <dataValidation type="custom" showInputMessage="1" showErrorMessage="1" errorTitle="Error!" error="The Valid Data is From 15 to 10200ms._x000a_Only Multiples of 15 is Acceptable." sqref="B70:Q74 B14:Q18 B42:Q46 B98:Q102">
      <formula1>AND(15&lt;=B14,B14&lt;=10200,(B14/15)=INT(B14/15))</formula1>
    </dataValidation>
    <dataValidation type="custom" showInputMessage="1" showErrorMessage="1" errorTitle="Error!" error="The Valid data is From 30 to 10240ms._x000a_Only Multiples of 15 is Acceptable." sqref="B13:Q13 B69:Q69 B41:Q41 B97:Q97">
      <formula1>AND(30&lt;=B13,B13&lt;=10200,(B13/15)=INT(B13/15))</formula1>
    </dataValidation>
    <dataValidation type="whole" allowBlank="1" showInputMessage="1" showErrorMessage="1" error="The valid data is From 0 To 100._x000a_Only Integer is Acceptable." sqref="U7:U32">
      <formula1>0</formula1>
      <formula2>100</formula2>
    </dataValidation>
    <dataValidation type="list" showInputMessage="1" showErrorMessage="1" errorTitle="Error!" error="Please select from droplist!" sqref="T7:T32">
      <formula1>Disable_Enable_Cfg</formula1>
    </dataValidation>
    <dataValidation type="list" showInputMessage="1" showErrorMessage="1" sqref="G8">
      <formula1>AnimationType_Orgin</formula1>
    </dataValidation>
    <dataValidation type="list" showInputMessage="1" showErrorMessage="1" sqref="B8">
      <formula1>AnimationType</formula1>
    </dataValidation>
    <dataValidation type="list" showInputMessage="1" showErrorMessage="1" sqref="C8">
      <formula1>AnimationType</formula1>
    </dataValidation>
    <dataValidation type="list" showInputMessage="1" showErrorMessage="1" sqref="D8">
      <formula1>AnimationType</formula1>
    </dataValidation>
    <dataValidation type="list" showInputMessage="1" showErrorMessage="1" sqref="E8">
      <formula1>AnimationType</formula1>
    </dataValidation>
    <dataValidation type="list" showInputMessage="1" showErrorMessage="1" sqref="F8">
      <formula1>AnimationType</formula1>
    </dataValidation>
    <dataValidation type="list" showInputMessage="1" showErrorMessage="1" sqref="H8">
      <formula1>AnimationType</formula1>
    </dataValidation>
    <dataValidation type="list" showInputMessage="1" showErrorMessage="1" sqref="I8">
      <formula1>AnimationType</formula1>
    </dataValidation>
    <dataValidation type="list" showInputMessage="1" showErrorMessage="1" sqref="J8">
      <formula1>AnimationType</formula1>
    </dataValidation>
    <dataValidation type="list" showInputMessage="1" showErrorMessage="1" sqref="K8">
      <formula1>AnimationType</formula1>
    </dataValidation>
    <dataValidation type="list" showInputMessage="1" showErrorMessage="1" sqref="L8">
      <formula1>AnimationType</formula1>
    </dataValidation>
    <dataValidation type="list" showInputMessage="1" showErrorMessage="1" sqref="M8">
      <formula1>AnimationType</formula1>
    </dataValidation>
    <dataValidation type="list" showInputMessage="1" showErrorMessage="1" sqref="N8">
      <formula1>AnimationType</formula1>
    </dataValidation>
    <dataValidation type="list" showInputMessage="1" showErrorMessage="1" sqref="O8">
      <formula1>AnimationType</formula1>
    </dataValidation>
    <dataValidation type="list" showInputMessage="1" showErrorMessage="1" sqref="P8">
      <formula1>AnimationType</formula1>
    </dataValidation>
    <dataValidation type="list" showInputMessage="1" showErrorMessage="1" sqref="Q8">
      <formula1>AnimationType</formula1>
    </dataValidation>
    <dataValidation type="list" showInputMessage="1" showErrorMessage="1" sqref="B36">
      <formula1>AnimationType</formula1>
    </dataValidation>
    <dataValidation type="list" showInputMessage="1" showErrorMessage="1" sqref="C36">
      <formula1>AnimationType</formula1>
    </dataValidation>
    <dataValidation type="list" showInputMessage="1" showErrorMessage="1" sqref="D36">
      <formula1>AnimationType</formula1>
    </dataValidation>
    <dataValidation type="list" showInputMessage="1" showErrorMessage="1" sqref="E36">
      <formula1>AnimationType</formula1>
    </dataValidation>
    <dataValidation type="list" showInputMessage="1" showErrorMessage="1" sqref="F36">
      <formula1>AnimationType</formula1>
    </dataValidation>
    <dataValidation type="list" showInputMessage="1" showErrorMessage="1" sqref="G36">
      <formula1>AnimationType</formula1>
    </dataValidation>
    <dataValidation type="list" showInputMessage="1" showErrorMessage="1" sqref="H36">
      <formula1>AnimationType</formula1>
    </dataValidation>
    <dataValidation type="list" showInputMessage="1" showErrorMessage="1" sqref="I36">
      <formula1>AnimationType</formula1>
    </dataValidation>
    <dataValidation type="list" showInputMessage="1" showErrorMessage="1" sqref="J36">
      <formula1>AnimationType</formula1>
    </dataValidation>
    <dataValidation type="list" showInputMessage="1" showErrorMessage="1" sqref="K36">
      <formula1>AnimationType</formula1>
    </dataValidation>
    <dataValidation type="list" showInputMessage="1" showErrorMessage="1" sqref="L36">
      <formula1>AnimationType</formula1>
    </dataValidation>
    <dataValidation type="list" showInputMessage="1" showErrorMessage="1" sqref="M36">
      <formula1>AnimationType</formula1>
    </dataValidation>
    <dataValidation type="list" showInputMessage="1" showErrorMessage="1" sqref="N36">
      <formula1>AnimationType</formula1>
    </dataValidation>
    <dataValidation type="list" showInputMessage="1" showErrorMessage="1" sqref="O36">
      <formula1>AnimationType</formula1>
    </dataValidation>
    <dataValidation type="list" showInputMessage="1" showErrorMessage="1" sqref="P36">
      <formula1>AnimationType</formula1>
    </dataValidation>
    <dataValidation type="list" showInputMessage="1" showErrorMessage="1" sqref="Q36">
      <formula1>AnimationType</formula1>
    </dataValidation>
    <dataValidation type="list" showInputMessage="1" showErrorMessage="1" sqref="B64">
      <formula1>AnimationType</formula1>
    </dataValidation>
    <dataValidation type="list" showInputMessage="1" showErrorMessage="1" sqref="C64">
      <formula1>AnimationType</formula1>
    </dataValidation>
    <dataValidation type="list" showInputMessage="1" showErrorMessage="1" sqref="D64">
      <formula1>AnimationType</formula1>
    </dataValidation>
    <dataValidation type="list" showInputMessage="1" showErrorMessage="1" sqref="E64">
      <formula1>AnimationType</formula1>
    </dataValidation>
    <dataValidation type="list" showInputMessage="1" showErrorMessage="1" sqref="F64">
      <formula1>AnimationType</formula1>
    </dataValidation>
    <dataValidation type="list" showInputMessage="1" showErrorMessage="1" sqref="G64">
      <formula1>AnimationType</formula1>
    </dataValidation>
    <dataValidation type="list" showInputMessage="1" showErrorMessage="1" sqref="H64">
      <formula1>AnimationType</formula1>
    </dataValidation>
    <dataValidation type="list" showInputMessage="1" showErrorMessage="1" sqref="I64">
      <formula1>AnimationType</formula1>
    </dataValidation>
    <dataValidation type="list" showInputMessage="1" showErrorMessage="1" sqref="J64">
      <formula1>AnimationType</formula1>
    </dataValidation>
    <dataValidation type="list" showInputMessage="1" showErrorMessage="1" sqref="K64">
      <formula1>AnimationType</formula1>
    </dataValidation>
    <dataValidation type="list" showInputMessage="1" showErrorMessage="1" sqref="L64">
      <formula1>AnimationType</formula1>
    </dataValidation>
    <dataValidation type="list" showInputMessage="1" showErrorMessage="1" sqref="M64">
      <formula1>AnimationType</formula1>
    </dataValidation>
    <dataValidation type="list" showInputMessage="1" showErrorMessage="1" sqref="N64">
      <formula1>AnimationType</formula1>
    </dataValidation>
    <dataValidation type="list" showInputMessage="1" showErrorMessage="1" sqref="O64">
      <formula1>AnimationType</formula1>
    </dataValidation>
    <dataValidation type="list" showInputMessage="1" showErrorMessage="1" sqref="P64">
      <formula1>AnimationType</formula1>
    </dataValidation>
    <dataValidation type="list" showInputMessage="1" showErrorMessage="1" sqref="Q64">
      <formula1>AnimationType</formula1>
    </dataValidation>
    <dataValidation type="list" showInputMessage="1" showErrorMessage="1" sqref="B92">
      <formula1>AnimationType</formula1>
    </dataValidation>
    <dataValidation type="list" showInputMessage="1" showErrorMessage="1" sqref="C92">
      <formula1>AnimationType</formula1>
    </dataValidation>
    <dataValidation type="list" showInputMessage="1" showErrorMessage="1" sqref="D92">
      <formula1>AnimationType</formula1>
    </dataValidation>
    <dataValidation type="list" showInputMessage="1" showErrorMessage="1" sqref="E92">
      <formula1>AnimationType</formula1>
    </dataValidation>
    <dataValidation type="list" showInputMessage="1" showErrorMessage="1" sqref="F92">
      <formula1>AnimationType</formula1>
    </dataValidation>
    <dataValidation type="list" showInputMessage="1" showErrorMessage="1" sqref="G92">
      <formula1>AnimationType</formula1>
    </dataValidation>
    <dataValidation type="list" showInputMessage="1" showErrorMessage="1" sqref="H92">
      <formula1>AnimationType</formula1>
    </dataValidation>
    <dataValidation type="list" showInputMessage="1" showErrorMessage="1" sqref="I92">
      <formula1>AnimationType</formula1>
    </dataValidation>
    <dataValidation type="list" showInputMessage="1" showErrorMessage="1" sqref="J92">
      <formula1>AnimationType</formula1>
    </dataValidation>
    <dataValidation type="list" showInputMessage="1" showErrorMessage="1" sqref="K92">
      <formula1>AnimationType</formula1>
    </dataValidation>
    <dataValidation type="list" showInputMessage="1" showErrorMessage="1" sqref="L92">
      <formula1>AnimationType</formula1>
    </dataValidation>
    <dataValidation type="list" showInputMessage="1" showErrorMessage="1" sqref="M92">
      <formula1>AnimationType</formula1>
    </dataValidation>
    <dataValidation type="list" showInputMessage="1" showErrorMessage="1" sqref="N92">
      <formula1>AnimationType</formula1>
    </dataValidation>
    <dataValidation type="list" showInputMessage="1" showErrorMessage="1" sqref="O92">
      <formula1>AnimationType</formula1>
    </dataValidation>
    <dataValidation type="list" showInputMessage="1" showErrorMessage="1" sqref="P92">
      <formula1>AnimationType</formula1>
    </dataValidation>
    <dataValidation type="list" showInputMessage="1" showErrorMessage="1" sqref="Q92">
      <formula1>AnimationType</formula1>
    </dataValidation>
  </dataValidations>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7123"/>
  <sheetViews>
    <sheetView topLeftCell="A4" zoomScale="70" zoomScaleNormal="70" workbookViewId="0">
      <selection activeCell="H7139" sqref="H7139"/>
    </sheetView>
  </sheetViews>
  <sheetFormatPr defaultColWidth="9" defaultRowHeight="15" x14ac:dyDescent="0.15"/>
  <cols>
    <col min="1" max="1" width="9" style="278"/>
    <col min="2" max="2" width="51" style="279" customWidth="1"/>
    <col min="3" max="3" width="13.875" style="279" customWidth="1"/>
    <col min="4" max="5" width="9" style="279"/>
    <col min="6" max="6" width="12.625" style="279" customWidth="1"/>
    <col min="7" max="7" width="9" style="279"/>
    <col min="8" max="8" width="48.875" style="279" customWidth="1"/>
    <col min="9" max="9" width="90.5" style="279" customWidth="1"/>
    <col min="10" max="10" width="13" style="279" customWidth="1"/>
    <col min="11" max="11" width="58.5" style="278" customWidth="1"/>
    <col min="12" max="16384" width="9" style="267"/>
  </cols>
  <sheetData>
    <row r="1" spans="1:11" x14ac:dyDescent="0.15">
      <c r="A1" s="270" t="s">
        <v>431</v>
      </c>
      <c r="B1" s="271" t="s">
        <v>432</v>
      </c>
      <c r="C1" s="272" t="s">
        <v>433</v>
      </c>
      <c r="D1" s="272" t="s">
        <v>434</v>
      </c>
      <c r="E1" s="272" t="s">
        <v>435</v>
      </c>
      <c r="F1" s="272" t="s">
        <v>436</v>
      </c>
      <c r="G1" s="272" t="s">
        <v>437</v>
      </c>
      <c r="H1" s="272" t="s">
        <v>438</v>
      </c>
      <c r="I1" s="272" t="s">
        <v>439</v>
      </c>
      <c r="J1" s="287" t="s">
        <v>4966</v>
      </c>
      <c r="K1" s="273" t="s">
        <v>440</v>
      </c>
    </row>
    <row r="2" spans="1:11" x14ac:dyDescent="0.15">
      <c r="A2" s="274">
        <v>1</v>
      </c>
      <c r="B2" s="275" t="s">
        <v>6060</v>
      </c>
      <c r="C2" s="269" t="s">
        <v>457</v>
      </c>
      <c r="D2" s="269" t="s">
        <v>459</v>
      </c>
      <c r="E2" s="269" t="s">
        <v>457</v>
      </c>
      <c r="F2" s="269" t="s">
        <v>457</v>
      </c>
      <c r="G2" s="269" t="s">
        <v>457</v>
      </c>
      <c r="H2" s="276">
        <f>'Basic-Parameter'!C8</f>
        <v>0</v>
      </c>
      <c r="I2" s="276" t="s">
        <v>460</v>
      </c>
      <c r="J2" s="276"/>
      <c r="K2" s="277"/>
    </row>
    <row r="3" spans="1:11" x14ac:dyDescent="0.15">
      <c r="A3" s="274">
        <v>2</v>
      </c>
      <c r="B3" s="275" t="s">
        <v>461</v>
      </c>
      <c r="C3" s="269" t="s">
        <v>458</v>
      </c>
      <c r="D3" s="269" t="s">
        <v>462</v>
      </c>
      <c r="E3" s="269" t="s">
        <v>457</v>
      </c>
      <c r="F3" s="269" t="s">
        <v>458</v>
      </c>
      <c r="G3" s="269" t="s">
        <v>457</v>
      </c>
      <c r="H3" s="280" t="str">
        <f>'Basic-Parameter'!C14</f>
        <v>B080_TI_ntc</v>
      </c>
      <c r="I3" s="276" t="s">
        <v>6063</v>
      </c>
      <c r="J3" s="276"/>
      <c r="K3" s="277"/>
    </row>
    <row r="4" spans="1:11" x14ac:dyDescent="0.15">
      <c r="A4" s="274">
        <v>3</v>
      </c>
      <c r="B4" s="275" t="s">
        <v>463</v>
      </c>
      <c r="C4" s="269" t="s">
        <v>457</v>
      </c>
      <c r="D4" s="269" t="s">
        <v>464</v>
      </c>
      <c r="E4" s="269" t="s">
        <v>465</v>
      </c>
      <c r="F4" s="269" t="s">
        <v>458</v>
      </c>
      <c r="G4" s="269" t="s">
        <v>457</v>
      </c>
      <c r="H4" s="280" t="str">
        <f>'Basic-Parameter'!C15</f>
        <v/>
      </c>
      <c r="I4" s="276" t="s">
        <v>6064</v>
      </c>
      <c r="J4" s="276"/>
      <c r="K4" s="277"/>
    </row>
    <row r="5" spans="1:11" x14ac:dyDescent="0.15">
      <c r="A5" s="274">
        <v>4</v>
      </c>
      <c r="B5" s="275" t="s">
        <v>466</v>
      </c>
      <c r="C5" s="269" t="s">
        <v>459</v>
      </c>
      <c r="D5" s="269" t="s">
        <v>457</v>
      </c>
      <c r="E5" s="269" t="s">
        <v>457</v>
      </c>
      <c r="F5" s="269" t="s">
        <v>459</v>
      </c>
      <c r="G5" s="269" t="s">
        <v>459</v>
      </c>
      <c r="H5" s="280" t="str">
        <f>'Basic-Parameter'!C16</f>
        <v>LDM12FNV3</v>
      </c>
      <c r="I5" s="276" t="s">
        <v>6065</v>
      </c>
      <c r="J5" s="276"/>
      <c r="K5" s="277"/>
    </row>
    <row r="6" spans="1:11" x14ac:dyDescent="0.15">
      <c r="A6" s="274">
        <v>5</v>
      </c>
      <c r="B6" s="275" t="s">
        <v>467</v>
      </c>
      <c r="C6" s="269" t="s">
        <v>457</v>
      </c>
      <c r="D6" s="269" t="s">
        <v>468</v>
      </c>
      <c r="E6" s="269" t="s">
        <v>469</v>
      </c>
      <c r="F6" s="269" t="s">
        <v>468</v>
      </c>
      <c r="G6" s="269" t="s">
        <v>457</v>
      </c>
      <c r="H6" s="276" t="str">
        <f>'Basic-Parameter'!H5</f>
        <v>3 Row Pixel System</v>
      </c>
      <c r="I6" s="276" t="s">
        <v>6066</v>
      </c>
      <c r="J6" s="276"/>
      <c r="K6" s="277"/>
    </row>
    <row r="7" spans="1:11" x14ac:dyDescent="0.15">
      <c r="A7" s="274">
        <v>6</v>
      </c>
      <c r="B7" s="285" t="s">
        <v>470</v>
      </c>
      <c r="C7" s="347" t="s">
        <v>457</v>
      </c>
      <c r="D7" s="347" t="s">
        <v>458</v>
      </c>
      <c r="E7" s="347" t="s">
        <v>459</v>
      </c>
      <c r="F7" s="347" t="s">
        <v>458</v>
      </c>
      <c r="G7" s="347" t="s">
        <v>458</v>
      </c>
      <c r="H7" s="345"/>
      <c r="I7" s="345"/>
      <c r="J7" s="345"/>
      <c r="K7" s="277" t="s">
        <v>6053</v>
      </c>
    </row>
    <row r="8" spans="1:11" x14ac:dyDescent="0.15">
      <c r="A8" s="274">
        <v>7</v>
      </c>
      <c r="B8" s="275" t="s">
        <v>6061</v>
      </c>
      <c r="C8" s="276" t="s">
        <v>471</v>
      </c>
      <c r="D8" s="276">
        <v>100</v>
      </c>
      <c r="E8" s="276">
        <v>1200</v>
      </c>
      <c r="F8" s="276" t="s">
        <v>225</v>
      </c>
      <c r="G8" s="276">
        <v>5</v>
      </c>
      <c r="H8" s="276">
        <f>'Basic-Parameter'!H6</f>
        <v>500</v>
      </c>
      <c r="I8" s="276" t="s">
        <v>6062</v>
      </c>
      <c r="J8" s="276">
        <f>IF(H8="NU",65535,H8*10)</f>
        <v>5000</v>
      </c>
      <c r="K8" s="277"/>
    </row>
    <row r="9" spans="1:11" x14ac:dyDescent="0.15">
      <c r="A9" s="274">
        <v>8</v>
      </c>
      <c r="B9" s="275" t="s">
        <v>6344</v>
      </c>
      <c r="C9" s="269" t="s">
        <v>472</v>
      </c>
      <c r="D9" s="269" t="s">
        <v>457</v>
      </c>
      <c r="E9" s="269" t="s">
        <v>457</v>
      </c>
      <c r="F9" s="269" t="s">
        <v>472</v>
      </c>
      <c r="G9" s="269" t="s">
        <v>457</v>
      </c>
      <c r="H9" s="276" t="str">
        <f>'Basic-Parameter'!H10</f>
        <v>TI TPS92662/92663</v>
      </c>
      <c r="I9" s="276" t="s">
        <v>6067</v>
      </c>
      <c r="J9" s="276"/>
      <c r="K9" s="277"/>
    </row>
    <row r="10" spans="1:11" x14ac:dyDescent="0.15">
      <c r="A10" s="274">
        <v>9</v>
      </c>
      <c r="B10" s="275" t="s">
        <v>473</v>
      </c>
      <c r="C10" s="269" t="s">
        <v>458</v>
      </c>
      <c r="D10" s="276">
        <v>0</v>
      </c>
      <c r="E10" s="276">
        <v>2</v>
      </c>
      <c r="F10" s="269" t="s">
        <v>474</v>
      </c>
      <c r="G10" s="276">
        <v>1</v>
      </c>
      <c r="H10" s="276">
        <f>'Basic-Parameter'!H11</f>
        <v>1</v>
      </c>
      <c r="I10" s="276" t="s">
        <v>6068</v>
      </c>
      <c r="J10" s="276"/>
      <c r="K10" s="277"/>
    </row>
    <row r="11" spans="1:11" x14ac:dyDescent="0.15">
      <c r="A11" s="274">
        <v>10</v>
      </c>
      <c r="B11" s="275" t="s">
        <v>475</v>
      </c>
      <c r="C11" s="269" t="s">
        <v>459</v>
      </c>
      <c r="D11" s="269" t="s">
        <v>458</v>
      </c>
      <c r="E11" s="269" t="s">
        <v>458</v>
      </c>
      <c r="F11" s="269" t="s">
        <v>459</v>
      </c>
      <c r="G11" s="269" t="s">
        <v>459</v>
      </c>
      <c r="H11" s="276" t="str">
        <f>'Pixel-System'!C5</f>
        <v>Mode 1</v>
      </c>
      <c r="I11" s="276" t="s">
        <v>6069</v>
      </c>
      <c r="J11" s="276"/>
      <c r="K11" s="277" t="s">
        <v>6052</v>
      </c>
    </row>
    <row r="12" spans="1:11" x14ac:dyDescent="0.15">
      <c r="A12" s="274">
        <v>11</v>
      </c>
      <c r="B12" s="275" t="s">
        <v>476</v>
      </c>
      <c r="C12" s="269" t="s">
        <v>459</v>
      </c>
      <c r="D12" s="276">
        <v>0</v>
      </c>
      <c r="E12" s="276">
        <v>31</v>
      </c>
      <c r="F12" s="276" t="s">
        <v>225</v>
      </c>
      <c r="G12" s="276">
        <v>1</v>
      </c>
      <c r="H12" s="276">
        <f>'Pixel-System'!D10</f>
        <v>6</v>
      </c>
      <c r="I12" s="276" t="s">
        <v>6070</v>
      </c>
      <c r="J12" s="276">
        <f>IF(H12="NU",255,H12)</f>
        <v>6</v>
      </c>
      <c r="K12" s="277"/>
    </row>
    <row r="13" spans="1:11" x14ac:dyDescent="0.15">
      <c r="A13" s="274">
        <v>12</v>
      </c>
      <c r="B13" s="275" t="s">
        <v>477</v>
      </c>
      <c r="C13" s="276" t="s">
        <v>456</v>
      </c>
      <c r="D13" s="276">
        <v>0</v>
      </c>
      <c r="E13" s="276">
        <v>31</v>
      </c>
      <c r="F13" s="276" t="s">
        <v>418</v>
      </c>
      <c r="G13" s="276">
        <v>1</v>
      </c>
      <c r="H13" s="276">
        <f>'Pixel-System'!D11</f>
        <v>6</v>
      </c>
      <c r="I13" s="276" t="s">
        <v>6071</v>
      </c>
      <c r="J13" s="276">
        <f t="shared" ref="J13:J76" si="0">IF(H13="NU",255,H13)</f>
        <v>6</v>
      </c>
      <c r="K13" s="277"/>
    </row>
    <row r="14" spans="1:11" x14ac:dyDescent="0.15">
      <c r="A14" s="274">
        <v>13</v>
      </c>
      <c r="B14" s="275" t="s">
        <v>478</v>
      </c>
      <c r="C14" s="276" t="s">
        <v>456</v>
      </c>
      <c r="D14" s="276">
        <v>0</v>
      </c>
      <c r="E14" s="276">
        <v>31</v>
      </c>
      <c r="F14" s="276" t="s">
        <v>418</v>
      </c>
      <c r="G14" s="276">
        <v>1</v>
      </c>
      <c r="H14" s="276">
        <f>'Pixel-System'!D12</f>
        <v>6</v>
      </c>
      <c r="I14" s="276" t="s">
        <v>6072</v>
      </c>
      <c r="J14" s="276">
        <f t="shared" si="0"/>
        <v>6</v>
      </c>
      <c r="K14" s="277"/>
    </row>
    <row r="15" spans="1:11" x14ac:dyDescent="0.15">
      <c r="A15" s="274">
        <v>14</v>
      </c>
      <c r="B15" s="275" t="s">
        <v>479</v>
      </c>
      <c r="C15" s="276" t="s">
        <v>456</v>
      </c>
      <c r="D15" s="276">
        <v>0</v>
      </c>
      <c r="E15" s="276">
        <v>31</v>
      </c>
      <c r="F15" s="276" t="s">
        <v>418</v>
      </c>
      <c r="G15" s="276">
        <v>1</v>
      </c>
      <c r="H15" s="276">
        <f>'Pixel-System'!D13</f>
        <v>6</v>
      </c>
      <c r="I15" s="276" t="s">
        <v>6073</v>
      </c>
      <c r="J15" s="276">
        <f t="shared" si="0"/>
        <v>6</v>
      </c>
      <c r="K15" s="277"/>
    </row>
    <row r="16" spans="1:11" x14ac:dyDescent="0.15">
      <c r="A16" s="274">
        <v>15</v>
      </c>
      <c r="B16" s="275" t="s">
        <v>480</v>
      </c>
      <c r="C16" s="276" t="s">
        <v>456</v>
      </c>
      <c r="D16" s="276">
        <v>0</v>
      </c>
      <c r="E16" s="276">
        <v>31</v>
      </c>
      <c r="F16" s="276" t="s">
        <v>418</v>
      </c>
      <c r="G16" s="276">
        <v>1</v>
      </c>
      <c r="H16" s="276">
        <f>'Pixel-System'!D14</f>
        <v>6</v>
      </c>
      <c r="I16" s="276" t="s">
        <v>6074</v>
      </c>
      <c r="J16" s="276">
        <f t="shared" si="0"/>
        <v>6</v>
      </c>
      <c r="K16" s="277"/>
    </row>
    <row r="17" spans="1:11" x14ac:dyDescent="0.15">
      <c r="A17" s="274">
        <v>16</v>
      </c>
      <c r="B17" s="275" t="s">
        <v>481</v>
      </c>
      <c r="C17" s="276" t="s">
        <v>456</v>
      </c>
      <c r="D17" s="276">
        <v>0</v>
      </c>
      <c r="E17" s="276">
        <v>31</v>
      </c>
      <c r="F17" s="276" t="s">
        <v>418</v>
      </c>
      <c r="G17" s="276">
        <v>1</v>
      </c>
      <c r="H17" s="276">
        <f>'Pixel-System'!D15</f>
        <v>6</v>
      </c>
      <c r="I17" s="276" t="s">
        <v>6075</v>
      </c>
      <c r="J17" s="276">
        <f t="shared" si="0"/>
        <v>6</v>
      </c>
      <c r="K17" s="277"/>
    </row>
    <row r="18" spans="1:11" x14ac:dyDescent="0.15">
      <c r="A18" s="274">
        <v>17</v>
      </c>
      <c r="B18" s="275" t="s">
        <v>482</v>
      </c>
      <c r="C18" s="276" t="s">
        <v>456</v>
      </c>
      <c r="D18" s="276">
        <v>0</v>
      </c>
      <c r="E18" s="276">
        <v>31</v>
      </c>
      <c r="F18" s="276" t="s">
        <v>418</v>
      </c>
      <c r="G18" s="276">
        <v>1</v>
      </c>
      <c r="H18" s="276">
        <f>'Pixel-System'!D16</f>
        <v>6</v>
      </c>
      <c r="I18" s="276" t="s">
        <v>6076</v>
      </c>
      <c r="J18" s="276">
        <f t="shared" si="0"/>
        <v>6</v>
      </c>
      <c r="K18" s="277"/>
    </row>
    <row r="19" spans="1:11" x14ac:dyDescent="0.15">
      <c r="A19" s="274">
        <v>18</v>
      </c>
      <c r="B19" s="275" t="s">
        <v>483</v>
      </c>
      <c r="C19" s="276" t="s">
        <v>456</v>
      </c>
      <c r="D19" s="276">
        <v>0</v>
      </c>
      <c r="E19" s="276">
        <v>31</v>
      </c>
      <c r="F19" s="276" t="s">
        <v>418</v>
      </c>
      <c r="G19" s="276">
        <v>1</v>
      </c>
      <c r="H19" s="276">
        <f>'Pixel-System'!D17</f>
        <v>6</v>
      </c>
      <c r="I19" s="276" t="s">
        <v>6077</v>
      </c>
      <c r="J19" s="276">
        <f t="shared" si="0"/>
        <v>6</v>
      </c>
      <c r="K19" s="277"/>
    </row>
    <row r="20" spans="1:11" x14ac:dyDescent="0.15">
      <c r="A20" s="274">
        <v>19</v>
      </c>
      <c r="B20" s="275" t="s">
        <v>484</v>
      </c>
      <c r="C20" s="276" t="s">
        <v>456</v>
      </c>
      <c r="D20" s="276">
        <v>0</v>
      </c>
      <c r="E20" s="276">
        <v>31</v>
      </c>
      <c r="F20" s="276" t="s">
        <v>418</v>
      </c>
      <c r="G20" s="276">
        <v>1</v>
      </c>
      <c r="H20" s="276">
        <f>'Pixel-System'!D18</f>
        <v>6</v>
      </c>
      <c r="I20" s="276" t="s">
        <v>6078</v>
      </c>
      <c r="J20" s="276">
        <f t="shared" si="0"/>
        <v>6</v>
      </c>
      <c r="K20" s="277"/>
    </row>
    <row r="21" spans="1:11" x14ac:dyDescent="0.15">
      <c r="A21" s="274">
        <v>20</v>
      </c>
      <c r="B21" s="275" t="s">
        <v>485</v>
      </c>
      <c r="C21" s="276" t="s">
        <v>456</v>
      </c>
      <c r="D21" s="276">
        <v>0</v>
      </c>
      <c r="E21" s="276">
        <v>31</v>
      </c>
      <c r="F21" s="276" t="s">
        <v>418</v>
      </c>
      <c r="G21" s="276">
        <v>1</v>
      </c>
      <c r="H21" s="276">
        <f>'Pixel-System'!D19</f>
        <v>6</v>
      </c>
      <c r="I21" s="276" t="s">
        <v>6079</v>
      </c>
      <c r="J21" s="276">
        <f t="shared" si="0"/>
        <v>6</v>
      </c>
      <c r="K21" s="277"/>
    </row>
    <row r="22" spans="1:11" x14ac:dyDescent="0.15">
      <c r="A22" s="274">
        <v>21</v>
      </c>
      <c r="B22" s="275" t="s">
        <v>486</v>
      </c>
      <c r="C22" s="276" t="s">
        <v>456</v>
      </c>
      <c r="D22" s="276">
        <v>0</v>
      </c>
      <c r="E22" s="276">
        <v>31</v>
      </c>
      <c r="F22" s="276" t="s">
        <v>418</v>
      </c>
      <c r="G22" s="276">
        <v>1</v>
      </c>
      <c r="H22" s="276">
        <f>'Pixel-System'!D20</f>
        <v>1</v>
      </c>
      <c r="I22" s="276" t="s">
        <v>6080</v>
      </c>
      <c r="J22" s="276">
        <f t="shared" si="0"/>
        <v>1</v>
      </c>
      <c r="K22" s="277"/>
    </row>
    <row r="23" spans="1:11" x14ac:dyDescent="0.15">
      <c r="A23" s="274">
        <v>22</v>
      </c>
      <c r="B23" s="275" t="s">
        <v>487</v>
      </c>
      <c r="C23" s="276" t="s">
        <v>456</v>
      </c>
      <c r="D23" s="276">
        <v>0</v>
      </c>
      <c r="E23" s="276">
        <v>31</v>
      </c>
      <c r="F23" s="276" t="s">
        <v>418</v>
      </c>
      <c r="G23" s="276">
        <v>1</v>
      </c>
      <c r="H23" s="276">
        <f>'Pixel-System'!D21</f>
        <v>1</v>
      </c>
      <c r="I23" s="276" t="s">
        <v>6081</v>
      </c>
      <c r="J23" s="276">
        <f t="shared" si="0"/>
        <v>1</v>
      </c>
      <c r="K23" s="277"/>
    </row>
    <row r="24" spans="1:11" x14ac:dyDescent="0.15">
      <c r="A24" s="274">
        <v>23</v>
      </c>
      <c r="B24" s="275" t="s">
        <v>488</v>
      </c>
      <c r="C24" s="276" t="s">
        <v>456</v>
      </c>
      <c r="D24" s="276">
        <v>0</v>
      </c>
      <c r="E24" s="276">
        <v>31</v>
      </c>
      <c r="F24" s="276" t="s">
        <v>418</v>
      </c>
      <c r="G24" s="276">
        <v>1</v>
      </c>
      <c r="H24" s="276" t="str">
        <f>'Pixel-System'!D22</f>
        <v>NU</v>
      </c>
      <c r="I24" s="276" t="s">
        <v>6082</v>
      </c>
      <c r="J24" s="276">
        <f t="shared" si="0"/>
        <v>255</v>
      </c>
      <c r="K24" s="277"/>
    </row>
    <row r="25" spans="1:11" x14ac:dyDescent="0.15">
      <c r="A25" s="274">
        <v>24</v>
      </c>
      <c r="B25" s="275" t="s">
        <v>489</v>
      </c>
      <c r="C25" s="276" t="s">
        <v>456</v>
      </c>
      <c r="D25" s="276">
        <v>0</v>
      </c>
      <c r="E25" s="276">
        <v>31</v>
      </c>
      <c r="F25" s="276" t="s">
        <v>418</v>
      </c>
      <c r="G25" s="276">
        <v>1</v>
      </c>
      <c r="H25" s="276" t="str">
        <f>'Pixel-System'!D23</f>
        <v>NU</v>
      </c>
      <c r="I25" s="276" t="s">
        <v>6083</v>
      </c>
      <c r="J25" s="276">
        <f t="shared" si="0"/>
        <v>255</v>
      </c>
      <c r="K25" s="277"/>
    </row>
    <row r="26" spans="1:11" x14ac:dyDescent="0.15">
      <c r="A26" s="274">
        <v>25</v>
      </c>
      <c r="B26" s="275" t="s">
        <v>490</v>
      </c>
      <c r="C26" s="276" t="s">
        <v>456</v>
      </c>
      <c r="D26" s="276">
        <v>0</v>
      </c>
      <c r="E26" s="276">
        <v>31</v>
      </c>
      <c r="F26" s="276" t="s">
        <v>418</v>
      </c>
      <c r="G26" s="276">
        <v>1</v>
      </c>
      <c r="H26" s="276" t="str">
        <f>'Pixel-System'!D24</f>
        <v>NU</v>
      </c>
      <c r="I26" s="276" t="s">
        <v>6084</v>
      </c>
      <c r="J26" s="276">
        <f t="shared" si="0"/>
        <v>255</v>
      </c>
      <c r="K26" s="277"/>
    </row>
    <row r="27" spans="1:11" x14ac:dyDescent="0.15">
      <c r="A27" s="274">
        <v>26</v>
      </c>
      <c r="B27" s="275" t="s">
        <v>491</v>
      </c>
      <c r="C27" s="276" t="s">
        <v>456</v>
      </c>
      <c r="D27" s="276">
        <v>0</v>
      </c>
      <c r="E27" s="276">
        <v>31</v>
      </c>
      <c r="F27" s="276" t="s">
        <v>418</v>
      </c>
      <c r="G27" s="276">
        <v>1</v>
      </c>
      <c r="H27" s="276" t="str">
        <f>'Pixel-System'!D25</f>
        <v>NU</v>
      </c>
      <c r="I27" s="276" t="s">
        <v>6085</v>
      </c>
      <c r="J27" s="276">
        <f t="shared" si="0"/>
        <v>255</v>
      </c>
      <c r="K27" s="277"/>
    </row>
    <row r="28" spans="1:11" x14ac:dyDescent="0.15">
      <c r="A28" s="274">
        <v>27</v>
      </c>
      <c r="B28" s="275" t="s">
        <v>492</v>
      </c>
      <c r="C28" s="276" t="s">
        <v>456</v>
      </c>
      <c r="D28" s="276">
        <v>0</v>
      </c>
      <c r="E28" s="276">
        <v>31</v>
      </c>
      <c r="F28" s="276" t="s">
        <v>418</v>
      </c>
      <c r="G28" s="276">
        <v>1</v>
      </c>
      <c r="H28" s="276" t="str">
        <f>'Pixel-System'!D26</f>
        <v>NU</v>
      </c>
      <c r="I28" s="276" t="s">
        <v>6104</v>
      </c>
      <c r="J28" s="276">
        <f t="shared" si="0"/>
        <v>255</v>
      </c>
      <c r="K28" s="277"/>
    </row>
    <row r="29" spans="1:11" x14ac:dyDescent="0.15">
      <c r="A29" s="274">
        <v>28</v>
      </c>
      <c r="B29" s="275" t="s">
        <v>494</v>
      </c>
      <c r="C29" s="276" t="s">
        <v>456</v>
      </c>
      <c r="D29" s="276">
        <v>0</v>
      </c>
      <c r="E29" s="276">
        <v>31</v>
      </c>
      <c r="F29" s="276" t="s">
        <v>418</v>
      </c>
      <c r="G29" s="276">
        <v>1</v>
      </c>
      <c r="H29" s="276" t="str">
        <f>'Pixel-System'!D27</f>
        <v>NU</v>
      </c>
      <c r="I29" s="276" t="s">
        <v>6086</v>
      </c>
      <c r="J29" s="276">
        <f t="shared" si="0"/>
        <v>255</v>
      </c>
      <c r="K29" s="277"/>
    </row>
    <row r="30" spans="1:11" x14ac:dyDescent="0.15">
      <c r="A30" s="274">
        <v>29</v>
      </c>
      <c r="B30" s="275" t="s">
        <v>495</v>
      </c>
      <c r="C30" s="276" t="s">
        <v>456</v>
      </c>
      <c r="D30" s="276">
        <v>0</v>
      </c>
      <c r="E30" s="276">
        <v>31</v>
      </c>
      <c r="F30" s="276" t="s">
        <v>418</v>
      </c>
      <c r="G30" s="276">
        <v>1</v>
      </c>
      <c r="H30" s="276" t="str">
        <f>'Pixel-System'!D28</f>
        <v>NU</v>
      </c>
      <c r="I30" s="276" t="s">
        <v>6087</v>
      </c>
      <c r="J30" s="276">
        <f t="shared" si="0"/>
        <v>255</v>
      </c>
      <c r="K30" s="277"/>
    </row>
    <row r="31" spans="1:11" x14ac:dyDescent="0.15">
      <c r="A31" s="274">
        <v>30</v>
      </c>
      <c r="B31" s="275" t="s">
        <v>496</v>
      </c>
      <c r="C31" s="276" t="s">
        <v>456</v>
      </c>
      <c r="D31" s="276">
        <v>0</v>
      </c>
      <c r="E31" s="276">
        <v>31</v>
      </c>
      <c r="F31" s="276" t="s">
        <v>418</v>
      </c>
      <c r="G31" s="276">
        <v>1</v>
      </c>
      <c r="H31" s="276" t="str">
        <f>'Pixel-System'!D29</f>
        <v>NU</v>
      </c>
      <c r="I31" s="276" t="s">
        <v>6088</v>
      </c>
      <c r="J31" s="276">
        <f t="shared" si="0"/>
        <v>255</v>
      </c>
      <c r="K31" s="277"/>
    </row>
    <row r="32" spans="1:11" x14ac:dyDescent="0.15">
      <c r="A32" s="274">
        <v>31</v>
      </c>
      <c r="B32" s="275" t="s">
        <v>497</v>
      </c>
      <c r="C32" s="276" t="s">
        <v>456</v>
      </c>
      <c r="D32" s="276">
        <v>0</v>
      </c>
      <c r="E32" s="276">
        <v>31</v>
      </c>
      <c r="F32" s="276" t="s">
        <v>418</v>
      </c>
      <c r="G32" s="276">
        <v>1</v>
      </c>
      <c r="H32" s="276" t="str">
        <f>'Pixel-System'!D30</f>
        <v>NU</v>
      </c>
      <c r="I32" s="276" t="s">
        <v>6089</v>
      </c>
      <c r="J32" s="276">
        <f t="shared" si="0"/>
        <v>255</v>
      </c>
      <c r="K32" s="277"/>
    </row>
    <row r="33" spans="1:11" x14ac:dyDescent="0.15">
      <c r="A33" s="274">
        <v>32</v>
      </c>
      <c r="B33" s="275" t="s">
        <v>498</v>
      </c>
      <c r="C33" s="276" t="s">
        <v>456</v>
      </c>
      <c r="D33" s="276">
        <v>0</v>
      </c>
      <c r="E33" s="276">
        <v>31</v>
      </c>
      <c r="F33" s="276" t="s">
        <v>418</v>
      </c>
      <c r="G33" s="276">
        <v>1</v>
      </c>
      <c r="H33" s="276" t="str">
        <f>'Pixel-System'!D31</f>
        <v>NU</v>
      </c>
      <c r="I33" s="276" t="s">
        <v>6090</v>
      </c>
      <c r="J33" s="276">
        <f t="shared" si="0"/>
        <v>255</v>
      </c>
      <c r="K33" s="277"/>
    </row>
    <row r="34" spans="1:11" x14ac:dyDescent="0.15">
      <c r="A34" s="274">
        <v>33</v>
      </c>
      <c r="B34" s="275" t="s">
        <v>499</v>
      </c>
      <c r="C34" s="276" t="s">
        <v>456</v>
      </c>
      <c r="D34" s="276">
        <v>0</v>
      </c>
      <c r="E34" s="276">
        <v>31</v>
      </c>
      <c r="F34" s="276" t="s">
        <v>418</v>
      </c>
      <c r="G34" s="276">
        <v>1</v>
      </c>
      <c r="H34" s="276" t="str">
        <f>'Pixel-System'!D32</f>
        <v>NU</v>
      </c>
      <c r="I34" s="276" t="s">
        <v>6091</v>
      </c>
      <c r="J34" s="276">
        <f t="shared" si="0"/>
        <v>255</v>
      </c>
      <c r="K34" s="277"/>
    </row>
    <row r="35" spans="1:11" x14ac:dyDescent="0.15">
      <c r="A35" s="274">
        <v>34</v>
      </c>
      <c r="B35" s="275" t="s">
        <v>500</v>
      </c>
      <c r="C35" s="276" t="s">
        <v>456</v>
      </c>
      <c r="D35" s="276">
        <v>0</v>
      </c>
      <c r="E35" s="276">
        <v>31</v>
      </c>
      <c r="F35" s="276" t="s">
        <v>418</v>
      </c>
      <c r="G35" s="276">
        <v>1</v>
      </c>
      <c r="H35" s="276" t="str">
        <f>'Pixel-System'!D33</f>
        <v>NU</v>
      </c>
      <c r="I35" s="276" t="s">
        <v>6092</v>
      </c>
      <c r="J35" s="276">
        <f t="shared" si="0"/>
        <v>255</v>
      </c>
      <c r="K35" s="277"/>
    </row>
    <row r="36" spans="1:11" x14ac:dyDescent="0.15">
      <c r="A36" s="274">
        <v>35</v>
      </c>
      <c r="B36" s="275" t="s">
        <v>501</v>
      </c>
      <c r="C36" s="276" t="s">
        <v>456</v>
      </c>
      <c r="D36" s="276">
        <v>0</v>
      </c>
      <c r="E36" s="276">
        <v>31</v>
      </c>
      <c r="F36" s="276" t="s">
        <v>418</v>
      </c>
      <c r="G36" s="276">
        <v>1</v>
      </c>
      <c r="H36" s="276" t="str">
        <f>'Pixel-System'!D34</f>
        <v>NU</v>
      </c>
      <c r="I36" s="276" t="s">
        <v>6093</v>
      </c>
      <c r="J36" s="276">
        <f t="shared" si="0"/>
        <v>255</v>
      </c>
      <c r="K36" s="277"/>
    </row>
    <row r="37" spans="1:11" x14ac:dyDescent="0.15">
      <c r="A37" s="274">
        <v>36</v>
      </c>
      <c r="B37" s="275" t="s">
        <v>502</v>
      </c>
      <c r="C37" s="276" t="s">
        <v>456</v>
      </c>
      <c r="D37" s="276">
        <v>0</v>
      </c>
      <c r="E37" s="276">
        <v>31</v>
      </c>
      <c r="F37" s="276" t="s">
        <v>418</v>
      </c>
      <c r="G37" s="276">
        <v>1</v>
      </c>
      <c r="H37" s="276" t="str">
        <f>'Pixel-System'!D35</f>
        <v>NU</v>
      </c>
      <c r="I37" s="276" t="s">
        <v>6094</v>
      </c>
      <c r="J37" s="276">
        <f t="shared" si="0"/>
        <v>255</v>
      </c>
      <c r="K37" s="277"/>
    </row>
    <row r="38" spans="1:11" x14ac:dyDescent="0.15">
      <c r="A38" s="274">
        <v>37</v>
      </c>
      <c r="B38" s="275" t="s">
        <v>503</v>
      </c>
      <c r="C38" s="276" t="s">
        <v>456</v>
      </c>
      <c r="D38" s="276">
        <v>0</v>
      </c>
      <c r="E38" s="276">
        <v>31</v>
      </c>
      <c r="F38" s="276" t="s">
        <v>418</v>
      </c>
      <c r="G38" s="276">
        <v>1</v>
      </c>
      <c r="H38" s="276" t="str">
        <f>'Pixel-System'!D36</f>
        <v>NU</v>
      </c>
      <c r="I38" s="276" t="s">
        <v>6095</v>
      </c>
      <c r="J38" s="276">
        <f t="shared" si="0"/>
        <v>255</v>
      </c>
      <c r="K38" s="277"/>
    </row>
    <row r="39" spans="1:11" x14ac:dyDescent="0.15">
      <c r="A39" s="274">
        <v>38</v>
      </c>
      <c r="B39" s="275" t="s">
        <v>504</v>
      </c>
      <c r="C39" s="276" t="s">
        <v>456</v>
      </c>
      <c r="D39" s="276">
        <v>0</v>
      </c>
      <c r="E39" s="276">
        <v>31</v>
      </c>
      <c r="F39" s="276" t="s">
        <v>418</v>
      </c>
      <c r="G39" s="276">
        <v>1</v>
      </c>
      <c r="H39" s="276" t="str">
        <f>'Pixel-System'!D37</f>
        <v>NU</v>
      </c>
      <c r="I39" s="276" t="s">
        <v>6096</v>
      </c>
      <c r="J39" s="276">
        <f t="shared" si="0"/>
        <v>255</v>
      </c>
      <c r="K39" s="277"/>
    </row>
    <row r="40" spans="1:11" x14ac:dyDescent="0.15">
      <c r="A40" s="274">
        <v>39</v>
      </c>
      <c r="B40" s="275" t="s">
        <v>505</v>
      </c>
      <c r="C40" s="276" t="s">
        <v>456</v>
      </c>
      <c r="D40" s="276">
        <v>0</v>
      </c>
      <c r="E40" s="276">
        <v>31</v>
      </c>
      <c r="F40" s="276" t="s">
        <v>418</v>
      </c>
      <c r="G40" s="276">
        <v>1</v>
      </c>
      <c r="H40" s="276" t="str">
        <f>'Pixel-System'!D38</f>
        <v>NU</v>
      </c>
      <c r="I40" s="276" t="s">
        <v>6097</v>
      </c>
      <c r="J40" s="276">
        <f t="shared" si="0"/>
        <v>255</v>
      </c>
      <c r="K40" s="277"/>
    </row>
    <row r="41" spans="1:11" x14ac:dyDescent="0.15">
      <c r="A41" s="274">
        <v>40</v>
      </c>
      <c r="B41" s="275" t="s">
        <v>506</v>
      </c>
      <c r="C41" s="276" t="s">
        <v>456</v>
      </c>
      <c r="D41" s="276">
        <v>0</v>
      </c>
      <c r="E41" s="276">
        <v>31</v>
      </c>
      <c r="F41" s="276" t="s">
        <v>418</v>
      </c>
      <c r="G41" s="276">
        <v>1</v>
      </c>
      <c r="H41" s="276" t="str">
        <f>'Pixel-System'!D39</f>
        <v>NU</v>
      </c>
      <c r="I41" s="276" t="s">
        <v>6098</v>
      </c>
      <c r="J41" s="276">
        <f t="shared" si="0"/>
        <v>255</v>
      </c>
      <c r="K41" s="277"/>
    </row>
    <row r="42" spans="1:11" x14ac:dyDescent="0.15">
      <c r="A42" s="274">
        <v>41</v>
      </c>
      <c r="B42" s="275" t="s">
        <v>507</v>
      </c>
      <c r="C42" s="276" t="s">
        <v>456</v>
      </c>
      <c r="D42" s="276">
        <v>0</v>
      </c>
      <c r="E42" s="276">
        <v>31</v>
      </c>
      <c r="F42" s="276" t="s">
        <v>418</v>
      </c>
      <c r="G42" s="276">
        <v>1</v>
      </c>
      <c r="H42" s="276" t="str">
        <f>'Pixel-System'!D40</f>
        <v>NU</v>
      </c>
      <c r="I42" s="276" t="s">
        <v>6099</v>
      </c>
      <c r="J42" s="276">
        <f t="shared" si="0"/>
        <v>255</v>
      </c>
      <c r="K42" s="277"/>
    </row>
    <row r="43" spans="1:11" x14ac:dyDescent="0.15">
      <c r="A43" s="274">
        <v>42</v>
      </c>
      <c r="B43" s="275" t="s">
        <v>508</v>
      </c>
      <c r="C43" s="276" t="s">
        <v>456</v>
      </c>
      <c r="D43" s="276">
        <v>0</v>
      </c>
      <c r="E43" s="276">
        <v>31</v>
      </c>
      <c r="F43" s="276" t="s">
        <v>418</v>
      </c>
      <c r="G43" s="276">
        <v>1</v>
      </c>
      <c r="H43" s="276" t="str">
        <f>'Pixel-System'!D41</f>
        <v>NU</v>
      </c>
      <c r="I43" s="276" t="s">
        <v>6100</v>
      </c>
      <c r="J43" s="276">
        <f t="shared" si="0"/>
        <v>255</v>
      </c>
      <c r="K43" s="277"/>
    </row>
    <row r="44" spans="1:11" x14ac:dyDescent="0.15">
      <c r="A44" s="274">
        <v>43</v>
      </c>
      <c r="B44" s="275" t="s">
        <v>509</v>
      </c>
      <c r="C44" s="276" t="s">
        <v>456</v>
      </c>
      <c r="D44" s="276">
        <v>0</v>
      </c>
      <c r="E44" s="276">
        <v>31</v>
      </c>
      <c r="F44" s="276" t="s">
        <v>418</v>
      </c>
      <c r="G44" s="276">
        <v>1</v>
      </c>
      <c r="H44" s="276">
        <f>'Pixel-System'!D42</f>
        <v>6</v>
      </c>
      <c r="I44" s="276" t="s">
        <v>6105</v>
      </c>
      <c r="J44" s="276">
        <f t="shared" si="0"/>
        <v>6</v>
      </c>
      <c r="K44" s="277"/>
    </row>
    <row r="45" spans="1:11" x14ac:dyDescent="0.15">
      <c r="A45" s="274">
        <v>44</v>
      </c>
      <c r="B45" s="275" t="s">
        <v>493</v>
      </c>
      <c r="C45" s="276" t="s">
        <v>456</v>
      </c>
      <c r="D45" s="276">
        <v>0</v>
      </c>
      <c r="E45" s="276">
        <v>31</v>
      </c>
      <c r="F45" s="276" t="s">
        <v>418</v>
      </c>
      <c r="G45" s="276">
        <v>1</v>
      </c>
      <c r="H45" s="276">
        <f>'Pixel-System'!D43</f>
        <v>6</v>
      </c>
      <c r="I45" s="276" t="s">
        <v>6101</v>
      </c>
      <c r="J45" s="276">
        <f t="shared" si="0"/>
        <v>6</v>
      </c>
      <c r="K45" s="277"/>
    </row>
    <row r="46" spans="1:11" x14ac:dyDescent="0.15">
      <c r="A46" s="274">
        <v>45</v>
      </c>
      <c r="B46" s="275" t="s">
        <v>510</v>
      </c>
      <c r="C46" s="276" t="s">
        <v>456</v>
      </c>
      <c r="D46" s="276">
        <v>0</v>
      </c>
      <c r="E46" s="276">
        <v>31</v>
      </c>
      <c r="F46" s="276" t="s">
        <v>418</v>
      </c>
      <c r="G46" s="276">
        <v>1</v>
      </c>
      <c r="H46" s="276">
        <f>'Pixel-System'!D44</f>
        <v>1</v>
      </c>
      <c r="I46" s="276" t="s">
        <v>6102</v>
      </c>
      <c r="J46" s="276">
        <f t="shared" si="0"/>
        <v>1</v>
      </c>
      <c r="K46" s="277"/>
    </row>
    <row r="47" spans="1:11" x14ac:dyDescent="0.15">
      <c r="A47" s="274">
        <v>46</v>
      </c>
      <c r="B47" s="275" t="s">
        <v>511</v>
      </c>
      <c r="C47" s="276" t="s">
        <v>456</v>
      </c>
      <c r="D47" s="276">
        <v>0</v>
      </c>
      <c r="E47" s="276">
        <v>31</v>
      </c>
      <c r="F47" s="276" t="s">
        <v>418</v>
      </c>
      <c r="G47" s="276">
        <v>1</v>
      </c>
      <c r="H47" s="276">
        <f>'Pixel-System'!D45</f>
        <v>1</v>
      </c>
      <c r="I47" s="276" t="s">
        <v>6103</v>
      </c>
      <c r="J47" s="276">
        <f t="shared" si="0"/>
        <v>1</v>
      </c>
      <c r="K47" s="277"/>
    </row>
    <row r="48" spans="1:11" x14ac:dyDescent="0.15">
      <c r="A48" s="274">
        <v>47</v>
      </c>
      <c r="B48" s="275" t="s">
        <v>512</v>
      </c>
      <c r="C48" s="276" t="s">
        <v>456</v>
      </c>
      <c r="D48" s="276">
        <v>0</v>
      </c>
      <c r="E48" s="276">
        <v>31</v>
      </c>
      <c r="F48" s="276" t="s">
        <v>418</v>
      </c>
      <c r="G48" s="276">
        <v>1</v>
      </c>
      <c r="H48" s="276">
        <f>'Pixel-System'!D46</f>
        <v>1</v>
      </c>
      <c r="I48" s="276" t="s">
        <v>6106</v>
      </c>
      <c r="J48" s="276">
        <f t="shared" si="0"/>
        <v>1</v>
      </c>
      <c r="K48" s="277"/>
    </row>
    <row r="49" spans="1:11" x14ac:dyDescent="0.15">
      <c r="A49" s="274">
        <v>48</v>
      </c>
      <c r="B49" s="275" t="s">
        <v>513</v>
      </c>
      <c r="C49" s="276" t="s">
        <v>456</v>
      </c>
      <c r="D49" s="276">
        <v>0</v>
      </c>
      <c r="E49" s="276">
        <v>31</v>
      </c>
      <c r="F49" s="276" t="s">
        <v>418</v>
      </c>
      <c r="G49" s="276">
        <v>1</v>
      </c>
      <c r="H49" s="276">
        <f>'Pixel-System'!D47</f>
        <v>1</v>
      </c>
      <c r="I49" s="276" t="s">
        <v>6107</v>
      </c>
      <c r="J49" s="276">
        <f t="shared" si="0"/>
        <v>1</v>
      </c>
      <c r="K49" s="277"/>
    </row>
    <row r="50" spans="1:11" x14ac:dyDescent="0.15">
      <c r="A50" s="274">
        <v>49</v>
      </c>
      <c r="B50" s="275" t="s">
        <v>514</v>
      </c>
      <c r="C50" s="276" t="s">
        <v>456</v>
      </c>
      <c r="D50" s="276">
        <v>0</v>
      </c>
      <c r="E50" s="276">
        <v>31</v>
      </c>
      <c r="F50" s="276" t="s">
        <v>418</v>
      </c>
      <c r="G50" s="276">
        <v>1</v>
      </c>
      <c r="H50" s="276">
        <f>'Pixel-System'!D48</f>
        <v>1</v>
      </c>
      <c r="I50" s="276" t="s">
        <v>6108</v>
      </c>
      <c r="J50" s="276">
        <f t="shared" si="0"/>
        <v>1</v>
      </c>
      <c r="K50" s="277"/>
    </row>
    <row r="51" spans="1:11" x14ac:dyDescent="0.15">
      <c r="A51" s="274">
        <v>50</v>
      </c>
      <c r="B51" s="275" t="s">
        <v>515</v>
      </c>
      <c r="C51" s="276" t="s">
        <v>456</v>
      </c>
      <c r="D51" s="276">
        <v>0</v>
      </c>
      <c r="E51" s="276">
        <v>31</v>
      </c>
      <c r="F51" s="276" t="s">
        <v>418</v>
      </c>
      <c r="G51" s="276">
        <v>1</v>
      </c>
      <c r="H51" s="276">
        <f>'Pixel-System'!D49</f>
        <v>1</v>
      </c>
      <c r="I51" s="276" t="s">
        <v>6109</v>
      </c>
      <c r="J51" s="276">
        <f t="shared" si="0"/>
        <v>1</v>
      </c>
      <c r="K51" s="277"/>
    </row>
    <row r="52" spans="1:11" x14ac:dyDescent="0.15">
      <c r="A52" s="274">
        <v>51</v>
      </c>
      <c r="B52" s="275" t="s">
        <v>516</v>
      </c>
      <c r="C52" s="276" t="s">
        <v>456</v>
      </c>
      <c r="D52" s="276">
        <v>0</v>
      </c>
      <c r="E52" s="276">
        <v>31</v>
      </c>
      <c r="F52" s="276" t="s">
        <v>418</v>
      </c>
      <c r="G52" s="276">
        <v>1</v>
      </c>
      <c r="H52" s="276">
        <f>'Pixel-System'!D50</f>
        <v>1</v>
      </c>
      <c r="I52" s="276" t="s">
        <v>6110</v>
      </c>
      <c r="J52" s="276">
        <f t="shared" si="0"/>
        <v>1</v>
      </c>
      <c r="K52" s="277"/>
    </row>
    <row r="53" spans="1:11" x14ac:dyDescent="0.15">
      <c r="A53" s="274">
        <v>52</v>
      </c>
      <c r="B53" s="275" t="s">
        <v>517</v>
      </c>
      <c r="C53" s="276" t="s">
        <v>456</v>
      </c>
      <c r="D53" s="276">
        <v>0</v>
      </c>
      <c r="E53" s="276">
        <v>31</v>
      </c>
      <c r="F53" s="276" t="s">
        <v>418</v>
      </c>
      <c r="G53" s="276">
        <v>1</v>
      </c>
      <c r="H53" s="276">
        <f>'Pixel-System'!D51</f>
        <v>1</v>
      </c>
      <c r="I53" s="276" t="s">
        <v>6111</v>
      </c>
      <c r="J53" s="276">
        <f t="shared" si="0"/>
        <v>1</v>
      </c>
      <c r="K53" s="277"/>
    </row>
    <row r="54" spans="1:11" x14ac:dyDescent="0.15">
      <c r="A54" s="274">
        <v>53</v>
      </c>
      <c r="B54" s="275" t="s">
        <v>518</v>
      </c>
      <c r="C54" s="276" t="s">
        <v>456</v>
      </c>
      <c r="D54" s="276">
        <v>0</v>
      </c>
      <c r="E54" s="276">
        <v>31</v>
      </c>
      <c r="F54" s="276" t="s">
        <v>418</v>
      </c>
      <c r="G54" s="276">
        <v>1</v>
      </c>
      <c r="H54" s="276">
        <f>'Pixel-System'!D52</f>
        <v>1</v>
      </c>
      <c r="I54" s="276" t="s">
        <v>6112</v>
      </c>
      <c r="J54" s="276">
        <f t="shared" si="0"/>
        <v>1</v>
      </c>
      <c r="K54" s="277"/>
    </row>
    <row r="55" spans="1:11" x14ac:dyDescent="0.15">
      <c r="A55" s="274">
        <v>54</v>
      </c>
      <c r="B55" s="275" t="s">
        <v>519</v>
      </c>
      <c r="C55" s="276" t="s">
        <v>456</v>
      </c>
      <c r="D55" s="276">
        <v>0</v>
      </c>
      <c r="E55" s="276">
        <v>31</v>
      </c>
      <c r="F55" s="276" t="s">
        <v>418</v>
      </c>
      <c r="G55" s="276">
        <v>1</v>
      </c>
      <c r="H55" s="276">
        <f>'Pixel-System'!D53</f>
        <v>1</v>
      </c>
      <c r="I55" s="276" t="s">
        <v>6113</v>
      </c>
      <c r="J55" s="276">
        <f t="shared" si="0"/>
        <v>1</v>
      </c>
      <c r="K55" s="277"/>
    </row>
    <row r="56" spans="1:11" x14ac:dyDescent="0.15">
      <c r="A56" s="274">
        <v>55</v>
      </c>
      <c r="B56" s="275" t="s">
        <v>520</v>
      </c>
      <c r="C56" s="276" t="s">
        <v>456</v>
      </c>
      <c r="D56" s="276">
        <v>0</v>
      </c>
      <c r="E56" s="276">
        <v>31</v>
      </c>
      <c r="F56" s="276" t="s">
        <v>418</v>
      </c>
      <c r="G56" s="276">
        <v>1</v>
      </c>
      <c r="H56" s="276" t="str">
        <f>'Pixel-System'!D54</f>
        <v>NU</v>
      </c>
      <c r="I56" s="276" t="s">
        <v>6114</v>
      </c>
      <c r="J56" s="276">
        <f t="shared" si="0"/>
        <v>255</v>
      </c>
      <c r="K56" s="277"/>
    </row>
    <row r="57" spans="1:11" x14ac:dyDescent="0.15">
      <c r="A57" s="274">
        <v>56</v>
      </c>
      <c r="B57" s="275" t="s">
        <v>521</v>
      </c>
      <c r="C57" s="276" t="s">
        <v>456</v>
      </c>
      <c r="D57" s="276">
        <v>0</v>
      </c>
      <c r="E57" s="276">
        <v>31</v>
      </c>
      <c r="F57" s="276" t="s">
        <v>418</v>
      </c>
      <c r="G57" s="276">
        <v>1</v>
      </c>
      <c r="H57" s="276" t="str">
        <f>'Pixel-System'!D55</f>
        <v>NU</v>
      </c>
      <c r="I57" s="276" t="s">
        <v>6115</v>
      </c>
      <c r="J57" s="276">
        <f t="shared" si="0"/>
        <v>255</v>
      </c>
      <c r="K57" s="277"/>
    </row>
    <row r="58" spans="1:11" x14ac:dyDescent="0.15">
      <c r="A58" s="274">
        <v>57</v>
      </c>
      <c r="B58" s="275" t="s">
        <v>522</v>
      </c>
      <c r="C58" s="276" t="s">
        <v>456</v>
      </c>
      <c r="D58" s="276">
        <v>0</v>
      </c>
      <c r="E58" s="276">
        <v>31</v>
      </c>
      <c r="F58" s="276" t="s">
        <v>418</v>
      </c>
      <c r="G58" s="276">
        <v>1</v>
      </c>
      <c r="H58" s="276" t="str">
        <f>'Pixel-System'!D56</f>
        <v>NU</v>
      </c>
      <c r="I58" s="276" t="s">
        <v>6116</v>
      </c>
      <c r="J58" s="276">
        <f t="shared" si="0"/>
        <v>255</v>
      </c>
      <c r="K58" s="277"/>
    </row>
    <row r="59" spans="1:11" x14ac:dyDescent="0.15">
      <c r="A59" s="274">
        <v>58</v>
      </c>
      <c r="B59" s="275" t="s">
        <v>523</v>
      </c>
      <c r="C59" s="276" t="s">
        <v>456</v>
      </c>
      <c r="D59" s="276">
        <v>0</v>
      </c>
      <c r="E59" s="276">
        <v>31</v>
      </c>
      <c r="F59" s="276" t="s">
        <v>418</v>
      </c>
      <c r="G59" s="276">
        <v>1</v>
      </c>
      <c r="H59" s="276" t="str">
        <f>'Pixel-System'!D57</f>
        <v>NU</v>
      </c>
      <c r="I59" s="276" t="s">
        <v>6117</v>
      </c>
      <c r="J59" s="276">
        <f t="shared" si="0"/>
        <v>255</v>
      </c>
      <c r="K59" s="277"/>
    </row>
    <row r="60" spans="1:11" x14ac:dyDescent="0.15">
      <c r="A60" s="274">
        <v>59</v>
      </c>
      <c r="B60" s="275" t="s">
        <v>524</v>
      </c>
      <c r="C60" s="276" t="s">
        <v>456</v>
      </c>
      <c r="D60" s="276">
        <v>0</v>
      </c>
      <c r="E60" s="276">
        <v>31</v>
      </c>
      <c r="F60" s="276" t="s">
        <v>418</v>
      </c>
      <c r="G60" s="276">
        <v>1</v>
      </c>
      <c r="H60" s="276" t="str">
        <f>'Pixel-System'!D58</f>
        <v>NU</v>
      </c>
      <c r="I60" s="276" t="s">
        <v>6118</v>
      </c>
      <c r="J60" s="276">
        <f t="shared" si="0"/>
        <v>255</v>
      </c>
      <c r="K60" s="277"/>
    </row>
    <row r="61" spans="1:11" x14ac:dyDescent="0.15">
      <c r="A61" s="274">
        <v>60</v>
      </c>
      <c r="B61" s="275" t="s">
        <v>525</v>
      </c>
      <c r="C61" s="276" t="s">
        <v>456</v>
      </c>
      <c r="D61" s="276">
        <v>0</v>
      </c>
      <c r="E61" s="276">
        <v>31</v>
      </c>
      <c r="F61" s="276" t="s">
        <v>418</v>
      </c>
      <c r="G61" s="276">
        <v>1</v>
      </c>
      <c r="H61" s="276" t="str">
        <f>'Pixel-System'!D59</f>
        <v>NU</v>
      </c>
      <c r="I61" s="276" t="s">
        <v>6119</v>
      </c>
      <c r="J61" s="276">
        <f t="shared" si="0"/>
        <v>255</v>
      </c>
      <c r="K61" s="277"/>
    </row>
    <row r="62" spans="1:11" x14ac:dyDescent="0.15">
      <c r="A62" s="274">
        <v>61</v>
      </c>
      <c r="B62" s="275" t="s">
        <v>526</v>
      </c>
      <c r="C62" s="276" t="s">
        <v>456</v>
      </c>
      <c r="D62" s="276">
        <v>0</v>
      </c>
      <c r="E62" s="276">
        <v>31</v>
      </c>
      <c r="F62" s="276" t="s">
        <v>418</v>
      </c>
      <c r="G62" s="276">
        <v>1</v>
      </c>
      <c r="H62" s="276" t="str">
        <f>'Pixel-System'!D60</f>
        <v>NU</v>
      </c>
      <c r="I62" s="276" t="s">
        <v>6120</v>
      </c>
      <c r="J62" s="276">
        <f t="shared" si="0"/>
        <v>255</v>
      </c>
      <c r="K62" s="277"/>
    </row>
    <row r="63" spans="1:11" x14ac:dyDescent="0.15">
      <c r="A63" s="274">
        <v>62</v>
      </c>
      <c r="B63" s="275" t="s">
        <v>527</v>
      </c>
      <c r="C63" s="276" t="s">
        <v>456</v>
      </c>
      <c r="D63" s="276">
        <v>0</v>
      </c>
      <c r="E63" s="276">
        <v>31</v>
      </c>
      <c r="F63" s="276" t="s">
        <v>418</v>
      </c>
      <c r="G63" s="276">
        <v>1</v>
      </c>
      <c r="H63" s="276" t="str">
        <f>'Pixel-System'!D61</f>
        <v>NU</v>
      </c>
      <c r="I63" s="276" t="s">
        <v>6121</v>
      </c>
      <c r="J63" s="276">
        <f t="shared" si="0"/>
        <v>255</v>
      </c>
      <c r="K63" s="277"/>
    </row>
    <row r="64" spans="1:11" x14ac:dyDescent="0.15">
      <c r="A64" s="274">
        <v>63</v>
      </c>
      <c r="B64" s="275" t="s">
        <v>528</v>
      </c>
      <c r="C64" s="276" t="s">
        <v>456</v>
      </c>
      <c r="D64" s="276">
        <v>0</v>
      </c>
      <c r="E64" s="276">
        <v>31</v>
      </c>
      <c r="F64" s="276" t="s">
        <v>418</v>
      </c>
      <c r="G64" s="276">
        <v>1</v>
      </c>
      <c r="H64" s="276" t="str">
        <f>'Pixel-System'!D62</f>
        <v>NU</v>
      </c>
      <c r="I64" s="276" t="s">
        <v>6122</v>
      </c>
      <c r="J64" s="276">
        <f t="shared" si="0"/>
        <v>255</v>
      </c>
      <c r="K64" s="277"/>
    </row>
    <row r="65" spans="1:11" x14ac:dyDescent="0.15">
      <c r="A65" s="274">
        <v>64</v>
      </c>
      <c r="B65" s="275" t="s">
        <v>529</v>
      </c>
      <c r="C65" s="276" t="s">
        <v>456</v>
      </c>
      <c r="D65" s="276">
        <v>0</v>
      </c>
      <c r="E65" s="276">
        <v>31</v>
      </c>
      <c r="F65" s="276" t="s">
        <v>418</v>
      </c>
      <c r="G65" s="276">
        <v>1</v>
      </c>
      <c r="H65" s="276" t="str">
        <f>'Pixel-System'!D63</f>
        <v>NU</v>
      </c>
      <c r="I65" s="276" t="s">
        <v>6123</v>
      </c>
      <c r="J65" s="276">
        <f t="shared" si="0"/>
        <v>255</v>
      </c>
      <c r="K65" s="277"/>
    </row>
    <row r="66" spans="1:11" x14ac:dyDescent="0.15">
      <c r="A66" s="274">
        <v>65</v>
      </c>
      <c r="B66" s="275" t="s">
        <v>530</v>
      </c>
      <c r="C66" s="276" t="s">
        <v>456</v>
      </c>
      <c r="D66" s="276">
        <v>0</v>
      </c>
      <c r="E66" s="276">
        <v>31</v>
      </c>
      <c r="F66" s="276" t="s">
        <v>418</v>
      </c>
      <c r="G66" s="276">
        <v>1</v>
      </c>
      <c r="H66" s="276" t="str">
        <f>'Pixel-System'!D64</f>
        <v>NU</v>
      </c>
      <c r="I66" s="276" t="s">
        <v>6124</v>
      </c>
      <c r="J66" s="276">
        <f t="shared" si="0"/>
        <v>255</v>
      </c>
      <c r="K66" s="277"/>
    </row>
    <row r="67" spans="1:11" x14ac:dyDescent="0.15">
      <c r="A67" s="274">
        <v>66</v>
      </c>
      <c r="B67" s="275" t="s">
        <v>531</v>
      </c>
      <c r="C67" s="276" t="s">
        <v>456</v>
      </c>
      <c r="D67" s="276">
        <v>0</v>
      </c>
      <c r="E67" s="276">
        <v>31</v>
      </c>
      <c r="F67" s="276" t="s">
        <v>418</v>
      </c>
      <c r="G67" s="276">
        <v>1</v>
      </c>
      <c r="H67" s="276" t="str">
        <f>'Pixel-System'!D65</f>
        <v>NU</v>
      </c>
      <c r="I67" s="276" t="s">
        <v>6125</v>
      </c>
      <c r="J67" s="276">
        <f t="shared" si="0"/>
        <v>255</v>
      </c>
      <c r="K67" s="277"/>
    </row>
    <row r="68" spans="1:11" x14ac:dyDescent="0.15">
      <c r="A68" s="274">
        <v>67</v>
      </c>
      <c r="B68" s="275" t="s">
        <v>532</v>
      </c>
      <c r="C68" s="276" t="s">
        <v>456</v>
      </c>
      <c r="D68" s="276">
        <v>0</v>
      </c>
      <c r="E68" s="276">
        <v>31</v>
      </c>
      <c r="F68" s="276" t="s">
        <v>418</v>
      </c>
      <c r="G68" s="276">
        <v>1</v>
      </c>
      <c r="H68" s="276" t="str">
        <f>'Pixel-System'!D66</f>
        <v>NU</v>
      </c>
      <c r="I68" s="276" t="s">
        <v>6126</v>
      </c>
      <c r="J68" s="276">
        <f t="shared" si="0"/>
        <v>255</v>
      </c>
      <c r="K68" s="277"/>
    </row>
    <row r="69" spans="1:11" x14ac:dyDescent="0.15">
      <c r="A69" s="274">
        <v>68</v>
      </c>
      <c r="B69" s="275" t="s">
        <v>533</v>
      </c>
      <c r="C69" s="276" t="s">
        <v>456</v>
      </c>
      <c r="D69" s="276">
        <v>0</v>
      </c>
      <c r="E69" s="276">
        <v>31</v>
      </c>
      <c r="F69" s="276" t="s">
        <v>418</v>
      </c>
      <c r="G69" s="276">
        <v>1</v>
      </c>
      <c r="H69" s="276" t="str">
        <f>'Pixel-System'!D67</f>
        <v>NU</v>
      </c>
      <c r="I69" s="276" t="s">
        <v>6127</v>
      </c>
      <c r="J69" s="276">
        <f t="shared" si="0"/>
        <v>255</v>
      </c>
      <c r="K69" s="277"/>
    </row>
    <row r="70" spans="1:11" x14ac:dyDescent="0.15">
      <c r="A70" s="274">
        <v>69</v>
      </c>
      <c r="B70" s="275" t="s">
        <v>534</v>
      </c>
      <c r="C70" s="276" t="s">
        <v>456</v>
      </c>
      <c r="D70" s="276">
        <v>0</v>
      </c>
      <c r="E70" s="276">
        <v>31</v>
      </c>
      <c r="F70" s="276" t="s">
        <v>418</v>
      </c>
      <c r="G70" s="276">
        <v>1</v>
      </c>
      <c r="H70" s="276" t="str">
        <f>'Pixel-System'!D68</f>
        <v>NU</v>
      </c>
      <c r="I70" s="276" t="s">
        <v>6128</v>
      </c>
      <c r="J70" s="276">
        <f t="shared" si="0"/>
        <v>255</v>
      </c>
      <c r="K70" s="277"/>
    </row>
    <row r="71" spans="1:11" x14ac:dyDescent="0.15">
      <c r="A71" s="274">
        <v>70</v>
      </c>
      <c r="B71" s="275" t="s">
        <v>535</v>
      </c>
      <c r="C71" s="276" t="s">
        <v>456</v>
      </c>
      <c r="D71" s="276">
        <v>0</v>
      </c>
      <c r="E71" s="276">
        <v>31</v>
      </c>
      <c r="F71" s="276" t="s">
        <v>418</v>
      </c>
      <c r="G71" s="276">
        <v>1</v>
      </c>
      <c r="H71" s="276" t="str">
        <f>'Pixel-System'!D69</f>
        <v>NU</v>
      </c>
      <c r="I71" s="276" t="s">
        <v>6129</v>
      </c>
      <c r="J71" s="276">
        <f t="shared" si="0"/>
        <v>255</v>
      </c>
      <c r="K71" s="277"/>
    </row>
    <row r="72" spans="1:11" x14ac:dyDescent="0.15">
      <c r="A72" s="274">
        <v>71</v>
      </c>
      <c r="B72" s="275" t="s">
        <v>536</v>
      </c>
      <c r="C72" s="276" t="s">
        <v>456</v>
      </c>
      <c r="D72" s="276">
        <v>0</v>
      </c>
      <c r="E72" s="276">
        <v>31</v>
      </c>
      <c r="F72" s="276" t="s">
        <v>418</v>
      </c>
      <c r="G72" s="276">
        <v>1</v>
      </c>
      <c r="H72" s="276" t="str">
        <f>'Pixel-System'!D70</f>
        <v>NU</v>
      </c>
      <c r="I72" s="276" t="s">
        <v>6130</v>
      </c>
      <c r="J72" s="276">
        <f t="shared" si="0"/>
        <v>255</v>
      </c>
      <c r="K72" s="277"/>
    </row>
    <row r="73" spans="1:11" x14ac:dyDescent="0.15">
      <c r="A73" s="274">
        <v>72</v>
      </c>
      <c r="B73" s="275" t="s">
        <v>537</v>
      </c>
      <c r="C73" s="276" t="s">
        <v>456</v>
      </c>
      <c r="D73" s="276">
        <v>0</v>
      </c>
      <c r="E73" s="276">
        <v>31</v>
      </c>
      <c r="F73" s="276" t="s">
        <v>418</v>
      </c>
      <c r="G73" s="276">
        <v>1</v>
      </c>
      <c r="H73" s="276" t="str">
        <f>'Pixel-System'!D71</f>
        <v>NU</v>
      </c>
      <c r="I73" s="276" t="s">
        <v>6131</v>
      </c>
      <c r="J73" s="276">
        <f t="shared" si="0"/>
        <v>255</v>
      </c>
      <c r="K73" s="277"/>
    </row>
    <row r="74" spans="1:11" x14ac:dyDescent="0.15">
      <c r="A74" s="274">
        <v>73</v>
      </c>
      <c r="B74" s="275" t="s">
        <v>538</v>
      </c>
      <c r="C74" s="276" t="s">
        <v>456</v>
      </c>
      <c r="D74" s="276">
        <v>0</v>
      </c>
      <c r="E74" s="276">
        <v>31</v>
      </c>
      <c r="F74" s="276" t="s">
        <v>418</v>
      </c>
      <c r="G74" s="276">
        <v>1</v>
      </c>
      <c r="H74" s="276" t="str">
        <f>'Pixel-System'!D72</f>
        <v>NU</v>
      </c>
      <c r="I74" s="276" t="s">
        <v>6132</v>
      </c>
      <c r="J74" s="276">
        <f t="shared" si="0"/>
        <v>255</v>
      </c>
      <c r="K74" s="277"/>
    </row>
    <row r="75" spans="1:11" x14ac:dyDescent="0.15">
      <c r="A75" s="274">
        <v>74</v>
      </c>
      <c r="B75" s="275" t="s">
        <v>539</v>
      </c>
      <c r="C75" s="276" t="s">
        <v>456</v>
      </c>
      <c r="D75" s="276">
        <v>0</v>
      </c>
      <c r="E75" s="276">
        <v>31</v>
      </c>
      <c r="F75" s="276" t="s">
        <v>418</v>
      </c>
      <c r="G75" s="276">
        <v>1</v>
      </c>
      <c r="H75" s="276" t="str">
        <f>'Pixel-System'!D73</f>
        <v>NU</v>
      </c>
      <c r="I75" s="276" t="s">
        <v>6133</v>
      </c>
      <c r="J75" s="276">
        <f t="shared" si="0"/>
        <v>255</v>
      </c>
      <c r="K75" s="277"/>
    </row>
    <row r="76" spans="1:11" x14ac:dyDescent="0.15">
      <c r="A76" s="274">
        <v>75</v>
      </c>
      <c r="B76" s="275" t="s">
        <v>540</v>
      </c>
      <c r="C76" s="276" t="s">
        <v>456</v>
      </c>
      <c r="D76" s="276">
        <v>0</v>
      </c>
      <c r="E76" s="276">
        <v>31</v>
      </c>
      <c r="F76" s="276" t="s">
        <v>418</v>
      </c>
      <c r="G76" s="276">
        <v>1</v>
      </c>
      <c r="H76" s="276">
        <f>'Pixel-System'!D74</f>
        <v>13</v>
      </c>
      <c r="I76" s="276" t="s">
        <v>6134</v>
      </c>
      <c r="J76" s="276">
        <f t="shared" si="0"/>
        <v>13</v>
      </c>
      <c r="K76" s="277"/>
    </row>
    <row r="77" spans="1:11" x14ac:dyDescent="0.15">
      <c r="A77" s="274">
        <v>76</v>
      </c>
      <c r="B77" s="275" t="s">
        <v>541</v>
      </c>
      <c r="C77" s="276" t="s">
        <v>456</v>
      </c>
      <c r="D77" s="276">
        <v>0</v>
      </c>
      <c r="E77" s="276">
        <v>31</v>
      </c>
      <c r="F77" s="276" t="s">
        <v>418</v>
      </c>
      <c r="G77" s="276">
        <v>1</v>
      </c>
      <c r="H77" s="276">
        <f>'Pixel-System'!D75</f>
        <v>13</v>
      </c>
      <c r="I77" s="276" t="s">
        <v>6135</v>
      </c>
      <c r="J77" s="276">
        <f t="shared" ref="J77:J140" si="1">IF(H77="NU",255,H77)</f>
        <v>13</v>
      </c>
      <c r="K77" s="277"/>
    </row>
    <row r="78" spans="1:11" x14ac:dyDescent="0.15">
      <c r="A78" s="274">
        <v>77</v>
      </c>
      <c r="B78" s="275" t="s">
        <v>542</v>
      </c>
      <c r="C78" s="276" t="s">
        <v>456</v>
      </c>
      <c r="D78" s="276">
        <v>0</v>
      </c>
      <c r="E78" s="276">
        <v>31</v>
      </c>
      <c r="F78" s="276" t="s">
        <v>418</v>
      </c>
      <c r="G78" s="276">
        <v>1</v>
      </c>
      <c r="H78" s="276">
        <f>'Pixel-System'!D76</f>
        <v>13</v>
      </c>
      <c r="I78" s="276" t="s">
        <v>6136</v>
      </c>
      <c r="J78" s="276">
        <f t="shared" si="1"/>
        <v>13</v>
      </c>
      <c r="K78" s="277"/>
    </row>
    <row r="79" spans="1:11" x14ac:dyDescent="0.15">
      <c r="A79" s="274">
        <v>78</v>
      </c>
      <c r="B79" s="275" t="s">
        <v>543</v>
      </c>
      <c r="C79" s="276" t="s">
        <v>456</v>
      </c>
      <c r="D79" s="276">
        <v>0</v>
      </c>
      <c r="E79" s="276">
        <v>31</v>
      </c>
      <c r="F79" s="276" t="s">
        <v>418</v>
      </c>
      <c r="G79" s="276">
        <v>1</v>
      </c>
      <c r="H79" s="276">
        <f>'Pixel-System'!D77</f>
        <v>13</v>
      </c>
      <c r="I79" s="276" t="s">
        <v>6137</v>
      </c>
      <c r="J79" s="276">
        <f t="shared" si="1"/>
        <v>13</v>
      </c>
      <c r="K79" s="277"/>
    </row>
    <row r="80" spans="1:11" x14ac:dyDescent="0.15">
      <c r="A80" s="274">
        <v>79</v>
      </c>
      <c r="B80" s="275" t="s">
        <v>544</v>
      </c>
      <c r="C80" s="276" t="s">
        <v>456</v>
      </c>
      <c r="D80" s="276">
        <v>0</v>
      </c>
      <c r="E80" s="276">
        <v>31</v>
      </c>
      <c r="F80" s="276" t="s">
        <v>418</v>
      </c>
      <c r="G80" s="276">
        <v>1</v>
      </c>
      <c r="H80" s="276">
        <f>'Pixel-System'!D78</f>
        <v>13</v>
      </c>
      <c r="I80" s="276" t="s">
        <v>6138</v>
      </c>
      <c r="J80" s="276">
        <f t="shared" si="1"/>
        <v>13</v>
      </c>
      <c r="K80" s="277"/>
    </row>
    <row r="81" spans="1:11" x14ac:dyDescent="0.15">
      <c r="A81" s="274">
        <v>80</v>
      </c>
      <c r="B81" s="275" t="s">
        <v>545</v>
      </c>
      <c r="C81" s="276" t="s">
        <v>456</v>
      </c>
      <c r="D81" s="276">
        <v>0</v>
      </c>
      <c r="E81" s="276">
        <v>31</v>
      </c>
      <c r="F81" s="276" t="s">
        <v>418</v>
      </c>
      <c r="G81" s="276">
        <v>1</v>
      </c>
      <c r="H81" s="276">
        <f>'Pixel-System'!D79</f>
        <v>13</v>
      </c>
      <c r="I81" s="276" t="s">
        <v>6139</v>
      </c>
      <c r="J81" s="276">
        <f t="shared" si="1"/>
        <v>13</v>
      </c>
      <c r="K81" s="277"/>
    </row>
    <row r="82" spans="1:11" x14ac:dyDescent="0.15">
      <c r="A82" s="274">
        <v>81</v>
      </c>
      <c r="B82" s="275" t="s">
        <v>546</v>
      </c>
      <c r="C82" s="276" t="s">
        <v>456</v>
      </c>
      <c r="D82" s="276">
        <v>0</v>
      </c>
      <c r="E82" s="276">
        <v>31</v>
      </c>
      <c r="F82" s="276" t="s">
        <v>418</v>
      </c>
      <c r="G82" s="276">
        <v>1</v>
      </c>
      <c r="H82" s="276">
        <f>'Pixel-System'!D80</f>
        <v>13</v>
      </c>
      <c r="I82" s="276" t="s">
        <v>6140</v>
      </c>
      <c r="J82" s="276">
        <f t="shared" si="1"/>
        <v>13</v>
      </c>
      <c r="K82" s="277"/>
    </row>
    <row r="83" spans="1:11" x14ac:dyDescent="0.15">
      <c r="A83" s="274">
        <v>82</v>
      </c>
      <c r="B83" s="275" t="s">
        <v>547</v>
      </c>
      <c r="C83" s="276" t="s">
        <v>456</v>
      </c>
      <c r="D83" s="276">
        <v>0</v>
      </c>
      <c r="E83" s="276">
        <v>31</v>
      </c>
      <c r="F83" s="276" t="s">
        <v>418</v>
      </c>
      <c r="G83" s="276">
        <v>1</v>
      </c>
      <c r="H83" s="276">
        <f>'Pixel-System'!D81</f>
        <v>13</v>
      </c>
      <c r="I83" s="276" t="s">
        <v>6141</v>
      </c>
      <c r="J83" s="276">
        <f t="shared" si="1"/>
        <v>13</v>
      </c>
      <c r="K83" s="277"/>
    </row>
    <row r="84" spans="1:11" x14ac:dyDescent="0.15">
      <c r="A84" s="274">
        <v>83</v>
      </c>
      <c r="B84" s="275" t="s">
        <v>548</v>
      </c>
      <c r="C84" s="276" t="s">
        <v>456</v>
      </c>
      <c r="D84" s="276">
        <v>0</v>
      </c>
      <c r="E84" s="276">
        <v>31</v>
      </c>
      <c r="F84" s="276" t="s">
        <v>418</v>
      </c>
      <c r="G84" s="276">
        <v>1</v>
      </c>
      <c r="H84" s="276">
        <f>'Pixel-System'!D82</f>
        <v>13</v>
      </c>
      <c r="I84" s="276" t="s">
        <v>6142</v>
      </c>
      <c r="J84" s="276">
        <f t="shared" si="1"/>
        <v>13</v>
      </c>
      <c r="K84" s="277"/>
    </row>
    <row r="85" spans="1:11" x14ac:dyDescent="0.15">
      <c r="A85" s="274">
        <v>84</v>
      </c>
      <c r="B85" s="275" t="s">
        <v>549</v>
      </c>
      <c r="C85" s="276" t="s">
        <v>456</v>
      </c>
      <c r="D85" s="276">
        <v>0</v>
      </c>
      <c r="E85" s="276">
        <v>31</v>
      </c>
      <c r="F85" s="276" t="s">
        <v>418</v>
      </c>
      <c r="G85" s="276">
        <v>1</v>
      </c>
      <c r="H85" s="276">
        <f>'Pixel-System'!D83</f>
        <v>13</v>
      </c>
      <c r="I85" s="276" t="s">
        <v>6143</v>
      </c>
      <c r="J85" s="276">
        <f t="shared" si="1"/>
        <v>13</v>
      </c>
      <c r="K85" s="277"/>
    </row>
    <row r="86" spans="1:11" x14ac:dyDescent="0.15">
      <c r="A86" s="274">
        <v>85</v>
      </c>
      <c r="B86" s="275" t="s">
        <v>550</v>
      </c>
      <c r="C86" s="276" t="s">
        <v>456</v>
      </c>
      <c r="D86" s="276">
        <v>0</v>
      </c>
      <c r="E86" s="276">
        <v>31</v>
      </c>
      <c r="F86" s="276" t="s">
        <v>418</v>
      </c>
      <c r="G86" s="276">
        <v>1</v>
      </c>
      <c r="H86" s="276">
        <f>'Pixel-System'!D84</f>
        <v>13</v>
      </c>
      <c r="I86" s="276" t="s">
        <v>6144</v>
      </c>
      <c r="J86" s="276">
        <f t="shared" si="1"/>
        <v>13</v>
      </c>
      <c r="K86" s="277"/>
    </row>
    <row r="87" spans="1:11" x14ac:dyDescent="0.15">
      <c r="A87" s="274">
        <v>86</v>
      </c>
      <c r="B87" s="275" t="s">
        <v>551</v>
      </c>
      <c r="C87" s="276" t="s">
        <v>456</v>
      </c>
      <c r="D87" s="276">
        <v>0</v>
      </c>
      <c r="E87" s="276">
        <v>31</v>
      </c>
      <c r="F87" s="276" t="s">
        <v>418</v>
      </c>
      <c r="G87" s="276">
        <v>1</v>
      </c>
      <c r="H87" s="276">
        <f>'Pixel-System'!D85</f>
        <v>13</v>
      </c>
      <c r="I87" s="276" t="s">
        <v>6145</v>
      </c>
      <c r="J87" s="276">
        <f t="shared" si="1"/>
        <v>13</v>
      </c>
      <c r="K87" s="277"/>
    </row>
    <row r="88" spans="1:11" x14ac:dyDescent="0.15">
      <c r="A88" s="274">
        <v>87</v>
      </c>
      <c r="B88" s="275" t="s">
        <v>552</v>
      </c>
      <c r="C88" s="276" t="s">
        <v>456</v>
      </c>
      <c r="D88" s="276">
        <v>0</v>
      </c>
      <c r="E88" s="276">
        <v>31</v>
      </c>
      <c r="F88" s="276" t="s">
        <v>418</v>
      </c>
      <c r="G88" s="276">
        <v>1</v>
      </c>
      <c r="H88" s="276" t="str">
        <f>'Pixel-System'!D86</f>
        <v>NU</v>
      </c>
      <c r="I88" s="276" t="s">
        <v>6146</v>
      </c>
      <c r="J88" s="276">
        <f t="shared" si="1"/>
        <v>255</v>
      </c>
      <c r="K88" s="277"/>
    </row>
    <row r="89" spans="1:11" x14ac:dyDescent="0.15">
      <c r="A89" s="274">
        <v>88</v>
      </c>
      <c r="B89" s="275" t="s">
        <v>553</v>
      </c>
      <c r="C89" s="276" t="s">
        <v>456</v>
      </c>
      <c r="D89" s="276">
        <v>0</v>
      </c>
      <c r="E89" s="276">
        <v>31</v>
      </c>
      <c r="F89" s="276" t="s">
        <v>418</v>
      </c>
      <c r="G89" s="276">
        <v>1</v>
      </c>
      <c r="H89" s="276" t="str">
        <f>'Pixel-System'!D87</f>
        <v>NU</v>
      </c>
      <c r="I89" s="276" t="s">
        <v>6147</v>
      </c>
      <c r="J89" s="276">
        <f t="shared" si="1"/>
        <v>255</v>
      </c>
      <c r="K89" s="277"/>
    </row>
    <row r="90" spans="1:11" x14ac:dyDescent="0.15">
      <c r="A90" s="274">
        <v>89</v>
      </c>
      <c r="B90" s="275" t="s">
        <v>554</v>
      </c>
      <c r="C90" s="276" t="s">
        <v>456</v>
      </c>
      <c r="D90" s="276">
        <v>0</v>
      </c>
      <c r="E90" s="276">
        <v>31</v>
      </c>
      <c r="F90" s="276" t="s">
        <v>418</v>
      </c>
      <c r="G90" s="276">
        <v>1</v>
      </c>
      <c r="H90" s="276" t="str">
        <f>'Pixel-System'!D88</f>
        <v>NU</v>
      </c>
      <c r="I90" s="276" t="s">
        <v>6148</v>
      </c>
      <c r="J90" s="276">
        <f t="shared" si="1"/>
        <v>255</v>
      </c>
      <c r="K90" s="277"/>
    </row>
    <row r="91" spans="1:11" x14ac:dyDescent="0.15">
      <c r="A91" s="274">
        <v>90</v>
      </c>
      <c r="B91" s="275" t="s">
        <v>555</v>
      </c>
      <c r="C91" s="276" t="s">
        <v>456</v>
      </c>
      <c r="D91" s="276">
        <v>0</v>
      </c>
      <c r="E91" s="276">
        <v>31</v>
      </c>
      <c r="F91" s="276" t="s">
        <v>418</v>
      </c>
      <c r="G91" s="276">
        <v>1</v>
      </c>
      <c r="H91" s="276" t="str">
        <f>'Pixel-System'!D89</f>
        <v>NU</v>
      </c>
      <c r="I91" s="276" t="s">
        <v>6149</v>
      </c>
      <c r="J91" s="276">
        <f t="shared" si="1"/>
        <v>255</v>
      </c>
      <c r="K91" s="277"/>
    </row>
    <row r="92" spans="1:11" x14ac:dyDescent="0.15">
      <c r="A92" s="274">
        <v>91</v>
      </c>
      <c r="B92" s="275" t="s">
        <v>556</v>
      </c>
      <c r="C92" s="276" t="s">
        <v>456</v>
      </c>
      <c r="D92" s="276">
        <v>0</v>
      </c>
      <c r="E92" s="276">
        <v>31</v>
      </c>
      <c r="F92" s="276" t="s">
        <v>418</v>
      </c>
      <c r="G92" s="276">
        <v>1</v>
      </c>
      <c r="H92" s="276" t="str">
        <f>'Pixel-System'!D90</f>
        <v>NU</v>
      </c>
      <c r="I92" s="276" t="s">
        <v>6150</v>
      </c>
      <c r="J92" s="276">
        <f t="shared" si="1"/>
        <v>255</v>
      </c>
      <c r="K92" s="277"/>
    </row>
    <row r="93" spans="1:11" x14ac:dyDescent="0.15">
      <c r="A93" s="274">
        <v>92</v>
      </c>
      <c r="B93" s="275" t="s">
        <v>557</v>
      </c>
      <c r="C93" s="276" t="s">
        <v>456</v>
      </c>
      <c r="D93" s="276">
        <v>0</v>
      </c>
      <c r="E93" s="276">
        <v>31</v>
      </c>
      <c r="F93" s="276" t="s">
        <v>418</v>
      </c>
      <c r="G93" s="276">
        <v>1</v>
      </c>
      <c r="H93" s="276" t="str">
        <f>'Pixel-System'!D91</f>
        <v>NU</v>
      </c>
      <c r="I93" s="276" t="s">
        <v>6151</v>
      </c>
      <c r="J93" s="276">
        <f t="shared" si="1"/>
        <v>255</v>
      </c>
      <c r="K93" s="277"/>
    </row>
    <row r="94" spans="1:11" x14ac:dyDescent="0.15">
      <c r="A94" s="274">
        <v>93</v>
      </c>
      <c r="B94" s="275" t="s">
        <v>558</v>
      </c>
      <c r="C94" s="276" t="s">
        <v>456</v>
      </c>
      <c r="D94" s="276">
        <v>0</v>
      </c>
      <c r="E94" s="276">
        <v>31</v>
      </c>
      <c r="F94" s="276" t="s">
        <v>418</v>
      </c>
      <c r="G94" s="276">
        <v>1</v>
      </c>
      <c r="H94" s="276" t="str">
        <f>'Pixel-System'!D92</f>
        <v>NU</v>
      </c>
      <c r="I94" s="276" t="s">
        <v>6152</v>
      </c>
      <c r="J94" s="276">
        <f t="shared" si="1"/>
        <v>255</v>
      </c>
      <c r="K94" s="277"/>
    </row>
    <row r="95" spans="1:11" x14ac:dyDescent="0.15">
      <c r="A95" s="274">
        <v>94</v>
      </c>
      <c r="B95" s="275" t="s">
        <v>559</v>
      </c>
      <c r="C95" s="276" t="s">
        <v>456</v>
      </c>
      <c r="D95" s="276">
        <v>0</v>
      </c>
      <c r="E95" s="276">
        <v>31</v>
      </c>
      <c r="F95" s="276" t="s">
        <v>418</v>
      </c>
      <c r="G95" s="276">
        <v>1</v>
      </c>
      <c r="H95" s="276" t="str">
        <f>'Pixel-System'!D93</f>
        <v>NU</v>
      </c>
      <c r="I95" s="276" t="s">
        <v>6153</v>
      </c>
      <c r="J95" s="276">
        <f t="shared" si="1"/>
        <v>255</v>
      </c>
      <c r="K95" s="277"/>
    </row>
    <row r="96" spans="1:11" x14ac:dyDescent="0.15">
      <c r="A96" s="274">
        <v>95</v>
      </c>
      <c r="B96" s="275" t="s">
        <v>560</v>
      </c>
      <c r="C96" s="276" t="s">
        <v>456</v>
      </c>
      <c r="D96" s="276">
        <v>0</v>
      </c>
      <c r="E96" s="276">
        <v>31</v>
      </c>
      <c r="F96" s="276" t="s">
        <v>418</v>
      </c>
      <c r="G96" s="276">
        <v>1</v>
      </c>
      <c r="H96" s="276" t="str">
        <f>'Pixel-System'!D94</f>
        <v>NU</v>
      </c>
      <c r="I96" s="276" t="s">
        <v>6154</v>
      </c>
      <c r="J96" s="276">
        <f t="shared" si="1"/>
        <v>255</v>
      </c>
      <c r="K96" s="277"/>
    </row>
    <row r="97" spans="1:11" x14ac:dyDescent="0.15">
      <c r="A97" s="274">
        <v>96</v>
      </c>
      <c r="B97" s="275" t="s">
        <v>561</v>
      </c>
      <c r="C97" s="276" t="s">
        <v>456</v>
      </c>
      <c r="D97" s="276">
        <v>0</v>
      </c>
      <c r="E97" s="276">
        <v>31</v>
      </c>
      <c r="F97" s="276" t="s">
        <v>418</v>
      </c>
      <c r="G97" s="276">
        <v>1</v>
      </c>
      <c r="H97" s="276" t="str">
        <f>'Pixel-System'!D95</f>
        <v>NU</v>
      </c>
      <c r="I97" s="276" t="s">
        <v>6155</v>
      </c>
      <c r="J97" s="276">
        <f t="shared" si="1"/>
        <v>255</v>
      </c>
      <c r="K97" s="277"/>
    </row>
    <row r="98" spans="1:11" x14ac:dyDescent="0.15">
      <c r="A98" s="274">
        <v>97</v>
      </c>
      <c r="B98" s="275" t="s">
        <v>562</v>
      </c>
      <c r="C98" s="276" t="s">
        <v>456</v>
      </c>
      <c r="D98" s="276">
        <v>0</v>
      </c>
      <c r="E98" s="276">
        <v>31</v>
      </c>
      <c r="F98" s="276" t="s">
        <v>418</v>
      </c>
      <c r="G98" s="276">
        <v>1</v>
      </c>
      <c r="H98" s="276" t="str">
        <f>'Pixel-System'!D96</f>
        <v>NU</v>
      </c>
      <c r="I98" s="276" t="s">
        <v>6156</v>
      </c>
      <c r="J98" s="276">
        <f t="shared" si="1"/>
        <v>255</v>
      </c>
      <c r="K98" s="277"/>
    </row>
    <row r="99" spans="1:11" x14ac:dyDescent="0.15">
      <c r="A99" s="274">
        <v>98</v>
      </c>
      <c r="B99" s="275" t="s">
        <v>563</v>
      </c>
      <c r="C99" s="276" t="s">
        <v>456</v>
      </c>
      <c r="D99" s="276">
        <v>0</v>
      </c>
      <c r="E99" s="276">
        <v>31</v>
      </c>
      <c r="F99" s="276" t="s">
        <v>418</v>
      </c>
      <c r="G99" s="276">
        <v>1</v>
      </c>
      <c r="H99" s="276" t="str">
        <f>'Pixel-System'!D97</f>
        <v>NU</v>
      </c>
      <c r="I99" s="276" t="s">
        <v>6157</v>
      </c>
      <c r="J99" s="276">
        <f t="shared" si="1"/>
        <v>255</v>
      </c>
      <c r="K99" s="277"/>
    </row>
    <row r="100" spans="1:11" x14ac:dyDescent="0.15">
      <c r="A100" s="274">
        <v>99</v>
      </c>
      <c r="B100" s="275" t="s">
        <v>564</v>
      </c>
      <c r="C100" s="276" t="s">
        <v>456</v>
      </c>
      <c r="D100" s="276">
        <v>0</v>
      </c>
      <c r="E100" s="276">
        <v>31</v>
      </c>
      <c r="F100" s="276" t="s">
        <v>418</v>
      </c>
      <c r="G100" s="276">
        <v>1</v>
      </c>
      <c r="H100" s="276" t="str">
        <f>'Pixel-System'!D98</f>
        <v>NU</v>
      </c>
      <c r="I100" s="276" t="s">
        <v>6158</v>
      </c>
      <c r="J100" s="276">
        <f t="shared" si="1"/>
        <v>255</v>
      </c>
      <c r="K100" s="277"/>
    </row>
    <row r="101" spans="1:11" x14ac:dyDescent="0.15">
      <c r="A101" s="274">
        <v>100</v>
      </c>
      <c r="B101" s="275" t="s">
        <v>565</v>
      </c>
      <c r="C101" s="276" t="s">
        <v>456</v>
      </c>
      <c r="D101" s="276">
        <v>0</v>
      </c>
      <c r="E101" s="276">
        <v>31</v>
      </c>
      <c r="F101" s="276" t="s">
        <v>418</v>
      </c>
      <c r="G101" s="276">
        <v>1</v>
      </c>
      <c r="H101" s="276" t="str">
        <f>'Pixel-System'!D99</f>
        <v>NU</v>
      </c>
      <c r="I101" s="276" t="s">
        <v>6159</v>
      </c>
      <c r="J101" s="276">
        <f t="shared" si="1"/>
        <v>255</v>
      </c>
      <c r="K101" s="277"/>
    </row>
    <row r="102" spans="1:11" x14ac:dyDescent="0.15">
      <c r="A102" s="274">
        <v>101</v>
      </c>
      <c r="B102" s="275" t="s">
        <v>566</v>
      </c>
      <c r="C102" s="276" t="s">
        <v>456</v>
      </c>
      <c r="D102" s="276">
        <v>0</v>
      </c>
      <c r="E102" s="276">
        <v>31</v>
      </c>
      <c r="F102" s="276" t="s">
        <v>418</v>
      </c>
      <c r="G102" s="276">
        <v>1</v>
      </c>
      <c r="H102" s="276" t="str">
        <f>'Pixel-System'!D100</f>
        <v>NU</v>
      </c>
      <c r="I102" s="276" t="s">
        <v>6160</v>
      </c>
      <c r="J102" s="276">
        <f t="shared" si="1"/>
        <v>255</v>
      </c>
      <c r="K102" s="277"/>
    </row>
    <row r="103" spans="1:11" x14ac:dyDescent="0.15">
      <c r="A103" s="274">
        <v>102</v>
      </c>
      <c r="B103" s="275" t="s">
        <v>567</v>
      </c>
      <c r="C103" s="276" t="s">
        <v>456</v>
      </c>
      <c r="D103" s="276">
        <v>0</v>
      </c>
      <c r="E103" s="276">
        <v>31</v>
      </c>
      <c r="F103" s="276" t="s">
        <v>418</v>
      </c>
      <c r="G103" s="276">
        <v>1</v>
      </c>
      <c r="H103" s="276" t="str">
        <f>'Pixel-System'!D101</f>
        <v>NU</v>
      </c>
      <c r="I103" s="276" t="s">
        <v>6161</v>
      </c>
      <c r="J103" s="276">
        <f t="shared" si="1"/>
        <v>255</v>
      </c>
      <c r="K103" s="277"/>
    </row>
    <row r="104" spans="1:11" x14ac:dyDescent="0.15">
      <c r="A104" s="274">
        <v>103</v>
      </c>
      <c r="B104" s="275" t="s">
        <v>568</v>
      </c>
      <c r="C104" s="276" t="s">
        <v>456</v>
      </c>
      <c r="D104" s="276">
        <v>0</v>
      </c>
      <c r="E104" s="276">
        <v>31</v>
      </c>
      <c r="F104" s="276" t="s">
        <v>418</v>
      </c>
      <c r="G104" s="276">
        <v>1</v>
      </c>
      <c r="H104" s="276" t="str">
        <f>'Pixel-System'!D102</f>
        <v>NU</v>
      </c>
      <c r="I104" s="276" t="s">
        <v>6162</v>
      </c>
      <c r="J104" s="276">
        <f t="shared" si="1"/>
        <v>255</v>
      </c>
      <c r="K104" s="277"/>
    </row>
    <row r="105" spans="1:11" x14ac:dyDescent="0.15">
      <c r="A105" s="274">
        <v>104</v>
      </c>
      <c r="B105" s="275" t="s">
        <v>569</v>
      </c>
      <c r="C105" s="276" t="s">
        <v>456</v>
      </c>
      <c r="D105" s="276">
        <v>0</v>
      </c>
      <c r="E105" s="276">
        <v>31</v>
      </c>
      <c r="F105" s="276" t="s">
        <v>418</v>
      </c>
      <c r="G105" s="276">
        <v>1</v>
      </c>
      <c r="H105" s="276" t="str">
        <f>'Pixel-System'!D103</f>
        <v>NU</v>
      </c>
      <c r="I105" s="276" t="s">
        <v>6163</v>
      </c>
      <c r="J105" s="276">
        <f t="shared" si="1"/>
        <v>255</v>
      </c>
      <c r="K105" s="277"/>
    </row>
    <row r="106" spans="1:11" x14ac:dyDescent="0.15">
      <c r="A106" s="274">
        <v>105</v>
      </c>
      <c r="B106" s="275" t="s">
        <v>570</v>
      </c>
      <c r="C106" s="276" t="s">
        <v>456</v>
      </c>
      <c r="D106" s="276">
        <v>0</v>
      </c>
      <c r="E106" s="276">
        <v>31</v>
      </c>
      <c r="F106" s="276" t="s">
        <v>418</v>
      </c>
      <c r="G106" s="276">
        <v>1</v>
      </c>
      <c r="H106" s="276" t="str">
        <f>'Pixel-System'!D104</f>
        <v>NU</v>
      </c>
      <c r="I106" s="276" t="s">
        <v>6164</v>
      </c>
      <c r="J106" s="276">
        <f t="shared" si="1"/>
        <v>255</v>
      </c>
      <c r="K106" s="277"/>
    </row>
    <row r="107" spans="1:11" x14ac:dyDescent="0.15">
      <c r="A107" s="274">
        <v>106</v>
      </c>
      <c r="B107" s="275" t="s">
        <v>571</v>
      </c>
      <c r="C107" s="276" t="s">
        <v>456</v>
      </c>
      <c r="D107" s="276">
        <v>0</v>
      </c>
      <c r="E107" s="276">
        <v>31</v>
      </c>
      <c r="F107" s="276" t="s">
        <v>418</v>
      </c>
      <c r="G107" s="276">
        <v>1</v>
      </c>
      <c r="H107" s="276" t="str">
        <f>'Pixel-System'!D105</f>
        <v>NU</v>
      </c>
      <c r="I107" s="276" t="s">
        <v>6165</v>
      </c>
      <c r="J107" s="276">
        <f t="shared" si="1"/>
        <v>255</v>
      </c>
      <c r="K107" s="277"/>
    </row>
    <row r="108" spans="1:11" x14ac:dyDescent="0.15">
      <c r="A108" s="274">
        <v>107</v>
      </c>
      <c r="B108" s="275" t="s">
        <v>572</v>
      </c>
      <c r="C108" s="276" t="s">
        <v>459</v>
      </c>
      <c r="D108" s="276">
        <v>1</v>
      </c>
      <c r="E108" s="276">
        <v>12</v>
      </c>
      <c r="F108" s="276" t="s">
        <v>225</v>
      </c>
      <c r="G108" s="276">
        <v>1</v>
      </c>
      <c r="H108" s="276">
        <f>'Pixel-System'!E10</f>
        <v>12</v>
      </c>
      <c r="I108" s="276" t="s">
        <v>6166</v>
      </c>
      <c r="J108" s="276">
        <f t="shared" si="1"/>
        <v>12</v>
      </c>
      <c r="K108" s="277"/>
    </row>
    <row r="109" spans="1:11" x14ac:dyDescent="0.15">
      <c r="A109" s="274">
        <v>108</v>
      </c>
      <c r="B109" s="275" t="s">
        <v>573</v>
      </c>
      <c r="C109" s="276" t="s">
        <v>459</v>
      </c>
      <c r="D109" s="276">
        <v>1</v>
      </c>
      <c r="E109" s="276">
        <v>12</v>
      </c>
      <c r="F109" s="276" t="s">
        <v>225</v>
      </c>
      <c r="G109" s="276">
        <v>1</v>
      </c>
      <c r="H109" s="276">
        <f>'Pixel-System'!E11</f>
        <v>11</v>
      </c>
      <c r="I109" s="276" t="s">
        <v>6166</v>
      </c>
      <c r="J109" s="276">
        <f t="shared" si="1"/>
        <v>11</v>
      </c>
      <c r="K109" s="277"/>
    </row>
    <row r="110" spans="1:11" x14ac:dyDescent="0.15">
      <c r="A110" s="274">
        <v>109</v>
      </c>
      <c r="B110" s="275" t="s">
        <v>574</v>
      </c>
      <c r="C110" s="276" t="s">
        <v>459</v>
      </c>
      <c r="D110" s="276">
        <v>1</v>
      </c>
      <c r="E110" s="276">
        <v>12</v>
      </c>
      <c r="F110" s="276" t="s">
        <v>225</v>
      </c>
      <c r="G110" s="276">
        <v>1</v>
      </c>
      <c r="H110" s="276">
        <f>'Pixel-System'!E12</f>
        <v>3</v>
      </c>
      <c r="I110" s="276" t="s">
        <v>6166</v>
      </c>
      <c r="J110" s="276">
        <f t="shared" si="1"/>
        <v>3</v>
      </c>
      <c r="K110" s="277"/>
    </row>
    <row r="111" spans="1:11" x14ac:dyDescent="0.15">
      <c r="A111" s="274">
        <v>110</v>
      </c>
      <c r="B111" s="275" t="s">
        <v>575</v>
      </c>
      <c r="C111" s="276" t="s">
        <v>459</v>
      </c>
      <c r="D111" s="276">
        <v>1</v>
      </c>
      <c r="E111" s="276">
        <v>12</v>
      </c>
      <c r="F111" s="276" t="s">
        <v>225</v>
      </c>
      <c r="G111" s="276">
        <v>1</v>
      </c>
      <c r="H111" s="276">
        <f>'Pixel-System'!E13</f>
        <v>4</v>
      </c>
      <c r="I111" s="276" t="s">
        <v>6166</v>
      </c>
      <c r="J111" s="276">
        <f t="shared" si="1"/>
        <v>4</v>
      </c>
      <c r="K111" s="277"/>
    </row>
    <row r="112" spans="1:11" x14ac:dyDescent="0.15">
      <c r="A112" s="274">
        <v>111</v>
      </c>
      <c r="B112" s="275" t="s">
        <v>576</v>
      </c>
      <c r="C112" s="276" t="s">
        <v>459</v>
      </c>
      <c r="D112" s="276">
        <v>1</v>
      </c>
      <c r="E112" s="276">
        <v>12</v>
      </c>
      <c r="F112" s="276" t="s">
        <v>225</v>
      </c>
      <c r="G112" s="276">
        <v>1</v>
      </c>
      <c r="H112" s="276">
        <f>'Pixel-System'!E14</f>
        <v>5</v>
      </c>
      <c r="I112" s="276" t="s">
        <v>6166</v>
      </c>
      <c r="J112" s="276">
        <f t="shared" si="1"/>
        <v>5</v>
      </c>
      <c r="K112" s="277"/>
    </row>
    <row r="113" spans="1:11" x14ac:dyDescent="0.15">
      <c r="A113" s="274">
        <v>112</v>
      </c>
      <c r="B113" s="275" t="s">
        <v>577</v>
      </c>
      <c r="C113" s="276" t="s">
        <v>459</v>
      </c>
      <c r="D113" s="276">
        <v>1</v>
      </c>
      <c r="E113" s="276">
        <v>12</v>
      </c>
      <c r="F113" s="276" t="s">
        <v>225</v>
      </c>
      <c r="G113" s="276">
        <v>1</v>
      </c>
      <c r="H113" s="276">
        <f>'Pixel-System'!E15</f>
        <v>6</v>
      </c>
      <c r="I113" s="276" t="s">
        <v>6166</v>
      </c>
      <c r="J113" s="276">
        <f t="shared" si="1"/>
        <v>6</v>
      </c>
      <c r="K113" s="277"/>
    </row>
    <row r="114" spans="1:11" x14ac:dyDescent="0.15">
      <c r="A114" s="274">
        <v>113</v>
      </c>
      <c r="B114" s="275" t="s">
        <v>578</v>
      </c>
      <c r="C114" s="276" t="s">
        <v>459</v>
      </c>
      <c r="D114" s="276">
        <v>1</v>
      </c>
      <c r="E114" s="276">
        <v>12</v>
      </c>
      <c r="F114" s="276" t="s">
        <v>225</v>
      </c>
      <c r="G114" s="276">
        <v>1</v>
      </c>
      <c r="H114" s="276">
        <f>'Pixel-System'!E16</f>
        <v>7</v>
      </c>
      <c r="I114" s="276" t="s">
        <v>6166</v>
      </c>
      <c r="J114" s="276">
        <f t="shared" si="1"/>
        <v>7</v>
      </c>
      <c r="K114" s="277"/>
    </row>
    <row r="115" spans="1:11" x14ac:dyDescent="0.15">
      <c r="A115" s="274">
        <v>114</v>
      </c>
      <c r="B115" s="275" t="s">
        <v>579</v>
      </c>
      <c r="C115" s="276" t="s">
        <v>459</v>
      </c>
      <c r="D115" s="276">
        <v>1</v>
      </c>
      <c r="E115" s="276">
        <v>12</v>
      </c>
      <c r="F115" s="276" t="s">
        <v>225</v>
      </c>
      <c r="G115" s="276">
        <v>1</v>
      </c>
      <c r="H115" s="276">
        <f>'Pixel-System'!E17</f>
        <v>8</v>
      </c>
      <c r="I115" s="276" t="s">
        <v>6166</v>
      </c>
      <c r="J115" s="276">
        <f t="shared" si="1"/>
        <v>8</v>
      </c>
      <c r="K115" s="277"/>
    </row>
    <row r="116" spans="1:11" x14ac:dyDescent="0.15">
      <c r="A116" s="274">
        <v>115</v>
      </c>
      <c r="B116" s="275" t="s">
        <v>580</v>
      </c>
      <c r="C116" s="276" t="s">
        <v>459</v>
      </c>
      <c r="D116" s="276">
        <v>1</v>
      </c>
      <c r="E116" s="276">
        <v>12</v>
      </c>
      <c r="F116" s="276" t="s">
        <v>225</v>
      </c>
      <c r="G116" s="276">
        <v>1</v>
      </c>
      <c r="H116" s="276">
        <f>'Pixel-System'!E18</f>
        <v>9</v>
      </c>
      <c r="I116" s="276" t="s">
        <v>6166</v>
      </c>
      <c r="J116" s="276">
        <f t="shared" si="1"/>
        <v>9</v>
      </c>
      <c r="K116" s="277"/>
    </row>
    <row r="117" spans="1:11" x14ac:dyDescent="0.15">
      <c r="A117" s="274">
        <v>116</v>
      </c>
      <c r="B117" s="275" t="s">
        <v>581</v>
      </c>
      <c r="C117" s="276" t="s">
        <v>459</v>
      </c>
      <c r="D117" s="276">
        <v>1</v>
      </c>
      <c r="E117" s="276">
        <v>12</v>
      </c>
      <c r="F117" s="276" t="s">
        <v>225</v>
      </c>
      <c r="G117" s="276">
        <v>1</v>
      </c>
      <c r="H117" s="276">
        <f>'Pixel-System'!E19</f>
        <v>10</v>
      </c>
      <c r="I117" s="276" t="s">
        <v>6166</v>
      </c>
      <c r="J117" s="276">
        <f t="shared" si="1"/>
        <v>10</v>
      </c>
      <c r="K117" s="277"/>
    </row>
    <row r="118" spans="1:11" x14ac:dyDescent="0.15">
      <c r="A118" s="274">
        <v>117</v>
      </c>
      <c r="B118" s="275" t="s">
        <v>582</v>
      </c>
      <c r="C118" s="276" t="s">
        <v>459</v>
      </c>
      <c r="D118" s="276">
        <v>1</v>
      </c>
      <c r="E118" s="276">
        <v>12</v>
      </c>
      <c r="F118" s="276" t="s">
        <v>225</v>
      </c>
      <c r="G118" s="276">
        <v>1</v>
      </c>
      <c r="H118" s="276">
        <f>'Pixel-System'!E20</f>
        <v>1</v>
      </c>
      <c r="I118" s="276" t="s">
        <v>6166</v>
      </c>
      <c r="J118" s="276">
        <f t="shared" si="1"/>
        <v>1</v>
      </c>
      <c r="K118" s="277"/>
    </row>
    <row r="119" spans="1:11" x14ac:dyDescent="0.15">
      <c r="A119" s="274">
        <v>118</v>
      </c>
      <c r="B119" s="275" t="s">
        <v>583</v>
      </c>
      <c r="C119" s="276" t="s">
        <v>459</v>
      </c>
      <c r="D119" s="276">
        <v>1</v>
      </c>
      <c r="E119" s="276">
        <v>12</v>
      </c>
      <c r="F119" s="276" t="s">
        <v>225</v>
      </c>
      <c r="G119" s="276">
        <v>1</v>
      </c>
      <c r="H119" s="276">
        <f>'Pixel-System'!E21</f>
        <v>2</v>
      </c>
      <c r="I119" s="276" t="s">
        <v>6166</v>
      </c>
      <c r="J119" s="276">
        <f t="shared" si="1"/>
        <v>2</v>
      </c>
      <c r="K119" s="277"/>
    </row>
    <row r="120" spans="1:11" x14ac:dyDescent="0.15">
      <c r="A120" s="274">
        <v>119</v>
      </c>
      <c r="B120" s="275" t="s">
        <v>584</v>
      </c>
      <c r="C120" s="276" t="s">
        <v>459</v>
      </c>
      <c r="D120" s="276">
        <v>1</v>
      </c>
      <c r="E120" s="276">
        <v>12</v>
      </c>
      <c r="F120" s="276" t="s">
        <v>225</v>
      </c>
      <c r="G120" s="276">
        <v>1</v>
      </c>
      <c r="H120" s="276" t="str">
        <f>'Pixel-System'!E22</f>
        <v>NU</v>
      </c>
      <c r="I120" s="276" t="s">
        <v>6166</v>
      </c>
      <c r="J120" s="276">
        <f t="shared" si="1"/>
        <v>255</v>
      </c>
      <c r="K120" s="277"/>
    </row>
    <row r="121" spans="1:11" x14ac:dyDescent="0.15">
      <c r="A121" s="274">
        <v>120</v>
      </c>
      <c r="B121" s="275" t="s">
        <v>585</v>
      </c>
      <c r="C121" s="276" t="s">
        <v>459</v>
      </c>
      <c r="D121" s="276">
        <v>1</v>
      </c>
      <c r="E121" s="276">
        <v>12</v>
      </c>
      <c r="F121" s="276" t="s">
        <v>225</v>
      </c>
      <c r="G121" s="276">
        <v>1</v>
      </c>
      <c r="H121" s="276" t="str">
        <f>'Pixel-System'!E23</f>
        <v>NU</v>
      </c>
      <c r="I121" s="276" t="s">
        <v>6166</v>
      </c>
      <c r="J121" s="276">
        <f t="shared" si="1"/>
        <v>255</v>
      </c>
      <c r="K121" s="277"/>
    </row>
    <row r="122" spans="1:11" x14ac:dyDescent="0.15">
      <c r="A122" s="274">
        <v>121</v>
      </c>
      <c r="B122" s="275" t="s">
        <v>586</v>
      </c>
      <c r="C122" s="276" t="s">
        <v>459</v>
      </c>
      <c r="D122" s="276">
        <v>1</v>
      </c>
      <c r="E122" s="276">
        <v>12</v>
      </c>
      <c r="F122" s="276" t="s">
        <v>225</v>
      </c>
      <c r="G122" s="276">
        <v>1</v>
      </c>
      <c r="H122" s="276" t="str">
        <f>'Pixel-System'!E24</f>
        <v>NU</v>
      </c>
      <c r="I122" s="276" t="s">
        <v>6166</v>
      </c>
      <c r="J122" s="276">
        <f t="shared" si="1"/>
        <v>255</v>
      </c>
      <c r="K122" s="277"/>
    </row>
    <row r="123" spans="1:11" x14ac:dyDescent="0.15">
      <c r="A123" s="274">
        <v>122</v>
      </c>
      <c r="B123" s="275" t="s">
        <v>587</v>
      </c>
      <c r="C123" s="276" t="s">
        <v>459</v>
      </c>
      <c r="D123" s="276">
        <v>1</v>
      </c>
      <c r="E123" s="276">
        <v>12</v>
      </c>
      <c r="F123" s="276" t="s">
        <v>225</v>
      </c>
      <c r="G123" s="276">
        <v>1</v>
      </c>
      <c r="H123" s="276" t="str">
        <f>'Pixel-System'!E25</f>
        <v>NU</v>
      </c>
      <c r="I123" s="276" t="s">
        <v>6166</v>
      </c>
      <c r="J123" s="276">
        <f t="shared" si="1"/>
        <v>255</v>
      </c>
      <c r="K123" s="277"/>
    </row>
    <row r="124" spans="1:11" x14ac:dyDescent="0.15">
      <c r="A124" s="274">
        <v>123</v>
      </c>
      <c r="B124" s="275" t="s">
        <v>588</v>
      </c>
      <c r="C124" s="276" t="s">
        <v>459</v>
      </c>
      <c r="D124" s="276">
        <v>1</v>
      </c>
      <c r="E124" s="276">
        <v>12</v>
      </c>
      <c r="F124" s="276" t="s">
        <v>225</v>
      </c>
      <c r="G124" s="276">
        <v>1</v>
      </c>
      <c r="H124" s="276" t="str">
        <f>'Pixel-System'!E26</f>
        <v>NU</v>
      </c>
      <c r="I124" s="276" t="s">
        <v>6166</v>
      </c>
      <c r="J124" s="276">
        <f t="shared" si="1"/>
        <v>255</v>
      </c>
      <c r="K124" s="277"/>
    </row>
    <row r="125" spans="1:11" x14ac:dyDescent="0.15">
      <c r="A125" s="274">
        <v>124</v>
      </c>
      <c r="B125" s="275" t="s">
        <v>589</v>
      </c>
      <c r="C125" s="276" t="s">
        <v>459</v>
      </c>
      <c r="D125" s="276">
        <v>1</v>
      </c>
      <c r="E125" s="276">
        <v>12</v>
      </c>
      <c r="F125" s="276" t="s">
        <v>225</v>
      </c>
      <c r="G125" s="276">
        <v>1</v>
      </c>
      <c r="H125" s="276" t="str">
        <f>'Pixel-System'!E27</f>
        <v>NU</v>
      </c>
      <c r="I125" s="276" t="s">
        <v>6166</v>
      </c>
      <c r="J125" s="276">
        <f t="shared" si="1"/>
        <v>255</v>
      </c>
      <c r="K125" s="277"/>
    </row>
    <row r="126" spans="1:11" x14ac:dyDescent="0.15">
      <c r="A126" s="274">
        <v>125</v>
      </c>
      <c r="B126" s="275" t="s">
        <v>590</v>
      </c>
      <c r="C126" s="276" t="s">
        <v>459</v>
      </c>
      <c r="D126" s="276">
        <v>1</v>
      </c>
      <c r="E126" s="276">
        <v>12</v>
      </c>
      <c r="F126" s="276" t="s">
        <v>225</v>
      </c>
      <c r="G126" s="276">
        <v>1</v>
      </c>
      <c r="H126" s="276" t="str">
        <f>'Pixel-System'!E28</f>
        <v>NU</v>
      </c>
      <c r="I126" s="276" t="s">
        <v>6166</v>
      </c>
      <c r="J126" s="276">
        <f t="shared" si="1"/>
        <v>255</v>
      </c>
      <c r="K126" s="277"/>
    </row>
    <row r="127" spans="1:11" x14ac:dyDescent="0.15">
      <c r="A127" s="274">
        <v>126</v>
      </c>
      <c r="B127" s="275" t="s">
        <v>591</v>
      </c>
      <c r="C127" s="276" t="s">
        <v>459</v>
      </c>
      <c r="D127" s="276">
        <v>1</v>
      </c>
      <c r="E127" s="276">
        <v>12</v>
      </c>
      <c r="F127" s="276" t="s">
        <v>225</v>
      </c>
      <c r="G127" s="276">
        <v>1</v>
      </c>
      <c r="H127" s="276" t="str">
        <f>'Pixel-System'!E29</f>
        <v>NU</v>
      </c>
      <c r="I127" s="276" t="s">
        <v>6166</v>
      </c>
      <c r="J127" s="276">
        <f t="shared" si="1"/>
        <v>255</v>
      </c>
      <c r="K127" s="277"/>
    </row>
    <row r="128" spans="1:11" x14ac:dyDescent="0.15">
      <c r="A128" s="274">
        <v>127</v>
      </c>
      <c r="B128" s="275" t="s">
        <v>592</v>
      </c>
      <c r="C128" s="276" t="s">
        <v>459</v>
      </c>
      <c r="D128" s="276">
        <v>1</v>
      </c>
      <c r="E128" s="276">
        <v>12</v>
      </c>
      <c r="F128" s="276" t="s">
        <v>225</v>
      </c>
      <c r="G128" s="276">
        <v>1</v>
      </c>
      <c r="H128" s="276" t="str">
        <f>'Pixel-System'!E30</f>
        <v>NU</v>
      </c>
      <c r="I128" s="276" t="s">
        <v>6166</v>
      </c>
      <c r="J128" s="276">
        <f t="shared" si="1"/>
        <v>255</v>
      </c>
      <c r="K128" s="277"/>
    </row>
    <row r="129" spans="1:11" x14ac:dyDescent="0.15">
      <c r="A129" s="274">
        <v>128</v>
      </c>
      <c r="B129" s="275" t="s">
        <v>593</v>
      </c>
      <c r="C129" s="276" t="s">
        <v>459</v>
      </c>
      <c r="D129" s="276">
        <v>1</v>
      </c>
      <c r="E129" s="276">
        <v>12</v>
      </c>
      <c r="F129" s="276" t="s">
        <v>225</v>
      </c>
      <c r="G129" s="276">
        <v>1</v>
      </c>
      <c r="H129" s="276" t="str">
        <f>'Pixel-System'!E31</f>
        <v>NU</v>
      </c>
      <c r="I129" s="276" t="s">
        <v>6166</v>
      </c>
      <c r="J129" s="276">
        <f t="shared" si="1"/>
        <v>255</v>
      </c>
      <c r="K129" s="277"/>
    </row>
    <row r="130" spans="1:11" x14ac:dyDescent="0.15">
      <c r="A130" s="274">
        <v>129</v>
      </c>
      <c r="B130" s="275" t="s">
        <v>594</v>
      </c>
      <c r="C130" s="276" t="s">
        <v>459</v>
      </c>
      <c r="D130" s="276">
        <v>1</v>
      </c>
      <c r="E130" s="276">
        <v>12</v>
      </c>
      <c r="F130" s="276" t="s">
        <v>225</v>
      </c>
      <c r="G130" s="276">
        <v>1</v>
      </c>
      <c r="H130" s="276" t="str">
        <f>'Pixel-System'!E32</f>
        <v>NU</v>
      </c>
      <c r="I130" s="276" t="s">
        <v>6166</v>
      </c>
      <c r="J130" s="276">
        <f t="shared" si="1"/>
        <v>255</v>
      </c>
      <c r="K130" s="277"/>
    </row>
    <row r="131" spans="1:11" x14ac:dyDescent="0.15">
      <c r="A131" s="274">
        <v>130</v>
      </c>
      <c r="B131" s="275" t="s">
        <v>595</v>
      </c>
      <c r="C131" s="276" t="s">
        <v>459</v>
      </c>
      <c r="D131" s="276">
        <v>1</v>
      </c>
      <c r="E131" s="276">
        <v>12</v>
      </c>
      <c r="F131" s="276" t="s">
        <v>225</v>
      </c>
      <c r="G131" s="276">
        <v>1</v>
      </c>
      <c r="H131" s="276" t="str">
        <f>'Pixel-System'!E33</f>
        <v>NU</v>
      </c>
      <c r="I131" s="276" t="s">
        <v>6166</v>
      </c>
      <c r="J131" s="276">
        <f t="shared" si="1"/>
        <v>255</v>
      </c>
      <c r="K131" s="277"/>
    </row>
    <row r="132" spans="1:11" x14ac:dyDescent="0.15">
      <c r="A132" s="274">
        <v>131</v>
      </c>
      <c r="B132" s="275" t="s">
        <v>596</v>
      </c>
      <c r="C132" s="276" t="s">
        <v>459</v>
      </c>
      <c r="D132" s="276">
        <v>1</v>
      </c>
      <c r="E132" s="276">
        <v>12</v>
      </c>
      <c r="F132" s="276" t="s">
        <v>225</v>
      </c>
      <c r="G132" s="276">
        <v>1</v>
      </c>
      <c r="H132" s="276" t="str">
        <f>'Pixel-System'!E34</f>
        <v>NU</v>
      </c>
      <c r="I132" s="276" t="s">
        <v>6166</v>
      </c>
      <c r="J132" s="276">
        <f t="shared" si="1"/>
        <v>255</v>
      </c>
      <c r="K132" s="277"/>
    </row>
    <row r="133" spans="1:11" x14ac:dyDescent="0.15">
      <c r="A133" s="274">
        <v>132</v>
      </c>
      <c r="B133" s="275" t="s">
        <v>597</v>
      </c>
      <c r="C133" s="276" t="s">
        <v>459</v>
      </c>
      <c r="D133" s="276">
        <v>1</v>
      </c>
      <c r="E133" s="276">
        <v>12</v>
      </c>
      <c r="F133" s="276" t="s">
        <v>225</v>
      </c>
      <c r="G133" s="276">
        <v>1</v>
      </c>
      <c r="H133" s="276" t="str">
        <f>'Pixel-System'!E35</f>
        <v>NU</v>
      </c>
      <c r="I133" s="276" t="s">
        <v>6166</v>
      </c>
      <c r="J133" s="276">
        <f t="shared" si="1"/>
        <v>255</v>
      </c>
      <c r="K133" s="277"/>
    </row>
    <row r="134" spans="1:11" x14ac:dyDescent="0.15">
      <c r="A134" s="274">
        <v>133</v>
      </c>
      <c r="B134" s="275" t="s">
        <v>598</v>
      </c>
      <c r="C134" s="276" t="s">
        <v>459</v>
      </c>
      <c r="D134" s="276">
        <v>1</v>
      </c>
      <c r="E134" s="276">
        <v>12</v>
      </c>
      <c r="F134" s="276" t="s">
        <v>225</v>
      </c>
      <c r="G134" s="276">
        <v>1</v>
      </c>
      <c r="H134" s="276" t="str">
        <f>'Pixel-System'!E36</f>
        <v>NU</v>
      </c>
      <c r="I134" s="276" t="s">
        <v>6166</v>
      </c>
      <c r="J134" s="276">
        <f t="shared" si="1"/>
        <v>255</v>
      </c>
      <c r="K134" s="277"/>
    </row>
    <row r="135" spans="1:11" x14ac:dyDescent="0.15">
      <c r="A135" s="274">
        <v>134</v>
      </c>
      <c r="B135" s="275" t="s">
        <v>599</v>
      </c>
      <c r="C135" s="276" t="s">
        <v>459</v>
      </c>
      <c r="D135" s="276">
        <v>1</v>
      </c>
      <c r="E135" s="276">
        <v>12</v>
      </c>
      <c r="F135" s="276" t="s">
        <v>225</v>
      </c>
      <c r="G135" s="276">
        <v>1</v>
      </c>
      <c r="H135" s="276" t="str">
        <f>'Pixel-System'!E37</f>
        <v>NU</v>
      </c>
      <c r="I135" s="276" t="s">
        <v>6166</v>
      </c>
      <c r="J135" s="276">
        <f t="shared" si="1"/>
        <v>255</v>
      </c>
      <c r="K135" s="277"/>
    </row>
    <row r="136" spans="1:11" x14ac:dyDescent="0.15">
      <c r="A136" s="274">
        <v>135</v>
      </c>
      <c r="B136" s="275" t="s">
        <v>600</v>
      </c>
      <c r="C136" s="276" t="s">
        <v>459</v>
      </c>
      <c r="D136" s="276">
        <v>1</v>
      </c>
      <c r="E136" s="276">
        <v>12</v>
      </c>
      <c r="F136" s="276" t="s">
        <v>225</v>
      </c>
      <c r="G136" s="276">
        <v>1</v>
      </c>
      <c r="H136" s="276" t="str">
        <f>'Pixel-System'!E38</f>
        <v>NU</v>
      </c>
      <c r="I136" s="276" t="s">
        <v>6166</v>
      </c>
      <c r="J136" s="276">
        <f t="shared" si="1"/>
        <v>255</v>
      </c>
      <c r="K136" s="277"/>
    </row>
    <row r="137" spans="1:11" x14ac:dyDescent="0.15">
      <c r="A137" s="274">
        <v>136</v>
      </c>
      <c r="B137" s="275" t="s">
        <v>601</v>
      </c>
      <c r="C137" s="276" t="s">
        <v>459</v>
      </c>
      <c r="D137" s="276">
        <v>1</v>
      </c>
      <c r="E137" s="276">
        <v>12</v>
      </c>
      <c r="F137" s="276" t="s">
        <v>225</v>
      </c>
      <c r="G137" s="276">
        <v>1</v>
      </c>
      <c r="H137" s="276" t="str">
        <f>'Pixel-System'!E39</f>
        <v>NU</v>
      </c>
      <c r="I137" s="276" t="s">
        <v>6166</v>
      </c>
      <c r="J137" s="276">
        <f t="shared" si="1"/>
        <v>255</v>
      </c>
      <c r="K137" s="277"/>
    </row>
    <row r="138" spans="1:11" x14ac:dyDescent="0.15">
      <c r="A138" s="274">
        <v>137</v>
      </c>
      <c r="B138" s="275" t="s">
        <v>602</v>
      </c>
      <c r="C138" s="276" t="s">
        <v>459</v>
      </c>
      <c r="D138" s="276">
        <v>1</v>
      </c>
      <c r="E138" s="276">
        <v>12</v>
      </c>
      <c r="F138" s="276" t="s">
        <v>225</v>
      </c>
      <c r="G138" s="276">
        <v>1</v>
      </c>
      <c r="H138" s="276" t="str">
        <f>'Pixel-System'!E40</f>
        <v>NU</v>
      </c>
      <c r="I138" s="276" t="s">
        <v>6166</v>
      </c>
      <c r="J138" s="276">
        <f t="shared" si="1"/>
        <v>255</v>
      </c>
      <c r="K138" s="277"/>
    </row>
    <row r="139" spans="1:11" x14ac:dyDescent="0.15">
      <c r="A139" s="274">
        <v>138</v>
      </c>
      <c r="B139" s="275" t="s">
        <v>603</v>
      </c>
      <c r="C139" s="276" t="s">
        <v>459</v>
      </c>
      <c r="D139" s="276">
        <v>1</v>
      </c>
      <c r="E139" s="276">
        <v>12</v>
      </c>
      <c r="F139" s="276" t="s">
        <v>225</v>
      </c>
      <c r="G139" s="276">
        <v>1</v>
      </c>
      <c r="H139" s="276" t="str">
        <f>'Pixel-System'!E41</f>
        <v>NU</v>
      </c>
      <c r="I139" s="276" t="s">
        <v>6166</v>
      </c>
      <c r="J139" s="276">
        <f t="shared" si="1"/>
        <v>255</v>
      </c>
      <c r="K139" s="277"/>
    </row>
    <row r="140" spans="1:11" x14ac:dyDescent="0.15">
      <c r="A140" s="274">
        <v>139</v>
      </c>
      <c r="B140" s="275" t="s">
        <v>604</v>
      </c>
      <c r="C140" s="276" t="s">
        <v>459</v>
      </c>
      <c r="D140" s="276">
        <v>1</v>
      </c>
      <c r="E140" s="276">
        <v>12</v>
      </c>
      <c r="F140" s="276" t="s">
        <v>225</v>
      </c>
      <c r="G140" s="276">
        <v>1</v>
      </c>
      <c r="H140" s="276">
        <f>'Pixel-System'!E42</f>
        <v>1</v>
      </c>
      <c r="I140" s="276" t="s">
        <v>6166</v>
      </c>
      <c r="J140" s="276">
        <f t="shared" si="1"/>
        <v>1</v>
      </c>
      <c r="K140" s="277"/>
    </row>
    <row r="141" spans="1:11" x14ac:dyDescent="0.15">
      <c r="A141" s="274">
        <v>140</v>
      </c>
      <c r="B141" s="275" t="s">
        <v>605</v>
      </c>
      <c r="C141" s="276" t="s">
        <v>459</v>
      </c>
      <c r="D141" s="276">
        <v>1</v>
      </c>
      <c r="E141" s="276">
        <v>12</v>
      </c>
      <c r="F141" s="276" t="s">
        <v>225</v>
      </c>
      <c r="G141" s="276">
        <v>1</v>
      </c>
      <c r="H141" s="276">
        <f>'Pixel-System'!E43</f>
        <v>2</v>
      </c>
      <c r="I141" s="276" t="s">
        <v>6166</v>
      </c>
      <c r="J141" s="276">
        <f t="shared" ref="J141:J203" si="2">IF(H141="NU",255,H141)</f>
        <v>2</v>
      </c>
      <c r="K141" s="277"/>
    </row>
    <row r="142" spans="1:11" x14ac:dyDescent="0.15">
      <c r="A142" s="274">
        <v>141</v>
      </c>
      <c r="B142" s="275" t="s">
        <v>606</v>
      </c>
      <c r="C142" s="276" t="s">
        <v>459</v>
      </c>
      <c r="D142" s="276">
        <v>1</v>
      </c>
      <c r="E142" s="276">
        <v>12</v>
      </c>
      <c r="F142" s="276" t="s">
        <v>225</v>
      </c>
      <c r="G142" s="276">
        <v>1</v>
      </c>
      <c r="H142" s="276">
        <f>'Pixel-System'!E44</f>
        <v>3</v>
      </c>
      <c r="I142" s="276" t="s">
        <v>6166</v>
      </c>
      <c r="J142" s="276">
        <f t="shared" si="2"/>
        <v>3</v>
      </c>
      <c r="K142" s="277"/>
    </row>
    <row r="143" spans="1:11" x14ac:dyDescent="0.15">
      <c r="A143" s="274">
        <v>142</v>
      </c>
      <c r="B143" s="275" t="s">
        <v>607</v>
      </c>
      <c r="C143" s="276" t="s">
        <v>459</v>
      </c>
      <c r="D143" s="276">
        <v>1</v>
      </c>
      <c r="E143" s="276">
        <v>12</v>
      </c>
      <c r="F143" s="276" t="s">
        <v>225</v>
      </c>
      <c r="G143" s="276">
        <v>1</v>
      </c>
      <c r="H143" s="276">
        <f>'Pixel-System'!E45</f>
        <v>4</v>
      </c>
      <c r="I143" s="276" t="s">
        <v>6166</v>
      </c>
      <c r="J143" s="276">
        <f t="shared" si="2"/>
        <v>4</v>
      </c>
      <c r="K143" s="277"/>
    </row>
    <row r="144" spans="1:11" x14ac:dyDescent="0.15">
      <c r="A144" s="274">
        <v>143</v>
      </c>
      <c r="B144" s="275" t="s">
        <v>608</v>
      </c>
      <c r="C144" s="276" t="s">
        <v>459</v>
      </c>
      <c r="D144" s="276">
        <v>1</v>
      </c>
      <c r="E144" s="276">
        <v>12</v>
      </c>
      <c r="F144" s="276" t="s">
        <v>225</v>
      </c>
      <c r="G144" s="276">
        <v>1</v>
      </c>
      <c r="H144" s="276">
        <f>'Pixel-System'!E46</f>
        <v>5</v>
      </c>
      <c r="I144" s="276" t="s">
        <v>6166</v>
      </c>
      <c r="J144" s="276">
        <f t="shared" si="2"/>
        <v>5</v>
      </c>
      <c r="K144" s="277"/>
    </row>
    <row r="145" spans="1:11" x14ac:dyDescent="0.15">
      <c r="A145" s="274">
        <v>144</v>
      </c>
      <c r="B145" s="275" t="s">
        <v>609</v>
      </c>
      <c r="C145" s="276" t="s">
        <v>459</v>
      </c>
      <c r="D145" s="276">
        <v>1</v>
      </c>
      <c r="E145" s="276">
        <v>12</v>
      </c>
      <c r="F145" s="276" t="s">
        <v>225</v>
      </c>
      <c r="G145" s="276">
        <v>1</v>
      </c>
      <c r="H145" s="276">
        <f>'Pixel-System'!E47</f>
        <v>6</v>
      </c>
      <c r="I145" s="276" t="s">
        <v>6166</v>
      </c>
      <c r="J145" s="276">
        <f t="shared" si="2"/>
        <v>6</v>
      </c>
      <c r="K145" s="277"/>
    </row>
    <row r="146" spans="1:11" x14ac:dyDescent="0.15">
      <c r="A146" s="274">
        <v>145</v>
      </c>
      <c r="B146" s="275" t="s">
        <v>610</v>
      </c>
      <c r="C146" s="276" t="s">
        <v>459</v>
      </c>
      <c r="D146" s="276">
        <v>1</v>
      </c>
      <c r="E146" s="276">
        <v>12</v>
      </c>
      <c r="F146" s="276" t="s">
        <v>225</v>
      </c>
      <c r="G146" s="276">
        <v>1</v>
      </c>
      <c r="H146" s="276">
        <f>'Pixel-System'!E48</f>
        <v>7</v>
      </c>
      <c r="I146" s="276" t="s">
        <v>6166</v>
      </c>
      <c r="J146" s="276">
        <f t="shared" si="2"/>
        <v>7</v>
      </c>
      <c r="K146" s="277"/>
    </row>
    <row r="147" spans="1:11" x14ac:dyDescent="0.15">
      <c r="A147" s="274">
        <v>146</v>
      </c>
      <c r="B147" s="275" t="s">
        <v>611</v>
      </c>
      <c r="C147" s="276" t="s">
        <v>459</v>
      </c>
      <c r="D147" s="276">
        <v>1</v>
      </c>
      <c r="E147" s="276">
        <v>12</v>
      </c>
      <c r="F147" s="276" t="s">
        <v>225</v>
      </c>
      <c r="G147" s="276">
        <v>1</v>
      </c>
      <c r="H147" s="276">
        <f>'Pixel-System'!E49</f>
        <v>8</v>
      </c>
      <c r="I147" s="276" t="s">
        <v>6166</v>
      </c>
      <c r="J147" s="276">
        <f t="shared" si="2"/>
        <v>8</v>
      </c>
      <c r="K147" s="277"/>
    </row>
    <row r="148" spans="1:11" x14ac:dyDescent="0.15">
      <c r="A148" s="274">
        <v>147</v>
      </c>
      <c r="B148" s="275" t="s">
        <v>612</v>
      </c>
      <c r="C148" s="276" t="s">
        <v>459</v>
      </c>
      <c r="D148" s="276">
        <v>1</v>
      </c>
      <c r="E148" s="276">
        <v>12</v>
      </c>
      <c r="F148" s="276" t="s">
        <v>225</v>
      </c>
      <c r="G148" s="276">
        <v>1</v>
      </c>
      <c r="H148" s="276">
        <f>'Pixel-System'!E50</f>
        <v>9</v>
      </c>
      <c r="I148" s="276" t="s">
        <v>6166</v>
      </c>
      <c r="J148" s="276">
        <f t="shared" si="2"/>
        <v>9</v>
      </c>
      <c r="K148" s="277"/>
    </row>
    <row r="149" spans="1:11" x14ac:dyDescent="0.15">
      <c r="A149" s="274">
        <v>148</v>
      </c>
      <c r="B149" s="275" t="s">
        <v>613</v>
      </c>
      <c r="C149" s="276" t="s">
        <v>459</v>
      </c>
      <c r="D149" s="276">
        <v>1</v>
      </c>
      <c r="E149" s="276">
        <v>12</v>
      </c>
      <c r="F149" s="276" t="s">
        <v>225</v>
      </c>
      <c r="G149" s="276">
        <v>1</v>
      </c>
      <c r="H149" s="276">
        <f>'Pixel-System'!E51</f>
        <v>10</v>
      </c>
      <c r="I149" s="276" t="s">
        <v>6166</v>
      </c>
      <c r="J149" s="276">
        <f t="shared" si="2"/>
        <v>10</v>
      </c>
      <c r="K149" s="277"/>
    </row>
    <row r="150" spans="1:11" x14ac:dyDescent="0.15">
      <c r="A150" s="274">
        <v>149</v>
      </c>
      <c r="B150" s="275" t="s">
        <v>614</v>
      </c>
      <c r="C150" s="276" t="s">
        <v>459</v>
      </c>
      <c r="D150" s="276">
        <v>1</v>
      </c>
      <c r="E150" s="276">
        <v>12</v>
      </c>
      <c r="F150" s="276" t="s">
        <v>225</v>
      </c>
      <c r="G150" s="276">
        <v>1</v>
      </c>
      <c r="H150" s="276">
        <f>'Pixel-System'!E52</f>
        <v>11</v>
      </c>
      <c r="I150" s="276" t="s">
        <v>6166</v>
      </c>
      <c r="J150" s="276">
        <f t="shared" si="2"/>
        <v>11</v>
      </c>
      <c r="K150" s="277"/>
    </row>
    <row r="151" spans="1:11" x14ac:dyDescent="0.15">
      <c r="A151" s="274">
        <v>150</v>
      </c>
      <c r="B151" s="275" t="s">
        <v>615</v>
      </c>
      <c r="C151" s="276" t="s">
        <v>459</v>
      </c>
      <c r="D151" s="276">
        <v>1</v>
      </c>
      <c r="E151" s="276">
        <v>12</v>
      </c>
      <c r="F151" s="276" t="s">
        <v>225</v>
      </c>
      <c r="G151" s="276">
        <v>1</v>
      </c>
      <c r="H151" s="276">
        <f>'Pixel-System'!E53</f>
        <v>12</v>
      </c>
      <c r="I151" s="276" t="s">
        <v>6166</v>
      </c>
      <c r="J151" s="276">
        <f t="shared" si="2"/>
        <v>12</v>
      </c>
      <c r="K151" s="277"/>
    </row>
    <row r="152" spans="1:11" x14ac:dyDescent="0.15">
      <c r="A152" s="274">
        <v>151</v>
      </c>
      <c r="B152" s="275" t="s">
        <v>616</v>
      </c>
      <c r="C152" s="276" t="s">
        <v>459</v>
      </c>
      <c r="D152" s="276">
        <v>1</v>
      </c>
      <c r="E152" s="276">
        <v>12</v>
      </c>
      <c r="F152" s="276" t="s">
        <v>225</v>
      </c>
      <c r="G152" s="276">
        <v>1</v>
      </c>
      <c r="H152" s="276" t="str">
        <f>'Pixel-System'!E54</f>
        <v>NU</v>
      </c>
      <c r="I152" s="276" t="s">
        <v>6166</v>
      </c>
      <c r="J152" s="276">
        <f t="shared" si="2"/>
        <v>255</v>
      </c>
      <c r="K152" s="277"/>
    </row>
    <row r="153" spans="1:11" x14ac:dyDescent="0.15">
      <c r="A153" s="274">
        <v>152</v>
      </c>
      <c r="B153" s="275" t="s">
        <v>617</v>
      </c>
      <c r="C153" s="276" t="s">
        <v>459</v>
      </c>
      <c r="D153" s="276">
        <v>1</v>
      </c>
      <c r="E153" s="276">
        <v>12</v>
      </c>
      <c r="F153" s="276" t="s">
        <v>225</v>
      </c>
      <c r="G153" s="276">
        <v>1</v>
      </c>
      <c r="H153" s="276" t="str">
        <f>'Pixel-System'!E55</f>
        <v>NU</v>
      </c>
      <c r="I153" s="276" t="s">
        <v>6166</v>
      </c>
      <c r="J153" s="276">
        <f t="shared" si="2"/>
        <v>255</v>
      </c>
      <c r="K153" s="277"/>
    </row>
    <row r="154" spans="1:11" x14ac:dyDescent="0.15">
      <c r="A154" s="274">
        <v>153</v>
      </c>
      <c r="B154" s="275" t="s">
        <v>618</v>
      </c>
      <c r="C154" s="276" t="s">
        <v>459</v>
      </c>
      <c r="D154" s="276">
        <v>1</v>
      </c>
      <c r="E154" s="276">
        <v>12</v>
      </c>
      <c r="F154" s="276" t="s">
        <v>225</v>
      </c>
      <c r="G154" s="276">
        <v>1</v>
      </c>
      <c r="H154" s="276" t="str">
        <f>'Pixel-System'!E56</f>
        <v>NU</v>
      </c>
      <c r="I154" s="276" t="s">
        <v>6166</v>
      </c>
      <c r="J154" s="276">
        <f t="shared" si="2"/>
        <v>255</v>
      </c>
      <c r="K154" s="277"/>
    </row>
    <row r="155" spans="1:11" x14ac:dyDescent="0.15">
      <c r="A155" s="274">
        <v>154</v>
      </c>
      <c r="B155" s="275" t="s">
        <v>619</v>
      </c>
      <c r="C155" s="276" t="s">
        <v>459</v>
      </c>
      <c r="D155" s="276">
        <v>1</v>
      </c>
      <c r="E155" s="276">
        <v>12</v>
      </c>
      <c r="F155" s="276" t="s">
        <v>225</v>
      </c>
      <c r="G155" s="276">
        <v>1</v>
      </c>
      <c r="H155" s="276" t="str">
        <f>'Pixel-System'!E57</f>
        <v>NU</v>
      </c>
      <c r="I155" s="276" t="s">
        <v>6166</v>
      </c>
      <c r="J155" s="276">
        <f t="shared" si="2"/>
        <v>255</v>
      </c>
      <c r="K155" s="277"/>
    </row>
    <row r="156" spans="1:11" x14ac:dyDescent="0.15">
      <c r="A156" s="274">
        <v>155</v>
      </c>
      <c r="B156" s="275" t="s">
        <v>620</v>
      </c>
      <c r="C156" s="276" t="s">
        <v>459</v>
      </c>
      <c r="D156" s="276">
        <v>1</v>
      </c>
      <c r="E156" s="276">
        <v>12</v>
      </c>
      <c r="F156" s="276" t="s">
        <v>225</v>
      </c>
      <c r="G156" s="276">
        <v>1</v>
      </c>
      <c r="H156" s="276" t="str">
        <f>'Pixel-System'!E58</f>
        <v>NU</v>
      </c>
      <c r="I156" s="276" t="s">
        <v>6166</v>
      </c>
      <c r="J156" s="276">
        <f t="shared" si="2"/>
        <v>255</v>
      </c>
      <c r="K156" s="277"/>
    </row>
    <row r="157" spans="1:11" x14ac:dyDescent="0.15">
      <c r="A157" s="274">
        <v>156</v>
      </c>
      <c r="B157" s="275" t="s">
        <v>621</v>
      </c>
      <c r="C157" s="276" t="s">
        <v>459</v>
      </c>
      <c r="D157" s="276">
        <v>1</v>
      </c>
      <c r="E157" s="276">
        <v>12</v>
      </c>
      <c r="F157" s="276" t="s">
        <v>225</v>
      </c>
      <c r="G157" s="276">
        <v>1</v>
      </c>
      <c r="H157" s="276" t="str">
        <f>'Pixel-System'!E59</f>
        <v>NU</v>
      </c>
      <c r="I157" s="276" t="s">
        <v>6166</v>
      </c>
      <c r="J157" s="276">
        <f t="shared" si="2"/>
        <v>255</v>
      </c>
      <c r="K157" s="277"/>
    </row>
    <row r="158" spans="1:11" x14ac:dyDescent="0.15">
      <c r="A158" s="274">
        <v>157</v>
      </c>
      <c r="B158" s="275" t="s">
        <v>622</v>
      </c>
      <c r="C158" s="276" t="s">
        <v>459</v>
      </c>
      <c r="D158" s="276">
        <v>1</v>
      </c>
      <c r="E158" s="276">
        <v>12</v>
      </c>
      <c r="F158" s="276" t="s">
        <v>225</v>
      </c>
      <c r="G158" s="276">
        <v>1</v>
      </c>
      <c r="H158" s="276" t="str">
        <f>'Pixel-System'!E60</f>
        <v>NU</v>
      </c>
      <c r="I158" s="276" t="s">
        <v>6166</v>
      </c>
      <c r="J158" s="276">
        <f t="shared" si="2"/>
        <v>255</v>
      </c>
      <c r="K158" s="277"/>
    </row>
    <row r="159" spans="1:11" x14ac:dyDescent="0.15">
      <c r="A159" s="274">
        <v>158</v>
      </c>
      <c r="B159" s="275" t="s">
        <v>623</v>
      </c>
      <c r="C159" s="276" t="s">
        <v>459</v>
      </c>
      <c r="D159" s="276">
        <v>1</v>
      </c>
      <c r="E159" s="276">
        <v>12</v>
      </c>
      <c r="F159" s="276" t="s">
        <v>225</v>
      </c>
      <c r="G159" s="276">
        <v>1</v>
      </c>
      <c r="H159" s="276" t="str">
        <f>'Pixel-System'!E61</f>
        <v>NU</v>
      </c>
      <c r="I159" s="276" t="s">
        <v>6166</v>
      </c>
      <c r="J159" s="276">
        <f t="shared" si="2"/>
        <v>255</v>
      </c>
      <c r="K159" s="277"/>
    </row>
    <row r="160" spans="1:11" x14ac:dyDescent="0.15">
      <c r="A160" s="274">
        <v>159</v>
      </c>
      <c r="B160" s="275" t="s">
        <v>624</v>
      </c>
      <c r="C160" s="276" t="s">
        <v>459</v>
      </c>
      <c r="D160" s="276">
        <v>1</v>
      </c>
      <c r="E160" s="276">
        <v>12</v>
      </c>
      <c r="F160" s="276" t="s">
        <v>225</v>
      </c>
      <c r="G160" s="276">
        <v>1</v>
      </c>
      <c r="H160" s="276" t="str">
        <f>'Pixel-System'!E62</f>
        <v>NU</v>
      </c>
      <c r="I160" s="276" t="s">
        <v>6166</v>
      </c>
      <c r="J160" s="276">
        <f t="shared" si="2"/>
        <v>255</v>
      </c>
      <c r="K160" s="277"/>
    </row>
    <row r="161" spans="1:11" x14ac:dyDescent="0.15">
      <c r="A161" s="274">
        <v>160</v>
      </c>
      <c r="B161" s="275" t="s">
        <v>625</v>
      </c>
      <c r="C161" s="276" t="s">
        <v>459</v>
      </c>
      <c r="D161" s="276">
        <v>1</v>
      </c>
      <c r="E161" s="276">
        <v>12</v>
      </c>
      <c r="F161" s="276" t="s">
        <v>225</v>
      </c>
      <c r="G161" s="276">
        <v>1</v>
      </c>
      <c r="H161" s="276" t="str">
        <f>'Pixel-System'!E63</f>
        <v>NU</v>
      </c>
      <c r="I161" s="276" t="s">
        <v>6166</v>
      </c>
      <c r="J161" s="276">
        <f t="shared" si="2"/>
        <v>255</v>
      </c>
      <c r="K161" s="277"/>
    </row>
    <row r="162" spans="1:11" x14ac:dyDescent="0.15">
      <c r="A162" s="274">
        <v>161</v>
      </c>
      <c r="B162" s="275" t="s">
        <v>626</v>
      </c>
      <c r="C162" s="276" t="s">
        <v>459</v>
      </c>
      <c r="D162" s="276">
        <v>1</v>
      </c>
      <c r="E162" s="276">
        <v>12</v>
      </c>
      <c r="F162" s="276" t="s">
        <v>225</v>
      </c>
      <c r="G162" s="276">
        <v>1</v>
      </c>
      <c r="H162" s="276" t="str">
        <f>'Pixel-System'!E64</f>
        <v>NU</v>
      </c>
      <c r="I162" s="276" t="s">
        <v>6166</v>
      </c>
      <c r="J162" s="276">
        <f t="shared" si="2"/>
        <v>255</v>
      </c>
      <c r="K162" s="277"/>
    </row>
    <row r="163" spans="1:11" x14ac:dyDescent="0.15">
      <c r="A163" s="274">
        <v>162</v>
      </c>
      <c r="B163" s="275" t="s">
        <v>627</v>
      </c>
      <c r="C163" s="276" t="s">
        <v>459</v>
      </c>
      <c r="D163" s="276">
        <v>1</v>
      </c>
      <c r="E163" s="276">
        <v>12</v>
      </c>
      <c r="F163" s="276" t="s">
        <v>225</v>
      </c>
      <c r="G163" s="276">
        <v>1</v>
      </c>
      <c r="H163" s="276" t="str">
        <f>'Pixel-System'!E65</f>
        <v>NU</v>
      </c>
      <c r="I163" s="276" t="s">
        <v>6166</v>
      </c>
      <c r="J163" s="276">
        <f t="shared" si="2"/>
        <v>255</v>
      </c>
      <c r="K163" s="277"/>
    </row>
    <row r="164" spans="1:11" x14ac:dyDescent="0.15">
      <c r="A164" s="274">
        <v>163</v>
      </c>
      <c r="B164" s="275" t="s">
        <v>628</v>
      </c>
      <c r="C164" s="276" t="s">
        <v>459</v>
      </c>
      <c r="D164" s="276">
        <v>1</v>
      </c>
      <c r="E164" s="276">
        <v>12</v>
      </c>
      <c r="F164" s="276" t="s">
        <v>225</v>
      </c>
      <c r="G164" s="276">
        <v>1</v>
      </c>
      <c r="H164" s="276" t="str">
        <f>'Pixel-System'!E66</f>
        <v>NU</v>
      </c>
      <c r="I164" s="276" t="s">
        <v>6166</v>
      </c>
      <c r="J164" s="276">
        <f t="shared" si="2"/>
        <v>255</v>
      </c>
      <c r="K164" s="277"/>
    </row>
    <row r="165" spans="1:11" x14ac:dyDescent="0.15">
      <c r="A165" s="274">
        <v>164</v>
      </c>
      <c r="B165" s="275" t="s">
        <v>629</v>
      </c>
      <c r="C165" s="276" t="s">
        <v>459</v>
      </c>
      <c r="D165" s="276">
        <v>1</v>
      </c>
      <c r="E165" s="276">
        <v>12</v>
      </c>
      <c r="F165" s="276" t="s">
        <v>225</v>
      </c>
      <c r="G165" s="276">
        <v>1</v>
      </c>
      <c r="H165" s="276" t="str">
        <f>'Pixel-System'!E67</f>
        <v>NU</v>
      </c>
      <c r="I165" s="276" t="s">
        <v>6166</v>
      </c>
      <c r="J165" s="276">
        <f t="shared" si="2"/>
        <v>255</v>
      </c>
      <c r="K165" s="277"/>
    </row>
    <row r="166" spans="1:11" x14ac:dyDescent="0.15">
      <c r="A166" s="274">
        <v>165</v>
      </c>
      <c r="B166" s="275" t="s">
        <v>630</v>
      </c>
      <c r="C166" s="276" t="s">
        <v>459</v>
      </c>
      <c r="D166" s="276">
        <v>1</v>
      </c>
      <c r="E166" s="276">
        <v>12</v>
      </c>
      <c r="F166" s="276" t="s">
        <v>225</v>
      </c>
      <c r="G166" s="276">
        <v>1</v>
      </c>
      <c r="H166" s="276" t="str">
        <f>'Pixel-System'!E68</f>
        <v>NU</v>
      </c>
      <c r="I166" s="276" t="s">
        <v>6166</v>
      </c>
      <c r="J166" s="276">
        <f t="shared" si="2"/>
        <v>255</v>
      </c>
      <c r="K166" s="277"/>
    </row>
    <row r="167" spans="1:11" x14ac:dyDescent="0.15">
      <c r="A167" s="274">
        <v>166</v>
      </c>
      <c r="B167" s="275" t="s">
        <v>631</v>
      </c>
      <c r="C167" s="276" t="s">
        <v>459</v>
      </c>
      <c r="D167" s="276">
        <v>1</v>
      </c>
      <c r="E167" s="276">
        <v>12</v>
      </c>
      <c r="F167" s="276" t="s">
        <v>225</v>
      </c>
      <c r="G167" s="276">
        <v>1</v>
      </c>
      <c r="H167" s="276" t="str">
        <f>'Pixel-System'!E69</f>
        <v>NU</v>
      </c>
      <c r="I167" s="276" t="s">
        <v>6166</v>
      </c>
      <c r="J167" s="276">
        <f t="shared" si="2"/>
        <v>255</v>
      </c>
      <c r="K167" s="277"/>
    </row>
    <row r="168" spans="1:11" x14ac:dyDescent="0.15">
      <c r="A168" s="274">
        <v>167</v>
      </c>
      <c r="B168" s="275" t="s">
        <v>632</v>
      </c>
      <c r="C168" s="276" t="s">
        <v>459</v>
      </c>
      <c r="D168" s="276">
        <v>1</v>
      </c>
      <c r="E168" s="276">
        <v>12</v>
      </c>
      <c r="F168" s="276" t="s">
        <v>225</v>
      </c>
      <c r="G168" s="276">
        <v>1</v>
      </c>
      <c r="H168" s="276" t="str">
        <f>'Pixel-System'!E70</f>
        <v>NU</v>
      </c>
      <c r="I168" s="276" t="s">
        <v>6166</v>
      </c>
      <c r="J168" s="276">
        <f t="shared" si="2"/>
        <v>255</v>
      </c>
      <c r="K168" s="277"/>
    </row>
    <row r="169" spans="1:11" x14ac:dyDescent="0.15">
      <c r="A169" s="274">
        <v>168</v>
      </c>
      <c r="B169" s="275" t="s">
        <v>633</v>
      </c>
      <c r="C169" s="276" t="s">
        <v>459</v>
      </c>
      <c r="D169" s="276">
        <v>1</v>
      </c>
      <c r="E169" s="276">
        <v>12</v>
      </c>
      <c r="F169" s="276" t="s">
        <v>225</v>
      </c>
      <c r="G169" s="276">
        <v>1</v>
      </c>
      <c r="H169" s="276" t="str">
        <f>'Pixel-System'!E71</f>
        <v>NU</v>
      </c>
      <c r="I169" s="276" t="s">
        <v>6166</v>
      </c>
      <c r="J169" s="276">
        <f t="shared" si="2"/>
        <v>255</v>
      </c>
      <c r="K169" s="277"/>
    </row>
    <row r="170" spans="1:11" x14ac:dyDescent="0.15">
      <c r="A170" s="274">
        <v>169</v>
      </c>
      <c r="B170" s="275" t="s">
        <v>634</v>
      </c>
      <c r="C170" s="276" t="s">
        <v>459</v>
      </c>
      <c r="D170" s="276">
        <v>1</v>
      </c>
      <c r="E170" s="276">
        <v>12</v>
      </c>
      <c r="F170" s="276" t="s">
        <v>225</v>
      </c>
      <c r="G170" s="276">
        <v>1</v>
      </c>
      <c r="H170" s="276" t="str">
        <f>'Pixel-System'!E72</f>
        <v>NU</v>
      </c>
      <c r="I170" s="276" t="s">
        <v>6166</v>
      </c>
      <c r="J170" s="276">
        <f t="shared" si="2"/>
        <v>255</v>
      </c>
      <c r="K170" s="277"/>
    </row>
    <row r="171" spans="1:11" x14ac:dyDescent="0.15">
      <c r="A171" s="274">
        <v>170</v>
      </c>
      <c r="B171" s="275" t="s">
        <v>635</v>
      </c>
      <c r="C171" s="276" t="s">
        <v>459</v>
      </c>
      <c r="D171" s="276">
        <v>1</v>
      </c>
      <c r="E171" s="276">
        <v>12</v>
      </c>
      <c r="F171" s="276" t="s">
        <v>225</v>
      </c>
      <c r="G171" s="276">
        <v>1</v>
      </c>
      <c r="H171" s="276" t="str">
        <f>'Pixel-System'!E73</f>
        <v>NU</v>
      </c>
      <c r="I171" s="276" t="s">
        <v>6166</v>
      </c>
      <c r="J171" s="276">
        <f t="shared" si="2"/>
        <v>255</v>
      </c>
      <c r="K171" s="277"/>
    </row>
    <row r="172" spans="1:11" x14ac:dyDescent="0.15">
      <c r="A172" s="274">
        <v>171</v>
      </c>
      <c r="B172" s="275" t="s">
        <v>636</v>
      </c>
      <c r="C172" s="276" t="s">
        <v>459</v>
      </c>
      <c r="D172" s="276">
        <v>1</v>
      </c>
      <c r="E172" s="276">
        <v>12</v>
      </c>
      <c r="F172" s="276" t="s">
        <v>225</v>
      </c>
      <c r="G172" s="276">
        <v>1</v>
      </c>
      <c r="H172" s="276">
        <f>'Pixel-System'!E74</f>
        <v>1</v>
      </c>
      <c r="I172" s="276" t="s">
        <v>6166</v>
      </c>
      <c r="J172" s="276">
        <f t="shared" si="2"/>
        <v>1</v>
      </c>
      <c r="K172" s="277"/>
    </row>
    <row r="173" spans="1:11" x14ac:dyDescent="0.15">
      <c r="A173" s="274">
        <v>172</v>
      </c>
      <c r="B173" s="275" t="s">
        <v>637</v>
      </c>
      <c r="C173" s="276" t="s">
        <v>459</v>
      </c>
      <c r="D173" s="276">
        <v>1</v>
      </c>
      <c r="E173" s="276">
        <v>12</v>
      </c>
      <c r="F173" s="276" t="s">
        <v>225</v>
      </c>
      <c r="G173" s="276">
        <v>1</v>
      </c>
      <c r="H173" s="276">
        <f>'Pixel-System'!E75</f>
        <v>2</v>
      </c>
      <c r="I173" s="276" t="s">
        <v>6166</v>
      </c>
      <c r="J173" s="276">
        <f t="shared" si="2"/>
        <v>2</v>
      </c>
      <c r="K173" s="277"/>
    </row>
    <row r="174" spans="1:11" x14ac:dyDescent="0.15">
      <c r="A174" s="274">
        <v>173</v>
      </c>
      <c r="B174" s="275" t="s">
        <v>638</v>
      </c>
      <c r="C174" s="276" t="s">
        <v>459</v>
      </c>
      <c r="D174" s="276">
        <v>1</v>
      </c>
      <c r="E174" s="276">
        <v>12</v>
      </c>
      <c r="F174" s="276" t="s">
        <v>225</v>
      </c>
      <c r="G174" s="276">
        <v>1</v>
      </c>
      <c r="H174" s="276">
        <f>'Pixel-System'!E76</f>
        <v>3</v>
      </c>
      <c r="I174" s="276" t="s">
        <v>6166</v>
      </c>
      <c r="J174" s="276">
        <f t="shared" si="2"/>
        <v>3</v>
      </c>
      <c r="K174" s="277"/>
    </row>
    <row r="175" spans="1:11" x14ac:dyDescent="0.15">
      <c r="A175" s="274">
        <v>174</v>
      </c>
      <c r="B175" s="275" t="s">
        <v>639</v>
      </c>
      <c r="C175" s="276" t="s">
        <v>459</v>
      </c>
      <c r="D175" s="276">
        <v>1</v>
      </c>
      <c r="E175" s="276">
        <v>12</v>
      </c>
      <c r="F175" s="276" t="s">
        <v>225</v>
      </c>
      <c r="G175" s="276">
        <v>1</v>
      </c>
      <c r="H175" s="276">
        <f>'Pixel-System'!E77</f>
        <v>4</v>
      </c>
      <c r="I175" s="276" t="s">
        <v>6166</v>
      </c>
      <c r="J175" s="276">
        <f t="shared" si="2"/>
        <v>4</v>
      </c>
      <c r="K175" s="277"/>
    </row>
    <row r="176" spans="1:11" x14ac:dyDescent="0.15">
      <c r="A176" s="274">
        <v>175</v>
      </c>
      <c r="B176" s="275" t="s">
        <v>640</v>
      </c>
      <c r="C176" s="276" t="s">
        <v>459</v>
      </c>
      <c r="D176" s="276">
        <v>1</v>
      </c>
      <c r="E176" s="276">
        <v>12</v>
      </c>
      <c r="F176" s="276" t="s">
        <v>225</v>
      </c>
      <c r="G176" s="276">
        <v>1</v>
      </c>
      <c r="H176" s="276">
        <f>'Pixel-System'!E78</f>
        <v>5</v>
      </c>
      <c r="I176" s="276" t="s">
        <v>6166</v>
      </c>
      <c r="J176" s="276">
        <f t="shared" si="2"/>
        <v>5</v>
      </c>
      <c r="K176" s="277"/>
    </row>
    <row r="177" spans="1:11" x14ac:dyDescent="0.15">
      <c r="A177" s="274">
        <v>176</v>
      </c>
      <c r="B177" s="275" t="s">
        <v>641</v>
      </c>
      <c r="C177" s="276" t="s">
        <v>459</v>
      </c>
      <c r="D177" s="276">
        <v>1</v>
      </c>
      <c r="E177" s="276">
        <v>12</v>
      </c>
      <c r="F177" s="276" t="s">
        <v>225</v>
      </c>
      <c r="G177" s="276">
        <v>1</v>
      </c>
      <c r="H177" s="276">
        <f>'Pixel-System'!E79</f>
        <v>6</v>
      </c>
      <c r="I177" s="276" t="s">
        <v>6166</v>
      </c>
      <c r="J177" s="276">
        <f t="shared" si="2"/>
        <v>6</v>
      </c>
      <c r="K177" s="277"/>
    </row>
    <row r="178" spans="1:11" x14ac:dyDescent="0.15">
      <c r="A178" s="274">
        <v>177</v>
      </c>
      <c r="B178" s="275" t="s">
        <v>642</v>
      </c>
      <c r="C178" s="276" t="s">
        <v>459</v>
      </c>
      <c r="D178" s="276">
        <v>1</v>
      </c>
      <c r="E178" s="276">
        <v>12</v>
      </c>
      <c r="F178" s="276" t="s">
        <v>225</v>
      </c>
      <c r="G178" s="276">
        <v>1</v>
      </c>
      <c r="H178" s="276">
        <f>'Pixel-System'!E80</f>
        <v>7</v>
      </c>
      <c r="I178" s="276" t="s">
        <v>6166</v>
      </c>
      <c r="J178" s="276">
        <f t="shared" si="2"/>
        <v>7</v>
      </c>
      <c r="K178" s="277"/>
    </row>
    <row r="179" spans="1:11" x14ac:dyDescent="0.15">
      <c r="A179" s="274">
        <v>178</v>
      </c>
      <c r="B179" s="275" t="s">
        <v>643</v>
      </c>
      <c r="C179" s="276" t="s">
        <v>459</v>
      </c>
      <c r="D179" s="276">
        <v>1</v>
      </c>
      <c r="E179" s="276">
        <v>12</v>
      </c>
      <c r="F179" s="276" t="s">
        <v>225</v>
      </c>
      <c r="G179" s="276">
        <v>1</v>
      </c>
      <c r="H179" s="276">
        <f>'Pixel-System'!E81</f>
        <v>8</v>
      </c>
      <c r="I179" s="276" t="s">
        <v>6166</v>
      </c>
      <c r="J179" s="276">
        <f t="shared" si="2"/>
        <v>8</v>
      </c>
      <c r="K179" s="277"/>
    </row>
    <row r="180" spans="1:11" x14ac:dyDescent="0.15">
      <c r="A180" s="274">
        <v>179</v>
      </c>
      <c r="B180" s="275" t="s">
        <v>644</v>
      </c>
      <c r="C180" s="276" t="s">
        <v>459</v>
      </c>
      <c r="D180" s="276">
        <v>1</v>
      </c>
      <c r="E180" s="276">
        <v>12</v>
      </c>
      <c r="F180" s="276" t="s">
        <v>225</v>
      </c>
      <c r="G180" s="276">
        <v>1</v>
      </c>
      <c r="H180" s="276">
        <f>'Pixel-System'!E82</f>
        <v>9</v>
      </c>
      <c r="I180" s="276" t="s">
        <v>6166</v>
      </c>
      <c r="J180" s="276">
        <f t="shared" si="2"/>
        <v>9</v>
      </c>
      <c r="K180" s="277"/>
    </row>
    <row r="181" spans="1:11" x14ac:dyDescent="0.15">
      <c r="A181" s="274">
        <v>180</v>
      </c>
      <c r="B181" s="275" t="s">
        <v>645</v>
      </c>
      <c r="C181" s="276" t="s">
        <v>459</v>
      </c>
      <c r="D181" s="276">
        <v>1</v>
      </c>
      <c r="E181" s="276">
        <v>12</v>
      </c>
      <c r="F181" s="276" t="s">
        <v>225</v>
      </c>
      <c r="G181" s="276">
        <v>1</v>
      </c>
      <c r="H181" s="276">
        <f>'Pixel-System'!E83</f>
        <v>10</v>
      </c>
      <c r="I181" s="276" t="s">
        <v>6166</v>
      </c>
      <c r="J181" s="276">
        <f t="shared" si="2"/>
        <v>10</v>
      </c>
      <c r="K181" s="277"/>
    </row>
    <row r="182" spans="1:11" x14ac:dyDescent="0.15">
      <c r="A182" s="274">
        <v>181</v>
      </c>
      <c r="B182" s="275" t="s">
        <v>646</v>
      </c>
      <c r="C182" s="276" t="s">
        <v>459</v>
      </c>
      <c r="D182" s="276">
        <v>1</v>
      </c>
      <c r="E182" s="276">
        <v>12</v>
      </c>
      <c r="F182" s="276" t="s">
        <v>225</v>
      </c>
      <c r="G182" s="276">
        <v>1</v>
      </c>
      <c r="H182" s="276">
        <f>'Pixel-System'!E84</f>
        <v>11</v>
      </c>
      <c r="I182" s="276" t="s">
        <v>6166</v>
      </c>
      <c r="J182" s="276">
        <f t="shared" si="2"/>
        <v>11</v>
      </c>
      <c r="K182" s="277"/>
    </row>
    <row r="183" spans="1:11" x14ac:dyDescent="0.15">
      <c r="A183" s="274">
        <v>182</v>
      </c>
      <c r="B183" s="275" t="s">
        <v>647</v>
      </c>
      <c r="C183" s="276" t="s">
        <v>459</v>
      </c>
      <c r="D183" s="276">
        <v>1</v>
      </c>
      <c r="E183" s="276">
        <v>12</v>
      </c>
      <c r="F183" s="276" t="s">
        <v>225</v>
      </c>
      <c r="G183" s="276">
        <v>1</v>
      </c>
      <c r="H183" s="276">
        <f>'Pixel-System'!E85</f>
        <v>12</v>
      </c>
      <c r="I183" s="276" t="s">
        <v>6166</v>
      </c>
      <c r="J183" s="276">
        <f t="shared" si="2"/>
        <v>12</v>
      </c>
      <c r="K183" s="277"/>
    </row>
    <row r="184" spans="1:11" x14ac:dyDescent="0.15">
      <c r="A184" s="274">
        <v>183</v>
      </c>
      <c r="B184" s="275" t="s">
        <v>648</v>
      </c>
      <c r="C184" s="276" t="s">
        <v>459</v>
      </c>
      <c r="D184" s="276">
        <v>1</v>
      </c>
      <c r="E184" s="276">
        <v>12</v>
      </c>
      <c r="F184" s="276" t="s">
        <v>225</v>
      </c>
      <c r="G184" s="276">
        <v>1</v>
      </c>
      <c r="H184" s="276" t="str">
        <f>'Pixel-System'!E86</f>
        <v>NU</v>
      </c>
      <c r="I184" s="276" t="s">
        <v>6166</v>
      </c>
      <c r="J184" s="276">
        <f t="shared" si="2"/>
        <v>255</v>
      </c>
      <c r="K184" s="277"/>
    </row>
    <row r="185" spans="1:11" x14ac:dyDescent="0.15">
      <c r="A185" s="274">
        <v>184</v>
      </c>
      <c r="B185" s="275" t="s">
        <v>649</v>
      </c>
      <c r="C185" s="276" t="s">
        <v>459</v>
      </c>
      <c r="D185" s="276">
        <v>1</v>
      </c>
      <c r="E185" s="276">
        <v>12</v>
      </c>
      <c r="F185" s="276" t="s">
        <v>225</v>
      </c>
      <c r="G185" s="276">
        <v>1</v>
      </c>
      <c r="H185" s="276" t="str">
        <f>'Pixel-System'!E87</f>
        <v>NU</v>
      </c>
      <c r="I185" s="276" t="s">
        <v>6166</v>
      </c>
      <c r="J185" s="276">
        <f t="shared" si="2"/>
        <v>255</v>
      </c>
      <c r="K185" s="277"/>
    </row>
    <row r="186" spans="1:11" x14ac:dyDescent="0.15">
      <c r="A186" s="274">
        <v>185</v>
      </c>
      <c r="B186" s="275" t="s">
        <v>650</v>
      </c>
      <c r="C186" s="276" t="s">
        <v>459</v>
      </c>
      <c r="D186" s="276">
        <v>1</v>
      </c>
      <c r="E186" s="276">
        <v>12</v>
      </c>
      <c r="F186" s="276" t="s">
        <v>225</v>
      </c>
      <c r="G186" s="276">
        <v>1</v>
      </c>
      <c r="H186" s="276" t="str">
        <f>'Pixel-System'!E88</f>
        <v>NU</v>
      </c>
      <c r="I186" s="276" t="s">
        <v>6166</v>
      </c>
      <c r="J186" s="276">
        <f t="shared" si="2"/>
        <v>255</v>
      </c>
      <c r="K186" s="277"/>
    </row>
    <row r="187" spans="1:11" x14ac:dyDescent="0.15">
      <c r="A187" s="274">
        <v>186</v>
      </c>
      <c r="B187" s="275" t="s">
        <v>651</v>
      </c>
      <c r="C187" s="276" t="s">
        <v>459</v>
      </c>
      <c r="D187" s="276">
        <v>1</v>
      </c>
      <c r="E187" s="276">
        <v>12</v>
      </c>
      <c r="F187" s="276" t="s">
        <v>225</v>
      </c>
      <c r="G187" s="276">
        <v>1</v>
      </c>
      <c r="H187" s="276" t="str">
        <f>'Pixel-System'!E89</f>
        <v>NU</v>
      </c>
      <c r="I187" s="276" t="s">
        <v>6166</v>
      </c>
      <c r="J187" s="276">
        <f t="shared" si="2"/>
        <v>255</v>
      </c>
      <c r="K187" s="277"/>
    </row>
    <row r="188" spans="1:11" x14ac:dyDescent="0.15">
      <c r="A188" s="274">
        <v>187</v>
      </c>
      <c r="B188" s="275" t="s">
        <v>652</v>
      </c>
      <c r="C188" s="276" t="s">
        <v>459</v>
      </c>
      <c r="D188" s="276">
        <v>1</v>
      </c>
      <c r="E188" s="276">
        <v>12</v>
      </c>
      <c r="F188" s="276" t="s">
        <v>225</v>
      </c>
      <c r="G188" s="276">
        <v>1</v>
      </c>
      <c r="H188" s="276" t="str">
        <f>'Pixel-System'!E90</f>
        <v>NU</v>
      </c>
      <c r="I188" s="276" t="s">
        <v>6166</v>
      </c>
      <c r="J188" s="276">
        <f t="shared" si="2"/>
        <v>255</v>
      </c>
      <c r="K188" s="277"/>
    </row>
    <row r="189" spans="1:11" x14ac:dyDescent="0.15">
      <c r="A189" s="274">
        <v>188</v>
      </c>
      <c r="B189" s="275" t="s">
        <v>653</v>
      </c>
      <c r="C189" s="276" t="s">
        <v>459</v>
      </c>
      <c r="D189" s="276">
        <v>1</v>
      </c>
      <c r="E189" s="276">
        <v>12</v>
      </c>
      <c r="F189" s="276" t="s">
        <v>225</v>
      </c>
      <c r="G189" s="276">
        <v>1</v>
      </c>
      <c r="H189" s="276" t="str">
        <f>'Pixel-System'!E91</f>
        <v>NU</v>
      </c>
      <c r="I189" s="276" t="s">
        <v>6166</v>
      </c>
      <c r="J189" s="276">
        <f t="shared" si="2"/>
        <v>255</v>
      </c>
      <c r="K189" s="277"/>
    </row>
    <row r="190" spans="1:11" x14ac:dyDescent="0.15">
      <c r="A190" s="274">
        <v>189</v>
      </c>
      <c r="B190" s="275" t="s">
        <v>654</v>
      </c>
      <c r="C190" s="276" t="s">
        <v>459</v>
      </c>
      <c r="D190" s="276">
        <v>1</v>
      </c>
      <c r="E190" s="276">
        <v>12</v>
      </c>
      <c r="F190" s="276" t="s">
        <v>225</v>
      </c>
      <c r="G190" s="276">
        <v>1</v>
      </c>
      <c r="H190" s="276" t="str">
        <f>'Pixel-System'!E92</f>
        <v>NU</v>
      </c>
      <c r="I190" s="276" t="s">
        <v>6166</v>
      </c>
      <c r="J190" s="276">
        <f t="shared" si="2"/>
        <v>255</v>
      </c>
      <c r="K190" s="277"/>
    </row>
    <row r="191" spans="1:11" x14ac:dyDescent="0.15">
      <c r="A191" s="274">
        <v>190</v>
      </c>
      <c r="B191" s="275" t="s">
        <v>655</v>
      </c>
      <c r="C191" s="276" t="s">
        <v>459</v>
      </c>
      <c r="D191" s="276">
        <v>1</v>
      </c>
      <c r="E191" s="276">
        <v>12</v>
      </c>
      <c r="F191" s="276" t="s">
        <v>225</v>
      </c>
      <c r="G191" s="276">
        <v>1</v>
      </c>
      <c r="H191" s="276" t="str">
        <f>'Pixel-System'!E93</f>
        <v>NU</v>
      </c>
      <c r="I191" s="276" t="s">
        <v>6166</v>
      </c>
      <c r="J191" s="276">
        <f t="shared" si="2"/>
        <v>255</v>
      </c>
      <c r="K191" s="277"/>
    </row>
    <row r="192" spans="1:11" x14ac:dyDescent="0.15">
      <c r="A192" s="274">
        <v>191</v>
      </c>
      <c r="B192" s="275" t="s">
        <v>656</v>
      </c>
      <c r="C192" s="276" t="s">
        <v>459</v>
      </c>
      <c r="D192" s="276">
        <v>1</v>
      </c>
      <c r="E192" s="276">
        <v>12</v>
      </c>
      <c r="F192" s="276" t="s">
        <v>225</v>
      </c>
      <c r="G192" s="276">
        <v>1</v>
      </c>
      <c r="H192" s="276" t="str">
        <f>'Pixel-System'!E94</f>
        <v>NU</v>
      </c>
      <c r="I192" s="276" t="s">
        <v>6166</v>
      </c>
      <c r="J192" s="276">
        <f t="shared" si="2"/>
        <v>255</v>
      </c>
      <c r="K192" s="277"/>
    </row>
    <row r="193" spans="1:11" x14ac:dyDescent="0.15">
      <c r="A193" s="274">
        <v>192</v>
      </c>
      <c r="B193" s="275" t="s">
        <v>657</v>
      </c>
      <c r="C193" s="276" t="s">
        <v>459</v>
      </c>
      <c r="D193" s="276">
        <v>1</v>
      </c>
      <c r="E193" s="276">
        <v>12</v>
      </c>
      <c r="F193" s="276" t="s">
        <v>225</v>
      </c>
      <c r="G193" s="276">
        <v>1</v>
      </c>
      <c r="H193" s="276" t="str">
        <f>'Pixel-System'!E95</f>
        <v>NU</v>
      </c>
      <c r="I193" s="276" t="s">
        <v>6166</v>
      </c>
      <c r="J193" s="276">
        <f t="shared" si="2"/>
        <v>255</v>
      </c>
      <c r="K193" s="277"/>
    </row>
    <row r="194" spans="1:11" x14ac:dyDescent="0.15">
      <c r="A194" s="274">
        <v>193</v>
      </c>
      <c r="B194" s="275" t="s">
        <v>658</v>
      </c>
      <c r="C194" s="276" t="s">
        <v>459</v>
      </c>
      <c r="D194" s="276">
        <v>1</v>
      </c>
      <c r="E194" s="276">
        <v>12</v>
      </c>
      <c r="F194" s="276" t="s">
        <v>225</v>
      </c>
      <c r="G194" s="276">
        <v>1</v>
      </c>
      <c r="H194" s="276" t="str">
        <f>'Pixel-System'!E96</f>
        <v>NU</v>
      </c>
      <c r="I194" s="276" t="s">
        <v>6166</v>
      </c>
      <c r="J194" s="276">
        <f t="shared" si="2"/>
        <v>255</v>
      </c>
      <c r="K194" s="277"/>
    </row>
    <row r="195" spans="1:11" x14ac:dyDescent="0.15">
      <c r="A195" s="274">
        <v>194</v>
      </c>
      <c r="B195" s="275" t="s">
        <v>659</v>
      </c>
      <c r="C195" s="276" t="s">
        <v>459</v>
      </c>
      <c r="D195" s="276">
        <v>1</v>
      </c>
      <c r="E195" s="276">
        <v>12</v>
      </c>
      <c r="F195" s="276" t="s">
        <v>225</v>
      </c>
      <c r="G195" s="276">
        <v>1</v>
      </c>
      <c r="H195" s="276" t="str">
        <f>'Pixel-System'!E97</f>
        <v>NU</v>
      </c>
      <c r="I195" s="276" t="s">
        <v>6166</v>
      </c>
      <c r="J195" s="276">
        <f t="shared" si="2"/>
        <v>255</v>
      </c>
      <c r="K195" s="277"/>
    </row>
    <row r="196" spans="1:11" x14ac:dyDescent="0.15">
      <c r="A196" s="274">
        <v>195</v>
      </c>
      <c r="B196" s="275" t="s">
        <v>660</v>
      </c>
      <c r="C196" s="276" t="s">
        <v>459</v>
      </c>
      <c r="D196" s="276">
        <v>1</v>
      </c>
      <c r="E196" s="276">
        <v>12</v>
      </c>
      <c r="F196" s="276" t="s">
        <v>225</v>
      </c>
      <c r="G196" s="276">
        <v>1</v>
      </c>
      <c r="H196" s="276" t="str">
        <f>'Pixel-System'!E98</f>
        <v>NU</v>
      </c>
      <c r="I196" s="276" t="s">
        <v>6166</v>
      </c>
      <c r="J196" s="276">
        <f t="shared" si="2"/>
        <v>255</v>
      </c>
      <c r="K196" s="277"/>
    </row>
    <row r="197" spans="1:11" x14ac:dyDescent="0.15">
      <c r="A197" s="274">
        <v>196</v>
      </c>
      <c r="B197" s="275" t="s">
        <v>661</v>
      </c>
      <c r="C197" s="276" t="s">
        <v>459</v>
      </c>
      <c r="D197" s="276">
        <v>1</v>
      </c>
      <c r="E197" s="276">
        <v>12</v>
      </c>
      <c r="F197" s="276" t="s">
        <v>225</v>
      </c>
      <c r="G197" s="276">
        <v>1</v>
      </c>
      <c r="H197" s="276" t="str">
        <f>'Pixel-System'!E99</f>
        <v>NU</v>
      </c>
      <c r="I197" s="276" t="s">
        <v>6166</v>
      </c>
      <c r="J197" s="276">
        <f t="shared" si="2"/>
        <v>255</v>
      </c>
      <c r="K197" s="277"/>
    </row>
    <row r="198" spans="1:11" x14ac:dyDescent="0.15">
      <c r="A198" s="274">
        <v>197</v>
      </c>
      <c r="B198" s="275" t="s">
        <v>662</v>
      </c>
      <c r="C198" s="276" t="s">
        <v>459</v>
      </c>
      <c r="D198" s="276">
        <v>1</v>
      </c>
      <c r="E198" s="276">
        <v>12</v>
      </c>
      <c r="F198" s="276" t="s">
        <v>225</v>
      </c>
      <c r="G198" s="276">
        <v>1</v>
      </c>
      <c r="H198" s="276" t="str">
        <f>'Pixel-System'!E100</f>
        <v>NU</v>
      </c>
      <c r="I198" s="276" t="s">
        <v>6166</v>
      </c>
      <c r="J198" s="276">
        <f t="shared" si="2"/>
        <v>255</v>
      </c>
      <c r="K198" s="277"/>
    </row>
    <row r="199" spans="1:11" x14ac:dyDescent="0.15">
      <c r="A199" s="274">
        <v>198</v>
      </c>
      <c r="B199" s="275" t="s">
        <v>663</v>
      </c>
      <c r="C199" s="276" t="s">
        <v>459</v>
      </c>
      <c r="D199" s="276">
        <v>1</v>
      </c>
      <c r="E199" s="276">
        <v>12</v>
      </c>
      <c r="F199" s="276" t="s">
        <v>225</v>
      </c>
      <c r="G199" s="276">
        <v>1</v>
      </c>
      <c r="H199" s="276" t="str">
        <f>'Pixel-System'!E101</f>
        <v>NU</v>
      </c>
      <c r="I199" s="276" t="s">
        <v>6166</v>
      </c>
      <c r="J199" s="276">
        <f t="shared" si="2"/>
        <v>255</v>
      </c>
      <c r="K199" s="277"/>
    </row>
    <row r="200" spans="1:11" x14ac:dyDescent="0.15">
      <c r="A200" s="274">
        <v>199</v>
      </c>
      <c r="B200" s="275" t="s">
        <v>664</v>
      </c>
      <c r="C200" s="276" t="s">
        <v>459</v>
      </c>
      <c r="D200" s="276">
        <v>1</v>
      </c>
      <c r="E200" s="276">
        <v>12</v>
      </c>
      <c r="F200" s="276" t="s">
        <v>225</v>
      </c>
      <c r="G200" s="276">
        <v>1</v>
      </c>
      <c r="H200" s="276" t="str">
        <f>'Pixel-System'!E102</f>
        <v>NU</v>
      </c>
      <c r="I200" s="276" t="s">
        <v>6166</v>
      </c>
      <c r="J200" s="276">
        <f t="shared" si="2"/>
        <v>255</v>
      </c>
      <c r="K200" s="277"/>
    </row>
    <row r="201" spans="1:11" x14ac:dyDescent="0.15">
      <c r="A201" s="274">
        <v>200</v>
      </c>
      <c r="B201" s="275" t="s">
        <v>665</v>
      </c>
      <c r="C201" s="276" t="s">
        <v>459</v>
      </c>
      <c r="D201" s="276">
        <v>1</v>
      </c>
      <c r="E201" s="276">
        <v>12</v>
      </c>
      <c r="F201" s="276" t="s">
        <v>225</v>
      </c>
      <c r="G201" s="276">
        <v>1</v>
      </c>
      <c r="H201" s="276" t="str">
        <f>'Pixel-System'!E103</f>
        <v>NU</v>
      </c>
      <c r="I201" s="276" t="s">
        <v>6166</v>
      </c>
      <c r="J201" s="276">
        <f t="shared" si="2"/>
        <v>255</v>
      </c>
      <c r="K201" s="277"/>
    </row>
    <row r="202" spans="1:11" x14ac:dyDescent="0.15">
      <c r="A202" s="274">
        <v>201</v>
      </c>
      <c r="B202" s="275" t="s">
        <v>666</v>
      </c>
      <c r="C202" s="276" t="s">
        <v>459</v>
      </c>
      <c r="D202" s="276">
        <v>1</v>
      </c>
      <c r="E202" s="276">
        <v>12</v>
      </c>
      <c r="F202" s="276" t="s">
        <v>225</v>
      </c>
      <c r="G202" s="276">
        <v>1</v>
      </c>
      <c r="H202" s="276" t="str">
        <f>'Pixel-System'!E104</f>
        <v>NU</v>
      </c>
      <c r="I202" s="276" t="s">
        <v>6166</v>
      </c>
      <c r="J202" s="276">
        <f t="shared" si="2"/>
        <v>255</v>
      </c>
      <c r="K202" s="277"/>
    </row>
    <row r="203" spans="1:11" x14ac:dyDescent="0.15">
      <c r="A203" s="274">
        <v>202</v>
      </c>
      <c r="B203" s="275" t="s">
        <v>667</v>
      </c>
      <c r="C203" s="276" t="s">
        <v>459</v>
      </c>
      <c r="D203" s="276">
        <v>1</v>
      </c>
      <c r="E203" s="276">
        <v>12</v>
      </c>
      <c r="F203" s="276" t="s">
        <v>225</v>
      </c>
      <c r="G203" s="276">
        <v>1</v>
      </c>
      <c r="H203" s="276" t="str">
        <f>'Pixel-System'!E105</f>
        <v>NU</v>
      </c>
      <c r="I203" s="276" t="s">
        <v>6166</v>
      </c>
      <c r="J203" s="276">
        <f t="shared" si="2"/>
        <v>255</v>
      </c>
      <c r="K203" s="277"/>
    </row>
    <row r="204" spans="1:11" x14ac:dyDescent="0.15">
      <c r="A204" s="274">
        <v>203</v>
      </c>
      <c r="B204" s="275" t="s">
        <v>669</v>
      </c>
      <c r="C204" s="276" t="s">
        <v>862</v>
      </c>
      <c r="D204" s="281">
        <v>-40</v>
      </c>
      <c r="E204" s="281">
        <v>40</v>
      </c>
      <c r="F204" s="276" t="s">
        <v>225</v>
      </c>
      <c r="G204" s="276">
        <v>0.1</v>
      </c>
      <c r="H204" s="281">
        <f>'Pixel-System'!H10</f>
        <v>1</v>
      </c>
      <c r="I204" s="276" t="s">
        <v>6167</v>
      </c>
      <c r="J204" s="276">
        <f>IF(H204="NU",65535,H204*100+32768)</f>
        <v>32868</v>
      </c>
      <c r="K204" s="277"/>
    </row>
    <row r="205" spans="1:11" x14ac:dyDescent="0.15">
      <c r="A205" s="274">
        <v>204</v>
      </c>
      <c r="B205" s="275" t="s">
        <v>670</v>
      </c>
      <c r="C205" s="279" t="s">
        <v>861</v>
      </c>
      <c r="D205" s="281">
        <v>-40</v>
      </c>
      <c r="E205" s="281">
        <v>40</v>
      </c>
      <c r="F205" s="276" t="s">
        <v>225</v>
      </c>
      <c r="G205" s="276">
        <v>0.1</v>
      </c>
      <c r="H205" s="281">
        <f>'Pixel-System'!H11</f>
        <v>2</v>
      </c>
      <c r="I205" s="276" t="s">
        <v>6167</v>
      </c>
      <c r="J205" s="276">
        <f>IF(H205="NU",65535,H205*100+32768)</f>
        <v>32968</v>
      </c>
      <c r="K205" s="277"/>
    </row>
    <row r="206" spans="1:11" x14ac:dyDescent="0.15">
      <c r="A206" s="274">
        <v>205</v>
      </c>
      <c r="B206" s="275" t="s">
        <v>671</v>
      </c>
      <c r="C206" s="276" t="s">
        <v>862</v>
      </c>
      <c r="D206" s="281">
        <v>-40</v>
      </c>
      <c r="E206" s="281">
        <v>40</v>
      </c>
      <c r="F206" s="276" t="s">
        <v>225</v>
      </c>
      <c r="G206" s="276">
        <v>0.1</v>
      </c>
      <c r="H206" s="281">
        <f>'Pixel-System'!H12</f>
        <v>3</v>
      </c>
      <c r="I206" s="276" t="s">
        <v>6167</v>
      </c>
      <c r="J206" s="276">
        <f t="shared" ref="J206:J269" si="3">IF(H206="NU",65535,H206*100+32768)</f>
        <v>33068</v>
      </c>
      <c r="K206" s="277"/>
    </row>
    <row r="207" spans="1:11" x14ac:dyDescent="0.15">
      <c r="A207" s="274">
        <v>206</v>
      </c>
      <c r="B207" s="275" t="s">
        <v>672</v>
      </c>
      <c r="C207" s="279" t="s">
        <v>861</v>
      </c>
      <c r="D207" s="281">
        <v>-40</v>
      </c>
      <c r="E207" s="281">
        <v>40</v>
      </c>
      <c r="F207" s="276" t="s">
        <v>225</v>
      </c>
      <c r="G207" s="276">
        <v>0.1</v>
      </c>
      <c r="H207" s="281">
        <f>'Pixel-System'!H13</f>
        <v>4</v>
      </c>
      <c r="I207" s="276" t="s">
        <v>6167</v>
      </c>
      <c r="J207" s="276">
        <f t="shared" si="3"/>
        <v>33168</v>
      </c>
      <c r="K207" s="277"/>
    </row>
    <row r="208" spans="1:11" x14ac:dyDescent="0.15">
      <c r="A208" s="274">
        <v>207</v>
      </c>
      <c r="B208" s="275" t="s">
        <v>673</v>
      </c>
      <c r="C208" s="276" t="s">
        <v>862</v>
      </c>
      <c r="D208" s="281">
        <v>-40</v>
      </c>
      <c r="E208" s="281">
        <v>40</v>
      </c>
      <c r="F208" s="276" t="s">
        <v>225</v>
      </c>
      <c r="G208" s="276">
        <v>0.1</v>
      </c>
      <c r="H208" s="281">
        <f>'Pixel-System'!H14</f>
        <v>5</v>
      </c>
      <c r="I208" s="276" t="s">
        <v>6167</v>
      </c>
      <c r="J208" s="276">
        <f t="shared" si="3"/>
        <v>33268</v>
      </c>
      <c r="K208" s="277"/>
    </row>
    <row r="209" spans="1:11" x14ac:dyDescent="0.15">
      <c r="A209" s="274">
        <v>208</v>
      </c>
      <c r="B209" s="275" t="s">
        <v>674</v>
      </c>
      <c r="C209" s="279" t="s">
        <v>861</v>
      </c>
      <c r="D209" s="281">
        <v>-40</v>
      </c>
      <c r="E209" s="281">
        <v>40</v>
      </c>
      <c r="F209" s="276" t="s">
        <v>225</v>
      </c>
      <c r="G209" s="276">
        <v>0.1</v>
      </c>
      <c r="H209" s="281">
        <f>'Pixel-System'!H15</f>
        <v>6</v>
      </c>
      <c r="I209" s="276" t="s">
        <v>6167</v>
      </c>
      <c r="J209" s="276">
        <f t="shared" si="3"/>
        <v>33368</v>
      </c>
      <c r="K209" s="277"/>
    </row>
    <row r="210" spans="1:11" x14ac:dyDescent="0.15">
      <c r="A210" s="274">
        <v>209</v>
      </c>
      <c r="B210" s="275" t="s">
        <v>675</v>
      </c>
      <c r="C210" s="276" t="s">
        <v>862</v>
      </c>
      <c r="D210" s="281">
        <v>-40</v>
      </c>
      <c r="E210" s="281">
        <v>40</v>
      </c>
      <c r="F210" s="276" t="s">
        <v>225</v>
      </c>
      <c r="G210" s="276">
        <v>0.1</v>
      </c>
      <c r="H210" s="281">
        <f>'Pixel-System'!H16</f>
        <v>7</v>
      </c>
      <c r="I210" s="276" t="s">
        <v>6167</v>
      </c>
      <c r="J210" s="276">
        <f t="shared" si="3"/>
        <v>33468</v>
      </c>
      <c r="K210" s="277"/>
    </row>
    <row r="211" spans="1:11" x14ac:dyDescent="0.15">
      <c r="A211" s="274">
        <v>210</v>
      </c>
      <c r="B211" s="275" t="s">
        <v>676</v>
      </c>
      <c r="C211" s="279" t="s">
        <v>861</v>
      </c>
      <c r="D211" s="281">
        <v>-40</v>
      </c>
      <c r="E211" s="281">
        <v>40</v>
      </c>
      <c r="F211" s="276" t="s">
        <v>225</v>
      </c>
      <c r="G211" s="276">
        <v>0.1</v>
      </c>
      <c r="H211" s="281">
        <f>'Pixel-System'!H17</f>
        <v>8</v>
      </c>
      <c r="I211" s="276" t="s">
        <v>6167</v>
      </c>
      <c r="J211" s="276">
        <f t="shared" si="3"/>
        <v>33568</v>
      </c>
      <c r="K211" s="277"/>
    </row>
    <row r="212" spans="1:11" x14ac:dyDescent="0.15">
      <c r="A212" s="274">
        <v>211</v>
      </c>
      <c r="B212" s="275" t="s">
        <v>677</v>
      </c>
      <c r="C212" s="276" t="s">
        <v>862</v>
      </c>
      <c r="D212" s="281">
        <v>-40</v>
      </c>
      <c r="E212" s="281">
        <v>40</v>
      </c>
      <c r="F212" s="276" t="s">
        <v>225</v>
      </c>
      <c r="G212" s="276">
        <v>0.1</v>
      </c>
      <c r="H212" s="281">
        <f>'Pixel-System'!H18</f>
        <v>9</v>
      </c>
      <c r="I212" s="276" t="s">
        <v>6167</v>
      </c>
      <c r="J212" s="276">
        <f t="shared" si="3"/>
        <v>33668</v>
      </c>
      <c r="K212" s="277"/>
    </row>
    <row r="213" spans="1:11" x14ac:dyDescent="0.15">
      <c r="A213" s="274">
        <v>212</v>
      </c>
      <c r="B213" s="275" t="s">
        <v>678</v>
      </c>
      <c r="C213" s="279" t="s">
        <v>861</v>
      </c>
      <c r="D213" s="281">
        <v>-40</v>
      </c>
      <c r="E213" s="281">
        <v>40</v>
      </c>
      <c r="F213" s="276" t="s">
        <v>225</v>
      </c>
      <c r="G213" s="276">
        <v>0.1</v>
      </c>
      <c r="H213" s="281">
        <f>'Pixel-System'!H19</f>
        <v>10</v>
      </c>
      <c r="I213" s="276" t="s">
        <v>6167</v>
      </c>
      <c r="J213" s="276">
        <f t="shared" si="3"/>
        <v>33768</v>
      </c>
      <c r="K213" s="277"/>
    </row>
    <row r="214" spans="1:11" x14ac:dyDescent="0.15">
      <c r="A214" s="274">
        <v>213</v>
      </c>
      <c r="B214" s="275" t="s">
        <v>679</v>
      </c>
      <c r="C214" s="276" t="s">
        <v>862</v>
      </c>
      <c r="D214" s="281">
        <v>-40</v>
      </c>
      <c r="E214" s="281">
        <v>40</v>
      </c>
      <c r="F214" s="276" t="s">
        <v>225</v>
      </c>
      <c r="G214" s="276">
        <v>0.1</v>
      </c>
      <c r="H214" s="281">
        <f>'Pixel-System'!H20</f>
        <v>11</v>
      </c>
      <c r="I214" s="276" t="s">
        <v>6167</v>
      </c>
      <c r="J214" s="276">
        <f t="shared" si="3"/>
        <v>33868</v>
      </c>
      <c r="K214" s="277"/>
    </row>
    <row r="215" spans="1:11" x14ac:dyDescent="0.15">
      <c r="A215" s="274">
        <v>214</v>
      </c>
      <c r="B215" s="275" t="s">
        <v>680</v>
      </c>
      <c r="C215" s="279" t="s">
        <v>861</v>
      </c>
      <c r="D215" s="281">
        <v>-40</v>
      </c>
      <c r="E215" s="281">
        <v>40</v>
      </c>
      <c r="F215" s="276" t="s">
        <v>225</v>
      </c>
      <c r="G215" s="276">
        <v>0.1</v>
      </c>
      <c r="H215" s="281">
        <f>'Pixel-System'!H21</f>
        <v>12</v>
      </c>
      <c r="I215" s="276" t="s">
        <v>6167</v>
      </c>
      <c r="J215" s="276">
        <f t="shared" si="3"/>
        <v>33968</v>
      </c>
      <c r="K215" s="277"/>
    </row>
    <row r="216" spans="1:11" x14ac:dyDescent="0.15">
      <c r="A216" s="274">
        <v>215</v>
      </c>
      <c r="B216" s="275" t="s">
        <v>681</v>
      </c>
      <c r="C216" s="276" t="s">
        <v>862</v>
      </c>
      <c r="D216" s="281">
        <v>-40</v>
      </c>
      <c r="E216" s="281">
        <v>40</v>
      </c>
      <c r="F216" s="276" t="s">
        <v>225</v>
      </c>
      <c r="G216" s="276">
        <v>0.1</v>
      </c>
      <c r="H216" s="281" t="str">
        <f>'Pixel-System'!H22</f>
        <v>NU</v>
      </c>
      <c r="I216" s="276" t="s">
        <v>6167</v>
      </c>
      <c r="J216" s="276">
        <f t="shared" si="3"/>
        <v>65535</v>
      </c>
      <c r="K216" s="277"/>
    </row>
    <row r="217" spans="1:11" x14ac:dyDescent="0.15">
      <c r="A217" s="274">
        <v>216</v>
      </c>
      <c r="B217" s="275" t="s">
        <v>682</v>
      </c>
      <c r="C217" s="279" t="s">
        <v>861</v>
      </c>
      <c r="D217" s="281">
        <v>-40</v>
      </c>
      <c r="E217" s="281">
        <v>40</v>
      </c>
      <c r="F217" s="276" t="s">
        <v>225</v>
      </c>
      <c r="G217" s="276">
        <v>0.1</v>
      </c>
      <c r="H217" s="281" t="str">
        <f>'Pixel-System'!H23</f>
        <v>NU</v>
      </c>
      <c r="I217" s="276" t="s">
        <v>6167</v>
      </c>
      <c r="J217" s="276">
        <f t="shared" si="3"/>
        <v>65535</v>
      </c>
      <c r="K217" s="277"/>
    </row>
    <row r="218" spans="1:11" x14ac:dyDescent="0.15">
      <c r="A218" s="274">
        <v>217</v>
      </c>
      <c r="B218" s="275" t="s">
        <v>683</v>
      </c>
      <c r="C218" s="276" t="s">
        <v>862</v>
      </c>
      <c r="D218" s="281">
        <v>-40</v>
      </c>
      <c r="E218" s="281">
        <v>40</v>
      </c>
      <c r="F218" s="276" t="s">
        <v>225</v>
      </c>
      <c r="G218" s="276">
        <v>0.1</v>
      </c>
      <c r="H218" s="281" t="str">
        <f>'Pixel-System'!H24</f>
        <v>NU</v>
      </c>
      <c r="I218" s="276" t="s">
        <v>6167</v>
      </c>
      <c r="J218" s="276">
        <f t="shared" si="3"/>
        <v>65535</v>
      </c>
      <c r="K218" s="277"/>
    </row>
    <row r="219" spans="1:11" x14ac:dyDescent="0.15">
      <c r="A219" s="274">
        <v>218</v>
      </c>
      <c r="B219" s="275" t="s">
        <v>684</v>
      </c>
      <c r="C219" s="279" t="s">
        <v>861</v>
      </c>
      <c r="D219" s="281">
        <v>-40</v>
      </c>
      <c r="E219" s="281">
        <v>40</v>
      </c>
      <c r="F219" s="276" t="s">
        <v>225</v>
      </c>
      <c r="G219" s="276">
        <v>0.1</v>
      </c>
      <c r="H219" s="281" t="str">
        <f>'Pixel-System'!H25</f>
        <v>NU</v>
      </c>
      <c r="I219" s="276" t="s">
        <v>6167</v>
      </c>
      <c r="J219" s="276">
        <f t="shared" si="3"/>
        <v>65535</v>
      </c>
      <c r="K219" s="277"/>
    </row>
    <row r="220" spans="1:11" x14ac:dyDescent="0.15">
      <c r="A220" s="274">
        <v>219</v>
      </c>
      <c r="B220" s="275" t="s">
        <v>685</v>
      </c>
      <c r="C220" s="276" t="s">
        <v>862</v>
      </c>
      <c r="D220" s="281">
        <v>-40</v>
      </c>
      <c r="E220" s="281">
        <v>40</v>
      </c>
      <c r="F220" s="276" t="s">
        <v>225</v>
      </c>
      <c r="G220" s="276">
        <v>0.1</v>
      </c>
      <c r="H220" s="281" t="str">
        <f>'Pixel-System'!H26</f>
        <v>NU</v>
      </c>
      <c r="I220" s="276" t="s">
        <v>6167</v>
      </c>
      <c r="J220" s="276">
        <f t="shared" si="3"/>
        <v>65535</v>
      </c>
      <c r="K220" s="277"/>
    </row>
    <row r="221" spans="1:11" x14ac:dyDescent="0.15">
      <c r="A221" s="274">
        <v>220</v>
      </c>
      <c r="B221" s="275" t="s">
        <v>686</v>
      </c>
      <c r="C221" s="279" t="s">
        <v>861</v>
      </c>
      <c r="D221" s="281">
        <v>-40</v>
      </c>
      <c r="E221" s="281">
        <v>40</v>
      </c>
      <c r="F221" s="276" t="s">
        <v>225</v>
      </c>
      <c r="G221" s="276">
        <v>0.1</v>
      </c>
      <c r="H221" s="281" t="str">
        <f>'Pixel-System'!H27</f>
        <v>NU</v>
      </c>
      <c r="I221" s="276" t="s">
        <v>6167</v>
      </c>
      <c r="J221" s="276">
        <f t="shared" si="3"/>
        <v>65535</v>
      </c>
      <c r="K221" s="277"/>
    </row>
    <row r="222" spans="1:11" x14ac:dyDescent="0.15">
      <c r="A222" s="274">
        <v>221</v>
      </c>
      <c r="B222" s="275" t="s">
        <v>687</v>
      </c>
      <c r="C222" s="276" t="s">
        <v>862</v>
      </c>
      <c r="D222" s="281">
        <v>-40</v>
      </c>
      <c r="E222" s="281">
        <v>40</v>
      </c>
      <c r="F222" s="276" t="s">
        <v>225</v>
      </c>
      <c r="G222" s="276">
        <v>0.1</v>
      </c>
      <c r="H222" s="281" t="str">
        <f>'Pixel-System'!H28</f>
        <v>NU</v>
      </c>
      <c r="I222" s="276" t="s">
        <v>6167</v>
      </c>
      <c r="J222" s="276">
        <f t="shared" si="3"/>
        <v>65535</v>
      </c>
      <c r="K222" s="277"/>
    </row>
    <row r="223" spans="1:11" x14ac:dyDescent="0.15">
      <c r="A223" s="274">
        <v>222</v>
      </c>
      <c r="B223" s="275" t="s">
        <v>688</v>
      </c>
      <c r="C223" s="279" t="s">
        <v>861</v>
      </c>
      <c r="D223" s="281">
        <v>-40</v>
      </c>
      <c r="E223" s="281">
        <v>40</v>
      </c>
      <c r="F223" s="276" t="s">
        <v>225</v>
      </c>
      <c r="G223" s="276">
        <v>0.1</v>
      </c>
      <c r="H223" s="281" t="str">
        <f>'Pixel-System'!H29</f>
        <v>NU</v>
      </c>
      <c r="I223" s="276" t="s">
        <v>6167</v>
      </c>
      <c r="J223" s="276">
        <f t="shared" si="3"/>
        <v>65535</v>
      </c>
      <c r="K223" s="277"/>
    </row>
    <row r="224" spans="1:11" x14ac:dyDescent="0.15">
      <c r="A224" s="274">
        <v>223</v>
      </c>
      <c r="B224" s="275" t="s">
        <v>689</v>
      </c>
      <c r="C224" s="276" t="s">
        <v>862</v>
      </c>
      <c r="D224" s="281">
        <v>-40</v>
      </c>
      <c r="E224" s="281">
        <v>40</v>
      </c>
      <c r="F224" s="276" t="s">
        <v>225</v>
      </c>
      <c r="G224" s="276">
        <v>0.1</v>
      </c>
      <c r="H224" s="281" t="str">
        <f>'Pixel-System'!H30</f>
        <v>NU</v>
      </c>
      <c r="I224" s="276" t="s">
        <v>6167</v>
      </c>
      <c r="J224" s="276">
        <f t="shared" si="3"/>
        <v>65535</v>
      </c>
      <c r="K224" s="277"/>
    </row>
    <row r="225" spans="1:11" x14ac:dyDescent="0.15">
      <c r="A225" s="274">
        <v>224</v>
      </c>
      <c r="B225" s="275" t="s">
        <v>690</v>
      </c>
      <c r="C225" s="279" t="s">
        <v>861</v>
      </c>
      <c r="D225" s="281">
        <v>-40</v>
      </c>
      <c r="E225" s="281">
        <v>40</v>
      </c>
      <c r="F225" s="276" t="s">
        <v>225</v>
      </c>
      <c r="G225" s="276">
        <v>0.1</v>
      </c>
      <c r="H225" s="281" t="str">
        <f>'Pixel-System'!H31</f>
        <v>NU</v>
      </c>
      <c r="I225" s="276" t="s">
        <v>6167</v>
      </c>
      <c r="J225" s="276">
        <f t="shared" si="3"/>
        <v>65535</v>
      </c>
      <c r="K225" s="277"/>
    </row>
    <row r="226" spans="1:11" x14ac:dyDescent="0.15">
      <c r="A226" s="274">
        <v>225</v>
      </c>
      <c r="B226" s="275" t="s">
        <v>691</v>
      </c>
      <c r="C226" s="276" t="s">
        <v>862</v>
      </c>
      <c r="D226" s="281">
        <v>-40</v>
      </c>
      <c r="E226" s="281">
        <v>40</v>
      </c>
      <c r="F226" s="276" t="s">
        <v>225</v>
      </c>
      <c r="G226" s="276">
        <v>0.1</v>
      </c>
      <c r="H226" s="281" t="str">
        <f>'Pixel-System'!H32</f>
        <v>NU</v>
      </c>
      <c r="I226" s="276" t="s">
        <v>6167</v>
      </c>
      <c r="J226" s="276">
        <f t="shared" si="3"/>
        <v>65535</v>
      </c>
      <c r="K226" s="277"/>
    </row>
    <row r="227" spans="1:11" x14ac:dyDescent="0.15">
      <c r="A227" s="274">
        <v>226</v>
      </c>
      <c r="B227" s="275" t="s">
        <v>692</v>
      </c>
      <c r="C227" s="279" t="s">
        <v>861</v>
      </c>
      <c r="D227" s="281">
        <v>-40</v>
      </c>
      <c r="E227" s="281">
        <v>40</v>
      </c>
      <c r="F227" s="276" t="s">
        <v>225</v>
      </c>
      <c r="G227" s="276">
        <v>0.1</v>
      </c>
      <c r="H227" s="281" t="str">
        <f>'Pixel-System'!H33</f>
        <v>NU</v>
      </c>
      <c r="I227" s="276" t="s">
        <v>6167</v>
      </c>
      <c r="J227" s="276">
        <f t="shared" si="3"/>
        <v>65535</v>
      </c>
      <c r="K227" s="277"/>
    </row>
    <row r="228" spans="1:11" x14ac:dyDescent="0.15">
      <c r="A228" s="274">
        <v>227</v>
      </c>
      <c r="B228" s="275" t="s">
        <v>693</v>
      </c>
      <c r="C228" s="276" t="s">
        <v>862</v>
      </c>
      <c r="D228" s="281">
        <v>-40</v>
      </c>
      <c r="E228" s="281">
        <v>40</v>
      </c>
      <c r="F228" s="276" t="s">
        <v>225</v>
      </c>
      <c r="G228" s="276">
        <v>0.1</v>
      </c>
      <c r="H228" s="281" t="str">
        <f>'Pixel-System'!H34</f>
        <v>NU</v>
      </c>
      <c r="I228" s="276" t="s">
        <v>6167</v>
      </c>
      <c r="J228" s="276">
        <f t="shared" si="3"/>
        <v>65535</v>
      </c>
      <c r="K228" s="277"/>
    </row>
    <row r="229" spans="1:11" x14ac:dyDescent="0.15">
      <c r="A229" s="274">
        <v>228</v>
      </c>
      <c r="B229" s="275" t="s">
        <v>694</v>
      </c>
      <c r="C229" s="279" t="s">
        <v>861</v>
      </c>
      <c r="D229" s="281">
        <v>-40</v>
      </c>
      <c r="E229" s="281">
        <v>40</v>
      </c>
      <c r="F229" s="276" t="s">
        <v>225</v>
      </c>
      <c r="G229" s="276">
        <v>0.1</v>
      </c>
      <c r="H229" s="281" t="str">
        <f>'Pixel-System'!H35</f>
        <v>NU</v>
      </c>
      <c r="I229" s="276" t="s">
        <v>6167</v>
      </c>
      <c r="J229" s="276">
        <f t="shared" si="3"/>
        <v>65535</v>
      </c>
      <c r="K229" s="277"/>
    </row>
    <row r="230" spans="1:11" x14ac:dyDescent="0.15">
      <c r="A230" s="274">
        <v>229</v>
      </c>
      <c r="B230" s="275" t="s">
        <v>695</v>
      </c>
      <c r="C230" s="276" t="s">
        <v>862</v>
      </c>
      <c r="D230" s="281">
        <v>-40</v>
      </c>
      <c r="E230" s="281">
        <v>40</v>
      </c>
      <c r="F230" s="276" t="s">
        <v>225</v>
      </c>
      <c r="G230" s="276">
        <v>0.1</v>
      </c>
      <c r="H230" s="281" t="str">
        <f>'Pixel-System'!H36</f>
        <v>NU</v>
      </c>
      <c r="I230" s="276" t="s">
        <v>6167</v>
      </c>
      <c r="J230" s="276">
        <f t="shared" si="3"/>
        <v>65535</v>
      </c>
      <c r="K230" s="277"/>
    </row>
    <row r="231" spans="1:11" x14ac:dyDescent="0.15">
      <c r="A231" s="274">
        <v>230</v>
      </c>
      <c r="B231" s="275" t="s">
        <v>696</v>
      </c>
      <c r="C231" s="279" t="s">
        <v>861</v>
      </c>
      <c r="D231" s="281">
        <v>-40</v>
      </c>
      <c r="E231" s="281">
        <v>40</v>
      </c>
      <c r="F231" s="276" t="s">
        <v>225</v>
      </c>
      <c r="G231" s="276">
        <v>0.1</v>
      </c>
      <c r="H231" s="281" t="str">
        <f>'Pixel-System'!H37</f>
        <v>NU</v>
      </c>
      <c r="I231" s="276" t="s">
        <v>6167</v>
      </c>
      <c r="J231" s="276">
        <f t="shared" si="3"/>
        <v>65535</v>
      </c>
      <c r="K231" s="277"/>
    </row>
    <row r="232" spans="1:11" x14ac:dyDescent="0.15">
      <c r="A232" s="274">
        <v>231</v>
      </c>
      <c r="B232" s="275" t="s">
        <v>697</v>
      </c>
      <c r="C232" s="276" t="s">
        <v>862</v>
      </c>
      <c r="D232" s="281">
        <v>-40</v>
      </c>
      <c r="E232" s="281">
        <v>40</v>
      </c>
      <c r="F232" s="276" t="s">
        <v>225</v>
      </c>
      <c r="G232" s="276">
        <v>0.1</v>
      </c>
      <c r="H232" s="281" t="str">
        <f>'Pixel-System'!H38</f>
        <v>NU</v>
      </c>
      <c r="I232" s="276" t="s">
        <v>6167</v>
      </c>
      <c r="J232" s="276">
        <f t="shared" si="3"/>
        <v>65535</v>
      </c>
      <c r="K232" s="277"/>
    </row>
    <row r="233" spans="1:11" x14ac:dyDescent="0.15">
      <c r="A233" s="274">
        <v>232</v>
      </c>
      <c r="B233" s="275" t="s">
        <v>698</v>
      </c>
      <c r="C233" s="279" t="s">
        <v>861</v>
      </c>
      <c r="D233" s="281">
        <v>-40</v>
      </c>
      <c r="E233" s="281">
        <v>40</v>
      </c>
      <c r="F233" s="276" t="s">
        <v>225</v>
      </c>
      <c r="G233" s="276">
        <v>0.1</v>
      </c>
      <c r="H233" s="281" t="str">
        <f>'Pixel-System'!H39</f>
        <v>NU</v>
      </c>
      <c r="I233" s="276" t="s">
        <v>6167</v>
      </c>
      <c r="J233" s="276">
        <f t="shared" si="3"/>
        <v>65535</v>
      </c>
      <c r="K233" s="277"/>
    </row>
    <row r="234" spans="1:11" x14ac:dyDescent="0.15">
      <c r="A234" s="274">
        <v>233</v>
      </c>
      <c r="B234" s="275" t="s">
        <v>699</v>
      </c>
      <c r="C234" s="276" t="s">
        <v>862</v>
      </c>
      <c r="D234" s="281">
        <v>-40</v>
      </c>
      <c r="E234" s="281">
        <v>40</v>
      </c>
      <c r="F234" s="276" t="s">
        <v>225</v>
      </c>
      <c r="G234" s="276">
        <v>0.1</v>
      </c>
      <c r="H234" s="281" t="str">
        <f>'Pixel-System'!H40</f>
        <v>NU</v>
      </c>
      <c r="I234" s="276" t="s">
        <v>6167</v>
      </c>
      <c r="J234" s="276">
        <f t="shared" si="3"/>
        <v>65535</v>
      </c>
      <c r="K234" s="277"/>
    </row>
    <row r="235" spans="1:11" x14ac:dyDescent="0.15">
      <c r="A235" s="274">
        <v>234</v>
      </c>
      <c r="B235" s="275" t="s">
        <v>700</v>
      </c>
      <c r="C235" s="279" t="s">
        <v>861</v>
      </c>
      <c r="D235" s="281">
        <v>-40</v>
      </c>
      <c r="E235" s="281">
        <v>40</v>
      </c>
      <c r="F235" s="276" t="s">
        <v>225</v>
      </c>
      <c r="G235" s="276">
        <v>0.1</v>
      </c>
      <c r="H235" s="281" t="str">
        <f>'Pixel-System'!H41</f>
        <v>NU</v>
      </c>
      <c r="I235" s="276" t="s">
        <v>6167</v>
      </c>
      <c r="J235" s="276">
        <f t="shared" si="3"/>
        <v>65535</v>
      </c>
      <c r="K235" s="277"/>
    </row>
    <row r="236" spans="1:11" x14ac:dyDescent="0.15">
      <c r="A236" s="274">
        <v>235</v>
      </c>
      <c r="B236" s="275" t="s">
        <v>701</v>
      </c>
      <c r="C236" s="276" t="s">
        <v>862</v>
      </c>
      <c r="D236" s="281">
        <v>-40</v>
      </c>
      <c r="E236" s="281">
        <v>40</v>
      </c>
      <c r="F236" s="276" t="s">
        <v>225</v>
      </c>
      <c r="G236" s="276">
        <v>0.1</v>
      </c>
      <c r="H236" s="281">
        <f>'Pixel-System'!H42</f>
        <v>1</v>
      </c>
      <c r="I236" s="276" t="s">
        <v>6167</v>
      </c>
      <c r="J236" s="276">
        <f t="shared" si="3"/>
        <v>32868</v>
      </c>
      <c r="K236" s="277"/>
    </row>
    <row r="237" spans="1:11" x14ac:dyDescent="0.15">
      <c r="A237" s="274">
        <v>236</v>
      </c>
      <c r="B237" s="275" t="s">
        <v>702</v>
      </c>
      <c r="C237" s="279" t="s">
        <v>861</v>
      </c>
      <c r="D237" s="281">
        <v>-40</v>
      </c>
      <c r="E237" s="281">
        <v>40</v>
      </c>
      <c r="F237" s="276" t="s">
        <v>225</v>
      </c>
      <c r="G237" s="276">
        <v>0.1</v>
      </c>
      <c r="H237" s="281">
        <f>'Pixel-System'!H43</f>
        <v>2</v>
      </c>
      <c r="I237" s="276" t="s">
        <v>6167</v>
      </c>
      <c r="J237" s="276">
        <f t="shared" si="3"/>
        <v>32968</v>
      </c>
      <c r="K237" s="277"/>
    </row>
    <row r="238" spans="1:11" x14ac:dyDescent="0.15">
      <c r="A238" s="274">
        <v>237</v>
      </c>
      <c r="B238" s="275" t="s">
        <v>703</v>
      </c>
      <c r="C238" s="276" t="s">
        <v>862</v>
      </c>
      <c r="D238" s="281">
        <v>-40</v>
      </c>
      <c r="E238" s="281">
        <v>40</v>
      </c>
      <c r="F238" s="276" t="s">
        <v>225</v>
      </c>
      <c r="G238" s="276">
        <v>0.1</v>
      </c>
      <c r="H238" s="281">
        <f>'Pixel-System'!H44</f>
        <v>3</v>
      </c>
      <c r="I238" s="276" t="s">
        <v>6167</v>
      </c>
      <c r="J238" s="276">
        <f t="shared" si="3"/>
        <v>33068</v>
      </c>
      <c r="K238" s="277"/>
    </row>
    <row r="239" spans="1:11" x14ac:dyDescent="0.15">
      <c r="A239" s="274">
        <v>238</v>
      </c>
      <c r="B239" s="275" t="s">
        <v>704</v>
      </c>
      <c r="C239" s="279" t="s">
        <v>861</v>
      </c>
      <c r="D239" s="281">
        <v>-40</v>
      </c>
      <c r="E239" s="281">
        <v>40</v>
      </c>
      <c r="F239" s="276" t="s">
        <v>225</v>
      </c>
      <c r="G239" s="276">
        <v>0.1</v>
      </c>
      <c r="H239" s="281">
        <f>'Pixel-System'!H45</f>
        <v>4</v>
      </c>
      <c r="I239" s="276" t="s">
        <v>6167</v>
      </c>
      <c r="J239" s="276">
        <f t="shared" si="3"/>
        <v>33168</v>
      </c>
      <c r="K239" s="277"/>
    </row>
    <row r="240" spans="1:11" x14ac:dyDescent="0.15">
      <c r="A240" s="274">
        <v>239</v>
      </c>
      <c r="B240" s="275" t="s">
        <v>705</v>
      </c>
      <c r="C240" s="276" t="s">
        <v>862</v>
      </c>
      <c r="D240" s="281">
        <v>-40</v>
      </c>
      <c r="E240" s="281">
        <v>40</v>
      </c>
      <c r="F240" s="276" t="s">
        <v>225</v>
      </c>
      <c r="G240" s="276">
        <v>0.1</v>
      </c>
      <c r="H240" s="281">
        <f>'Pixel-System'!H46</f>
        <v>5</v>
      </c>
      <c r="I240" s="276" t="s">
        <v>6167</v>
      </c>
      <c r="J240" s="276">
        <f t="shared" si="3"/>
        <v>33268</v>
      </c>
      <c r="K240" s="277"/>
    </row>
    <row r="241" spans="1:11" x14ac:dyDescent="0.15">
      <c r="A241" s="274">
        <v>240</v>
      </c>
      <c r="B241" s="275" t="s">
        <v>706</v>
      </c>
      <c r="C241" s="279" t="s">
        <v>861</v>
      </c>
      <c r="D241" s="281">
        <v>-40</v>
      </c>
      <c r="E241" s="281">
        <v>40</v>
      </c>
      <c r="F241" s="276" t="s">
        <v>225</v>
      </c>
      <c r="G241" s="276">
        <v>0.1</v>
      </c>
      <c r="H241" s="281">
        <f>'Pixel-System'!H47</f>
        <v>6</v>
      </c>
      <c r="I241" s="276" t="s">
        <v>6167</v>
      </c>
      <c r="J241" s="276">
        <f t="shared" si="3"/>
        <v>33368</v>
      </c>
      <c r="K241" s="277"/>
    </row>
    <row r="242" spans="1:11" x14ac:dyDescent="0.15">
      <c r="A242" s="274">
        <v>241</v>
      </c>
      <c r="B242" s="275" t="s">
        <v>707</v>
      </c>
      <c r="C242" s="276" t="s">
        <v>862</v>
      </c>
      <c r="D242" s="281">
        <v>-40</v>
      </c>
      <c r="E242" s="281">
        <v>40</v>
      </c>
      <c r="F242" s="276" t="s">
        <v>225</v>
      </c>
      <c r="G242" s="276">
        <v>0.1</v>
      </c>
      <c r="H242" s="281">
        <f>'Pixel-System'!H48</f>
        <v>7</v>
      </c>
      <c r="I242" s="276" t="s">
        <v>6167</v>
      </c>
      <c r="J242" s="276">
        <f t="shared" si="3"/>
        <v>33468</v>
      </c>
      <c r="K242" s="277"/>
    </row>
    <row r="243" spans="1:11" x14ac:dyDescent="0.15">
      <c r="A243" s="274">
        <v>242</v>
      </c>
      <c r="B243" s="275" t="s">
        <v>708</v>
      </c>
      <c r="C243" s="279" t="s">
        <v>861</v>
      </c>
      <c r="D243" s="281">
        <v>-40</v>
      </c>
      <c r="E243" s="281">
        <v>40</v>
      </c>
      <c r="F243" s="276" t="s">
        <v>225</v>
      </c>
      <c r="G243" s="276">
        <v>0.1</v>
      </c>
      <c r="H243" s="281">
        <f>'Pixel-System'!H49</f>
        <v>8</v>
      </c>
      <c r="I243" s="276" t="s">
        <v>6167</v>
      </c>
      <c r="J243" s="276">
        <f t="shared" si="3"/>
        <v>33568</v>
      </c>
      <c r="K243" s="277"/>
    </row>
    <row r="244" spans="1:11" x14ac:dyDescent="0.15">
      <c r="A244" s="274">
        <v>243</v>
      </c>
      <c r="B244" s="275" t="s">
        <v>709</v>
      </c>
      <c r="C244" s="276" t="s">
        <v>862</v>
      </c>
      <c r="D244" s="281">
        <v>-40</v>
      </c>
      <c r="E244" s="281">
        <v>40</v>
      </c>
      <c r="F244" s="276" t="s">
        <v>225</v>
      </c>
      <c r="G244" s="276">
        <v>0.1</v>
      </c>
      <c r="H244" s="281">
        <f>'Pixel-System'!H50</f>
        <v>9</v>
      </c>
      <c r="I244" s="276" t="s">
        <v>6167</v>
      </c>
      <c r="J244" s="276">
        <f t="shared" si="3"/>
        <v>33668</v>
      </c>
      <c r="K244" s="277"/>
    </row>
    <row r="245" spans="1:11" x14ac:dyDescent="0.15">
      <c r="A245" s="274">
        <v>244</v>
      </c>
      <c r="B245" s="275" t="s">
        <v>710</v>
      </c>
      <c r="C245" s="279" t="s">
        <v>861</v>
      </c>
      <c r="D245" s="281">
        <v>-40</v>
      </c>
      <c r="E245" s="281">
        <v>40</v>
      </c>
      <c r="F245" s="276" t="s">
        <v>225</v>
      </c>
      <c r="G245" s="276">
        <v>0.1</v>
      </c>
      <c r="H245" s="281">
        <f>'Pixel-System'!H51</f>
        <v>10</v>
      </c>
      <c r="I245" s="276" t="s">
        <v>6167</v>
      </c>
      <c r="J245" s="276">
        <f t="shared" si="3"/>
        <v>33768</v>
      </c>
      <c r="K245" s="277"/>
    </row>
    <row r="246" spans="1:11" x14ac:dyDescent="0.15">
      <c r="A246" s="274">
        <v>245</v>
      </c>
      <c r="B246" s="275" t="s">
        <v>711</v>
      </c>
      <c r="C246" s="276" t="s">
        <v>862</v>
      </c>
      <c r="D246" s="281">
        <v>-40</v>
      </c>
      <c r="E246" s="281">
        <v>40</v>
      </c>
      <c r="F246" s="276" t="s">
        <v>225</v>
      </c>
      <c r="G246" s="276">
        <v>0.1</v>
      </c>
      <c r="H246" s="281">
        <f>'Pixel-System'!H52</f>
        <v>11</v>
      </c>
      <c r="I246" s="276" t="s">
        <v>6167</v>
      </c>
      <c r="J246" s="276">
        <f t="shared" si="3"/>
        <v>33868</v>
      </c>
      <c r="K246" s="277"/>
    </row>
    <row r="247" spans="1:11" x14ac:dyDescent="0.15">
      <c r="A247" s="274">
        <v>246</v>
      </c>
      <c r="B247" s="275" t="s">
        <v>712</v>
      </c>
      <c r="C247" s="279" t="s">
        <v>861</v>
      </c>
      <c r="D247" s="281">
        <v>-40</v>
      </c>
      <c r="E247" s="281">
        <v>40</v>
      </c>
      <c r="F247" s="276" t="s">
        <v>225</v>
      </c>
      <c r="G247" s="276">
        <v>0.1</v>
      </c>
      <c r="H247" s="281">
        <f>'Pixel-System'!H53</f>
        <v>12</v>
      </c>
      <c r="I247" s="276" t="s">
        <v>6167</v>
      </c>
      <c r="J247" s="276">
        <f t="shared" si="3"/>
        <v>33968</v>
      </c>
      <c r="K247" s="277"/>
    </row>
    <row r="248" spans="1:11" x14ac:dyDescent="0.15">
      <c r="A248" s="274">
        <v>247</v>
      </c>
      <c r="B248" s="275" t="s">
        <v>713</v>
      </c>
      <c r="C248" s="276" t="s">
        <v>862</v>
      </c>
      <c r="D248" s="281">
        <v>-40</v>
      </c>
      <c r="E248" s="281">
        <v>40</v>
      </c>
      <c r="F248" s="276" t="s">
        <v>225</v>
      </c>
      <c r="G248" s="276">
        <v>0.1</v>
      </c>
      <c r="H248" s="281" t="str">
        <f>'Pixel-System'!H54</f>
        <v>NU</v>
      </c>
      <c r="I248" s="276" t="s">
        <v>6167</v>
      </c>
      <c r="J248" s="276">
        <f t="shared" si="3"/>
        <v>65535</v>
      </c>
      <c r="K248" s="277"/>
    </row>
    <row r="249" spans="1:11" x14ac:dyDescent="0.15">
      <c r="A249" s="274">
        <v>248</v>
      </c>
      <c r="B249" s="275" t="s">
        <v>714</v>
      </c>
      <c r="C249" s="279" t="s">
        <v>861</v>
      </c>
      <c r="D249" s="281">
        <v>-40</v>
      </c>
      <c r="E249" s="281">
        <v>40</v>
      </c>
      <c r="F249" s="276" t="s">
        <v>225</v>
      </c>
      <c r="G249" s="276">
        <v>0.1</v>
      </c>
      <c r="H249" s="281" t="str">
        <f>'Pixel-System'!H55</f>
        <v>NU</v>
      </c>
      <c r="I249" s="276" t="s">
        <v>6167</v>
      </c>
      <c r="J249" s="276">
        <f t="shared" si="3"/>
        <v>65535</v>
      </c>
      <c r="K249" s="277"/>
    </row>
    <row r="250" spans="1:11" x14ac:dyDescent="0.15">
      <c r="A250" s="274">
        <v>249</v>
      </c>
      <c r="B250" s="275" t="s">
        <v>715</v>
      </c>
      <c r="C250" s="276" t="s">
        <v>862</v>
      </c>
      <c r="D250" s="281">
        <v>-40</v>
      </c>
      <c r="E250" s="281">
        <v>40</v>
      </c>
      <c r="F250" s="276" t="s">
        <v>225</v>
      </c>
      <c r="G250" s="276">
        <v>0.1</v>
      </c>
      <c r="H250" s="281" t="str">
        <f>'Pixel-System'!H56</f>
        <v>NU</v>
      </c>
      <c r="I250" s="276" t="s">
        <v>6167</v>
      </c>
      <c r="J250" s="276">
        <f t="shared" si="3"/>
        <v>65535</v>
      </c>
      <c r="K250" s="277"/>
    </row>
    <row r="251" spans="1:11" x14ac:dyDescent="0.15">
      <c r="A251" s="274">
        <v>250</v>
      </c>
      <c r="B251" s="275" t="s">
        <v>716</v>
      </c>
      <c r="C251" s="279" t="s">
        <v>861</v>
      </c>
      <c r="D251" s="281">
        <v>-40</v>
      </c>
      <c r="E251" s="281">
        <v>40</v>
      </c>
      <c r="F251" s="276" t="s">
        <v>225</v>
      </c>
      <c r="G251" s="276">
        <v>0.1</v>
      </c>
      <c r="H251" s="281" t="str">
        <f>'Pixel-System'!H57</f>
        <v>NU</v>
      </c>
      <c r="I251" s="276" t="s">
        <v>6167</v>
      </c>
      <c r="J251" s="276">
        <f t="shared" si="3"/>
        <v>65535</v>
      </c>
      <c r="K251" s="277"/>
    </row>
    <row r="252" spans="1:11" x14ac:dyDescent="0.15">
      <c r="A252" s="274">
        <v>251</v>
      </c>
      <c r="B252" s="275" t="s">
        <v>717</v>
      </c>
      <c r="C252" s="276" t="s">
        <v>862</v>
      </c>
      <c r="D252" s="281">
        <v>-40</v>
      </c>
      <c r="E252" s="281">
        <v>40</v>
      </c>
      <c r="F252" s="276" t="s">
        <v>225</v>
      </c>
      <c r="G252" s="276">
        <v>0.1</v>
      </c>
      <c r="H252" s="281" t="str">
        <f>'Pixel-System'!H58</f>
        <v>NU</v>
      </c>
      <c r="I252" s="276" t="s">
        <v>6167</v>
      </c>
      <c r="J252" s="276">
        <f t="shared" si="3"/>
        <v>65535</v>
      </c>
      <c r="K252" s="277"/>
    </row>
    <row r="253" spans="1:11" x14ac:dyDescent="0.15">
      <c r="A253" s="274">
        <v>252</v>
      </c>
      <c r="B253" s="275" t="s">
        <v>718</v>
      </c>
      <c r="C253" s="279" t="s">
        <v>861</v>
      </c>
      <c r="D253" s="281">
        <v>-40</v>
      </c>
      <c r="E253" s="281">
        <v>40</v>
      </c>
      <c r="F253" s="276" t="s">
        <v>225</v>
      </c>
      <c r="G253" s="276">
        <v>0.1</v>
      </c>
      <c r="H253" s="281" t="str">
        <f>'Pixel-System'!H59</f>
        <v>NU</v>
      </c>
      <c r="I253" s="276" t="s">
        <v>6167</v>
      </c>
      <c r="J253" s="276">
        <f t="shared" si="3"/>
        <v>65535</v>
      </c>
      <c r="K253" s="277"/>
    </row>
    <row r="254" spans="1:11" x14ac:dyDescent="0.15">
      <c r="A254" s="274">
        <v>253</v>
      </c>
      <c r="B254" s="275" t="s">
        <v>719</v>
      </c>
      <c r="C254" s="276" t="s">
        <v>862</v>
      </c>
      <c r="D254" s="281">
        <v>-40</v>
      </c>
      <c r="E254" s="281">
        <v>40</v>
      </c>
      <c r="F254" s="276" t="s">
        <v>225</v>
      </c>
      <c r="G254" s="276">
        <v>0.1</v>
      </c>
      <c r="H254" s="281" t="str">
        <f>'Pixel-System'!H60</f>
        <v>NU</v>
      </c>
      <c r="I254" s="276" t="s">
        <v>6167</v>
      </c>
      <c r="J254" s="276">
        <f t="shared" si="3"/>
        <v>65535</v>
      </c>
      <c r="K254" s="277"/>
    </row>
    <row r="255" spans="1:11" x14ac:dyDescent="0.15">
      <c r="A255" s="274">
        <v>254</v>
      </c>
      <c r="B255" s="275" t="s">
        <v>720</v>
      </c>
      <c r="C255" s="279" t="s">
        <v>861</v>
      </c>
      <c r="D255" s="281">
        <v>-40</v>
      </c>
      <c r="E255" s="281">
        <v>40</v>
      </c>
      <c r="F255" s="276" t="s">
        <v>225</v>
      </c>
      <c r="G255" s="276">
        <v>0.1</v>
      </c>
      <c r="H255" s="281" t="str">
        <f>'Pixel-System'!H61</f>
        <v>NU</v>
      </c>
      <c r="I255" s="276" t="s">
        <v>6167</v>
      </c>
      <c r="J255" s="276">
        <f t="shared" si="3"/>
        <v>65535</v>
      </c>
      <c r="K255" s="277"/>
    </row>
    <row r="256" spans="1:11" x14ac:dyDescent="0.15">
      <c r="A256" s="274">
        <v>255</v>
      </c>
      <c r="B256" s="275" t="s">
        <v>721</v>
      </c>
      <c r="C256" s="276" t="s">
        <v>862</v>
      </c>
      <c r="D256" s="281">
        <v>-40</v>
      </c>
      <c r="E256" s="281">
        <v>40</v>
      </c>
      <c r="F256" s="276" t="s">
        <v>225</v>
      </c>
      <c r="G256" s="276">
        <v>0.1</v>
      </c>
      <c r="H256" s="281" t="str">
        <f>'Pixel-System'!H62</f>
        <v>NU</v>
      </c>
      <c r="I256" s="276" t="s">
        <v>6167</v>
      </c>
      <c r="J256" s="276">
        <f t="shared" si="3"/>
        <v>65535</v>
      </c>
      <c r="K256" s="277"/>
    </row>
    <row r="257" spans="1:11" x14ac:dyDescent="0.15">
      <c r="A257" s="274">
        <v>256</v>
      </c>
      <c r="B257" s="275" t="s">
        <v>722</v>
      </c>
      <c r="C257" s="279" t="s">
        <v>861</v>
      </c>
      <c r="D257" s="281">
        <v>-40</v>
      </c>
      <c r="E257" s="281">
        <v>40</v>
      </c>
      <c r="F257" s="276" t="s">
        <v>225</v>
      </c>
      <c r="G257" s="276">
        <v>0.1</v>
      </c>
      <c r="H257" s="281" t="str">
        <f>'Pixel-System'!H63</f>
        <v>NU</v>
      </c>
      <c r="I257" s="276" t="s">
        <v>6167</v>
      </c>
      <c r="J257" s="276">
        <f t="shared" si="3"/>
        <v>65535</v>
      </c>
      <c r="K257" s="277"/>
    </row>
    <row r="258" spans="1:11" x14ac:dyDescent="0.15">
      <c r="A258" s="274">
        <v>257</v>
      </c>
      <c r="B258" s="275" t="s">
        <v>723</v>
      </c>
      <c r="C258" s="276" t="s">
        <v>862</v>
      </c>
      <c r="D258" s="281">
        <v>-40</v>
      </c>
      <c r="E258" s="281">
        <v>40</v>
      </c>
      <c r="F258" s="276" t="s">
        <v>225</v>
      </c>
      <c r="G258" s="276">
        <v>0.1</v>
      </c>
      <c r="H258" s="281" t="str">
        <f>'Pixel-System'!H64</f>
        <v>NU</v>
      </c>
      <c r="I258" s="276" t="s">
        <v>6167</v>
      </c>
      <c r="J258" s="276">
        <f t="shared" si="3"/>
        <v>65535</v>
      </c>
      <c r="K258" s="277"/>
    </row>
    <row r="259" spans="1:11" x14ac:dyDescent="0.15">
      <c r="A259" s="274">
        <v>258</v>
      </c>
      <c r="B259" s="275" t="s">
        <v>724</v>
      </c>
      <c r="C259" s="279" t="s">
        <v>861</v>
      </c>
      <c r="D259" s="281">
        <v>-40</v>
      </c>
      <c r="E259" s="281">
        <v>40</v>
      </c>
      <c r="F259" s="276" t="s">
        <v>225</v>
      </c>
      <c r="G259" s="276">
        <v>0.1</v>
      </c>
      <c r="H259" s="281" t="str">
        <f>'Pixel-System'!H65</f>
        <v>NU</v>
      </c>
      <c r="I259" s="276" t="s">
        <v>6167</v>
      </c>
      <c r="J259" s="276">
        <f t="shared" si="3"/>
        <v>65535</v>
      </c>
      <c r="K259" s="277"/>
    </row>
    <row r="260" spans="1:11" x14ac:dyDescent="0.15">
      <c r="A260" s="274">
        <v>259</v>
      </c>
      <c r="B260" s="275" t="s">
        <v>725</v>
      </c>
      <c r="C260" s="276" t="s">
        <v>862</v>
      </c>
      <c r="D260" s="281">
        <v>-40</v>
      </c>
      <c r="E260" s="281">
        <v>40</v>
      </c>
      <c r="F260" s="276" t="s">
        <v>225</v>
      </c>
      <c r="G260" s="276">
        <v>0.1</v>
      </c>
      <c r="H260" s="281" t="str">
        <f>'Pixel-System'!H66</f>
        <v>NU</v>
      </c>
      <c r="I260" s="276" t="s">
        <v>6167</v>
      </c>
      <c r="J260" s="276">
        <f t="shared" si="3"/>
        <v>65535</v>
      </c>
      <c r="K260" s="277"/>
    </row>
    <row r="261" spans="1:11" x14ac:dyDescent="0.15">
      <c r="A261" s="274">
        <v>260</v>
      </c>
      <c r="B261" s="275" t="s">
        <v>726</v>
      </c>
      <c r="C261" s="279" t="s">
        <v>861</v>
      </c>
      <c r="D261" s="281">
        <v>-40</v>
      </c>
      <c r="E261" s="281">
        <v>40</v>
      </c>
      <c r="F261" s="276" t="s">
        <v>225</v>
      </c>
      <c r="G261" s="276">
        <v>0.1</v>
      </c>
      <c r="H261" s="281" t="str">
        <f>'Pixel-System'!H67</f>
        <v>NU</v>
      </c>
      <c r="I261" s="276" t="s">
        <v>6167</v>
      </c>
      <c r="J261" s="276">
        <f t="shared" si="3"/>
        <v>65535</v>
      </c>
      <c r="K261" s="277"/>
    </row>
    <row r="262" spans="1:11" x14ac:dyDescent="0.15">
      <c r="A262" s="274">
        <v>261</v>
      </c>
      <c r="B262" s="275" t="s">
        <v>727</v>
      </c>
      <c r="C262" s="276" t="s">
        <v>862</v>
      </c>
      <c r="D262" s="281">
        <v>-40</v>
      </c>
      <c r="E262" s="281">
        <v>40</v>
      </c>
      <c r="F262" s="276" t="s">
        <v>225</v>
      </c>
      <c r="G262" s="276">
        <v>0.1</v>
      </c>
      <c r="H262" s="281" t="str">
        <f>'Pixel-System'!H68</f>
        <v>NU</v>
      </c>
      <c r="I262" s="276" t="s">
        <v>6167</v>
      </c>
      <c r="J262" s="276">
        <f t="shared" si="3"/>
        <v>65535</v>
      </c>
      <c r="K262" s="277"/>
    </row>
    <row r="263" spans="1:11" x14ac:dyDescent="0.15">
      <c r="A263" s="274">
        <v>262</v>
      </c>
      <c r="B263" s="275" t="s">
        <v>728</v>
      </c>
      <c r="C263" s="279" t="s">
        <v>861</v>
      </c>
      <c r="D263" s="281">
        <v>-40</v>
      </c>
      <c r="E263" s="281">
        <v>40</v>
      </c>
      <c r="F263" s="276" t="s">
        <v>225</v>
      </c>
      <c r="G263" s="276">
        <v>0.1</v>
      </c>
      <c r="H263" s="281" t="str">
        <f>'Pixel-System'!H69</f>
        <v>NU</v>
      </c>
      <c r="I263" s="276" t="s">
        <v>6167</v>
      </c>
      <c r="J263" s="276">
        <f t="shared" si="3"/>
        <v>65535</v>
      </c>
      <c r="K263" s="277"/>
    </row>
    <row r="264" spans="1:11" x14ac:dyDescent="0.15">
      <c r="A264" s="274">
        <v>263</v>
      </c>
      <c r="B264" s="275" t="s">
        <v>729</v>
      </c>
      <c r="C264" s="276" t="s">
        <v>862</v>
      </c>
      <c r="D264" s="281">
        <v>-40</v>
      </c>
      <c r="E264" s="281">
        <v>40</v>
      </c>
      <c r="F264" s="276" t="s">
        <v>225</v>
      </c>
      <c r="G264" s="276">
        <v>0.1</v>
      </c>
      <c r="H264" s="281" t="str">
        <f>'Pixel-System'!H70</f>
        <v>NU</v>
      </c>
      <c r="I264" s="276" t="s">
        <v>6167</v>
      </c>
      <c r="J264" s="276">
        <f t="shared" si="3"/>
        <v>65535</v>
      </c>
      <c r="K264" s="277"/>
    </row>
    <row r="265" spans="1:11" x14ac:dyDescent="0.15">
      <c r="A265" s="274">
        <v>264</v>
      </c>
      <c r="B265" s="275" t="s">
        <v>730</v>
      </c>
      <c r="C265" s="279" t="s">
        <v>861</v>
      </c>
      <c r="D265" s="281">
        <v>-40</v>
      </c>
      <c r="E265" s="281">
        <v>40</v>
      </c>
      <c r="F265" s="276" t="s">
        <v>225</v>
      </c>
      <c r="G265" s="276">
        <v>0.1</v>
      </c>
      <c r="H265" s="281" t="str">
        <f>'Pixel-System'!H71</f>
        <v>NU</v>
      </c>
      <c r="I265" s="276" t="s">
        <v>6167</v>
      </c>
      <c r="J265" s="276">
        <f t="shared" si="3"/>
        <v>65535</v>
      </c>
      <c r="K265" s="277"/>
    </row>
    <row r="266" spans="1:11" x14ac:dyDescent="0.15">
      <c r="A266" s="274">
        <v>265</v>
      </c>
      <c r="B266" s="275" t="s">
        <v>731</v>
      </c>
      <c r="C266" s="276" t="s">
        <v>862</v>
      </c>
      <c r="D266" s="281">
        <v>-40</v>
      </c>
      <c r="E266" s="281">
        <v>40</v>
      </c>
      <c r="F266" s="276" t="s">
        <v>225</v>
      </c>
      <c r="G266" s="276">
        <v>0.1</v>
      </c>
      <c r="H266" s="281" t="str">
        <f>'Pixel-System'!H72</f>
        <v>NU</v>
      </c>
      <c r="I266" s="276" t="s">
        <v>6167</v>
      </c>
      <c r="J266" s="276">
        <f t="shared" si="3"/>
        <v>65535</v>
      </c>
      <c r="K266" s="277"/>
    </row>
    <row r="267" spans="1:11" x14ac:dyDescent="0.15">
      <c r="A267" s="274">
        <v>266</v>
      </c>
      <c r="B267" s="275" t="s">
        <v>732</v>
      </c>
      <c r="C267" s="279" t="s">
        <v>861</v>
      </c>
      <c r="D267" s="281">
        <v>-40</v>
      </c>
      <c r="E267" s="281">
        <v>40</v>
      </c>
      <c r="F267" s="276" t="s">
        <v>225</v>
      </c>
      <c r="G267" s="276">
        <v>0.1</v>
      </c>
      <c r="H267" s="281" t="str">
        <f>'Pixel-System'!H73</f>
        <v>NU</v>
      </c>
      <c r="I267" s="276" t="s">
        <v>6167</v>
      </c>
      <c r="J267" s="276">
        <f t="shared" si="3"/>
        <v>65535</v>
      </c>
      <c r="K267" s="277"/>
    </row>
    <row r="268" spans="1:11" x14ac:dyDescent="0.15">
      <c r="A268" s="274">
        <v>267</v>
      </c>
      <c r="B268" s="275" t="s">
        <v>733</v>
      </c>
      <c r="C268" s="276" t="s">
        <v>862</v>
      </c>
      <c r="D268" s="281">
        <v>-40</v>
      </c>
      <c r="E268" s="281">
        <v>40</v>
      </c>
      <c r="F268" s="276" t="s">
        <v>225</v>
      </c>
      <c r="G268" s="276">
        <v>0.1</v>
      </c>
      <c r="H268" s="281">
        <f>'Pixel-System'!H74</f>
        <v>1</v>
      </c>
      <c r="I268" s="276" t="s">
        <v>6167</v>
      </c>
      <c r="J268" s="276">
        <f t="shared" si="3"/>
        <v>32868</v>
      </c>
      <c r="K268" s="277"/>
    </row>
    <row r="269" spans="1:11" x14ac:dyDescent="0.15">
      <c r="A269" s="274">
        <v>268</v>
      </c>
      <c r="B269" s="275" t="s">
        <v>734</v>
      </c>
      <c r="C269" s="279" t="s">
        <v>861</v>
      </c>
      <c r="D269" s="281">
        <v>-40</v>
      </c>
      <c r="E269" s="281">
        <v>40</v>
      </c>
      <c r="F269" s="276" t="s">
        <v>225</v>
      </c>
      <c r="G269" s="276">
        <v>0.1</v>
      </c>
      <c r="H269" s="281">
        <f>'Pixel-System'!H75</f>
        <v>2</v>
      </c>
      <c r="I269" s="276" t="s">
        <v>6167</v>
      </c>
      <c r="J269" s="276">
        <f t="shared" si="3"/>
        <v>32968</v>
      </c>
      <c r="K269" s="277"/>
    </row>
    <row r="270" spans="1:11" x14ac:dyDescent="0.15">
      <c r="A270" s="274">
        <v>269</v>
      </c>
      <c r="B270" s="275" t="s">
        <v>735</v>
      </c>
      <c r="C270" s="276" t="s">
        <v>862</v>
      </c>
      <c r="D270" s="281">
        <v>-40</v>
      </c>
      <c r="E270" s="281">
        <v>40</v>
      </c>
      <c r="F270" s="276" t="s">
        <v>225</v>
      </c>
      <c r="G270" s="276">
        <v>0.1</v>
      </c>
      <c r="H270" s="281">
        <f>'Pixel-System'!H76</f>
        <v>3</v>
      </c>
      <c r="I270" s="276" t="s">
        <v>6167</v>
      </c>
      <c r="J270" s="276">
        <f t="shared" ref="J270:J333" si="4">IF(H270="NU",65535,H270*100+32768)</f>
        <v>33068</v>
      </c>
      <c r="K270" s="277"/>
    </row>
    <row r="271" spans="1:11" x14ac:dyDescent="0.15">
      <c r="A271" s="274">
        <v>270</v>
      </c>
      <c r="B271" s="275" t="s">
        <v>736</v>
      </c>
      <c r="C271" s="279" t="s">
        <v>861</v>
      </c>
      <c r="D271" s="281">
        <v>-40</v>
      </c>
      <c r="E271" s="281">
        <v>40</v>
      </c>
      <c r="F271" s="276" t="s">
        <v>225</v>
      </c>
      <c r="G271" s="276">
        <v>0.1</v>
      </c>
      <c r="H271" s="281">
        <f>'Pixel-System'!H77</f>
        <v>4</v>
      </c>
      <c r="I271" s="276" t="s">
        <v>6167</v>
      </c>
      <c r="J271" s="276">
        <f t="shared" si="4"/>
        <v>33168</v>
      </c>
      <c r="K271" s="277"/>
    </row>
    <row r="272" spans="1:11" x14ac:dyDescent="0.15">
      <c r="A272" s="274">
        <v>271</v>
      </c>
      <c r="B272" s="275" t="s">
        <v>737</v>
      </c>
      <c r="C272" s="276" t="s">
        <v>862</v>
      </c>
      <c r="D272" s="281">
        <v>-40</v>
      </c>
      <c r="E272" s="281">
        <v>40</v>
      </c>
      <c r="F272" s="276" t="s">
        <v>225</v>
      </c>
      <c r="G272" s="276">
        <v>0.1</v>
      </c>
      <c r="H272" s="281">
        <f>'Pixel-System'!H78</f>
        <v>5</v>
      </c>
      <c r="I272" s="276" t="s">
        <v>6167</v>
      </c>
      <c r="J272" s="276">
        <f t="shared" si="4"/>
        <v>33268</v>
      </c>
      <c r="K272" s="277"/>
    </row>
    <row r="273" spans="1:11" x14ac:dyDescent="0.15">
      <c r="A273" s="274">
        <v>272</v>
      </c>
      <c r="B273" s="275" t="s">
        <v>738</v>
      </c>
      <c r="C273" s="279" t="s">
        <v>861</v>
      </c>
      <c r="D273" s="281">
        <v>-40</v>
      </c>
      <c r="E273" s="281">
        <v>40</v>
      </c>
      <c r="F273" s="276" t="s">
        <v>225</v>
      </c>
      <c r="G273" s="276">
        <v>0.1</v>
      </c>
      <c r="H273" s="281">
        <f>'Pixel-System'!H79</f>
        <v>6</v>
      </c>
      <c r="I273" s="276" t="s">
        <v>6167</v>
      </c>
      <c r="J273" s="276">
        <f t="shared" si="4"/>
        <v>33368</v>
      </c>
      <c r="K273" s="277"/>
    </row>
    <row r="274" spans="1:11" x14ac:dyDescent="0.15">
      <c r="A274" s="274">
        <v>273</v>
      </c>
      <c r="B274" s="275" t="s">
        <v>739</v>
      </c>
      <c r="C274" s="276" t="s">
        <v>862</v>
      </c>
      <c r="D274" s="281">
        <v>-40</v>
      </c>
      <c r="E274" s="281">
        <v>40</v>
      </c>
      <c r="F274" s="276" t="s">
        <v>225</v>
      </c>
      <c r="G274" s="276">
        <v>0.1</v>
      </c>
      <c r="H274" s="281">
        <f>'Pixel-System'!H80</f>
        <v>7</v>
      </c>
      <c r="I274" s="276" t="s">
        <v>6167</v>
      </c>
      <c r="J274" s="276">
        <f t="shared" si="4"/>
        <v>33468</v>
      </c>
      <c r="K274" s="277"/>
    </row>
    <row r="275" spans="1:11" x14ac:dyDescent="0.15">
      <c r="A275" s="274">
        <v>274</v>
      </c>
      <c r="B275" s="275" t="s">
        <v>740</v>
      </c>
      <c r="C275" s="279" t="s">
        <v>861</v>
      </c>
      <c r="D275" s="281">
        <v>-40</v>
      </c>
      <c r="E275" s="281">
        <v>40</v>
      </c>
      <c r="F275" s="276" t="s">
        <v>225</v>
      </c>
      <c r="G275" s="276">
        <v>0.1</v>
      </c>
      <c r="H275" s="281">
        <f>'Pixel-System'!H81</f>
        <v>8</v>
      </c>
      <c r="I275" s="276" t="s">
        <v>6167</v>
      </c>
      <c r="J275" s="276">
        <f t="shared" si="4"/>
        <v>33568</v>
      </c>
      <c r="K275" s="277"/>
    </row>
    <row r="276" spans="1:11" x14ac:dyDescent="0.15">
      <c r="A276" s="274">
        <v>275</v>
      </c>
      <c r="B276" s="275" t="s">
        <v>741</v>
      </c>
      <c r="C276" s="276" t="s">
        <v>862</v>
      </c>
      <c r="D276" s="281">
        <v>-40</v>
      </c>
      <c r="E276" s="281">
        <v>40</v>
      </c>
      <c r="F276" s="276" t="s">
        <v>225</v>
      </c>
      <c r="G276" s="276">
        <v>0.1</v>
      </c>
      <c r="H276" s="281">
        <f>'Pixel-System'!H82</f>
        <v>9</v>
      </c>
      <c r="I276" s="276" t="s">
        <v>6167</v>
      </c>
      <c r="J276" s="276">
        <f t="shared" si="4"/>
        <v>33668</v>
      </c>
      <c r="K276" s="277"/>
    </row>
    <row r="277" spans="1:11" x14ac:dyDescent="0.15">
      <c r="A277" s="274">
        <v>276</v>
      </c>
      <c r="B277" s="275" t="s">
        <v>742</v>
      </c>
      <c r="C277" s="279" t="s">
        <v>861</v>
      </c>
      <c r="D277" s="281">
        <v>-40</v>
      </c>
      <c r="E277" s="281">
        <v>40</v>
      </c>
      <c r="F277" s="276" t="s">
        <v>225</v>
      </c>
      <c r="G277" s="276">
        <v>0.1</v>
      </c>
      <c r="H277" s="281">
        <f>'Pixel-System'!H83</f>
        <v>10</v>
      </c>
      <c r="I277" s="276" t="s">
        <v>6167</v>
      </c>
      <c r="J277" s="276">
        <f t="shared" si="4"/>
        <v>33768</v>
      </c>
      <c r="K277" s="277"/>
    </row>
    <row r="278" spans="1:11" x14ac:dyDescent="0.15">
      <c r="A278" s="274">
        <v>277</v>
      </c>
      <c r="B278" s="275" t="s">
        <v>743</v>
      </c>
      <c r="C278" s="276" t="s">
        <v>862</v>
      </c>
      <c r="D278" s="281">
        <v>-40</v>
      </c>
      <c r="E278" s="281">
        <v>40</v>
      </c>
      <c r="F278" s="276" t="s">
        <v>225</v>
      </c>
      <c r="G278" s="276">
        <v>0.1</v>
      </c>
      <c r="H278" s="281">
        <f>'Pixel-System'!H84</f>
        <v>11</v>
      </c>
      <c r="I278" s="276" t="s">
        <v>6167</v>
      </c>
      <c r="J278" s="276">
        <f t="shared" si="4"/>
        <v>33868</v>
      </c>
      <c r="K278" s="277"/>
    </row>
    <row r="279" spans="1:11" x14ac:dyDescent="0.15">
      <c r="A279" s="274">
        <v>278</v>
      </c>
      <c r="B279" s="275" t="s">
        <v>744</v>
      </c>
      <c r="C279" s="279" t="s">
        <v>861</v>
      </c>
      <c r="D279" s="281">
        <v>-40</v>
      </c>
      <c r="E279" s="281">
        <v>40</v>
      </c>
      <c r="F279" s="276" t="s">
        <v>225</v>
      </c>
      <c r="G279" s="276">
        <v>0.1</v>
      </c>
      <c r="H279" s="281">
        <f>'Pixel-System'!H85</f>
        <v>12</v>
      </c>
      <c r="I279" s="276" t="s">
        <v>6167</v>
      </c>
      <c r="J279" s="276">
        <f t="shared" si="4"/>
        <v>33968</v>
      </c>
      <c r="K279" s="277"/>
    </row>
    <row r="280" spans="1:11" x14ac:dyDescent="0.15">
      <c r="A280" s="274">
        <v>279</v>
      </c>
      <c r="B280" s="275" t="s">
        <v>745</v>
      </c>
      <c r="C280" s="276" t="s">
        <v>862</v>
      </c>
      <c r="D280" s="281">
        <v>-40</v>
      </c>
      <c r="E280" s="281">
        <v>40</v>
      </c>
      <c r="F280" s="276" t="s">
        <v>225</v>
      </c>
      <c r="G280" s="276">
        <v>0.1</v>
      </c>
      <c r="H280" s="281" t="str">
        <f>'Pixel-System'!H86</f>
        <v>NU</v>
      </c>
      <c r="I280" s="276" t="s">
        <v>6167</v>
      </c>
      <c r="J280" s="276">
        <f t="shared" si="4"/>
        <v>65535</v>
      </c>
      <c r="K280" s="277"/>
    </row>
    <row r="281" spans="1:11" x14ac:dyDescent="0.15">
      <c r="A281" s="274">
        <v>280</v>
      </c>
      <c r="B281" s="275" t="s">
        <v>746</v>
      </c>
      <c r="C281" s="279" t="s">
        <v>861</v>
      </c>
      <c r="D281" s="281">
        <v>-40</v>
      </c>
      <c r="E281" s="281">
        <v>40</v>
      </c>
      <c r="F281" s="276" t="s">
        <v>225</v>
      </c>
      <c r="G281" s="276">
        <v>0.1</v>
      </c>
      <c r="H281" s="281" t="str">
        <f>'Pixel-System'!H87</f>
        <v>NU</v>
      </c>
      <c r="I281" s="276" t="s">
        <v>6167</v>
      </c>
      <c r="J281" s="276">
        <f t="shared" si="4"/>
        <v>65535</v>
      </c>
      <c r="K281" s="277"/>
    </row>
    <row r="282" spans="1:11" x14ac:dyDescent="0.15">
      <c r="A282" s="274">
        <v>281</v>
      </c>
      <c r="B282" s="275" t="s">
        <v>747</v>
      </c>
      <c r="C282" s="276" t="s">
        <v>862</v>
      </c>
      <c r="D282" s="281">
        <v>-40</v>
      </c>
      <c r="E282" s="281">
        <v>40</v>
      </c>
      <c r="F282" s="276" t="s">
        <v>225</v>
      </c>
      <c r="G282" s="276">
        <v>0.1</v>
      </c>
      <c r="H282" s="281" t="str">
        <f>'Pixel-System'!H88</f>
        <v>NU</v>
      </c>
      <c r="I282" s="276" t="s">
        <v>6167</v>
      </c>
      <c r="J282" s="276">
        <f t="shared" si="4"/>
        <v>65535</v>
      </c>
      <c r="K282" s="277"/>
    </row>
    <row r="283" spans="1:11" x14ac:dyDescent="0.15">
      <c r="A283" s="274">
        <v>282</v>
      </c>
      <c r="B283" s="275" t="s">
        <v>748</v>
      </c>
      <c r="C283" s="279" t="s">
        <v>861</v>
      </c>
      <c r="D283" s="281">
        <v>-40</v>
      </c>
      <c r="E283" s="281">
        <v>40</v>
      </c>
      <c r="F283" s="276" t="s">
        <v>225</v>
      </c>
      <c r="G283" s="276">
        <v>0.1</v>
      </c>
      <c r="H283" s="281" t="str">
        <f>'Pixel-System'!H89</f>
        <v>NU</v>
      </c>
      <c r="I283" s="276" t="s">
        <v>6167</v>
      </c>
      <c r="J283" s="276">
        <f t="shared" si="4"/>
        <v>65535</v>
      </c>
      <c r="K283" s="277"/>
    </row>
    <row r="284" spans="1:11" x14ac:dyDescent="0.15">
      <c r="A284" s="274">
        <v>283</v>
      </c>
      <c r="B284" s="275" t="s">
        <v>749</v>
      </c>
      <c r="C284" s="276" t="s">
        <v>862</v>
      </c>
      <c r="D284" s="281">
        <v>-40</v>
      </c>
      <c r="E284" s="281">
        <v>40</v>
      </c>
      <c r="F284" s="276" t="s">
        <v>225</v>
      </c>
      <c r="G284" s="276">
        <v>0.1</v>
      </c>
      <c r="H284" s="281" t="str">
        <f>'Pixel-System'!H90</f>
        <v>NU</v>
      </c>
      <c r="I284" s="276" t="s">
        <v>6167</v>
      </c>
      <c r="J284" s="276">
        <f t="shared" si="4"/>
        <v>65535</v>
      </c>
      <c r="K284" s="277"/>
    </row>
    <row r="285" spans="1:11" x14ac:dyDescent="0.15">
      <c r="A285" s="274">
        <v>284</v>
      </c>
      <c r="B285" s="275" t="s">
        <v>750</v>
      </c>
      <c r="C285" s="279" t="s">
        <v>861</v>
      </c>
      <c r="D285" s="281">
        <v>-40</v>
      </c>
      <c r="E285" s="281">
        <v>40</v>
      </c>
      <c r="F285" s="276" t="s">
        <v>225</v>
      </c>
      <c r="G285" s="276">
        <v>0.1</v>
      </c>
      <c r="H285" s="281" t="str">
        <f>'Pixel-System'!H91</f>
        <v>NU</v>
      </c>
      <c r="I285" s="276" t="s">
        <v>6167</v>
      </c>
      <c r="J285" s="276">
        <f t="shared" si="4"/>
        <v>65535</v>
      </c>
      <c r="K285" s="277"/>
    </row>
    <row r="286" spans="1:11" x14ac:dyDescent="0.15">
      <c r="A286" s="274">
        <v>285</v>
      </c>
      <c r="B286" s="275" t="s">
        <v>751</v>
      </c>
      <c r="C286" s="276" t="s">
        <v>862</v>
      </c>
      <c r="D286" s="281">
        <v>-40</v>
      </c>
      <c r="E286" s="281">
        <v>40</v>
      </c>
      <c r="F286" s="276" t="s">
        <v>225</v>
      </c>
      <c r="G286" s="276">
        <v>0.1</v>
      </c>
      <c r="H286" s="281" t="str">
        <f>'Pixel-System'!H92</f>
        <v>NU</v>
      </c>
      <c r="I286" s="276" t="s">
        <v>6167</v>
      </c>
      <c r="J286" s="276">
        <f t="shared" si="4"/>
        <v>65535</v>
      </c>
      <c r="K286" s="277"/>
    </row>
    <row r="287" spans="1:11" x14ac:dyDescent="0.15">
      <c r="A287" s="274">
        <v>286</v>
      </c>
      <c r="B287" s="275" t="s">
        <v>752</v>
      </c>
      <c r="C287" s="279" t="s">
        <v>861</v>
      </c>
      <c r="D287" s="281">
        <v>-40</v>
      </c>
      <c r="E287" s="281">
        <v>40</v>
      </c>
      <c r="F287" s="276" t="s">
        <v>225</v>
      </c>
      <c r="G287" s="276">
        <v>0.1</v>
      </c>
      <c r="H287" s="281" t="str">
        <f>'Pixel-System'!H93</f>
        <v>NU</v>
      </c>
      <c r="I287" s="276" t="s">
        <v>6167</v>
      </c>
      <c r="J287" s="276">
        <f t="shared" si="4"/>
        <v>65535</v>
      </c>
      <c r="K287" s="277"/>
    </row>
    <row r="288" spans="1:11" x14ac:dyDescent="0.15">
      <c r="A288" s="274">
        <v>287</v>
      </c>
      <c r="B288" s="275" t="s">
        <v>753</v>
      </c>
      <c r="C288" s="276" t="s">
        <v>862</v>
      </c>
      <c r="D288" s="281">
        <v>-40</v>
      </c>
      <c r="E288" s="281">
        <v>40</v>
      </c>
      <c r="F288" s="276" t="s">
        <v>225</v>
      </c>
      <c r="G288" s="276">
        <v>0.1</v>
      </c>
      <c r="H288" s="281" t="str">
        <f>'Pixel-System'!H94</f>
        <v>NU</v>
      </c>
      <c r="I288" s="276" t="s">
        <v>6167</v>
      </c>
      <c r="J288" s="276">
        <f t="shared" si="4"/>
        <v>65535</v>
      </c>
      <c r="K288" s="277"/>
    </row>
    <row r="289" spans="1:11" x14ac:dyDescent="0.15">
      <c r="A289" s="274">
        <v>288</v>
      </c>
      <c r="B289" s="275" t="s">
        <v>754</v>
      </c>
      <c r="C289" s="279" t="s">
        <v>861</v>
      </c>
      <c r="D289" s="281">
        <v>-40</v>
      </c>
      <c r="E289" s="281">
        <v>40</v>
      </c>
      <c r="F289" s="276" t="s">
        <v>225</v>
      </c>
      <c r="G289" s="276">
        <v>0.1</v>
      </c>
      <c r="H289" s="281" t="str">
        <f>'Pixel-System'!H95</f>
        <v>NU</v>
      </c>
      <c r="I289" s="276" t="s">
        <v>6167</v>
      </c>
      <c r="J289" s="276">
        <f t="shared" si="4"/>
        <v>65535</v>
      </c>
      <c r="K289" s="277"/>
    </row>
    <row r="290" spans="1:11" x14ac:dyDescent="0.15">
      <c r="A290" s="274">
        <v>289</v>
      </c>
      <c r="B290" s="275" t="s">
        <v>755</v>
      </c>
      <c r="C290" s="276" t="s">
        <v>862</v>
      </c>
      <c r="D290" s="281">
        <v>-40</v>
      </c>
      <c r="E290" s="281">
        <v>40</v>
      </c>
      <c r="F290" s="276" t="s">
        <v>225</v>
      </c>
      <c r="G290" s="276">
        <v>0.1</v>
      </c>
      <c r="H290" s="281" t="str">
        <f>'Pixel-System'!H96</f>
        <v>NU</v>
      </c>
      <c r="I290" s="276" t="s">
        <v>6167</v>
      </c>
      <c r="J290" s="276">
        <f t="shared" si="4"/>
        <v>65535</v>
      </c>
      <c r="K290" s="277"/>
    </row>
    <row r="291" spans="1:11" x14ac:dyDescent="0.15">
      <c r="A291" s="274">
        <v>290</v>
      </c>
      <c r="B291" s="275" t="s">
        <v>756</v>
      </c>
      <c r="C291" s="279" t="s">
        <v>861</v>
      </c>
      <c r="D291" s="281">
        <v>-40</v>
      </c>
      <c r="E291" s="281">
        <v>40</v>
      </c>
      <c r="F291" s="276" t="s">
        <v>225</v>
      </c>
      <c r="G291" s="276">
        <v>0.1</v>
      </c>
      <c r="H291" s="281" t="str">
        <f>'Pixel-System'!H97</f>
        <v>NU</v>
      </c>
      <c r="I291" s="276" t="s">
        <v>6167</v>
      </c>
      <c r="J291" s="276">
        <f t="shared" si="4"/>
        <v>65535</v>
      </c>
      <c r="K291" s="277"/>
    </row>
    <row r="292" spans="1:11" x14ac:dyDescent="0.15">
      <c r="A292" s="274">
        <v>291</v>
      </c>
      <c r="B292" s="275" t="s">
        <v>757</v>
      </c>
      <c r="C292" s="276" t="s">
        <v>862</v>
      </c>
      <c r="D292" s="281">
        <v>-40</v>
      </c>
      <c r="E292" s="281">
        <v>40</v>
      </c>
      <c r="F292" s="276" t="s">
        <v>225</v>
      </c>
      <c r="G292" s="276">
        <v>0.1</v>
      </c>
      <c r="H292" s="281" t="str">
        <f>'Pixel-System'!H98</f>
        <v>NU</v>
      </c>
      <c r="I292" s="276" t="s">
        <v>6167</v>
      </c>
      <c r="J292" s="276">
        <f t="shared" si="4"/>
        <v>65535</v>
      </c>
      <c r="K292" s="277"/>
    </row>
    <row r="293" spans="1:11" x14ac:dyDescent="0.15">
      <c r="A293" s="274">
        <v>292</v>
      </c>
      <c r="B293" s="275" t="s">
        <v>758</v>
      </c>
      <c r="C293" s="279" t="s">
        <v>861</v>
      </c>
      <c r="D293" s="281">
        <v>-40</v>
      </c>
      <c r="E293" s="281">
        <v>40</v>
      </c>
      <c r="F293" s="276" t="s">
        <v>225</v>
      </c>
      <c r="G293" s="276">
        <v>0.1</v>
      </c>
      <c r="H293" s="281" t="str">
        <f>'Pixel-System'!H99</f>
        <v>NU</v>
      </c>
      <c r="I293" s="276" t="s">
        <v>6167</v>
      </c>
      <c r="J293" s="276">
        <f t="shared" si="4"/>
        <v>65535</v>
      </c>
      <c r="K293" s="277"/>
    </row>
    <row r="294" spans="1:11" x14ac:dyDescent="0.15">
      <c r="A294" s="274">
        <v>293</v>
      </c>
      <c r="B294" s="275" t="s">
        <v>759</v>
      </c>
      <c r="C294" s="276" t="s">
        <v>862</v>
      </c>
      <c r="D294" s="281">
        <v>-40</v>
      </c>
      <c r="E294" s="281">
        <v>40</v>
      </c>
      <c r="F294" s="276" t="s">
        <v>225</v>
      </c>
      <c r="G294" s="276">
        <v>0.1</v>
      </c>
      <c r="H294" s="281" t="str">
        <f>'Pixel-System'!H100</f>
        <v>NU</v>
      </c>
      <c r="I294" s="276" t="s">
        <v>6167</v>
      </c>
      <c r="J294" s="276">
        <f t="shared" si="4"/>
        <v>65535</v>
      </c>
      <c r="K294" s="277"/>
    </row>
    <row r="295" spans="1:11" x14ac:dyDescent="0.15">
      <c r="A295" s="274">
        <v>294</v>
      </c>
      <c r="B295" s="275" t="s">
        <v>760</v>
      </c>
      <c r="C295" s="279" t="s">
        <v>861</v>
      </c>
      <c r="D295" s="281">
        <v>-40</v>
      </c>
      <c r="E295" s="281">
        <v>40</v>
      </c>
      <c r="F295" s="276" t="s">
        <v>225</v>
      </c>
      <c r="G295" s="276">
        <v>0.1</v>
      </c>
      <c r="H295" s="281" t="str">
        <f>'Pixel-System'!H101</f>
        <v>NU</v>
      </c>
      <c r="I295" s="276" t="s">
        <v>6167</v>
      </c>
      <c r="J295" s="276">
        <f t="shared" si="4"/>
        <v>65535</v>
      </c>
      <c r="K295" s="277"/>
    </row>
    <row r="296" spans="1:11" x14ac:dyDescent="0.15">
      <c r="A296" s="274">
        <v>295</v>
      </c>
      <c r="B296" s="275" t="s">
        <v>761</v>
      </c>
      <c r="C296" s="276" t="s">
        <v>862</v>
      </c>
      <c r="D296" s="281">
        <v>-40</v>
      </c>
      <c r="E296" s="281">
        <v>40</v>
      </c>
      <c r="F296" s="276" t="s">
        <v>225</v>
      </c>
      <c r="G296" s="276">
        <v>0.1</v>
      </c>
      <c r="H296" s="281" t="str">
        <f>'Pixel-System'!H102</f>
        <v>NU</v>
      </c>
      <c r="I296" s="276" t="s">
        <v>6167</v>
      </c>
      <c r="J296" s="276">
        <f t="shared" si="4"/>
        <v>65535</v>
      </c>
      <c r="K296" s="277"/>
    </row>
    <row r="297" spans="1:11" x14ac:dyDescent="0.15">
      <c r="A297" s="274">
        <v>296</v>
      </c>
      <c r="B297" s="275" t="s">
        <v>762</v>
      </c>
      <c r="C297" s="279" t="s">
        <v>861</v>
      </c>
      <c r="D297" s="281">
        <v>-40</v>
      </c>
      <c r="E297" s="281">
        <v>40</v>
      </c>
      <c r="F297" s="276" t="s">
        <v>225</v>
      </c>
      <c r="G297" s="276">
        <v>0.1</v>
      </c>
      <c r="H297" s="281" t="str">
        <f>'Pixel-System'!H103</f>
        <v>NU</v>
      </c>
      <c r="I297" s="276" t="s">
        <v>6167</v>
      </c>
      <c r="J297" s="276">
        <f t="shared" si="4"/>
        <v>65535</v>
      </c>
      <c r="K297" s="277"/>
    </row>
    <row r="298" spans="1:11" x14ac:dyDescent="0.15">
      <c r="A298" s="274">
        <v>297</v>
      </c>
      <c r="B298" s="275" t="s">
        <v>763</v>
      </c>
      <c r="C298" s="276" t="s">
        <v>862</v>
      </c>
      <c r="D298" s="281">
        <v>-40</v>
      </c>
      <c r="E298" s="281">
        <v>40</v>
      </c>
      <c r="F298" s="276" t="s">
        <v>225</v>
      </c>
      <c r="G298" s="276">
        <v>0.1</v>
      </c>
      <c r="H298" s="281" t="str">
        <f>'Pixel-System'!H104</f>
        <v>NU</v>
      </c>
      <c r="I298" s="276" t="s">
        <v>6167</v>
      </c>
      <c r="J298" s="276">
        <f t="shared" si="4"/>
        <v>65535</v>
      </c>
      <c r="K298" s="277"/>
    </row>
    <row r="299" spans="1:11" x14ac:dyDescent="0.15">
      <c r="A299" s="274">
        <v>298</v>
      </c>
      <c r="B299" s="275" t="s">
        <v>764</v>
      </c>
      <c r="C299" s="279" t="s">
        <v>861</v>
      </c>
      <c r="D299" s="281">
        <v>-40</v>
      </c>
      <c r="E299" s="281">
        <v>40</v>
      </c>
      <c r="F299" s="276" t="s">
        <v>225</v>
      </c>
      <c r="G299" s="276">
        <v>0.1</v>
      </c>
      <c r="H299" s="281" t="str">
        <f>'Pixel-System'!H105</f>
        <v>NU</v>
      </c>
      <c r="I299" s="276" t="s">
        <v>6167</v>
      </c>
      <c r="J299" s="276">
        <f t="shared" si="4"/>
        <v>65535</v>
      </c>
      <c r="K299" s="277"/>
    </row>
    <row r="300" spans="1:11" x14ac:dyDescent="0.15">
      <c r="A300" s="274">
        <v>299</v>
      </c>
      <c r="B300" s="275" t="s">
        <v>765</v>
      </c>
      <c r="C300" s="276" t="s">
        <v>862</v>
      </c>
      <c r="D300" s="281">
        <v>-40</v>
      </c>
      <c r="E300" s="281">
        <v>40</v>
      </c>
      <c r="F300" s="276" t="s">
        <v>225</v>
      </c>
      <c r="G300" s="276">
        <v>0.1</v>
      </c>
      <c r="H300" s="281">
        <f>'Pixel-System'!I10</f>
        <v>0</v>
      </c>
      <c r="I300" s="276" t="s">
        <v>6168</v>
      </c>
      <c r="J300" s="276">
        <f t="shared" si="4"/>
        <v>32768</v>
      </c>
      <c r="K300" s="277"/>
    </row>
    <row r="301" spans="1:11" x14ac:dyDescent="0.15">
      <c r="A301" s="274">
        <v>300</v>
      </c>
      <c r="B301" s="275" t="s">
        <v>766</v>
      </c>
      <c r="C301" s="276" t="s">
        <v>862</v>
      </c>
      <c r="D301" s="281">
        <v>-40</v>
      </c>
      <c r="E301" s="281">
        <v>40</v>
      </c>
      <c r="F301" s="276" t="s">
        <v>225</v>
      </c>
      <c r="G301" s="276">
        <v>0.1</v>
      </c>
      <c r="H301" s="281">
        <f>'Pixel-System'!I11</f>
        <v>1</v>
      </c>
      <c r="I301" s="276" t="s">
        <v>6168</v>
      </c>
      <c r="J301" s="276">
        <f t="shared" si="4"/>
        <v>32868</v>
      </c>
      <c r="K301" s="277"/>
    </row>
    <row r="302" spans="1:11" x14ac:dyDescent="0.15">
      <c r="A302" s="274">
        <v>301</v>
      </c>
      <c r="B302" s="275" t="s">
        <v>767</v>
      </c>
      <c r="C302" s="276" t="s">
        <v>862</v>
      </c>
      <c r="D302" s="281">
        <v>-40</v>
      </c>
      <c r="E302" s="281">
        <v>40</v>
      </c>
      <c r="F302" s="276" t="s">
        <v>225</v>
      </c>
      <c r="G302" s="276">
        <v>0.1</v>
      </c>
      <c r="H302" s="281">
        <f>'Pixel-System'!I12</f>
        <v>2</v>
      </c>
      <c r="I302" s="276" t="s">
        <v>6168</v>
      </c>
      <c r="J302" s="276">
        <f t="shared" si="4"/>
        <v>32968</v>
      </c>
      <c r="K302" s="277"/>
    </row>
    <row r="303" spans="1:11" x14ac:dyDescent="0.15">
      <c r="A303" s="274">
        <v>302</v>
      </c>
      <c r="B303" s="275" t="s">
        <v>768</v>
      </c>
      <c r="C303" s="276" t="s">
        <v>862</v>
      </c>
      <c r="D303" s="281">
        <v>-40</v>
      </c>
      <c r="E303" s="281">
        <v>40</v>
      </c>
      <c r="F303" s="276" t="s">
        <v>225</v>
      </c>
      <c r="G303" s="276">
        <v>0.1</v>
      </c>
      <c r="H303" s="281">
        <f>'Pixel-System'!I13</f>
        <v>3</v>
      </c>
      <c r="I303" s="276" t="s">
        <v>6168</v>
      </c>
      <c r="J303" s="276">
        <f t="shared" si="4"/>
        <v>33068</v>
      </c>
      <c r="K303" s="277"/>
    </row>
    <row r="304" spans="1:11" x14ac:dyDescent="0.15">
      <c r="A304" s="274">
        <v>303</v>
      </c>
      <c r="B304" s="275" t="s">
        <v>769</v>
      </c>
      <c r="C304" s="276" t="s">
        <v>862</v>
      </c>
      <c r="D304" s="281">
        <v>-40</v>
      </c>
      <c r="E304" s="281">
        <v>40</v>
      </c>
      <c r="F304" s="276" t="s">
        <v>225</v>
      </c>
      <c r="G304" s="276">
        <v>0.1</v>
      </c>
      <c r="H304" s="281">
        <f>'Pixel-System'!I14</f>
        <v>4</v>
      </c>
      <c r="I304" s="276" t="s">
        <v>6168</v>
      </c>
      <c r="J304" s="276">
        <f t="shared" si="4"/>
        <v>33168</v>
      </c>
      <c r="K304" s="277"/>
    </row>
    <row r="305" spans="1:11" x14ac:dyDescent="0.15">
      <c r="A305" s="274">
        <v>304</v>
      </c>
      <c r="B305" s="275" t="s">
        <v>770</v>
      </c>
      <c r="C305" s="276" t="s">
        <v>862</v>
      </c>
      <c r="D305" s="281">
        <v>-40</v>
      </c>
      <c r="E305" s="281">
        <v>40</v>
      </c>
      <c r="F305" s="276" t="s">
        <v>225</v>
      </c>
      <c r="G305" s="276">
        <v>0.1</v>
      </c>
      <c r="H305" s="281">
        <f>'Pixel-System'!I15</f>
        <v>5</v>
      </c>
      <c r="I305" s="276" t="s">
        <v>6168</v>
      </c>
      <c r="J305" s="276">
        <f t="shared" si="4"/>
        <v>33268</v>
      </c>
      <c r="K305" s="277"/>
    </row>
    <row r="306" spans="1:11" x14ac:dyDescent="0.15">
      <c r="A306" s="274">
        <v>305</v>
      </c>
      <c r="B306" s="275" t="s">
        <v>771</v>
      </c>
      <c r="C306" s="276" t="s">
        <v>862</v>
      </c>
      <c r="D306" s="281">
        <v>-40</v>
      </c>
      <c r="E306" s="281">
        <v>40</v>
      </c>
      <c r="F306" s="276" t="s">
        <v>225</v>
      </c>
      <c r="G306" s="276">
        <v>0.1</v>
      </c>
      <c r="H306" s="281">
        <f>'Pixel-System'!I16</f>
        <v>6</v>
      </c>
      <c r="I306" s="276" t="s">
        <v>6168</v>
      </c>
      <c r="J306" s="276">
        <f t="shared" si="4"/>
        <v>33368</v>
      </c>
      <c r="K306" s="277"/>
    </row>
    <row r="307" spans="1:11" x14ac:dyDescent="0.15">
      <c r="A307" s="274">
        <v>306</v>
      </c>
      <c r="B307" s="275" t="s">
        <v>772</v>
      </c>
      <c r="C307" s="276" t="s">
        <v>862</v>
      </c>
      <c r="D307" s="281">
        <v>-40</v>
      </c>
      <c r="E307" s="281">
        <v>40</v>
      </c>
      <c r="F307" s="276" t="s">
        <v>225</v>
      </c>
      <c r="G307" s="276">
        <v>0.1</v>
      </c>
      <c r="H307" s="281">
        <f>'Pixel-System'!I17</f>
        <v>7</v>
      </c>
      <c r="I307" s="276" t="s">
        <v>6168</v>
      </c>
      <c r="J307" s="276">
        <f t="shared" si="4"/>
        <v>33468</v>
      </c>
      <c r="K307" s="277"/>
    </row>
    <row r="308" spans="1:11" x14ac:dyDescent="0.15">
      <c r="A308" s="274">
        <v>307</v>
      </c>
      <c r="B308" s="275" t="s">
        <v>773</v>
      </c>
      <c r="C308" s="276" t="s">
        <v>862</v>
      </c>
      <c r="D308" s="281">
        <v>-40</v>
      </c>
      <c r="E308" s="281">
        <v>40</v>
      </c>
      <c r="F308" s="276" t="s">
        <v>225</v>
      </c>
      <c r="G308" s="276">
        <v>0.1</v>
      </c>
      <c r="H308" s="281">
        <f>'Pixel-System'!I18</f>
        <v>8</v>
      </c>
      <c r="I308" s="276" t="s">
        <v>6168</v>
      </c>
      <c r="J308" s="276">
        <f t="shared" si="4"/>
        <v>33568</v>
      </c>
      <c r="K308" s="277"/>
    </row>
    <row r="309" spans="1:11" x14ac:dyDescent="0.15">
      <c r="A309" s="274">
        <v>308</v>
      </c>
      <c r="B309" s="275" t="s">
        <v>774</v>
      </c>
      <c r="C309" s="276" t="s">
        <v>862</v>
      </c>
      <c r="D309" s="281">
        <v>-40</v>
      </c>
      <c r="E309" s="281">
        <v>40</v>
      </c>
      <c r="F309" s="276" t="s">
        <v>225</v>
      </c>
      <c r="G309" s="276">
        <v>0.1</v>
      </c>
      <c r="H309" s="281">
        <f>'Pixel-System'!I19</f>
        <v>9</v>
      </c>
      <c r="I309" s="276" t="s">
        <v>6168</v>
      </c>
      <c r="J309" s="276">
        <f t="shared" si="4"/>
        <v>33668</v>
      </c>
      <c r="K309" s="277"/>
    </row>
    <row r="310" spans="1:11" x14ac:dyDescent="0.15">
      <c r="A310" s="274">
        <v>309</v>
      </c>
      <c r="B310" s="275" t="s">
        <v>775</v>
      </c>
      <c r="C310" s="276" t="s">
        <v>862</v>
      </c>
      <c r="D310" s="281">
        <v>-40</v>
      </c>
      <c r="E310" s="281">
        <v>40</v>
      </c>
      <c r="F310" s="276" t="s">
        <v>225</v>
      </c>
      <c r="G310" s="276">
        <v>0.1</v>
      </c>
      <c r="H310" s="281">
        <f>'Pixel-System'!I20</f>
        <v>10</v>
      </c>
      <c r="I310" s="276" t="s">
        <v>6168</v>
      </c>
      <c r="J310" s="276">
        <f t="shared" si="4"/>
        <v>33768</v>
      </c>
      <c r="K310" s="277"/>
    </row>
    <row r="311" spans="1:11" x14ac:dyDescent="0.15">
      <c r="A311" s="274">
        <v>310</v>
      </c>
      <c r="B311" s="275" t="s">
        <v>776</v>
      </c>
      <c r="C311" s="276" t="s">
        <v>862</v>
      </c>
      <c r="D311" s="281">
        <v>-40</v>
      </c>
      <c r="E311" s="281">
        <v>40</v>
      </c>
      <c r="F311" s="276" t="s">
        <v>225</v>
      </c>
      <c r="G311" s="276">
        <v>0.1</v>
      </c>
      <c r="H311" s="281">
        <f>'Pixel-System'!I21</f>
        <v>11</v>
      </c>
      <c r="I311" s="276" t="s">
        <v>6168</v>
      </c>
      <c r="J311" s="276">
        <f t="shared" si="4"/>
        <v>33868</v>
      </c>
      <c r="K311" s="277"/>
    </row>
    <row r="312" spans="1:11" x14ac:dyDescent="0.15">
      <c r="A312" s="274">
        <v>311</v>
      </c>
      <c r="B312" s="275" t="s">
        <v>777</v>
      </c>
      <c r="C312" s="276" t="s">
        <v>862</v>
      </c>
      <c r="D312" s="281">
        <v>-40</v>
      </c>
      <c r="E312" s="281">
        <v>40</v>
      </c>
      <c r="F312" s="276" t="s">
        <v>225</v>
      </c>
      <c r="G312" s="276">
        <v>0.1</v>
      </c>
      <c r="H312" s="281" t="str">
        <f>'Pixel-System'!I22</f>
        <v>NU</v>
      </c>
      <c r="I312" s="276" t="s">
        <v>6168</v>
      </c>
      <c r="J312" s="276">
        <f t="shared" si="4"/>
        <v>65535</v>
      </c>
      <c r="K312" s="277"/>
    </row>
    <row r="313" spans="1:11" x14ac:dyDescent="0.15">
      <c r="A313" s="274">
        <v>312</v>
      </c>
      <c r="B313" s="275" t="s">
        <v>778</v>
      </c>
      <c r="C313" s="276" t="s">
        <v>862</v>
      </c>
      <c r="D313" s="281">
        <v>-40</v>
      </c>
      <c r="E313" s="281">
        <v>40</v>
      </c>
      <c r="F313" s="276" t="s">
        <v>225</v>
      </c>
      <c r="G313" s="276">
        <v>0.1</v>
      </c>
      <c r="H313" s="281" t="str">
        <f>'Pixel-System'!I23</f>
        <v>NU</v>
      </c>
      <c r="I313" s="276" t="s">
        <v>6168</v>
      </c>
      <c r="J313" s="276">
        <f t="shared" si="4"/>
        <v>65535</v>
      </c>
      <c r="K313" s="277"/>
    </row>
    <row r="314" spans="1:11" x14ac:dyDescent="0.15">
      <c r="A314" s="274">
        <v>313</v>
      </c>
      <c r="B314" s="275" t="s">
        <v>779</v>
      </c>
      <c r="C314" s="276" t="s">
        <v>862</v>
      </c>
      <c r="D314" s="281">
        <v>-40</v>
      </c>
      <c r="E314" s="281">
        <v>40</v>
      </c>
      <c r="F314" s="276" t="s">
        <v>225</v>
      </c>
      <c r="G314" s="276">
        <v>0.1</v>
      </c>
      <c r="H314" s="281" t="str">
        <f>'Pixel-System'!I24</f>
        <v>NU</v>
      </c>
      <c r="I314" s="276" t="s">
        <v>6168</v>
      </c>
      <c r="J314" s="276">
        <f t="shared" si="4"/>
        <v>65535</v>
      </c>
      <c r="K314" s="277"/>
    </row>
    <row r="315" spans="1:11" x14ac:dyDescent="0.15">
      <c r="A315" s="274">
        <v>314</v>
      </c>
      <c r="B315" s="275" t="s">
        <v>780</v>
      </c>
      <c r="C315" s="276" t="s">
        <v>862</v>
      </c>
      <c r="D315" s="281">
        <v>-40</v>
      </c>
      <c r="E315" s="281">
        <v>40</v>
      </c>
      <c r="F315" s="276" t="s">
        <v>225</v>
      </c>
      <c r="G315" s="276">
        <v>0.1</v>
      </c>
      <c r="H315" s="281" t="str">
        <f>'Pixel-System'!I25</f>
        <v>NU</v>
      </c>
      <c r="I315" s="276" t="s">
        <v>6168</v>
      </c>
      <c r="J315" s="276">
        <f t="shared" si="4"/>
        <v>65535</v>
      </c>
      <c r="K315" s="277"/>
    </row>
    <row r="316" spans="1:11" x14ac:dyDescent="0.15">
      <c r="A316" s="274">
        <v>315</v>
      </c>
      <c r="B316" s="275" t="s">
        <v>781</v>
      </c>
      <c r="C316" s="276" t="s">
        <v>862</v>
      </c>
      <c r="D316" s="281">
        <v>-40</v>
      </c>
      <c r="E316" s="281">
        <v>40</v>
      </c>
      <c r="F316" s="276" t="s">
        <v>225</v>
      </c>
      <c r="G316" s="276">
        <v>0.1</v>
      </c>
      <c r="H316" s="281" t="str">
        <f>'Pixel-System'!I26</f>
        <v>NU</v>
      </c>
      <c r="I316" s="276" t="s">
        <v>6168</v>
      </c>
      <c r="J316" s="276">
        <f t="shared" si="4"/>
        <v>65535</v>
      </c>
      <c r="K316" s="277"/>
    </row>
    <row r="317" spans="1:11" x14ac:dyDescent="0.15">
      <c r="A317" s="274">
        <v>316</v>
      </c>
      <c r="B317" s="275" t="s">
        <v>782</v>
      </c>
      <c r="C317" s="276" t="s">
        <v>862</v>
      </c>
      <c r="D317" s="281">
        <v>-40</v>
      </c>
      <c r="E317" s="281">
        <v>40</v>
      </c>
      <c r="F317" s="276" t="s">
        <v>225</v>
      </c>
      <c r="G317" s="276">
        <v>0.1</v>
      </c>
      <c r="H317" s="281" t="str">
        <f>'Pixel-System'!I27</f>
        <v>NU</v>
      </c>
      <c r="I317" s="276" t="s">
        <v>6168</v>
      </c>
      <c r="J317" s="276">
        <f t="shared" si="4"/>
        <v>65535</v>
      </c>
      <c r="K317" s="277"/>
    </row>
    <row r="318" spans="1:11" x14ac:dyDescent="0.15">
      <c r="A318" s="274">
        <v>317</v>
      </c>
      <c r="B318" s="275" t="s">
        <v>783</v>
      </c>
      <c r="C318" s="276" t="s">
        <v>862</v>
      </c>
      <c r="D318" s="281">
        <v>-40</v>
      </c>
      <c r="E318" s="281">
        <v>40</v>
      </c>
      <c r="F318" s="276" t="s">
        <v>225</v>
      </c>
      <c r="G318" s="276">
        <v>0.1</v>
      </c>
      <c r="H318" s="281" t="str">
        <f>'Pixel-System'!I28</f>
        <v>NU</v>
      </c>
      <c r="I318" s="276" t="s">
        <v>6168</v>
      </c>
      <c r="J318" s="276">
        <f t="shared" si="4"/>
        <v>65535</v>
      </c>
      <c r="K318" s="277"/>
    </row>
    <row r="319" spans="1:11" x14ac:dyDescent="0.15">
      <c r="A319" s="274">
        <v>318</v>
      </c>
      <c r="B319" s="275" t="s">
        <v>784</v>
      </c>
      <c r="C319" s="276" t="s">
        <v>862</v>
      </c>
      <c r="D319" s="281">
        <v>-40</v>
      </c>
      <c r="E319" s="281">
        <v>40</v>
      </c>
      <c r="F319" s="276" t="s">
        <v>225</v>
      </c>
      <c r="G319" s="276">
        <v>0.1</v>
      </c>
      <c r="H319" s="281" t="str">
        <f>'Pixel-System'!I29</f>
        <v>NU</v>
      </c>
      <c r="I319" s="276" t="s">
        <v>6168</v>
      </c>
      <c r="J319" s="276">
        <f t="shared" si="4"/>
        <v>65535</v>
      </c>
      <c r="K319" s="277"/>
    </row>
    <row r="320" spans="1:11" x14ac:dyDescent="0.15">
      <c r="A320" s="274">
        <v>319</v>
      </c>
      <c r="B320" s="275" t="s">
        <v>785</v>
      </c>
      <c r="C320" s="276" t="s">
        <v>862</v>
      </c>
      <c r="D320" s="281">
        <v>-40</v>
      </c>
      <c r="E320" s="281">
        <v>40</v>
      </c>
      <c r="F320" s="276" t="s">
        <v>225</v>
      </c>
      <c r="G320" s="276">
        <v>0.1</v>
      </c>
      <c r="H320" s="281" t="str">
        <f>'Pixel-System'!I30</f>
        <v>NU</v>
      </c>
      <c r="I320" s="276" t="s">
        <v>6168</v>
      </c>
      <c r="J320" s="276">
        <f t="shared" si="4"/>
        <v>65535</v>
      </c>
      <c r="K320" s="277"/>
    </row>
    <row r="321" spans="1:11" x14ac:dyDescent="0.15">
      <c r="A321" s="274">
        <v>320</v>
      </c>
      <c r="B321" s="275" t="s">
        <v>786</v>
      </c>
      <c r="C321" s="276" t="s">
        <v>862</v>
      </c>
      <c r="D321" s="281">
        <v>-40</v>
      </c>
      <c r="E321" s="281">
        <v>40</v>
      </c>
      <c r="F321" s="276" t="s">
        <v>225</v>
      </c>
      <c r="G321" s="276">
        <v>0.1</v>
      </c>
      <c r="H321" s="281" t="str">
        <f>'Pixel-System'!I31</f>
        <v>NU</v>
      </c>
      <c r="I321" s="276" t="s">
        <v>6168</v>
      </c>
      <c r="J321" s="276">
        <f t="shared" si="4"/>
        <v>65535</v>
      </c>
      <c r="K321" s="277"/>
    </row>
    <row r="322" spans="1:11" x14ac:dyDescent="0.15">
      <c r="A322" s="274">
        <v>321</v>
      </c>
      <c r="B322" s="275" t="s">
        <v>787</v>
      </c>
      <c r="C322" s="276" t="s">
        <v>862</v>
      </c>
      <c r="D322" s="281">
        <v>-40</v>
      </c>
      <c r="E322" s="281">
        <v>40</v>
      </c>
      <c r="F322" s="276" t="s">
        <v>225</v>
      </c>
      <c r="G322" s="276">
        <v>0.1</v>
      </c>
      <c r="H322" s="281" t="str">
        <f>'Pixel-System'!I32</f>
        <v>NU</v>
      </c>
      <c r="I322" s="276" t="s">
        <v>6168</v>
      </c>
      <c r="J322" s="276">
        <f t="shared" si="4"/>
        <v>65535</v>
      </c>
      <c r="K322" s="277"/>
    </row>
    <row r="323" spans="1:11" x14ac:dyDescent="0.15">
      <c r="A323" s="274">
        <v>322</v>
      </c>
      <c r="B323" s="275" t="s">
        <v>788</v>
      </c>
      <c r="C323" s="276" t="s">
        <v>862</v>
      </c>
      <c r="D323" s="281">
        <v>-40</v>
      </c>
      <c r="E323" s="281">
        <v>40</v>
      </c>
      <c r="F323" s="276" t="s">
        <v>225</v>
      </c>
      <c r="G323" s="276">
        <v>0.1</v>
      </c>
      <c r="H323" s="281" t="str">
        <f>'Pixel-System'!I33</f>
        <v>NU</v>
      </c>
      <c r="I323" s="276" t="s">
        <v>6168</v>
      </c>
      <c r="J323" s="276">
        <f t="shared" si="4"/>
        <v>65535</v>
      </c>
      <c r="K323" s="277"/>
    </row>
    <row r="324" spans="1:11" x14ac:dyDescent="0.15">
      <c r="A324" s="274">
        <v>323</v>
      </c>
      <c r="B324" s="275" t="s">
        <v>789</v>
      </c>
      <c r="C324" s="276" t="s">
        <v>862</v>
      </c>
      <c r="D324" s="281">
        <v>-40</v>
      </c>
      <c r="E324" s="281">
        <v>40</v>
      </c>
      <c r="F324" s="276" t="s">
        <v>225</v>
      </c>
      <c r="G324" s="276">
        <v>0.1</v>
      </c>
      <c r="H324" s="281" t="str">
        <f>'Pixel-System'!I34</f>
        <v>NU</v>
      </c>
      <c r="I324" s="276" t="s">
        <v>6168</v>
      </c>
      <c r="J324" s="276">
        <f t="shared" si="4"/>
        <v>65535</v>
      </c>
      <c r="K324" s="277"/>
    </row>
    <row r="325" spans="1:11" x14ac:dyDescent="0.15">
      <c r="A325" s="274">
        <v>324</v>
      </c>
      <c r="B325" s="275" t="s">
        <v>790</v>
      </c>
      <c r="C325" s="276" t="s">
        <v>862</v>
      </c>
      <c r="D325" s="281">
        <v>-40</v>
      </c>
      <c r="E325" s="281">
        <v>40</v>
      </c>
      <c r="F325" s="276" t="s">
        <v>225</v>
      </c>
      <c r="G325" s="276">
        <v>0.1</v>
      </c>
      <c r="H325" s="281" t="str">
        <f>'Pixel-System'!I35</f>
        <v>NU</v>
      </c>
      <c r="I325" s="276" t="s">
        <v>6168</v>
      </c>
      <c r="J325" s="276">
        <f t="shared" si="4"/>
        <v>65535</v>
      </c>
      <c r="K325" s="277"/>
    </row>
    <row r="326" spans="1:11" x14ac:dyDescent="0.15">
      <c r="A326" s="274">
        <v>325</v>
      </c>
      <c r="B326" s="275" t="s">
        <v>791</v>
      </c>
      <c r="C326" s="276" t="s">
        <v>862</v>
      </c>
      <c r="D326" s="281">
        <v>-40</v>
      </c>
      <c r="E326" s="281">
        <v>40</v>
      </c>
      <c r="F326" s="276" t="s">
        <v>225</v>
      </c>
      <c r="G326" s="276">
        <v>0.1</v>
      </c>
      <c r="H326" s="281" t="str">
        <f>'Pixel-System'!I36</f>
        <v>NU</v>
      </c>
      <c r="I326" s="276" t="s">
        <v>6168</v>
      </c>
      <c r="J326" s="276">
        <f t="shared" si="4"/>
        <v>65535</v>
      </c>
      <c r="K326" s="277"/>
    </row>
    <row r="327" spans="1:11" x14ac:dyDescent="0.15">
      <c r="A327" s="274">
        <v>326</v>
      </c>
      <c r="B327" s="275" t="s">
        <v>792</v>
      </c>
      <c r="C327" s="276" t="s">
        <v>862</v>
      </c>
      <c r="D327" s="281">
        <v>-40</v>
      </c>
      <c r="E327" s="281">
        <v>40</v>
      </c>
      <c r="F327" s="276" t="s">
        <v>225</v>
      </c>
      <c r="G327" s="276">
        <v>0.1</v>
      </c>
      <c r="H327" s="281" t="str">
        <f>'Pixel-System'!I37</f>
        <v>NU</v>
      </c>
      <c r="I327" s="276" t="s">
        <v>6168</v>
      </c>
      <c r="J327" s="276">
        <f t="shared" si="4"/>
        <v>65535</v>
      </c>
      <c r="K327" s="277"/>
    </row>
    <row r="328" spans="1:11" x14ac:dyDescent="0.15">
      <c r="A328" s="274">
        <v>327</v>
      </c>
      <c r="B328" s="275" t="s">
        <v>793</v>
      </c>
      <c r="C328" s="276" t="s">
        <v>862</v>
      </c>
      <c r="D328" s="281">
        <v>-40</v>
      </c>
      <c r="E328" s="281">
        <v>40</v>
      </c>
      <c r="F328" s="276" t="s">
        <v>225</v>
      </c>
      <c r="G328" s="276">
        <v>0.1</v>
      </c>
      <c r="H328" s="281" t="str">
        <f>'Pixel-System'!I38</f>
        <v>NU</v>
      </c>
      <c r="I328" s="276" t="s">
        <v>6168</v>
      </c>
      <c r="J328" s="276">
        <f t="shared" si="4"/>
        <v>65535</v>
      </c>
      <c r="K328" s="277"/>
    </row>
    <row r="329" spans="1:11" x14ac:dyDescent="0.15">
      <c r="A329" s="274">
        <v>328</v>
      </c>
      <c r="B329" s="275" t="s">
        <v>794</v>
      </c>
      <c r="C329" s="276" t="s">
        <v>862</v>
      </c>
      <c r="D329" s="281">
        <v>-40</v>
      </c>
      <c r="E329" s="281">
        <v>40</v>
      </c>
      <c r="F329" s="276" t="s">
        <v>225</v>
      </c>
      <c r="G329" s="276">
        <v>0.1</v>
      </c>
      <c r="H329" s="281" t="str">
        <f>'Pixel-System'!I39</f>
        <v>NU</v>
      </c>
      <c r="I329" s="276" t="s">
        <v>6168</v>
      </c>
      <c r="J329" s="276">
        <f t="shared" si="4"/>
        <v>65535</v>
      </c>
      <c r="K329" s="277"/>
    </row>
    <row r="330" spans="1:11" x14ac:dyDescent="0.15">
      <c r="A330" s="274">
        <v>329</v>
      </c>
      <c r="B330" s="275" t="s">
        <v>795</v>
      </c>
      <c r="C330" s="276" t="s">
        <v>862</v>
      </c>
      <c r="D330" s="281">
        <v>-40</v>
      </c>
      <c r="E330" s="281">
        <v>40</v>
      </c>
      <c r="F330" s="276" t="s">
        <v>225</v>
      </c>
      <c r="G330" s="276">
        <v>0.1</v>
      </c>
      <c r="H330" s="281" t="str">
        <f>'Pixel-System'!I40</f>
        <v>NU</v>
      </c>
      <c r="I330" s="276" t="s">
        <v>6168</v>
      </c>
      <c r="J330" s="276">
        <f t="shared" si="4"/>
        <v>65535</v>
      </c>
      <c r="K330" s="277"/>
    </row>
    <row r="331" spans="1:11" x14ac:dyDescent="0.15">
      <c r="A331" s="274">
        <v>330</v>
      </c>
      <c r="B331" s="275" t="s">
        <v>796</v>
      </c>
      <c r="C331" s="276" t="s">
        <v>862</v>
      </c>
      <c r="D331" s="281">
        <v>-40</v>
      </c>
      <c r="E331" s="281">
        <v>40</v>
      </c>
      <c r="F331" s="276" t="s">
        <v>225</v>
      </c>
      <c r="G331" s="276">
        <v>0.1</v>
      </c>
      <c r="H331" s="281" t="str">
        <f>'Pixel-System'!I41</f>
        <v>NU</v>
      </c>
      <c r="I331" s="276" t="s">
        <v>6168</v>
      </c>
      <c r="J331" s="276">
        <f t="shared" si="4"/>
        <v>65535</v>
      </c>
      <c r="K331" s="277"/>
    </row>
    <row r="332" spans="1:11" x14ac:dyDescent="0.15">
      <c r="A332" s="274">
        <v>331</v>
      </c>
      <c r="B332" s="275" t="s">
        <v>797</v>
      </c>
      <c r="C332" s="276" t="s">
        <v>862</v>
      </c>
      <c r="D332" s="281">
        <v>-40</v>
      </c>
      <c r="E332" s="281">
        <v>40</v>
      </c>
      <c r="F332" s="276" t="s">
        <v>225</v>
      </c>
      <c r="G332" s="276">
        <v>0.1</v>
      </c>
      <c r="H332" s="281">
        <f>'Pixel-System'!I42</f>
        <v>0</v>
      </c>
      <c r="I332" s="276" t="s">
        <v>6168</v>
      </c>
      <c r="J332" s="276">
        <f t="shared" si="4"/>
        <v>32768</v>
      </c>
      <c r="K332" s="277"/>
    </row>
    <row r="333" spans="1:11" x14ac:dyDescent="0.15">
      <c r="A333" s="274">
        <v>332</v>
      </c>
      <c r="B333" s="275" t="s">
        <v>798</v>
      </c>
      <c r="C333" s="276" t="s">
        <v>862</v>
      </c>
      <c r="D333" s="281">
        <v>-40</v>
      </c>
      <c r="E333" s="281">
        <v>40</v>
      </c>
      <c r="F333" s="276" t="s">
        <v>225</v>
      </c>
      <c r="G333" s="276">
        <v>0.1</v>
      </c>
      <c r="H333" s="281">
        <f>'Pixel-System'!I43</f>
        <v>1</v>
      </c>
      <c r="I333" s="276" t="s">
        <v>6168</v>
      </c>
      <c r="J333" s="276">
        <f t="shared" si="4"/>
        <v>32868</v>
      </c>
      <c r="K333" s="277"/>
    </row>
    <row r="334" spans="1:11" x14ac:dyDescent="0.15">
      <c r="A334" s="274">
        <v>333</v>
      </c>
      <c r="B334" s="275" t="s">
        <v>799</v>
      </c>
      <c r="C334" s="276" t="s">
        <v>862</v>
      </c>
      <c r="D334" s="281">
        <v>-40</v>
      </c>
      <c r="E334" s="281">
        <v>40</v>
      </c>
      <c r="F334" s="276" t="s">
        <v>225</v>
      </c>
      <c r="G334" s="276">
        <v>0.1</v>
      </c>
      <c r="H334" s="281">
        <f>'Pixel-System'!I44</f>
        <v>2</v>
      </c>
      <c r="I334" s="276" t="s">
        <v>6168</v>
      </c>
      <c r="J334" s="276">
        <f t="shared" ref="J334:J397" si="5">IF(H334="NU",65535,H334*100+32768)</f>
        <v>32968</v>
      </c>
      <c r="K334" s="277"/>
    </row>
    <row r="335" spans="1:11" x14ac:dyDescent="0.15">
      <c r="A335" s="274">
        <v>334</v>
      </c>
      <c r="B335" s="275" t="s">
        <v>800</v>
      </c>
      <c r="C335" s="276" t="s">
        <v>862</v>
      </c>
      <c r="D335" s="281">
        <v>-40</v>
      </c>
      <c r="E335" s="281">
        <v>40</v>
      </c>
      <c r="F335" s="276" t="s">
        <v>225</v>
      </c>
      <c r="G335" s="276">
        <v>0.1</v>
      </c>
      <c r="H335" s="281">
        <f>'Pixel-System'!I45</f>
        <v>3</v>
      </c>
      <c r="I335" s="276" t="s">
        <v>6168</v>
      </c>
      <c r="J335" s="276">
        <f t="shared" si="5"/>
        <v>33068</v>
      </c>
      <c r="K335" s="277"/>
    </row>
    <row r="336" spans="1:11" x14ac:dyDescent="0.15">
      <c r="A336" s="274">
        <v>335</v>
      </c>
      <c r="B336" s="275" t="s">
        <v>801</v>
      </c>
      <c r="C336" s="276" t="s">
        <v>862</v>
      </c>
      <c r="D336" s="281">
        <v>-40</v>
      </c>
      <c r="E336" s="281">
        <v>40</v>
      </c>
      <c r="F336" s="276" t="s">
        <v>225</v>
      </c>
      <c r="G336" s="276">
        <v>0.1</v>
      </c>
      <c r="H336" s="281">
        <f>'Pixel-System'!I46</f>
        <v>4</v>
      </c>
      <c r="I336" s="276" t="s">
        <v>6168</v>
      </c>
      <c r="J336" s="276">
        <f t="shared" si="5"/>
        <v>33168</v>
      </c>
      <c r="K336" s="277"/>
    </row>
    <row r="337" spans="1:11" x14ac:dyDescent="0.15">
      <c r="A337" s="274">
        <v>336</v>
      </c>
      <c r="B337" s="275" t="s">
        <v>802</v>
      </c>
      <c r="C337" s="276" t="s">
        <v>862</v>
      </c>
      <c r="D337" s="281">
        <v>-40</v>
      </c>
      <c r="E337" s="281">
        <v>40</v>
      </c>
      <c r="F337" s="276" t="s">
        <v>225</v>
      </c>
      <c r="G337" s="276">
        <v>0.1</v>
      </c>
      <c r="H337" s="281">
        <f>'Pixel-System'!I47</f>
        <v>5</v>
      </c>
      <c r="I337" s="276" t="s">
        <v>6168</v>
      </c>
      <c r="J337" s="276">
        <f t="shared" si="5"/>
        <v>33268</v>
      </c>
      <c r="K337" s="277"/>
    </row>
    <row r="338" spans="1:11" x14ac:dyDescent="0.15">
      <c r="A338" s="274">
        <v>337</v>
      </c>
      <c r="B338" s="275" t="s">
        <v>803</v>
      </c>
      <c r="C338" s="276" t="s">
        <v>862</v>
      </c>
      <c r="D338" s="281">
        <v>-40</v>
      </c>
      <c r="E338" s="281">
        <v>40</v>
      </c>
      <c r="F338" s="276" t="s">
        <v>225</v>
      </c>
      <c r="G338" s="276">
        <v>0.1</v>
      </c>
      <c r="H338" s="281">
        <f>'Pixel-System'!I48</f>
        <v>6</v>
      </c>
      <c r="I338" s="276" t="s">
        <v>6168</v>
      </c>
      <c r="J338" s="276">
        <f t="shared" si="5"/>
        <v>33368</v>
      </c>
      <c r="K338" s="277"/>
    </row>
    <row r="339" spans="1:11" x14ac:dyDescent="0.15">
      <c r="A339" s="274">
        <v>338</v>
      </c>
      <c r="B339" s="275" t="s">
        <v>804</v>
      </c>
      <c r="C339" s="276" t="s">
        <v>862</v>
      </c>
      <c r="D339" s="281">
        <v>-40</v>
      </c>
      <c r="E339" s="281">
        <v>40</v>
      </c>
      <c r="F339" s="276" t="s">
        <v>225</v>
      </c>
      <c r="G339" s="276">
        <v>0.1</v>
      </c>
      <c r="H339" s="281">
        <f>'Pixel-System'!I49</f>
        <v>7</v>
      </c>
      <c r="I339" s="276" t="s">
        <v>6168</v>
      </c>
      <c r="J339" s="276">
        <f t="shared" si="5"/>
        <v>33468</v>
      </c>
      <c r="K339" s="277"/>
    </row>
    <row r="340" spans="1:11" x14ac:dyDescent="0.15">
      <c r="A340" s="274">
        <v>339</v>
      </c>
      <c r="B340" s="275" t="s">
        <v>805</v>
      </c>
      <c r="C340" s="276" t="s">
        <v>862</v>
      </c>
      <c r="D340" s="281">
        <v>-40</v>
      </c>
      <c r="E340" s="281">
        <v>40</v>
      </c>
      <c r="F340" s="276" t="s">
        <v>225</v>
      </c>
      <c r="G340" s="276">
        <v>0.1</v>
      </c>
      <c r="H340" s="281">
        <f>'Pixel-System'!I50</f>
        <v>8</v>
      </c>
      <c r="I340" s="276" t="s">
        <v>6168</v>
      </c>
      <c r="J340" s="276">
        <f t="shared" si="5"/>
        <v>33568</v>
      </c>
      <c r="K340" s="277"/>
    </row>
    <row r="341" spans="1:11" x14ac:dyDescent="0.15">
      <c r="A341" s="274">
        <v>340</v>
      </c>
      <c r="B341" s="275" t="s">
        <v>806</v>
      </c>
      <c r="C341" s="276" t="s">
        <v>862</v>
      </c>
      <c r="D341" s="281">
        <v>-40</v>
      </c>
      <c r="E341" s="281">
        <v>40</v>
      </c>
      <c r="F341" s="276" t="s">
        <v>225</v>
      </c>
      <c r="G341" s="276">
        <v>0.1</v>
      </c>
      <c r="H341" s="281">
        <f>'Pixel-System'!I51</f>
        <v>9</v>
      </c>
      <c r="I341" s="276" t="s">
        <v>6168</v>
      </c>
      <c r="J341" s="276">
        <f t="shared" si="5"/>
        <v>33668</v>
      </c>
      <c r="K341" s="277"/>
    </row>
    <row r="342" spans="1:11" x14ac:dyDescent="0.15">
      <c r="A342" s="274">
        <v>341</v>
      </c>
      <c r="B342" s="275" t="s">
        <v>807</v>
      </c>
      <c r="C342" s="276" t="s">
        <v>862</v>
      </c>
      <c r="D342" s="281">
        <v>-40</v>
      </c>
      <c r="E342" s="281">
        <v>40</v>
      </c>
      <c r="F342" s="276" t="s">
        <v>225</v>
      </c>
      <c r="G342" s="276">
        <v>0.1</v>
      </c>
      <c r="H342" s="281">
        <f>'Pixel-System'!I52</f>
        <v>10</v>
      </c>
      <c r="I342" s="276" t="s">
        <v>6168</v>
      </c>
      <c r="J342" s="276">
        <f t="shared" si="5"/>
        <v>33768</v>
      </c>
      <c r="K342" s="277"/>
    </row>
    <row r="343" spans="1:11" x14ac:dyDescent="0.15">
      <c r="A343" s="274">
        <v>342</v>
      </c>
      <c r="B343" s="275" t="s">
        <v>808</v>
      </c>
      <c r="C343" s="276" t="s">
        <v>862</v>
      </c>
      <c r="D343" s="281">
        <v>-40</v>
      </c>
      <c r="E343" s="281">
        <v>40</v>
      </c>
      <c r="F343" s="276" t="s">
        <v>225</v>
      </c>
      <c r="G343" s="276">
        <v>0.1</v>
      </c>
      <c r="H343" s="281">
        <f>'Pixel-System'!I53</f>
        <v>11</v>
      </c>
      <c r="I343" s="276" t="s">
        <v>6168</v>
      </c>
      <c r="J343" s="276">
        <f t="shared" si="5"/>
        <v>33868</v>
      </c>
      <c r="K343" s="277"/>
    </row>
    <row r="344" spans="1:11" x14ac:dyDescent="0.15">
      <c r="A344" s="274">
        <v>343</v>
      </c>
      <c r="B344" s="275" t="s">
        <v>809</v>
      </c>
      <c r="C344" s="276" t="s">
        <v>862</v>
      </c>
      <c r="D344" s="281">
        <v>-40</v>
      </c>
      <c r="E344" s="281">
        <v>40</v>
      </c>
      <c r="F344" s="276" t="s">
        <v>225</v>
      </c>
      <c r="G344" s="276">
        <v>0.1</v>
      </c>
      <c r="H344" s="281" t="str">
        <f>'Pixel-System'!I54</f>
        <v>NU</v>
      </c>
      <c r="I344" s="276" t="s">
        <v>6168</v>
      </c>
      <c r="J344" s="276">
        <f t="shared" si="5"/>
        <v>65535</v>
      </c>
      <c r="K344" s="277"/>
    </row>
    <row r="345" spans="1:11" x14ac:dyDescent="0.15">
      <c r="A345" s="274">
        <v>344</v>
      </c>
      <c r="B345" s="275" t="s">
        <v>810</v>
      </c>
      <c r="C345" s="276" t="s">
        <v>862</v>
      </c>
      <c r="D345" s="281">
        <v>-40</v>
      </c>
      <c r="E345" s="281">
        <v>40</v>
      </c>
      <c r="F345" s="276" t="s">
        <v>225</v>
      </c>
      <c r="G345" s="276">
        <v>0.1</v>
      </c>
      <c r="H345" s="281" t="str">
        <f>'Pixel-System'!I55</f>
        <v>NU</v>
      </c>
      <c r="I345" s="276" t="s">
        <v>6168</v>
      </c>
      <c r="J345" s="276">
        <f t="shared" si="5"/>
        <v>65535</v>
      </c>
      <c r="K345" s="277"/>
    </row>
    <row r="346" spans="1:11" x14ac:dyDescent="0.15">
      <c r="A346" s="274">
        <v>345</v>
      </c>
      <c r="B346" s="275" t="s">
        <v>811</v>
      </c>
      <c r="C346" s="276" t="s">
        <v>862</v>
      </c>
      <c r="D346" s="281">
        <v>-40</v>
      </c>
      <c r="E346" s="281">
        <v>40</v>
      </c>
      <c r="F346" s="276" t="s">
        <v>225</v>
      </c>
      <c r="G346" s="276">
        <v>0.1</v>
      </c>
      <c r="H346" s="281" t="str">
        <f>'Pixel-System'!I56</f>
        <v>NU</v>
      </c>
      <c r="I346" s="276" t="s">
        <v>6168</v>
      </c>
      <c r="J346" s="276">
        <f t="shared" si="5"/>
        <v>65535</v>
      </c>
      <c r="K346" s="277"/>
    </row>
    <row r="347" spans="1:11" x14ac:dyDescent="0.15">
      <c r="A347" s="274">
        <v>346</v>
      </c>
      <c r="B347" s="275" t="s">
        <v>812</v>
      </c>
      <c r="C347" s="276" t="s">
        <v>862</v>
      </c>
      <c r="D347" s="281">
        <v>-40</v>
      </c>
      <c r="E347" s="281">
        <v>40</v>
      </c>
      <c r="F347" s="276" t="s">
        <v>225</v>
      </c>
      <c r="G347" s="276">
        <v>0.1</v>
      </c>
      <c r="H347" s="281" t="str">
        <f>'Pixel-System'!I57</f>
        <v>NU</v>
      </c>
      <c r="I347" s="276" t="s">
        <v>6168</v>
      </c>
      <c r="J347" s="276">
        <f t="shared" si="5"/>
        <v>65535</v>
      </c>
      <c r="K347" s="277"/>
    </row>
    <row r="348" spans="1:11" x14ac:dyDescent="0.15">
      <c r="A348" s="274">
        <v>347</v>
      </c>
      <c r="B348" s="275" t="s">
        <v>813</v>
      </c>
      <c r="C348" s="276" t="s">
        <v>862</v>
      </c>
      <c r="D348" s="281">
        <v>-40</v>
      </c>
      <c r="E348" s="281">
        <v>40</v>
      </c>
      <c r="F348" s="276" t="s">
        <v>225</v>
      </c>
      <c r="G348" s="276">
        <v>0.1</v>
      </c>
      <c r="H348" s="281" t="str">
        <f>'Pixel-System'!I58</f>
        <v>NU</v>
      </c>
      <c r="I348" s="276" t="s">
        <v>6168</v>
      </c>
      <c r="J348" s="276">
        <f t="shared" si="5"/>
        <v>65535</v>
      </c>
      <c r="K348" s="277"/>
    </row>
    <row r="349" spans="1:11" x14ac:dyDescent="0.15">
      <c r="A349" s="274">
        <v>348</v>
      </c>
      <c r="B349" s="275" t="s">
        <v>814</v>
      </c>
      <c r="C349" s="276" t="s">
        <v>862</v>
      </c>
      <c r="D349" s="281">
        <v>-40</v>
      </c>
      <c r="E349" s="281">
        <v>40</v>
      </c>
      <c r="F349" s="276" t="s">
        <v>225</v>
      </c>
      <c r="G349" s="276">
        <v>0.1</v>
      </c>
      <c r="H349" s="281" t="str">
        <f>'Pixel-System'!I59</f>
        <v>NU</v>
      </c>
      <c r="I349" s="276" t="s">
        <v>6168</v>
      </c>
      <c r="J349" s="276">
        <f t="shared" si="5"/>
        <v>65535</v>
      </c>
      <c r="K349" s="277"/>
    </row>
    <row r="350" spans="1:11" x14ac:dyDescent="0.15">
      <c r="A350" s="274">
        <v>349</v>
      </c>
      <c r="B350" s="275" t="s">
        <v>815</v>
      </c>
      <c r="C350" s="276" t="s">
        <v>862</v>
      </c>
      <c r="D350" s="281">
        <v>-40</v>
      </c>
      <c r="E350" s="281">
        <v>40</v>
      </c>
      <c r="F350" s="276" t="s">
        <v>225</v>
      </c>
      <c r="G350" s="276">
        <v>0.1</v>
      </c>
      <c r="H350" s="281" t="str">
        <f>'Pixel-System'!I60</f>
        <v>NU</v>
      </c>
      <c r="I350" s="276" t="s">
        <v>6168</v>
      </c>
      <c r="J350" s="276">
        <f t="shared" si="5"/>
        <v>65535</v>
      </c>
      <c r="K350" s="277"/>
    </row>
    <row r="351" spans="1:11" x14ac:dyDescent="0.15">
      <c r="A351" s="274">
        <v>350</v>
      </c>
      <c r="B351" s="275" t="s">
        <v>816</v>
      </c>
      <c r="C351" s="276" t="s">
        <v>862</v>
      </c>
      <c r="D351" s="281">
        <v>-40</v>
      </c>
      <c r="E351" s="281">
        <v>40</v>
      </c>
      <c r="F351" s="276" t="s">
        <v>225</v>
      </c>
      <c r="G351" s="276">
        <v>0.1</v>
      </c>
      <c r="H351" s="281" t="str">
        <f>'Pixel-System'!I61</f>
        <v>NU</v>
      </c>
      <c r="I351" s="276" t="s">
        <v>6168</v>
      </c>
      <c r="J351" s="276">
        <f t="shared" si="5"/>
        <v>65535</v>
      </c>
      <c r="K351" s="277"/>
    </row>
    <row r="352" spans="1:11" x14ac:dyDescent="0.15">
      <c r="A352" s="274">
        <v>351</v>
      </c>
      <c r="B352" s="275" t="s">
        <v>817</v>
      </c>
      <c r="C352" s="276" t="s">
        <v>862</v>
      </c>
      <c r="D352" s="281">
        <v>-40</v>
      </c>
      <c r="E352" s="281">
        <v>40</v>
      </c>
      <c r="F352" s="276" t="s">
        <v>225</v>
      </c>
      <c r="G352" s="276">
        <v>0.1</v>
      </c>
      <c r="H352" s="281" t="str">
        <f>'Pixel-System'!I62</f>
        <v>NU</v>
      </c>
      <c r="I352" s="276" t="s">
        <v>6168</v>
      </c>
      <c r="J352" s="276">
        <f t="shared" si="5"/>
        <v>65535</v>
      </c>
      <c r="K352" s="277"/>
    </row>
    <row r="353" spans="1:11" x14ac:dyDescent="0.15">
      <c r="A353" s="274">
        <v>352</v>
      </c>
      <c r="B353" s="275" t="s">
        <v>818</v>
      </c>
      <c r="C353" s="276" t="s">
        <v>862</v>
      </c>
      <c r="D353" s="281">
        <v>-40</v>
      </c>
      <c r="E353" s="281">
        <v>40</v>
      </c>
      <c r="F353" s="276" t="s">
        <v>225</v>
      </c>
      <c r="G353" s="276">
        <v>0.1</v>
      </c>
      <c r="H353" s="281" t="str">
        <f>'Pixel-System'!I63</f>
        <v>NU</v>
      </c>
      <c r="I353" s="276" t="s">
        <v>6168</v>
      </c>
      <c r="J353" s="276">
        <f t="shared" si="5"/>
        <v>65535</v>
      </c>
      <c r="K353" s="277"/>
    </row>
    <row r="354" spans="1:11" x14ac:dyDescent="0.15">
      <c r="A354" s="274">
        <v>353</v>
      </c>
      <c r="B354" s="275" t="s">
        <v>819</v>
      </c>
      <c r="C354" s="276" t="s">
        <v>862</v>
      </c>
      <c r="D354" s="281">
        <v>-40</v>
      </c>
      <c r="E354" s="281">
        <v>40</v>
      </c>
      <c r="F354" s="276" t="s">
        <v>225</v>
      </c>
      <c r="G354" s="276">
        <v>0.1</v>
      </c>
      <c r="H354" s="281" t="str">
        <f>'Pixel-System'!I64</f>
        <v>NU</v>
      </c>
      <c r="I354" s="276" t="s">
        <v>6168</v>
      </c>
      <c r="J354" s="276">
        <f t="shared" si="5"/>
        <v>65535</v>
      </c>
      <c r="K354" s="277"/>
    </row>
    <row r="355" spans="1:11" x14ac:dyDescent="0.15">
      <c r="A355" s="274">
        <v>354</v>
      </c>
      <c r="B355" s="275" t="s">
        <v>820</v>
      </c>
      <c r="C355" s="276" t="s">
        <v>862</v>
      </c>
      <c r="D355" s="281">
        <v>-40</v>
      </c>
      <c r="E355" s="281">
        <v>40</v>
      </c>
      <c r="F355" s="276" t="s">
        <v>225</v>
      </c>
      <c r="G355" s="276">
        <v>0.1</v>
      </c>
      <c r="H355" s="281" t="str">
        <f>'Pixel-System'!I65</f>
        <v>NU</v>
      </c>
      <c r="I355" s="276" t="s">
        <v>6168</v>
      </c>
      <c r="J355" s="276">
        <f t="shared" si="5"/>
        <v>65535</v>
      </c>
      <c r="K355" s="277"/>
    </row>
    <row r="356" spans="1:11" x14ac:dyDescent="0.15">
      <c r="A356" s="274">
        <v>355</v>
      </c>
      <c r="B356" s="275" t="s">
        <v>821</v>
      </c>
      <c r="C356" s="276" t="s">
        <v>862</v>
      </c>
      <c r="D356" s="281">
        <v>-40</v>
      </c>
      <c r="E356" s="281">
        <v>40</v>
      </c>
      <c r="F356" s="276" t="s">
        <v>225</v>
      </c>
      <c r="G356" s="276">
        <v>0.1</v>
      </c>
      <c r="H356" s="281" t="str">
        <f>'Pixel-System'!I66</f>
        <v>NU</v>
      </c>
      <c r="I356" s="276" t="s">
        <v>6168</v>
      </c>
      <c r="J356" s="276">
        <f t="shared" si="5"/>
        <v>65535</v>
      </c>
      <c r="K356" s="277"/>
    </row>
    <row r="357" spans="1:11" x14ac:dyDescent="0.15">
      <c r="A357" s="274">
        <v>356</v>
      </c>
      <c r="B357" s="275" t="s">
        <v>822</v>
      </c>
      <c r="C357" s="276" t="s">
        <v>862</v>
      </c>
      <c r="D357" s="281">
        <v>-40</v>
      </c>
      <c r="E357" s="281">
        <v>40</v>
      </c>
      <c r="F357" s="276" t="s">
        <v>225</v>
      </c>
      <c r="G357" s="276">
        <v>0.1</v>
      </c>
      <c r="H357" s="281" t="str">
        <f>'Pixel-System'!I67</f>
        <v>NU</v>
      </c>
      <c r="I357" s="276" t="s">
        <v>6168</v>
      </c>
      <c r="J357" s="276">
        <f t="shared" si="5"/>
        <v>65535</v>
      </c>
      <c r="K357" s="277"/>
    </row>
    <row r="358" spans="1:11" x14ac:dyDescent="0.15">
      <c r="A358" s="274">
        <v>357</v>
      </c>
      <c r="B358" s="275" t="s">
        <v>823</v>
      </c>
      <c r="C358" s="276" t="s">
        <v>862</v>
      </c>
      <c r="D358" s="281">
        <v>-40</v>
      </c>
      <c r="E358" s="281">
        <v>40</v>
      </c>
      <c r="F358" s="276" t="s">
        <v>225</v>
      </c>
      <c r="G358" s="276">
        <v>0.1</v>
      </c>
      <c r="H358" s="281" t="str">
        <f>'Pixel-System'!I68</f>
        <v>NU</v>
      </c>
      <c r="I358" s="276" t="s">
        <v>6168</v>
      </c>
      <c r="J358" s="276">
        <f t="shared" si="5"/>
        <v>65535</v>
      </c>
      <c r="K358" s="277"/>
    </row>
    <row r="359" spans="1:11" x14ac:dyDescent="0.15">
      <c r="A359" s="274">
        <v>358</v>
      </c>
      <c r="B359" s="275" t="s">
        <v>824</v>
      </c>
      <c r="C359" s="276" t="s">
        <v>862</v>
      </c>
      <c r="D359" s="281">
        <v>-40</v>
      </c>
      <c r="E359" s="281">
        <v>40</v>
      </c>
      <c r="F359" s="276" t="s">
        <v>225</v>
      </c>
      <c r="G359" s="276">
        <v>0.1</v>
      </c>
      <c r="H359" s="281" t="str">
        <f>'Pixel-System'!I69</f>
        <v>NU</v>
      </c>
      <c r="I359" s="276" t="s">
        <v>6168</v>
      </c>
      <c r="J359" s="276">
        <f t="shared" si="5"/>
        <v>65535</v>
      </c>
      <c r="K359" s="277"/>
    </row>
    <row r="360" spans="1:11" x14ac:dyDescent="0.15">
      <c r="A360" s="274">
        <v>359</v>
      </c>
      <c r="B360" s="275" t="s">
        <v>825</v>
      </c>
      <c r="C360" s="276" t="s">
        <v>862</v>
      </c>
      <c r="D360" s="281">
        <v>-40</v>
      </c>
      <c r="E360" s="281">
        <v>40</v>
      </c>
      <c r="F360" s="276" t="s">
        <v>225</v>
      </c>
      <c r="G360" s="276">
        <v>0.1</v>
      </c>
      <c r="H360" s="281" t="str">
        <f>'Pixel-System'!I70</f>
        <v>NU</v>
      </c>
      <c r="I360" s="276" t="s">
        <v>6168</v>
      </c>
      <c r="J360" s="276">
        <f t="shared" si="5"/>
        <v>65535</v>
      </c>
      <c r="K360" s="277"/>
    </row>
    <row r="361" spans="1:11" x14ac:dyDescent="0.15">
      <c r="A361" s="274">
        <v>360</v>
      </c>
      <c r="B361" s="275" t="s">
        <v>826</v>
      </c>
      <c r="C361" s="276" t="s">
        <v>862</v>
      </c>
      <c r="D361" s="281">
        <v>-40</v>
      </c>
      <c r="E361" s="281">
        <v>40</v>
      </c>
      <c r="F361" s="276" t="s">
        <v>225</v>
      </c>
      <c r="G361" s="276">
        <v>0.1</v>
      </c>
      <c r="H361" s="281" t="str">
        <f>'Pixel-System'!I71</f>
        <v>NU</v>
      </c>
      <c r="I361" s="276" t="s">
        <v>6168</v>
      </c>
      <c r="J361" s="276">
        <f t="shared" si="5"/>
        <v>65535</v>
      </c>
      <c r="K361" s="277"/>
    </row>
    <row r="362" spans="1:11" x14ac:dyDescent="0.15">
      <c r="A362" s="274">
        <v>361</v>
      </c>
      <c r="B362" s="275" t="s">
        <v>827</v>
      </c>
      <c r="C362" s="276" t="s">
        <v>862</v>
      </c>
      <c r="D362" s="281">
        <v>-40</v>
      </c>
      <c r="E362" s="281">
        <v>40</v>
      </c>
      <c r="F362" s="276" t="s">
        <v>225</v>
      </c>
      <c r="G362" s="276">
        <v>0.1</v>
      </c>
      <c r="H362" s="281" t="str">
        <f>'Pixel-System'!I72</f>
        <v>NU</v>
      </c>
      <c r="I362" s="276" t="s">
        <v>6168</v>
      </c>
      <c r="J362" s="276">
        <f t="shared" si="5"/>
        <v>65535</v>
      </c>
      <c r="K362" s="277"/>
    </row>
    <row r="363" spans="1:11" x14ac:dyDescent="0.15">
      <c r="A363" s="274">
        <v>362</v>
      </c>
      <c r="B363" s="275" t="s">
        <v>828</v>
      </c>
      <c r="C363" s="276" t="s">
        <v>862</v>
      </c>
      <c r="D363" s="281">
        <v>-40</v>
      </c>
      <c r="E363" s="281">
        <v>40</v>
      </c>
      <c r="F363" s="276" t="s">
        <v>225</v>
      </c>
      <c r="G363" s="276">
        <v>0.1</v>
      </c>
      <c r="H363" s="281" t="str">
        <f>'Pixel-System'!I73</f>
        <v>NU</v>
      </c>
      <c r="I363" s="276" t="s">
        <v>6168</v>
      </c>
      <c r="J363" s="276">
        <f t="shared" si="5"/>
        <v>65535</v>
      </c>
      <c r="K363" s="277"/>
    </row>
    <row r="364" spans="1:11" x14ac:dyDescent="0.15">
      <c r="A364" s="274">
        <v>363</v>
      </c>
      <c r="B364" s="275" t="s">
        <v>829</v>
      </c>
      <c r="C364" s="276" t="s">
        <v>862</v>
      </c>
      <c r="D364" s="281">
        <v>-40</v>
      </c>
      <c r="E364" s="281">
        <v>40</v>
      </c>
      <c r="F364" s="276" t="s">
        <v>225</v>
      </c>
      <c r="G364" s="276">
        <v>0.1</v>
      </c>
      <c r="H364" s="281">
        <f>'Pixel-System'!I74</f>
        <v>0</v>
      </c>
      <c r="I364" s="276" t="s">
        <v>6168</v>
      </c>
      <c r="J364" s="276">
        <f t="shared" si="5"/>
        <v>32768</v>
      </c>
      <c r="K364" s="277"/>
    </row>
    <row r="365" spans="1:11" x14ac:dyDescent="0.15">
      <c r="A365" s="274">
        <v>364</v>
      </c>
      <c r="B365" s="275" t="s">
        <v>830</v>
      </c>
      <c r="C365" s="276" t="s">
        <v>862</v>
      </c>
      <c r="D365" s="281">
        <v>-40</v>
      </c>
      <c r="E365" s="281">
        <v>40</v>
      </c>
      <c r="F365" s="276" t="s">
        <v>225</v>
      </c>
      <c r="G365" s="276">
        <v>0.1</v>
      </c>
      <c r="H365" s="281">
        <f>'Pixel-System'!I75</f>
        <v>1</v>
      </c>
      <c r="I365" s="276" t="s">
        <v>6168</v>
      </c>
      <c r="J365" s="276">
        <f t="shared" si="5"/>
        <v>32868</v>
      </c>
      <c r="K365" s="277"/>
    </row>
    <row r="366" spans="1:11" x14ac:dyDescent="0.15">
      <c r="A366" s="274">
        <v>365</v>
      </c>
      <c r="B366" s="275" t="s">
        <v>831</v>
      </c>
      <c r="C366" s="276" t="s">
        <v>862</v>
      </c>
      <c r="D366" s="281">
        <v>-40</v>
      </c>
      <c r="E366" s="281">
        <v>40</v>
      </c>
      <c r="F366" s="276" t="s">
        <v>225</v>
      </c>
      <c r="G366" s="276">
        <v>0.1</v>
      </c>
      <c r="H366" s="281">
        <f>'Pixel-System'!I76</f>
        <v>2</v>
      </c>
      <c r="I366" s="276" t="s">
        <v>6168</v>
      </c>
      <c r="J366" s="276">
        <f t="shared" si="5"/>
        <v>32968</v>
      </c>
      <c r="K366" s="277"/>
    </row>
    <row r="367" spans="1:11" x14ac:dyDescent="0.15">
      <c r="A367" s="274">
        <v>366</v>
      </c>
      <c r="B367" s="275" t="s">
        <v>832</v>
      </c>
      <c r="C367" s="276" t="s">
        <v>862</v>
      </c>
      <c r="D367" s="281">
        <v>-40</v>
      </c>
      <c r="E367" s="281">
        <v>40</v>
      </c>
      <c r="F367" s="276" t="s">
        <v>225</v>
      </c>
      <c r="G367" s="276">
        <v>0.1</v>
      </c>
      <c r="H367" s="281">
        <f>'Pixel-System'!I77</f>
        <v>3</v>
      </c>
      <c r="I367" s="276" t="s">
        <v>6168</v>
      </c>
      <c r="J367" s="276">
        <f t="shared" si="5"/>
        <v>33068</v>
      </c>
      <c r="K367" s="277"/>
    </row>
    <row r="368" spans="1:11" x14ac:dyDescent="0.15">
      <c r="A368" s="274">
        <v>367</v>
      </c>
      <c r="B368" s="275" t="s">
        <v>833</v>
      </c>
      <c r="C368" s="276" t="s">
        <v>862</v>
      </c>
      <c r="D368" s="281">
        <v>-40</v>
      </c>
      <c r="E368" s="281">
        <v>40</v>
      </c>
      <c r="F368" s="276" t="s">
        <v>225</v>
      </c>
      <c r="G368" s="276">
        <v>0.1</v>
      </c>
      <c r="H368" s="281">
        <f>'Pixel-System'!I78</f>
        <v>4</v>
      </c>
      <c r="I368" s="276" t="s">
        <v>6168</v>
      </c>
      <c r="J368" s="276">
        <f t="shared" si="5"/>
        <v>33168</v>
      </c>
      <c r="K368" s="277"/>
    </row>
    <row r="369" spans="1:11" x14ac:dyDescent="0.15">
      <c r="A369" s="274">
        <v>368</v>
      </c>
      <c r="B369" s="275" t="s">
        <v>834</v>
      </c>
      <c r="C369" s="276" t="s">
        <v>862</v>
      </c>
      <c r="D369" s="281">
        <v>-40</v>
      </c>
      <c r="E369" s="281">
        <v>40</v>
      </c>
      <c r="F369" s="276" t="s">
        <v>225</v>
      </c>
      <c r="G369" s="276">
        <v>0.1</v>
      </c>
      <c r="H369" s="281">
        <f>'Pixel-System'!I79</f>
        <v>5</v>
      </c>
      <c r="I369" s="276" t="s">
        <v>6168</v>
      </c>
      <c r="J369" s="276">
        <f t="shared" si="5"/>
        <v>33268</v>
      </c>
      <c r="K369" s="277"/>
    </row>
    <row r="370" spans="1:11" x14ac:dyDescent="0.15">
      <c r="A370" s="274">
        <v>369</v>
      </c>
      <c r="B370" s="275" t="s">
        <v>835</v>
      </c>
      <c r="C370" s="276" t="s">
        <v>862</v>
      </c>
      <c r="D370" s="281">
        <v>-40</v>
      </c>
      <c r="E370" s="281">
        <v>40</v>
      </c>
      <c r="F370" s="276" t="s">
        <v>225</v>
      </c>
      <c r="G370" s="276">
        <v>0.1</v>
      </c>
      <c r="H370" s="281">
        <f>'Pixel-System'!I80</f>
        <v>6</v>
      </c>
      <c r="I370" s="276" t="s">
        <v>6168</v>
      </c>
      <c r="J370" s="276">
        <f t="shared" si="5"/>
        <v>33368</v>
      </c>
      <c r="K370" s="277"/>
    </row>
    <row r="371" spans="1:11" x14ac:dyDescent="0.15">
      <c r="A371" s="274">
        <v>370</v>
      </c>
      <c r="B371" s="275" t="s">
        <v>836</v>
      </c>
      <c r="C371" s="276" t="s">
        <v>862</v>
      </c>
      <c r="D371" s="281">
        <v>-40</v>
      </c>
      <c r="E371" s="281">
        <v>40</v>
      </c>
      <c r="F371" s="276" t="s">
        <v>225</v>
      </c>
      <c r="G371" s="276">
        <v>0.1</v>
      </c>
      <c r="H371" s="281">
        <f>'Pixel-System'!I81</f>
        <v>7</v>
      </c>
      <c r="I371" s="276" t="s">
        <v>6168</v>
      </c>
      <c r="J371" s="276">
        <f t="shared" si="5"/>
        <v>33468</v>
      </c>
      <c r="K371" s="277"/>
    </row>
    <row r="372" spans="1:11" x14ac:dyDescent="0.15">
      <c r="A372" s="274">
        <v>371</v>
      </c>
      <c r="B372" s="275" t="s">
        <v>837</v>
      </c>
      <c r="C372" s="276" t="s">
        <v>862</v>
      </c>
      <c r="D372" s="281">
        <v>-40</v>
      </c>
      <c r="E372" s="281">
        <v>40</v>
      </c>
      <c r="F372" s="276" t="s">
        <v>225</v>
      </c>
      <c r="G372" s="276">
        <v>0.1</v>
      </c>
      <c r="H372" s="281">
        <f>'Pixel-System'!I82</f>
        <v>8</v>
      </c>
      <c r="I372" s="276" t="s">
        <v>6168</v>
      </c>
      <c r="J372" s="276">
        <f t="shared" si="5"/>
        <v>33568</v>
      </c>
      <c r="K372" s="277"/>
    </row>
    <row r="373" spans="1:11" x14ac:dyDescent="0.15">
      <c r="A373" s="274">
        <v>372</v>
      </c>
      <c r="B373" s="275" t="s">
        <v>838</v>
      </c>
      <c r="C373" s="276" t="s">
        <v>862</v>
      </c>
      <c r="D373" s="281">
        <v>-40</v>
      </c>
      <c r="E373" s="281">
        <v>40</v>
      </c>
      <c r="F373" s="276" t="s">
        <v>225</v>
      </c>
      <c r="G373" s="276">
        <v>0.1</v>
      </c>
      <c r="H373" s="281">
        <f>'Pixel-System'!I83</f>
        <v>9</v>
      </c>
      <c r="I373" s="276" t="s">
        <v>6168</v>
      </c>
      <c r="J373" s="276">
        <f t="shared" si="5"/>
        <v>33668</v>
      </c>
      <c r="K373" s="277"/>
    </row>
    <row r="374" spans="1:11" x14ac:dyDescent="0.15">
      <c r="A374" s="274">
        <v>373</v>
      </c>
      <c r="B374" s="275" t="s">
        <v>839</v>
      </c>
      <c r="C374" s="276" t="s">
        <v>862</v>
      </c>
      <c r="D374" s="281">
        <v>-40</v>
      </c>
      <c r="E374" s="281">
        <v>40</v>
      </c>
      <c r="F374" s="276" t="s">
        <v>225</v>
      </c>
      <c r="G374" s="276">
        <v>0.1</v>
      </c>
      <c r="H374" s="281">
        <f>'Pixel-System'!I84</f>
        <v>10</v>
      </c>
      <c r="I374" s="276" t="s">
        <v>6168</v>
      </c>
      <c r="J374" s="276">
        <f t="shared" si="5"/>
        <v>33768</v>
      </c>
      <c r="K374" s="277"/>
    </row>
    <row r="375" spans="1:11" x14ac:dyDescent="0.15">
      <c r="A375" s="274">
        <v>374</v>
      </c>
      <c r="B375" s="275" t="s">
        <v>840</v>
      </c>
      <c r="C375" s="276" t="s">
        <v>862</v>
      </c>
      <c r="D375" s="281">
        <v>-40</v>
      </c>
      <c r="E375" s="281">
        <v>40</v>
      </c>
      <c r="F375" s="276" t="s">
        <v>225</v>
      </c>
      <c r="G375" s="276">
        <v>0.1</v>
      </c>
      <c r="H375" s="281">
        <f>'Pixel-System'!I85</f>
        <v>11</v>
      </c>
      <c r="I375" s="276" t="s">
        <v>6168</v>
      </c>
      <c r="J375" s="276">
        <f t="shared" si="5"/>
        <v>33868</v>
      </c>
      <c r="K375" s="277"/>
    </row>
    <row r="376" spans="1:11" x14ac:dyDescent="0.15">
      <c r="A376" s="274">
        <v>375</v>
      </c>
      <c r="B376" s="275" t="s">
        <v>841</v>
      </c>
      <c r="C376" s="276" t="s">
        <v>862</v>
      </c>
      <c r="D376" s="281">
        <v>-40</v>
      </c>
      <c r="E376" s="281">
        <v>40</v>
      </c>
      <c r="F376" s="276" t="s">
        <v>225</v>
      </c>
      <c r="G376" s="276">
        <v>0.1</v>
      </c>
      <c r="H376" s="281" t="str">
        <f>'Pixel-System'!I86</f>
        <v>NU</v>
      </c>
      <c r="I376" s="276" t="s">
        <v>6168</v>
      </c>
      <c r="J376" s="276">
        <f t="shared" si="5"/>
        <v>65535</v>
      </c>
      <c r="K376" s="277"/>
    </row>
    <row r="377" spans="1:11" x14ac:dyDescent="0.15">
      <c r="A377" s="274">
        <v>376</v>
      </c>
      <c r="B377" s="275" t="s">
        <v>842</v>
      </c>
      <c r="C377" s="276" t="s">
        <v>862</v>
      </c>
      <c r="D377" s="281">
        <v>-40</v>
      </c>
      <c r="E377" s="281">
        <v>40</v>
      </c>
      <c r="F377" s="276" t="s">
        <v>225</v>
      </c>
      <c r="G377" s="276">
        <v>0.1</v>
      </c>
      <c r="H377" s="281" t="str">
        <f>'Pixel-System'!I87</f>
        <v>NU</v>
      </c>
      <c r="I377" s="276" t="s">
        <v>6168</v>
      </c>
      <c r="J377" s="276">
        <f t="shared" si="5"/>
        <v>65535</v>
      </c>
      <c r="K377" s="277"/>
    </row>
    <row r="378" spans="1:11" x14ac:dyDescent="0.15">
      <c r="A378" s="274">
        <v>377</v>
      </c>
      <c r="B378" s="275" t="s">
        <v>843</v>
      </c>
      <c r="C378" s="276" t="s">
        <v>862</v>
      </c>
      <c r="D378" s="281">
        <v>-40</v>
      </c>
      <c r="E378" s="281">
        <v>40</v>
      </c>
      <c r="F378" s="276" t="s">
        <v>225</v>
      </c>
      <c r="G378" s="276">
        <v>0.1</v>
      </c>
      <c r="H378" s="281" t="str">
        <f>'Pixel-System'!I88</f>
        <v>NU</v>
      </c>
      <c r="I378" s="276" t="s">
        <v>6168</v>
      </c>
      <c r="J378" s="276">
        <f t="shared" si="5"/>
        <v>65535</v>
      </c>
      <c r="K378" s="277"/>
    </row>
    <row r="379" spans="1:11" x14ac:dyDescent="0.15">
      <c r="A379" s="274">
        <v>378</v>
      </c>
      <c r="B379" s="275" t="s">
        <v>844</v>
      </c>
      <c r="C379" s="276" t="s">
        <v>862</v>
      </c>
      <c r="D379" s="281">
        <v>-40</v>
      </c>
      <c r="E379" s="281">
        <v>40</v>
      </c>
      <c r="F379" s="276" t="s">
        <v>225</v>
      </c>
      <c r="G379" s="276">
        <v>0.1</v>
      </c>
      <c r="H379" s="281" t="str">
        <f>'Pixel-System'!I89</f>
        <v>NU</v>
      </c>
      <c r="I379" s="276" t="s">
        <v>6168</v>
      </c>
      <c r="J379" s="276">
        <f t="shared" si="5"/>
        <v>65535</v>
      </c>
      <c r="K379" s="277"/>
    </row>
    <row r="380" spans="1:11" x14ac:dyDescent="0.15">
      <c r="A380" s="274">
        <v>379</v>
      </c>
      <c r="B380" s="275" t="s">
        <v>845</v>
      </c>
      <c r="C380" s="276" t="s">
        <v>862</v>
      </c>
      <c r="D380" s="281">
        <v>-40</v>
      </c>
      <c r="E380" s="281">
        <v>40</v>
      </c>
      <c r="F380" s="276" t="s">
        <v>225</v>
      </c>
      <c r="G380" s="276">
        <v>0.1</v>
      </c>
      <c r="H380" s="281" t="str">
        <f>'Pixel-System'!I90</f>
        <v>NU</v>
      </c>
      <c r="I380" s="276" t="s">
        <v>6168</v>
      </c>
      <c r="J380" s="276">
        <f t="shared" si="5"/>
        <v>65535</v>
      </c>
      <c r="K380" s="277"/>
    </row>
    <row r="381" spans="1:11" x14ac:dyDescent="0.15">
      <c r="A381" s="274">
        <v>380</v>
      </c>
      <c r="B381" s="275" t="s">
        <v>846</v>
      </c>
      <c r="C381" s="276" t="s">
        <v>862</v>
      </c>
      <c r="D381" s="281">
        <v>-40</v>
      </c>
      <c r="E381" s="281">
        <v>40</v>
      </c>
      <c r="F381" s="276" t="s">
        <v>225</v>
      </c>
      <c r="G381" s="276">
        <v>0.1</v>
      </c>
      <c r="H381" s="281" t="str">
        <f>'Pixel-System'!I91</f>
        <v>NU</v>
      </c>
      <c r="I381" s="276" t="s">
        <v>6168</v>
      </c>
      <c r="J381" s="276">
        <f t="shared" si="5"/>
        <v>65535</v>
      </c>
      <c r="K381" s="277"/>
    </row>
    <row r="382" spans="1:11" x14ac:dyDescent="0.15">
      <c r="A382" s="274">
        <v>381</v>
      </c>
      <c r="B382" s="275" t="s">
        <v>847</v>
      </c>
      <c r="C382" s="276" t="s">
        <v>862</v>
      </c>
      <c r="D382" s="281">
        <v>-40</v>
      </c>
      <c r="E382" s="281">
        <v>40</v>
      </c>
      <c r="F382" s="276" t="s">
        <v>225</v>
      </c>
      <c r="G382" s="276">
        <v>0.1</v>
      </c>
      <c r="H382" s="281" t="str">
        <f>'Pixel-System'!I92</f>
        <v>NU</v>
      </c>
      <c r="I382" s="276" t="s">
        <v>6168</v>
      </c>
      <c r="J382" s="276">
        <f t="shared" si="5"/>
        <v>65535</v>
      </c>
      <c r="K382" s="277"/>
    </row>
    <row r="383" spans="1:11" x14ac:dyDescent="0.15">
      <c r="A383" s="274">
        <v>382</v>
      </c>
      <c r="B383" s="275" t="s">
        <v>848</v>
      </c>
      <c r="C383" s="276" t="s">
        <v>862</v>
      </c>
      <c r="D383" s="281">
        <v>-40</v>
      </c>
      <c r="E383" s="281">
        <v>40</v>
      </c>
      <c r="F383" s="276" t="s">
        <v>225</v>
      </c>
      <c r="G383" s="276">
        <v>0.1</v>
      </c>
      <c r="H383" s="281" t="str">
        <f>'Pixel-System'!I93</f>
        <v>NU</v>
      </c>
      <c r="I383" s="276" t="s">
        <v>6168</v>
      </c>
      <c r="J383" s="276">
        <f t="shared" si="5"/>
        <v>65535</v>
      </c>
      <c r="K383" s="277"/>
    </row>
    <row r="384" spans="1:11" x14ac:dyDescent="0.15">
      <c r="A384" s="274">
        <v>383</v>
      </c>
      <c r="B384" s="275" t="s">
        <v>849</v>
      </c>
      <c r="C384" s="276" t="s">
        <v>862</v>
      </c>
      <c r="D384" s="281">
        <v>-40</v>
      </c>
      <c r="E384" s="281">
        <v>40</v>
      </c>
      <c r="F384" s="276" t="s">
        <v>225</v>
      </c>
      <c r="G384" s="276">
        <v>0.1</v>
      </c>
      <c r="H384" s="281" t="str">
        <f>'Pixel-System'!I94</f>
        <v>NU</v>
      </c>
      <c r="I384" s="276" t="s">
        <v>6168</v>
      </c>
      <c r="J384" s="276">
        <f t="shared" si="5"/>
        <v>65535</v>
      </c>
      <c r="K384" s="277"/>
    </row>
    <row r="385" spans="1:11" x14ac:dyDescent="0.15">
      <c r="A385" s="274">
        <v>384</v>
      </c>
      <c r="B385" s="275" t="s">
        <v>850</v>
      </c>
      <c r="C385" s="276" t="s">
        <v>862</v>
      </c>
      <c r="D385" s="281">
        <v>-40</v>
      </c>
      <c r="E385" s="281">
        <v>40</v>
      </c>
      <c r="F385" s="276" t="s">
        <v>225</v>
      </c>
      <c r="G385" s="276">
        <v>0.1</v>
      </c>
      <c r="H385" s="281" t="str">
        <f>'Pixel-System'!I95</f>
        <v>NU</v>
      </c>
      <c r="I385" s="276" t="s">
        <v>6168</v>
      </c>
      <c r="J385" s="276">
        <f t="shared" si="5"/>
        <v>65535</v>
      </c>
      <c r="K385" s="277"/>
    </row>
    <row r="386" spans="1:11" x14ac:dyDescent="0.15">
      <c r="A386" s="274">
        <v>385</v>
      </c>
      <c r="B386" s="275" t="s">
        <v>851</v>
      </c>
      <c r="C386" s="276" t="s">
        <v>862</v>
      </c>
      <c r="D386" s="281">
        <v>-40</v>
      </c>
      <c r="E386" s="281">
        <v>40</v>
      </c>
      <c r="F386" s="276" t="s">
        <v>225</v>
      </c>
      <c r="G386" s="276">
        <v>0.1</v>
      </c>
      <c r="H386" s="281" t="str">
        <f>'Pixel-System'!I96</f>
        <v>NU</v>
      </c>
      <c r="I386" s="276" t="s">
        <v>6168</v>
      </c>
      <c r="J386" s="276">
        <f t="shared" si="5"/>
        <v>65535</v>
      </c>
      <c r="K386" s="277"/>
    </row>
    <row r="387" spans="1:11" x14ac:dyDescent="0.15">
      <c r="A387" s="274">
        <v>386</v>
      </c>
      <c r="B387" s="275" t="s">
        <v>852</v>
      </c>
      <c r="C387" s="276" t="s">
        <v>862</v>
      </c>
      <c r="D387" s="281">
        <v>-40</v>
      </c>
      <c r="E387" s="281">
        <v>40</v>
      </c>
      <c r="F387" s="276" t="s">
        <v>225</v>
      </c>
      <c r="G387" s="276">
        <v>0.1</v>
      </c>
      <c r="H387" s="281" t="str">
        <f>'Pixel-System'!I97</f>
        <v>NU</v>
      </c>
      <c r="I387" s="276" t="s">
        <v>6168</v>
      </c>
      <c r="J387" s="276">
        <f t="shared" si="5"/>
        <v>65535</v>
      </c>
      <c r="K387" s="277"/>
    </row>
    <row r="388" spans="1:11" x14ac:dyDescent="0.15">
      <c r="A388" s="274">
        <v>387</v>
      </c>
      <c r="B388" s="275" t="s">
        <v>853</v>
      </c>
      <c r="C388" s="276" t="s">
        <v>862</v>
      </c>
      <c r="D388" s="281">
        <v>-40</v>
      </c>
      <c r="E388" s="281">
        <v>40</v>
      </c>
      <c r="F388" s="276" t="s">
        <v>225</v>
      </c>
      <c r="G388" s="276">
        <v>0.1</v>
      </c>
      <c r="H388" s="281" t="str">
        <f>'Pixel-System'!I98</f>
        <v>NU</v>
      </c>
      <c r="I388" s="276" t="s">
        <v>6168</v>
      </c>
      <c r="J388" s="276">
        <f t="shared" si="5"/>
        <v>65535</v>
      </c>
      <c r="K388" s="277"/>
    </row>
    <row r="389" spans="1:11" x14ac:dyDescent="0.15">
      <c r="A389" s="274">
        <v>388</v>
      </c>
      <c r="B389" s="275" t="s">
        <v>854</v>
      </c>
      <c r="C389" s="276" t="s">
        <v>862</v>
      </c>
      <c r="D389" s="281">
        <v>-40</v>
      </c>
      <c r="E389" s="281">
        <v>40</v>
      </c>
      <c r="F389" s="276" t="s">
        <v>225</v>
      </c>
      <c r="G389" s="276">
        <v>0.1</v>
      </c>
      <c r="H389" s="281" t="str">
        <f>'Pixel-System'!I99</f>
        <v>NU</v>
      </c>
      <c r="I389" s="276" t="s">
        <v>6168</v>
      </c>
      <c r="J389" s="276">
        <f t="shared" si="5"/>
        <v>65535</v>
      </c>
      <c r="K389" s="277"/>
    </row>
    <row r="390" spans="1:11" x14ac:dyDescent="0.15">
      <c r="A390" s="274">
        <v>389</v>
      </c>
      <c r="B390" s="275" t="s">
        <v>855</v>
      </c>
      <c r="C390" s="276" t="s">
        <v>862</v>
      </c>
      <c r="D390" s="281">
        <v>-40</v>
      </c>
      <c r="E390" s="281">
        <v>40</v>
      </c>
      <c r="F390" s="276" t="s">
        <v>225</v>
      </c>
      <c r="G390" s="276">
        <v>0.1</v>
      </c>
      <c r="H390" s="281" t="str">
        <f>'Pixel-System'!I100</f>
        <v>NU</v>
      </c>
      <c r="I390" s="276" t="s">
        <v>6168</v>
      </c>
      <c r="J390" s="276">
        <f t="shared" si="5"/>
        <v>65535</v>
      </c>
      <c r="K390" s="277"/>
    </row>
    <row r="391" spans="1:11" x14ac:dyDescent="0.15">
      <c r="A391" s="274">
        <v>390</v>
      </c>
      <c r="B391" s="275" t="s">
        <v>856</v>
      </c>
      <c r="C391" s="276" t="s">
        <v>862</v>
      </c>
      <c r="D391" s="281">
        <v>-40</v>
      </c>
      <c r="E391" s="281">
        <v>40</v>
      </c>
      <c r="F391" s="276" t="s">
        <v>225</v>
      </c>
      <c r="G391" s="276">
        <v>0.1</v>
      </c>
      <c r="H391" s="281" t="str">
        <f>'Pixel-System'!I101</f>
        <v>NU</v>
      </c>
      <c r="I391" s="276" t="s">
        <v>6168</v>
      </c>
      <c r="J391" s="276">
        <f t="shared" si="5"/>
        <v>65535</v>
      </c>
      <c r="K391" s="277"/>
    </row>
    <row r="392" spans="1:11" x14ac:dyDescent="0.15">
      <c r="A392" s="274">
        <v>391</v>
      </c>
      <c r="B392" s="275" t="s">
        <v>857</v>
      </c>
      <c r="C392" s="276" t="s">
        <v>862</v>
      </c>
      <c r="D392" s="281">
        <v>-40</v>
      </c>
      <c r="E392" s="281">
        <v>40</v>
      </c>
      <c r="F392" s="276" t="s">
        <v>225</v>
      </c>
      <c r="G392" s="276">
        <v>0.1</v>
      </c>
      <c r="H392" s="281" t="str">
        <f>'Pixel-System'!I102</f>
        <v>NU</v>
      </c>
      <c r="I392" s="276" t="s">
        <v>6168</v>
      </c>
      <c r="J392" s="276">
        <f t="shared" si="5"/>
        <v>65535</v>
      </c>
      <c r="K392" s="277"/>
    </row>
    <row r="393" spans="1:11" x14ac:dyDescent="0.15">
      <c r="A393" s="274">
        <v>392</v>
      </c>
      <c r="B393" s="275" t="s">
        <v>858</v>
      </c>
      <c r="C393" s="276" t="s">
        <v>862</v>
      </c>
      <c r="D393" s="281">
        <v>-40</v>
      </c>
      <c r="E393" s="281">
        <v>40</v>
      </c>
      <c r="F393" s="276" t="s">
        <v>225</v>
      </c>
      <c r="G393" s="276">
        <v>0.1</v>
      </c>
      <c r="H393" s="281" t="str">
        <f>'Pixel-System'!I103</f>
        <v>NU</v>
      </c>
      <c r="I393" s="276" t="s">
        <v>6168</v>
      </c>
      <c r="J393" s="276">
        <f t="shared" si="5"/>
        <v>65535</v>
      </c>
      <c r="K393" s="277"/>
    </row>
    <row r="394" spans="1:11" x14ac:dyDescent="0.15">
      <c r="A394" s="274">
        <v>393</v>
      </c>
      <c r="B394" s="275" t="s">
        <v>859</v>
      </c>
      <c r="C394" s="276" t="s">
        <v>862</v>
      </c>
      <c r="D394" s="281">
        <v>-40</v>
      </c>
      <c r="E394" s="281">
        <v>40</v>
      </c>
      <c r="F394" s="276" t="s">
        <v>225</v>
      </c>
      <c r="G394" s="276">
        <v>0.1</v>
      </c>
      <c r="H394" s="281" t="str">
        <f>'Pixel-System'!I104</f>
        <v>NU</v>
      </c>
      <c r="I394" s="276" t="s">
        <v>6168</v>
      </c>
      <c r="J394" s="276">
        <f t="shared" si="5"/>
        <v>65535</v>
      </c>
      <c r="K394" s="277"/>
    </row>
    <row r="395" spans="1:11" x14ac:dyDescent="0.15">
      <c r="A395" s="274">
        <v>394</v>
      </c>
      <c r="B395" s="275" t="s">
        <v>860</v>
      </c>
      <c r="C395" s="276" t="s">
        <v>862</v>
      </c>
      <c r="D395" s="281">
        <v>-40</v>
      </c>
      <c r="E395" s="281">
        <v>40</v>
      </c>
      <c r="F395" s="276" t="s">
        <v>225</v>
      </c>
      <c r="G395" s="276">
        <v>0.1</v>
      </c>
      <c r="H395" s="281" t="str">
        <f>'Pixel-System'!I105</f>
        <v>NU</v>
      </c>
      <c r="I395" s="276" t="s">
        <v>6168</v>
      </c>
      <c r="J395" s="276">
        <f t="shared" si="5"/>
        <v>65535</v>
      </c>
      <c r="K395" s="277"/>
    </row>
    <row r="396" spans="1:11" x14ac:dyDescent="0.15">
      <c r="A396" s="274">
        <v>395</v>
      </c>
      <c r="B396" s="275" t="s">
        <v>863</v>
      </c>
      <c r="C396" s="276" t="s">
        <v>862</v>
      </c>
      <c r="D396" s="281">
        <v>-5</v>
      </c>
      <c r="E396" s="281">
        <v>5</v>
      </c>
      <c r="F396" s="276" t="s">
        <v>225</v>
      </c>
      <c r="G396" s="276">
        <v>0.1</v>
      </c>
      <c r="H396" s="281">
        <f>'Pixel-System'!J10</f>
        <v>-2</v>
      </c>
      <c r="I396" s="276" t="s">
        <v>6169</v>
      </c>
      <c r="J396" s="276">
        <f t="shared" si="5"/>
        <v>32568</v>
      </c>
      <c r="K396" s="277"/>
    </row>
    <row r="397" spans="1:11" x14ac:dyDescent="0.15">
      <c r="A397" s="274">
        <v>396</v>
      </c>
      <c r="B397" s="275" t="s">
        <v>864</v>
      </c>
      <c r="C397" s="276" t="s">
        <v>862</v>
      </c>
      <c r="D397" s="281">
        <v>-5</v>
      </c>
      <c r="E397" s="281">
        <v>5</v>
      </c>
      <c r="F397" s="276" t="s">
        <v>225</v>
      </c>
      <c r="G397" s="276">
        <v>0.1</v>
      </c>
      <c r="H397" s="281">
        <f>'Pixel-System'!J11</f>
        <v>-2</v>
      </c>
      <c r="I397" s="276" t="s">
        <v>6169</v>
      </c>
      <c r="J397" s="276">
        <f t="shared" si="5"/>
        <v>32568</v>
      </c>
      <c r="K397" s="277"/>
    </row>
    <row r="398" spans="1:11" x14ac:dyDescent="0.15">
      <c r="A398" s="274">
        <v>397</v>
      </c>
      <c r="B398" s="275" t="s">
        <v>865</v>
      </c>
      <c r="C398" s="276" t="s">
        <v>862</v>
      </c>
      <c r="D398" s="281">
        <v>-5</v>
      </c>
      <c r="E398" s="281">
        <v>5</v>
      </c>
      <c r="F398" s="276" t="s">
        <v>225</v>
      </c>
      <c r="G398" s="276">
        <v>0.1</v>
      </c>
      <c r="H398" s="281">
        <f>'Pixel-System'!J12</f>
        <v>-2</v>
      </c>
      <c r="I398" s="276" t="s">
        <v>6169</v>
      </c>
      <c r="J398" s="276">
        <f t="shared" ref="J398:J461" si="6">IF(H398="NU",65535,H398*100+32768)</f>
        <v>32568</v>
      </c>
      <c r="K398" s="277"/>
    </row>
    <row r="399" spans="1:11" x14ac:dyDescent="0.15">
      <c r="A399" s="274">
        <v>398</v>
      </c>
      <c r="B399" s="275" t="s">
        <v>866</v>
      </c>
      <c r="C399" s="276" t="s">
        <v>862</v>
      </c>
      <c r="D399" s="281">
        <v>-5</v>
      </c>
      <c r="E399" s="281">
        <v>5</v>
      </c>
      <c r="F399" s="276" t="s">
        <v>225</v>
      </c>
      <c r="G399" s="276">
        <v>0.1</v>
      </c>
      <c r="H399" s="281">
        <f>'Pixel-System'!J13</f>
        <v>-2</v>
      </c>
      <c r="I399" s="276" t="s">
        <v>6169</v>
      </c>
      <c r="J399" s="276">
        <f t="shared" si="6"/>
        <v>32568</v>
      </c>
      <c r="K399" s="277"/>
    </row>
    <row r="400" spans="1:11" x14ac:dyDescent="0.15">
      <c r="A400" s="274">
        <v>399</v>
      </c>
      <c r="B400" s="275" t="s">
        <v>867</v>
      </c>
      <c r="C400" s="276" t="s">
        <v>862</v>
      </c>
      <c r="D400" s="281">
        <v>-5</v>
      </c>
      <c r="E400" s="281">
        <v>5</v>
      </c>
      <c r="F400" s="276" t="s">
        <v>225</v>
      </c>
      <c r="G400" s="276">
        <v>0.1</v>
      </c>
      <c r="H400" s="281">
        <f>'Pixel-System'!J14</f>
        <v>-2</v>
      </c>
      <c r="I400" s="276" t="s">
        <v>6169</v>
      </c>
      <c r="J400" s="276">
        <f t="shared" si="6"/>
        <v>32568</v>
      </c>
      <c r="K400" s="277"/>
    </row>
    <row r="401" spans="1:11" x14ac:dyDescent="0.15">
      <c r="A401" s="274">
        <v>400</v>
      </c>
      <c r="B401" s="275" t="s">
        <v>868</v>
      </c>
      <c r="C401" s="276" t="s">
        <v>862</v>
      </c>
      <c r="D401" s="281">
        <v>-5</v>
      </c>
      <c r="E401" s="281">
        <v>5</v>
      </c>
      <c r="F401" s="276" t="s">
        <v>225</v>
      </c>
      <c r="G401" s="276">
        <v>0.1</v>
      </c>
      <c r="H401" s="281">
        <f>'Pixel-System'!J15</f>
        <v>-2</v>
      </c>
      <c r="I401" s="276" t="s">
        <v>6169</v>
      </c>
      <c r="J401" s="276">
        <f t="shared" si="6"/>
        <v>32568</v>
      </c>
      <c r="K401" s="277"/>
    </row>
    <row r="402" spans="1:11" x14ac:dyDescent="0.15">
      <c r="A402" s="274">
        <v>401</v>
      </c>
      <c r="B402" s="275" t="s">
        <v>869</v>
      </c>
      <c r="C402" s="276" t="s">
        <v>862</v>
      </c>
      <c r="D402" s="281">
        <v>-5</v>
      </c>
      <c r="E402" s="281">
        <v>5</v>
      </c>
      <c r="F402" s="276" t="s">
        <v>225</v>
      </c>
      <c r="G402" s="276">
        <v>0.1</v>
      </c>
      <c r="H402" s="281">
        <f>'Pixel-System'!J16</f>
        <v>-2</v>
      </c>
      <c r="I402" s="276" t="s">
        <v>6169</v>
      </c>
      <c r="J402" s="276">
        <f t="shared" si="6"/>
        <v>32568</v>
      </c>
      <c r="K402" s="277"/>
    </row>
    <row r="403" spans="1:11" x14ac:dyDescent="0.15">
      <c r="A403" s="274">
        <v>402</v>
      </c>
      <c r="B403" s="275" t="s">
        <v>870</v>
      </c>
      <c r="C403" s="276" t="s">
        <v>862</v>
      </c>
      <c r="D403" s="281">
        <v>-5</v>
      </c>
      <c r="E403" s="281">
        <v>5</v>
      </c>
      <c r="F403" s="276" t="s">
        <v>225</v>
      </c>
      <c r="G403" s="276">
        <v>0.1</v>
      </c>
      <c r="H403" s="281">
        <f>'Pixel-System'!J17</f>
        <v>-2</v>
      </c>
      <c r="I403" s="276" t="s">
        <v>6169</v>
      </c>
      <c r="J403" s="276">
        <f t="shared" si="6"/>
        <v>32568</v>
      </c>
      <c r="K403" s="277"/>
    </row>
    <row r="404" spans="1:11" x14ac:dyDescent="0.15">
      <c r="A404" s="274">
        <v>403</v>
      </c>
      <c r="B404" s="275" t="s">
        <v>871</v>
      </c>
      <c r="C404" s="276" t="s">
        <v>862</v>
      </c>
      <c r="D404" s="281">
        <v>-5</v>
      </c>
      <c r="E404" s="281">
        <v>5</v>
      </c>
      <c r="F404" s="276" t="s">
        <v>225</v>
      </c>
      <c r="G404" s="276">
        <v>0.1</v>
      </c>
      <c r="H404" s="281">
        <f>'Pixel-System'!J18</f>
        <v>-2</v>
      </c>
      <c r="I404" s="276" t="s">
        <v>6169</v>
      </c>
      <c r="J404" s="276">
        <f t="shared" si="6"/>
        <v>32568</v>
      </c>
      <c r="K404" s="277"/>
    </row>
    <row r="405" spans="1:11" x14ac:dyDescent="0.15">
      <c r="A405" s="274">
        <v>404</v>
      </c>
      <c r="B405" s="275" t="s">
        <v>872</v>
      </c>
      <c r="C405" s="276" t="s">
        <v>862</v>
      </c>
      <c r="D405" s="281">
        <v>-5</v>
      </c>
      <c r="E405" s="281">
        <v>5</v>
      </c>
      <c r="F405" s="276" t="s">
        <v>225</v>
      </c>
      <c r="G405" s="276">
        <v>0.1</v>
      </c>
      <c r="H405" s="281">
        <f>'Pixel-System'!J19</f>
        <v>-2</v>
      </c>
      <c r="I405" s="276" t="s">
        <v>6169</v>
      </c>
      <c r="J405" s="276">
        <f t="shared" si="6"/>
        <v>32568</v>
      </c>
      <c r="K405" s="277"/>
    </row>
    <row r="406" spans="1:11" x14ac:dyDescent="0.15">
      <c r="A406" s="274">
        <v>405</v>
      </c>
      <c r="B406" s="275" t="s">
        <v>873</v>
      </c>
      <c r="C406" s="276" t="s">
        <v>862</v>
      </c>
      <c r="D406" s="281">
        <v>-5</v>
      </c>
      <c r="E406" s="281">
        <v>5</v>
      </c>
      <c r="F406" s="276" t="s">
        <v>225</v>
      </c>
      <c r="G406" s="276">
        <v>0.1</v>
      </c>
      <c r="H406" s="281">
        <f>'Pixel-System'!J20</f>
        <v>-2</v>
      </c>
      <c r="I406" s="276" t="s">
        <v>6169</v>
      </c>
      <c r="J406" s="276">
        <f t="shared" si="6"/>
        <v>32568</v>
      </c>
      <c r="K406" s="277"/>
    </row>
    <row r="407" spans="1:11" x14ac:dyDescent="0.15">
      <c r="A407" s="274">
        <v>406</v>
      </c>
      <c r="B407" s="275" t="s">
        <v>874</v>
      </c>
      <c r="C407" s="276" t="s">
        <v>862</v>
      </c>
      <c r="D407" s="281">
        <v>-5</v>
      </c>
      <c r="E407" s="281">
        <v>5</v>
      </c>
      <c r="F407" s="276" t="s">
        <v>225</v>
      </c>
      <c r="G407" s="276">
        <v>0.1</v>
      </c>
      <c r="H407" s="281">
        <f>'Pixel-System'!J21</f>
        <v>-2</v>
      </c>
      <c r="I407" s="276" t="s">
        <v>6169</v>
      </c>
      <c r="J407" s="276">
        <f t="shared" si="6"/>
        <v>32568</v>
      </c>
      <c r="K407" s="277"/>
    </row>
    <row r="408" spans="1:11" x14ac:dyDescent="0.15">
      <c r="A408" s="274">
        <v>407</v>
      </c>
      <c r="B408" s="275" t="s">
        <v>875</v>
      </c>
      <c r="C408" s="276" t="s">
        <v>862</v>
      </c>
      <c r="D408" s="281">
        <v>-5</v>
      </c>
      <c r="E408" s="281">
        <v>5</v>
      </c>
      <c r="F408" s="276" t="s">
        <v>225</v>
      </c>
      <c r="G408" s="276">
        <v>0.1</v>
      </c>
      <c r="H408" s="281" t="str">
        <f>'Pixel-System'!J22</f>
        <v>NU</v>
      </c>
      <c r="I408" s="276" t="s">
        <v>6169</v>
      </c>
      <c r="J408" s="276">
        <f t="shared" si="6"/>
        <v>65535</v>
      </c>
      <c r="K408" s="277"/>
    </row>
    <row r="409" spans="1:11" x14ac:dyDescent="0.15">
      <c r="A409" s="274">
        <v>408</v>
      </c>
      <c r="B409" s="275" t="s">
        <v>876</v>
      </c>
      <c r="C409" s="276" t="s">
        <v>862</v>
      </c>
      <c r="D409" s="281">
        <v>-5</v>
      </c>
      <c r="E409" s="281">
        <v>5</v>
      </c>
      <c r="F409" s="276" t="s">
        <v>225</v>
      </c>
      <c r="G409" s="276">
        <v>0.1</v>
      </c>
      <c r="H409" s="281" t="str">
        <f>'Pixel-System'!J23</f>
        <v>NU</v>
      </c>
      <c r="I409" s="276" t="s">
        <v>6169</v>
      </c>
      <c r="J409" s="276">
        <f t="shared" si="6"/>
        <v>65535</v>
      </c>
      <c r="K409" s="277"/>
    </row>
    <row r="410" spans="1:11" x14ac:dyDescent="0.15">
      <c r="A410" s="274">
        <v>409</v>
      </c>
      <c r="B410" s="275" t="s">
        <v>877</v>
      </c>
      <c r="C410" s="276" t="s">
        <v>862</v>
      </c>
      <c r="D410" s="281">
        <v>-5</v>
      </c>
      <c r="E410" s="281">
        <v>5</v>
      </c>
      <c r="F410" s="276" t="s">
        <v>225</v>
      </c>
      <c r="G410" s="276">
        <v>0.1</v>
      </c>
      <c r="H410" s="281" t="str">
        <f>'Pixel-System'!J24</f>
        <v>NU</v>
      </c>
      <c r="I410" s="276" t="s">
        <v>6169</v>
      </c>
      <c r="J410" s="276">
        <f t="shared" si="6"/>
        <v>65535</v>
      </c>
      <c r="K410" s="277"/>
    </row>
    <row r="411" spans="1:11" x14ac:dyDescent="0.15">
      <c r="A411" s="274">
        <v>410</v>
      </c>
      <c r="B411" s="275" t="s">
        <v>878</v>
      </c>
      <c r="C411" s="276" t="s">
        <v>862</v>
      </c>
      <c r="D411" s="281">
        <v>-5</v>
      </c>
      <c r="E411" s="281">
        <v>5</v>
      </c>
      <c r="F411" s="276" t="s">
        <v>225</v>
      </c>
      <c r="G411" s="276">
        <v>0.1</v>
      </c>
      <c r="H411" s="281" t="str">
        <f>'Pixel-System'!J25</f>
        <v>NU</v>
      </c>
      <c r="I411" s="276" t="s">
        <v>6169</v>
      </c>
      <c r="J411" s="276">
        <f t="shared" si="6"/>
        <v>65535</v>
      </c>
      <c r="K411" s="277"/>
    </row>
    <row r="412" spans="1:11" x14ac:dyDescent="0.15">
      <c r="A412" s="274">
        <v>411</v>
      </c>
      <c r="B412" s="275" t="s">
        <v>879</v>
      </c>
      <c r="C412" s="276" t="s">
        <v>862</v>
      </c>
      <c r="D412" s="281">
        <v>-5</v>
      </c>
      <c r="E412" s="281">
        <v>5</v>
      </c>
      <c r="F412" s="276" t="s">
        <v>225</v>
      </c>
      <c r="G412" s="276">
        <v>0.1</v>
      </c>
      <c r="H412" s="281" t="str">
        <f>'Pixel-System'!J26</f>
        <v>NU</v>
      </c>
      <c r="I412" s="276" t="s">
        <v>6169</v>
      </c>
      <c r="J412" s="276">
        <f t="shared" si="6"/>
        <v>65535</v>
      </c>
      <c r="K412" s="277"/>
    </row>
    <row r="413" spans="1:11" x14ac:dyDescent="0.15">
      <c r="A413" s="274">
        <v>412</v>
      </c>
      <c r="B413" s="275" t="s">
        <v>880</v>
      </c>
      <c r="C413" s="276" t="s">
        <v>862</v>
      </c>
      <c r="D413" s="281">
        <v>-5</v>
      </c>
      <c r="E413" s="281">
        <v>5</v>
      </c>
      <c r="F413" s="276" t="s">
        <v>225</v>
      </c>
      <c r="G413" s="276">
        <v>0.1</v>
      </c>
      <c r="H413" s="281" t="str">
        <f>'Pixel-System'!J27</f>
        <v>NU</v>
      </c>
      <c r="I413" s="276" t="s">
        <v>6169</v>
      </c>
      <c r="J413" s="276">
        <f t="shared" si="6"/>
        <v>65535</v>
      </c>
      <c r="K413" s="277"/>
    </row>
    <row r="414" spans="1:11" x14ac:dyDescent="0.15">
      <c r="A414" s="274">
        <v>413</v>
      </c>
      <c r="B414" s="275" t="s">
        <v>881</v>
      </c>
      <c r="C414" s="276" t="s">
        <v>862</v>
      </c>
      <c r="D414" s="281">
        <v>-5</v>
      </c>
      <c r="E414" s="281">
        <v>5</v>
      </c>
      <c r="F414" s="276" t="s">
        <v>225</v>
      </c>
      <c r="G414" s="276">
        <v>0.1</v>
      </c>
      <c r="H414" s="281" t="str">
        <f>'Pixel-System'!J28</f>
        <v>NU</v>
      </c>
      <c r="I414" s="276" t="s">
        <v>6169</v>
      </c>
      <c r="J414" s="276">
        <f t="shared" si="6"/>
        <v>65535</v>
      </c>
      <c r="K414" s="277"/>
    </row>
    <row r="415" spans="1:11" x14ac:dyDescent="0.15">
      <c r="A415" s="274">
        <v>414</v>
      </c>
      <c r="B415" s="275" t="s">
        <v>882</v>
      </c>
      <c r="C415" s="276" t="s">
        <v>862</v>
      </c>
      <c r="D415" s="281">
        <v>-5</v>
      </c>
      <c r="E415" s="281">
        <v>5</v>
      </c>
      <c r="F415" s="276" t="s">
        <v>225</v>
      </c>
      <c r="G415" s="276">
        <v>0.1</v>
      </c>
      <c r="H415" s="281" t="str">
        <f>'Pixel-System'!J29</f>
        <v>NU</v>
      </c>
      <c r="I415" s="276" t="s">
        <v>6169</v>
      </c>
      <c r="J415" s="276">
        <f t="shared" si="6"/>
        <v>65535</v>
      </c>
      <c r="K415" s="277"/>
    </row>
    <row r="416" spans="1:11" x14ac:dyDescent="0.15">
      <c r="A416" s="274">
        <v>415</v>
      </c>
      <c r="B416" s="275" t="s">
        <v>883</v>
      </c>
      <c r="C416" s="276" t="s">
        <v>862</v>
      </c>
      <c r="D416" s="281">
        <v>-5</v>
      </c>
      <c r="E416" s="281">
        <v>5</v>
      </c>
      <c r="F416" s="276" t="s">
        <v>225</v>
      </c>
      <c r="G416" s="276">
        <v>0.1</v>
      </c>
      <c r="H416" s="281" t="str">
        <f>'Pixel-System'!J30</f>
        <v>NU</v>
      </c>
      <c r="I416" s="276" t="s">
        <v>6169</v>
      </c>
      <c r="J416" s="276">
        <f t="shared" si="6"/>
        <v>65535</v>
      </c>
      <c r="K416" s="277"/>
    </row>
    <row r="417" spans="1:11" x14ac:dyDescent="0.15">
      <c r="A417" s="274">
        <v>416</v>
      </c>
      <c r="B417" s="275" t="s">
        <v>884</v>
      </c>
      <c r="C417" s="276" t="s">
        <v>862</v>
      </c>
      <c r="D417" s="281">
        <v>-5</v>
      </c>
      <c r="E417" s="281">
        <v>5</v>
      </c>
      <c r="F417" s="276" t="s">
        <v>225</v>
      </c>
      <c r="G417" s="276">
        <v>0.1</v>
      </c>
      <c r="H417" s="281" t="str">
        <f>'Pixel-System'!J31</f>
        <v>NU</v>
      </c>
      <c r="I417" s="276" t="s">
        <v>6169</v>
      </c>
      <c r="J417" s="276">
        <f t="shared" si="6"/>
        <v>65535</v>
      </c>
      <c r="K417" s="277"/>
    </row>
    <row r="418" spans="1:11" x14ac:dyDescent="0.15">
      <c r="A418" s="274">
        <v>417</v>
      </c>
      <c r="B418" s="275" t="s">
        <v>885</v>
      </c>
      <c r="C418" s="276" t="s">
        <v>862</v>
      </c>
      <c r="D418" s="281">
        <v>-5</v>
      </c>
      <c r="E418" s="281">
        <v>5</v>
      </c>
      <c r="F418" s="276" t="s">
        <v>225</v>
      </c>
      <c r="G418" s="276">
        <v>0.1</v>
      </c>
      <c r="H418" s="281" t="str">
        <f>'Pixel-System'!J32</f>
        <v>NU</v>
      </c>
      <c r="I418" s="276" t="s">
        <v>6169</v>
      </c>
      <c r="J418" s="276">
        <f t="shared" si="6"/>
        <v>65535</v>
      </c>
      <c r="K418" s="277"/>
    </row>
    <row r="419" spans="1:11" x14ac:dyDescent="0.15">
      <c r="A419" s="274">
        <v>418</v>
      </c>
      <c r="B419" s="275" t="s">
        <v>886</v>
      </c>
      <c r="C419" s="276" t="s">
        <v>862</v>
      </c>
      <c r="D419" s="281">
        <v>-5</v>
      </c>
      <c r="E419" s="281">
        <v>5</v>
      </c>
      <c r="F419" s="276" t="s">
        <v>225</v>
      </c>
      <c r="G419" s="276">
        <v>0.1</v>
      </c>
      <c r="H419" s="281" t="str">
        <f>'Pixel-System'!J33</f>
        <v>NU</v>
      </c>
      <c r="I419" s="276" t="s">
        <v>6169</v>
      </c>
      <c r="J419" s="276">
        <f t="shared" si="6"/>
        <v>65535</v>
      </c>
      <c r="K419" s="277"/>
    </row>
    <row r="420" spans="1:11" x14ac:dyDescent="0.15">
      <c r="A420" s="274">
        <v>419</v>
      </c>
      <c r="B420" s="275" t="s">
        <v>887</v>
      </c>
      <c r="C420" s="276" t="s">
        <v>862</v>
      </c>
      <c r="D420" s="281">
        <v>-5</v>
      </c>
      <c r="E420" s="281">
        <v>5</v>
      </c>
      <c r="F420" s="276" t="s">
        <v>225</v>
      </c>
      <c r="G420" s="276">
        <v>0.1</v>
      </c>
      <c r="H420" s="281" t="str">
        <f>'Pixel-System'!J34</f>
        <v>NU</v>
      </c>
      <c r="I420" s="276" t="s">
        <v>6169</v>
      </c>
      <c r="J420" s="276">
        <f t="shared" si="6"/>
        <v>65535</v>
      </c>
      <c r="K420" s="277"/>
    </row>
    <row r="421" spans="1:11" x14ac:dyDescent="0.15">
      <c r="A421" s="274">
        <v>420</v>
      </c>
      <c r="B421" s="275" t="s">
        <v>888</v>
      </c>
      <c r="C421" s="276" t="s">
        <v>862</v>
      </c>
      <c r="D421" s="281">
        <v>-5</v>
      </c>
      <c r="E421" s="281">
        <v>5</v>
      </c>
      <c r="F421" s="276" t="s">
        <v>225</v>
      </c>
      <c r="G421" s="276">
        <v>0.1</v>
      </c>
      <c r="H421" s="281" t="str">
        <f>'Pixel-System'!J35</f>
        <v>NU</v>
      </c>
      <c r="I421" s="276" t="s">
        <v>6169</v>
      </c>
      <c r="J421" s="276">
        <f t="shared" si="6"/>
        <v>65535</v>
      </c>
      <c r="K421" s="277"/>
    </row>
    <row r="422" spans="1:11" x14ac:dyDescent="0.15">
      <c r="A422" s="274">
        <v>421</v>
      </c>
      <c r="B422" s="275" t="s">
        <v>889</v>
      </c>
      <c r="C422" s="276" t="s">
        <v>862</v>
      </c>
      <c r="D422" s="281">
        <v>-5</v>
      </c>
      <c r="E422" s="281">
        <v>5</v>
      </c>
      <c r="F422" s="276" t="s">
        <v>225</v>
      </c>
      <c r="G422" s="276">
        <v>0.1</v>
      </c>
      <c r="H422" s="281" t="str">
        <f>'Pixel-System'!J36</f>
        <v>NU</v>
      </c>
      <c r="I422" s="276" t="s">
        <v>6169</v>
      </c>
      <c r="J422" s="276">
        <f t="shared" si="6"/>
        <v>65535</v>
      </c>
      <c r="K422" s="277"/>
    </row>
    <row r="423" spans="1:11" x14ac:dyDescent="0.15">
      <c r="A423" s="274">
        <v>422</v>
      </c>
      <c r="B423" s="275" t="s">
        <v>890</v>
      </c>
      <c r="C423" s="276" t="s">
        <v>862</v>
      </c>
      <c r="D423" s="281">
        <v>-5</v>
      </c>
      <c r="E423" s="281">
        <v>5</v>
      </c>
      <c r="F423" s="276" t="s">
        <v>225</v>
      </c>
      <c r="G423" s="276">
        <v>0.1</v>
      </c>
      <c r="H423" s="281" t="str">
        <f>'Pixel-System'!J37</f>
        <v>NU</v>
      </c>
      <c r="I423" s="276" t="s">
        <v>6169</v>
      </c>
      <c r="J423" s="276">
        <f t="shared" si="6"/>
        <v>65535</v>
      </c>
      <c r="K423" s="277"/>
    </row>
    <row r="424" spans="1:11" x14ac:dyDescent="0.15">
      <c r="A424" s="274">
        <v>423</v>
      </c>
      <c r="B424" s="275" t="s">
        <v>891</v>
      </c>
      <c r="C424" s="276" t="s">
        <v>862</v>
      </c>
      <c r="D424" s="281">
        <v>-5</v>
      </c>
      <c r="E424" s="281">
        <v>5</v>
      </c>
      <c r="F424" s="276" t="s">
        <v>225</v>
      </c>
      <c r="G424" s="276">
        <v>0.1</v>
      </c>
      <c r="H424" s="281" t="str">
        <f>'Pixel-System'!J38</f>
        <v>NU</v>
      </c>
      <c r="I424" s="276" t="s">
        <v>6169</v>
      </c>
      <c r="J424" s="276">
        <f t="shared" si="6"/>
        <v>65535</v>
      </c>
      <c r="K424" s="277"/>
    </row>
    <row r="425" spans="1:11" x14ac:dyDescent="0.15">
      <c r="A425" s="274">
        <v>424</v>
      </c>
      <c r="B425" s="275" t="s">
        <v>892</v>
      </c>
      <c r="C425" s="276" t="s">
        <v>862</v>
      </c>
      <c r="D425" s="281">
        <v>-5</v>
      </c>
      <c r="E425" s="281">
        <v>5</v>
      </c>
      <c r="F425" s="276" t="s">
        <v>225</v>
      </c>
      <c r="G425" s="276">
        <v>0.1</v>
      </c>
      <c r="H425" s="281" t="str">
        <f>'Pixel-System'!J39</f>
        <v>NU</v>
      </c>
      <c r="I425" s="276" t="s">
        <v>6169</v>
      </c>
      <c r="J425" s="276">
        <f t="shared" si="6"/>
        <v>65535</v>
      </c>
      <c r="K425" s="277"/>
    </row>
    <row r="426" spans="1:11" x14ac:dyDescent="0.15">
      <c r="A426" s="274">
        <v>425</v>
      </c>
      <c r="B426" s="275" t="s">
        <v>893</v>
      </c>
      <c r="C426" s="276" t="s">
        <v>862</v>
      </c>
      <c r="D426" s="281">
        <v>-5</v>
      </c>
      <c r="E426" s="281">
        <v>5</v>
      </c>
      <c r="F426" s="276" t="s">
        <v>225</v>
      </c>
      <c r="G426" s="276">
        <v>0.1</v>
      </c>
      <c r="H426" s="281" t="str">
        <f>'Pixel-System'!J40</f>
        <v>NU</v>
      </c>
      <c r="I426" s="276" t="s">
        <v>6169</v>
      </c>
      <c r="J426" s="276">
        <f t="shared" si="6"/>
        <v>65535</v>
      </c>
      <c r="K426" s="277"/>
    </row>
    <row r="427" spans="1:11" x14ac:dyDescent="0.15">
      <c r="A427" s="274">
        <v>426</v>
      </c>
      <c r="B427" s="275" t="s">
        <v>894</v>
      </c>
      <c r="C427" s="276" t="s">
        <v>862</v>
      </c>
      <c r="D427" s="281">
        <v>-5</v>
      </c>
      <c r="E427" s="281">
        <v>5</v>
      </c>
      <c r="F427" s="276" t="s">
        <v>225</v>
      </c>
      <c r="G427" s="276">
        <v>0.1</v>
      </c>
      <c r="H427" s="281" t="str">
        <f>'Pixel-System'!J41</f>
        <v>NU</v>
      </c>
      <c r="I427" s="276" t="s">
        <v>6169</v>
      </c>
      <c r="J427" s="276">
        <f t="shared" si="6"/>
        <v>65535</v>
      </c>
      <c r="K427" s="277"/>
    </row>
    <row r="428" spans="1:11" x14ac:dyDescent="0.15">
      <c r="A428" s="274">
        <v>427</v>
      </c>
      <c r="B428" s="275" t="s">
        <v>895</v>
      </c>
      <c r="C428" s="276" t="s">
        <v>862</v>
      </c>
      <c r="D428" s="281">
        <v>-5</v>
      </c>
      <c r="E428" s="281">
        <v>5</v>
      </c>
      <c r="F428" s="276" t="s">
        <v>225</v>
      </c>
      <c r="G428" s="276">
        <v>0.1</v>
      </c>
      <c r="H428" s="281">
        <f>'Pixel-System'!J42</f>
        <v>-4</v>
      </c>
      <c r="I428" s="276" t="s">
        <v>6169</v>
      </c>
      <c r="J428" s="276">
        <f t="shared" si="6"/>
        <v>32368</v>
      </c>
      <c r="K428" s="277"/>
    </row>
    <row r="429" spans="1:11" x14ac:dyDescent="0.15">
      <c r="A429" s="274">
        <v>428</v>
      </c>
      <c r="B429" s="275" t="s">
        <v>896</v>
      </c>
      <c r="C429" s="276" t="s">
        <v>862</v>
      </c>
      <c r="D429" s="281">
        <v>-5</v>
      </c>
      <c r="E429" s="281">
        <v>5</v>
      </c>
      <c r="F429" s="276" t="s">
        <v>225</v>
      </c>
      <c r="G429" s="276">
        <v>0.1</v>
      </c>
      <c r="H429" s="281">
        <f>'Pixel-System'!J43</f>
        <v>-4</v>
      </c>
      <c r="I429" s="276" t="s">
        <v>6169</v>
      </c>
      <c r="J429" s="276">
        <f t="shared" si="6"/>
        <v>32368</v>
      </c>
      <c r="K429" s="277"/>
    </row>
    <row r="430" spans="1:11" x14ac:dyDescent="0.15">
      <c r="A430" s="274">
        <v>429</v>
      </c>
      <c r="B430" s="275" t="s">
        <v>897</v>
      </c>
      <c r="C430" s="276" t="s">
        <v>862</v>
      </c>
      <c r="D430" s="281">
        <v>-5</v>
      </c>
      <c r="E430" s="281">
        <v>5</v>
      </c>
      <c r="F430" s="276" t="s">
        <v>225</v>
      </c>
      <c r="G430" s="276">
        <v>0.1</v>
      </c>
      <c r="H430" s="281">
        <f>'Pixel-System'!J44</f>
        <v>-4</v>
      </c>
      <c r="I430" s="276" t="s">
        <v>6169</v>
      </c>
      <c r="J430" s="276">
        <f t="shared" si="6"/>
        <v>32368</v>
      </c>
      <c r="K430" s="277"/>
    </row>
    <row r="431" spans="1:11" x14ac:dyDescent="0.15">
      <c r="A431" s="274">
        <v>430</v>
      </c>
      <c r="B431" s="275" t="s">
        <v>898</v>
      </c>
      <c r="C431" s="276" t="s">
        <v>862</v>
      </c>
      <c r="D431" s="281">
        <v>-5</v>
      </c>
      <c r="E431" s="281">
        <v>5</v>
      </c>
      <c r="F431" s="276" t="s">
        <v>225</v>
      </c>
      <c r="G431" s="276">
        <v>0.1</v>
      </c>
      <c r="H431" s="281">
        <f>'Pixel-System'!J45</f>
        <v>-4</v>
      </c>
      <c r="I431" s="276" t="s">
        <v>6169</v>
      </c>
      <c r="J431" s="276">
        <f t="shared" si="6"/>
        <v>32368</v>
      </c>
      <c r="K431" s="277"/>
    </row>
    <row r="432" spans="1:11" x14ac:dyDescent="0.15">
      <c r="A432" s="274">
        <v>431</v>
      </c>
      <c r="B432" s="275" t="s">
        <v>899</v>
      </c>
      <c r="C432" s="276" t="s">
        <v>862</v>
      </c>
      <c r="D432" s="281">
        <v>-5</v>
      </c>
      <c r="E432" s="281">
        <v>5</v>
      </c>
      <c r="F432" s="276" t="s">
        <v>225</v>
      </c>
      <c r="G432" s="276">
        <v>0.1</v>
      </c>
      <c r="H432" s="281">
        <f>'Pixel-System'!J46</f>
        <v>-4</v>
      </c>
      <c r="I432" s="276" t="s">
        <v>6169</v>
      </c>
      <c r="J432" s="276">
        <f t="shared" si="6"/>
        <v>32368</v>
      </c>
      <c r="K432" s="277"/>
    </row>
    <row r="433" spans="1:11" x14ac:dyDescent="0.15">
      <c r="A433" s="274">
        <v>432</v>
      </c>
      <c r="B433" s="275" t="s">
        <v>900</v>
      </c>
      <c r="C433" s="276" t="s">
        <v>862</v>
      </c>
      <c r="D433" s="281">
        <v>-5</v>
      </c>
      <c r="E433" s="281">
        <v>5</v>
      </c>
      <c r="F433" s="276" t="s">
        <v>225</v>
      </c>
      <c r="G433" s="276">
        <v>0.1</v>
      </c>
      <c r="H433" s="281">
        <f>'Pixel-System'!J47</f>
        <v>-4</v>
      </c>
      <c r="I433" s="276" t="s">
        <v>6169</v>
      </c>
      <c r="J433" s="276">
        <f t="shared" si="6"/>
        <v>32368</v>
      </c>
      <c r="K433" s="277"/>
    </row>
    <row r="434" spans="1:11" x14ac:dyDescent="0.15">
      <c r="A434" s="274">
        <v>433</v>
      </c>
      <c r="B434" s="275" t="s">
        <v>901</v>
      </c>
      <c r="C434" s="276" t="s">
        <v>862</v>
      </c>
      <c r="D434" s="281">
        <v>-5</v>
      </c>
      <c r="E434" s="281">
        <v>5</v>
      </c>
      <c r="F434" s="276" t="s">
        <v>225</v>
      </c>
      <c r="G434" s="276">
        <v>0.1</v>
      </c>
      <c r="H434" s="281">
        <f>'Pixel-System'!J48</f>
        <v>-4</v>
      </c>
      <c r="I434" s="276" t="s">
        <v>6169</v>
      </c>
      <c r="J434" s="276">
        <f t="shared" si="6"/>
        <v>32368</v>
      </c>
      <c r="K434" s="277"/>
    </row>
    <row r="435" spans="1:11" x14ac:dyDescent="0.15">
      <c r="A435" s="274">
        <v>434</v>
      </c>
      <c r="B435" s="275" t="s">
        <v>902</v>
      </c>
      <c r="C435" s="276" t="s">
        <v>862</v>
      </c>
      <c r="D435" s="281">
        <v>-5</v>
      </c>
      <c r="E435" s="281">
        <v>5</v>
      </c>
      <c r="F435" s="276" t="s">
        <v>225</v>
      </c>
      <c r="G435" s="276">
        <v>0.1</v>
      </c>
      <c r="H435" s="281">
        <f>'Pixel-System'!J49</f>
        <v>-4</v>
      </c>
      <c r="I435" s="276" t="s">
        <v>6169</v>
      </c>
      <c r="J435" s="276">
        <f t="shared" si="6"/>
        <v>32368</v>
      </c>
      <c r="K435" s="277"/>
    </row>
    <row r="436" spans="1:11" x14ac:dyDescent="0.15">
      <c r="A436" s="274">
        <v>435</v>
      </c>
      <c r="B436" s="275" t="s">
        <v>903</v>
      </c>
      <c r="C436" s="276" t="s">
        <v>862</v>
      </c>
      <c r="D436" s="281">
        <v>-5</v>
      </c>
      <c r="E436" s="281">
        <v>5</v>
      </c>
      <c r="F436" s="276" t="s">
        <v>225</v>
      </c>
      <c r="G436" s="276">
        <v>0.1</v>
      </c>
      <c r="H436" s="281">
        <f>'Pixel-System'!J50</f>
        <v>-4</v>
      </c>
      <c r="I436" s="276" t="s">
        <v>6169</v>
      </c>
      <c r="J436" s="276">
        <f t="shared" si="6"/>
        <v>32368</v>
      </c>
      <c r="K436" s="277"/>
    </row>
    <row r="437" spans="1:11" x14ac:dyDescent="0.15">
      <c r="A437" s="274">
        <v>436</v>
      </c>
      <c r="B437" s="275" t="s">
        <v>904</v>
      </c>
      <c r="C437" s="276" t="s">
        <v>862</v>
      </c>
      <c r="D437" s="281">
        <v>-5</v>
      </c>
      <c r="E437" s="281">
        <v>5</v>
      </c>
      <c r="F437" s="276" t="s">
        <v>225</v>
      </c>
      <c r="G437" s="276">
        <v>0.1</v>
      </c>
      <c r="H437" s="281">
        <f>'Pixel-System'!J51</f>
        <v>-4</v>
      </c>
      <c r="I437" s="276" t="s">
        <v>6169</v>
      </c>
      <c r="J437" s="276">
        <f t="shared" si="6"/>
        <v>32368</v>
      </c>
      <c r="K437" s="277"/>
    </row>
    <row r="438" spans="1:11" x14ac:dyDescent="0.15">
      <c r="A438" s="274">
        <v>437</v>
      </c>
      <c r="B438" s="275" t="s">
        <v>905</v>
      </c>
      <c r="C438" s="276" t="s">
        <v>862</v>
      </c>
      <c r="D438" s="281">
        <v>-5</v>
      </c>
      <c r="E438" s="281">
        <v>5</v>
      </c>
      <c r="F438" s="276" t="s">
        <v>225</v>
      </c>
      <c r="G438" s="276">
        <v>0.1</v>
      </c>
      <c r="H438" s="281">
        <f>'Pixel-System'!J52</f>
        <v>-4</v>
      </c>
      <c r="I438" s="276" t="s">
        <v>6169</v>
      </c>
      <c r="J438" s="276">
        <f t="shared" si="6"/>
        <v>32368</v>
      </c>
      <c r="K438" s="277"/>
    </row>
    <row r="439" spans="1:11" x14ac:dyDescent="0.15">
      <c r="A439" s="274">
        <v>438</v>
      </c>
      <c r="B439" s="275" t="s">
        <v>906</v>
      </c>
      <c r="C439" s="276" t="s">
        <v>862</v>
      </c>
      <c r="D439" s="281">
        <v>-5</v>
      </c>
      <c r="E439" s="281">
        <v>5</v>
      </c>
      <c r="F439" s="276" t="s">
        <v>225</v>
      </c>
      <c r="G439" s="276">
        <v>0.1</v>
      </c>
      <c r="H439" s="281">
        <f>'Pixel-System'!J53</f>
        <v>-4</v>
      </c>
      <c r="I439" s="276" t="s">
        <v>6169</v>
      </c>
      <c r="J439" s="276">
        <f t="shared" si="6"/>
        <v>32368</v>
      </c>
      <c r="K439" s="277"/>
    </row>
    <row r="440" spans="1:11" x14ac:dyDescent="0.15">
      <c r="A440" s="274">
        <v>439</v>
      </c>
      <c r="B440" s="275" t="s">
        <v>907</v>
      </c>
      <c r="C440" s="276" t="s">
        <v>862</v>
      </c>
      <c r="D440" s="281">
        <v>-5</v>
      </c>
      <c r="E440" s="281">
        <v>5</v>
      </c>
      <c r="F440" s="276" t="s">
        <v>225</v>
      </c>
      <c r="G440" s="276">
        <v>0.1</v>
      </c>
      <c r="H440" s="281" t="str">
        <f>'Pixel-System'!J54</f>
        <v>NU</v>
      </c>
      <c r="I440" s="276" t="s">
        <v>6169</v>
      </c>
      <c r="J440" s="276">
        <f t="shared" si="6"/>
        <v>65535</v>
      </c>
      <c r="K440" s="277"/>
    </row>
    <row r="441" spans="1:11" x14ac:dyDescent="0.15">
      <c r="A441" s="274">
        <v>440</v>
      </c>
      <c r="B441" s="275" t="s">
        <v>908</v>
      </c>
      <c r="C441" s="276" t="s">
        <v>862</v>
      </c>
      <c r="D441" s="281">
        <v>-5</v>
      </c>
      <c r="E441" s="281">
        <v>5</v>
      </c>
      <c r="F441" s="276" t="s">
        <v>225</v>
      </c>
      <c r="G441" s="276">
        <v>0.1</v>
      </c>
      <c r="H441" s="281" t="str">
        <f>'Pixel-System'!J55</f>
        <v>NU</v>
      </c>
      <c r="I441" s="276" t="s">
        <v>6169</v>
      </c>
      <c r="J441" s="276">
        <f t="shared" si="6"/>
        <v>65535</v>
      </c>
      <c r="K441" s="277"/>
    </row>
    <row r="442" spans="1:11" x14ac:dyDescent="0.15">
      <c r="A442" s="274">
        <v>441</v>
      </c>
      <c r="B442" s="275" t="s">
        <v>909</v>
      </c>
      <c r="C442" s="276" t="s">
        <v>862</v>
      </c>
      <c r="D442" s="281">
        <v>-5</v>
      </c>
      <c r="E442" s="281">
        <v>5</v>
      </c>
      <c r="F442" s="276" t="s">
        <v>225</v>
      </c>
      <c r="G442" s="276">
        <v>0.1</v>
      </c>
      <c r="H442" s="281" t="str">
        <f>'Pixel-System'!J56</f>
        <v>NU</v>
      </c>
      <c r="I442" s="276" t="s">
        <v>6169</v>
      </c>
      <c r="J442" s="276">
        <f t="shared" si="6"/>
        <v>65535</v>
      </c>
      <c r="K442" s="277"/>
    </row>
    <row r="443" spans="1:11" x14ac:dyDescent="0.15">
      <c r="A443" s="274">
        <v>442</v>
      </c>
      <c r="B443" s="275" t="s">
        <v>910</v>
      </c>
      <c r="C443" s="276" t="s">
        <v>862</v>
      </c>
      <c r="D443" s="281">
        <v>-5</v>
      </c>
      <c r="E443" s="281">
        <v>5</v>
      </c>
      <c r="F443" s="276" t="s">
        <v>225</v>
      </c>
      <c r="G443" s="276">
        <v>0.1</v>
      </c>
      <c r="H443" s="281" t="str">
        <f>'Pixel-System'!J57</f>
        <v>NU</v>
      </c>
      <c r="I443" s="276" t="s">
        <v>6169</v>
      </c>
      <c r="J443" s="276">
        <f t="shared" si="6"/>
        <v>65535</v>
      </c>
      <c r="K443" s="277"/>
    </row>
    <row r="444" spans="1:11" x14ac:dyDescent="0.15">
      <c r="A444" s="274">
        <v>443</v>
      </c>
      <c r="B444" s="275" t="s">
        <v>911</v>
      </c>
      <c r="C444" s="276" t="s">
        <v>862</v>
      </c>
      <c r="D444" s="281">
        <v>-5</v>
      </c>
      <c r="E444" s="281">
        <v>5</v>
      </c>
      <c r="F444" s="276" t="s">
        <v>225</v>
      </c>
      <c r="G444" s="276">
        <v>0.1</v>
      </c>
      <c r="H444" s="281" t="str">
        <f>'Pixel-System'!J58</f>
        <v>NU</v>
      </c>
      <c r="I444" s="276" t="s">
        <v>6169</v>
      </c>
      <c r="J444" s="276">
        <f t="shared" si="6"/>
        <v>65535</v>
      </c>
      <c r="K444" s="277"/>
    </row>
    <row r="445" spans="1:11" x14ac:dyDescent="0.15">
      <c r="A445" s="274">
        <v>444</v>
      </c>
      <c r="B445" s="275" t="s">
        <v>912</v>
      </c>
      <c r="C445" s="276" t="s">
        <v>862</v>
      </c>
      <c r="D445" s="281">
        <v>-5</v>
      </c>
      <c r="E445" s="281">
        <v>5</v>
      </c>
      <c r="F445" s="276" t="s">
        <v>225</v>
      </c>
      <c r="G445" s="276">
        <v>0.1</v>
      </c>
      <c r="H445" s="281" t="str">
        <f>'Pixel-System'!J59</f>
        <v>NU</v>
      </c>
      <c r="I445" s="276" t="s">
        <v>6169</v>
      </c>
      <c r="J445" s="276">
        <f t="shared" si="6"/>
        <v>65535</v>
      </c>
      <c r="K445" s="277"/>
    </row>
    <row r="446" spans="1:11" x14ac:dyDescent="0.15">
      <c r="A446" s="274">
        <v>445</v>
      </c>
      <c r="B446" s="275" t="s">
        <v>913</v>
      </c>
      <c r="C446" s="276" t="s">
        <v>862</v>
      </c>
      <c r="D446" s="281">
        <v>-5</v>
      </c>
      <c r="E446" s="281">
        <v>5</v>
      </c>
      <c r="F446" s="276" t="s">
        <v>225</v>
      </c>
      <c r="G446" s="276">
        <v>0.1</v>
      </c>
      <c r="H446" s="281" t="str">
        <f>'Pixel-System'!J60</f>
        <v>NU</v>
      </c>
      <c r="I446" s="276" t="s">
        <v>6169</v>
      </c>
      <c r="J446" s="276">
        <f t="shared" si="6"/>
        <v>65535</v>
      </c>
      <c r="K446" s="277"/>
    </row>
    <row r="447" spans="1:11" x14ac:dyDescent="0.15">
      <c r="A447" s="274">
        <v>446</v>
      </c>
      <c r="B447" s="275" t="s">
        <v>914</v>
      </c>
      <c r="C447" s="276" t="s">
        <v>862</v>
      </c>
      <c r="D447" s="281">
        <v>-5</v>
      </c>
      <c r="E447" s="281">
        <v>5</v>
      </c>
      <c r="F447" s="276" t="s">
        <v>225</v>
      </c>
      <c r="G447" s="276">
        <v>0.1</v>
      </c>
      <c r="H447" s="281" t="str">
        <f>'Pixel-System'!J61</f>
        <v>NU</v>
      </c>
      <c r="I447" s="276" t="s">
        <v>6169</v>
      </c>
      <c r="J447" s="276">
        <f t="shared" si="6"/>
        <v>65535</v>
      </c>
      <c r="K447" s="277"/>
    </row>
    <row r="448" spans="1:11" x14ac:dyDescent="0.15">
      <c r="A448" s="274">
        <v>447</v>
      </c>
      <c r="B448" s="275" t="s">
        <v>915</v>
      </c>
      <c r="C448" s="276" t="s">
        <v>862</v>
      </c>
      <c r="D448" s="281">
        <v>-5</v>
      </c>
      <c r="E448" s="281">
        <v>5</v>
      </c>
      <c r="F448" s="276" t="s">
        <v>225</v>
      </c>
      <c r="G448" s="276">
        <v>0.1</v>
      </c>
      <c r="H448" s="281" t="str">
        <f>'Pixel-System'!J62</f>
        <v>NU</v>
      </c>
      <c r="I448" s="276" t="s">
        <v>6169</v>
      </c>
      <c r="J448" s="276">
        <f t="shared" si="6"/>
        <v>65535</v>
      </c>
      <c r="K448" s="277"/>
    </row>
    <row r="449" spans="1:11" x14ac:dyDescent="0.15">
      <c r="A449" s="274">
        <v>448</v>
      </c>
      <c r="B449" s="275" t="s">
        <v>916</v>
      </c>
      <c r="C449" s="276" t="s">
        <v>862</v>
      </c>
      <c r="D449" s="281">
        <v>-5</v>
      </c>
      <c r="E449" s="281">
        <v>5</v>
      </c>
      <c r="F449" s="276" t="s">
        <v>225</v>
      </c>
      <c r="G449" s="276">
        <v>0.1</v>
      </c>
      <c r="H449" s="281" t="str">
        <f>'Pixel-System'!J63</f>
        <v>NU</v>
      </c>
      <c r="I449" s="276" t="s">
        <v>6169</v>
      </c>
      <c r="J449" s="276">
        <f t="shared" si="6"/>
        <v>65535</v>
      </c>
      <c r="K449" s="277"/>
    </row>
    <row r="450" spans="1:11" x14ac:dyDescent="0.15">
      <c r="A450" s="274">
        <v>449</v>
      </c>
      <c r="B450" s="275" t="s">
        <v>917</v>
      </c>
      <c r="C450" s="276" t="s">
        <v>862</v>
      </c>
      <c r="D450" s="281">
        <v>-5</v>
      </c>
      <c r="E450" s="281">
        <v>5</v>
      </c>
      <c r="F450" s="276" t="s">
        <v>225</v>
      </c>
      <c r="G450" s="276">
        <v>0.1</v>
      </c>
      <c r="H450" s="281" t="str">
        <f>'Pixel-System'!J64</f>
        <v>NU</v>
      </c>
      <c r="I450" s="276" t="s">
        <v>6169</v>
      </c>
      <c r="J450" s="276">
        <f t="shared" si="6"/>
        <v>65535</v>
      </c>
      <c r="K450" s="277"/>
    </row>
    <row r="451" spans="1:11" x14ac:dyDescent="0.15">
      <c r="A451" s="274">
        <v>450</v>
      </c>
      <c r="B451" s="275" t="s">
        <v>918</v>
      </c>
      <c r="C451" s="276" t="s">
        <v>862</v>
      </c>
      <c r="D451" s="281">
        <v>-5</v>
      </c>
      <c r="E451" s="281">
        <v>5</v>
      </c>
      <c r="F451" s="276" t="s">
        <v>225</v>
      </c>
      <c r="G451" s="276">
        <v>0.1</v>
      </c>
      <c r="H451" s="281" t="str">
        <f>'Pixel-System'!J65</f>
        <v>NU</v>
      </c>
      <c r="I451" s="276" t="s">
        <v>6169</v>
      </c>
      <c r="J451" s="276">
        <f t="shared" si="6"/>
        <v>65535</v>
      </c>
      <c r="K451" s="277"/>
    </row>
    <row r="452" spans="1:11" x14ac:dyDescent="0.15">
      <c r="A452" s="274">
        <v>451</v>
      </c>
      <c r="B452" s="275" t="s">
        <v>919</v>
      </c>
      <c r="C452" s="276" t="s">
        <v>862</v>
      </c>
      <c r="D452" s="281">
        <v>-5</v>
      </c>
      <c r="E452" s="281">
        <v>5</v>
      </c>
      <c r="F452" s="276" t="s">
        <v>225</v>
      </c>
      <c r="G452" s="276">
        <v>0.1</v>
      </c>
      <c r="H452" s="281" t="str">
        <f>'Pixel-System'!J66</f>
        <v>NU</v>
      </c>
      <c r="I452" s="276" t="s">
        <v>6169</v>
      </c>
      <c r="J452" s="276">
        <f t="shared" si="6"/>
        <v>65535</v>
      </c>
      <c r="K452" s="277"/>
    </row>
    <row r="453" spans="1:11" x14ac:dyDescent="0.15">
      <c r="A453" s="274">
        <v>452</v>
      </c>
      <c r="B453" s="275" t="s">
        <v>920</v>
      </c>
      <c r="C453" s="276" t="s">
        <v>862</v>
      </c>
      <c r="D453" s="281">
        <v>-5</v>
      </c>
      <c r="E453" s="281">
        <v>5</v>
      </c>
      <c r="F453" s="276" t="s">
        <v>225</v>
      </c>
      <c r="G453" s="276">
        <v>0.1</v>
      </c>
      <c r="H453" s="281" t="str">
        <f>'Pixel-System'!J67</f>
        <v>NU</v>
      </c>
      <c r="I453" s="276" t="s">
        <v>6169</v>
      </c>
      <c r="J453" s="276">
        <f t="shared" si="6"/>
        <v>65535</v>
      </c>
      <c r="K453" s="277"/>
    </row>
    <row r="454" spans="1:11" x14ac:dyDescent="0.15">
      <c r="A454" s="274">
        <v>453</v>
      </c>
      <c r="B454" s="275" t="s">
        <v>921</v>
      </c>
      <c r="C454" s="276" t="s">
        <v>862</v>
      </c>
      <c r="D454" s="281">
        <v>-5</v>
      </c>
      <c r="E454" s="281">
        <v>5</v>
      </c>
      <c r="F454" s="276" t="s">
        <v>225</v>
      </c>
      <c r="G454" s="276">
        <v>0.1</v>
      </c>
      <c r="H454" s="281" t="str">
        <f>'Pixel-System'!J68</f>
        <v>NU</v>
      </c>
      <c r="I454" s="276" t="s">
        <v>6169</v>
      </c>
      <c r="J454" s="276">
        <f t="shared" si="6"/>
        <v>65535</v>
      </c>
      <c r="K454" s="277"/>
    </row>
    <row r="455" spans="1:11" x14ac:dyDescent="0.15">
      <c r="A455" s="274">
        <v>454</v>
      </c>
      <c r="B455" s="275" t="s">
        <v>922</v>
      </c>
      <c r="C455" s="276" t="s">
        <v>862</v>
      </c>
      <c r="D455" s="281">
        <v>-5</v>
      </c>
      <c r="E455" s="281">
        <v>5</v>
      </c>
      <c r="F455" s="276" t="s">
        <v>225</v>
      </c>
      <c r="G455" s="276">
        <v>0.1</v>
      </c>
      <c r="H455" s="281" t="str">
        <f>'Pixel-System'!J69</f>
        <v>NU</v>
      </c>
      <c r="I455" s="276" t="s">
        <v>6169</v>
      </c>
      <c r="J455" s="276">
        <f t="shared" si="6"/>
        <v>65535</v>
      </c>
      <c r="K455" s="277"/>
    </row>
    <row r="456" spans="1:11" x14ac:dyDescent="0.15">
      <c r="A456" s="274">
        <v>455</v>
      </c>
      <c r="B456" s="275" t="s">
        <v>923</v>
      </c>
      <c r="C456" s="276" t="s">
        <v>862</v>
      </c>
      <c r="D456" s="281">
        <v>-5</v>
      </c>
      <c r="E456" s="281">
        <v>5</v>
      </c>
      <c r="F456" s="276" t="s">
        <v>225</v>
      </c>
      <c r="G456" s="276">
        <v>0.1</v>
      </c>
      <c r="H456" s="281" t="str">
        <f>'Pixel-System'!J70</f>
        <v>NU</v>
      </c>
      <c r="I456" s="276" t="s">
        <v>6169</v>
      </c>
      <c r="J456" s="276">
        <f t="shared" si="6"/>
        <v>65535</v>
      </c>
      <c r="K456" s="277"/>
    </row>
    <row r="457" spans="1:11" x14ac:dyDescent="0.15">
      <c r="A457" s="274">
        <v>456</v>
      </c>
      <c r="B457" s="275" t="s">
        <v>924</v>
      </c>
      <c r="C457" s="276" t="s">
        <v>862</v>
      </c>
      <c r="D457" s="281">
        <v>-5</v>
      </c>
      <c r="E457" s="281">
        <v>5</v>
      </c>
      <c r="F457" s="276" t="s">
        <v>225</v>
      </c>
      <c r="G457" s="276">
        <v>0.1</v>
      </c>
      <c r="H457" s="281" t="str">
        <f>'Pixel-System'!J71</f>
        <v>NU</v>
      </c>
      <c r="I457" s="276" t="s">
        <v>6169</v>
      </c>
      <c r="J457" s="276">
        <f t="shared" si="6"/>
        <v>65535</v>
      </c>
      <c r="K457" s="277"/>
    </row>
    <row r="458" spans="1:11" x14ac:dyDescent="0.15">
      <c r="A458" s="274">
        <v>457</v>
      </c>
      <c r="B458" s="275" t="s">
        <v>925</v>
      </c>
      <c r="C458" s="276" t="s">
        <v>862</v>
      </c>
      <c r="D458" s="281">
        <v>-5</v>
      </c>
      <c r="E458" s="281">
        <v>5</v>
      </c>
      <c r="F458" s="276" t="s">
        <v>225</v>
      </c>
      <c r="G458" s="276">
        <v>0.1</v>
      </c>
      <c r="H458" s="281" t="str">
        <f>'Pixel-System'!J72</f>
        <v>NU</v>
      </c>
      <c r="I458" s="276" t="s">
        <v>6169</v>
      </c>
      <c r="J458" s="276">
        <f t="shared" si="6"/>
        <v>65535</v>
      </c>
      <c r="K458" s="277"/>
    </row>
    <row r="459" spans="1:11" x14ac:dyDescent="0.15">
      <c r="A459" s="274">
        <v>458</v>
      </c>
      <c r="B459" s="275" t="s">
        <v>926</v>
      </c>
      <c r="C459" s="276" t="s">
        <v>862</v>
      </c>
      <c r="D459" s="281">
        <v>-5</v>
      </c>
      <c r="E459" s="281">
        <v>5</v>
      </c>
      <c r="F459" s="276" t="s">
        <v>225</v>
      </c>
      <c r="G459" s="276">
        <v>0.1</v>
      </c>
      <c r="H459" s="281" t="str">
        <f>'Pixel-System'!J73</f>
        <v>NU</v>
      </c>
      <c r="I459" s="276" t="s">
        <v>6169</v>
      </c>
      <c r="J459" s="276">
        <f t="shared" si="6"/>
        <v>65535</v>
      </c>
      <c r="K459" s="277"/>
    </row>
    <row r="460" spans="1:11" x14ac:dyDescent="0.15">
      <c r="A460" s="274">
        <v>459</v>
      </c>
      <c r="B460" s="275" t="s">
        <v>927</v>
      </c>
      <c r="C460" s="276" t="s">
        <v>862</v>
      </c>
      <c r="D460" s="281">
        <v>-5</v>
      </c>
      <c r="E460" s="281">
        <v>5</v>
      </c>
      <c r="F460" s="276" t="s">
        <v>225</v>
      </c>
      <c r="G460" s="276">
        <v>0.1</v>
      </c>
      <c r="H460" s="281">
        <f>'Pixel-System'!J74</f>
        <v>-5</v>
      </c>
      <c r="I460" s="276" t="s">
        <v>6169</v>
      </c>
      <c r="J460" s="276">
        <f t="shared" si="6"/>
        <v>32268</v>
      </c>
      <c r="K460" s="277"/>
    </row>
    <row r="461" spans="1:11" x14ac:dyDescent="0.15">
      <c r="A461" s="274">
        <v>460</v>
      </c>
      <c r="B461" s="275" t="s">
        <v>928</v>
      </c>
      <c r="C461" s="276" t="s">
        <v>862</v>
      </c>
      <c r="D461" s="281">
        <v>-5</v>
      </c>
      <c r="E461" s="281">
        <v>5</v>
      </c>
      <c r="F461" s="276" t="s">
        <v>225</v>
      </c>
      <c r="G461" s="276">
        <v>0.1</v>
      </c>
      <c r="H461" s="281">
        <f>'Pixel-System'!J75</f>
        <v>-5</v>
      </c>
      <c r="I461" s="276" t="s">
        <v>6169</v>
      </c>
      <c r="J461" s="276">
        <f t="shared" si="6"/>
        <v>32268</v>
      </c>
      <c r="K461" s="277"/>
    </row>
    <row r="462" spans="1:11" x14ac:dyDescent="0.15">
      <c r="A462" s="274">
        <v>461</v>
      </c>
      <c r="B462" s="275" t="s">
        <v>929</v>
      </c>
      <c r="C462" s="276" t="s">
        <v>862</v>
      </c>
      <c r="D462" s="281">
        <v>-5</v>
      </c>
      <c r="E462" s="281">
        <v>5</v>
      </c>
      <c r="F462" s="276" t="s">
        <v>225</v>
      </c>
      <c r="G462" s="276">
        <v>0.1</v>
      </c>
      <c r="H462" s="281">
        <f>'Pixel-System'!J76</f>
        <v>-5</v>
      </c>
      <c r="I462" s="276" t="s">
        <v>6169</v>
      </c>
      <c r="J462" s="276">
        <f t="shared" ref="J462:J525" si="7">IF(H462="NU",65535,H462*100+32768)</f>
        <v>32268</v>
      </c>
      <c r="K462" s="277"/>
    </row>
    <row r="463" spans="1:11" x14ac:dyDescent="0.15">
      <c r="A463" s="274">
        <v>462</v>
      </c>
      <c r="B463" s="275" t="s">
        <v>930</v>
      </c>
      <c r="C463" s="276" t="s">
        <v>862</v>
      </c>
      <c r="D463" s="281">
        <v>-5</v>
      </c>
      <c r="E463" s="281">
        <v>5</v>
      </c>
      <c r="F463" s="276" t="s">
        <v>225</v>
      </c>
      <c r="G463" s="276">
        <v>0.1</v>
      </c>
      <c r="H463" s="281">
        <f>'Pixel-System'!J77</f>
        <v>-5</v>
      </c>
      <c r="I463" s="276" t="s">
        <v>6169</v>
      </c>
      <c r="J463" s="276">
        <f t="shared" si="7"/>
        <v>32268</v>
      </c>
      <c r="K463" s="277"/>
    </row>
    <row r="464" spans="1:11" x14ac:dyDescent="0.15">
      <c r="A464" s="274">
        <v>463</v>
      </c>
      <c r="B464" s="275" t="s">
        <v>931</v>
      </c>
      <c r="C464" s="276" t="s">
        <v>862</v>
      </c>
      <c r="D464" s="281">
        <v>-5</v>
      </c>
      <c r="E464" s="281">
        <v>5</v>
      </c>
      <c r="F464" s="276" t="s">
        <v>225</v>
      </c>
      <c r="G464" s="276">
        <v>0.1</v>
      </c>
      <c r="H464" s="281">
        <f>'Pixel-System'!J78</f>
        <v>-5</v>
      </c>
      <c r="I464" s="276" t="s">
        <v>6169</v>
      </c>
      <c r="J464" s="276">
        <f t="shared" si="7"/>
        <v>32268</v>
      </c>
      <c r="K464" s="277"/>
    </row>
    <row r="465" spans="1:11" x14ac:dyDescent="0.15">
      <c r="A465" s="274">
        <v>464</v>
      </c>
      <c r="B465" s="275" t="s">
        <v>932</v>
      </c>
      <c r="C465" s="276" t="s">
        <v>862</v>
      </c>
      <c r="D465" s="281">
        <v>-5</v>
      </c>
      <c r="E465" s="281">
        <v>5</v>
      </c>
      <c r="F465" s="276" t="s">
        <v>225</v>
      </c>
      <c r="G465" s="276">
        <v>0.1</v>
      </c>
      <c r="H465" s="281">
        <f>'Pixel-System'!J79</f>
        <v>-5</v>
      </c>
      <c r="I465" s="276" t="s">
        <v>6169</v>
      </c>
      <c r="J465" s="276">
        <f t="shared" si="7"/>
        <v>32268</v>
      </c>
      <c r="K465" s="277"/>
    </row>
    <row r="466" spans="1:11" x14ac:dyDescent="0.15">
      <c r="A466" s="274">
        <v>465</v>
      </c>
      <c r="B466" s="275" t="s">
        <v>933</v>
      </c>
      <c r="C466" s="276" t="s">
        <v>862</v>
      </c>
      <c r="D466" s="281">
        <v>-5</v>
      </c>
      <c r="E466" s="281">
        <v>5</v>
      </c>
      <c r="F466" s="276" t="s">
        <v>225</v>
      </c>
      <c r="G466" s="276">
        <v>0.1</v>
      </c>
      <c r="H466" s="281">
        <f>'Pixel-System'!J80</f>
        <v>-5</v>
      </c>
      <c r="I466" s="276" t="s">
        <v>6169</v>
      </c>
      <c r="J466" s="276">
        <f t="shared" si="7"/>
        <v>32268</v>
      </c>
      <c r="K466" s="277"/>
    </row>
    <row r="467" spans="1:11" x14ac:dyDescent="0.15">
      <c r="A467" s="274">
        <v>466</v>
      </c>
      <c r="B467" s="275" t="s">
        <v>934</v>
      </c>
      <c r="C467" s="276" t="s">
        <v>862</v>
      </c>
      <c r="D467" s="281">
        <v>-5</v>
      </c>
      <c r="E467" s="281">
        <v>5</v>
      </c>
      <c r="F467" s="276" t="s">
        <v>225</v>
      </c>
      <c r="G467" s="276">
        <v>0.1</v>
      </c>
      <c r="H467" s="281">
        <f>'Pixel-System'!J81</f>
        <v>-5</v>
      </c>
      <c r="I467" s="276" t="s">
        <v>6169</v>
      </c>
      <c r="J467" s="276">
        <f t="shared" si="7"/>
        <v>32268</v>
      </c>
      <c r="K467" s="277"/>
    </row>
    <row r="468" spans="1:11" x14ac:dyDescent="0.15">
      <c r="A468" s="274">
        <v>467</v>
      </c>
      <c r="B468" s="275" t="s">
        <v>935</v>
      </c>
      <c r="C468" s="276" t="s">
        <v>862</v>
      </c>
      <c r="D468" s="281">
        <v>-5</v>
      </c>
      <c r="E468" s="281">
        <v>5</v>
      </c>
      <c r="F468" s="276" t="s">
        <v>225</v>
      </c>
      <c r="G468" s="276">
        <v>0.1</v>
      </c>
      <c r="H468" s="281">
        <f>'Pixel-System'!J82</f>
        <v>-5</v>
      </c>
      <c r="I468" s="276" t="s">
        <v>6169</v>
      </c>
      <c r="J468" s="276">
        <f t="shared" si="7"/>
        <v>32268</v>
      </c>
      <c r="K468" s="277"/>
    </row>
    <row r="469" spans="1:11" x14ac:dyDescent="0.15">
      <c r="A469" s="274">
        <v>468</v>
      </c>
      <c r="B469" s="275" t="s">
        <v>936</v>
      </c>
      <c r="C469" s="276" t="s">
        <v>862</v>
      </c>
      <c r="D469" s="281">
        <v>-5</v>
      </c>
      <c r="E469" s="281">
        <v>5</v>
      </c>
      <c r="F469" s="276" t="s">
        <v>225</v>
      </c>
      <c r="G469" s="276">
        <v>0.1</v>
      </c>
      <c r="H469" s="281">
        <f>'Pixel-System'!J83</f>
        <v>-5</v>
      </c>
      <c r="I469" s="276" t="s">
        <v>6169</v>
      </c>
      <c r="J469" s="276">
        <f t="shared" si="7"/>
        <v>32268</v>
      </c>
      <c r="K469" s="277"/>
    </row>
    <row r="470" spans="1:11" x14ac:dyDescent="0.15">
      <c r="A470" s="274">
        <v>469</v>
      </c>
      <c r="B470" s="275" t="s">
        <v>937</v>
      </c>
      <c r="C470" s="276" t="s">
        <v>862</v>
      </c>
      <c r="D470" s="281">
        <v>-5</v>
      </c>
      <c r="E470" s="281">
        <v>5</v>
      </c>
      <c r="F470" s="276" t="s">
        <v>225</v>
      </c>
      <c r="G470" s="276">
        <v>0.1</v>
      </c>
      <c r="H470" s="281">
        <f>'Pixel-System'!J84</f>
        <v>-5</v>
      </c>
      <c r="I470" s="276" t="s">
        <v>6169</v>
      </c>
      <c r="J470" s="276">
        <f t="shared" si="7"/>
        <v>32268</v>
      </c>
      <c r="K470" s="277"/>
    </row>
    <row r="471" spans="1:11" x14ac:dyDescent="0.15">
      <c r="A471" s="274">
        <v>470</v>
      </c>
      <c r="B471" s="275" t="s">
        <v>938</v>
      </c>
      <c r="C471" s="276" t="s">
        <v>862</v>
      </c>
      <c r="D471" s="281">
        <v>-5</v>
      </c>
      <c r="E471" s="281">
        <v>5</v>
      </c>
      <c r="F471" s="276" t="s">
        <v>225</v>
      </c>
      <c r="G471" s="276">
        <v>0.1</v>
      </c>
      <c r="H471" s="281">
        <f>'Pixel-System'!J85</f>
        <v>-5</v>
      </c>
      <c r="I471" s="276" t="s">
        <v>6169</v>
      </c>
      <c r="J471" s="276">
        <f t="shared" si="7"/>
        <v>32268</v>
      </c>
      <c r="K471" s="277"/>
    </row>
    <row r="472" spans="1:11" x14ac:dyDescent="0.15">
      <c r="A472" s="274">
        <v>471</v>
      </c>
      <c r="B472" s="275" t="s">
        <v>939</v>
      </c>
      <c r="C472" s="276" t="s">
        <v>862</v>
      </c>
      <c r="D472" s="281">
        <v>-5</v>
      </c>
      <c r="E472" s="281">
        <v>5</v>
      </c>
      <c r="F472" s="276" t="s">
        <v>225</v>
      </c>
      <c r="G472" s="276">
        <v>0.1</v>
      </c>
      <c r="H472" s="281" t="str">
        <f>'Pixel-System'!J86</f>
        <v>NU</v>
      </c>
      <c r="I472" s="276" t="s">
        <v>6169</v>
      </c>
      <c r="J472" s="276">
        <f t="shared" si="7"/>
        <v>65535</v>
      </c>
      <c r="K472" s="277"/>
    </row>
    <row r="473" spans="1:11" x14ac:dyDescent="0.15">
      <c r="A473" s="274">
        <v>472</v>
      </c>
      <c r="B473" s="275" t="s">
        <v>940</v>
      </c>
      <c r="C473" s="276" t="s">
        <v>862</v>
      </c>
      <c r="D473" s="281">
        <v>-5</v>
      </c>
      <c r="E473" s="281">
        <v>5</v>
      </c>
      <c r="F473" s="276" t="s">
        <v>225</v>
      </c>
      <c r="G473" s="276">
        <v>0.1</v>
      </c>
      <c r="H473" s="281" t="str">
        <f>'Pixel-System'!J87</f>
        <v>NU</v>
      </c>
      <c r="I473" s="276" t="s">
        <v>6169</v>
      </c>
      <c r="J473" s="276">
        <f t="shared" si="7"/>
        <v>65535</v>
      </c>
      <c r="K473" s="277"/>
    </row>
    <row r="474" spans="1:11" x14ac:dyDescent="0.15">
      <c r="A474" s="274">
        <v>473</v>
      </c>
      <c r="B474" s="275" t="s">
        <v>941</v>
      </c>
      <c r="C474" s="276" t="s">
        <v>862</v>
      </c>
      <c r="D474" s="281">
        <v>-5</v>
      </c>
      <c r="E474" s="281">
        <v>5</v>
      </c>
      <c r="F474" s="276" t="s">
        <v>225</v>
      </c>
      <c r="G474" s="276">
        <v>0.1</v>
      </c>
      <c r="H474" s="281" t="str">
        <f>'Pixel-System'!J88</f>
        <v>NU</v>
      </c>
      <c r="I474" s="276" t="s">
        <v>6169</v>
      </c>
      <c r="J474" s="276">
        <f t="shared" si="7"/>
        <v>65535</v>
      </c>
      <c r="K474" s="277"/>
    </row>
    <row r="475" spans="1:11" x14ac:dyDescent="0.15">
      <c r="A475" s="274">
        <v>474</v>
      </c>
      <c r="B475" s="275" t="s">
        <v>942</v>
      </c>
      <c r="C475" s="276" t="s">
        <v>862</v>
      </c>
      <c r="D475" s="281">
        <v>-5</v>
      </c>
      <c r="E475" s="281">
        <v>5</v>
      </c>
      <c r="F475" s="276" t="s">
        <v>225</v>
      </c>
      <c r="G475" s="276">
        <v>0.1</v>
      </c>
      <c r="H475" s="281" t="str">
        <f>'Pixel-System'!J89</f>
        <v>NU</v>
      </c>
      <c r="I475" s="276" t="s">
        <v>6169</v>
      </c>
      <c r="J475" s="276">
        <f t="shared" si="7"/>
        <v>65535</v>
      </c>
      <c r="K475" s="277"/>
    </row>
    <row r="476" spans="1:11" x14ac:dyDescent="0.15">
      <c r="A476" s="274">
        <v>475</v>
      </c>
      <c r="B476" s="275" t="s">
        <v>943</v>
      </c>
      <c r="C476" s="276" t="s">
        <v>862</v>
      </c>
      <c r="D476" s="281">
        <v>-5</v>
      </c>
      <c r="E476" s="281">
        <v>5</v>
      </c>
      <c r="F476" s="276" t="s">
        <v>225</v>
      </c>
      <c r="G476" s="276">
        <v>0.1</v>
      </c>
      <c r="H476" s="281" t="str">
        <f>'Pixel-System'!J90</f>
        <v>NU</v>
      </c>
      <c r="I476" s="276" t="s">
        <v>6169</v>
      </c>
      <c r="J476" s="276">
        <f t="shared" si="7"/>
        <v>65535</v>
      </c>
      <c r="K476" s="277"/>
    </row>
    <row r="477" spans="1:11" x14ac:dyDescent="0.15">
      <c r="A477" s="274">
        <v>476</v>
      </c>
      <c r="B477" s="275" t="s">
        <v>944</v>
      </c>
      <c r="C477" s="276" t="s">
        <v>862</v>
      </c>
      <c r="D477" s="281">
        <v>-5</v>
      </c>
      <c r="E477" s="281">
        <v>5</v>
      </c>
      <c r="F477" s="276" t="s">
        <v>225</v>
      </c>
      <c r="G477" s="276">
        <v>0.1</v>
      </c>
      <c r="H477" s="281" t="str">
        <f>'Pixel-System'!J91</f>
        <v>NU</v>
      </c>
      <c r="I477" s="276" t="s">
        <v>6169</v>
      </c>
      <c r="J477" s="276">
        <f t="shared" si="7"/>
        <v>65535</v>
      </c>
      <c r="K477" s="277"/>
    </row>
    <row r="478" spans="1:11" x14ac:dyDescent="0.15">
      <c r="A478" s="274">
        <v>477</v>
      </c>
      <c r="B478" s="275" t="s">
        <v>945</v>
      </c>
      <c r="C478" s="276" t="s">
        <v>862</v>
      </c>
      <c r="D478" s="281">
        <v>-5</v>
      </c>
      <c r="E478" s="281">
        <v>5</v>
      </c>
      <c r="F478" s="276" t="s">
        <v>225</v>
      </c>
      <c r="G478" s="276">
        <v>0.1</v>
      </c>
      <c r="H478" s="281" t="str">
        <f>'Pixel-System'!J92</f>
        <v>NU</v>
      </c>
      <c r="I478" s="276" t="s">
        <v>6169</v>
      </c>
      <c r="J478" s="276">
        <f t="shared" si="7"/>
        <v>65535</v>
      </c>
      <c r="K478" s="277"/>
    </row>
    <row r="479" spans="1:11" x14ac:dyDescent="0.15">
      <c r="A479" s="274">
        <v>478</v>
      </c>
      <c r="B479" s="275" t="s">
        <v>946</v>
      </c>
      <c r="C479" s="276" t="s">
        <v>862</v>
      </c>
      <c r="D479" s="281">
        <v>-5</v>
      </c>
      <c r="E479" s="281">
        <v>5</v>
      </c>
      <c r="F479" s="276" t="s">
        <v>225</v>
      </c>
      <c r="G479" s="276">
        <v>0.1</v>
      </c>
      <c r="H479" s="281" t="str">
        <f>'Pixel-System'!J93</f>
        <v>NU</v>
      </c>
      <c r="I479" s="276" t="s">
        <v>6169</v>
      </c>
      <c r="J479" s="276">
        <f t="shared" si="7"/>
        <v>65535</v>
      </c>
      <c r="K479" s="277"/>
    </row>
    <row r="480" spans="1:11" x14ac:dyDescent="0.15">
      <c r="A480" s="274">
        <v>479</v>
      </c>
      <c r="B480" s="275" t="s">
        <v>947</v>
      </c>
      <c r="C480" s="276" t="s">
        <v>862</v>
      </c>
      <c r="D480" s="281">
        <v>-5</v>
      </c>
      <c r="E480" s="281">
        <v>5</v>
      </c>
      <c r="F480" s="276" t="s">
        <v>225</v>
      </c>
      <c r="G480" s="276">
        <v>0.1</v>
      </c>
      <c r="H480" s="281" t="str">
        <f>'Pixel-System'!J94</f>
        <v>NU</v>
      </c>
      <c r="I480" s="276" t="s">
        <v>6169</v>
      </c>
      <c r="J480" s="276">
        <f t="shared" si="7"/>
        <v>65535</v>
      </c>
      <c r="K480" s="277"/>
    </row>
    <row r="481" spans="1:11" x14ac:dyDescent="0.15">
      <c r="A481" s="274">
        <v>480</v>
      </c>
      <c r="B481" s="275" t="s">
        <v>948</v>
      </c>
      <c r="C481" s="276" t="s">
        <v>862</v>
      </c>
      <c r="D481" s="281">
        <v>-5</v>
      </c>
      <c r="E481" s="281">
        <v>5</v>
      </c>
      <c r="F481" s="276" t="s">
        <v>225</v>
      </c>
      <c r="G481" s="276">
        <v>0.1</v>
      </c>
      <c r="H481" s="281" t="str">
        <f>'Pixel-System'!J95</f>
        <v>NU</v>
      </c>
      <c r="I481" s="276" t="s">
        <v>6169</v>
      </c>
      <c r="J481" s="276">
        <f t="shared" si="7"/>
        <v>65535</v>
      </c>
      <c r="K481" s="277"/>
    </row>
    <row r="482" spans="1:11" x14ac:dyDescent="0.15">
      <c r="A482" s="274">
        <v>481</v>
      </c>
      <c r="B482" s="275" t="s">
        <v>949</v>
      </c>
      <c r="C482" s="276" t="s">
        <v>862</v>
      </c>
      <c r="D482" s="281">
        <v>-5</v>
      </c>
      <c r="E482" s="281">
        <v>5</v>
      </c>
      <c r="F482" s="276" t="s">
        <v>225</v>
      </c>
      <c r="G482" s="276">
        <v>0.1</v>
      </c>
      <c r="H482" s="281" t="str">
        <f>'Pixel-System'!J96</f>
        <v>NU</v>
      </c>
      <c r="I482" s="276" t="s">
        <v>6169</v>
      </c>
      <c r="J482" s="276">
        <f t="shared" si="7"/>
        <v>65535</v>
      </c>
      <c r="K482" s="277"/>
    </row>
    <row r="483" spans="1:11" x14ac:dyDescent="0.15">
      <c r="A483" s="274">
        <v>482</v>
      </c>
      <c r="B483" s="275" t="s">
        <v>950</v>
      </c>
      <c r="C483" s="276" t="s">
        <v>862</v>
      </c>
      <c r="D483" s="281">
        <v>-5</v>
      </c>
      <c r="E483" s="281">
        <v>5</v>
      </c>
      <c r="F483" s="276" t="s">
        <v>225</v>
      </c>
      <c r="G483" s="276">
        <v>0.1</v>
      </c>
      <c r="H483" s="281" t="str">
        <f>'Pixel-System'!J97</f>
        <v>NU</v>
      </c>
      <c r="I483" s="276" t="s">
        <v>6169</v>
      </c>
      <c r="J483" s="276">
        <f t="shared" si="7"/>
        <v>65535</v>
      </c>
      <c r="K483" s="277"/>
    </row>
    <row r="484" spans="1:11" x14ac:dyDescent="0.15">
      <c r="A484" s="274">
        <v>483</v>
      </c>
      <c r="B484" s="275" t="s">
        <v>951</v>
      </c>
      <c r="C484" s="276" t="s">
        <v>862</v>
      </c>
      <c r="D484" s="281">
        <v>-5</v>
      </c>
      <c r="E484" s="281">
        <v>5</v>
      </c>
      <c r="F484" s="276" t="s">
        <v>225</v>
      </c>
      <c r="G484" s="276">
        <v>0.1</v>
      </c>
      <c r="H484" s="281" t="str">
        <f>'Pixel-System'!J98</f>
        <v>NU</v>
      </c>
      <c r="I484" s="276" t="s">
        <v>6169</v>
      </c>
      <c r="J484" s="276">
        <f t="shared" si="7"/>
        <v>65535</v>
      </c>
      <c r="K484" s="277"/>
    </row>
    <row r="485" spans="1:11" x14ac:dyDescent="0.15">
      <c r="A485" s="274">
        <v>484</v>
      </c>
      <c r="B485" s="275" t="s">
        <v>952</v>
      </c>
      <c r="C485" s="276" t="s">
        <v>862</v>
      </c>
      <c r="D485" s="281">
        <v>-5</v>
      </c>
      <c r="E485" s="281">
        <v>5</v>
      </c>
      <c r="F485" s="276" t="s">
        <v>225</v>
      </c>
      <c r="G485" s="276">
        <v>0.1</v>
      </c>
      <c r="H485" s="281" t="str">
        <f>'Pixel-System'!J99</f>
        <v>NU</v>
      </c>
      <c r="I485" s="276" t="s">
        <v>6169</v>
      </c>
      <c r="J485" s="276">
        <f t="shared" si="7"/>
        <v>65535</v>
      </c>
      <c r="K485" s="277"/>
    </row>
    <row r="486" spans="1:11" x14ac:dyDescent="0.15">
      <c r="A486" s="274">
        <v>485</v>
      </c>
      <c r="B486" s="275" t="s">
        <v>953</v>
      </c>
      <c r="C486" s="276" t="s">
        <v>862</v>
      </c>
      <c r="D486" s="281">
        <v>-5</v>
      </c>
      <c r="E486" s="281">
        <v>5</v>
      </c>
      <c r="F486" s="276" t="s">
        <v>225</v>
      </c>
      <c r="G486" s="276">
        <v>0.1</v>
      </c>
      <c r="H486" s="281" t="str">
        <f>'Pixel-System'!J100</f>
        <v>NU</v>
      </c>
      <c r="I486" s="276" t="s">
        <v>6169</v>
      </c>
      <c r="J486" s="276">
        <f t="shared" si="7"/>
        <v>65535</v>
      </c>
      <c r="K486" s="277"/>
    </row>
    <row r="487" spans="1:11" x14ac:dyDescent="0.15">
      <c r="A487" s="274">
        <v>486</v>
      </c>
      <c r="B487" s="275" t="s">
        <v>954</v>
      </c>
      <c r="C487" s="276" t="s">
        <v>862</v>
      </c>
      <c r="D487" s="281">
        <v>-5</v>
      </c>
      <c r="E487" s="281">
        <v>5</v>
      </c>
      <c r="F487" s="276" t="s">
        <v>225</v>
      </c>
      <c r="G487" s="276">
        <v>0.1</v>
      </c>
      <c r="H487" s="281" t="str">
        <f>'Pixel-System'!J101</f>
        <v>NU</v>
      </c>
      <c r="I487" s="276" t="s">
        <v>6169</v>
      </c>
      <c r="J487" s="276">
        <f t="shared" si="7"/>
        <v>65535</v>
      </c>
      <c r="K487" s="277"/>
    </row>
    <row r="488" spans="1:11" x14ac:dyDescent="0.15">
      <c r="A488" s="274">
        <v>487</v>
      </c>
      <c r="B488" s="275" t="s">
        <v>955</v>
      </c>
      <c r="C488" s="276" t="s">
        <v>862</v>
      </c>
      <c r="D488" s="281">
        <v>-5</v>
      </c>
      <c r="E488" s="281">
        <v>5</v>
      </c>
      <c r="F488" s="276" t="s">
        <v>225</v>
      </c>
      <c r="G488" s="276">
        <v>0.1</v>
      </c>
      <c r="H488" s="281" t="str">
        <f>'Pixel-System'!J102</f>
        <v>NU</v>
      </c>
      <c r="I488" s="276" t="s">
        <v>6169</v>
      </c>
      <c r="J488" s="276">
        <f t="shared" si="7"/>
        <v>65535</v>
      </c>
      <c r="K488" s="277"/>
    </row>
    <row r="489" spans="1:11" x14ac:dyDescent="0.15">
      <c r="A489" s="274">
        <v>488</v>
      </c>
      <c r="B489" s="275" t="s">
        <v>956</v>
      </c>
      <c r="C489" s="276" t="s">
        <v>862</v>
      </c>
      <c r="D489" s="281">
        <v>-5</v>
      </c>
      <c r="E489" s="281">
        <v>5</v>
      </c>
      <c r="F489" s="276" t="s">
        <v>225</v>
      </c>
      <c r="G489" s="276">
        <v>0.1</v>
      </c>
      <c r="H489" s="281" t="str">
        <f>'Pixel-System'!J103</f>
        <v>NU</v>
      </c>
      <c r="I489" s="276" t="s">
        <v>6169</v>
      </c>
      <c r="J489" s="276">
        <f t="shared" si="7"/>
        <v>65535</v>
      </c>
      <c r="K489" s="277"/>
    </row>
    <row r="490" spans="1:11" x14ac:dyDescent="0.15">
      <c r="A490" s="274">
        <v>489</v>
      </c>
      <c r="B490" s="275" t="s">
        <v>957</v>
      </c>
      <c r="C490" s="276" t="s">
        <v>862</v>
      </c>
      <c r="D490" s="281">
        <v>-5</v>
      </c>
      <c r="E490" s="281">
        <v>5</v>
      </c>
      <c r="F490" s="276" t="s">
        <v>225</v>
      </c>
      <c r="G490" s="276">
        <v>0.1</v>
      </c>
      <c r="H490" s="281" t="str">
        <f>'Pixel-System'!J104</f>
        <v>NU</v>
      </c>
      <c r="I490" s="276" t="s">
        <v>6169</v>
      </c>
      <c r="J490" s="276">
        <f t="shared" si="7"/>
        <v>65535</v>
      </c>
      <c r="K490" s="277"/>
    </row>
    <row r="491" spans="1:11" x14ac:dyDescent="0.15">
      <c r="A491" s="274">
        <v>490</v>
      </c>
      <c r="B491" s="275" t="s">
        <v>958</v>
      </c>
      <c r="C491" s="276" t="s">
        <v>862</v>
      </c>
      <c r="D491" s="281">
        <v>-5</v>
      </c>
      <c r="E491" s="281">
        <v>5</v>
      </c>
      <c r="F491" s="276" t="s">
        <v>225</v>
      </c>
      <c r="G491" s="276">
        <v>0.1</v>
      </c>
      <c r="H491" s="281" t="str">
        <f>'Pixel-System'!J105</f>
        <v>NU</v>
      </c>
      <c r="I491" s="276" t="s">
        <v>6169</v>
      </c>
      <c r="J491" s="276">
        <f t="shared" si="7"/>
        <v>65535</v>
      </c>
      <c r="K491" s="277"/>
    </row>
    <row r="492" spans="1:11" x14ac:dyDescent="0.15">
      <c r="A492" s="274">
        <v>491</v>
      </c>
      <c r="B492" s="275" t="s">
        <v>959</v>
      </c>
      <c r="C492" s="276" t="s">
        <v>862</v>
      </c>
      <c r="D492" s="281">
        <v>-5</v>
      </c>
      <c r="E492" s="281">
        <v>5</v>
      </c>
      <c r="F492" s="276" t="s">
        <v>225</v>
      </c>
      <c r="G492" s="276">
        <v>0.1</v>
      </c>
      <c r="H492" s="281">
        <f>'Pixel-System'!K10</f>
        <v>2</v>
      </c>
      <c r="I492" s="276" t="s">
        <v>6170</v>
      </c>
      <c r="J492" s="276">
        <f t="shared" si="7"/>
        <v>32968</v>
      </c>
      <c r="K492" s="277"/>
    </row>
    <row r="493" spans="1:11" x14ac:dyDescent="0.15">
      <c r="A493" s="274">
        <v>492</v>
      </c>
      <c r="B493" s="275" t="s">
        <v>960</v>
      </c>
      <c r="C493" s="276" t="s">
        <v>862</v>
      </c>
      <c r="D493" s="281">
        <v>-5</v>
      </c>
      <c r="E493" s="281">
        <v>5</v>
      </c>
      <c r="F493" s="276" t="s">
        <v>225</v>
      </c>
      <c r="G493" s="276">
        <v>0.1</v>
      </c>
      <c r="H493" s="281">
        <f>'Pixel-System'!K11</f>
        <v>2</v>
      </c>
      <c r="I493" s="276" t="s">
        <v>6170</v>
      </c>
      <c r="J493" s="276">
        <f t="shared" si="7"/>
        <v>32968</v>
      </c>
      <c r="K493" s="277"/>
    </row>
    <row r="494" spans="1:11" x14ac:dyDescent="0.15">
      <c r="A494" s="274">
        <v>493</v>
      </c>
      <c r="B494" s="275" t="s">
        <v>961</v>
      </c>
      <c r="C494" s="276" t="s">
        <v>862</v>
      </c>
      <c r="D494" s="281">
        <v>-5</v>
      </c>
      <c r="E494" s="281">
        <v>5</v>
      </c>
      <c r="F494" s="276" t="s">
        <v>225</v>
      </c>
      <c r="G494" s="276">
        <v>0.1</v>
      </c>
      <c r="H494" s="281">
        <f>'Pixel-System'!K12</f>
        <v>2</v>
      </c>
      <c r="I494" s="276" t="s">
        <v>6170</v>
      </c>
      <c r="J494" s="276">
        <f t="shared" si="7"/>
        <v>32968</v>
      </c>
      <c r="K494" s="277"/>
    </row>
    <row r="495" spans="1:11" x14ac:dyDescent="0.15">
      <c r="A495" s="274">
        <v>494</v>
      </c>
      <c r="B495" s="275" t="s">
        <v>962</v>
      </c>
      <c r="C495" s="276" t="s">
        <v>862</v>
      </c>
      <c r="D495" s="281">
        <v>-5</v>
      </c>
      <c r="E495" s="281">
        <v>5</v>
      </c>
      <c r="F495" s="276" t="s">
        <v>225</v>
      </c>
      <c r="G495" s="276">
        <v>0.1</v>
      </c>
      <c r="H495" s="281">
        <f>'Pixel-System'!K13</f>
        <v>2</v>
      </c>
      <c r="I495" s="276" t="s">
        <v>6170</v>
      </c>
      <c r="J495" s="276">
        <f t="shared" si="7"/>
        <v>32968</v>
      </c>
      <c r="K495" s="277"/>
    </row>
    <row r="496" spans="1:11" x14ac:dyDescent="0.15">
      <c r="A496" s="274">
        <v>495</v>
      </c>
      <c r="B496" s="275" t="s">
        <v>963</v>
      </c>
      <c r="C496" s="276" t="s">
        <v>862</v>
      </c>
      <c r="D496" s="281">
        <v>-5</v>
      </c>
      <c r="E496" s="281">
        <v>5</v>
      </c>
      <c r="F496" s="276" t="s">
        <v>225</v>
      </c>
      <c r="G496" s="276">
        <v>0.1</v>
      </c>
      <c r="H496" s="281">
        <f>'Pixel-System'!K14</f>
        <v>2</v>
      </c>
      <c r="I496" s="276" t="s">
        <v>6170</v>
      </c>
      <c r="J496" s="276">
        <f t="shared" si="7"/>
        <v>32968</v>
      </c>
      <c r="K496" s="277"/>
    </row>
    <row r="497" spans="1:11" x14ac:dyDescent="0.15">
      <c r="A497" s="274">
        <v>496</v>
      </c>
      <c r="B497" s="275" t="s">
        <v>964</v>
      </c>
      <c r="C497" s="276" t="s">
        <v>862</v>
      </c>
      <c r="D497" s="281">
        <v>-5</v>
      </c>
      <c r="E497" s="281">
        <v>5</v>
      </c>
      <c r="F497" s="276" t="s">
        <v>225</v>
      </c>
      <c r="G497" s="276">
        <v>0.1</v>
      </c>
      <c r="H497" s="281">
        <f>'Pixel-System'!K15</f>
        <v>2</v>
      </c>
      <c r="I497" s="276" t="s">
        <v>6170</v>
      </c>
      <c r="J497" s="276">
        <f t="shared" si="7"/>
        <v>32968</v>
      </c>
      <c r="K497" s="277"/>
    </row>
    <row r="498" spans="1:11" x14ac:dyDescent="0.15">
      <c r="A498" s="274">
        <v>497</v>
      </c>
      <c r="B498" s="275" t="s">
        <v>965</v>
      </c>
      <c r="C498" s="276" t="s">
        <v>862</v>
      </c>
      <c r="D498" s="281">
        <v>-5</v>
      </c>
      <c r="E498" s="281">
        <v>5</v>
      </c>
      <c r="F498" s="276" t="s">
        <v>225</v>
      </c>
      <c r="G498" s="276">
        <v>0.1</v>
      </c>
      <c r="H498" s="281">
        <f>'Pixel-System'!K16</f>
        <v>2</v>
      </c>
      <c r="I498" s="276" t="s">
        <v>6170</v>
      </c>
      <c r="J498" s="276">
        <f t="shared" si="7"/>
        <v>32968</v>
      </c>
      <c r="K498" s="277"/>
    </row>
    <row r="499" spans="1:11" x14ac:dyDescent="0.15">
      <c r="A499" s="274">
        <v>498</v>
      </c>
      <c r="B499" s="275" t="s">
        <v>966</v>
      </c>
      <c r="C499" s="276" t="s">
        <v>862</v>
      </c>
      <c r="D499" s="281">
        <v>-5</v>
      </c>
      <c r="E499" s="281">
        <v>5</v>
      </c>
      <c r="F499" s="276" t="s">
        <v>225</v>
      </c>
      <c r="G499" s="276">
        <v>0.1</v>
      </c>
      <c r="H499" s="281">
        <f>'Pixel-System'!K17</f>
        <v>2</v>
      </c>
      <c r="I499" s="276" t="s">
        <v>6170</v>
      </c>
      <c r="J499" s="276">
        <f t="shared" si="7"/>
        <v>32968</v>
      </c>
      <c r="K499" s="277"/>
    </row>
    <row r="500" spans="1:11" x14ac:dyDescent="0.15">
      <c r="A500" s="274">
        <v>499</v>
      </c>
      <c r="B500" s="275" t="s">
        <v>967</v>
      </c>
      <c r="C500" s="276" t="s">
        <v>862</v>
      </c>
      <c r="D500" s="281">
        <v>-5</v>
      </c>
      <c r="E500" s="281">
        <v>5</v>
      </c>
      <c r="F500" s="276" t="s">
        <v>225</v>
      </c>
      <c r="G500" s="276">
        <v>0.1</v>
      </c>
      <c r="H500" s="281">
        <f>'Pixel-System'!K18</f>
        <v>2</v>
      </c>
      <c r="I500" s="276" t="s">
        <v>6170</v>
      </c>
      <c r="J500" s="276">
        <f t="shared" si="7"/>
        <v>32968</v>
      </c>
      <c r="K500" s="277"/>
    </row>
    <row r="501" spans="1:11" x14ac:dyDescent="0.15">
      <c r="A501" s="274">
        <v>500</v>
      </c>
      <c r="B501" s="275" t="s">
        <v>968</v>
      </c>
      <c r="C501" s="276" t="s">
        <v>862</v>
      </c>
      <c r="D501" s="281">
        <v>-5</v>
      </c>
      <c r="E501" s="281">
        <v>5</v>
      </c>
      <c r="F501" s="276" t="s">
        <v>225</v>
      </c>
      <c r="G501" s="276">
        <v>0.1</v>
      </c>
      <c r="H501" s="281">
        <f>'Pixel-System'!K19</f>
        <v>2</v>
      </c>
      <c r="I501" s="276" t="s">
        <v>6170</v>
      </c>
      <c r="J501" s="276">
        <f t="shared" si="7"/>
        <v>32968</v>
      </c>
      <c r="K501" s="277"/>
    </row>
    <row r="502" spans="1:11" x14ac:dyDescent="0.15">
      <c r="A502" s="274">
        <v>501</v>
      </c>
      <c r="B502" s="275" t="s">
        <v>969</v>
      </c>
      <c r="C502" s="276" t="s">
        <v>862</v>
      </c>
      <c r="D502" s="281">
        <v>-5</v>
      </c>
      <c r="E502" s="281">
        <v>5</v>
      </c>
      <c r="F502" s="276" t="s">
        <v>225</v>
      </c>
      <c r="G502" s="276">
        <v>0.1</v>
      </c>
      <c r="H502" s="281">
        <f>'Pixel-System'!K20</f>
        <v>2</v>
      </c>
      <c r="I502" s="276" t="s">
        <v>6170</v>
      </c>
      <c r="J502" s="276">
        <f t="shared" si="7"/>
        <v>32968</v>
      </c>
      <c r="K502" s="277"/>
    </row>
    <row r="503" spans="1:11" x14ac:dyDescent="0.15">
      <c r="A503" s="274">
        <v>502</v>
      </c>
      <c r="B503" s="275" t="s">
        <v>970</v>
      </c>
      <c r="C503" s="276" t="s">
        <v>862</v>
      </c>
      <c r="D503" s="281">
        <v>-5</v>
      </c>
      <c r="E503" s="281">
        <v>5</v>
      </c>
      <c r="F503" s="276" t="s">
        <v>225</v>
      </c>
      <c r="G503" s="276">
        <v>0.1</v>
      </c>
      <c r="H503" s="281">
        <f>'Pixel-System'!K21</f>
        <v>2</v>
      </c>
      <c r="I503" s="276" t="s">
        <v>6170</v>
      </c>
      <c r="J503" s="276">
        <f t="shared" si="7"/>
        <v>32968</v>
      </c>
      <c r="K503" s="277"/>
    </row>
    <row r="504" spans="1:11" x14ac:dyDescent="0.15">
      <c r="A504" s="274">
        <v>503</v>
      </c>
      <c r="B504" s="275" t="s">
        <v>971</v>
      </c>
      <c r="C504" s="276" t="s">
        <v>862</v>
      </c>
      <c r="D504" s="281">
        <v>-5</v>
      </c>
      <c r="E504" s="281">
        <v>5</v>
      </c>
      <c r="F504" s="276" t="s">
        <v>225</v>
      </c>
      <c r="G504" s="276">
        <v>0.1</v>
      </c>
      <c r="H504" s="281" t="str">
        <f>'Pixel-System'!K22</f>
        <v>NU</v>
      </c>
      <c r="I504" s="276" t="s">
        <v>6170</v>
      </c>
      <c r="J504" s="276">
        <f t="shared" si="7"/>
        <v>65535</v>
      </c>
      <c r="K504" s="277"/>
    </row>
    <row r="505" spans="1:11" x14ac:dyDescent="0.15">
      <c r="A505" s="274">
        <v>504</v>
      </c>
      <c r="B505" s="275" t="s">
        <v>972</v>
      </c>
      <c r="C505" s="276" t="s">
        <v>862</v>
      </c>
      <c r="D505" s="281">
        <v>-5</v>
      </c>
      <c r="E505" s="281">
        <v>5</v>
      </c>
      <c r="F505" s="276" t="s">
        <v>225</v>
      </c>
      <c r="G505" s="276">
        <v>0.1</v>
      </c>
      <c r="H505" s="281" t="str">
        <f>'Pixel-System'!K23</f>
        <v>NU</v>
      </c>
      <c r="I505" s="276" t="s">
        <v>6170</v>
      </c>
      <c r="J505" s="276">
        <f t="shared" si="7"/>
        <v>65535</v>
      </c>
      <c r="K505" s="277"/>
    </row>
    <row r="506" spans="1:11" x14ac:dyDescent="0.15">
      <c r="A506" s="274">
        <v>505</v>
      </c>
      <c r="B506" s="275" t="s">
        <v>973</v>
      </c>
      <c r="C506" s="276" t="s">
        <v>862</v>
      </c>
      <c r="D506" s="281">
        <v>-5</v>
      </c>
      <c r="E506" s="281">
        <v>5</v>
      </c>
      <c r="F506" s="276" t="s">
        <v>225</v>
      </c>
      <c r="G506" s="276">
        <v>0.1</v>
      </c>
      <c r="H506" s="281" t="str">
        <f>'Pixel-System'!K24</f>
        <v>NU</v>
      </c>
      <c r="I506" s="276" t="s">
        <v>6170</v>
      </c>
      <c r="J506" s="276">
        <f t="shared" si="7"/>
        <v>65535</v>
      </c>
      <c r="K506" s="277"/>
    </row>
    <row r="507" spans="1:11" x14ac:dyDescent="0.15">
      <c r="A507" s="274">
        <v>506</v>
      </c>
      <c r="B507" s="275" t="s">
        <v>974</v>
      </c>
      <c r="C507" s="276" t="s">
        <v>862</v>
      </c>
      <c r="D507" s="281">
        <v>-5</v>
      </c>
      <c r="E507" s="281">
        <v>5</v>
      </c>
      <c r="F507" s="276" t="s">
        <v>225</v>
      </c>
      <c r="G507" s="276">
        <v>0.1</v>
      </c>
      <c r="H507" s="281" t="str">
        <f>'Pixel-System'!K25</f>
        <v>NU</v>
      </c>
      <c r="I507" s="276" t="s">
        <v>6170</v>
      </c>
      <c r="J507" s="276">
        <f t="shared" si="7"/>
        <v>65535</v>
      </c>
      <c r="K507" s="277"/>
    </row>
    <row r="508" spans="1:11" x14ac:dyDescent="0.15">
      <c r="A508" s="274">
        <v>507</v>
      </c>
      <c r="B508" s="275" t="s">
        <v>975</v>
      </c>
      <c r="C508" s="276" t="s">
        <v>862</v>
      </c>
      <c r="D508" s="281">
        <v>-5</v>
      </c>
      <c r="E508" s="281">
        <v>5</v>
      </c>
      <c r="F508" s="276" t="s">
        <v>225</v>
      </c>
      <c r="G508" s="276">
        <v>0.1</v>
      </c>
      <c r="H508" s="281" t="str">
        <f>'Pixel-System'!K26</f>
        <v>NU</v>
      </c>
      <c r="I508" s="276" t="s">
        <v>6170</v>
      </c>
      <c r="J508" s="276">
        <f t="shared" si="7"/>
        <v>65535</v>
      </c>
      <c r="K508" s="277"/>
    </row>
    <row r="509" spans="1:11" x14ac:dyDescent="0.15">
      <c r="A509" s="274">
        <v>508</v>
      </c>
      <c r="B509" s="275" t="s">
        <v>976</v>
      </c>
      <c r="C509" s="276" t="s">
        <v>862</v>
      </c>
      <c r="D509" s="281">
        <v>-5</v>
      </c>
      <c r="E509" s="281">
        <v>5</v>
      </c>
      <c r="F509" s="276" t="s">
        <v>225</v>
      </c>
      <c r="G509" s="276">
        <v>0.1</v>
      </c>
      <c r="H509" s="281" t="str">
        <f>'Pixel-System'!K27</f>
        <v>NU</v>
      </c>
      <c r="I509" s="276" t="s">
        <v>6170</v>
      </c>
      <c r="J509" s="276">
        <f t="shared" si="7"/>
        <v>65535</v>
      </c>
      <c r="K509" s="277"/>
    </row>
    <row r="510" spans="1:11" x14ac:dyDescent="0.15">
      <c r="A510" s="274">
        <v>509</v>
      </c>
      <c r="B510" s="275" t="s">
        <v>977</v>
      </c>
      <c r="C510" s="276" t="s">
        <v>862</v>
      </c>
      <c r="D510" s="281">
        <v>-5</v>
      </c>
      <c r="E510" s="281">
        <v>5</v>
      </c>
      <c r="F510" s="276" t="s">
        <v>225</v>
      </c>
      <c r="G510" s="276">
        <v>0.1</v>
      </c>
      <c r="H510" s="281" t="str">
        <f>'Pixel-System'!K28</f>
        <v>NU</v>
      </c>
      <c r="I510" s="276" t="s">
        <v>6170</v>
      </c>
      <c r="J510" s="276">
        <f t="shared" si="7"/>
        <v>65535</v>
      </c>
      <c r="K510" s="277"/>
    </row>
    <row r="511" spans="1:11" x14ac:dyDescent="0.15">
      <c r="A511" s="274">
        <v>510</v>
      </c>
      <c r="B511" s="275" t="s">
        <v>978</v>
      </c>
      <c r="C511" s="276" t="s">
        <v>862</v>
      </c>
      <c r="D511" s="281">
        <v>-5</v>
      </c>
      <c r="E511" s="281">
        <v>5</v>
      </c>
      <c r="F511" s="276" t="s">
        <v>225</v>
      </c>
      <c r="G511" s="276">
        <v>0.1</v>
      </c>
      <c r="H511" s="281" t="str">
        <f>'Pixel-System'!K29</f>
        <v>NU</v>
      </c>
      <c r="I511" s="276" t="s">
        <v>6170</v>
      </c>
      <c r="J511" s="276">
        <f t="shared" si="7"/>
        <v>65535</v>
      </c>
      <c r="K511" s="277"/>
    </row>
    <row r="512" spans="1:11" x14ac:dyDescent="0.15">
      <c r="A512" s="274">
        <v>511</v>
      </c>
      <c r="B512" s="275" t="s">
        <v>979</v>
      </c>
      <c r="C512" s="276" t="s">
        <v>862</v>
      </c>
      <c r="D512" s="281">
        <v>-5</v>
      </c>
      <c r="E512" s="281">
        <v>5</v>
      </c>
      <c r="F512" s="276" t="s">
        <v>225</v>
      </c>
      <c r="G512" s="276">
        <v>0.1</v>
      </c>
      <c r="H512" s="281" t="str">
        <f>'Pixel-System'!K30</f>
        <v>NU</v>
      </c>
      <c r="I512" s="276" t="s">
        <v>6170</v>
      </c>
      <c r="J512" s="276">
        <f t="shared" si="7"/>
        <v>65535</v>
      </c>
      <c r="K512" s="277"/>
    </row>
    <row r="513" spans="1:11" x14ac:dyDescent="0.15">
      <c r="A513" s="274">
        <v>512</v>
      </c>
      <c r="B513" s="275" t="s">
        <v>980</v>
      </c>
      <c r="C513" s="276" t="s">
        <v>862</v>
      </c>
      <c r="D513" s="281">
        <v>-5</v>
      </c>
      <c r="E513" s="281">
        <v>5</v>
      </c>
      <c r="F513" s="276" t="s">
        <v>225</v>
      </c>
      <c r="G513" s="276">
        <v>0.1</v>
      </c>
      <c r="H513" s="281" t="str">
        <f>'Pixel-System'!K31</f>
        <v>NU</v>
      </c>
      <c r="I513" s="276" t="s">
        <v>6170</v>
      </c>
      <c r="J513" s="276">
        <f t="shared" si="7"/>
        <v>65535</v>
      </c>
      <c r="K513" s="277"/>
    </row>
    <row r="514" spans="1:11" x14ac:dyDescent="0.15">
      <c r="A514" s="274">
        <v>513</v>
      </c>
      <c r="B514" s="275" t="s">
        <v>981</v>
      </c>
      <c r="C514" s="276" t="s">
        <v>862</v>
      </c>
      <c r="D514" s="281">
        <v>-5</v>
      </c>
      <c r="E514" s="281">
        <v>5</v>
      </c>
      <c r="F514" s="276" t="s">
        <v>225</v>
      </c>
      <c r="G514" s="276">
        <v>0.1</v>
      </c>
      <c r="H514" s="281" t="str">
        <f>'Pixel-System'!K32</f>
        <v>NU</v>
      </c>
      <c r="I514" s="276" t="s">
        <v>6170</v>
      </c>
      <c r="J514" s="276">
        <f t="shared" si="7"/>
        <v>65535</v>
      </c>
      <c r="K514" s="277"/>
    </row>
    <row r="515" spans="1:11" x14ac:dyDescent="0.15">
      <c r="A515" s="274">
        <v>514</v>
      </c>
      <c r="B515" s="275" t="s">
        <v>982</v>
      </c>
      <c r="C515" s="276" t="s">
        <v>862</v>
      </c>
      <c r="D515" s="281">
        <v>-5</v>
      </c>
      <c r="E515" s="281">
        <v>5</v>
      </c>
      <c r="F515" s="276" t="s">
        <v>225</v>
      </c>
      <c r="G515" s="276">
        <v>0.1</v>
      </c>
      <c r="H515" s="281" t="str">
        <f>'Pixel-System'!K33</f>
        <v>NU</v>
      </c>
      <c r="I515" s="276" t="s">
        <v>6170</v>
      </c>
      <c r="J515" s="276">
        <f t="shared" si="7"/>
        <v>65535</v>
      </c>
      <c r="K515" s="277"/>
    </row>
    <row r="516" spans="1:11" x14ac:dyDescent="0.15">
      <c r="A516" s="274">
        <v>515</v>
      </c>
      <c r="B516" s="275" t="s">
        <v>983</v>
      </c>
      <c r="C516" s="276" t="s">
        <v>862</v>
      </c>
      <c r="D516" s="281">
        <v>-5</v>
      </c>
      <c r="E516" s="281">
        <v>5</v>
      </c>
      <c r="F516" s="276" t="s">
        <v>225</v>
      </c>
      <c r="G516" s="276">
        <v>0.1</v>
      </c>
      <c r="H516" s="281" t="str">
        <f>'Pixel-System'!K34</f>
        <v>NU</v>
      </c>
      <c r="I516" s="276" t="s">
        <v>6170</v>
      </c>
      <c r="J516" s="276">
        <f t="shared" si="7"/>
        <v>65535</v>
      </c>
      <c r="K516" s="277"/>
    </row>
    <row r="517" spans="1:11" x14ac:dyDescent="0.15">
      <c r="A517" s="274">
        <v>516</v>
      </c>
      <c r="B517" s="275" t="s">
        <v>984</v>
      </c>
      <c r="C517" s="276" t="s">
        <v>862</v>
      </c>
      <c r="D517" s="281">
        <v>-5</v>
      </c>
      <c r="E517" s="281">
        <v>5</v>
      </c>
      <c r="F517" s="276" t="s">
        <v>225</v>
      </c>
      <c r="G517" s="276">
        <v>0.1</v>
      </c>
      <c r="H517" s="281" t="str">
        <f>'Pixel-System'!K35</f>
        <v>NU</v>
      </c>
      <c r="I517" s="276" t="s">
        <v>6170</v>
      </c>
      <c r="J517" s="276">
        <f t="shared" si="7"/>
        <v>65535</v>
      </c>
      <c r="K517" s="277"/>
    </row>
    <row r="518" spans="1:11" x14ac:dyDescent="0.15">
      <c r="A518" s="274">
        <v>517</v>
      </c>
      <c r="B518" s="275" t="s">
        <v>985</v>
      </c>
      <c r="C518" s="276" t="s">
        <v>862</v>
      </c>
      <c r="D518" s="281">
        <v>-5</v>
      </c>
      <c r="E518" s="281">
        <v>5</v>
      </c>
      <c r="F518" s="276" t="s">
        <v>225</v>
      </c>
      <c r="G518" s="276">
        <v>0.1</v>
      </c>
      <c r="H518" s="281" t="str">
        <f>'Pixel-System'!K36</f>
        <v>NU</v>
      </c>
      <c r="I518" s="276" t="s">
        <v>6170</v>
      </c>
      <c r="J518" s="276">
        <f t="shared" si="7"/>
        <v>65535</v>
      </c>
      <c r="K518" s="277"/>
    </row>
    <row r="519" spans="1:11" x14ac:dyDescent="0.15">
      <c r="A519" s="274">
        <v>518</v>
      </c>
      <c r="B519" s="275" t="s">
        <v>986</v>
      </c>
      <c r="C519" s="276" t="s">
        <v>862</v>
      </c>
      <c r="D519" s="281">
        <v>-5</v>
      </c>
      <c r="E519" s="281">
        <v>5</v>
      </c>
      <c r="F519" s="276" t="s">
        <v>225</v>
      </c>
      <c r="G519" s="276">
        <v>0.1</v>
      </c>
      <c r="H519" s="281" t="str">
        <f>'Pixel-System'!K37</f>
        <v>NU</v>
      </c>
      <c r="I519" s="276" t="s">
        <v>6170</v>
      </c>
      <c r="J519" s="276">
        <f t="shared" si="7"/>
        <v>65535</v>
      </c>
      <c r="K519" s="277"/>
    </row>
    <row r="520" spans="1:11" x14ac:dyDescent="0.15">
      <c r="A520" s="274">
        <v>519</v>
      </c>
      <c r="B520" s="275" t="s">
        <v>987</v>
      </c>
      <c r="C520" s="276" t="s">
        <v>862</v>
      </c>
      <c r="D520" s="281">
        <v>-5</v>
      </c>
      <c r="E520" s="281">
        <v>5</v>
      </c>
      <c r="F520" s="276" t="s">
        <v>225</v>
      </c>
      <c r="G520" s="276">
        <v>0.1</v>
      </c>
      <c r="H520" s="281" t="str">
        <f>'Pixel-System'!K38</f>
        <v>NU</v>
      </c>
      <c r="I520" s="276" t="s">
        <v>6170</v>
      </c>
      <c r="J520" s="276">
        <f t="shared" si="7"/>
        <v>65535</v>
      </c>
      <c r="K520" s="277"/>
    </row>
    <row r="521" spans="1:11" x14ac:dyDescent="0.15">
      <c r="A521" s="274">
        <v>520</v>
      </c>
      <c r="B521" s="275" t="s">
        <v>988</v>
      </c>
      <c r="C521" s="276" t="s">
        <v>862</v>
      </c>
      <c r="D521" s="281">
        <v>-5</v>
      </c>
      <c r="E521" s="281">
        <v>5</v>
      </c>
      <c r="F521" s="276" t="s">
        <v>225</v>
      </c>
      <c r="G521" s="276">
        <v>0.1</v>
      </c>
      <c r="H521" s="281" t="str">
        <f>'Pixel-System'!K39</f>
        <v>NU</v>
      </c>
      <c r="I521" s="276" t="s">
        <v>6170</v>
      </c>
      <c r="J521" s="276">
        <f t="shared" si="7"/>
        <v>65535</v>
      </c>
      <c r="K521" s="277"/>
    </row>
    <row r="522" spans="1:11" x14ac:dyDescent="0.15">
      <c r="A522" s="274">
        <v>521</v>
      </c>
      <c r="B522" s="275" t="s">
        <v>989</v>
      </c>
      <c r="C522" s="276" t="s">
        <v>862</v>
      </c>
      <c r="D522" s="281">
        <v>-5</v>
      </c>
      <c r="E522" s="281">
        <v>5</v>
      </c>
      <c r="F522" s="276" t="s">
        <v>225</v>
      </c>
      <c r="G522" s="276">
        <v>0.1</v>
      </c>
      <c r="H522" s="281" t="str">
        <f>'Pixel-System'!K40</f>
        <v>NU</v>
      </c>
      <c r="I522" s="276" t="s">
        <v>6170</v>
      </c>
      <c r="J522" s="276">
        <f t="shared" si="7"/>
        <v>65535</v>
      </c>
      <c r="K522" s="277"/>
    </row>
    <row r="523" spans="1:11" x14ac:dyDescent="0.15">
      <c r="A523" s="274">
        <v>522</v>
      </c>
      <c r="B523" s="275" t="s">
        <v>990</v>
      </c>
      <c r="C523" s="276" t="s">
        <v>862</v>
      </c>
      <c r="D523" s="281">
        <v>-5</v>
      </c>
      <c r="E523" s="281">
        <v>5</v>
      </c>
      <c r="F523" s="276" t="s">
        <v>225</v>
      </c>
      <c r="G523" s="276">
        <v>0.1</v>
      </c>
      <c r="H523" s="281" t="str">
        <f>'Pixel-System'!K41</f>
        <v>NU</v>
      </c>
      <c r="I523" s="276" t="s">
        <v>6170</v>
      </c>
      <c r="J523" s="276">
        <f t="shared" si="7"/>
        <v>65535</v>
      </c>
      <c r="K523" s="277"/>
    </row>
    <row r="524" spans="1:11" x14ac:dyDescent="0.15">
      <c r="A524" s="274">
        <v>523</v>
      </c>
      <c r="B524" s="275" t="s">
        <v>991</v>
      </c>
      <c r="C524" s="276" t="s">
        <v>862</v>
      </c>
      <c r="D524" s="281">
        <v>-5</v>
      </c>
      <c r="E524" s="281">
        <v>5</v>
      </c>
      <c r="F524" s="276" t="s">
        <v>225</v>
      </c>
      <c r="G524" s="276">
        <v>0.1</v>
      </c>
      <c r="H524" s="281">
        <f>'Pixel-System'!K42</f>
        <v>-2</v>
      </c>
      <c r="I524" s="276" t="s">
        <v>6170</v>
      </c>
      <c r="J524" s="276">
        <f t="shared" si="7"/>
        <v>32568</v>
      </c>
      <c r="K524" s="277"/>
    </row>
    <row r="525" spans="1:11" x14ac:dyDescent="0.15">
      <c r="A525" s="274">
        <v>524</v>
      </c>
      <c r="B525" s="275" t="s">
        <v>992</v>
      </c>
      <c r="C525" s="276" t="s">
        <v>862</v>
      </c>
      <c r="D525" s="281">
        <v>-5</v>
      </c>
      <c r="E525" s="281">
        <v>5</v>
      </c>
      <c r="F525" s="276" t="s">
        <v>225</v>
      </c>
      <c r="G525" s="276">
        <v>0.1</v>
      </c>
      <c r="H525" s="281">
        <f>'Pixel-System'!K43</f>
        <v>-2</v>
      </c>
      <c r="I525" s="276" t="s">
        <v>6170</v>
      </c>
      <c r="J525" s="276">
        <f t="shared" si="7"/>
        <v>32568</v>
      </c>
      <c r="K525" s="277"/>
    </row>
    <row r="526" spans="1:11" x14ac:dyDescent="0.15">
      <c r="A526" s="274">
        <v>525</v>
      </c>
      <c r="B526" s="275" t="s">
        <v>993</v>
      </c>
      <c r="C526" s="276" t="s">
        <v>862</v>
      </c>
      <c r="D526" s="281">
        <v>-5</v>
      </c>
      <c r="E526" s="281">
        <v>5</v>
      </c>
      <c r="F526" s="276" t="s">
        <v>225</v>
      </c>
      <c r="G526" s="276">
        <v>0.1</v>
      </c>
      <c r="H526" s="281">
        <f>'Pixel-System'!K44</f>
        <v>-2</v>
      </c>
      <c r="I526" s="276" t="s">
        <v>6170</v>
      </c>
      <c r="J526" s="276">
        <f t="shared" ref="J526:J587" si="8">IF(H526="NU",65535,H526*100+32768)</f>
        <v>32568</v>
      </c>
      <c r="K526" s="277"/>
    </row>
    <row r="527" spans="1:11" x14ac:dyDescent="0.15">
      <c r="A527" s="274">
        <v>526</v>
      </c>
      <c r="B527" s="275" t="s">
        <v>994</v>
      </c>
      <c r="C527" s="276" t="s">
        <v>862</v>
      </c>
      <c r="D527" s="281">
        <v>-5</v>
      </c>
      <c r="E527" s="281">
        <v>5</v>
      </c>
      <c r="F527" s="276" t="s">
        <v>225</v>
      </c>
      <c r="G527" s="276">
        <v>0.1</v>
      </c>
      <c r="H527" s="281">
        <f>'Pixel-System'!K45</f>
        <v>-2</v>
      </c>
      <c r="I527" s="276" t="s">
        <v>6170</v>
      </c>
      <c r="J527" s="276">
        <f t="shared" si="8"/>
        <v>32568</v>
      </c>
      <c r="K527" s="277"/>
    </row>
    <row r="528" spans="1:11" x14ac:dyDescent="0.15">
      <c r="A528" s="274">
        <v>527</v>
      </c>
      <c r="B528" s="275" t="s">
        <v>995</v>
      </c>
      <c r="C528" s="276" t="s">
        <v>862</v>
      </c>
      <c r="D528" s="281">
        <v>-5</v>
      </c>
      <c r="E528" s="281">
        <v>5</v>
      </c>
      <c r="F528" s="276" t="s">
        <v>225</v>
      </c>
      <c r="G528" s="276">
        <v>0.1</v>
      </c>
      <c r="H528" s="281">
        <f>'Pixel-System'!K46</f>
        <v>-2</v>
      </c>
      <c r="I528" s="276" t="s">
        <v>6170</v>
      </c>
      <c r="J528" s="276">
        <f t="shared" si="8"/>
        <v>32568</v>
      </c>
      <c r="K528" s="277"/>
    </row>
    <row r="529" spans="1:11" x14ac:dyDescent="0.15">
      <c r="A529" s="274">
        <v>528</v>
      </c>
      <c r="B529" s="275" t="s">
        <v>996</v>
      </c>
      <c r="C529" s="276" t="s">
        <v>862</v>
      </c>
      <c r="D529" s="281">
        <v>-5</v>
      </c>
      <c r="E529" s="281">
        <v>5</v>
      </c>
      <c r="F529" s="276" t="s">
        <v>225</v>
      </c>
      <c r="G529" s="276">
        <v>0.1</v>
      </c>
      <c r="H529" s="281">
        <f>'Pixel-System'!K47</f>
        <v>-2</v>
      </c>
      <c r="I529" s="276" t="s">
        <v>6170</v>
      </c>
      <c r="J529" s="276">
        <f t="shared" si="8"/>
        <v>32568</v>
      </c>
      <c r="K529" s="277"/>
    </row>
    <row r="530" spans="1:11" x14ac:dyDescent="0.15">
      <c r="A530" s="274">
        <v>529</v>
      </c>
      <c r="B530" s="275" t="s">
        <v>997</v>
      </c>
      <c r="C530" s="276" t="s">
        <v>862</v>
      </c>
      <c r="D530" s="281">
        <v>-5</v>
      </c>
      <c r="E530" s="281">
        <v>5</v>
      </c>
      <c r="F530" s="276" t="s">
        <v>225</v>
      </c>
      <c r="G530" s="276">
        <v>0.1</v>
      </c>
      <c r="H530" s="281">
        <f>'Pixel-System'!K48</f>
        <v>-2</v>
      </c>
      <c r="I530" s="276" t="s">
        <v>6170</v>
      </c>
      <c r="J530" s="276">
        <f t="shared" si="8"/>
        <v>32568</v>
      </c>
      <c r="K530" s="277"/>
    </row>
    <row r="531" spans="1:11" x14ac:dyDescent="0.15">
      <c r="A531" s="274">
        <v>530</v>
      </c>
      <c r="B531" s="275" t="s">
        <v>998</v>
      </c>
      <c r="C531" s="276" t="s">
        <v>862</v>
      </c>
      <c r="D531" s="281">
        <v>-5</v>
      </c>
      <c r="E531" s="281">
        <v>5</v>
      </c>
      <c r="F531" s="276" t="s">
        <v>225</v>
      </c>
      <c r="G531" s="276">
        <v>0.1</v>
      </c>
      <c r="H531" s="281">
        <f>'Pixel-System'!K49</f>
        <v>-2</v>
      </c>
      <c r="I531" s="276" t="s">
        <v>6170</v>
      </c>
      <c r="J531" s="276">
        <f t="shared" si="8"/>
        <v>32568</v>
      </c>
      <c r="K531" s="277"/>
    </row>
    <row r="532" spans="1:11" x14ac:dyDescent="0.15">
      <c r="A532" s="274">
        <v>531</v>
      </c>
      <c r="B532" s="275" t="s">
        <v>999</v>
      </c>
      <c r="C532" s="276" t="s">
        <v>862</v>
      </c>
      <c r="D532" s="281">
        <v>-5</v>
      </c>
      <c r="E532" s="281">
        <v>5</v>
      </c>
      <c r="F532" s="276" t="s">
        <v>225</v>
      </c>
      <c r="G532" s="276">
        <v>0.1</v>
      </c>
      <c r="H532" s="281">
        <f>'Pixel-System'!K50</f>
        <v>-2</v>
      </c>
      <c r="I532" s="276" t="s">
        <v>6170</v>
      </c>
      <c r="J532" s="276">
        <f t="shared" si="8"/>
        <v>32568</v>
      </c>
      <c r="K532" s="277"/>
    </row>
    <row r="533" spans="1:11" x14ac:dyDescent="0.15">
      <c r="A533" s="274">
        <v>532</v>
      </c>
      <c r="B533" s="275" t="s">
        <v>1000</v>
      </c>
      <c r="C533" s="276" t="s">
        <v>862</v>
      </c>
      <c r="D533" s="281">
        <v>-5</v>
      </c>
      <c r="E533" s="281">
        <v>5</v>
      </c>
      <c r="F533" s="276" t="s">
        <v>225</v>
      </c>
      <c r="G533" s="276">
        <v>0.1</v>
      </c>
      <c r="H533" s="281">
        <f>'Pixel-System'!K51</f>
        <v>-2</v>
      </c>
      <c r="I533" s="276" t="s">
        <v>6170</v>
      </c>
      <c r="J533" s="276">
        <f t="shared" si="8"/>
        <v>32568</v>
      </c>
      <c r="K533" s="277"/>
    </row>
    <row r="534" spans="1:11" x14ac:dyDescent="0.15">
      <c r="A534" s="274">
        <v>533</v>
      </c>
      <c r="B534" s="275" t="s">
        <v>1001</v>
      </c>
      <c r="C534" s="276" t="s">
        <v>862</v>
      </c>
      <c r="D534" s="281">
        <v>-5</v>
      </c>
      <c r="E534" s="281">
        <v>5</v>
      </c>
      <c r="F534" s="276" t="s">
        <v>225</v>
      </c>
      <c r="G534" s="276">
        <v>0.1</v>
      </c>
      <c r="H534" s="281">
        <f>'Pixel-System'!K52</f>
        <v>-2</v>
      </c>
      <c r="I534" s="276" t="s">
        <v>6170</v>
      </c>
      <c r="J534" s="276">
        <f t="shared" si="8"/>
        <v>32568</v>
      </c>
      <c r="K534" s="277"/>
    </row>
    <row r="535" spans="1:11" x14ac:dyDescent="0.15">
      <c r="A535" s="274">
        <v>534</v>
      </c>
      <c r="B535" s="275" t="s">
        <v>1002</v>
      </c>
      <c r="C535" s="276" t="s">
        <v>862</v>
      </c>
      <c r="D535" s="281">
        <v>-5</v>
      </c>
      <c r="E535" s="281">
        <v>5</v>
      </c>
      <c r="F535" s="276" t="s">
        <v>225</v>
      </c>
      <c r="G535" s="276">
        <v>0.1</v>
      </c>
      <c r="H535" s="281">
        <f>'Pixel-System'!K53</f>
        <v>-2</v>
      </c>
      <c r="I535" s="276" t="s">
        <v>6170</v>
      </c>
      <c r="J535" s="276">
        <f t="shared" si="8"/>
        <v>32568</v>
      </c>
      <c r="K535" s="277"/>
    </row>
    <row r="536" spans="1:11" x14ac:dyDescent="0.15">
      <c r="A536" s="274">
        <v>535</v>
      </c>
      <c r="B536" s="275" t="s">
        <v>1003</v>
      </c>
      <c r="C536" s="276" t="s">
        <v>862</v>
      </c>
      <c r="D536" s="281">
        <v>-5</v>
      </c>
      <c r="E536" s="281">
        <v>5</v>
      </c>
      <c r="F536" s="276" t="s">
        <v>225</v>
      </c>
      <c r="G536" s="276">
        <v>0.1</v>
      </c>
      <c r="H536" s="281" t="str">
        <f>'Pixel-System'!K54</f>
        <v>NU</v>
      </c>
      <c r="I536" s="276" t="s">
        <v>6170</v>
      </c>
      <c r="J536" s="276">
        <f t="shared" si="8"/>
        <v>65535</v>
      </c>
      <c r="K536" s="277"/>
    </row>
    <row r="537" spans="1:11" x14ac:dyDescent="0.15">
      <c r="A537" s="274">
        <v>536</v>
      </c>
      <c r="B537" s="275" t="s">
        <v>1004</v>
      </c>
      <c r="C537" s="276" t="s">
        <v>862</v>
      </c>
      <c r="D537" s="281">
        <v>-5</v>
      </c>
      <c r="E537" s="281">
        <v>5</v>
      </c>
      <c r="F537" s="276" t="s">
        <v>225</v>
      </c>
      <c r="G537" s="276">
        <v>0.1</v>
      </c>
      <c r="H537" s="281" t="str">
        <f>'Pixel-System'!K55</f>
        <v>NU</v>
      </c>
      <c r="I537" s="276" t="s">
        <v>6170</v>
      </c>
      <c r="J537" s="276">
        <f t="shared" si="8"/>
        <v>65535</v>
      </c>
      <c r="K537" s="277"/>
    </row>
    <row r="538" spans="1:11" x14ac:dyDescent="0.15">
      <c r="A538" s="274">
        <v>537</v>
      </c>
      <c r="B538" s="275" t="s">
        <v>1005</v>
      </c>
      <c r="C538" s="276" t="s">
        <v>862</v>
      </c>
      <c r="D538" s="281">
        <v>-5</v>
      </c>
      <c r="E538" s="281">
        <v>5</v>
      </c>
      <c r="F538" s="276" t="s">
        <v>225</v>
      </c>
      <c r="G538" s="276">
        <v>0.1</v>
      </c>
      <c r="H538" s="281" t="str">
        <f>'Pixel-System'!K56</f>
        <v>NU</v>
      </c>
      <c r="I538" s="276" t="s">
        <v>6170</v>
      </c>
      <c r="J538" s="276">
        <f t="shared" si="8"/>
        <v>65535</v>
      </c>
      <c r="K538" s="277"/>
    </row>
    <row r="539" spans="1:11" x14ac:dyDescent="0.15">
      <c r="A539" s="274">
        <v>538</v>
      </c>
      <c r="B539" s="275" t="s">
        <v>1006</v>
      </c>
      <c r="C539" s="276" t="s">
        <v>862</v>
      </c>
      <c r="D539" s="281">
        <v>-5</v>
      </c>
      <c r="E539" s="281">
        <v>5</v>
      </c>
      <c r="F539" s="276" t="s">
        <v>225</v>
      </c>
      <c r="G539" s="276">
        <v>0.1</v>
      </c>
      <c r="H539" s="281" t="str">
        <f>'Pixel-System'!K57</f>
        <v>NU</v>
      </c>
      <c r="I539" s="276" t="s">
        <v>6170</v>
      </c>
      <c r="J539" s="276">
        <f t="shared" si="8"/>
        <v>65535</v>
      </c>
      <c r="K539" s="277"/>
    </row>
    <row r="540" spans="1:11" x14ac:dyDescent="0.15">
      <c r="A540" s="274">
        <v>539</v>
      </c>
      <c r="B540" s="275" t="s">
        <v>1007</v>
      </c>
      <c r="C540" s="276" t="s">
        <v>862</v>
      </c>
      <c r="D540" s="281">
        <v>-5</v>
      </c>
      <c r="E540" s="281">
        <v>5</v>
      </c>
      <c r="F540" s="276" t="s">
        <v>225</v>
      </c>
      <c r="G540" s="276">
        <v>0.1</v>
      </c>
      <c r="H540" s="281" t="str">
        <f>'Pixel-System'!K58</f>
        <v>NU</v>
      </c>
      <c r="I540" s="276" t="s">
        <v>6170</v>
      </c>
      <c r="J540" s="276">
        <f t="shared" si="8"/>
        <v>65535</v>
      </c>
      <c r="K540" s="277"/>
    </row>
    <row r="541" spans="1:11" x14ac:dyDescent="0.15">
      <c r="A541" s="274">
        <v>540</v>
      </c>
      <c r="B541" s="275" t="s">
        <v>1008</v>
      </c>
      <c r="C541" s="276" t="s">
        <v>862</v>
      </c>
      <c r="D541" s="281">
        <v>-5</v>
      </c>
      <c r="E541" s="281">
        <v>5</v>
      </c>
      <c r="F541" s="276" t="s">
        <v>225</v>
      </c>
      <c r="G541" s="276">
        <v>0.1</v>
      </c>
      <c r="H541" s="281" t="str">
        <f>'Pixel-System'!K59</f>
        <v>NU</v>
      </c>
      <c r="I541" s="276" t="s">
        <v>6170</v>
      </c>
      <c r="J541" s="276">
        <f t="shared" si="8"/>
        <v>65535</v>
      </c>
      <c r="K541" s="277"/>
    </row>
    <row r="542" spans="1:11" x14ac:dyDescent="0.15">
      <c r="A542" s="274">
        <v>541</v>
      </c>
      <c r="B542" s="275" t="s">
        <v>1009</v>
      </c>
      <c r="C542" s="276" t="s">
        <v>862</v>
      </c>
      <c r="D542" s="281">
        <v>-5</v>
      </c>
      <c r="E542" s="281">
        <v>5</v>
      </c>
      <c r="F542" s="276" t="s">
        <v>225</v>
      </c>
      <c r="G542" s="276">
        <v>0.1</v>
      </c>
      <c r="H542" s="281" t="str">
        <f>'Pixel-System'!K60</f>
        <v>NU</v>
      </c>
      <c r="I542" s="276" t="s">
        <v>6170</v>
      </c>
      <c r="J542" s="276">
        <f t="shared" si="8"/>
        <v>65535</v>
      </c>
      <c r="K542" s="277"/>
    </row>
    <row r="543" spans="1:11" x14ac:dyDescent="0.15">
      <c r="A543" s="274">
        <v>542</v>
      </c>
      <c r="B543" s="275" t="s">
        <v>1010</v>
      </c>
      <c r="C543" s="276" t="s">
        <v>862</v>
      </c>
      <c r="D543" s="281">
        <v>-5</v>
      </c>
      <c r="E543" s="281">
        <v>5</v>
      </c>
      <c r="F543" s="276" t="s">
        <v>225</v>
      </c>
      <c r="G543" s="276">
        <v>0.1</v>
      </c>
      <c r="H543" s="281" t="str">
        <f>'Pixel-System'!K61</f>
        <v>NU</v>
      </c>
      <c r="I543" s="276" t="s">
        <v>6170</v>
      </c>
      <c r="J543" s="276">
        <f t="shared" si="8"/>
        <v>65535</v>
      </c>
      <c r="K543" s="277"/>
    </row>
    <row r="544" spans="1:11" x14ac:dyDescent="0.15">
      <c r="A544" s="274">
        <v>543</v>
      </c>
      <c r="B544" s="275" t="s">
        <v>1011</v>
      </c>
      <c r="C544" s="276" t="s">
        <v>862</v>
      </c>
      <c r="D544" s="281">
        <v>-5</v>
      </c>
      <c r="E544" s="281">
        <v>5</v>
      </c>
      <c r="F544" s="276" t="s">
        <v>225</v>
      </c>
      <c r="G544" s="276">
        <v>0.1</v>
      </c>
      <c r="H544" s="281" t="str">
        <f>'Pixel-System'!K62</f>
        <v>NU</v>
      </c>
      <c r="I544" s="276" t="s">
        <v>6170</v>
      </c>
      <c r="J544" s="276">
        <f t="shared" si="8"/>
        <v>65535</v>
      </c>
      <c r="K544" s="277"/>
    </row>
    <row r="545" spans="1:11" x14ac:dyDescent="0.15">
      <c r="A545" s="274">
        <v>544</v>
      </c>
      <c r="B545" s="275" t="s">
        <v>1012</v>
      </c>
      <c r="C545" s="276" t="s">
        <v>862</v>
      </c>
      <c r="D545" s="281">
        <v>-5</v>
      </c>
      <c r="E545" s="281">
        <v>5</v>
      </c>
      <c r="F545" s="276" t="s">
        <v>225</v>
      </c>
      <c r="G545" s="276">
        <v>0.1</v>
      </c>
      <c r="H545" s="281" t="str">
        <f>'Pixel-System'!K63</f>
        <v>NU</v>
      </c>
      <c r="I545" s="276" t="s">
        <v>6170</v>
      </c>
      <c r="J545" s="276">
        <f t="shared" si="8"/>
        <v>65535</v>
      </c>
      <c r="K545" s="277"/>
    </row>
    <row r="546" spans="1:11" x14ac:dyDescent="0.15">
      <c r="A546" s="274">
        <v>545</v>
      </c>
      <c r="B546" s="275" t="s">
        <v>1013</v>
      </c>
      <c r="C546" s="276" t="s">
        <v>862</v>
      </c>
      <c r="D546" s="281">
        <v>-5</v>
      </c>
      <c r="E546" s="281">
        <v>5</v>
      </c>
      <c r="F546" s="276" t="s">
        <v>225</v>
      </c>
      <c r="G546" s="276">
        <v>0.1</v>
      </c>
      <c r="H546" s="281" t="str">
        <f>'Pixel-System'!K64</f>
        <v>NU</v>
      </c>
      <c r="I546" s="276" t="s">
        <v>6170</v>
      </c>
      <c r="J546" s="276">
        <f t="shared" si="8"/>
        <v>65535</v>
      </c>
      <c r="K546" s="277"/>
    </row>
    <row r="547" spans="1:11" x14ac:dyDescent="0.15">
      <c r="A547" s="274">
        <v>546</v>
      </c>
      <c r="B547" s="275" t="s">
        <v>1014</v>
      </c>
      <c r="C547" s="276" t="s">
        <v>862</v>
      </c>
      <c r="D547" s="281">
        <v>-5</v>
      </c>
      <c r="E547" s="281">
        <v>5</v>
      </c>
      <c r="F547" s="276" t="s">
        <v>225</v>
      </c>
      <c r="G547" s="276">
        <v>0.1</v>
      </c>
      <c r="H547" s="281" t="str">
        <f>'Pixel-System'!K65</f>
        <v>NU</v>
      </c>
      <c r="I547" s="276" t="s">
        <v>6170</v>
      </c>
      <c r="J547" s="276">
        <f t="shared" si="8"/>
        <v>65535</v>
      </c>
      <c r="K547" s="277"/>
    </row>
    <row r="548" spans="1:11" x14ac:dyDescent="0.15">
      <c r="A548" s="274">
        <v>547</v>
      </c>
      <c r="B548" s="275" t="s">
        <v>1015</v>
      </c>
      <c r="C548" s="276" t="s">
        <v>862</v>
      </c>
      <c r="D548" s="281">
        <v>-5</v>
      </c>
      <c r="E548" s="281">
        <v>5</v>
      </c>
      <c r="F548" s="276" t="s">
        <v>225</v>
      </c>
      <c r="G548" s="276">
        <v>0.1</v>
      </c>
      <c r="H548" s="281" t="str">
        <f>'Pixel-System'!K66</f>
        <v>NU</v>
      </c>
      <c r="I548" s="276" t="s">
        <v>6170</v>
      </c>
      <c r="J548" s="276">
        <f t="shared" si="8"/>
        <v>65535</v>
      </c>
      <c r="K548" s="277"/>
    </row>
    <row r="549" spans="1:11" x14ac:dyDescent="0.15">
      <c r="A549" s="274">
        <v>548</v>
      </c>
      <c r="B549" s="275" t="s">
        <v>1016</v>
      </c>
      <c r="C549" s="276" t="s">
        <v>862</v>
      </c>
      <c r="D549" s="281">
        <v>-5</v>
      </c>
      <c r="E549" s="281">
        <v>5</v>
      </c>
      <c r="F549" s="276" t="s">
        <v>225</v>
      </c>
      <c r="G549" s="276">
        <v>0.1</v>
      </c>
      <c r="H549" s="281" t="str">
        <f>'Pixel-System'!K67</f>
        <v>NU</v>
      </c>
      <c r="I549" s="276" t="s">
        <v>6170</v>
      </c>
      <c r="J549" s="276">
        <f t="shared" si="8"/>
        <v>65535</v>
      </c>
      <c r="K549" s="277"/>
    </row>
    <row r="550" spans="1:11" x14ac:dyDescent="0.15">
      <c r="A550" s="274">
        <v>549</v>
      </c>
      <c r="B550" s="275" t="s">
        <v>1017</v>
      </c>
      <c r="C550" s="276" t="s">
        <v>862</v>
      </c>
      <c r="D550" s="281">
        <v>-5</v>
      </c>
      <c r="E550" s="281">
        <v>5</v>
      </c>
      <c r="F550" s="276" t="s">
        <v>225</v>
      </c>
      <c r="G550" s="276">
        <v>0.1</v>
      </c>
      <c r="H550" s="281" t="str">
        <f>'Pixel-System'!K68</f>
        <v>NU</v>
      </c>
      <c r="I550" s="276" t="s">
        <v>6170</v>
      </c>
      <c r="J550" s="276">
        <f t="shared" si="8"/>
        <v>65535</v>
      </c>
      <c r="K550" s="277"/>
    </row>
    <row r="551" spans="1:11" x14ac:dyDescent="0.15">
      <c r="A551" s="274">
        <v>550</v>
      </c>
      <c r="B551" s="275" t="s">
        <v>1018</v>
      </c>
      <c r="C551" s="276" t="s">
        <v>862</v>
      </c>
      <c r="D551" s="281">
        <v>-5</v>
      </c>
      <c r="E551" s="281">
        <v>5</v>
      </c>
      <c r="F551" s="276" t="s">
        <v>225</v>
      </c>
      <c r="G551" s="276">
        <v>0.1</v>
      </c>
      <c r="H551" s="281" t="str">
        <f>'Pixel-System'!K69</f>
        <v>NU</v>
      </c>
      <c r="I551" s="276" t="s">
        <v>6170</v>
      </c>
      <c r="J551" s="276">
        <f t="shared" si="8"/>
        <v>65535</v>
      </c>
      <c r="K551" s="277"/>
    </row>
    <row r="552" spans="1:11" x14ac:dyDescent="0.15">
      <c r="A552" s="274">
        <v>551</v>
      </c>
      <c r="B552" s="275" t="s">
        <v>1019</v>
      </c>
      <c r="C552" s="276" t="s">
        <v>862</v>
      </c>
      <c r="D552" s="281">
        <v>-5</v>
      </c>
      <c r="E552" s="281">
        <v>5</v>
      </c>
      <c r="F552" s="276" t="s">
        <v>225</v>
      </c>
      <c r="G552" s="276">
        <v>0.1</v>
      </c>
      <c r="H552" s="281" t="str">
        <f>'Pixel-System'!K70</f>
        <v>NU</v>
      </c>
      <c r="I552" s="276" t="s">
        <v>6170</v>
      </c>
      <c r="J552" s="276">
        <f t="shared" si="8"/>
        <v>65535</v>
      </c>
      <c r="K552" s="277"/>
    </row>
    <row r="553" spans="1:11" x14ac:dyDescent="0.15">
      <c r="A553" s="274">
        <v>552</v>
      </c>
      <c r="B553" s="275" t="s">
        <v>1020</v>
      </c>
      <c r="C553" s="276" t="s">
        <v>862</v>
      </c>
      <c r="D553" s="281">
        <v>-5</v>
      </c>
      <c r="E553" s="281">
        <v>5</v>
      </c>
      <c r="F553" s="276" t="s">
        <v>225</v>
      </c>
      <c r="G553" s="276">
        <v>0.1</v>
      </c>
      <c r="H553" s="281" t="str">
        <f>'Pixel-System'!K71</f>
        <v>NU</v>
      </c>
      <c r="I553" s="276" t="s">
        <v>6170</v>
      </c>
      <c r="J553" s="276">
        <f t="shared" si="8"/>
        <v>65535</v>
      </c>
      <c r="K553" s="277"/>
    </row>
    <row r="554" spans="1:11" x14ac:dyDescent="0.15">
      <c r="A554" s="274">
        <v>553</v>
      </c>
      <c r="B554" s="275" t="s">
        <v>1021</v>
      </c>
      <c r="C554" s="276" t="s">
        <v>862</v>
      </c>
      <c r="D554" s="281">
        <v>-5</v>
      </c>
      <c r="E554" s="281">
        <v>5</v>
      </c>
      <c r="F554" s="276" t="s">
        <v>225</v>
      </c>
      <c r="G554" s="276">
        <v>0.1</v>
      </c>
      <c r="H554" s="281" t="str">
        <f>'Pixel-System'!K72</f>
        <v>NU</v>
      </c>
      <c r="I554" s="276" t="s">
        <v>6170</v>
      </c>
      <c r="J554" s="276">
        <f t="shared" si="8"/>
        <v>65535</v>
      </c>
      <c r="K554" s="277"/>
    </row>
    <row r="555" spans="1:11" x14ac:dyDescent="0.15">
      <c r="A555" s="274">
        <v>554</v>
      </c>
      <c r="B555" s="275" t="s">
        <v>1022</v>
      </c>
      <c r="C555" s="276" t="s">
        <v>862</v>
      </c>
      <c r="D555" s="281">
        <v>-5</v>
      </c>
      <c r="E555" s="281">
        <v>5</v>
      </c>
      <c r="F555" s="276" t="s">
        <v>225</v>
      </c>
      <c r="G555" s="276">
        <v>0.1</v>
      </c>
      <c r="H555" s="281" t="str">
        <f>'Pixel-System'!K73</f>
        <v>NU</v>
      </c>
      <c r="I555" s="276" t="s">
        <v>6170</v>
      </c>
      <c r="J555" s="276">
        <f t="shared" si="8"/>
        <v>65535</v>
      </c>
      <c r="K555" s="277"/>
    </row>
    <row r="556" spans="1:11" x14ac:dyDescent="0.15">
      <c r="A556" s="274">
        <v>555</v>
      </c>
      <c r="B556" s="275" t="s">
        <v>1023</v>
      </c>
      <c r="C556" s="276" t="s">
        <v>862</v>
      </c>
      <c r="D556" s="281">
        <v>-5</v>
      </c>
      <c r="E556" s="281">
        <v>5</v>
      </c>
      <c r="F556" s="276" t="s">
        <v>225</v>
      </c>
      <c r="G556" s="276">
        <v>0.1</v>
      </c>
      <c r="H556" s="281">
        <f>'Pixel-System'!K74</f>
        <v>-4</v>
      </c>
      <c r="I556" s="276" t="s">
        <v>6170</v>
      </c>
      <c r="J556" s="276">
        <f t="shared" si="8"/>
        <v>32368</v>
      </c>
      <c r="K556" s="277"/>
    </row>
    <row r="557" spans="1:11" x14ac:dyDescent="0.15">
      <c r="A557" s="274">
        <v>556</v>
      </c>
      <c r="B557" s="275" t="s">
        <v>1024</v>
      </c>
      <c r="C557" s="276" t="s">
        <v>862</v>
      </c>
      <c r="D557" s="281">
        <v>-5</v>
      </c>
      <c r="E557" s="281">
        <v>5</v>
      </c>
      <c r="F557" s="276" t="s">
        <v>225</v>
      </c>
      <c r="G557" s="276">
        <v>0.1</v>
      </c>
      <c r="H557" s="281">
        <f>'Pixel-System'!K75</f>
        <v>-4</v>
      </c>
      <c r="I557" s="276" t="s">
        <v>6170</v>
      </c>
      <c r="J557" s="276">
        <f t="shared" si="8"/>
        <v>32368</v>
      </c>
      <c r="K557" s="277"/>
    </row>
    <row r="558" spans="1:11" x14ac:dyDescent="0.15">
      <c r="A558" s="274">
        <v>557</v>
      </c>
      <c r="B558" s="275" t="s">
        <v>1025</v>
      </c>
      <c r="C558" s="276" t="s">
        <v>862</v>
      </c>
      <c r="D558" s="281">
        <v>-5</v>
      </c>
      <c r="E558" s="281">
        <v>5</v>
      </c>
      <c r="F558" s="276" t="s">
        <v>225</v>
      </c>
      <c r="G558" s="276">
        <v>0.1</v>
      </c>
      <c r="H558" s="281">
        <f>'Pixel-System'!K76</f>
        <v>-4</v>
      </c>
      <c r="I558" s="276" t="s">
        <v>6170</v>
      </c>
      <c r="J558" s="276">
        <f t="shared" si="8"/>
        <v>32368</v>
      </c>
      <c r="K558" s="277"/>
    </row>
    <row r="559" spans="1:11" x14ac:dyDescent="0.15">
      <c r="A559" s="274">
        <v>558</v>
      </c>
      <c r="B559" s="275" t="s">
        <v>1026</v>
      </c>
      <c r="C559" s="276" t="s">
        <v>862</v>
      </c>
      <c r="D559" s="281">
        <v>-5</v>
      </c>
      <c r="E559" s="281">
        <v>5</v>
      </c>
      <c r="F559" s="276" t="s">
        <v>225</v>
      </c>
      <c r="G559" s="276">
        <v>0.1</v>
      </c>
      <c r="H559" s="281">
        <f>'Pixel-System'!K77</f>
        <v>-4</v>
      </c>
      <c r="I559" s="276" t="s">
        <v>6170</v>
      </c>
      <c r="J559" s="276">
        <f t="shared" si="8"/>
        <v>32368</v>
      </c>
      <c r="K559" s="277"/>
    </row>
    <row r="560" spans="1:11" x14ac:dyDescent="0.15">
      <c r="A560" s="274">
        <v>559</v>
      </c>
      <c r="B560" s="275" t="s">
        <v>1027</v>
      </c>
      <c r="C560" s="276" t="s">
        <v>862</v>
      </c>
      <c r="D560" s="281">
        <v>-5</v>
      </c>
      <c r="E560" s="281">
        <v>5</v>
      </c>
      <c r="F560" s="276" t="s">
        <v>225</v>
      </c>
      <c r="G560" s="276">
        <v>0.1</v>
      </c>
      <c r="H560" s="281">
        <f>'Pixel-System'!K78</f>
        <v>-4</v>
      </c>
      <c r="I560" s="276" t="s">
        <v>6170</v>
      </c>
      <c r="J560" s="276">
        <f t="shared" si="8"/>
        <v>32368</v>
      </c>
      <c r="K560" s="277"/>
    </row>
    <row r="561" spans="1:11" x14ac:dyDescent="0.15">
      <c r="A561" s="274">
        <v>560</v>
      </c>
      <c r="B561" s="275" t="s">
        <v>1028</v>
      </c>
      <c r="C561" s="276" t="s">
        <v>862</v>
      </c>
      <c r="D561" s="281">
        <v>-5</v>
      </c>
      <c r="E561" s="281">
        <v>5</v>
      </c>
      <c r="F561" s="276" t="s">
        <v>225</v>
      </c>
      <c r="G561" s="276">
        <v>0.1</v>
      </c>
      <c r="H561" s="281">
        <f>'Pixel-System'!K79</f>
        <v>-4</v>
      </c>
      <c r="I561" s="276" t="s">
        <v>6170</v>
      </c>
      <c r="J561" s="276">
        <f t="shared" si="8"/>
        <v>32368</v>
      </c>
      <c r="K561" s="277"/>
    </row>
    <row r="562" spans="1:11" x14ac:dyDescent="0.15">
      <c r="A562" s="274">
        <v>561</v>
      </c>
      <c r="B562" s="275" t="s">
        <v>1029</v>
      </c>
      <c r="C562" s="276" t="s">
        <v>862</v>
      </c>
      <c r="D562" s="281">
        <v>-5</v>
      </c>
      <c r="E562" s="281">
        <v>5</v>
      </c>
      <c r="F562" s="276" t="s">
        <v>225</v>
      </c>
      <c r="G562" s="276">
        <v>0.1</v>
      </c>
      <c r="H562" s="281">
        <f>'Pixel-System'!K80</f>
        <v>-4</v>
      </c>
      <c r="I562" s="276" t="s">
        <v>6170</v>
      </c>
      <c r="J562" s="276">
        <f t="shared" si="8"/>
        <v>32368</v>
      </c>
      <c r="K562" s="277"/>
    </row>
    <row r="563" spans="1:11" x14ac:dyDescent="0.15">
      <c r="A563" s="274">
        <v>562</v>
      </c>
      <c r="B563" s="275" t="s">
        <v>1030</v>
      </c>
      <c r="C563" s="276" t="s">
        <v>862</v>
      </c>
      <c r="D563" s="281">
        <v>-5</v>
      </c>
      <c r="E563" s="281">
        <v>5</v>
      </c>
      <c r="F563" s="276" t="s">
        <v>225</v>
      </c>
      <c r="G563" s="276">
        <v>0.1</v>
      </c>
      <c r="H563" s="281">
        <f>'Pixel-System'!K81</f>
        <v>-4</v>
      </c>
      <c r="I563" s="276" t="s">
        <v>6170</v>
      </c>
      <c r="J563" s="276">
        <f t="shared" si="8"/>
        <v>32368</v>
      </c>
      <c r="K563" s="277"/>
    </row>
    <row r="564" spans="1:11" x14ac:dyDescent="0.15">
      <c r="A564" s="274">
        <v>563</v>
      </c>
      <c r="B564" s="275" t="s">
        <v>1031</v>
      </c>
      <c r="C564" s="276" t="s">
        <v>862</v>
      </c>
      <c r="D564" s="281">
        <v>-5</v>
      </c>
      <c r="E564" s="281">
        <v>5</v>
      </c>
      <c r="F564" s="276" t="s">
        <v>225</v>
      </c>
      <c r="G564" s="276">
        <v>0.1</v>
      </c>
      <c r="H564" s="281">
        <f>'Pixel-System'!K82</f>
        <v>-4</v>
      </c>
      <c r="I564" s="276" t="s">
        <v>6170</v>
      </c>
      <c r="J564" s="276">
        <f t="shared" si="8"/>
        <v>32368</v>
      </c>
      <c r="K564" s="277"/>
    </row>
    <row r="565" spans="1:11" x14ac:dyDescent="0.15">
      <c r="A565" s="274">
        <v>564</v>
      </c>
      <c r="B565" s="275" t="s">
        <v>1032</v>
      </c>
      <c r="C565" s="276" t="s">
        <v>862</v>
      </c>
      <c r="D565" s="281">
        <v>-5</v>
      </c>
      <c r="E565" s="281">
        <v>5</v>
      </c>
      <c r="F565" s="276" t="s">
        <v>225</v>
      </c>
      <c r="G565" s="276">
        <v>0.1</v>
      </c>
      <c r="H565" s="281">
        <f>'Pixel-System'!K83</f>
        <v>-4</v>
      </c>
      <c r="I565" s="276" t="s">
        <v>6170</v>
      </c>
      <c r="J565" s="276">
        <f t="shared" si="8"/>
        <v>32368</v>
      </c>
      <c r="K565" s="277"/>
    </row>
    <row r="566" spans="1:11" x14ac:dyDescent="0.15">
      <c r="A566" s="274">
        <v>565</v>
      </c>
      <c r="B566" s="275" t="s">
        <v>1033</v>
      </c>
      <c r="C566" s="276" t="s">
        <v>862</v>
      </c>
      <c r="D566" s="281">
        <v>-5</v>
      </c>
      <c r="E566" s="281">
        <v>5</v>
      </c>
      <c r="F566" s="276" t="s">
        <v>225</v>
      </c>
      <c r="G566" s="276">
        <v>0.1</v>
      </c>
      <c r="H566" s="281">
        <f>'Pixel-System'!K84</f>
        <v>-4</v>
      </c>
      <c r="I566" s="276" t="s">
        <v>6170</v>
      </c>
      <c r="J566" s="276">
        <f t="shared" si="8"/>
        <v>32368</v>
      </c>
      <c r="K566" s="277"/>
    </row>
    <row r="567" spans="1:11" x14ac:dyDescent="0.15">
      <c r="A567" s="274">
        <v>566</v>
      </c>
      <c r="B567" s="275" t="s">
        <v>1034</v>
      </c>
      <c r="C567" s="276" t="s">
        <v>862</v>
      </c>
      <c r="D567" s="281">
        <v>-5</v>
      </c>
      <c r="E567" s="281">
        <v>5</v>
      </c>
      <c r="F567" s="276" t="s">
        <v>225</v>
      </c>
      <c r="G567" s="276">
        <v>0.1</v>
      </c>
      <c r="H567" s="281">
        <f>'Pixel-System'!K85</f>
        <v>-4</v>
      </c>
      <c r="I567" s="276" t="s">
        <v>6170</v>
      </c>
      <c r="J567" s="276">
        <f t="shared" si="8"/>
        <v>32368</v>
      </c>
      <c r="K567" s="277"/>
    </row>
    <row r="568" spans="1:11" x14ac:dyDescent="0.15">
      <c r="A568" s="274">
        <v>567</v>
      </c>
      <c r="B568" s="275" t="s">
        <v>1035</v>
      </c>
      <c r="C568" s="276" t="s">
        <v>862</v>
      </c>
      <c r="D568" s="281">
        <v>-5</v>
      </c>
      <c r="E568" s="281">
        <v>5</v>
      </c>
      <c r="F568" s="276" t="s">
        <v>225</v>
      </c>
      <c r="G568" s="276">
        <v>0.1</v>
      </c>
      <c r="H568" s="281" t="str">
        <f>'Pixel-System'!K86</f>
        <v>NU</v>
      </c>
      <c r="I568" s="276" t="s">
        <v>6170</v>
      </c>
      <c r="J568" s="276">
        <f t="shared" si="8"/>
        <v>65535</v>
      </c>
      <c r="K568" s="277"/>
    </row>
    <row r="569" spans="1:11" x14ac:dyDescent="0.15">
      <c r="A569" s="274">
        <v>568</v>
      </c>
      <c r="B569" s="275" t="s">
        <v>1036</v>
      </c>
      <c r="C569" s="276" t="s">
        <v>862</v>
      </c>
      <c r="D569" s="281">
        <v>-5</v>
      </c>
      <c r="E569" s="281">
        <v>5</v>
      </c>
      <c r="F569" s="276" t="s">
        <v>225</v>
      </c>
      <c r="G569" s="276">
        <v>0.1</v>
      </c>
      <c r="H569" s="281" t="str">
        <f>'Pixel-System'!K87</f>
        <v>NU</v>
      </c>
      <c r="I569" s="276" t="s">
        <v>6170</v>
      </c>
      <c r="J569" s="276">
        <f t="shared" si="8"/>
        <v>65535</v>
      </c>
      <c r="K569" s="277"/>
    </row>
    <row r="570" spans="1:11" x14ac:dyDescent="0.15">
      <c r="A570" s="274">
        <v>569</v>
      </c>
      <c r="B570" s="275" t="s">
        <v>1037</v>
      </c>
      <c r="C570" s="276" t="s">
        <v>862</v>
      </c>
      <c r="D570" s="281">
        <v>-5</v>
      </c>
      <c r="E570" s="281">
        <v>5</v>
      </c>
      <c r="F570" s="276" t="s">
        <v>225</v>
      </c>
      <c r="G570" s="276">
        <v>0.1</v>
      </c>
      <c r="H570" s="281" t="str">
        <f>'Pixel-System'!K88</f>
        <v>NU</v>
      </c>
      <c r="I570" s="276" t="s">
        <v>6170</v>
      </c>
      <c r="J570" s="276">
        <f t="shared" si="8"/>
        <v>65535</v>
      </c>
      <c r="K570" s="277"/>
    </row>
    <row r="571" spans="1:11" x14ac:dyDescent="0.15">
      <c r="A571" s="274">
        <v>570</v>
      </c>
      <c r="B571" s="275" t="s">
        <v>1038</v>
      </c>
      <c r="C571" s="276" t="s">
        <v>862</v>
      </c>
      <c r="D571" s="281">
        <v>-5</v>
      </c>
      <c r="E571" s="281">
        <v>5</v>
      </c>
      <c r="F571" s="276" t="s">
        <v>225</v>
      </c>
      <c r="G571" s="276">
        <v>0.1</v>
      </c>
      <c r="H571" s="281" t="str">
        <f>'Pixel-System'!K89</f>
        <v>NU</v>
      </c>
      <c r="I571" s="276" t="s">
        <v>6170</v>
      </c>
      <c r="J571" s="276">
        <f t="shared" si="8"/>
        <v>65535</v>
      </c>
      <c r="K571" s="277"/>
    </row>
    <row r="572" spans="1:11" x14ac:dyDescent="0.15">
      <c r="A572" s="274">
        <v>571</v>
      </c>
      <c r="B572" s="275" t="s">
        <v>1039</v>
      </c>
      <c r="C572" s="276" t="s">
        <v>862</v>
      </c>
      <c r="D572" s="281">
        <v>-5</v>
      </c>
      <c r="E572" s="281">
        <v>5</v>
      </c>
      <c r="F572" s="276" t="s">
        <v>225</v>
      </c>
      <c r="G572" s="276">
        <v>0.1</v>
      </c>
      <c r="H572" s="281" t="str">
        <f>'Pixel-System'!K90</f>
        <v>NU</v>
      </c>
      <c r="I572" s="276" t="s">
        <v>6170</v>
      </c>
      <c r="J572" s="276">
        <f t="shared" si="8"/>
        <v>65535</v>
      </c>
      <c r="K572" s="277"/>
    </row>
    <row r="573" spans="1:11" x14ac:dyDescent="0.15">
      <c r="A573" s="274">
        <v>572</v>
      </c>
      <c r="B573" s="275" t="s">
        <v>1040</v>
      </c>
      <c r="C573" s="276" t="s">
        <v>862</v>
      </c>
      <c r="D573" s="281">
        <v>-5</v>
      </c>
      <c r="E573" s="281">
        <v>5</v>
      </c>
      <c r="F573" s="276" t="s">
        <v>225</v>
      </c>
      <c r="G573" s="276">
        <v>0.1</v>
      </c>
      <c r="H573" s="281" t="str">
        <f>'Pixel-System'!K91</f>
        <v>NU</v>
      </c>
      <c r="I573" s="276" t="s">
        <v>6170</v>
      </c>
      <c r="J573" s="276">
        <f t="shared" si="8"/>
        <v>65535</v>
      </c>
      <c r="K573" s="277"/>
    </row>
    <row r="574" spans="1:11" x14ac:dyDescent="0.15">
      <c r="A574" s="274">
        <v>573</v>
      </c>
      <c r="B574" s="275" t="s">
        <v>1041</v>
      </c>
      <c r="C574" s="276" t="s">
        <v>862</v>
      </c>
      <c r="D574" s="281">
        <v>-5</v>
      </c>
      <c r="E574" s="281">
        <v>5</v>
      </c>
      <c r="F574" s="276" t="s">
        <v>225</v>
      </c>
      <c r="G574" s="276">
        <v>0.1</v>
      </c>
      <c r="H574" s="281" t="str">
        <f>'Pixel-System'!K92</f>
        <v>NU</v>
      </c>
      <c r="I574" s="276" t="s">
        <v>6170</v>
      </c>
      <c r="J574" s="276">
        <f t="shared" si="8"/>
        <v>65535</v>
      </c>
      <c r="K574" s="277"/>
    </row>
    <row r="575" spans="1:11" x14ac:dyDescent="0.15">
      <c r="A575" s="274">
        <v>574</v>
      </c>
      <c r="B575" s="275" t="s">
        <v>1042</v>
      </c>
      <c r="C575" s="276" t="s">
        <v>862</v>
      </c>
      <c r="D575" s="281">
        <v>-5</v>
      </c>
      <c r="E575" s="281">
        <v>5</v>
      </c>
      <c r="F575" s="276" t="s">
        <v>225</v>
      </c>
      <c r="G575" s="276">
        <v>0.1</v>
      </c>
      <c r="H575" s="281" t="str">
        <f>'Pixel-System'!K93</f>
        <v>NU</v>
      </c>
      <c r="I575" s="276" t="s">
        <v>6170</v>
      </c>
      <c r="J575" s="276">
        <f t="shared" si="8"/>
        <v>65535</v>
      </c>
      <c r="K575" s="277"/>
    </row>
    <row r="576" spans="1:11" x14ac:dyDescent="0.15">
      <c r="A576" s="274">
        <v>575</v>
      </c>
      <c r="B576" s="275" t="s">
        <v>1043</v>
      </c>
      <c r="C576" s="276" t="s">
        <v>862</v>
      </c>
      <c r="D576" s="281">
        <v>-5</v>
      </c>
      <c r="E576" s="281">
        <v>5</v>
      </c>
      <c r="F576" s="276" t="s">
        <v>225</v>
      </c>
      <c r="G576" s="276">
        <v>0.1</v>
      </c>
      <c r="H576" s="281" t="str">
        <f>'Pixel-System'!K94</f>
        <v>NU</v>
      </c>
      <c r="I576" s="276" t="s">
        <v>6170</v>
      </c>
      <c r="J576" s="276">
        <f t="shared" si="8"/>
        <v>65535</v>
      </c>
      <c r="K576" s="277"/>
    </row>
    <row r="577" spans="1:11" x14ac:dyDescent="0.15">
      <c r="A577" s="274">
        <v>576</v>
      </c>
      <c r="B577" s="275" t="s">
        <v>1044</v>
      </c>
      <c r="C577" s="276" t="s">
        <v>862</v>
      </c>
      <c r="D577" s="281">
        <v>-5</v>
      </c>
      <c r="E577" s="281">
        <v>5</v>
      </c>
      <c r="F577" s="276" t="s">
        <v>225</v>
      </c>
      <c r="G577" s="276">
        <v>0.1</v>
      </c>
      <c r="H577" s="281" t="str">
        <f>'Pixel-System'!K95</f>
        <v>NU</v>
      </c>
      <c r="I577" s="276" t="s">
        <v>6170</v>
      </c>
      <c r="J577" s="276">
        <f t="shared" si="8"/>
        <v>65535</v>
      </c>
      <c r="K577" s="277"/>
    </row>
    <row r="578" spans="1:11" x14ac:dyDescent="0.15">
      <c r="A578" s="274">
        <v>577</v>
      </c>
      <c r="B578" s="275" t="s">
        <v>1045</v>
      </c>
      <c r="C578" s="276" t="s">
        <v>862</v>
      </c>
      <c r="D578" s="281">
        <v>-5</v>
      </c>
      <c r="E578" s="281">
        <v>5</v>
      </c>
      <c r="F578" s="276" t="s">
        <v>225</v>
      </c>
      <c r="G578" s="276">
        <v>0.1</v>
      </c>
      <c r="H578" s="281" t="str">
        <f>'Pixel-System'!K96</f>
        <v>NU</v>
      </c>
      <c r="I578" s="276" t="s">
        <v>6170</v>
      </c>
      <c r="J578" s="276">
        <f t="shared" si="8"/>
        <v>65535</v>
      </c>
      <c r="K578" s="277"/>
    </row>
    <row r="579" spans="1:11" x14ac:dyDescent="0.15">
      <c r="A579" s="274">
        <v>578</v>
      </c>
      <c r="B579" s="275" t="s">
        <v>1046</v>
      </c>
      <c r="C579" s="276" t="s">
        <v>862</v>
      </c>
      <c r="D579" s="281">
        <v>-5</v>
      </c>
      <c r="E579" s="281">
        <v>5</v>
      </c>
      <c r="F579" s="276" t="s">
        <v>225</v>
      </c>
      <c r="G579" s="276">
        <v>0.1</v>
      </c>
      <c r="H579" s="281" t="str">
        <f>'Pixel-System'!K97</f>
        <v>NU</v>
      </c>
      <c r="I579" s="276" t="s">
        <v>6170</v>
      </c>
      <c r="J579" s="276">
        <f t="shared" si="8"/>
        <v>65535</v>
      </c>
      <c r="K579" s="277"/>
    </row>
    <row r="580" spans="1:11" x14ac:dyDescent="0.15">
      <c r="A580" s="274">
        <v>579</v>
      </c>
      <c r="B580" s="275" t="s">
        <v>1047</v>
      </c>
      <c r="C580" s="276" t="s">
        <v>862</v>
      </c>
      <c r="D580" s="281">
        <v>-5</v>
      </c>
      <c r="E580" s="281">
        <v>5</v>
      </c>
      <c r="F580" s="276" t="s">
        <v>225</v>
      </c>
      <c r="G580" s="276">
        <v>0.1</v>
      </c>
      <c r="H580" s="281" t="str">
        <f>'Pixel-System'!K98</f>
        <v>NU</v>
      </c>
      <c r="I580" s="276" t="s">
        <v>6170</v>
      </c>
      <c r="J580" s="276">
        <f t="shared" si="8"/>
        <v>65535</v>
      </c>
      <c r="K580" s="277"/>
    </row>
    <row r="581" spans="1:11" x14ac:dyDescent="0.15">
      <c r="A581" s="274">
        <v>580</v>
      </c>
      <c r="B581" s="275" t="s">
        <v>1048</v>
      </c>
      <c r="C581" s="276" t="s">
        <v>862</v>
      </c>
      <c r="D581" s="281">
        <v>-5</v>
      </c>
      <c r="E581" s="281">
        <v>5</v>
      </c>
      <c r="F581" s="276" t="s">
        <v>225</v>
      </c>
      <c r="G581" s="276">
        <v>0.1</v>
      </c>
      <c r="H581" s="281" t="str">
        <f>'Pixel-System'!K99</f>
        <v>NU</v>
      </c>
      <c r="I581" s="276" t="s">
        <v>6170</v>
      </c>
      <c r="J581" s="276">
        <f t="shared" si="8"/>
        <v>65535</v>
      </c>
      <c r="K581" s="277"/>
    </row>
    <row r="582" spans="1:11" x14ac:dyDescent="0.15">
      <c r="A582" s="274">
        <v>581</v>
      </c>
      <c r="B582" s="275" t="s">
        <v>1049</v>
      </c>
      <c r="C582" s="276" t="s">
        <v>862</v>
      </c>
      <c r="D582" s="281">
        <v>-5</v>
      </c>
      <c r="E582" s="281">
        <v>5</v>
      </c>
      <c r="F582" s="276" t="s">
        <v>225</v>
      </c>
      <c r="G582" s="276">
        <v>0.1</v>
      </c>
      <c r="H582" s="281" t="str">
        <f>'Pixel-System'!K100</f>
        <v>NU</v>
      </c>
      <c r="I582" s="276" t="s">
        <v>6170</v>
      </c>
      <c r="J582" s="276">
        <f t="shared" si="8"/>
        <v>65535</v>
      </c>
      <c r="K582" s="277"/>
    </row>
    <row r="583" spans="1:11" x14ac:dyDescent="0.15">
      <c r="A583" s="274">
        <v>582</v>
      </c>
      <c r="B583" s="275" t="s">
        <v>1050</v>
      </c>
      <c r="C583" s="276" t="s">
        <v>862</v>
      </c>
      <c r="D583" s="281">
        <v>-5</v>
      </c>
      <c r="E583" s="281">
        <v>5</v>
      </c>
      <c r="F583" s="276" t="s">
        <v>225</v>
      </c>
      <c r="G583" s="276">
        <v>0.1</v>
      </c>
      <c r="H583" s="281" t="str">
        <f>'Pixel-System'!K101</f>
        <v>NU</v>
      </c>
      <c r="I583" s="276" t="s">
        <v>6170</v>
      </c>
      <c r="J583" s="276">
        <f t="shared" si="8"/>
        <v>65535</v>
      </c>
      <c r="K583" s="277"/>
    </row>
    <row r="584" spans="1:11" x14ac:dyDescent="0.15">
      <c r="A584" s="274">
        <v>583</v>
      </c>
      <c r="B584" s="275" t="s">
        <v>1051</v>
      </c>
      <c r="C584" s="276" t="s">
        <v>862</v>
      </c>
      <c r="D584" s="281">
        <v>-5</v>
      </c>
      <c r="E584" s="281">
        <v>5</v>
      </c>
      <c r="F584" s="276" t="s">
        <v>225</v>
      </c>
      <c r="G584" s="276">
        <v>0.1</v>
      </c>
      <c r="H584" s="281" t="str">
        <f>'Pixel-System'!K102</f>
        <v>NU</v>
      </c>
      <c r="I584" s="276" t="s">
        <v>6170</v>
      </c>
      <c r="J584" s="276">
        <f t="shared" si="8"/>
        <v>65535</v>
      </c>
      <c r="K584" s="277"/>
    </row>
    <row r="585" spans="1:11" x14ac:dyDescent="0.15">
      <c r="A585" s="274">
        <v>584</v>
      </c>
      <c r="B585" s="275" t="s">
        <v>1052</v>
      </c>
      <c r="C585" s="276" t="s">
        <v>862</v>
      </c>
      <c r="D585" s="281">
        <v>-5</v>
      </c>
      <c r="E585" s="281">
        <v>5</v>
      </c>
      <c r="F585" s="276" t="s">
        <v>225</v>
      </c>
      <c r="G585" s="276">
        <v>0.1</v>
      </c>
      <c r="H585" s="281" t="str">
        <f>'Pixel-System'!K103</f>
        <v>NU</v>
      </c>
      <c r="I585" s="276" t="s">
        <v>6170</v>
      </c>
      <c r="J585" s="276">
        <f t="shared" si="8"/>
        <v>65535</v>
      </c>
      <c r="K585" s="277"/>
    </row>
    <row r="586" spans="1:11" x14ac:dyDescent="0.15">
      <c r="A586" s="274">
        <v>585</v>
      </c>
      <c r="B586" s="275" t="s">
        <v>1053</v>
      </c>
      <c r="C586" s="276" t="s">
        <v>862</v>
      </c>
      <c r="D586" s="281">
        <v>-5</v>
      </c>
      <c r="E586" s="281">
        <v>5</v>
      </c>
      <c r="F586" s="276" t="s">
        <v>225</v>
      </c>
      <c r="G586" s="276">
        <v>0.1</v>
      </c>
      <c r="H586" s="281" t="str">
        <f>'Pixel-System'!K104</f>
        <v>NU</v>
      </c>
      <c r="I586" s="276" t="s">
        <v>6170</v>
      </c>
      <c r="J586" s="276">
        <f t="shared" si="8"/>
        <v>65535</v>
      </c>
      <c r="K586" s="277"/>
    </row>
    <row r="587" spans="1:11" x14ac:dyDescent="0.15">
      <c r="A587" s="274">
        <v>586</v>
      </c>
      <c r="B587" s="275" t="s">
        <v>1054</v>
      </c>
      <c r="C587" s="276" t="s">
        <v>862</v>
      </c>
      <c r="D587" s="281">
        <v>-5</v>
      </c>
      <c r="E587" s="281">
        <v>5</v>
      </c>
      <c r="F587" s="276" t="s">
        <v>225</v>
      </c>
      <c r="G587" s="276">
        <v>0.1</v>
      </c>
      <c r="H587" s="281" t="str">
        <f>'Pixel-System'!K105</f>
        <v>NU</v>
      </c>
      <c r="I587" s="276" t="s">
        <v>6170</v>
      </c>
      <c r="J587" s="276">
        <f t="shared" si="8"/>
        <v>65535</v>
      </c>
      <c r="K587" s="277"/>
    </row>
    <row r="588" spans="1:11" x14ac:dyDescent="0.15">
      <c r="A588" s="274">
        <v>587</v>
      </c>
      <c r="B588" s="275" t="s">
        <v>1168</v>
      </c>
      <c r="C588" s="275" t="s">
        <v>1056</v>
      </c>
      <c r="D588" s="275">
        <v>0</v>
      </c>
      <c r="E588" s="275">
        <v>100</v>
      </c>
      <c r="F588" s="275" t="s">
        <v>456</v>
      </c>
      <c r="G588" s="275">
        <v>1</v>
      </c>
      <c r="H588" s="275">
        <f>'Pixel-System'!L10</f>
        <v>91</v>
      </c>
      <c r="I588" s="276" t="s">
        <v>6171</v>
      </c>
      <c r="J588" s="276">
        <f>H588*100</f>
        <v>9100</v>
      </c>
      <c r="K588" s="277"/>
    </row>
    <row r="589" spans="1:11" x14ac:dyDescent="0.15">
      <c r="A589" s="274">
        <v>588</v>
      </c>
      <c r="B589" s="275" t="s">
        <v>1169</v>
      </c>
      <c r="C589" s="275" t="s">
        <v>1056</v>
      </c>
      <c r="D589" s="275">
        <v>0</v>
      </c>
      <c r="E589" s="275">
        <v>100</v>
      </c>
      <c r="F589" s="275" t="s">
        <v>456</v>
      </c>
      <c r="G589" s="275">
        <v>1</v>
      </c>
      <c r="H589" s="275">
        <f>'Pixel-System'!L11</f>
        <v>92</v>
      </c>
      <c r="I589" s="276" t="s">
        <v>6171</v>
      </c>
      <c r="J589" s="276">
        <f t="shared" ref="J589:J652" si="9">H589*100</f>
        <v>9200</v>
      </c>
      <c r="K589" s="277"/>
    </row>
    <row r="590" spans="1:11" x14ac:dyDescent="0.15">
      <c r="A590" s="274">
        <v>589</v>
      </c>
      <c r="B590" s="275" t="s">
        <v>1170</v>
      </c>
      <c r="C590" s="275" t="s">
        <v>1056</v>
      </c>
      <c r="D590" s="275">
        <v>0</v>
      </c>
      <c r="E590" s="275">
        <v>100</v>
      </c>
      <c r="F590" s="275" t="s">
        <v>456</v>
      </c>
      <c r="G590" s="275">
        <v>1</v>
      </c>
      <c r="H590" s="275">
        <f>'Pixel-System'!L12</f>
        <v>93</v>
      </c>
      <c r="I590" s="276" t="s">
        <v>6171</v>
      </c>
      <c r="J590" s="276">
        <f t="shared" si="9"/>
        <v>9300</v>
      </c>
      <c r="K590" s="277"/>
    </row>
    <row r="591" spans="1:11" x14ac:dyDescent="0.15">
      <c r="A591" s="274">
        <v>590</v>
      </c>
      <c r="B591" s="275" t="s">
        <v>1171</v>
      </c>
      <c r="C591" s="275" t="s">
        <v>1056</v>
      </c>
      <c r="D591" s="275">
        <v>0</v>
      </c>
      <c r="E591" s="275">
        <v>100</v>
      </c>
      <c r="F591" s="275" t="s">
        <v>456</v>
      </c>
      <c r="G591" s="275">
        <v>1</v>
      </c>
      <c r="H591" s="275">
        <f>'Pixel-System'!L13</f>
        <v>94</v>
      </c>
      <c r="I591" s="276" t="s">
        <v>6171</v>
      </c>
      <c r="J591" s="276">
        <f t="shared" si="9"/>
        <v>9400</v>
      </c>
      <c r="K591" s="277"/>
    </row>
    <row r="592" spans="1:11" x14ac:dyDescent="0.15">
      <c r="A592" s="274">
        <v>591</v>
      </c>
      <c r="B592" s="275" t="s">
        <v>1172</v>
      </c>
      <c r="C592" s="275" t="s">
        <v>1056</v>
      </c>
      <c r="D592" s="275">
        <v>0</v>
      </c>
      <c r="E592" s="275">
        <v>100</v>
      </c>
      <c r="F592" s="275" t="s">
        <v>456</v>
      </c>
      <c r="G592" s="275">
        <v>1</v>
      </c>
      <c r="H592" s="275">
        <f>'Pixel-System'!L14</f>
        <v>95</v>
      </c>
      <c r="I592" s="276" t="s">
        <v>6171</v>
      </c>
      <c r="J592" s="276">
        <f t="shared" si="9"/>
        <v>9500</v>
      </c>
      <c r="K592" s="277"/>
    </row>
    <row r="593" spans="1:11" x14ac:dyDescent="0.15">
      <c r="A593" s="274">
        <v>592</v>
      </c>
      <c r="B593" s="275" t="s">
        <v>1173</v>
      </c>
      <c r="C593" s="275" t="s">
        <v>1056</v>
      </c>
      <c r="D593" s="275">
        <v>0</v>
      </c>
      <c r="E593" s="275">
        <v>100</v>
      </c>
      <c r="F593" s="275" t="s">
        <v>456</v>
      </c>
      <c r="G593" s="275">
        <v>1</v>
      </c>
      <c r="H593" s="275">
        <f>'Pixel-System'!L15</f>
        <v>96</v>
      </c>
      <c r="I593" s="276" t="s">
        <v>6171</v>
      </c>
      <c r="J593" s="276">
        <f t="shared" si="9"/>
        <v>9600</v>
      </c>
      <c r="K593" s="277"/>
    </row>
    <row r="594" spans="1:11" x14ac:dyDescent="0.15">
      <c r="A594" s="274">
        <v>593</v>
      </c>
      <c r="B594" s="275" t="s">
        <v>1174</v>
      </c>
      <c r="C594" s="275" t="s">
        <v>1056</v>
      </c>
      <c r="D594" s="275">
        <v>0</v>
      </c>
      <c r="E594" s="275">
        <v>100</v>
      </c>
      <c r="F594" s="275" t="s">
        <v>456</v>
      </c>
      <c r="G594" s="275">
        <v>1</v>
      </c>
      <c r="H594" s="275">
        <f>'Pixel-System'!L16</f>
        <v>97</v>
      </c>
      <c r="I594" s="276" t="s">
        <v>6171</v>
      </c>
      <c r="J594" s="276">
        <f t="shared" si="9"/>
        <v>9700</v>
      </c>
      <c r="K594" s="277"/>
    </row>
    <row r="595" spans="1:11" x14ac:dyDescent="0.15">
      <c r="A595" s="274">
        <v>594</v>
      </c>
      <c r="B595" s="275" t="s">
        <v>1175</v>
      </c>
      <c r="C595" s="275" t="s">
        <v>1056</v>
      </c>
      <c r="D595" s="275">
        <v>0</v>
      </c>
      <c r="E595" s="275">
        <v>100</v>
      </c>
      <c r="F595" s="275" t="s">
        <v>456</v>
      </c>
      <c r="G595" s="275">
        <v>1</v>
      </c>
      <c r="H595" s="275">
        <f>'Pixel-System'!L17</f>
        <v>98</v>
      </c>
      <c r="I595" s="276" t="s">
        <v>6171</v>
      </c>
      <c r="J595" s="276">
        <f t="shared" si="9"/>
        <v>9800</v>
      </c>
      <c r="K595" s="277"/>
    </row>
    <row r="596" spans="1:11" x14ac:dyDescent="0.15">
      <c r="A596" s="274">
        <v>595</v>
      </c>
      <c r="B596" s="275" t="s">
        <v>1176</v>
      </c>
      <c r="C596" s="275" t="s">
        <v>1056</v>
      </c>
      <c r="D596" s="275">
        <v>0</v>
      </c>
      <c r="E596" s="275">
        <v>100</v>
      </c>
      <c r="F596" s="275" t="s">
        <v>456</v>
      </c>
      <c r="G596" s="275">
        <v>1</v>
      </c>
      <c r="H596" s="275">
        <f>'Pixel-System'!L18</f>
        <v>99</v>
      </c>
      <c r="I596" s="276" t="s">
        <v>6171</v>
      </c>
      <c r="J596" s="276">
        <f t="shared" si="9"/>
        <v>9900</v>
      </c>
      <c r="K596" s="277"/>
    </row>
    <row r="597" spans="1:11" x14ac:dyDescent="0.15">
      <c r="A597" s="274">
        <v>596</v>
      </c>
      <c r="B597" s="275" t="s">
        <v>1177</v>
      </c>
      <c r="C597" s="275" t="s">
        <v>1056</v>
      </c>
      <c r="D597" s="275">
        <v>0</v>
      </c>
      <c r="E597" s="275">
        <v>100</v>
      </c>
      <c r="F597" s="275" t="s">
        <v>456</v>
      </c>
      <c r="G597" s="275">
        <v>1</v>
      </c>
      <c r="H597" s="275">
        <f>'Pixel-System'!L19</f>
        <v>100</v>
      </c>
      <c r="I597" s="276" t="s">
        <v>6171</v>
      </c>
      <c r="J597" s="276">
        <f t="shared" si="9"/>
        <v>10000</v>
      </c>
      <c r="K597" s="277"/>
    </row>
    <row r="598" spans="1:11" x14ac:dyDescent="0.15">
      <c r="A598" s="274">
        <v>597</v>
      </c>
      <c r="B598" s="275" t="s">
        <v>1178</v>
      </c>
      <c r="C598" s="275" t="s">
        <v>1056</v>
      </c>
      <c r="D598" s="275">
        <v>0</v>
      </c>
      <c r="E598" s="275">
        <v>100</v>
      </c>
      <c r="F598" s="275" t="s">
        <v>456</v>
      </c>
      <c r="G598" s="275">
        <v>1</v>
      </c>
      <c r="H598" s="275">
        <f>'Pixel-System'!L20</f>
        <v>100</v>
      </c>
      <c r="I598" s="276" t="s">
        <v>6171</v>
      </c>
      <c r="J598" s="276">
        <f t="shared" si="9"/>
        <v>10000</v>
      </c>
      <c r="K598" s="277"/>
    </row>
    <row r="599" spans="1:11" x14ac:dyDescent="0.15">
      <c r="A599" s="274">
        <v>598</v>
      </c>
      <c r="B599" s="275" t="s">
        <v>1179</v>
      </c>
      <c r="C599" s="275" t="s">
        <v>1056</v>
      </c>
      <c r="D599" s="275">
        <v>0</v>
      </c>
      <c r="E599" s="275">
        <v>100</v>
      </c>
      <c r="F599" s="275" t="s">
        <v>456</v>
      </c>
      <c r="G599" s="275">
        <v>1</v>
      </c>
      <c r="H599" s="275">
        <f>'Pixel-System'!L21</f>
        <v>100</v>
      </c>
      <c r="I599" s="276" t="s">
        <v>6171</v>
      </c>
      <c r="J599" s="276">
        <f t="shared" si="9"/>
        <v>10000</v>
      </c>
      <c r="K599" s="277"/>
    </row>
    <row r="600" spans="1:11" x14ac:dyDescent="0.15">
      <c r="A600" s="274">
        <v>599</v>
      </c>
      <c r="B600" s="275" t="s">
        <v>1180</v>
      </c>
      <c r="C600" s="275" t="s">
        <v>1056</v>
      </c>
      <c r="D600" s="275">
        <v>0</v>
      </c>
      <c r="E600" s="275">
        <v>100</v>
      </c>
      <c r="F600" s="275" t="s">
        <v>456</v>
      </c>
      <c r="G600" s="275">
        <v>1</v>
      </c>
      <c r="H600" s="275">
        <f>'Pixel-System'!L22</f>
        <v>90</v>
      </c>
      <c r="I600" s="276" t="s">
        <v>6171</v>
      </c>
      <c r="J600" s="276">
        <f t="shared" si="9"/>
        <v>9000</v>
      </c>
      <c r="K600" s="277"/>
    </row>
    <row r="601" spans="1:11" x14ac:dyDescent="0.15">
      <c r="A601" s="274">
        <v>600</v>
      </c>
      <c r="B601" s="275" t="s">
        <v>1181</v>
      </c>
      <c r="C601" s="275" t="s">
        <v>1056</v>
      </c>
      <c r="D601" s="275">
        <v>0</v>
      </c>
      <c r="E601" s="275">
        <v>100</v>
      </c>
      <c r="F601" s="275" t="s">
        <v>456</v>
      </c>
      <c r="G601" s="275">
        <v>1</v>
      </c>
      <c r="H601" s="275">
        <f>'Pixel-System'!L23</f>
        <v>90</v>
      </c>
      <c r="I601" s="276" t="s">
        <v>6171</v>
      </c>
      <c r="J601" s="276">
        <f t="shared" si="9"/>
        <v>9000</v>
      </c>
      <c r="K601" s="277"/>
    </row>
    <row r="602" spans="1:11" x14ac:dyDescent="0.15">
      <c r="A602" s="274">
        <v>601</v>
      </c>
      <c r="B602" s="275" t="s">
        <v>1182</v>
      </c>
      <c r="C602" s="275" t="s">
        <v>1056</v>
      </c>
      <c r="D602" s="275">
        <v>0</v>
      </c>
      <c r="E602" s="275">
        <v>100</v>
      </c>
      <c r="F602" s="275" t="s">
        <v>456</v>
      </c>
      <c r="G602" s="275">
        <v>1</v>
      </c>
      <c r="H602" s="275">
        <f>'Pixel-System'!L24</f>
        <v>0</v>
      </c>
      <c r="I602" s="276" t="s">
        <v>6171</v>
      </c>
      <c r="J602" s="276">
        <f t="shared" si="9"/>
        <v>0</v>
      </c>
      <c r="K602" s="277"/>
    </row>
    <row r="603" spans="1:11" x14ac:dyDescent="0.15">
      <c r="A603" s="274">
        <v>602</v>
      </c>
      <c r="B603" s="275" t="s">
        <v>1183</v>
      </c>
      <c r="C603" s="275" t="s">
        <v>1056</v>
      </c>
      <c r="D603" s="275">
        <v>0</v>
      </c>
      <c r="E603" s="275">
        <v>100</v>
      </c>
      <c r="F603" s="275" t="s">
        <v>456</v>
      </c>
      <c r="G603" s="275">
        <v>1</v>
      </c>
      <c r="H603" s="275">
        <f>'Pixel-System'!L25</f>
        <v>0</v>
      </c>
      <c r="I603" s="276" t="s">
        <v>6171</v>
      </c>
      <c r="J603" s="276">
        <f t="shared" si="9"/>
        <v>0</v>
      </c>
      <c r="K603" s="277"/>
    </row>
    <row r="604" spans="1:11" x14ac:dyDescent="0.15">
      <c r="A604" s="274">
        <v>603</v>
      </c>
      <c r="B604" s="275" t="s">
        <v>1184</v>
      </c>
      <c r="C604" s="275" t="s">
        <v>1056</v>
      </c>
      <c r="D604" s="275">
        <v>0</v>
      </c>
      <c r="E604" s="275">
        <v>100</v>
      </c>
      <c r="F604" s="275" t="s">
        <v>456</v>
      </c>
      <c r="G604" s="275">
        <v>1</v>
      </c>
      <c r="H604" s="275">
        <f>'Pixel-System'!L26</f>
        <v>100</v>
      </c>
      <c r="I604" s="276" t="s">
        <v>6171</v>
      </c>
      <c r="J604" s="276">
        <f t="shared" si="9"/>
        <v>10000</v>
      </c>
      <c r="K604" s="277"/>
    </row>
    <row r="605" spans="1:11" x14ac:dyDescent="0.15">
      <c r="A605" s="274">
        <v>604</v>
      </c>
      <c r="B605" s="275" t="s">
        <v>1185</v>
      </c>
      <c r="C605" s="275" t="s">
        <v>1056</v>
      </c>
      <c r="D605" s="275">
        <v>0</v>
      </c>
      <c r="E605" s="275">
        <v>100</v>
      </c>
      <c r="F605" s="275" t="s">
        <v>456</v>
      </c>
      <c r="G605" s="275">
        <v>1</v>
      </c>
      <c r="H605" s="275">
        <f>'Pixel-System'!L27</f>
        <v>100</v>
      </c>
      <c r="I605" s="276" t="s">
        <v>6171</v>
      </c>
      <c r="J605" s="276">
        <f t="shared" si="9"/>
        <v>10000</v>
      </c>
      <c r="K605" s="277"/>
    </row>
    <row r="606" spans="1:11" x14ac:dyDescent="0.15">
      <c r="A606" s="274">
        <v>605</v>
      </c>
      <c r="B606" s="275" t="s">
        <v>1186</v>
      </c>
      <c r="C606" s="275" t="s">
        <v>1056</v>
      </c>
      <c r="D606" s="275">
        <v>0</v>
      </c>
      <c r="E606" s="275">
        <v>100</v>
      </c>
      <c r="F606" s="275" t="s">
        <v>456</v>
      </c>
      <c r="G606" s="275">
        <v>1</v>
      </c>
      <c r="H606" s="275">
        <f>'Pixel-System'!L28</f>
        <v>100</v>
      </c>
      <c r="I606" s="276" t="s">
        <v>6171</v>
      </c>
      <c r="J606" s="276">
        <f t="shared" si="9"/>
        <v>10000</v>
      </c>
      <c r="K606" s="277"/>
    </row>
    <row r="607" spans="1:11" x14ac:dyDescent="0.15">
      <c r="A607" s="274">
        <v>606</v>
      </c>
      <c r="B607" s="275" t="s">
        <v>1187</v>
      </c>
      <c r="C607" s="275" t="s">
        <v>1056</v>
      </c>
      <c r="D607" s="275">
        <v>0</v>
      </c>
      <c r="E607" s="275">
        <v>100</v>
      </c>
      <c r="F607" s="275" t="s">
        <v>456</v>
      </c>
      <c r="G607" s="275">
        <v>1</v>
      </c>
      <c r="H607" s="275">
        <f>'Pixel-System'!L29</f>
        <v>100</v>
      </c>
      <c r="I607" s="276" t="s">
        <v>6171</v>
      </c>
      <c r="J607" s="276">
        <f t="shared" si="9"/>
        <v>10000</v>
      </c>
      <c r="K607" s="277"/>
    </row>
    <row r="608" spans="1:11" x14ac:dyDescent="0.15">
      <c r="A608" s="274">
        <v>607</v>
      </c>
      <c r="B608" s="275" t="s">
        <v>1188</v>
      </c>
      <c r="C608" s="275" t="s">
        <v>1056</v>
      </c>
      <c r="D608" s="275">
        <v>0</v>
      </c>
      <c r="E608" s="275">
        <v>100</v>
      </c>
      <c r="F608" s="275" t="s">
        <v>456</v>
      </c>
      <c r="G608" s="275">
        <v>1</v>
      </c>
      <c r="H608" s="275">
        <f>'Pixel-System'!L30</f>
        <v>100</v>
      </c>
      <c r="I608" s="276" t="s">
        <v>6171</v>
      </c>
      <c r="J608" s="276">
        <f t="shared" si="9"/>
        <v>10000</v>
      </c>
      <c r="K608" s="277"/>
    </row>
    <row r="609" spans="1:11" x14ac:dyDescent="0.15">
      <c r="A609" s="274">
        <v>608</v>
      </c>
      <c r="B609" s="275" t="s">
        <v>1189</v>
      </c>
      <c r="C609" s="275" t="s">
        <v>1056</v>
      </c>
      <c r="D609" s="275">
        <v>0</v>
      </c>
      <c r="E609" s="275">
        <v>100</v>
      </c>
      <c r="F609" s="275" t="s">
        <v>456</v>
      </c>
      <c r="G609" s="275">
        <v>1</v>
      </c>
      <c r="H609" s="275">
        <f>'Pixel-System'!L31</f>
        <v>100</v>
      </c>
      <c r="I609" s="276" t="s">
        <v>6171</v>
      </c>
      <c r="J609" s="276">
        <f t="shared" si="9"/>
        <v>10000</v>
      </c>
      <c r="K609" s="277"/>
    </row>
    <row r="610" spans="1:11" x14ac:dyDescent="0.15">
      <c r="A610" s="274">
        <v>609</v>
      </c>
      <c r="B610" s="275" t="s">
        <v>1190</v>
      </c>
      <c r="C610" s="275" t="s">
        <v>1056</v>
      </c>
      <c r="D610" s="275">
        <v>0</v>
      </c>
      <c r="E610" s="275">
        <v>100</v>
      </c>
      <c r="F610" s="275" t="s">
        <v>456</v>
      </c>
      <c r="G610" s="275">
        <v>1</v>
      </c>
      <c r="H610" s="275">
        <f>'Pixel-System'!L32</f>
        <v>100</v>
      </c>
      <c r="I610" s="276" t="s">
        <v>6171</v>
      </c>
      <c r="J610" s="276">
        <f t="shared" si="9"/>
        <v>10000</v>
      </c>
      <c r="K610" s="277"/>
    </row>
    <row r="611" spans="1:11" x14ac:dyDescent="0.15">
      <c r="A611" s="274">
        <v>610</v>
      </c>
      <c r="B611" s="275" t="s">
        <v>1191</v>
      </c>
      <c r="C611" s="275" t="s">
        <v>1056</v>
      </c>
      <c r="D611" s="275">
        <v>0</v>
      </c>
      <c r="E611" s="275">
        <v>100</v>
      </c>
      <c r="F611" s="275" t="s">
        <v>456</v>
      </c>
      <c r="G611" s="275">
        <v>1</v>
      </c>
      <c r="H611" s="275">
        <f>'Pixel-System'!L33</f>
        <v>100</v>
      </c>
      <c r="I611" s="276" t="s">
        <v>6171</v>
      </c>
      <c r="J611" s="276">
        <f t="shared" si="9"/>
        <v>10000</v>
      </c>
      <c r="K611" s="277"/>
    </row>
    <row r="612" spans="1:11" x14ac:dyDescent="0.15">
      <c r="A612" s="274">
        <v>611</v>
      </c>
      <c r="B612" s="275" t="s">
        <v>1192</v>
      </c>
      <c r="C612" s="275" t="s">
        <v>1056</v>
      </c>
      <c r="D612" s="275">
        <v>0</v>
      </c>
      <c r="E612" s="275">
        <v>100</v>
      </c>
      <c r="F612" s="275" t="s">
        <v>456</v>
      </c>
      <c r="G612" s="275">
        <v>1</v>
      </c>
      <c r="H612" s="275">
        <f>'Pixel-System'!L34</f>
        <v>100</v>
      </c>
      <c r="I612" s="276" t="s">
        <v>6171</v>
      </c>
      <c r="J612" s="276">
        <f t="shared" si="9"/>
        <v>10000</v>
      </c>
      <c r="K612" s="277"/>
    </row>
    <row r="613" spans="1:11" x14ac:dyDescent="0.15">
      <c r="A613" s="274">
        <v>612</v>
      </c>
      <c r="B613" s="275" t="s">
        <v>1193</v>
      </c>
      <c r="C613" s="275" t="s">
        <v>1056</v>
      </c>
      <c r="D613" s="275">
        <v>0</v>
      </c>
      <c r="E613" s="275">
        <v>100</v>
      </c>
      <c r="F613" s="275" t="s">
        <v>456</v>
      </c>
      <c r="G613" s="275">
        <v>1</v>
      </c>
      <c r="H613" s="275">
        <f>'Pixel-System'!L35</f>
        <v>100</v>
      </c>
      <c r="I613" s="276" t="s">
        <v>6171</v>
      </c>
      <c r="J613" s="276">
        <f t="shared" si="9"/>
        <v>10000</v>
      </c>
      <c r="K613" s="277"/>
    </row>
    <row r="614" spans="1:11" x14ac:dyDescent="0.15">
      <c r="A614" s="274">
        <v>613</v>
      </c>
      <c r="B614" s="275" t="s">
        <v>1194</v>
      </c>
      <c r="C614" s="275" t="s">
        <v>1056</v>
      </c>
      <c r="D614" s="275">
        <v>0</v>
      </c>
      <c r="E614" s="275">
        <v>100</v>
      </c>
      <c r="F614" s="275" t="s">
        <v>456</v>
      </c>
      <c r="G614" s="275">
        <v>1</v>
      </c>
      <c r="H614" s="275">
        <f>'Pixel-System'!L36</f>
        <v>100</v>
      </c>
      <c r="I614" s="276" t="s">
        <v>6171</v>
      </c>
      <c r="J614" s="276">
        <f t="shared" si="9"/>
        <v>10000</v>
      </c>
      <c r="K614" s="277"/>
    </row>
    <row r="615" spans="1:11" x14ac:dyDescent="0.15">
      <c r="A615" s="274">
        <v>614</v>
      </c>
      <c r="B615" s="275" t="s">
        <v>1195</v>
      </c>
      <c r="C615" s="275" t="s">
        <v>1056</v>
      </c>
      <c r="D615" s="275">
        <v>0</v>
      </c>
      <c r="E615" s="275">
        <v>100</v>
      </c>
      <c r="F615" s="275" t="s">
        <v>456</v>
      </c>
      <c r="G615" s="275">
        <v>1</v>
      </c>
      <c r="H615" s="275">
        <f>'Pixel-System'!L37</f>
        <v>100</v>
      </c>
      <c r="I615" s="276" t="s">
        <v>6171</v>
      </c>
      <c r="J615" s="276">
        <f t="shared" si="9"/>
        <v>10000</v>
      </c>
      <c r="K615" s="277"/>
    </row>
    <row r="616" spans="1:11" x14ac:dyDescent="0.15">
      <c r="A616" s="274">
        <v>615</v>
      </c>
      <c r="B616" s="275" t="s">
        <v>1196</v>
      </c>
      <c r="C616" s="275" t="s">
        <v>1056</v>
      </c>
      <c r="D616" s="275">
        <v>0</v>
      </c>
      <c r="E616" s="275">
        <v>100</v>
      </c>
      <c r="F616" s="275" t="s">
        <v>456</v>
      </c>
      <c r="G616" s="275">
        <v>1</v>
      </c>
      <c r="H616" s="275">
        <f>'Pixel-System'!L38</f>
        <v>7</v>
      </c>
      <c r="I616" s="276" t="s">
        <v>6171</v>
      </c>
      <c r="J616" s="276">
        <f t="shared" si="9"/>
        <v>700</v>
      </c>
      <c r="K616" s="277"/>
    </row>
    <row r="617" spans="1:11" x14ac:dyDescent="0.15">
      <c r="A617" s="274">
        <v>616</v>
      </c>
      <c r="B617" s="275" t="s">
        <v>1197</v>
      </c>
      <c r="C617" s="275" t="s">
        <v>1056</v>
      </c>
      <c r="D617" s="275">
        <v>0</v>
      </c>
      <c r="E617" s="275">
        <v>100</v>
      </c>
      <c r="F617" s="275" t="s">
        <v>456</v>
      </c>
      <c r="G617" s="275">
        <v>1</v>
      </c>
      <c r="H617" s="275">
        <f>'Pixel-System'!L39</f>
        <v>5</v>
      </c>
      <c r="I617" s="276" t="s">
        <v>6171</v>
      </c>
      <c r="J617" s="276">
        <f t="shared" si="9"/>
        <v>500</v>
      </c>
      <c r="K617" s="277"/>
    </row>
    <row r="618" spans="1:11" x14ac:dyDescent="0.15">
      <c r="A618" s="274">
        <v>617</v>
      </c>
      <c r="B618" s="275" t="s">
        <v>1198</v>
      </c>
      <c r="C618" s="275" t="s">
        <v>1056</v>
      </c>
      <c r="D618" s="275">
        <v>0</v>
      </c>
      <c r="E618" s="275">
        <v>100</v>
      </c>
      <c r="F618" s="275" t="s">
        <v>456</v>
      </c>
      <c r="G618" s="275">
        <v>1</v>
      </c>
      <c r="H618" s="275">
        <f>'Pixel-System'!L40</f>
        <v>0</v>
      </c>
      <c r="I618" s="276" t="s">
        <v>6171</v>
      </c>
      <c r="J618" s="276">
        <f t="shared" si="9"/>
        <v>0</v>
      </c>
      <c r="K618" s="277"/>
    </row>
    <row r="619" spans="1:11" x14ac:dyDescent="0.15">
      <c r="A619" s="274">
        <v>618</v>
      </c>
      <c r="B619" s="275" t="s">
        <v>1199</v>
      </c>
      <c r="C619" s="275" t="s">
        <v>1056</v>
      </c>
      <c r="D619" s="275">
        <v>0</v>
      </c>
      <c r="E619" s="275">
        <v>100</v>
      </c>
      <c r="F619" s="275" t="s">
        <v>456</v>
      </c>
      <c r="G619" s="275">
        <v>1</v>
      </c>
      <c r="H619" s="275">
        <f>'Pixel-System'!L41</f>
        <v>0</v>
      </c>
      <c r="I619" s="276" t="s">
        <v>6171</v>
      </c>
      <c r="J619" s="276">
        <f t="shared" si="9"/>
        <v>0</v>
      </c>
      <c r="K619" s="277"/>
    </row>
    <row r="620" spans="1:11" x14ac:dyDescent="0.15">
      <c r="A620" s="274">
        <v>619</v>
      </c>
      <c r="B620" s="275" t="s">
        <v>1200</v>
      </c>
      <c r="C620" s="275" t="s">
        <v>1056</v>
      </c>
      <c r="D620" s="275">
        <v>0</v>
      </c>
      <c r="E620" s="275">
        <v>100</v>
      </c>
      <c r="F620" s="275" t="s">
        <v>456</v>
      </c>
      <c r="G620" s="275">
        <v>1</v>
      </c>
      <c r="H620" s="275">
        <f>'Pixel-System'!L42</f>
        <v>91</v>
      </c>
      <c r="I620" s="276" t="s">
        <v>6171</v>
      </c>
      <c r="J620" s="276">
        <f t="shared" si="9"/>
        <v>9100</v>
      </c>
      <c r="K620" s="277"/>
    </row>
    <row r="621" spans="1:11" x14ac:dyDescent="0.15">
      <c r="A621" s="274">
        <v>620</v>
      </c>
      <c r="B621" s="275" t="s">
        <v>1201</v>
      </c>
      <c r="C621" s="275" t="s">
        <v>1056</v>
      </c>
      <c r="D621" s="275">
        <v>0</v>
      </c>
      <c r="E621" s="275">
        <v>100</v>
      </c>
      <c r="F621" s="275" t="s">
        <v>456</v>
      </c>
      <c r="G621" s="275">
        <v>1</v>
      </c>
      <c r="H621" s="275">
        <f>'Pixel-System'!L43</f>
        <v>92</v>
      </c>
      <c r="I621" s="276" t="s">
        <v>6171</v>
      </c>
      <c r="J621" s="276">
        <f t="shared" si="9"/>
        <v>9200</v>
      </c>
      <c r="K621" s="277"/>
    </row>
    <row r="622" spans="1:11" x14ac:dyDescent="0.15">
      <c r="A622" s="274">
        <v>621</v>
      </c>
      <c r="B622" s="275" t="s">
        <v>1202</v>
      </c>
      <c r="C622" s="275" t="s">
        <v>1056</v>
      </c>
      <c r="D622" s="275">
        <v>0</v>
      </c>
      <c r="E622" s="275">
        <v>100</v>
      </c>
      <c r="F622" s="275" t="s">
        <v>456</v>
      </c>
      <c r="G622" s="275">
        <v>1</v>
      </c>
      <c r="H622" s="275">
        <f>'Pixel-System'!L44</f>
        <v>93</v>
      </c>
      <c r="I622" s="276" t="s">
        <v>6171</v>
      </c>
      <c r="J622" s="276">
        <f t="shared" si="9"/>
        <v>9300</v>
      </c>
      <c r="K622" s="277"/>
    </row>
    <row r="623" spans="1:11" x14ac:dyDescent="0.15">
      <c r="A623" s="274">
        <v>622</v>
      </c>
      <c r="B623" s="275" t="s">
        <v>1203</v>
      </c>
      <c r="C623" s="275" t="s">
        <v>1056</v>
      </c>
      <c r="D623" s="275">
        <v>0</v>
      </c>
      <c r="E623" s="275">
        <v>100</v>
      </c>
      <c r="F623" s="275" t="s">
        <v>456</v>
      </c>
      <c r="G623" s="275">
        <v>1</v>
      </c>
      <c r="H623" s="275">
        <f>'Pixel-System'!L45</f>
        <v>94</v>
      </c>
      <c r="I623" s="276" t="s">
        <v>6171</v>
      </c>
      <c r="J623" s="276">
        <f t="shared" si="9"/>
        <v>9400</v>
      </c>
      <c r="K623" s="277"/>
    </row>
    <row r="624" spans="1:11" x14ac:dyDescent="0.15">
      <c r="A624" s="274">
        <v>623</v>
      </c>
      <c r="B624" s="275" t="s">
        <v>1204</v>
      </c>
      <c r="C624" s="275" t="s">
        <v>1056</v>
      </c>
      <c r="D624" s="275">
        <v>0</v>
      </c>
      <c r="E624" s="275">
        <v>100</v>
      </c>
      <c r="F624" s="275" t="s">
        <v>456</v>
      </c>
      <c r="G624" s="275">
        <v>1</v>
      </c>
      <c r="H624" s="275">
        <f>'Pixel-System'!L46</f>
        <v>95</v>
      </c>
      <c r="I624" s="276" t="s">
        <v>6171</v>
      </c>
      <c r="J624" s="276">
        <f t="shared" si="9"/>
        <v>9500</v>
      </c>
      <c r="K624" s="277"/>
    </row>
    <row r="625" spans="1:11" x14ac:dyDescent="0.15">
      <c r="A625" s="274">
        <v>624</v>
      </c>
      <c r="B625" s="275" t="s">
        <v>1205</v>
      </c>
      <c r="C625" s="275" t="s">
        <v>1056</v>
      </c>
      <c r="D625" s="275">
        <v>0</v>
      </c>
      <c r="E625" s="275">
        <v>100</v>
      </c>
      <c r="F625" s="275" t="s">
        <v>456</v>
      </c>
      <c r="G625" s="275">
        <v>1</v>
      </c>
      <c r="H625" s="275">
        <f>'Pixel-System'!L47</f>
        <v>96</v>
      </c>
      <c r="I625" s="276" t="s">
        <v>6171</v>
      </c>
      <c r="J625" s="276">
        <f t="shared" si="9"/>
        <v>9600</v>
      </c>
      <c r="K625" s="277"/>
    </row>
    <row r="626" spans="1:11" x14ac:dyDescent="0.15">
      <c r="A626" s="274">
        <v>625</v>
      </c>
      <c r="B626" s="275" t="s">
        <v>1206</v>
      </c>
      <c r="C626" s="275" t="s">
        <v>1056</v>
      </c>
      <c r="D626" s="275">
        <v>0</v>
      </c>
      <c r="E626" s="275">
        <v>100</v>
      </c>
      <c r="F626" s="275" t="s">
        <v>456</v>
      </c>
      <c r="G626" s="275">
        <v>1</v>
      </c>
      <c r="H626" s="275">
        <f>'Pixel-System'!L48</f>
        <v>97</v>
      </c>
      <c r="I626" s="276" t="s">
        <v>6171</v>
      </c>
      <c r="J626" s="276">
        <f t="shared" si="9"/>
        <v>9700</v>
      </c>
      <c r="K626" s="277"/>
    </row>
    <row r="627" spans="1:11" x14ac:dyDescent="0.15">
      <c r="A627" s="274">
        <v>626</v>
      </c>
      <c r="B627" s="275" t="s">
        <v>1207</v>
      </c>
      <c r="C627" s="275" t="s">
        <v>1056</v>
      </c>
      <c r="D627" s="275">
        <v>0</v>
      </c>
      <c r="E627" s="275">
        <v>100</v>
      </c>
      <c r="F627" s="275" t="s">
        <v>456</v>
      </c>
      <c r="G627" s="275">
        <v>1</v>
      </c>
      <c r="H627" s="275">
        <f>'Pixel-System'!L49</f>
        <v>98</v>
      </c>
      <c r="I627" s="276" t="s">
        <v>6171</v>
      </c>
      <c r="J627" s="276">
        <f t="shared" si="9"/>
        <v>9800</v>
      </c>
      <c r="K627" s="277"/>
    </row>
    <row r="628" spans="1:11" x14ac:dyDescent="0.15">
      <c r="A628" s="274">
        <v>627</v>
      </c>
      <c r="B628" s="275" t="s">
        <v>1208</v>
      </c>
      <c r="C628" s="275" t="s">
        <v>1056</v>
      </c>
      <c r="D628" s="275">
        <v>0</v>
      </c>
      <c r="E628" s="275">
        <v>100</v>
      </c>
      <c r="F628" s="275" t="s">
        <v>456</v>
      </c>
      <c r="G628" s="275">
        <v>1</v>
      </c>
      <c r="H628" s="275">
        <f>'Pixel-System'!L50</f>
        <v>99</v>
      </c>
      <c r="I628" s="276" t="s">
        <v>6171</v>
      </c>
      <c r="J628" s="276">
        <f t="shared" si="9"/>
        <v>9900</v>
      </c>
      <c r="K628" s="277"/>
    </row>
    <row r="629" spans="1:11" x14ac:dyDescent="0.15">
      <c r="A629" s="274">
        <v>628</v>
      </c>
      <c r="B629" s="275" t="s">
        <v>1209</v>
      </c>
      <c r="C629" s="275" t="s">
        <v>1056</v>
      </c>
      <c r="D629" s="275">
        <v>0</v>
      </c>
      <c r="E629" s="275">
        <v>100</v>
      </c>
      <c r="F629" s="275" t="s">
        <v>456</v>
      </c>
      <c r="G629" s="275">
        <v>1</v>
      </c>
      <c r="H629" s="275">
        <f>'Pixel-System'!L51</f>
        <v>100</v>
      </c>
      <c r="I629" s="276" t="s">
        <v>6171</v>
      </c>
      <c r="J629" s="276">
        <f t="shared" si="9"/>
        <v>10000</v>
      </c>
      <c r="K629" s="277"/>
    </row>
    <row r="630" spans="1:11" x14ac:dyDescent="0.15">
      <c r="A630" s="274">
        <v>629</v>
      </c>
      <c r="B630" s="275" t="s">
        <v>1210</v>
      </c>
      <c r="C630" s="275" t="s">
        <v>1056</v>
      </c>
      <c r="D630" s="275">
        <v>0</v>
      </c>
      <c r="E630" s="275">
        <v>100</v>
      </c>
      <c r="F630" s="275" t="s">
        <v>456</v>
      </c>
      <c r="G630" s="275">
        <v>1</v>
      </c>
      <c r="H630" s="275">
        <f>'Pixel-System'!L52</f>
        <v>100</v>
      </c>
      <c r="I630" s="276" t="s">
        <v>6171</v>
      </c>
      <c r="J630" s="276">
        <f t="shared" si="9"/>
        <v>10000</v>
      </c>
      <c r="K630" s="277"/>
    </row>
    <row r="631" spans="1:11" x14ac:dyDescent="0.15">
      <c r="A631" s="274">
        <v>630</v>
      </c>
      <c r="B631" s="275" t="s">
        <v>1211</v>
      </c>
      <c r="C631" s="275" t="s">
        <v>1056</v>
      </c>
      <c r="D631" s="275">
        <v>0</v>
      </c>
      <c r="E631" s="275">
        <v>100</v>
      </c>
      <c r="F631" s="275" t="s">
        <v>456</v>
      </c>
      <c r="G631" s="275">
        <v>1</v>
      </c>
      <c r="H631" s="275">
        <f>'Pixel-System'!L53</f>
        <v>100</v>
      </c>
      <c r="I631" s="276" t="s">
        <v>6171</v>
      </c>
      <c r="J631" s="276">
        <f t="shared" si="9"/>
        <v>10000</v>
      </c>
      <c r="K631" s="277"/>
    </row>
    <row r="632" spans="1:11" x14ac:dyDescent="0.15">
      <c r="A632" s="274">
        <v>631</v>
      </c>
      <c r="B632" s="275" t="s">
        <v>1212</v>
      </c>
      <c r="C632" s="275" t="s">
        <v>1056</v>
      </c>
      <c r="D632" s="275">
        <v>0</v>
      </c>
      <c r="E632" s="275">
        <v>100</v>
      </c>
      <c r="F632" s="275" t="s">
        <v>456</v>
      </c>
      <c r="G632" s="275">
        <v>1</v>
      </c>
      <c r="H632" s="275">
        <f>'Pixel-System'!L54</f>
        <v>20</v>
      </c>
      <c r="I632" s="276" t="s">
        <v>6171</v>
      </c>
      <c r="J632" s="276">
        <f t="shared" si="9"/>
        <v>2000</v>
      </c>
      <c r="K632" s="277"/>
    </row>
    <row r="633" spans="1:11" x14ac:dyDescent="0.15">
      <c r="A633" s="274">
        <v>632</v>
      </c>
      <c r="B633" s="275" t="s">
        <v>1213</v>
      </c>
      <c r="C633" s="275" t="s">
        <v>1056</v>
      </c>
      <c r="D633" s="275">
        <v>0</v>
      </c>
      <c r="E633" s="275">
        <v>100</v>
      </c>
      <c r="F633" s="275" t="s">
        <v>456</v>
      </c>
      <c r="G633" s="275">
        <v>1</v>
      </c>
      <c r="H633" s="275">
        <f>'Pixel-System'!L55</f>
        <v>17</v>
      </c>
      <c r="I633" s="276" t="s">
        <v>6171</v>
      </c>
      <c r="J633" s="276">
        <f t="shared" si="9"/>
        <v>1700</v>
      </c>
      <c r="K633" s="277"/>
    </row>
    <row r="634" spans="1:11" x14ac:dyDescent="0.15">
      <c r="A634" s="274">
        <v>633</v>
      </c>
      <c r="B634" s="275" t="s">
        <v>1214</v>
      </c>
      <c r="C634" s="275" t="s">
        <v>1056</v>
      </c>
      <c r="D634" s="275">
        <v>0</v>
      </c>
      <c r="E634" s="275">
        <v>100</v>
      </c>
      <c r="F634" s="275" t="s">
        <v>456</v>
      </c>
      <c r="G634" s="275">
        <v>1</v>
      </c>
      <c r="H634" s="275">
        <f>'Pixel-System'!L56</f>
        <v>14</v>
      </c>
      <c r="I634" s="276" t="s">
        <v>6171</v>
      </c>
      <c r="J634" s="276">
        <f t="shared" si="9"/>
        <v>1400</v>
      </c>
      <c r="K634" s="277"/>
    </row>
    <row r="635" spans="1:11" x14ac:dyDescent="0.15">
      <c r="A635" s="274">
        <v>634</v>
      </c>
      <c r="B635" s="275" t="s">
        <v>1215</v>
      </c>
      <c r="C635" s="275" t="s">
        <v>1056</v>
      </c>
      <c r="D635" s="275">
        <v>0</v>
      </c>
      <c r="E635" s="275">
        <v>100</v>
      </c>
      <c r="F635" s="275" t="s">
        <v>456</v>
      </c>
      <c r="G635" s="275">
        <v>1</v>
      </c>
      <c r="H635" s="275">
        <f>'Pixel-System'!L57</f>
        <v>0</v>
      </c>
      <c r="I635" s="276" t="s">
        <v>6171</v>
      </c>
      <c r="J635" s="276">
        <f t="shared" si="9"/>
        <v>0</v>
      </c>
      <c r="K635" s="277"/>
    </row>
    <row r="636" spans="1:11" x14ac:dyDescent="0.15">
      <c r="A636" s="274">
        <v>635</v>
      </c>
      <c r="B636" s="275" t="s">
        <v>1216</v>
      </c>
      <c r="C636" s="275" t="s">
        <v>1056</v>
      </c>
      <c r="D636" s="275">
        <v>0</v>
      </c>
      <c r="E636" s="275">
        <v>100</v>
      </c>
      <c r="F636" s="275" t="s">
        <v>456</v>
      </c>
      <c r="G636" s="275">
        <v>1</v>
      </c>
      <c r="H636" s="275">
        <f>'Pixel-System'!L58</f>
        <v>100</v>
      </c>
      <c r="I636" s="276" t="s">
        <v>6171</v>
      </c>
      <c r="J636" s="276">
        <f t="shared" si="9"/>
        <v>10000</v>
      </c>
      <c r="K636" s="277"/>
    </row>
    <row r="637" spans="1:11" x14ac:dyDescent="0.15">
      <c r="A637" s="274">
        <v>636</v>
      </c>
      <c r="B637" s="275" t="s">
        <v>1217</v>
      </c>
      <c r="C637" s="275" t="s">
        <v>1056</v>
      </c>
      <c r="D637" s="275">
        <v>0</v>
      </c>
      <c r="E637" s="275">
        <v>100</v>
      </c>
      <c r="F637" s="275" t="s">
        <v>456</v>
      </c>
      <c r="G637" s="275">
        <v>1</v>
      </c>
      <c r="H637" s="275">
        <f>'Pixel-System'!L59</f>
        <v>100</v>
      </c>
      <c r="I637" s="276" t="s">
        <v>6171</v>
      </c>
      <c r="J637" s="276">
        <f t="shared" si="9"/>
        <v>10000</v>
      </c>
      <c r="K637" s="277"/>
    </row>
    <row r="638" spans="1:11" x14ac:dyDescent="0.15">
      <c r="A638" s="274">
        <v>637</v>
      </c>
      <c r="B638" s="275" t="s">
        <v>1218</v>
      </c>
      <c r="C638" s="275" t="s">
        <v>1056</v>
      </c>
      <c r="D638" s="275">
        <v>0</v>
      </c>
      <c r="E638" s="275">
        <v>100</v>
      </c>
      <c r="F638" s="275" t="s">
        <v>456</v>
      </c>
      <c r="G638" s="275">
        <v>1</v>
      </c>
      <c r="H638" s="275">
        <f>'Pixel-System'!L60</f>
        <v>100</v>
      </c>
      <c r="I638" s="276" t="s">
        <v>6171</v>
      </c>
      <c r="J638" s="276">
        <f t="shared" si="9"/>
        <v>10000</v>
      </c>
      <c r="K638" s="277"/>
    </row>
    <row r="639" spans="1:11" x14ac:dyDescent="0.15">
      <c r="A639" s="274">
        <v>638</v>
      </c>
      <c r="B639" s="275" t="s">
        <v>1219</v>
      </c>
      <c r="C639" s="275" t="s">
        <v>1056</v>
      </c>
      <c r="D639" s="275">
        <v>0</v>
      </c>
      <c r="E639" s="275">
        <v>100</v>
      </c>
      <c r="F639" s="275" t="s">
        <v>456</v>
      </c>
      <c r="G639" s="275">
        <v>1</v>
      </c>
      <c r="H639" s="275">
        <f>'Pixel-System'!L61</f>
        <v>100</v>
      </c>
      <c r="I639" s="276" t="s">
        <v>6171</v>
      </c>
      <c r="J639" s="276">
        <f t="shared" si="9"/>
        <v>10000</v>
      </c>
      <c r="K639" s="277"/>
    </row>
    <row r="640" spans="1:11" x14ac:dyDescent="0.15">
      <c r="A640" s="274">
        <v>639</v>
      </c>
      <c r="B640" s="275" t="s">
        <v>1220</v>
      </c>
      <c r="C640" s="275" t="s">
        <v>1056</v>
      </c>
      <c r="D640" s="275">
        <v>0</v>
      </c>
      <c r="E640" s="275">
        <v>100</v>
      </c>
      <c r="F640" s="275" t="s">
        <v>456</v>
      </c>
      <c r="G640" s="275">
        <v>1</v>
      </c>
      <c r="H640" s="275">
        <f>'Pixel-System'!L62</f>
        <v>100</v>
      </c>
      <c r="I640" s="276" t="s">
        <v>6171</v>
      </c>
      <c r="J640" s="276">
        <f t="shared" si="9"/>
        <v>10000</v>
      </c>
      <c r="K640" s="277"/>
    </row>
    <row r="641" spans="1:11" x14ac:dyDescent="0.15">
      <c r="A641" s="274">
        <v>640</v>
      </c>
      <c r="B641" s="275" t="s">
        <v>1221</v>
      </c>
      <c r="C641" s="275" t="s">
        <v>1056</v>
      </c>
      <c r="D641" s="275">
        <v>0</v>
      </c>
      <c r="E641" s="275">
        <v>100</v>
      </c>
      <c r="F641" s="275" t="s">
        <v>456</v>
      </c>
      <c r="G641" s="275">
        <v>1</v>
      </c>
      <c r="H641" s="275">
        <f>'Pixel-System'!L63</f>
        <v>100</v>
      </c>
      <c r="I641" s="276" t="s">
        <v>6171</v>
      </c>
      <c r="J641" s="276">
        <f t="shared" si="9"/>
        <v>10000</v>
      </c>
      <c r="K641" s="277"/>
    </row>
    <row r="642" spans="1:11" x14ac:dyDescent="0.15">
      <c r="A642" s="274">
        <v>641</v>
      </c>
      <c r="B642" s="275" t="s">
        <v>1222</v>
      </c>
      <c r="C642" s="275" t="s">
        <v>1056</v>
      </c>
      <c r="D642" s="275">
        <v>0</v>
      </c>
      <c r="E642" s="275">
        <v>100</v>
      </c>
      <c r="F642" s="275" t="s">
        <v>456</v>
      </c>
      <c r="G642" s="275">
        <v>1</v>
      </c>
      <c r="H642" s="275">
        <f>'Pixel-System'!L64</f>
        <v>100</v>
      </c>
      <c r="I642" s="276" t="s">
        <v>6171</v>
      </c>
      <c r="J642" s="276">
        <f t="shared" si="9"/>
        <v>10000</v>
      </c>
      <c r="K642" s="277"/>
    </row>
    <row r="643" spans="1:11" x14ac:dyDescent="0.15">
      <c r="A643" s="274">
        <v>642</v>
      </c>
      <c r="B643" s="275" t="s">
        <v>1223</v>
      </c>
      <c r="C643" s="275" t="s">
        <v>1056</v>
      </c>
      <c r="D643" s="275">
        <v>0</v>
      </c>
      <c r="E643" s="275">
        <v>100</v>
      </c>
      <c r="F643" s="275" t="s">
        <v>456</v>
      </c>
      <c r="G643" s="275">
        <v>1</v>
      </c>
      <c r="H643" s="275">
        <f>'Pixel-System'!L65</f>
        <v>100</v>
      </c>
      <c r="I643" s="276" t="s">
        <v>6171</v>
      </c>
      <c r="J643" s="276">
        <f t="shared" si="9"/>
        <v>10000</v>
      </c>
      <c r="K643" s="277"/>
    </row>
    <row r="644" spans="1:11" x14ac:dyDescent="0.15">
      <c r="A644" s="274">
        <v>643</v>
      </c>
      <c r="B644" s="275" t="s">
        <v>1224</v>
      </c>
      <c r="C644" s="275" t="s">
        <v>1056</v>
      </c>
      <c r="D644" s="275">
        <v>0</v>
      </c>
      <c r="E644" s="275">
        <v>100</v>
      </c>
      <c r="F644" s="275" t="s">
        <v>456</v>
      </c>
      <c r="G644" s="275">
        <v>1</v>
      </c>
      <c r="H644" s="275">
        <f>'Pixel-System'!L66</f>
        <v>100</v>
      </c>
      <c r="I644" s="276" t="s">
        <v>6171</v>
      </c>
      <c r="J644" s="276">
        <f t="shared" si="9"/>
        <v>10000</v>
      </c>
      <c r="K644" s="277"/>
    </row>
    <row r="645" spans="1:11" x14ac:dyDescent="0.15">
      <c r="A645" s="274">
        <v>644</v>
      </c>
      <c r="B645" s="275" t="s">
        <v>1225</v>
      </c>
      <c r="C645" s="275" t="s">
        <v>1056</v>
      </c>
      <c r="D645" s="275">
        <v>0</v>
      </c>
      <c r="E645" s="275">
        <v>100</v>
      </c>
      <c r="F645" s="275" t="s">
        <v>456</v>
      </c>
      <c r="G645" s="275">
        <v>1</v>
      </c>
      <c r="H645" s="275">
        <f>'Pixel-System'!L67</f>
        <v>100</v>
      </c>
      <c r="I645" s="276" t="s">
        <v>6171</v>
      </c>
      <c r="J645" s="276">
        <f t="shared" si="9"/>
        <v>10000</v>
      </c>
      <c r="K645" s="277"/>
    </row>
    <row r="646" spans="1:11" x14ac:dyDescent="0.15">
      <c r="A646" s="274">
        <v>645</v>
      </c>
      <c r="B646" s="275" t="s">
        <v>1226</v>
      </c>
      <c r="C646" s="275" t="s">
        <v>1056</v>
      </c>
      <c r="D646" s="275">
        <v>0</v>
      </c>
      <c r="E646" s="275">
        <v>100</v>
      </c>
      <c r="F646" s="275" t="s">
        <v>456</v>
      </c>
      <c r="G646" s="275">
        <v>1</v>
      </c>
      <c r="H646" s="275">
        <f>'Pixel-System'!L68</f>
        <v>100</v>
      </c>
      <c r="I646" s="276" t="s">
        <v>6171</v>
      </c>
      <c r="J646" s="276">
        <f t="shared" si="9"/>
        <v>10000</v>
      </c>
      <c r="K646" s="277"/>
    </row>
    <row r="647" spans="1:11" x14ac:dyDescent="0.15">
      <c r="A647" s="274">
        <v>646</v>
      </c>
      <c r="B647" s="275" t="s">
        <v>1227</v>
      </c>
      <c r="C647" s="275" t="s">
        <v>1056</v>
      </c>
      <c r="D647" s="275">
        <v>0</v>
      </c>
      <c r="E647" s="275">
        <v>100</v>
      </c>
      <c r="F647" s="275" t="s">
        <v>456</v>
      </c>
      <c r="G647" s="275">
        <v>1</v>
      </c>
      <c r="H647" s="275">
        <f>'Pixel-System'!L69</f>
        <v>100</v>
      </c>
      <c r="I647" s="276" t="s">
        <v>6171</v>
      </c>
      <c r="J647" s="276">
        <f t="shared" si="9"/>
        <v>10000</v>
      </c>
      <c r="K647" s="277"/>
    </row>
    <row r="648" spans="1:11" x14ac:dyDescent="0.15">
      <c r="A648" s="274">
        <v>647</v>
      </c>
      <c r="B648" s="275" t="s">
        <v>1228</v>
      </c>
      <c r="C648" s="275" t="s">
        <v>1056</v>
      </c>
      <c r="D648" s="275">
        <v>0</v>
      </c>
      <c r="E648" s="275">
        <v>100</v>
      </c>
      <c r="F648" s="275" t="s">
        <v>456</v>
      </c>
      <c r="G648" s="275">
        <v>1</v>
      </c>
      <c r="H648" s="275">
        <f>'Pixel-System'!L70</f>
        <v>22</v>
      </c>
      <c r="I648" s="276" t="s">
        <v>6171</v>
      </c>
      <c r="J648" s="276">
        <f t="shared" si="9"/>
        <v>2200</v>
      </c>
      <c r="K648" s="277"/>
    </row>
    <row r="649" spans="1:11" x14ac:dyDescent="0.15">
      <c r="A649" s="274">
        <v>648</v>
      </c>
      <c r="B649" s="275" t="s">
        <v>1229</v>
      </c>
      <c r="C649" s="275" t="s">
        <v>1056</v>
      </c>
      <c r="D649" s="275">
        <v>0</v>
      </c>
      <c r="E649" s="275">
        <v>100</v>
      </c>
      <c r="F649" s="275" t="s">
        <v>456</v>
      </c>
      <c r="G649" s="275">
        <v>1</v>
      </c>
      <c r="H649" s="275">
        <f>'Pixel-System'!L71</f>
        <v>22</v>
      </c>
      <c r="I649" s="276" t="s">
        <v>6171</v>
      </c>
      <c r="J649" s="276">
        <f t="shared" si="9"/>
        <v>2200</v>
      </c>
      <c r="K649" s="277"/>
    </row>
    <row r="650" spans="1:11" x14ac:dyDescent="0.15">
      <c r="A650" s="274">
        <v>649</v>
      </c>
      <c r="B650" s="275" t="s">
        <v>1230</v>
      </c>
      <c r="C650" s="275" t="s">
        <v>1056</v>
      </c>
      <c r="D650" s="275">
        <v>0</v>
      </c>
      <c r="E650" s="275">
        <v>100</v>
      </c>
      <c r="F650" s="275" t="s">
        <v>456</v>
      </c>
      <c r="G650" s="275">
        <v>1</v>
      </c>
      <c r="H650" s="275">
        <f>'Pixel-System'!L72</f>
        <v>22</v>
      </c>
      <c r="I650" s="276" t="s">
        <v>6171</v>
      </c>
      <c r="J650" s="276">
        <f t="shared" si="9"/>
        <v>2200</v>
      </c>
      <c r="K650" s="277"/>
    </row>
    <row r="651" spans="1:11" x14ac:dyDescent="0.15">
      <c r="A651" s="274">
        <v>650</v>
      </c>
      <c r="B651" s="275" t="s">
        <v>1231</v>
      </c>
      <c r="C651" s="275" t="s">
        <v>1056</v>
      </c>
      <c r="D651" s="275">
        <v>0</v>
      </c>
      <c r="E651" s="275">
        <v>100</v>
      </c>
      <c r="F651" s="275" t="s">
        <v>456</v>
      </c>
      <c r="G651" s="275">
        <v>1</v>
      </c>
      <c r="H651" s="275">
        <f>'Pixel-System'!L73</f>
        <v>0</v>
      </c>
      <c r="I651" s="276" t="s">
        <v>6171</v>
      </c>
      <c r="J651" s="276">
        <f t="shared" si="9"/>
        <v>0</v>
      </c>
      <c r="K651" s="277"/>
    </row>
    <row r="652" spans="1:11" x14ac:dyDescent="0.15">
      <c r="A652" s="274">
        <v>651</v>
      </c>
      <c r="B652" s="285" t="s">
        <v>1232</v>
      </c>
      <c r="C652" s="285" t="s">
        <v>1056</v>
      </c>
      <c r="D652" s="285">
        <v>0</v>
      </c>
      <c r="E652" s="285">
        <v>100</v>
      </c>
      <c r="F652" s="285" t="s">
        <v>456</v>
      </c>
      <c r="G652" s="285">
        <v>1</v>
      </c>
      <c r="H652" s="285">
        <f>'Pixel-System'!L74</f>
        <v>0</v>
      </c>
      <c r="I652" s="285" t="s">
        <v>6171</v>
      </c>
      <c r="J652" s="345">
        <f t="shared" si="9"/>
        <v>0</v>
      </c>
      <c r="K652" s="277"/>
    </row>
    <row r="653" spans="1:11" x14ac:dyDescent="0.15">
      <c r="A653" s="274">
        <v>652</v>
      </c>
      <c r="B653" s="285" t="s">
        <v>1233</v>
      </c>
      <c r="C653" s="285" t="s">
        <v>1056</v>
      </c>
      <c r="D653" s="285">
        <v>0</v>
      </c>
      <c r="E653" s="285">
        <v>100</v>
      </c>
      <c r="F653" s="285" t="s">
        <v>456</v>
      </c>
      <c r="G653" s="285">
        <v>1</v>
      </c>
      <c r="H653" s="285">
        <f>'Pixel-System'!L75</f>
        <v>0</v>
      </c>
      <c r="I653" s="285" t="s">
        <v>6171</v>
      </c>
      <c r="J653" s="345">
        <f t="shared" ref="J653:J716" si="10">H653*100</f>
        <v>0</v>
      </c>
      <c r="K653" s="277"/>
    </row>
    <row r="654" spans="1:11" x14ac:dyDescent="0.15">
      <c r="A654" s="274">
        <v>653</v>
      </c>
      <c r="B654" s="285" t="s">
        <v>1234</v>
      </c>
      <c r="C654" s="285" t="s">
        <v>1056</v>
      </c>
      <c r="D654" s="285">
        <v>0</v>
      </c>
      <c r="E654" s="285">
        <v>100</v>
      </c>
      <c r="F654" s="285" t="s">
        <v>456</v>
      </c>
      <c r="G654" s="285">
        <v>1</v>
      </c>
      <c r="H654" s="285">
        <f>'Pixel-System'!L76</f>
        <v>0</v>
      </c>
      <c r="I654" s="285" t="s">
        <v>6171</v>
      </c>
      <c r="J654" s="345">
        <f t="shared" si="10"/>
        <v>0</v>
      </c>
      <c r="K654" s="277"/>
    </row>
    <row r="655" spans="1:11" x14ac:dyDescent="0.15">
      <c r="A655" s="274">
        <v>654</v>
      </c>
      <c r="B655" s="285" t="s">
        <v>1235</v>
      </c>
      <c r="C655" s="285" t="s">
        <v>1056</v>
      </c>
      <c r="D655" s="285">
        <v>0</v>
      </c>
      <c r="E655" s="285">
        <v>100</v>
      </c>
      <c r="F655" s="285" t="s">
        <v>456</v>
      </c>
      <c r="G655" s="285">
        <v>1</v>
      </c>
      <c r="H655" s="285">
        <f>'Pixel-System'!L77</f>
        <v>0</v>
      </c>
      <c r="I655" s="285" t="s">
        <v>6171</v>
      </c>
      <c r="J655" s="345">
        <f t="shared" si="10"/>
        <v>0</v>
      </c>
      <c r="K655" s="277"/>
    </row>
    <row r="656" spans="1:11" x14ac:dyDescent="0.15">
      <c r="A656" s="274">
        <v>655</v>
      </c>
      <c r="B656" s="285" t="s">
        <v>1236</v>
      </c>
      <c r="C656" s="285" t="s">
        <v>1056</v>
      </c>
      <c r="D656" s="285">
        <v>0</v>
      </c>
      <c r="E656" s="285">
        <v>100</v>
      </c>
      <c r="F656" s="285" t="s">
        <v>456</v>
      </c>
      <c r="G656" s="285">
        <v>1</v>
      </c>
      <c r="H656" s="285">
        <f>'Pixel-System'!L78</f>
        <v>0</v>
      </c>
      <c r="I656" s="285" t="s">
        <v>6171</v>
      </c>
      <c r="J656" s="345">
        <f t="shared" si="10"/>
        <v>0</v>
      </c>
      <c r="K656" s="277"/>
    </row>
    <row r="657" spans="1:11" x14ac:dyDescent="0.15">
      <c r="A657" s="274">
        <v>656</v>
      </c>
      <c r="B657" s="285" t="s">
        <v>1237</v>
      </c>
      <c r="C657" s="285" t="s">
        <v>1056</v>
      </c>
      <c r="D657" s="285">
        <v>0</v>
      </c>
      <c r="E657" s="285">
        <v>100</v>
      </c>
      <c r="F657" s="285" t="s">
        <v>456</v>
      </c>
      <c r="G657" s="285">
        <v>1</v>
      </c>
      <c r="H657" s="285">
        <f>'Pixel-System'!L79</f>
        <v>0</v>
      </c>
      <c r="I657" s="285" t="s">
        <v>6171</v>
      </c>
      <c r="J657" s="345">
        <f t="shared" si="10"/>
        <v>0</v>
      </c>
      <c r="K657" s="277"/>
    </row>
    <row r="658" spans="1:11" x14ac:dyDescent="0.15">
      <c r="A658" s="274">
        <v>657</v>
      </c>
      <c r="B658" s="285" t="s">
        <v>1238</v>
      </c>
      <c r="C658" s="285" t="s">
        <v>1056</v>
      </c>
      <c r="D658" s="285">
        <v>0</v>
      </c>
      <c r="E658" s="285">
        <v>100</v>
      </c>
      <c r="F658" s="285" t="s">
        <v>456</v>
      </c>
      <c r="G658" s="285">
        <v>1</v>
      </c>
      <c r="H658" s="285">
        <f>'Pixel-System'!L80</f>
        <v>0</v>
      </c>
      <c r="I658" s="285" t="s">
        <v>6171</v>
      </c>
      <c r="J658" s="345">
        <f t="shared" si="10"/>
        <v>0</v>
      </c>
      <c r="K658" s="277"/>
    </row>
    <row r="659" spans="1:11" x14ac:dyDescent="0.15">
      <c r="A659" s="274">
        <v>658</v>
      </c>
      <c r="B659" s="285" t="s">
        <v>1239</v>
      </c>
      <c r="C659" s="285" t="s">
        <v>1056</v>
      </c>
      <c r="D659" s="285">
        <v>0</v>
      </c>
      <c r="E659" s="285">
        <v>100</v>
      </c>
      <c r="F659" s="285" t="s">
        <v>456</v>
      </c>
      <c r="G659" s="285">
        <v>1</v>
      </c>
      <c r="H659" s="285">
        <f>'Pixel-System'!L81</f>
        <v>0</v>
      </c>
      <c r="I659" s="285" t="s">
        <v>6171</v>
      </c>
      <c r="J659" s="345">
        <f t="shared" si="10"/>
        <v>0</v>
      </c>
      <c r="K659" s="277"/>
    </row>
    <row r="660" spans="1:11" x14ac:dyDescent="0.15">
      <c r="A660" s="274">
        <v>659</v>
      </c>
      <c r="B660" s="285" t="s">
        <v>1240</v>
      </c>
      <c r="C660" s="285" t="s">
        <v>1056</v>
      </c>
      <c r="D660" s="285">
        <v>0</v>
      </c>
      <c r="E660" s="285">
        <v>100</v>
      </c>
      <c r="F660" s="285" t="s">
        <v>456</v>
      </c>
      <c r="G660" s="285">
        <v>1</v>
      </c>
      <c r="H660" s="285">
        <f>'Pixel-System'!L82</f>
        <v>0</v>
      </c>
      <c r="I660" s="285" t="s">
        <v>6171</v>
      </c>
      <c r="J660" s="345">
        <f t="shared" si="10"/>
        <v>0</v>
      </c>
      <c r="K660" s="277"/>
    </row>
    <row r="661" spans="1:11" x14ac:dyDescent="0.15">
      <c r="A661" s="274">
        <v>660</v>
      </c>
      <c r="B661" s="285" t="s">
        <v>1241</v>
      </c>
      <c r="C661" s="285" t="s">
        <v>1056</v>
      </c>
      <c r="D661" s="285">
        <v>0</v>
      </c>
      <c r="E661" s="285">
        <v>100</v>
      </c>
      <c r="F661" s="285" t="s">
        <v>456</v>
      </c>
      <c r="G661" s="285">
        <v>1</v>
      </c>
      <c r="H661" s="285">
        <f>'Pixel-System'!L83</f>
        <v>0</v>
      </c>
      <c r="I661" s="285" t="s">
        <v>6171</v>
      </c>
      <c r="J661" s="345">
        <f t="shared" si="10"/>
        <v>0</v>
      </c>
      <c r="K661" s="277"/>
    </row>
    <row r="662" spans="1:11" x14ac:dyDescent="0.15">
      <c r="A662" s="274">
        <v>661</v>
      </c>
      <c r="B662" s="285" t="s">
        <v>1242</v>
      </c>
      <c r="C662" s="285" t="s">
        <v>1056</v>
      </c>
      <c r="D662" s="285">
        <v>0</v>
      </c>
      <c r="E662" s="285">
        <v>100</v>
      </c>
      <c r="F662" s="285" t="s">
        <v>456</v>
      </c>
      <c r="G662" s="285">
        <v>1</v>
      </c>
      <c r="H662" s="285">
        <f>'Pixel-System'!L84</f>
        <v>0</v>
      </c>
      <c r="I662" s="285" t="s">
        <v>6171</v>
      </c>
      <c r="J662" s="345">
        <f t="shared" si="10"/>
        <v>0</v>
      </c>
      <c r="K662" s="277"/>
    </row>
    <row r="663" spans="1:11" x14ac:dyDescent="0.15">
      <c r="A663" s="274">
        <v>662</v>
      </c>
      <c r="B663" s="285" t="s">
        <v>1243</v>
      </c>
      <c r="C663" s="285" t="s">
        <v>1056</v>
      </c>
      <c r="D663" s="285">
        <v>0</v>
      </c>
      <c r="E663" s="285">
        <v>100</v>
      </c>
      <c r="F663" s="285" t="s">
        <v>456</v>
      </c>
      <c r="G663" s="285">
        <v>1</v>
      </c>
      <c r="H663" s="285">
        <f>'Pixel-System'!L85</f>
        <v>0</v>
      </c>
      <c r="I663" s="285" t="s">
        <v>6171</v>
      </c>
      <c r="J663" s="345">
        <f t="shared" si="10"/>
        <v>0</v>
      </c>
      <c r="K663" s="277"/>
    </row>
    <row r="664" spans="1:11" x14ac:dyDescent="0.15">
      <c r="A664" s="274">
        <v>663</v>
      </c>
      <c r="B664" s="285" t="s">
        <v>1244</v>
      </c>
      <c r="C664" s="285" t="s">
        <v>1056</v>
      </c>
      <c r="D664" s="285">
        <v>0</v>
      </c>
      <c r="E664" s="285">
        <v>100</v>
      </c>
      <c r="F664" s="285" t="s">
        <v>456</v>
      </c>
      <c r="G664" s="285">
        <v>1</v>
      </c>
      <c r="H664" s="285">
        <f>'Pixel-System'!L86</f>
        <v>0</v>
      </c>
      <c r="I664" s="285" t="s">
        <v>6171</v>
      </c>
      <c r="J664" s="345">
        <f t="shared" si="10"/>
        <v>0</v>
      </c>
      <c r="K664" s="277"/>
    </row>
    <row r="665" spans="1:11" x14ac:dyDescent="0.15">
      <c r="A665" s="274">
        <v>664</v>
      </c>
      <c r="B665" s="285" t="s">
        <v>1245</v>
      </c>
      <c r="C665" s="285" t="s">
        <v>1056</v>
      </c>
      <c r="D665" s="285">
        <v>0</v>
      </c>
      <c r="E665" s="285">
        <v>100</v>
      </c>
      <c r="F665" s="285" t="s">
        <v>456</v>
      </c>
      <c r="G665" s="285">
        <v>1</v>
      </c>
      <c r="H665" s="285">
        <f>'Pixel-System'!L87</f>
        <v>0</v>
      </c>
      <c r="I665" s="285" t="s">
        <v>6171</v>
      </c>
      <c r="J665" s="345">
        <f t="shared" si="10"/>
        <v>0</v>
      </c>
      <c r="K665" s="277"/>
    </row>
    <row r="666" spans="1:11" x14ac:dyDescent="0.15">
      <c r="A666" s="274">
        <v>665</v>
      </c>
      <c r="B666" s="285" t="s">
        <v>1246</v>
      </c>
      <c r="C666" s="285" t="s">
        <v>1056</v>
      </c>
      <c r="D666" s="285">
        <v>0</v>
      </c>
      <c r="E666" s="285">
        <v>100</v>
      </c>
      <c r="F666" s="285" t="s">
        <v>456</v>
      </c>
      <c r="G666" s="285">
        <v>1</v>
      </c>
      <c r="H666" s="285">
        <f>'Pixel-System'!L88</f>
        <v>0</v>
      </c>
      <c r="I666" s="285" t="s">
        <v>6171</v>
      </c>
      <c r="J666" s="345">
        <f t="shared" si="10"/>
        <v>0</v>
      </c>
      <c r="K666" s="277"/>
    </row>
    <row r="667" spans="1:11" x14ac:dyDescent="0.15">
      <c r="A667" s="274">
        <v>666</v>
      </c>
      <c r="B667" s="285" t="s">
        <v>1247</v>
      </c>
      <c r="C667" s="285" t="s">
        <v>1056</v>
      </c>
      <c r="D667" s="285">
        <v>0</v>
      </c>
      <c r="E667" s="285">
        <v>100</v>
      </c>
      <c r="F667" s="285" t="s">
        <v>456</v>
      </c>
      <c r="G667" s="285">
        <v>1</v>
      </c>
      <c r="H667" s="285">
        <f>'Pixel-System'!L89</f>
        <v>0</v>
      </c>
      <c r="I667" s="285" t="s">
        <v>6171</v>
      </c>
      <c r="J667" s="345">
        <f t="shared" si="10"/>
        <v>0</v>
      </c>
      <c r="K667" s="277"/>
    </row>
    <row r="668" spans="1:11" x14ac:dyDescent="0.15">
      <c r="A668" s="274">
        <v>667</v>
      </c>
      <c r="B668" s="285" t="s">
        <v>1248</v>
      </c>
      <c r="C668" s="285" t="s">
        <v>1056</v>
      </c>
      <c r="D668" s="285">
        <v>0</v>
      </c>
      <c r="E668" s="285">
        <v>100</v>
      </c>
      <c r="F668" s="285" t="s">
        <v>456</v>
      </c>
      <c r="G668" s="285">
        <v>1</v>
      </c>
      <c r="H668" s="285">
        <f>'Pixel-System'!L90</f>
        <v>0</v>
      </c>
      <c r="I668" s="285" t="s">
        <v>6171</v>
      </c>
      <c r="J668" s="345">
        <f t="shared" si="10"/>
        <v>0</v>
      </c>
      <c r="K668" s="277"/>
    </row>
    <row r="669" spans="1:11" x14ac:dyDescent="0.15">
      <c r="A669" s="274">
        <v>668</v>
      </c>
      <c r="B669" s="285" t="s">
        <v>1249</v>
      </c>
      <c r="C669" s="285" t="s">
        <v>1056</v>
      </c>
      <c r="D669" s="285">
        <v>0</v>
      </c>
      <c r="E669" s="285">
        <v>100</v>
      </c>
      <c r="F669" s="285" t="s">
        <v>456</v>
      </c>
      <c r="G669" s="285">
        <v>1</v>
      </c>
      <c r="H669" s="285">
        <f>'Pixel-System'!L91</f>
        <v>0</v>
      </c>
      <c r="I669" s="285" t="s">
        <v>6171</v>
      </c>
      <c r="J669" s="345">
        <f t="shared" si="10"/>
        <v>0</v>
      </c>
      <c r="K669" s="277"/>
    </row>
    <row r="670" spans="1:11" x14ac:dyDescent="0.15">
      <c r="A670" s="274">
        <v>669</v>
      </c>
      <c r="B670" s="285" t="s">
        <v>1250</v>
      </c>
      <c r="C670" s="285" t="s">
        <v>1056</v>
      </c>
      <c r="D670" s="285">
        <v>0</v>
      </c>
      <c r="E670" s="285">
        <v>100</v>
      </c>
      <c r="F670" s="285" t="s">
        <v>456</v>
      </c>
      <c r="G670" s="285">
        <v>1</v>
      </c>
      <c r="H670" s="285">
        <f>'Pixel-System'!L92</f>
        <v>0</v>
      </c>
      <c r="I670" s="285" t="s">
        <v>6171</v>
      </c>
      <c r="J670" s="345">
        <f t="shared" si="10"/>
        <v>0</v>
      </c>
      <c r="K670" s="277"/>
    </row>
    <row r="671" spans="1:11" x14ac:dyDescent="0.15">
      <c r="A671" s="274">
        <v>670</v>
      </c>
      <c r="B671" s="285" t="s">
        <v>1251</v>
      </c>
      <c r="C671" s="285" t="s">
        <v>1056</v>
      </c>
      <c r="D671" s="285">
        <v>0</v>
      </c>
      <c r="E671" s="285">
        <v>100</v>
      </c>
      <c r="F671" s="285" t="s">
        <v>456</v>
      </c>
      <c r="G671" s="285">
        <v>1</v>
      </c>
      <c r="H671" s="285">
        <f>'Pixel-System'!L93</f>
        <v>0</v>
      </c>
      <c r="I671" s="285" t="s">
        <v>6171</v>
      </c>
      <c r="J671" s="345">
        <f t="shared" si="10"/>
        <v>0</v>
      </c>
      <c r="K671" s="277"/>
    </row>
    <row r="672" spans="1:11" x14ac:dyDescent="0.15">
      <c r="A672" s="274">
        <v>671</v>
      </c>
      <c r="B672" s="285" t="s">
        <v>1252</v>
      </c>
      <c r="C672" s="285" t="s">
        <v>1056</v>
      </c>
      <c r="D672" s="285">
        <v>0</v>
      </c>
      <c r="E672" s="285">
        <v>100</v>
      </c>
      <c r="F672" s="285" t="s">
        <v>456</v>
      </c>
      <c r="G672" s="285">
        <v>1</v>
      </c>
      <c r="H672" s="285">
        <f>'Pixel-System'!L94</f>
        <v>0</v>
      </c>
      <c r="I672" s="285" t="s">
        <v>6171</v>
      </c>
      <c r="J672" s="345">
        <f t="shared" si="10"/>
        <v>0</v>
      </c>
      <c r="K672" s="277"/>
    </row>
    <row r="673" spans="1:11" x14ac:dyDescent="0.15">
      <c r="A673" s="274">
        <v>672</v>
      </c>
      <c r="B673" s="285" t="s">
        <v>1253</v>
      </c>
      <c r="C673" s="285" t="s">
        <v>1056</v>
      </c>
      <c r="D673" s="285">
        <v>0</v>
      </c>
      <c r="E673" s="285">
        <v>100</v>
      </c>
      <c r="F673" s="285" t="s">
        <v>456</v>
      </c>
      <c r="G673" s="285">
        <v>1</v>
      </c>
      <c r="H673" s="285">
        <f>'Pixel-System'!L95</f>
        <v>0</v>
      </c>
      <c r="I673" s="285" t="s">
        <v>6171</v>
      </c>
      <c r="J673" s="345">
        <f t="shared" si="10"/>
        <v>0</v>
      </c>
      <c r="K673" s="277"/>
    </row>
    <row r="674" spans="1:11" x14ac:dyDescent="0.15">
      <c r="A674" s="274">
        <v>673</v>
      </c>
      <c r="B674" s="285" t="s">
        <v>1254</v>
      </c>
      <c r="C674" s="285" t="s">
        <v>1056</v>
      </c>
      <c r="D674" s="285">
        <v>0</v>
      </c>
      <c r="E674" s="285">
        <v>100</v>
      </c>
      <c r="F674" s="285" t="s">
        <v>456</v>
      </c>
      <c r="G674" s="285">
        <v>1</v>
      </c>
      <c r="H674" s="285">
        <f>'Pixel-System'!L96</f>
        <v>0</v>
      </c>
      <c r="I674" s="285" t="s">
        <v>6171</v>
      </c>
      <c r="J674" s="345">
        <f t="shared" si="10"/>
        <v>0</v>
      </c>
      <c r="K674" s="277"/>
    </row>
    <row r="675" spans="1:11" x14ac:dyDescent="0.15">
      <c r="A675" s="274">
        <v>674</v>
      </c>
      <c r="B675" s="285" t="s">
        <v>1255</v>
      </c>
      <c r="C675" s="285" t="s">
        <v>1056</v>
      </c>
      <c r="D675" s="285">
        <v>0</v>
      </c>
      <c r="E675" s="285">
        <v>100</v>
      </c>
      <c r="F675" s="285" t="s">
        <v>456</v>
      </c>
      <c r="G675" s="285">
        <v>1</v>
      </c>
      <c r="H675" s="285">
        <f>'Pixel-System'!L97</f>
        <v>0</v>
      </c>
      <c r="I675" s="285" t="s">
        <v>6171</v>
      </c>
      <c r="J675" s="345">
        <f t="shared" si="10"/>
        <v>0</v>
      </c>
      <c r="K675" s="277"/>
    </row>
    <row r="676" spans="1:11" x14ac:dyDescent="0.15">
      <c r="A676" s="274">
        <v>675</v>
      </c>
      <c r="B676" s="285" t="s">
        <v>1256</v>
      </c>
      <c r="C676" s="285" t="s">
        <v>1056</v>
      </c>
      <c r="D676" s="285">
        <v>0</v>
      </c>
      <c r="E676" s="285">
        <v>100</v>
      </c>
      <c r="F676" s="285" t="s">
        <v>456</v>
      </c>
      <c r="G676" s="285">
        <v>1</v>
      </c>
      <c r="H676" s="285">
        <f>'Pixel-System'!L98</f>
        <v>0</v>
      </c>
      <c r="I676" s="285" t="s">
        <v>6171</v>
      </c>
      <c r="J676" s="345">
        <f t="shared" si="10"/>
        <v>0</v>
      </c>
      <c r="K676" s="277"/>
    </row>
    <row r="677" spans="1:11" x14ac:dyDescent="0.15">
      <c r="A677" s="274">
        <v>676</v>
      </c>
      <c r="B677" s="285" t="s">
        <v>1257</v>
      </c>
      <c r="C677" s="285" t="s">
        <v>1056</v>
      </c>
      <c r="D677" s="285">
        <v>0</v>
      </c>
      <c r="E677" s="285">
        <v>100</v>
      </c>
      <c r="F677" s="285" t="s">
        <v>456</v>
      </c>
      <c r="G677" s="285">
        <v>1</v>
      </c>
      <c r="H677" s="285">
        <f>'Pixel-System'!L99</f>
        <v>0</v>
      </c>
      <c r="I677" s="285" t="s">
        <v>6171</v>
      </c>
      <c r="J677" s="345">
        <f t="shared" si="10"/>
        <v>0</v>
      </c>
      <c r="K677" s="277"/>
    </row>
    <row r="678" spans="1:11" x14ac:dyDescent="0.15">
      <c r="A678" s="274">
        <v>677</v>
      </c>
      <c r="B678" s="285" t="s">
        <v>1258</v>
      </c>
      <c r="C678" s="285" t="s">
        <v>1056</v>
      </c>
      <c r="D678" s="285">
        <v>0</v>
      </c>
      <c r="E678" s="285">
        <v>100</v>
      </c>
      <c r="F678" s="285" t="s">
        <v>456</v>
      </c>
      <c r="G678" s="285">
        <v>1</v>
      </c>
      <c r="H678" s="285">
        <f>'Pixel-System'!L100</f>
        <v>0</v>
      </c>
      <c r="I678" s="285" t="s">
        <v>6171</v>
      </c>
      <c r="J678" s="345">
        <f t="shared" si="10"/>
        <v>0</v>
      </c>
      <c r="K678" s="277"/>
    </row>
    <row r="679" spans="1:11" x14ac:dyDescent="0.15">
      <c r="A679" s="274">
        <v>678</v>
      </c>
      <c r="B679" s="285" t="s">
        <v>1259</v>
      </c>
      <c r="C679" s="285" t="s">
        <v>1056</v>
      </c>
      <c r="D679" s="285">
        <v>0</v>
      </c>
      <c r="E679" s="285">
        <v>100</v>
      </c>
      <c r="F679" s="285" t="s">
        <v>456</v>
      </c>
      <c r="G679" s="285">
        <v>1</v>
      </c>
      <c r="H679" s="285">
        <f>'Pixel-System'!L101</f>
        <v>0</v>
      </c>
      <c r="I679" s="285" t="s">
        <v>6171</v>
      </c>
      <c r="J679" s="345">
        <f t="shared" si="10"/>
        <v>0</v>
      </c>
      <c r="K679" s="277"/>
    </row>
    <row r="680" spans="1:11" x14ac:dyDescent="0.15">
      <c r="A680" s="274">
        <v>679</v>
      </c>
      <c r="B680" s="285" t="s">
        <v>1260</v>
      </c>
      <c r="C680" s="285" t="s">
        <v>1056</v>
      </c>
      <c r="D680" s="285">
        <v>0</v>
      </c>
      <c r="E680" s="285">
        <v>100</v>
      </c>
      <c r="F680" s="285" t="s">
        <v>456</v>
      </c>
      <c r="G680" s="285">
        <v>1</v>
      </c>
      <c r="H680" s="285">
        <f>'Pixel-System'!L102</f>
        <v>0</v>
      </c>
      <c r="I680" s="285" t="s">
        <v>6171</v>
      </c>
      <c r="J680" s="345">
        <f t="shared" si="10"/>
        <v>0</v>
      </c>
      <c r="K680" s="277"/>
    </row>
    <row r="681" spans="1:11" x14ac:dyDescent="0.15">
      <c r="A681" s="274">
        <v>680</v>
      </c>
      <c r="B681" s="285" t="s">
        <v>1261</v>
      </c>
      <c r="C681" s="285" t="s">
        <v>1056</v>
      </c>
      <c r="D681" s="285">
        <v>0</v>
      </c>
      <c r="E681" s="285">
        <v>100</v>
      </c>
      <c r="F681" s="285" t="s">
        <v>456</v>
      </c>
      <c r="G681" s="285">
        <v>1</v>
      </c>
      <c r="H681" s="285">
        <f>'Pixel-System'!L103</f>
        <v>0</v>
      </c>
      <c r="I681" s="285" t="s">
        <v>6171</v>
      </c>
      <c r="J681" s="345">
        <f t="shared" si="10"/>
        <v>0</v>
      </c>
      <c r="K681" s="277"/>
    </row>
    <row r="682" spans="1:11" x14ac:dyDescent="0.15">
      <c r="A682" s="274">
        <v>681</v>
      </c>
      <c r="B682" s="285" t="s">
        <v>1262</v>
      </c>
      <c r="C682" s="285" t="s">
        <v>1056</v>
      </c>
      <c r="D682" s="285">
        <v>0</v>
      </c>
      <c r="E682" s="285">
        <v>100</v>
      </c>
      <c r="F682" s="285" t="s">
        <v>456</v>
      </c>
      <c r="G682" s="285">
        <v>1</v>
      </c>
      <c r="H682" s="285">
        <f>'Pixel-System'!L104</f>
        <v>0</v>
      </c>
      <c r="I682" s="285" t="s">
        <v>6171</v>
      </c>
      <c r="J682" s="345">
        <f t="shared" si="10"/>
        <v>0</v>
      </c>
      <c r="K682" s="277"/>
    </row>
    <row r="683" spans="1:11" x14ac:dyDescent="0.15">
      <c r="A683" s="274">
        <v>682</v>
      </c>
      <c r="B683" s="285" t="s">
        <v>1263</v>
      </c>
      <c r="C683" s="285" t="s">
        <v>1056</v>
      </c>
      <c r="D683" s="285">
        <v>0</v>
      </c>
      <c r="E683" s="285">
        <v>100</v>
      </c>
      <c r="F683" s="285" t="s">
        <v>456</v>
      </c>
      <c r="G683" s="285">
        <v>1</v>
      </c>
      <c r="H683" s="285">
        <f>'Pixel-System'!L105</f>
        <v>0</v>
      </c>
      <c r="I683" s="285" t="s">
        <v>6171</v>
      </c>
      <c r="J683" s="345">
        <f t="shared" si="10"/>
        <v>0</v>
      </c>
      <c r="K683" s="277"/>
    </row>
    <row r="684" spans="1:11" x14ac:dyDescent="0.15">
      <c r="A684" s="274">
        <v>683</v>
      </c>
      <c r="B684" s="275" t="s">
        <v>1055</v>
      </c>
      <c r="C684" s="275" t="s">
        <v>1057</v>
      </c>
      <c r="D684" s="275">
        <v>0</v>
      </c>
      <c r="E684" s="275">
        <v>100</v>
      </c>
      <c r="F684" s="282" t="s">
        <v>468</v>
      </c>
      <c r="G684" s="275">
        <v>1</v>
      </c>
      <c r="H684" s="275">
        <f>'Pixel-System'!V10</f>
        <v>99</v>
      </c>
      <c r="I684" s="276" t="s">
        <v>6173</v>
      </c>
      <c r="J684" s="276">
        <f t="shared" si="10"/>
        <v>9900</v>
      </c>
      <c r="K684" s="277"/>
    </row>
    <row r="685" spans="1:11" x14ac:dyDescent="0.15">
      <c r="A685" s="274">
        <v>684</v>
      </c>
      <c r="B685" s="275" t="s">
        <v>1058</v>
      </c>
      <c r="C685" s="275" t="s">
        <v>1057</v>
      </c>
      <c r="D685" s="275">
        <v>0</v>
      </c>
      <c r="E685" s="275">
        <v>100</v>
      </c>
      <c r="F685" s="282" t="s">
        <v>468</v>
      </c>
      <c r="G685" s="275">
        <v>1</v>
      </c>
      <c r="H685" s="275">
        <f>'Pixel-System'!V11</f>
        <v>27</v>
      </c>
      <c r="I685" s="276" t="s">
        <v>6173</v>
      </c>
      <c r="J685" s="276">
        <f t="shared" si="10"/>
        <v>2700</v>
      </c>
      <c r="K685" s="277"/>
    </row>
    <row r="686" spans="1:11" x14ac:dyDescent="0.15">
      <c r="A686" s="274">
        <v>685</v>
      </c>
      <c r="B686" s="275" t="s">
        <v>1059</v>
      </c>
      <c r="C686" s="275" t="s">
        <v>1057</v>
      </c>
      <c r="D686" s="275">
        <v>0</v>
      </c>
      <c r="E686" s="275">
        <v>100</v>
      </c>
      <c r="F686" s="282" t="s">
        <v>468</v>
      </c>
      <c r="G686" s="275">
        <v>1</v>
      </c>
      <c r="H686" s="275">
        <f>'Pixel-System'!V12</f>
        <v>26</v>
      </c>
      <c r="I686" s="276" t="s">
        <v>6173</v>
      </c>
      <c r="J686" s="276">
        <f t="shared" si="10"/>
        <v>2600</v>
      </c>
      <c r="K686" s="277"/>
    </row>
    <row r="687" spans="1:11" x14ac:dyDescent="0.15">
      <c r="A687" s="274">
        <v>686</v>
      </c>
      <c r="B687" s="275" t="s">
        <v>1060</v>
      </c>
      <c r="C687" s="275" t="s">
        <v>1057</v>
      </c>
      <c r="D687" s="275">
        <v>0</v>
      </c>
      <c r="E687" s="275">
        <v>100</v>
      </c>
      <c r="F687" s="282" t="s">
        <v>468</v>
      </c>
      <c r="G687" s="275">
        <v>1</v>
      </c>
      <c r="H687" s="275">
        <f>'Pixel-System'!V13</f>
        <v>26</v>
      </c>
      <c r="I687" s="276" t="s">
        <v>6173</v>
      </c>
      <c r="J687" s="276">
        <f t="shared" si="10"/>
        <v>2600</v>
      </c>
      <c r="K687" s="277"/>
    </row>
    <row r="688" spans="1:11" x14ac:dyDescent="0.15">
      <c r="A688" s="274">
        <v>687</v>
      </c>
      <c r="B688" s="275" t="s">
        <v>1061</v>
      </c>
      <c r="C688" s="275" t="s">
        <v>1057</v>
      </c>
      <c r="D688" s="275">
        <v>0</v>
      </c>
      <c r="E688" s="275">
        <v>100</v>
      </c>
      <c r="F688" s="282" t="s">
        <v>468</v>
      </c>
      <c r="G688" s="275">
        <v>1</v>
      </c>
      <c r="H688" s="275">
        <f>'Pixel-System'!V14</f>
        <v>23</v>
      </c>
      <c r="I688" s="276" t="s">
        <v>6173</v>
      </c>
      <c r="J688" s="276">
        <f t="shared" si="10"/>
        <v>2300</v>
      </c>
      <c r="K688" s="277"/>
    </row>
    <row r="689" spans="1:11" x14ac:dyDescent="0.15">
      <c r="A689" s="274">
        <v>688</v>
      </c>
      <c r="B689" s="275" t="s">
        <v>1062</v>
      </c>
      <c r="C689" s="275" t="s">
        <v>1057</v>
      </c>
      <c r="D689" s="275">
        <v>0</v>
      </c>
      <c r="E689" s="275">
        <v>100</v>
      </c>
      <c r="F689" s="282" t="s">
        <v>468</v>
      </c>
      <c r="G689" s="275">
        <v>1</v>
      </c>
      <c r="H689" s="275">
        <f>'Pixel-System'!V15</f>
        <v>22</v>
      </c>
      <c r="I689" s="276" t="s">
        <v>6173</v>
      </c>
      <c r="J689" s="276">
        <f t="shared" si="10"/>
        <v>2200</v>
      </c>
      <c r="K689" s="277"/>
    </row>
    <row r="690" spans="1:11" x14ac:dyDescent="0.15">
      <c r="A690" s="274">
        <v>689</v>
      </c>
      <c r="B690" s="275" t="s">
        <v>1063</v>
      </c>
      <c r="C690" s="275" t="s">
        <v>1057</v>
      </c>
      <c r="D690" s="275">
        <v>0</v>
      </c>
      <c r="E690" s="275">
        <v>100</v>
      </c>
      <c r="F690" s="282" t="s">
        <v>468</v>
      </c>
      <c r="G690" s="275">
        <v>1</v>
      </c>
      <c r="H690" s="275">
        <f>'Pixel-System'!V16</f>
        <v>22</v>
      </c>
      <c r="I690" s="276" t="s">
        <v>6173</v>
      </c>
      <c r="J690" s="276">
        <f t="shared" si="10"/>
        <v>2200</v>
      </c>
      <c r="K690" s="277"/>
    </row>
    <row r="691" spans="1:11" x14ac:dyDescent="0.15">
      <c r="A691" s="274">
        <v>690</v>
      </c>
      <c r="B691" s="275" t="s">
        <v>1064</v>
      </c>
      <c r="C691" s="275" t="s">
        <v>1057</v>
      </c>
      <c r="D691" s="275">
        <v>0</v>
      </c>
      <c r="E691" s="275">
        <v>100</v>
      </c>
      <c r="F691" s="282" t="s">
        <v>468</v>
      </c>
      <c r="G691" s="275">
        <v>1</v>
      </c>
      <c r="H691" s="275">
        <f>'Pixel-System'!V17</f>
        <v>22</v>
      </c>
      <c r="I691" s="276" t="s">
        <v>6173</v>
      </c>
      <c r="J691" s="276">
        <f t="shared" si="10"/>
        <v>2200</v>
      </c>
      <c r="K691" s="277"/>
    </row>
    <row r="692" spans="1:11" x14ac:dyDescent="0.15">
      <c r="A692" s="274">
        <v>691</v>
      </c>
      <c r="B692" s="275" t="s">
        <v>1065</v>
      </c>
      <c r="C692" s="275" t="s">
        <v>1057</v>
      </c>
      <c r="D692" s="275">
        <v>0</v>
      </c>
      <c r="E692" s="275">
        <v>100</v>
      </c>
      <c r="F692" s="282" t="s">
        <v>468</v>
      </c>
      <c r="G692" s="275">
        <v>1</v>
      </c>
      <c r="H692" s="275">
        <f>'Pixel-System'!V18</f>
        <v>21</v>
      </c>
      <c r="I692" s="276" t="s">
        <v>6173</v>
      </c>
      <c r="J692" s="276">
        <f t="shared" si="10"/>
        <v>2100</v>
      </c>
      <c r="K692" s="277"/>
    </row>
    <row r="693" spans="1:11" x14ac:dyDescent="0.15">
      <c r="A693" s="274">
        <v>692</v>
      </c>
      <c r="B693" s="275" t="s">
        <v>1066</v>
      </c>
      <c r="C693" s="275" t="s">
        <v>1057</v>
      </c>
      <c r="D693" s="275">
        <v>0</v>
      </c>
      <c r="E693" s="275">
        <v>100</v>
      </c>
      <c r="F693" s="282" t="s">
        <v>468</v>
      </c>
      <c r="G693" s="275">
        <v>1</v>
      </c>
      <c r="H693" s="275">
        <f>'Pixel-System'!V19</f>
        <v>21</v>
      </c>
      <c r="I693" s="276" t="s">
        <v>6173</v>
      </c>
      <c r="J693" s="276">
        <f t="shared" si="10"/>
        <v>2100</v>
      </c>
      <c r="K693" s="277"/>
    </row>
    <row r="694" spans="1:11" x14ac:dyDescent="0.15">
      <c r="A694" s="274">
        <v>693</v>
      </c>
      <c r="B694" s="275" t="s">
        <v>1067</v>
      </c>
      <c r="C694" s="275" t="s">
        <v>1057</v>
      </c>
      <c r="D694" s="275">
        <v>0</v>
      </c>
      <c r="E694" s="275">
        <v>100</v>
      </c>
      <c r="F694" s="282" t="s">
        <v>468</v>
      </c>
      <c r="G694" s="275">
        <v>1</v>
      </c>
      <c r="H694" s="275">
        <f>'Pixel-System'!V20</f>
        <v>18</v>
      </c>
      <c r="I694" s="276" t="s">
        <v>6173</v>
      </c>
      <c r="J694" s="276">
        <f t="shared" si="10"/>
        <v>1800</v>
      </c>
      <c r="K694" s="277"/>
    </row>
    <row r="695" spans="1:11" x14ac:dyDescent="0.15">
      <c r="A695" s="274">
        <v>694</v>
      </c>
      <c r="B695" s="275" t="s">
        <v>1068</v>
      </c>
      <c r="C695" s="275" t="s">
        <v>1057</v>
      </c>
      <c r="D695" s="275">
        <v>0</v>
      </c>
      <c r="E695" s="275">
        <v>100</v>
      </c>
      <c r="F695" s="282" t="s">
        <v>468</v>
      </c>
      <c r="G695" s="275">
        <v>1</v>
      </c>
      <c r="H695" s="275">
        <f>'Pixel-System'!V21</f>
        <v>16</v>
      </c>
      <c r="I695" s="276" t="s">
        <v>6173</v>
      </c>
      <c r="J695" s="276">
        <f t="shared" si="10"/>
        <v>1600</v>
      </c>
      <c r="K695" s="277"/>
    </row>
    <row r="696" spans="1:11" x14ac:dyDescent="0.15">
      <c r="A696" s="274">
        <v>695</v>
      </c>
      <c r="B696" s="275" t="s">
        <v>1069</v>
      </c>
      <c r="C696" s="275" t="s">
        <v>1057</v>
      </c>
      <c r="D696" s="275">
        <v>0</v>
      </c>
      <c r="E696" s="275">
        <v>100</v>
      </c>
      <c r="F696" s="282" t="s">
        <v>468</v>
      </c>
      <c r="G696" s="275">
        <v>1</v>
      </c>
      <c r="H696" s="275">
        <f>'Pixel-System'!V22</f>
        <v>90</v>
      </c>
      <c r="I696" s="276" t="s">
        <v>6173</v>
      </c>
      <c r="J696" s="276">
        <f t="shared" si="10"/>
        <v>9000</v>
      </c>
      <c r="K696" s="277"/>
    </row>
    <row r="697" spans="1:11" x14ac:dyDescent="0.15">
      <c r="A697" s="274">
        <v>696</v>
      </c>
      <c r="B697" s="275" t="s">
        <v>1070</v>
      </c>
      <c r="C697" s="275" t="s">
        <v>1057</v>
      </c>
      <c r="D697" s="275">
        <v>0</v>
      </c>
      <c r="E697" s="275">
        <v>100</v>
      </c>
      <c r="F697" s="282" t="s">
        <v>468</v>
      </c>
      <c r="G697" s="275">
        <v>1</v>
      </c>
      <c r="H697" s="275">
        <f>'Pixel-System'!V23</f>
        <v>90</v>
      </c>
      <c r="I697" s="276" t="s">
        <v>6173</v>
      </c>
      <c r="J697" s="276">
        <f t="shared" si="10"/>
        <v>9000</v>
      </c>
      <c r="K697" s="277"/>
    </row>
    <row r="698" spans="1:11" x14ac:dyDescent="0.15">
      <c r="A698" s="274">
        <v>697</v>
      </c>
      <c r="B698" s="275" t="s">
        <v>1071</v>
      </c>
      <c r="C698" s="275" t="s">
        <v>1057</v>
      </c>
      <c r="D698" s="275">
        <v>0</v>
      </c>
      <c r="E698" s="275">
        <v>100</v>
      </c>
      <c r="F698" s="282" t="s">
        <v>468</v>
      </c>
      <c r="G698" s="275">
        <v>1</v>
      </c>
      <c r="H698" s="275">
        <f>'Pixel-System'!V24</f>
        <v>0</v>
      </c>
      <c r="I698" s="276" t="s">
        <v>6173</v>
      </c>
      <c r="J698" s="276">
        <f t="shared" si="10"/>
        <v>0</v>
      </c>
      <c r="K698" s="277"/>
    </row>
    <row r="699" spans="1:11" x14ac:dyDescent="0.15">
      <c r="A699" s="274">
        <v>698</v>
      </c>
      <c r="B699" s="275" t="s">
        <v>1072</v>
      </c>
      <c r="C699" s="275" t="s">
        <v>1057</v>
      </c>
      <c r="D699" s="275">
        <v>0</v>
      </c>
      <c r="E699" s="275">
        <v>100</v>
      </c>
      <c r="F699" s="282" t="s">
        <v>468</v>
      </c>
      <c r="G699" s="275">
        <v>1</v>
      </c>
      <c r="H699" s="275">
        <f>'Pixel-System'!V25</f>
        <v>0</v>
      </c>
      <c r="I699" s="276" t="s">
        <v>6173</v>
      </c>
      <c r="J699" s="276">
        <f t="shared" si="10"/>
        <v>0</v>
      </c>
      <c r="K699" s="277"/>
    </row>
    <row r="700" spans="1:11" x14ac:dyDescent="0.15">
      <c r="A700" s="274">
        <v>699</v>
      </c>
      <c r="B700" s="275" t="s">
        <v>1073</v>
      </c>
      <c r="C700" s="275" t="s">
        <v>1057</v>
      </c>
      <c r="D700" s="275">
        <v>0</v>
      </c>
      <c r="E700" s="275">
        <v>100</v>
      </c>
      <c r="F700" s="282" t="s">
        <v>468</v>
      </c>
      <c r="G700" s="275">
        <v>1</v>
      </c>
      <c r="H700" s="275">
        <f>'Pixel-System'!V26</f>
        <v>24</v>
      </c>
      <c r="I700" s="276" t="s">
        <v>6173</v>
      </c>
      <c r="J700" s="276">
        <f t="shared" si="10"/>
        <v>2400</v>
      </c>
      <c r="K700" s="277"/>
    </row>
    <row r="701" spans="1:11" x14ac:dyDescent="0.15">
      <c r="A701" s="274">
        <v>700</v>
      </c>
      <c r="B701" s="275" t="s">
        <v>1074</v>
      </c>
      <c r="C701" s="275" t="s">
        <v>1057</v>
      </c>
      <c r="D701" s="275">
        <v>0</v>
      </c>
      <c r="E701" s="275">
        <v>100</v>
      </c>
      <c r="F701" s="282" t="s">
        <v>468</v>
      </c>
      <c r="G701" s="275">
        <v>1</v>
      </c>
      <c r="H701" s="275">
        <f>'Pixel-System'!V27</f>
        <v>23</v>
      </c>
      <c r="I701" s="276" t="s">
        <v>6173</v>
      </c>
      <c r="J701" s="276">
        <f t="shared" si="10"/>
        <v>2300</v>
      </c>
      <c r="K701" s="277"/>
    </row>
    <row r="702" spans="1:11" x14ac:dyDescent="0.15">
      <c r="A702" s="274">
        <v>701</v>
      </c>
      <c r="B702" s="275" t="s">
        <v>1075</v>
      </c>
      <c r="C702" s="275" t="s">
        <v>1057</v>
      </c>
      <c r="D702" s="275">
        <v>0</v>
      </c>
      <c r="E702" s="275">
        <v>100</v>
      </c>
      <c r="F702" s="282" t="s">
        <v>468</v>
      </c>
      <c r="G702" s="275">
        <v>1</v>
      </c>
      <c r="H702" s="275">
        <f>'Pixel-System'!V28</f>
        <v>22</v>
      </c>
      <c r="I702" s="276" t="s">
        <v>6173</v>
      </c>
      <c r="J702" s="276">
        <f t="shared" si="10"/>
        <v>2200</v>
      </c>
      <c r="K702" s="277"/>
    </row>
    <row r="703" spans="1:11" x14ac:dyDescent="0.15">
      <c r="A703" s="274">
        <v>702</v>
      </c>
      <c r="B703" s="275" t="s">
        <v>1076</v>
      </c>
      <c r="C703" s="275" t="s">
        <v>1057</v>
      </c>
      <c r="D703" s="275">
        <v>0</v>
      </c>
      <c r="E703" s="275">
        <v>100</v>
      </c>
      <c r="F703" s="282" t="s">
        <v>468</v>
      </c>
      <c r="G703" s="275">
        <v>1</v>
      </c>
      <c r="H703" s="275">
        <f>'Pixel-System'!V29</f>
        <v>22</v>
      </c>
      <c r="I703" s="276" t="s">
        <v>6173</v>
      </c>
      <c r="J703" s="276">
        <f t="shared" si="10"/>
        <v>2200</v>
      </c>
      <c r="K703" s="277"/>
    </row>
    <row r="704" spans="1:11" x14ac:dyDescent="0.15">
      <c r="A704" s="274">
        <v>703</v>
      </c>
      <c r="B704" s="275" t="s">
        <v>1077</v>
      </c>
      <c r="C704" s="275" t="s">
        <v>1057</v>
      </c>
      <c r="D704" s="275">
        <v>0</v>
      </c>
      <c r="E704" s="275">
        <v>100</v>
      </c>
      <c r="F704" s="282" t="s">
        <v>468</v>
      </c>
      <c r="G704" s="275">
        <v>1</v>
      </c>
      <c r="H704" s="275">
        <f>'Pixel-System'!V30</f>
        <v>22</v>
      </c>
      <c r="I704" s="276" t="s">
        <v>6173</v>
      </c>
      <c r="J704" s="276">
        <f t="shared" si="10"/>
        <v>2200</v>
      </c>
      <c r="K704" s="277"/>
    </row>
    <row r="705" spans="1:11" x14ac:dyDescent="0.15">
      <c r="A705" s="274">
        <v>704</v>
      </c>
      <c r="B705" s="275" t="s">
        <v>1078</v>
      </c>
      <c r="C705" s="275" t="s">
        <v>1057</v>
      </c>
      <c r="D705" s="275">
        <v>0</v>
      </c>
      <c r="E705" s="275">
        <v>100</v>
      </c>
      <c r="F705" s="282" t="s">
        <v>468</v>
      </c>
      <c r="G705" s="275">
        <v>1</v>
      </c>
      <c r="H705" s="275">
        <f>'Pixel-System'!V31</f>
        <v>21</v>
      </c>
      <c r="I705" s="276" t="s">
        <v>6173</v>
      </c>
      <c r="J705" s="276">
        <f t="shared" si="10"/>
        <v>2100</v>
      </c>
      <c r="K705" s="277"/>
    </row>
    <row r="706" spans="1:11" x14ac:dyDescent="0.15">
      <c r="A706" s="274">
        <v>705</v>
      </c>
      <c r="B706" s="275" t="s">
        <v>1079</v>
      </c>
      <c r="C706" s="275" t="s">
        <v>1057</v>
      </c>
      <c r="D706" s="275">
        <v>0</v>
      </c>
      <c r="E706" s="275">
        <v>100</v>
      </c>
      <c r="F706" s="282" t="s">
        <v>468</v>
      </c>
      <c r="G706" s="275">
        <v>1</v>
      </c>
      <c r="H706" s="275">
        <f>'Pixel-System'!V32</f>
        <v>18</v>
      </c>
      <c r="I706" s="276" t="s">
        <v>6173</v>
      </c>
      <c r="J706" s="276">
        <f t="shared" si="10"/>
        <v>1800</v>
      </c>
      <c r="K706" s="277"/>
    </row>
    <row r="707" spans="1:11" x14ac:dyDescent="0.15">
      <c r="A707" s="274">
        <v>706</v>
      </c>
      <c r="B707" s="275" t="s">
        <v>1080</v>
      </c>
      <c r="C707" s="275" t="s">
        <v>1057</v>
      </c>
      <c r="D707" s="275">
        <v>0</v>
      </c>
      <c r="E707" s="275">
        <v>100</v>
      </c>
      <c r="F707" s="282" t="s">
        <v>468</v>
      </c>
      <c r="G707" s="275">
        <v>1</v>
      </c>
      <c r="H707" s="275">
        <f>'Pixel-System'!V33</f>
        <v>18</v>
      </c>
      <c r="I707" s="276" t="s">
        <v>6173</v>
      </c>
      <c r="J707" s="276">
        <f t="shared" si="10"/>
        <v>1800</v>
      </c>
      <c r="K707" s="277"/>
    </row>
    <row r="708" spans="1:11" x14ac:dyDescent="0.15">
      <c r="A708" s="274">
        <v>707</v>
      </c>
      <c r="B708" s="275" t="s">
        <v>1081</v>
      </c>
      <c r="C708" s="275" t="s">
        <v>1057</v>
      </c>
      <c r="D708" s="275">
        <v>0</v>
      </c>
      <c r="E708" s="275">
        <v>100</v>
      </c>
      <c r="F708" s="282" t="s">
        <v>468</v>
      </c>
      <c r="G708" s="275">
        <v>1</v>
      </c>
      <c r="H708" s="275">
        <f>'Pixel-System'!V34</f>
        <v>16</v>
      </c>
      <c r="I708" s="276" t="s">
        <v>6173</v>
      </c>
      <c r="J708" s="276">
        <f t="shared" si="10"/>
        <v>1600</v>
      </c>
      <c r="K708" s="277"/>
    </row>
    <row r="709" spans="1:11" x14ac:dyDescent="0.15">
      <c r="A709" s="274">
        <v>708</v>
      </c>
      <c r="B709" s="275" t="s">
        <v>1082</v>
      </c>
      <c r="C709" s="275" t="s">
        <v>1057</v>
      </c>
      <c r="D709" s="275">
        <v>0</v>
      </c>
      <c r="E709" s="275">
        <v>100</v>
      </c>
      <c r="F709" s="282" t="s">
        <v>468</v>
      </c>
      <c r="G709" s="275">
        <v>1</v>
      </c>
      <c r="H709" s="275">
        <f>'Pixel-System'!V35</f>
        <v>16</v>
      </c>
      <c r="I709" s="276" t="s">
        <v>6173</v>
      </c>
      <c r="J709" s="276">
        <f t="shared" si="10"/>
        <v>1600</v>
      </c>
      <c r="K709" s="277"/>
    </row>
    <row r="710" spans="1:11" x14ac:dyDescent="0.15">
      <c r="A710" s="274">
        <v>709</v>
      </c>
      <c r="B710" s="275" t="s">
        <v>1083</v>
      </c>
      <c r="C710" s="275" t="s">
        <v>1057</v>
      </c>
      <c r="D710" s="275">
        <v>0</v>
      </c>
      <c r="E710" s="275">
        <v>100</v>
      </c>
      <c r="F710" s="282" t="s">
        <v>468</v>
      </c>
      <c r="G710" s="275">
        <v>1</v>
      </c>
      <c r="H710" s="275">
        <f>'Pixel-System'!V36</f>
        <v>16</v>
      </c>
      <c r="I710" s="276" t="s">
        <v>6173</v>
      </c>
      <c r="J710" s="276">
        <f t="shared" si="10"/>
        <v>1600</v>
      </c>
      <c r="K710" s="277"/>
    </row>
    <row r="711" spans="1:11" x14ac:dyDescent="0.15">
      <c r="A711" s="274">
        <v>710</v>
      </c>
      <c r="B711" s="275" t="s">
        <v>1084</v>
      </c>
      <c r="C711" s="275" t="s">
        <v>1057</v>
      </c>
      <c r="D711" s="275">
        <v>0</v>
      </c>
      <c r="E711" s="275">
        <v>100</v>
      </c>
      <c r="F711" s="282" t="s">
        <v>468</v>
      </c>
      <c r="G711" s="275">
        <v>1</v>
      </c>
      <c r="H711" s="275">
        <f>'Pixel-System'!V37</f>
        <v>16</v>
      </c>
      <c r="I711" s="276" t="s">
        <v>6173</v>
      </c>
      <c r="J711" s="276">
        <f t="shared" si="10"/>
        <v>1600</v>
      </c>
      <c r="K711" s="277"/>
    </row>
    <row r="712" spans="1:11" x14ac:dyDescent="0.15">
      <c r="A712" s="274">
        <v>711</v>
      </c>
      <c r="B712" s="275" t="s">
        <v>1085</v>
      </c>
      <c r="C712" s="275" t="s">
        <v>1057</v>
      </c>
      <c r="D712" s="275">
        <v>0</v>
      </c>
      <c r="E712" s="275">
        <v>100</v>
      </c>
      <c r="F712" s="282" t="s">
        <v>468</v>
      </c>
      <c r="G712" s="275">
        <v>1</v>
      </c>
      <c r="H712" s="275">
        <f>'Pixel-System'!V38</f>
        <v>7</v>
      </c>
      <c r="I712" s="276" t="s">
        <v>6173</v>
      </c>
      <c r="J712" s="276">
        <f t="shared" si="10"/>
        <v>700</v>
      </c>
      <c r="K712" s="277"/>
    </row>
    <row r="713" spans="1:11" x14ac:dyDescent="0.15">
      <c r="A713" s="274">
        <v>712</v>
      </c>
      <c r="B713" s="275" t="s">
        <v>1086</v>
      </c>
      <c r="C713" s="275" t="s">
        <v>1057</v>
      </c>
      <c r="D713" s="275">
        <v>0</v>
      </c>
      <c r="E713" s="275">
        <v>100</v>
      </c>
      <c r="F713" s="282" t="s">
        <v>468</v>
      </c>
      <c r="G713" s="275">
        <v>1</v>
      </c>
      <c r="H713" s="275">
        <f>'Pixel-System'!V39</f>
        <v>5</v>
      </c>
      <c r="I713" s="276" t="s">
        <v>6173</v>
      </c>
      <c r="J713" s="276">
        <f t="shared" si="10"/>
        <v>500</v>
      </c>
      <c r="K713" s="277"/>
    </row>
    <row r="714" spans="1:11" x14ac:dyDescent="0.15">
      <c r="A714" s="274">
        <v>713</v>
      </c>
      <c r="B714" s="275" t="s">
        <v>1087</v>
      </c>
      <c r="C714" s="275" t="s">
        <v>1057</v>
      </c>
      <c r="D714" s="275">
        <v>0</v>
      </c>
      <c r="E714" s="275">
        <v>100</v>
      </c>
      <c r="F714" s="282" t="s">
        <v>468</v>
      </c>
      <c r="G714" s="275">
        <v>1</v>
      </c>
      <c r="H714" s="275">
        <f>'Pixel-System'!V40</f>
        <v>0</v>
      </c>
      <c r="I714" s="276" t="s">
        <v>6173</v>
      </c>
      <c r="J714" s="276">
        <f t="shared" si="10"/>
        <v>0</v>
      </c>
      <c r="K714" s="277"/>
    </row>
    <row r="715" spans="1:11" x14ac:dyDescent="0.15">
      <c r="A715" s="274">
        <v>714</v>
      </c>
      <c r="B715" s="275" t="s">
        <v>1088</v>
      </c>
      <c r="C715" s="275" t="s">
        <v>1057</v>
      </c>
      <c r="D715" s="275">
        <v>0</v>
      </c>
      <c r="E715" s="275">
        <v>100</v>
      </c>
      <c r="F715" s="282" t="s">
        <v>468</v>
      </c>
      <c r="G715" s="275">
        <v>1</v>
      </c>
      <c r="H715" s="275">
        <f>'Pixel-System'!V41</f>
        <v>0</v>
      </c>
      <c r="I715" s="276" t="s">
        <v>6173</v>
      </c>
      <c r="J715" s="276">
        <f t="shared" si="10"/>
        <v>0</v>
      </c>
      <c r="K715" s="277"/>
    </row>
    <row r="716" spans="1:11" x14ac:dyDescent="0.15">
      <c r="A716" s="274">
        <v>715</v>
      </c>
      <c r="B716" s="275" t="s">
        <v>1089</v>
      </c>
      <c r="C716" s="275" t="s">
        <v>1057</v>
      </c>
      <c r="D716" s="275">
        <v>0</v>
      </c>
      <c r="E716" s="275">
        <v>100</v>
      </c>
      <c r="F716" s="282" t="s">
        <v>468</v>
      </c>
      <c r="G716" s="275">
        <v>1</v>
      </c>
      <c r="H716" s="275">
        <f>'Pixel-System'!V42</f>
        <v>48</v>
      </c>
      <c r="I716" s="276" t="s">
        <v>6173</v>
      </c>
      <c r="J716" s="276">
        <f t="shared" si="10"/>
        <v>4800</v>
      </c>
      <c r="K716" s="277"/>
    </row>
    <row r="717" spans="1:11" x14ac:dyDescent="0.15">
      <c r="A717" s="274">
        <v>716</v>
      </c>
      <c r="B717" s="275" t="s">
        <v>1090</v>
      </c>
      <c r="C717" s="275" t="s">
        <v>1057</v>
      </c>
      <c r="D717" s="275">
        <v>0</v>
      </c>
      <c r="E717" s="275">
        <v>100</v>
      </c>
      <c r="F717" s="282" t="s">
        <v>468</v>
      </c>
      <c r="G717" s="275">
        <v>1</v>
      </c>
      <c r="H717" s="275">
        <f>'Pixel-System'!V43</f>
        <v>30</v>
      </c>
      <c r="I717" s="276" t="s">
        <v>6173</v>
      </c>
      <c r="J717" s="276">
        <f t="shared" ref="J717:J780" si="11">H717*100</f>
        <v>3000</v>
      </c>
      <c r="K717" s="277"/>
    </row>
    <row r="718" spans="1:11" x14ac:dyDescent="0.15">
      <c r="A718" s="274">
        <v>717</v>
      </c>
      <c r="B718" s="275" t="s">
        <v>1091</v>
      </c>
      <c r="C718" s="275" t="s">
        <v>1057</v>
      </c>
      <c r="D718" s="275">
        <v>0</v>
      </c>
      <c r="E718" s="275">
        <v>100</v>
      </c>
      <c r="F718" s="282" t="s">
        <v>468</v>
      </c>
      <c r="G718" s="275">
        <v>1</v>
      </c>
      <c r="H718" s="275">
        <f>'Pixel-System'!V44</f>
        <v>2</v>
      </c>
      <c r="I718" s="276" t="s">
        <v>6173</v>
      </c>
      <c r="J718" s="276">
        <f t="shared" si="11"/>
        <v>200</v>
      </c>
      <c r="K718" s="277"/>
    </row>
    <row r="719" spans="1:11" x14ac:dyDescent="0.15">
      <c r="A719" s="274">
        <v>718</v>
      </c>
      <c r="B719" s="275" t="s">
        <v>1092</v>
      </c>
      <c r="C719" s="275" t="s">
        <v>1057</v>
      </c>
      <c r="D719" s="275">
        <v>0</v>
      </c>
      <c r="E719" s="275">
        <v>100</v>
      </c>
      <c r="F719" s="282" t="s">
        <v>468</v>
      </c>
      <c r="G719" s="275">
        <v>1</v>
      </c>
      <c r="H719" s="275">
        <f>'Pixel-System'!V45</f>
        <v>2</v>
      </c>
      <c r="I719" s="276" t="s">
        <v>6173</v>
      </c>
      <c r="J719" s="276">
        <f t="shared" si="11"/>
        <v>200</v>
      </c>
      <c r="K719" s="277"/>
    </row>
    <row r="720" spans="1:11" x14ac:dyDescent="0.15">
      <c r="A720" s="274">
        <v>719</v>
      </c>
      <c r="B720" s="275" t="s">
        <v>1093</v>
      </c>
      <c r="C720" s="275" t="s">
        <v>1057</v>
      </c>
      <c r="D720" s="275">
        <v>0</v>
      </c>
      <c r="E720" s="275">
        <v>100</v>
      </c>
      <c r="F720" s="282" t="s">
        <v>468</v>
      </c>
      <c r="G720" s="275">
        <v>1</v>
      </c>
      <c r="H720" s="275">
        <f>'Pixel-System'!V46</f>
        <v>2</v>
      </c>
      <c r="I720" s="276" t="s">
        <v>6173</v>
      </c>
      <c r="J720" s="276">
        <f t="shared" si="11"/>
        <v>200</v>
      </c>
      <c r="K720" s="277"/>
    </row>
    <row r="721" spans="1:11" x14ac:dyDescent="0.15">
      <c r="A721" s="274">
        <v>720</v>
      </c>
      <c r="B721" s="275" t="s">
        <v>1094</v>
      </c>
      <c r="C721" s="275" t="s">
        <v>1057</v>
      </c>
      <c r="D721" s="275">
        <v>0</v>
      </c>
      <c r="E721" s="275">
        <v>100</v>
      </c>
      <c r="F721" s="282" t="s">
        <v>468</v>
      </c>
      <c r="G721" s="275">
        <v>1</v>
      </c>
      <c r="H721" s="275">
        <f>'Pixel-System'!V47</f>
        <v>20</v>
      </c>
      <c r="I721" s="276" t="s">
        <v>6173</v>
      </c>
      <c r="J721" s="276">
        <f t="shared" si="11"/>
        <v>2000</v>
      </c>
      <c r="K721" s="277"/>
    </row>
    <row r="722" spans="1:11" x14ac:dyDescent="0.15">
      <c r="A722" s="274">
        <v>721</v>
      </c>
      <c r="B722" s="275" t="s">
        <v>1095</v>
      </c>
      <c r="C722" s="275" t="s">
        <v>1057</v>
      </c>
      <c r="D722" s="275">
        <v>0</v>
      </c>
      <c r="E722" s="275">
        <v>100</v>
      </c>
      <c r="F722" s="282" t="s">
        <v>468</v>
      </c>
      <c r="G722" s="275">
        <v>1</v>
      </c>
      <c r="H722" s="275">
        <f>'Pixel-System'!V48</f>
        <v>27</v>
      </c>
      <c r="I722" s="276" t="s">
        <v>6173</v>
      </c>
      <c r="J722" s="276">
        <f t="shared" si="11"/>
        <v>2700</v>
      </c>
      <c r="K722" s="277"/>
    </row>
    <row r="723" spans="1:11" x14ac:dyDescent="0.15">
      <c r="A723" s="274">
        <v>722</v>
      </c>
      <c r="B723" s="275" t="s">
        <v>1096</v>
      </c>
      <c r="C723" s="275" t="s">
        <v>1057</v>
      </c>
      <c r="D723" s="275">
        <v>0</v>
      </c>
      <c r="E723" s="275">
        <v>100</v>
      </c>
      <c r="F723" s="282" t="s">
        <v>468</v>
      </c>
      <c r="G723" s="275">
        <v>1</v>
      </c>
      <c r="H723" s="275">
        <f>'Pixel-System'!V49</f>
        <v>27</v>
      </c>
      <c r="I723" s="276" t="s">
        <v>6173</v>
      </c>
      <c r="J723" s="276">
        <f t="shared" si="11"/>
        <v>2700</v>
      </c>
      <c r="K723" s="277"/>
    </row>
    <row r="724" spans="1:11" x14ac:dyDescent="0.15">
      <c r="A724" s="274">
        <v>723</v>
      </c>
      <c r="B724" s="275" t="s">
        <v>1097</v>
      </c>
      <c r="C724" s="275" t="s">
        <v>1057</v>
      </c>
      <c r="D724" s="275">
        <v>0</v>
      </c>
      <c r="E724" s="275">
        <v>100</v>
      </c>
      <c r="F724" s="282" t="s">
        <v>468</v>
      </c>
      <c r="G724" s="275">
        <v>1</v>
      </c>
      <c r="H724" s="275">
        <f>'Pixel-System'!V50</f>
        <v>25</v>
      </c>
      <c r="I724" s="276" t="s">
        <v>6173</v>
      </c>
      <c r="J724" s="276">
        <f t="shared" si="11"/>
        <v>2500</v>
      </c>
      <c r="K724" s="277"/>
    </row>
    <row r="725" spans="1:11" x14ac:dyDescent="0.15">
      <c r="A725" s="274">
        <v>724</v>
      </c>
      <c r="B725" s="275" t="s">
        <v>1098</v>
      </c>
      <c r="C725" s="275" t="s">
        <v>1057</v>
      </c>
      <c r="D725" s="275">
        <v>0</v>
      </c>
      <c r="E725" s="275">
        <v>100</v>
      </c>
      <c r="F725" s="282" t="s">
        <v>468</v>
      </c>
      <c r="G725" s="275">
        <v>1</v>
      </c>
      <c r="H725" s="275">
        <f>'Pixel-System'!V51</f>
        <v>25</v>
      </c>
      <c r="I725" s="276" t="s">
        <v>6173</v>
      </c>
      <c r="J725" s="276">
        <f t="shared" si="11"/>
        <v>2500</v>
      </c>
      <c r="K725" s="277"/>
    </row>
    <row r="726" spans="1:11" x14ac:dyDescent="0.15">
      <c r="A726" s="274">
        <v>725</v>
      </c>
      <c r="B726" s="275" t="s">
        <v>1099</v>
      </c>
      <c r="C726" s="275" t="s">
        <v>1057</v>
      </c>
      <c r="D726" s="275">
        <v>0</v>
      </c>
      <c r="E726" s="275">
        <v>100</v>
      </c>
      <c r="F726" s="282" t="s">
        <v>468</v>
      </c>
      <c r="G726" s="275">
        <v>1</v>
      </c>
      <c r="H726" s="275">
        <f>'Pixel-System'!V52</f>
        <v>25</v>
      </c>
      <c r="I726" s="276" t="s">
        <v>6173</v>
      </c>
      <c r="J726" s="276">
        <f t="shared" si="11"/>
        <v>2500</v>
      </c>
      <c r="K726" s="277"/>
    </row>
    <row r="727" spans="1:11" x14ac:dyDescent="0.15">
      <c r="A727" s="274">
        <v>726</v>
      </c>
      <c r="B727" s="275" t="s">
        <v>1100</v>
      </c>
      <c r="C727" s="275" t="s">
        <v>1057</v>
      </c>
      <c r="D727" s="275">
        <v>0</v>
      </c>
      <c r="E727" s="275">
        <v>100</v>
      </c>
      <c r="F727" s="282" t="s">
        <v>468</v>
      </c>
      <c r="G727" s="275">
        <v>1</v>
      </c>
      <c r="H727" s="275">
        <f>'Pixel-System'!V53</f>
        <v>22</v>
      </c>
      <c r="I727" s="276" t="s">
        <v>6173</v>
      </c>
      <c r="J727" s="276">
        <f t="shared" si="11"/>
        <v>2200</v>
      </c>
      <c r="K727" s="277"/>
    </row>
    <row r="728" spans="1:11" x14ac:dyDescent="0.15">
      <c r="A728" s="274">
        <v>727</v>
      </c>
      <c r="B728" s="275" t="s">
        <v>1101</v>
      </c>
      <c r="C728" s="275" t="s">
        <v>1057</v>
      </c>
      <c r="D728" s="275">
        <v>0</v>
      </c>
      <c r="E728" s="275">
        <v>100</v>
      </c>
      <c r="F728" s="282" t="s">
        <v>468</v>
      </c>
      <c r="G728" s="275">
        <v>1</v>
      </c>
      <c r="H728" s="275">
        <f>'Pixel-System'!V54</f>
        <v>20</v>
      </c>
      <c r="I728" s="276" t="s">
        <v>6173</v>
      </c>
      <c r="J728" s="276">
        <f t="shared" si="11"/>
        <v>2000</v>
      </c>
      <c r="K728" s="277"/>
    </row>
    <row r="729" spans="1:11" x14ac:dyDescent="0.15">
      <c r="A729" s="274">
        <v>728</v>
      </c>
      <c r="B729" s="275" t="s">
        <v>1102</v>
      </c>
      <c r="C729" s="275" t="s">
        <v>1057</v>
      </c>
      <c r="D729" s="275">
        <v>0</v>
      </c>
      <c r="E729" s="275">
        <v>100</v>
      </c>
      <c r="F729" s="282" t="s">
        <v>468</v>
      </c>
      <c r="G729" s="275">
        <v>1</v>
      </c>
      <c r="H729" s="275">
        <f>'Pixel-System'!V55</f>
        <v>17</v>
      </c>
      <c r="I729" s="276" t="s">
        <v>6173</v>
      </c>
      <c r="J729" s="276">
        <f t="shared" si="11"/>
        <v>1700</v>
      </c>
      <c r="K729" s="277"/>
    </row>
    <row r="730" spans="1:11" x14ac:dyDescent="0.15">
      <c r="A730" s="274">
        <v>729</v>
      </c>
      <c r="B730" s="275" t="s">
        <v>1103</v>
      </c>
      <c r="C730" s="275" t="s">
        <v>1057</v>
      </c>
      <c r="D730" s="275">
        <v>0</v>
      </c>
      <c r="E730" s="275">
        <v>100</v>
      </c>
      <c r="F730" s="282" t="s">
        <v>468</v>
      </c>
      <c r="G730" s="275">
        <v>1</v>
      </c>
      <c r="H730" s="275">
        <f>'Pixel-System'!V56</f>
        <v>14</v>
      </c>
      <c r="I730" s="276" t="s">
        <v>6173</v>
      </c>
      <c r="J730" s="276">
        <f t="shared" si="11"/>
        <v>1400</v>
      </c>
      <c r="K730" s="277"/>
    </row>
    <row r="731" spans="1:11" x14ac:dyDescent="0.15">
      <c r="A731" s="274">
        <v>730</v>
      </c>
      <c r="B731" s="275" t="s">
        <v>1104</v>
      </c>
      <c r="C731" s="275" t="s">
        <v>1057</v>
      </c>
      <c r="D731" s="275">
        <v>0</v>
      </c>
      <c r="E731" s="275">
        <v>100</v>
      </c>
      <c r="F731" s="282" t="s">
        <v>468</v>
      </c>
      <c r="G731" s="275">
        <v>1</v>
      </c>
      <c r="H731" s="275">
        <f>'Pixel-System'!V57</f>
        <v>0</v>
      </c>
      <c r="I731" s="276" t="s">
        <v>6173</v>
      </c>
      <c r="J731" s="276">
        <f t="shared" si="11"/>
        <v>0</v>
      </c>
      <c r="K731" s="277"/>
    </row>
    <row r="732" spans="1:11" x14ac:dyDescent="0.15">
      <c r="A732" s="274">
        <v>731</v>
      </c>
      <c r="B732" s="275" t="s">
        <v>1105</v>
      </c>
      <c r="C732" s="275" t="s">
        <v>1057</v>
      </c>
      <c r="D732" s="275">
        <v>0</v>
      </c>
      <c r="E732" s="275">
        <v>100</v>
      </c>
      <c r="F732" s="282" t="s">
        <v>468</v>
      </c>
      <c r="G732" s="275">
        <v>1</v>
      </c>
      <c r="H732" s="275">
        <f>'Pixel-System'!V58</f>
        <v>58</v>
      </c>
      <c r="I732" s="276" t="s">
        <v>6173</v>
      </c>
      <c r="J732" s="276">
        <f t="shared" si="11"/>
        <v>5800</v>
      </c>
      <c r="K732" s="277"/>
    </row>
    <row r="733" spans="1:11" x14ac:dyDescent="0.15">
      <c r="A733" s="274">
        <v>732</v>
      </c>
      <c r="B733" s="275" t="s">
        <v>1106</v>
      </c>
      <c r="C733" s="275" t="s">
        <v>1057</v>
      </c>
      <c r="D733" s="275">
        <v>0</v>
      </c>
      <c r="E733" s="275">
        <v>100</v>
      </c>
      <c r="F733" s="282" t="s">
        <v>468</v>
      </c>
      <c r="G733" s="275">
        <v>1</v>
      </c>
      <c r="H733" s="275">
        <f>'Pixel-System'!V59</f>
        <v>60</v>
      </c>
      <c r="I733" s="276" t="s">
        <v>6173</v>
      </c>
      <c r="J733" s="276">
        <f t="shared" si="11"/>
        <v>6000</v>
      </c>
      <c r="K733" s="277"/>
    </row>
    <row r="734" spans="1:11" x14ac:dyDescent="0.15">
      <c r="A734" s="274">
        <v>733</v>
      </c>
      <c r="B734" s="275" t="s">
        <v>1107</v>
      </c>
      <c r="C734" s="275" t="s">
        <v>1057</v>
      </c>
      <c r="D734" s="275">
        <v>0</v>
      </c>
      <c r="E734" s="275">
        <v>100</v>
      </c>
      <c r="F734" s="282" t="s">
        <v>468</v>
      </c>
      <c r="G734" s="275">
        <v>1</v>
      </c>
      <c r="H734" s="275">
        <f>'Pixel-System'!V60</f>
        <v>55</v>
      </c>
      <c r="I734" s="276" t="s">
        <v>6173</v>
      </c>
      <c r="J734" s="276">
        <f t="shared" si="11"/>
        <v>5500</v>
      </c>
      <c r="K734" s="277"/>
    </row>
    <row r="735" spans="1:11" x14ac:dyDescent="0.15">
      <c r="A735" s="274">
        <v>734</v>
      </c>
      <c r="B735" s="275" t="s">
        <v>1108</v>
      </c>
      <c r="C735" s="275" t="s">
        <v>1057</v>
      </c>
      <c r="D735" s="275">
        <v>0</v>
      </c>
      <c r="E735" s="275">
        <v>100</v>
      </c>
      <c r="F735" s="282" t="s">
        <v>468</v>
      </c>
      <c r="G735" s="275">
        <v>1</v>
      </c>
      <c r="H735" s="275">
        <f>'Pixel-System'!V61</f>
        <v>48</v>
      </c>
      <c r="I735" s="276" t="s">
        <v>6173</v>
      </c>
      <c r="J735" s="276">
        <f t="shared" si="11"/>
        <v>4800</v>
      </c>
      <c r="K735" s="277"/>
    </row>
    <row r="736" spans="1:11" x14ac:dyDescent="0.15">
      <c r="A736" s="274">
        <v>735</v>
      </c>
      <c r="B736" s="275" t="s">
        <v>1109</v>
      </c>
      <c r="C736" s="275" t="s">
        <v>1057</v>
      </c>
      <c r="D736" s="275">
        <v>0</v>
      </c>
      <c r="E736" s="275">
        <v>100</v>
      </c>
      <c r="F736" s="282" t="s">
        <v>468</v>
      </c>
      <c r="G736" s="275">
        <v>1</v>
      </c>
      <c r="H736" s="275">
        <f>'Pixel-System'!V62</f>
        <v>48</v>
      </c>
      <c r="I736" s="276" t="s">
        <v>6173</v>
      </c>
      <c r="J736" s="276">
        <f t="shared" si="11"/>
        <v>4800</v>
      </c>
      <c r="K736" s="277"/>
    </row>
    <row r="737" spans="1:11" x14ac:dyDescent="0.15">
      <c r="A737" s="274">
        <v>736</v>
      </c>
      <c r="B737" s="275" t="s">
        <v>1110</v>
      </c>
      <c r="C737" s="275" t="s">
        <v>1057</v>
      </c>
      <c r="D737" s="275">
        <v>0</v>
      </c>
      <c r="E737" s="275">
        <v>100</v>
      </c>
      <c r="F737" s="282" t="s">
        <v>468</v>
      </c>
      <c r="G737" s="275">
        <v>1</v>
      </c>
      <c r="H737" s="275">
        <f>'Pixel-System'!V63</f>
        <v>48</v>
      </c>
      <c r="I737" s="276" t="s">
        <v>6173</v>
      </c>
      <c r="J737" s="276">
        <f t="shared" si="11"/>
        <v>4800</v>
      </c>
      <c r="K737" s="277"/>
    </row>
    <row r="738" spans="1:11" x14ac:dyDescent="0.15">
      <c r="A738" s="274">
        <v>737</v>
      </c>
      <c r="B738" s="275" t="s">
        <v>1111</v>
      </c>
      <c r="C738" s="275" t="s">
        <v>1057</v>
      </c>
      <c r="D738" s="275">
        <v>0</v>
      </c>
      <c r="E738" s="275">
        <v>100</v>
      </c>
      <c r="F738" s="282" t="s">
        <v>468</v>
      </c>
      <c r="G738" s="275">
        <v>1</v>
      </c>
      <c r="H738" s="275">
        <f>'Pixel-System'!V64</f>
        <v>44</v>
      </c>
      <c r="I738" s="276" t="s">
        <v>6173</v>
      </c>
      <c r="J738" s="276">
        <f t="shared" si="11"/>
        <v>4400</v>
      </c>
      <c r="K738" s="277"/>
    </row>
    <row r="739" spans="1:11" x14ac:dyDescent="0.15">
      <c r="A739" s="274">
        <v>738</v>
      </c>
      <c r="B739" s="275" t="s">
        <v>1112</v>
      </c>
      <c r="C739" s="275" t="s">
        <v>1057</v>
      </c>
      <c r="D739" s="275">
        <v>0</v>
      </c>
      <c r="E739" s="275">
        <v>100</v>
      </c>
      <c r="F739" s="282" t="s">
        <v>468</v>
      </c>
      <c r="G739" s="275">
        <v>1</v>
      </c>
      <c r="H739" s="275">
        <f>'Pixel-System'!V65</f>
        <v>39</v>
      </c>
      <c r="I739" s="276" t="s">
        <v>6173</v>
      </c>
      <c r="J739" s="276">
        <f t="shared" si="11"/>
        <v>3900</v>
      </c>
      <c r="K739" s="277"/>
    </row>
    <row r="740" spans="1:11" x14ac:dyDescent="0.15">
      <c r="A740" s="274">
        <v>739</v>
      </c>
      <c r="B740" s="275" t="s">
        <v>1113</v>
      </c>
      <c r="C740" s="275" t="s">
        <v>1057</v>
      </c>
      <c r="D740" s="275">
        <v>0</v>
      </c>
      <c r="E740" s="275">
        <v>100</v>
      </c>
      <c r="F740" s="282" t="s">
        <v>468</v>
      </c>
      <c r="G740" s="275">
        <v>1</v>
      </c>
      <c r="H740" s="275">
        <f>'Pixel-System'!V66</f>
        <v>36</v>
      </c>
      <c r="I740" s="276" t="s">
        <v>6173</v>
      </c>
      <c r="J740" s="276">
        <f t="shared" si="11"/>
        <v>3600</v>
      </c>
      <c r="K740" s="277"/>
    </row>
    <row r="741" spans="1:11" x14ac:dyDescent="0.15">
      <c r="A741" s="274">
        <v>740</v>
      </c>
      <c r="B741" s="275" t="s">
        <v>1114</v>
      </c>
      <c r="C741" s="275" t="s">
        <v>1057</v>
      </c>
      <c r="D741" s="275">
        <v>0</v>
      </c>
      <c r="E741" s="275">
        <v>100</v>
      </c>
      <c r="F741" s="282" t="s">
        <v>468</v>
      </c>
      <c r="G741" s="275">
        <v>1</v>
      </c>
      <c r="H741" s="275">
        <f>'Pixel-System'!V67</f>
        <v>29</v>
      </c>
      <c r="I741" s="276" t="s">
        <v>6173</v>
      </c>
      <c r="J741" s="276">
        <f t="shared" si="11"/>
        <v>2900</v>
      </c>
      <c r="K741" s="277"/>
    </row>
    <row r="742" spans="1:11" x14ac:dyDescent="0.15">
      <c r="A742" s="274">
        <v>741</v>
      </c>
      <c r="B742" s="275" t="s">
        <v>1115</v>
      </c>
      <c r="C742" s="275" t="s">
        <v>1057</v>
      </c>
      <c r="D742" s="275">
        <v>0</v>
      </c>
      <c r="E742" s="275">
        <v>100</v>
      </c>
      <c r="F742" s="282" t="s">
        <v>468</v>
      </c>
      <c r="G742" s="275">
        <v>1</v>
      </c>
      <c r="H742" s="275">
        <f>'Pixel-System'!V68</f>
        <v>22</v>
      </c>
      <c r="I742" s="276" t="s">
        <v>6173</v>
      </c>
      <c r="J742" s="276">
        <f t="shared" si="11"/>
        <v>2200</v>
      </c>
      <c r="K742" s="277"/>
    </row>
    <row r="743" spans="1:11" x14ac:dyDescent="0.15">
      <c r="A743" s="274">
        <v>742</v>
      </c>
      <c r="B743" s="275" t="s">
        <v>1116</v>
      </c>
      <c r="C743" s="275" t="s">
        <v>1057</v>
      </c>
      <c r="D743" s="275">
        <v>0</v>
      </c>
      <c r="E743" s="275">
        <v>100</v>
      </c>
      <c r="F743" s="282" t="s">
        <v>468</v>
      </c>
      <c r="G743" s="275">
        <v>1</v>
      </c>
      <c r="H743" s="275">
        <f>'Pixel-System'!V69</f>
        <v>22</v>
      </c>
      <c r="I743" s="276" t="s">
        <v>6173</v>
      </c>
      <c r="J743" s="276">
        <f t="shared" si="11"/>
        <v>2200</v>
      </c>
      <c r="K743" s="277"/>
    </row>
    <row r="744" spans="1:11" x14ac:dyDescent="0.15">
      <c r="A744" s="274">
        <v>743</v>
      </c>
      <c r="B744" s="275" t="s">
        <v>1117</v>
      </c>
      <c r="C744" s="275" t="s">
        <v>1057</v>
      </c>
      <c r="D744" s="275">
        <v>0</v>
      </c>
      <c r="E744" s="275">
        <v>100</v>
      </c>
      <c r="F744" s="282" t="s">
        <v>468</v>
      </c>
      <c r="G744" s="275">
        <v>1</v>
      </c>
      <c r="H744" s="275">
        <f>'Pixel-System'!V70</f>
        <v>22</v>
      </c>
      <c r="I744" s="276" t="s">
        <v>6173</v>
      </c>
      <c r="J744" s="276">
        <f t="shared" si="11"/>
        <v>2200</v>
      </c>
      <c r="K744" s="277"/>
    </row>
    <row r="745" spans="1:11" x14ac:dyDescent="0.15">
      <c r="A745" s="274">
        <v>744</v>
      </c>
      <c r="B745" s="275" t="s">
        <v>1118</v>
      </c>
      <c r="C745" s="275" t="s">
        <v>1057</v>
      </c>
      <c r="D745" s="275">
        <v>0</v>
      </c>
      <c r="E745" s="275">
        <v>100</v>
      </c>
      <c r="F745" s="282" t="s">
        <v>468</v>
      </c>
      <c r="G745" s="275">
        <v>1</v>
      </c>
      <c r="H745" s="275">
        <f>'Pixel-System'!V71</f>
        <v>22</v>
      </c>
      <c r="I745" s="276" t="s">
        <v>6173</v>
      </c>
      <c r="J745" s="276">
        <f t="shared" si="11"/>
        <v>2200</v>
      </c>
      <c r="K745" s="277"/>
    </row>
    <row r="746" spans="1:11" x14ac:dyDescent="0.15">
      <c r="A746" s="274">
        <v>745</v>
      </c>
      <c r="B746" s="275" t="s">
        <v>1119</v>
      </c>
      <c r="C746" s="275" t="s">
        <v>1057</v>
      </c>
      <c r="D746" s="275">
        <v>0</v>
      </c>
      <c r="E746" s="275">
        <v>100</v>
      </c>
      <c r="F746" s="282" t="s">
        <v>468</v>
      </c>
      <c r="G746" s="275">
        <v>1</v>
      </c>
      <c r="H746" s="275">
        <f>'Pixel-System'!V72</f>
        <v>22</v>
      </c>
      <c r="I746" s="276" t="s">
        <v>6173</v>
      </c>
      <c r="J746" s="276">
        <f t="shared" si="11"/>
        <v>2200</v>
      </c>
      <c r="K746" s="277"/>
    </row>
    <row r="747" spans="1:11" x14ac:dyDescent="0.15">
      <c r="A747" s="274">
        <v>746</v>
      </c>
      <c r="B747" s="275" t="s">
        <v>1120</v>
      </c>
      <c r="C747" s="275" t="s">
        <v>1057</v>
      </c>
      <c r="D747" s="275">
        <v>0</v>
      </c>
      <c r="E747" s="275">
        <v>100</v>
      </c>
      <c r="F747" s="282" t="s">
        <v>468</v>
      </c>
      <c r="G747" s="275">
        <v>1</v>
      </c>
      <c r="H747" s="275">
        <f>'Pixel-System'!V73</f>
        <v>0</v>
      </c>
      <c r="I747" s="276" t="s">
        <v>6173</v>
      </c>
      <c r="J747" s="276">
        <f t="shared" si="11"/>
        <v>0</v>
      </c>
      <c r="K747" s="277"/>
    </row>
    <row r="748" spans="1:11" x14ac:dyDescent="0.15">
      <c r="A748" s="274">
        <v>747</v>
      </c>
      <c r="B748" s="285" t="s">
        <v>1121</v>
      </c>
      <c r="C748" s="285" t="s">
        <v>1057</v>
      </c>
      <c r="D748" s="285">
        <v>0</v>
      </c>
      <c r="E748" s="285">
        <v>100</v>
      </c>
      <c r="F748" s="286" t="s">
        <v>468</v>
      </c>
      <c r="G748" s="285">
        <v>1</v>
      </c>
      <c r="H748" s="285">
        <f>'Pixel-System'!V74</f>
        <v>0</v>
      </c>
      <c r="I748" s="345" t="s">
        <v>6172</v>
      </c>
      <c r="J748" s="345">
        <f t="shared" si="11"/>
        <v>0</v>
      </c>
      <c r="K748" s="277"/>
    </row>
    <row r="749" spans="1:11" x14ac:dyDescent="0.15">
      <c r="A749" s="274">
        <v>748</v>
      </c>
      <c r="B749" s="285" t="s">
        <v>1122</v>
      </c>
      <c r="C749" s="285" t="s">
        <v>1057</v>
      </c>
      <c r="D749" s="285">
        <v>0</v>
      </c>
      <c r="E749" s="285">
        <v>100</v>
      </c>
      <c r="F749" s="286" t="s">
        <v>468</v>
      </c>
      <c r="G749" s="285">
        <v>1</v>
      </c>
      <c r="H749" s="285">
        <f>'Pixel-System'!V75</f>
        <v>0</v>
      </c>
      <c r="I749" s="345" t="s">
        <v>6172</v>
      </c>
      <c r="J749" s="345">
        <f t="shared" si="11"/>
        <v>0</v>
      </c>
      <c r="K749" s="277"/>
    </row>
    <row r="750" spans="1:11" x14ac:dyDescent="0.15">
      <c r="A750" s="274">
        <v>749</v>
      </c>
      <c r="B750" s="285" t="s">
        <v>1123</v>
      </c>
      <c r="C750" s="285" t="s">
        <v>1057</v>
      </c>
      <c r="D750" s="285">
        <v>0</v>
      </c>
      <c r="E750" s="285">
        <v>100</v>
      </c>
      <c r="F750" s="286" t="s">
        <v>468</v>
      </c>
      <c r="G750" s="285">
        <v>1</v>
      </c>
      <c r="H750" s="285">
        <f>'Pixel-System'!V76</f>
        <v>0</v>
      </c>
      <c r="I750" s="345" t="s">
        <v>6172</v>
      </c>
      <c r="J750" s="345">
        <f t="shared" si="11"/>
        <v>0</v>
      </c>
      <c r="K750" s="277"/>
    </row>
    <row r="751" spans="1:11" x14ac:dyDescent="0.15">
      <c r="A751" s="274">
        <v>750</v>
      </c>
      <c r="B751" s="285" t="s">
        <v>1124</v>
      </c>
      <c r="C751" s="285" t="s">
        <v>1057</v>
      </c>
      <c r="D751" s="285">
        <v>0</v>
      </c>
      <c r="E751" s="285">
        <v>100</v>
      </c>
      <c r="F751" s="286" t="s">
        <v>468</v>
      </c>
      <c r="G751" s="285">
        <v>1</v>
      </c>
      <c r="H751" s="285">
        <f>'Pixel-System'!V77</f>
        <v>0</v>
      </c>
      <c r="I751" s="345" t="s">
        <v>6172</v>
      </c>
      <c r="J751" s="345">
        <f t="shared" si="11"/>
        <v>0</v>
      </c>
      <c r="K751" s="277"/>
    </row>
    <row r="752" spans="1:11" x14ac:dyDescent="0.15">
      <c r="A752" s="274">
        <v>751</v>
      </c>
      <c r="B752" s="285" t="s">
        <v>1125</v>
      </c>
      <c r="C752" s="285" t="s">
        <v>1057</v>
      </c>
      <c r="D752" s="285">
        <v>0</v>
      </c>
      <c r="E752" s="285">
        <v>100</v>
      </c>
      <c r="F752" s="286" t="s">
        <v>468</v>
      </c>
      <c r="G752" s="285">
        <v>1</v>
      </c>
      <c r="H752" s="285">
        <f>'Pixel-System'!V78</f>
        <v>0</v>
      </c>
      <c r="I752" s="345" t="s">
        <v>6172</v>
      </c>
      <c r="J752" s="345">
        <f t="shared" si="11"/>
        <v>0</v>
      </c>
      <c r="K752" s="277"/>
    </row>
    <row r="753" spans="1:11" x14ac:dyDescent="0.15">
      <c r="A753" s="274">
        <v>752</v>
      </c>
      <c r="B753" s="285" t="s">
        <v>1126</v>
      </c>
      <c r="C753" s="285" t="s">
        <v>1057</v>
      </c>
      <c r="D753" s="285">
        <v>0</v>
      </c>
      <c r="E753" s="285">
        <v>100</v>
      </c>
      <c r="F753" s="286" t="s">
        <v>468</v>
      </c>
      <c r="G753" s="285">
        <v>1</v>
      </c>
      <c r="H753" s="285">
        <f>'Pixel-System'!V79</f>
        <v>0</v>
      </c>
      <c r="I753" s="345" t="s">
        <v>6172</v>
      </c>
      <c r="J753" s="345">
        <f t="shared" si="11"/>
        <v>0</v>
      </c>
      <c r="K753" s="277"/>
    </row>
    <row r="754" spans="1:11" x14ac:dyDescent="0.15">
      <c r="A754" s="274">
        <v>753</v>
      </c>
      <c r="B754" s="285" t="s">
        <v>1127</v>
      </c>
      <c r="C754" s="285" t="s">
        <v>1057</v>
      </c>
      <c r="D754" s="285">
        <v>0</v>
      </c>
      <c r="E754" s="285">
        <v>100</v>
      </c>
      <c r="F754" s="286" t="s">
        <v>468</v>
      </c>
      <c r="G754" s="285">
        <v>1</v>
      </c>
      <c r="H754" s="285">
        <f>'Pixel-System'!V80</f>
        <v>0</v>
      </c>
      <c r="I754" s="345" t="s">
        <v>6172</v>
      </c>
      <c r="J754" s="345">
        <f t="shared" si="11"/>
        <v>0</v>
      </c>
      <c r="K754" s="277"/>
    </row>
    <row r="755" spans="1:11" x14ac:dyDescent="0.15">
      <c r="A755" s="274">
        <v>754</v>
      </c>
      <c r="B755" s="285" t="s">
        <v>1128</v>
      </c>
      <c r="C755" s="285" t="s">
        <v>1057</v>
      </c>
      <c r="D755" s="285">
        <v>0</v>
      </c>
      <c r="E755" s="285">
        <v>100</v>
      </c>
      <c r="F755" s="286" t="s">
        <v>468</v>
      </c>
      <c r="G755" s="285">
        <v>1</v>
      </c>
      <c r="H755" s="285">
        <f>'Pixel-System'!V81</f>
        <v>0</v>
      </c>
      <c r="I755" s="345" t="s">
        <v>6172</v>
      </c>
      <c r="J755" s="345">
        <f t="shared" si="11"/>
        <v>0</v>
      </c>
      <c r="K755" s="277"/>
    </row>
    <row r="756" spans="1:11" x14ac:dyDescent="0.15">
      <c r="A756" s="274">
        <v>755</v>
      </c>
      <c r="B756" s="285" t="s">
        <v>1129</v>
      </c>
      <c r="C756" s="285" t="s">
        <v>1057</v>
      </c>
      <c r="D756" s="285">
        <v>0</v>
      </c>
      <c r="E756" s="285">
        <v>100</v>
      </c>
      <c r="F756" s="286" t="s">
        <v>468</v>
      </c>
      <c r="G756" s="285">
        <v>1</v>
      </c>
      <c r="H756" s="285">
        <f>'Pixel-System'!V82</f>
        <v>0</v>
      </c>
      <c r="I756" s="345" t="s">
        <v>6172</v>
      </c>
      <c r="J756" s="345">
        <f t="shared" si="11"/>
        <v>0</v>
      </c>
      <c r="K756" s="277"/>
    </row>
    <row r="757" spans="1:11" x14ac:dyDescent="0.15">
      <c r="A757" s="274">
        <v>756</v>
      </c>
      <c r="B757" s="285" t="s">
        <v>1130</v>
      </c>
      <c r="C757" s="285" t="s">
        <v>1057</v>
      </c>
      <c r="D757" s="285">
        <v>0</v>
      </c>
      <c r="E757" s="285">
        <v>100</v>
      </c>
      <c r="F757" s="286" t="s">
        <v>468</v>
      </c>
      <c r="G757" s="285">
        <v>1</v>
      </c>
      <c r="H757" s="285">
        <f>'Pixel-System'!V83</f>
        <v>0</v>
      </c>
      <c r="I757" s="345" t="s">
        <v>6172</v>
      </c>
      <c r="J757" s="345">
        <f t="shared" si="11"/>
        <v>0</v>
      </c>
      <c r="K757" s="277"/>
    </row>
    <row r="758" spans="1:11" x14ac:dyDescent="0.15">
      <c r="A758" s="274">
        <v>757</v>
      </c>
      <c r="B758" s="285" t="s">
        <v>1131</v>
      </c>
      <c r="C758" s="285" t="s">
        <v>1057</v>
      </c>
      <c r="D758" s="285">
        <v>0</v>
      </c>
      <c r="E758" s="285">
        <v>100</v>
      </c>
      <c r="F758" s="286" t="s">
        <v>468</v>
      </c>
      <c r="G758" s="285">
        <v>1</v>
      </c>
      <c r="H758" s="285">
        <f>'Pixel-System'!V84</f>
        <v>0</v>
      </c>
      <c r="I758" s="345" t="s">
        <v>6172</v>
      </c>
      <c r="J758" s="345">
        <f t="shared" si="11"/>
        <v>0</v>
      </c>
      <c r="K758" s="277"/>
    </row>
    <row r="759" spans="1:11" x14ac:dyDescent="0.15">
      <c r="A759" s="274">
        <v>758</v>
      </c>
      <c r="B759" s="285" t="s">
        <v>1132</v>
      </c>
      <c r="C759" s="285" t="s">
        <v>1057</v>
      </c>
      <c r="D759" s="285">
        <v>0</v>
      </c>
      <c r="E759" s="285">
        <v>100</v>
      </c>
      <c r="F759" s="286" t="s">
        <v>468</v>
      </c>
      <c r="G759" s="285">
        <v>1</v>
      </c>
      <c r="H759" s="285">
        <f>'Pixel-System'!V85</f>
        <v>0</v>
      </c>
      <c r="I759" s="345" t="s">
        <v>6172</v>
      </c>
      <c r="J759" s="345">
        <f t="shared" si="11"/>
        <v>0</v>
      </c>
      <c r="K759" s="277"/>
    </row>
    <row r="760" spans="1:11" x14ac:dyDescent="0.15">
      <c r="A760" s="274">
        <v>759</v>
      </c>
      <c r="B760" s="285" t="s">
        <v>1133</v>
      </c>
      <c r="C760" s="285" t="s">
        <v>1057</v>
      </c>
      <c r="D760" s="285">
        <v>0</v>
      </c>
      <c r="E760" s="285">
        <v>100</v>
      </c>
      <c r="F760" s="286" t="s">
        <v>468</v>
      </c>
      <c r="G760" s="285">
        <v>1</v>
      </c>
      <c r="H760" s="285">
        <f>'Pixel-System'!V86</f>
        <v>0</v>
      </c>
      <c r="I760" s="345" t="s">
        <v>6172</v>
      </c>
      <c r="J760" s="345">
        <f t="shared" si="11"/>
        <v>0</v>
      </c>
      <c r="K760" s="277"/>
    </row>
    <row r="761" spans="1:11" x14ac:dyDescent="0.15">
      <c r="A761" s="274">
        <v>760</v>
      </c>
      <c r="B761" s="285" t="s">
        <v>1134</v>
      </c>
      <c r="C761" s="285" t="s">
        <v>1057</v>
      </c>
      <c r="D761" s="285">
        <v>0</v>
      </c>
      <c r="E761" s="285">
        <v>100</v>
      </c>
      <c r="F761" s="286" t="s">
        <v>468</v>
      </c>
      <c r="G761" s="285">
        <v>1</v>
      </c>
      <c r="H761" s="285">
        <f>'Pixel-System'!V87</f>
        <v>0</v>
      </c>
      <c r="I761" s="345" t="s">
        <v>6172</v>
      </c>
      <c r="J761" s="345">
        <f t="shared" si="11"/>
        <v>0</v>
      </c>
      <c r="K761" s="277"/>
    </row>
    <row r="762" spans="1:11" x14ac:dyDescent="0.15">
      <c r="A762" s="274">
        <v>761</v>
      </c>
      <c r="B762" s="285" t="s">
        <v>1135</v>
      </c>
      <c r="C762" s="285" t="s">
        <v>1057</v>
      </c>
      <c r="D762" s="285">
        <v>0</v>
      </c>
      <c r="E762" s="285">
        <v>100</v>
      </c>
      <c r="F762" s="286" t="s">
        <v>468</v>
      </c>
      <c r="G762" s="285">
        <v>1</v>
      </c>
      <c r="H762" s="285">
        <f>'Pixel-System'!V88</f>
        <v>0</v>
      </c>
      <c r="I762" s="345" t="s">
        <v>6172</v>
      </c>
      <c r="J762" s="345">
        <f t="shared" si="11"/>
        <v>0</v>
      </c>
      <c r="K762" s="277"/>
    </row>
    <row r="763" spans="1:11" x14ac:dyDescent="0.15">
      <c r="A763" s="274">
        <v>762</v>
      </c>
      <c r="B763" s="285" t="s">
        <v>1136</v>
      </c>
      <c r="C763" s="285" t="s">
        <v>1057</v>
      </c>
      <c r="D763" s="285">
        <v>0</v>
      </c>
      <c r="E763" s="285">
        <v>100</v>
      </c>
      <c r="F763" s="286" t="s">
        <v>468</v>
      </c>
      <c r="G763" s="285">
        <v>1</v>
      </c>
      <c r="H763" s="285">
        <f>'Pixel-System'!V89</f>
        <v>0</v>
      </c>
      <c r="I763" s="345" t="s">
        <v>6172</v>
      </c>
      <c r="J763" s="345">
        <f t="shared" si="11"/>
        <v>0</v>
      </c>
      <c r="K763" s="277"/>
    </row>
    <row r="764" spans="1:11" x14ac:dyDescent="0.15">
      <c r="A764" s="274">
        <v>763</v>
      </c>
      <c r="B764" s="285" t="s">
        <v>1137</v>
      </c>
      <c r="C764" s="285" t="s">
        <v>1057</v>
      </c>
      <c r="D764" s="285">
        <v>0</v>
      </c>
      <c r="E764" s="285">
        <v>100</v>
      </c>
      <c r="F764" s="286" t="s">
        <v>468</v>
      </c>
      <c r="G764" s="285">
        <v>1</v>
      </c>
      <c r="H764" s="285">
        <f>'Pixel-System'!V90</f>
        <v>0</v>
      </c>
      <c r="I764" s="345" t="s">
        <v>6172</v>
      </c>
      <c r="J764" s="345">
        <f t="shared" si="11"/>
        <v>0</v>
      </c>
      <c r="K764" s="277"/>
    </row>
    <row r="765" spans="1:11" x14ac:dyDescent="0.15">
      <c r="A765" s="274">
        <v>764</v>
      </c>
      <c r="B765" s="285" t="s">
        <v>1138</v>
      </c>
      <c r="C765" s="285" t="s">
        <v>1057</v>
      </c>
      <c r="D765" s="285">
        <v>0</v>
      </c>
      <c r="E765" s="285">
        <v>100</v>
      </c>
      <c r="F765" s="286" t="s">
        <v>468</v>
      </c>
      <c r="G765" s="285">
        <v>1</v>
      </c>
      <c r="H765" s="285">
        <f>'Pixel-System'!V91</f>
        <v>0</v>
      </c>
      <c r="I765" s="345" t="s">
        <v>6172</v>
      </c>
      <c r="J765" s="345">
        <f t="shared" si="11"/>
        <v>0</v>
      </c>
      <c r="K765" s="277"/>
    </row>
    <row r="766" spans="1:11" x14ac:dyDescent="0.15">
      <c r="A766" s="274">
        <v>765</v>
      </c>
      <c r="B766" s="285" t="s">
        <v>1139</v>
      </c>
      <c r="C766" s="285" t="s">
        <v>1057</v>
      </c>
      <c r="D766" s="285">
        <v>0</v>
      </c>
      <c r="E766" s="285">
        <v>100</v>
      </c>
      <c r="F766" s="286" t="s">
        <v>468</v>
      </c>
      <c r="G766" s="285">
        <v>1</v>
      </c>
      <c r="H766" s="285">
        <f>'Pixel-System'!V92</f>
        <v>0</v>
      </c>
      <c r="I766" s="345" t="s">
        <v>6172</v>
      </c>
      <c r="J766" s="345">
        <f t="shared" si="11"/>
        <v>0</v>
      </c>
      <c r="K766" s="277"/>
    </row>
    <row r="767" spans="1:11" x14ac:dyDescent="0.15">
      <c r="A767" s="274">
        <v>766</v>
      </c>
      <c r="B767" s="285" t="s">
        <v>1140</v>
      </c>
      <c r="C767" s="285" t="s">
        <v>1057</v>
      </c>
      <c r="D767" s="285">
        <v>0</v>
      </c>
      <c r="E767" s="285">
        <v>100</v>
      </c>
      <c r="F767" s="286" t="s">
        <v>468</v>
      </c>
      <c r="G767" s="285">
        <v>1</v>
      </c>
      <c r="H767" s="285">
        <f>'Pixel-System'!V93</f>
        <v>0</v>
      </c>
      <c r="I767" s="345" t="s">
        <v>6172</v>
      </c>
      <c r="J767" s="345">
        <f t="shared" si="11"/>
        <v>0</v>
      </c>
      <c r="K767" s="277"/>
    </row>
    <row r="768" spans="1:11" x14ac:dyDescent="0.15">
      <c r="A768" s="274">
        <v>767</v>
      </c>
      <c r="B768" s="285" t="s">
        <v>1264</v>
      </c>
      <c r="C768" s="285" t="s">
        <v>1057</v>
      </c>
      <c r="D768" s="285">
        <v>0</v>
      </c>
      <c r="E768" s="285">
        <v>100</v>
      </c>
      <c r="F768" s="286" t="s">
        <v>468</v>
      </c>
      <c r="G768" s="285">
        <v>1</v>
      </c>
      <c r="H768" s="285">
        <f>'Pixel-System'!V94</f>
        <v>0</v>
      </c>
      <c r="I768" s="345" t="s">
        <v>6172</v>
      </c>
      <c r="J768" s="345">
        <f t="shared" si="11"/>
        <v>0</v>
      </c>
      <c r="K768" s="277"/>
    </row>
    <row r="769" spans="1:11" x14ac:dyDescent="0.15">
      <c r="A769" s="274">
        <v>768</v>
      </c>
      <c r="B769" s="285" t="s">
        <v>1141</v>
      </c>
      <c r="C769" s="285" t="s">
        <v>1057</v>
      </c>
      <c r="D769" s="285">
        <v>0</v>
      </c>
      <c r="E769" s="285">
        <v>100</v>
      </c>
      <c r="F769" s="286" t="s">
        <v>468</v>
      </c>
      <c r="G769" s="285">
        <v>1</v>
      </c>
      <c r="H769" s="285">
        <f>'Pixel-System'!V95</f>
        <v>0</v>
      </c>
      <c r="I769" s="345" t="s">
        <v>6172</v>
      </c>
      <c r="J769" s="345">
        <f t="shared" si="11"/>
        <v>0</v>
      </c>
      <c r="K769" s="277"/>
    </row>
    <row r="770" spans="1:11" x14ac:dyDescent="0.15">
      <c r="A770" s="274">
        <v>769</v>
      </c>
      <c r="B770" s="285" t="s">
        <v>1142</v>
      </c>
      <c r="C770" s="285" t="s">
        <v>1057</v>
      </c>
      <c r="D770" s="285">
        <v>0</v>
      </c>
      <c r="E770" s="285">
        <v>100</v>
      </c>
      <c r="F770" s="286" t="s">
        <v>468</v>
      </c>
      <c r="G770" s="285">
        <v>1</v>
      </c>
      <c r="H770" s="285">
        <f>'Pixel-System'!V96</f>
        <v>0</v>
      </c>
      <c r="I770" s="345" t="s">
        <v>6172</v>
      </c>
      <c r="J770" s="345">
        <f t="shared" si="11"/>
        <v>0</v>
      </c>
      <c r="K770" s="277"/>
    </row>
    <row r="771" spans="1:11" x14ac:dyDescent="0.15">
      <c r="A771" s="274">
        <v>770</v>
      </c>
      <c r="B771" s="285" t="s">
        <v>1143</v>
      </c>
      <c r="C771" s="285" t="s">
        <v>1057</v>
      </c>
      <c r="D771" s="285">
        <v>0</v>
      </c>
      <c r="E771" s="285">
        <v>100</v>
      </c>
      <c r="F771" s="286" t="s">
        <v>468</v>
      </c>
      <c r="G771" s="285">
        <v>1</v>
      </c>
      <c r="H771" s="285">
        <f>'Pixel-System'!V97</f>
        <v>0</v>
      </c>
      <c r="I771" s="345" t="s">
        <v>6172</v>
      </c>
      <c r="J771" s="345">
        <f t="shared" si="11"/>
        <v>0</v>
      </c>
      <c r="K771" s="277"/>
    </row>
    <row r="772" spans="1:11" x14ac:dyDescent="0.15">
      <c r="A772" s="274">
        <v>771</v>
      </c>
      <c r="B772" s="285" t="s">
        <v>1144</v>
      </c>
      <c r="C772" s="285" t="s">
        <v>1057</v>
      </c>
      <c r="D772" s="285">
        <v>0</v>
      </c>
      <c r="E772" s="285">
        <v>100</v>
      </c>
      <c r="F772" s="286" t="s">
        <v>468</v>
      </c>
      <c r="G772" s="285">
        <v>1</v>
      </c>
      <c r="H772" s="285">
        <f>'Pixel-System'!V98</f>
        <v>0</v>
      </c>
      <c r="I772" s="345" t="s">
        <v>6172</v>
      </c>
      <c r="J772" s="345">
        <f t="shared" si="11"/>
        <v>0</v>
      </c>
      <c r="K772" s="277"/>
    </row>
    <row r="773" spans="1:11" x14ac:dyDescent="0.15">
      <c r="A773" s="274">
        <v>772</v>
      </c>
      <c r="B773" s="285" t="s">
        <v>1145</v>
      </c>
      <c r="C773" s="285" t="s">
        <v>1057</v>
      </c>
      <c r="D773" s="285">
        <v>0</v>
      </c>
      <c r="E773" s="285">
        <v>100</v>
      </c>
      <c r="F773" s="286" t="s">
        <v>468</v>
      </c>
      <c r="G773" s="285">
        <v>1</v>
      </c>
      <c r="H773" s="285">
        <f>'Pixel-System'!V99</f>
        <v>0</v>
      </c>
      <c r="I773" s="345" t="s">
        <v>6172</v>
      </c>
      <c r="J773" s="345">
        <f t="shared" si="11"/>
        <v>0</v>
      </c>
      <c r="K773" s="277"/>
    </row>
    <row r="774" spans="1:11" x14ac:dyDescent="0.15">
      <c r="A774" s="274">
        <v>773</v>
      </c>
      <c r="B774" s="285" t="s">
        <v>1146</v>
      </c>
      <c r="C774" s="285" t="s">
        <v>1057</v>
      </c>
      <c r="D774" s="285">
        <v>0</v>
      </c>
      <c r="E774" s="285">
        <v>100</v>
      </c>
      <c r="F774" s="286" t="s">
        <v>468</v>
      </c>
      <c r="G774" s="285">
        <v>1</v>
      </c>
      <c r="H774" s="285">
        <f>'Pixel-System'!V100</f>
        <v>0</v>
      </c>
      <c r="I774" s="345" t="s">
        <v>6172</v>
      </c>
      <c r="J774" s="345">
        <f t="shared" si="11"/>
        <v>0</v>
      </c>
      <c r="K774" s="277"/>
    </row>
    <row r="775" spans="1:11" x14ac:dyDescent="0.15">
      <c r="A775" s="274">
        <v>774</v>
      </c>
      <c r="B775" s="285" t="s">
        <v>1147</v>
      </c>
      <c r="C775" s="285" t="s">
        <v>1057</v>
      </c>
      <c r="D775" s="285">
        <v>0</v>
      </c>
      <c r="E775" s="285">
        <v>100</v>
      </c>
      <c r="F775" s="286" t="s">
        <v>468</v>
      </c>
      <c r="G775" s="285">
        <v>1</v>
      </c>
      <c r="H775" s="285">
        <f>'Pixel-System'!V101</f>
        <v>0</v>
      </c>
      <c r="I775" s="345" t="s">
        <v>6172</v>
      </c>
      <c r="J775" s="345">
        <f t="shared" si="11"/>
        <v>0</v>
      </c>
      <c r="K775" s="277"/>
    </row>
    <row r="776" spans="1:11" x14ac:dyDescent="0.15">
      <c r="A776" s="274">
        <v>775</v>
      </c>
      <c r="B776" s="285" t="s">
        <v>1148</v>
      </c>
      <c r="C776" s="285" t="s">
        <v>1057</v>
      </c>
      <c r="D776" s="285">
        <v>0</v>
      </c>
      <c r="E776" s="285">
        <v>100</v>
      </c>
      <c r="F776" s="286" t="s">
        <v>468</v>
      </c>
      <c r="G776" s="285">
        <v>1</v>
      </c>
      <c r="H776" s="285">
        <f>'Pixel-System'!V102</f>
        <v>0</v>
      </c>
      <c r="I776" s="345" t="s">
        <v>6172</v>
      </c>
      <c r="J776" s="345">
        <f t="shared" si="11"/>
        <v>0</v>
      </c>
      <c r="K776" s="277"/>
    </row>
    <row r="777" spans="1:11" x14ac:dyDescent="0.15">
      <c r="A777" s="274">
        <v>776</v>
      </c>
      <c r="B777" s="285" t="s">
        <v>1149</v>
      </c>
      <c r="C777" s="285" t="s">
        <v>1057</v>
      </c>
      <c r="D777" s="285">
        <v>0</v>
      </c>
      <c r="E777" s="285">
        <v>100</v>
      </c>
      <c r="F777" s="286" t="s">
        <v>468</v>
      </c>
      <c r="G777" s="285">
        <v>1</v>
      </c>
      <c r="H777" s="285">
        <f>'Pixel-System'!V103</f>
        <v>0</v>
      </c>
      <c r="I777" s="345" t="s">
        <v>6172</v>
      </c>
      <c r="J777" s="345">
        <f t="shared" si="11"/>
        <v>0</v>
      </c>
      <c r="K777" s="277"/>
    </row>
    <row r="778" spans="1:11" x14ac:dyDescent="0.15">
      <c r="A778" s="274">
        <v>777</v>
      </c>
      <c r="B778" s="285" t="s">
        <v>1150</v>
      </c>
      <c r="C778" s="285" t="s">
        <v>1057</v>
      </c>
      <c r="D778" s="285">
        <v>0</v>
      </c>
      <c r="E778" s="285">
        <v>100</v>
      </c>
      <c r="F778" s="286" t="s">
        <v>468</v>
      </c>
      <c r="G778" s="285">
        <v>1</v>
      </c>
      <c r="H778" s="285">
        <f>'Pixel-System'!V104</f>
        <v>0</v>
      </c>
      <c r="I778" s="345" t="s">
        <v>6172</v>
      </c>
      <c r="J778" s="345">
        <f t="shared" si="11"/>
        <v>0</v>
      </c>
      <c r="K778" s="277"/>
    </row>
    <row r="779" spans="1:11" x14ac:dyDescent="0.15">
      <c r="A779" s="274">
        <v>778</v>
      </c>
      <c r="B779" s="285" t="s">
        <v>1151</v>
      </c>
      <c r="C779" s="285" t="s">
        <v>1057</v>
      </c>
      <c r="D779" s="285">
        <v>0</v>
      </c>
      <c r="E779" s="285">
        <v>100</v>
      </c>
      <c r="F779" s="286" t="s">
        <v>468</v>
      </c>
      <c r="G779" s="285">
        <v>1</v>
      </c>
      <c r="H779" s="285">
        <f>'Pixel-System'!V105</f>
        <v>0</v>
      </c>
      <c r="I779" s="345" t="s">
        <v>6172</v>
      </c>
      <c r="J779" s="345">
        <f t="shared" si="11"/>
        <v>0</v>
      </c>
      <c r="K779" s="277"/>
    </row>
    <row r="780" spans="1:11" x14ac:dyDescent="0.15">
      <c r="A780" s="274">
        <v>779</v>
      </c>
      <c r="B780" s="275" t="s">
        <v>1265</v>
      </c>
      <c r="C780" s="275" t="s">
        <v>1057</v>
      </c>
      <c r="D780" s="275">
        <v>0</v>
      </c>
      <c r="E780" s="275">
        <v>100</v>
      </c>
      <c r="F780" s="282" t="s">
        <v>468</v>
      </c>
      <c r="G780" s="275">
        <v>1</v>
      </c>
      <c r="H780" s="275">
        <f>'Pixel-System'!AF10</f>
        <v>26</v>
      </c>
      <c r="I780" s="276" t="s">
        <v>6175</v>
      </c>
      <c r="J780" s="276">
        <f t="shared" si="11"/>
        <v>2600</v>
      </c>
      <c r="K780" s="277"/>
    </row>
    <row r="781" spans="1:11" x14ac:dyDescent="0.15">
      <c r="A781" s="274">
        <v>780</v>
      </c>
      <c r="B781" s="275" t="s">
        <v>1266</v>
      </c>
      <c r="C781" s="275" t="s">
        <v>1057</v>
      </c>
      <c r="D781" s="275">
        <v>0</v>
      </c>
      <c r="E781" s="275">
        <v>100</v>
      </c>
      <c r="F781" s="282" t="s">
        <v>468</v>
      </c>
      <c r="G781" s="275">
        <v>1</v>
      </c>
      <c r="H781" s="275">
        <f>'Pixel-System'!AF11</f>
        <v>27</v>
      </c>
      <c r="I781" s="276" t="s">
        <v>6175</v>
      </c>
      <c r="J781" s="276">
        <f t="shared" ref="J781:J844" si="12">H781*100</f>
        <v>2700</v>
      </c>
      <c r="K781" s="277"/>
    </row>
    <row r="782" spans="1:11" x14ac:dyDescent="0.15">
      <c r="A782" s="274">
        <v>781</v>
      </c>
      <c r="B782" s="275" t="s">
        <v>1267</v>
      </c>
      <c r="C782" s="275" t="s">
        <v>1057</v>
      </c>
      <c r="D782" s="275">
        <v>0</v>
      </c>
      <c r="E782" s="275">
        <v>100</v>
      </c>
      <c r="F782" s="282" t="s">
        <v>468</v>
      </c>
      <c r="G782" s="275">
        <v>1</v>
      </c>
      <c r="H782" s="275">
        <f>'Pixel-System'!AF12</f>
        <v>26</v>
      </c>
      <c r="I782" s="276" t="s">
        <v>6175</v>
      </c>
      <c r="J782" s="276">
        <f t="shared" si="12"/>
        <v>2600</v>
      </c>
      <c r="K782" s="277"/>
    </row>
    <row r="783" spans="1:11" x14ac:dyDescent="0.15">
      <c r="A783" s="274">
        <v>782</v>
      </c>
      <c r="B783" s="275" t="s">
        <v>1268</v>
      </c>
      <c r="C783" s="275" t="s">
        <v>1057</v>
      </c>
      <c r="D783" s="275">
        <v>0</v>
      </c>
      <c r="E783" s="275">
        <v>100</v>
      </c>
      <c r="F783" s="282" t="s">
        <v>468</v>
      </c>
      <c r="G783" s="275">
        <v>1</v>
      </c>
      <c r="H783" s="275">
        <f>'Pixel-System'!AF13</f>
        <v>26</v>
      </c>
      <c r="I783" s="276" t="s">
        <v>6175</v>
      </c>
      <c r="J783" s="276">
        <f t="shared" si="12"/>
        <v>2600</v>
      </c>
      <c r="K783" s="277"/>
    </row>
    <row r="784" spans="1:11" x14ac:dyDescent="0.15">
      <c r="A784" s="274">
        <v>783</v>
      </c>
      <c r="B784" s="275" t="s">
        <v>1269</v>
      </c>
      <c r="C784" s="275" t="s">
        <v>1057</v>
      </c>
      <c r="D784" s="275">
        <v>0</v>
      </c>
      <c r="E784" s="275">
        <v>100</v>
      </c>
      <c r="F784" s="282" t="s">
        <v>468</v>
      </c>
      <c r="G784" s="275">
        <v>1</v>
      </c>
      <c r="H784" s="275">
        <f>'Pixel-System'!AF14</f>
        <v>23</v>
      </c>
      <c r="I784" s="276" t="s">
        <v>6175</v>
      </c>
      <c r="J784" s="276">
        <f t="shared" si="12"/>
        <v>2300</v>
      </c>
      <c r="K784" s="277"/>
    </row>
    <row r="785" spans="1:11" x14ac:dyDescent="0.15">
      <c r="A785" s="274">
        <v>784</v>
      </c>
      <c r="B785" s="275" t="s">
        <v>1270</v>
      </c>
      <c r="C785" s="275" t="s">
        <v>1057</v>
      </c>
      <c r="D785" s="275">
        <v>0</v>
      </c>
      <c r="E785" s="275">
        <v>100</v>
      </c>
      <c r="F785" s="282" t="s">
        <v>468</v>
      </c>
      <c r="G785" s="275">
        <v>1</v>
      </c>
      <c r="H785" s="275">
        <f>'Pixel-System'!AF15</f>
        <v>22</v>
      </c>
      <c r="I785" s="276" t="s">
        <v>6175</v>
      </c>
      <c r="J785" s="276">
        <f t="shared" si="12"/>
        <v>2200</v>
      </c>
      <c r="K785" s="277"/>
    </row>
    <row r="786" spans="1:11" x14ac:dyDescent="0.15">
      <c r="A786" s="274">
        <v>785</v>
      </c>
      <c r="B786" s="275" t="s">
        <v>1271</v>
      </c>
      <c r="C786" s="275" t="s">
        <v>1057</v>
      </c>
      <c r="D786" s="275">
        <v>0</v>
      </c>
      <c r="E786" s="275">
        <v>100</v>
      </c>
      <c r="F786" s="282" t="s">
        <v>468</v>
      </c>
      <c r="G786" s="275">
        <v>1</v>
      </c>
      <c r="H786" s="275">
        <f>'Pixel-System'!AF16</f>
        <v>22</v>
      </c>
      <c r="I786" s="276" t="s">
        <v>6175</v>
      </c>
      <c r="J786" s="276">
        <f t="shared" si="12"/>
        <v>2200</v>
      </c>
      <c r="K786" s="277"/>
    </row>
    <row r="787" spans="1:11" x14ac:dyDescent="0.15">
      <c r="A787" s="274">
        <v>786</v>
      </c>
      <c r="B787" s="275" t="s">
        <v>1272</v>
      </c>
      <c r="C787" s="275" t="s">
        <v>1057</v>
      </c>
      <c r="D787" s="275">
        <v>0</v>
      </c>
      <c r="E787" s="275">
        <v>100</v>
      </c>
      <c r="F787" s="282" t="s">
        <v>468</v>
      </c>
      <c r="G787" s="275">
        <v>1</v>
      </c>
      <c r="H787" s="275">
        <f>'Pixel-System'!AF17</f>
        <v>22</v>
      </c>
      <c r="I787" s="276" t="s">
        <v>6175</v>
      </c>
      <c r="J787" s="276">
        <f t="shared" si="12"/>
        <v>2200</v>
      </c>
      <c r="K787" s="277"/>
    </row>
    <row r="788" spans="1:11" x14ac:dyDescent="0.15">
      <c r="A788" s="274">
        <v>787</v>
      </c>
      <c r="B788" s="275" t="s">
        <v>1273</v>
      </c>
      <c r="C788" s="275" t="s">
        <v>1057</v>
      </c>
      <c r="D788" s="275">
        <v>0</v>
      </c>
      <c r="E788" s="275">
        <v>100</v>
      </c>
      <c r="F788" s="282" t="s">
        <v>468</v>
      </c>
      <c r="G788" s="275">
        <v>1</v>
      </c>
      <c r="H788" s="275">
        <f>'Pixel-System'!AF18</f>
        <v>21</v>
      </c>
      <c r="I788" s="276" t="s">
        <v>6175</v>
      </c>
      <c r="J788" s="276">
        <f t="shared" si="12"/>
        <v>2100</v>
      </c>
      <c r="K788" s="277"/>
    </row>
    <row r="789" spans="1:11" x14ac:dyDescent="0.15">
      <c r="A789" s="274">
        <v>788</v>
      </c>
      <c r="B789" s="275" t="s">
        <v>1274</v>
      </c>
      <c r="C789" s="275" t="s">
        <v>1057</v>
      </c>
      <c r="D789" s="275">
        <v>0</v>
      </c>
      <c r="E789" s="275">
        <v>100</v>
      </c>
      <c r="F789" s="282" t="s">
        <v>468</v>
      </c>
      <c r="G789" s="275">
        <v>1</v>
      </c>
      <c r="H789" s="275">
        <f>'Pixel-System'!AF19</f>
        <v>21</v>
      </c>
      <c r="I789" s="276" t="s">
        <v>6175</v>
      </c>
      <c r="J789" s="276">
        <f t="shared" si="12"/>
        <v>2100</v>
      </c>
      <c r="K789" s="277"/>
    </row>
    <row r="790" spans="1:11" x14ac:dyDescent="0.15">
      <c r="A790" s="274">
        <v>789</v>
      </c>
      <c r="B790" s="275" t="s">
        <v>1275</v>
      </c>
      <c r="C790" s="275" t="s">
        <v>1057</v>
      </c>
      <c r="D790" s="275">
        <v>0</v>
      </c>
      <c r="E790" s="275">
        <v>100</v>
      </c>
      <c r="F790" s="282" t="s">
        <v>468</v>
      </c>
      <c r="G790" s="275">
        <v>1</v>
      </c>
      <c r="H790" s="275">
        <f>'Pixel-System'!AF20</f>
        <v>18</v>
      </c>
      <c r="I790" s="276" t="s">
        <v>6175</v>
      </c>
      <c r="J790" s="276">
        <f t="shared" si="12"/>
        <v>1800</v>
      </c>
      <c r="K790" s="277"/>
    </row>
    <row r="791" spans="1:11" x14ac:dyDescent="0.15">
      <c r="A791" s="274">
        <v>790</v>
      </c>
      <c r="B791" s="275" t="s">
        <v>1276</v>
      </c>
      <c r="C791" s="275" t="s">
        <v>1057</v>
      </c>
      <c r="D791" s="275">
        <v>0</v>
      </c>
      <c r="E791" s="275">
        <v>100</v>
      </c>
      <c r="F791" s="282" t="s">
        <v>468</v>
      </c>
      <c r="G791" s="275">
        <v>1</v>
      </c>
      <c r="H791" s="275">
        <f>'Pixel-System'!AF21</f>
        <v>16</v>
      </c>
      <c r="I791" s="276" t="s">
        <v>6175</v>
      </c>
      <c r="J791" s="276">
        <f t="shared" si="12"/>
        <v>1600</v>
      </c>
      <c r="K791" s="277"/>
    </row>
    <row r="792" spans="1:11" x14ac:dyDescent="0.15">
      <c r="A792" s="274">
        <v>791</v>
      </c>
      <c r="B792" s="275" t="s">
        <v>1277</v>
      </c>
      <c r="C792" s="275" t="s">
        <v>1057</v>
      </c>
      <c r="D792" s="275">
        <v>0</v>
      </c>
      <c r="E792" s="275">
        <v>100</v>
      </c>
      <c r="F792" s="282" t="s">
        <v>468</v>
      </c>
      <c r="G792" s="275">
        <v>1</v>
      </c>
      <c r="H792" s="275">
        <f>'Pixel-System'!AF22</f>
        <v>90</v>
      </c>
      <c r="I792" s="276" t="s">
        <v>6175</v>
      </c>
      <c r="J792" s="276">
        <f t="shared" si="12"/>
        <v>9000</v>
      </c>
      <c r="K792" s="277"/>
    </row>
    <row r="793" spans="1:11" x14ac:dyDescent="0.15">
      <c r="A793" s="274">
        <v>792</v>
      </c>
      <c r="B793" s="275" t="s">
        <v>1278</v>
      </c>
      <c r="C793" s="275" t="s">
        <v>1057</v>
      </c>
      <c r="D793" s="275">
        <v>0</v>
      </c>
      <c r="E793" s="275">
        <v>100</v>
      </c>
      <c r="F793" s="282" t="s">
        <v>468</v>
      </c>
      <c r="G793" s="275">
        <v>1</v>
      </c>
      <c r="H793" s="275">
        <f>'Pixel-System'!AF23</f>
        <v>90</v>
      </c>
      <c r="I793" s="276" t="s">
        <v>6175</v>
      </c>
      <c r="J793" s="276">
        <f t="shared" si="12"/>
        <v>9000</v>
      </c>
      <c r="K793" s="277"/>
    </row>
    <row r="794" spans="1:11" x14ac:dyDescent="0.15">
      <c r="A794" s="274">
        <v>793</v>
      </c>
      <c r="B794" s="275" t="s">
        <v>1279</v>
      </c>
      <c r="C794" s="275" t="s">
        <v>1057</v>
      </c>
      <c r="D794" s="275">
        <v>0</v>
      </c>
      <c r="E794" s="275">
        <v>100</v>
      </c>
      <c r="F794" s="282" t="s">
        <v>468</v>
      </c>
      <c r="G794" s="275">
        <v>1</v>
      </c>
      <c r="H794" s="275">
        <f>'Pixel-System'!AF24</f>
        <v>0</v>
      </c>
      <c r="I794" s="276" t="s">
        <v>6175</v>
      </c>
      <c r="J794" s="276">
        <f t="shared" si="12"/>
        <v>0</v>
      </c>
      <c r="K794" s="277"/>
    </row>
    <row r="795" spans="1:11" x14ac:dyDescent="0.15">
      <c r="A795" s="274">
        <v>794</v>
      </c>
      <c r="B795" s="275" t="s">
        <v>1280</v>
      </c>
      <c r="C795" s="275" t="s">
        <v>1057</v>
      </c>
      <c r="D795" s="275">
        <v>0</v>
      </c>
      <c r="E795" s="275">
        <v>100</v>
      </c>
      <c r="F795" s="282" t="s">
        <v>468</v>
      </c>
      <c r="G795" s="275">
        <v>1</v>
      </c>
      <c r="H795" s="275">
        <f>'Pixel-System'!AF25</f>
        <v>0</v>
      </c>
      <c r="I795" s="276" t="s">
        <v>6175</v>
      </c>
      <c r="J795" s="276">
        <f t="shared" si="12"/>
        <v>0</v>
      </c>
      <c r="K795" s="277"/>
    </row>
    <row r="796" spans="1:11" x14ac:dyDescent="0.15">
      <c r="A796" s="274">
        <v>795</v>
      </c>
      <c r="B796" s="275" t="s">
        <v>1281</v>
      </c>
      <c r="C796" s="275" t="s">
        <v>1057</v>
      </c>
      <c r="D796" s="275">
        <v>0</v>
      </c>
      <c r="E796" s="275">
        <v>100</v>
      </c>
      <c r="F796" s="282" t="s">
        <v>468</v>
      </c>
      <c r="G796" s="275">
        <v>1</v>
      </c>
      <c r="H796" s="275">
        <f>'Pixel-System'!AF26</f>
        <v>24</v>
      </c>
      <c r="I796" s="276" t="s">
        <v>6175</v>
      </c>
      <c r="J796" s="276">
        <f t="shared" si="12"/>
        <v>2400</v>
      </c>
      <c r="K796" s="277"/>
    </row>
    <row r="797" spans="1:11" x14ac:dyDescent="0.15">
      <c r="A797" s="274">
        <v>796</v>
      </c>
      <c r="B797" s="275" t="s">
        <v>1282</v>
      </c>
      <c r="C797" s="275" t="s">
        <v>1057</v>
      </c>
      <c r="D797" s="275">
        <v>0</v>
      </c>
      <c r="E797" s="275">
        <v>100</v>
      </c>
      <c r="F797" s="282" t="s">
        <v>468</v>
      </c>
      <c r="G797" s="275">
        <v>1</v>
      </c>
      <c r="H797" s="275">
        <f>'Pixel-System'!AF27</f>
        <v>23</v>
      </c>
      <c r="I797" s="276" t="s">
        <v>6175</v>
      </c>
      <c r="J797" s="276">
        <f t="shared" si="12"/>
        <v>2300</v>
      </c>
      <c r="K797" s="277"/>
    </row>
    <row r="798" spans="1:11" x14ac:dyDescent="0.15">
      <c r="A798" s="274">
        <v>797</v>
      </c>
      <c r="B798" s="275" t="s">
        <v>1283</v>
      </c>
      <c r="C798" s="275" t="s">
        <v>1057</v>
      </c>
      <c r="D798" s="275">
        <v>0</v>
      </c>
      <c r="E798" s="275">
        <v>100</v>
      </c>
      <c r="F798" s="282" t="s">
        <v>468</v>
      </c>
      <c r="G798" s="275">
        <v>1</v>
      </c>
      <c r="H798" s="275">
        <f>'Pixel-System'!AF28</f>
        <v>22</v>
      </c>
      <c r="I798" s="276" t="s">
        <v>6175</v>
      </c>
      <c r="J798" s="276">
        <f t="shared" si="12"/>
        <v>2200</v>
      </c>
      <c r="K798" s="277"/>
    </row>
    <row r="799" spans="1:11" x14ac:dyDescent="0.15">
      <c r="A799" s="274">
        <v>798</v>
      </c>
      <c r="B799" s="275" t="s">
        <v>1284</v>
      </c>
      <c r="C799" s="275" t="s">
        <v>1057</v>
      </c>
      <c r="D799" s="275">
        <v>0</v>
      </c>
      <c r="E799" s="275">
        <v>100</v>
      </c>
      <c r="F799" s="282" t="s">
        <v>468</v>
      </c>
      <c r="G799" s="275">
        <v>1</v>
      </c>
      <c r="H799" s="275">
        <f>'Pixel-System'!AF29</f>
        <v>22</v>
      </c>
      <c r="I799" s="276" t="s">
        <v>6175</v>
      </c>
      <c r="J799" s="276">
        <f t="shared" si="12"/>
        <v>2200</v>
      </c>
      <c r="K799" s="277"/>
    </row>
    <row r="800" spans="1:11" x14ac:dyDescent="0.15">
      <c r="A800" s="274">
        <v>799</v>
      </c>
      <c r="B800" s="275" t="s">
        <v>1285</v>
      </c>
      <c r="C800" s="275" t="s">
        <v>1057</v>
      </c>
      <c r="D800" s="275">
        <v>0</v>
      </c>
      <c r="E800" s="275">
        <v>100</v>
      </c>
      <c r="F800" s="282" t="s">
        <v>468</v>
      </c>
      <c r="G800" s="275">
        <v>1</v>
      </c>
      <c r="H800" s="275">
        <f>'Pixel-System'!AF30</f>
        <v>22</v>
      </c>
      <c r="I800" s="276" t="s">
        <v>6175</v>
      </c>
      <c r="J800" s="276">
        <f t="shared" si="12"/>
        <v>2200</v>
      </c>
      <c r="K800" s="277"/>
    </row>
    <row r="801" spans="1:11" x14ac:dyDescent="0.15">
      <c r="A801" s="274">
        <v>800</v>
      </c>
      <c r="B801" s="275" t="s">
        <v>1286</v>
      </c>
      <c r="C801" s="275" t="s">
        <v>1057</v>
      </c>
      <c r="D801" s="275">
        <v>0</v>
      </c>
      <c r="E801" s="275">
        <v>100</v>
      </c>
      <c r="F801" s="282" t="s">
        <v>468</v>
      </c>
      <c r="G801" s="275">
        <v>1</v>
      </c>
      <c r="H801" s="275">
        <f>'Pixel-System'!AF31</f>
        <v>21</v>
      </c>
      <c r="I801" s="276" t="s">
        <v>6175</v>
      </c>
      <c r="J801" s="276">
        <f t="shared" si="12"/>
        <v>2100</v>
      </c>
      <c r="K801" s="277"/>
    </row>
    <row r="802" spans="1:11" x14ac:dyDescent="0.15">
      <c r="A802" s="274">
        <v>801</v>
      </c>
      <c r="B802" s="275" t="s">
        <v>1287</v>
      </c>
      <c r="C802" s="275" t="s">
        <v>1057</v>
      </c>
      <c r="D802" s="275">
        <v>0</v>
      </c>
      <c r="E802" s="275">
        <v>100</v>
      </c>
      <c r="F802" s="282" t="s">
        <v>468</v>
      </c>
      <c r="G802" s="275">
        <v>1</v>
      </c>
      <c r="H802" s="275">
        <f>'Pixel-System'!AF32</f>
        <v>18</v>
      </c>
      <c r="I802" s="276" t="s">
        <v>6175</v>
      </c>
      <c r="J802" s="276">
        <f t="shared" si="12"/>
        <v>1800</v>
      </c>
      <c r="K802" s="277"/>
    </row>
    <row r="803" spans="1:11" x14ac:dyDescent="0.15">
      <c r="A803" s="274">
        <v>802</v>
      </c>
      <c r="B803" s="275" t="s">
        <v>1288</v>
      </c>
      <c r="C803" s="275" t="s">
        <v>1057</v>
      </c>
      <c r="D803" s="275">
        <v>0</v>
      </c>
      <c r="E803" s="275">
        <v>100</v>
      </c>
      <c r="F803" s="282" t="s">
        <v>468</v>
      </c>
      <c r="G803" s="275">
        <v>1</v>
      </c>
      <c r="H803" s="275">
        <f>'Pixel-System'!AF33</f>
        <v>18</v>
      </c>
      <c r="I803" s="276" t="s">
        <v>6175</v>
      </c>
      <c r="J803" s="276">
        <f t="shared" si="12"/>
        <v>1800</v>
      </c>
      <c r="K803" s="277"/>
    </row>
    <row r="804" spans="1:11" x14ac:dyDescent="0.15">
      <c r="A804" s="274">
        <v>803</v>
      </c>
      <c r="B804" s="275" t="s">
        <v>1289</v>
      </c>
      <c r="C804" s="275" t="s">
        <v>1057</v>
      </c>
      <c r="D804" s="275">
        <v>0</v>
      </c>
      <c r="E804" s="275">
        <v>100</v>
      </c>
      <c r="F804" s="282" t="s">
        <v>468</v>
      </c>
      <c r="G804" s="275">
        <v>1</v>
      </c>
      <c r="H804" s="275">
        <f>'Pixel-System'!AF34</f>
        <v>16</v>
      </c>
      <c r="I804" s="276" t="s">
        <v>6175</v>
      </c>
      <c r="J804" s="276">
        <f t="shared" si="12"/>
        <v>1600</v>
      </c>
      <c r="K804" s="277"/>
    </row>
    <row r="805" spans="1:11" x14ac:dyDescent="0.15">
      <c r="A805" s="274">
        <v>804</v>
      </c>
      <c r="B805" s="275" t="s">
        <v>1290</v>
      </c>
      <c r="C805" s="275" t="s">
        <v>1057</v>
      </c>
      <c r="D805" s="275">
        <v>0</v>
      </c>
      <c r="E805" s="275">
        <v>100</v>
      </c>
      <c r="F805" s="282" t="s">
        <v>468</v>
      </c>
      <c r="G805" s="275">
        <v>1</v>
      </c>
      <c r="H805" s="275">
        <f>'Pixel-System'!AF35</f>
        <v>16</v>
      </c>
      <c r="I805" s="276" t="s">
        <v>6175</v>
      </c>
      <c r="J805" s="276">
        <f t="shared" si="12"/>
        <v>1600</v>
      </c>
      <c r="K805" s="277"/>
    </row>
    <row r="806" spans="1:11" x14ac:dyDescent="0.15">
      <c r="A806" s="274">
        <v>805</v>
      </c>
      <c r="B806" s="275" t="s">
        <v>1291</v>
      </c>
      <c r="C806" s="275" t="s">
        <v>1057</v>
      </c>
      <c r="D806" s="275">
        <v>0</v>
      </c>
      <c r="E806" s="275">
        <v>100</v>
      </c>
      <c r="F806" s="282" t="s">
        <v>468</v>
      </c>
      <c r="G806" s="275">
        <v>1</v>
      </c>
      <c r="H806" s="275">
        <f>'Pixel-System'!AF36</f>
        <v>16</v>
      </c>
      <c r="I806" s="276" t="s">
        <v>6175</v>
      </c>
      <c r="J806" s="276">
        <f t="shared" si="12"/>
        <v>1600</v>
      </c>
      <c r="K806" s="277"/>
    </row>
    <row r="807" spans="1:11" x14ac:dyDescent="0.15">
      <c r="A807" s="274">
        <v>806</v>
      </c>
      <c r="B807" s="275" t="s">
        <v>1292</v>
      </c>
      <c r="C807" s="275" t="s">
        <v>1057</v>
      </c>
      <c r="D807" s="275">
        <v>0</v>
      </c>
      <c r="E807" s="275">
        <v>100</v>
      </c>
      <c r="F807" s="282" t="s">
        <v>468</v>
      </c>
      <c r="G807" s="275">
        <v>1</v>
      </c>
      <c r="H807" s="275">
        <f>'Pixel-System'!AF37</f>
        <v>16</v>
      </c>
      <c r="I807" s="276" t="s">
        <v>6175</v>
      </c>
      <c r="J807" s="276">
        <f t="shared" si="12"/>
        <v>1600</v>
      </c>
      <c r="K807" s="277"/>
    </row>
    <row r="808" spans="1:11" x14ac:dyDescent="0.15">
      <c r="A808" s="274">
        <v>807</v>
      </c>
      <c r="B808" s="275" t="s">
        <v>1293</v>
      </c>
      <c r="C808" s="275" t="s">
        <v>1057</v>
      </c>
      <c r="D808" s="275">
        <v>0</v>
      </c>
      <c r="E808" s="275">
        <v>100</v>
      </c>
      <c r="F808" s="282" t="s">
        <v>468</v>
      </c>
      <c r="G808" s="275">
        <v>1</v>
      </c>
      <c r="H808" s="275">
        <f>'Pixel-System'!AF38</f>
        <v>7</v>
      </c>
      <c r="I808" s="276" t="s">
        <v>6175</v>
      </c>
      <c r="J808" s="276">
        <f t="shared" si="12"/>
        <v>700</v>
      </c>
      <c r="K808" s="277"/>
    </row>
    <row r="809" spans="1:11" x14ac:dyDescent="0.15">
      <c r="A809" s="274">
        <v>808</v>
      </c>
      <c r="B809" s="275" t="s">
        <v>1294</v>
      </c>
      <c r="C809" s="275" t="s">
        <v>1057</v>
      </c>
      <c r="D809" s="275">
        <v>0</v>
      </c>
      <c r="E809" s="275">
        <v>100</v>
      </c>
      <c r="F809" s="282" t="s">
        <v>468</v>
      </c>
      <c r="G809" s="275">
        <v>1</v>
      </c>
      <c r="H809" s="275">
        <f>'Pixel-System'!AF39</f>
        <v>5</v>
      </c>
      <c r="I809" s="276" t="s">
        <v>6175</v>
      </c>
      <c r="J809" s="276">
        <f t="shared" si="12"/>
        <v>500</v>
      </c>
      <c r="K809" s="277"/>
    </row>
    <row r="810" spans="1:11" x14ac:dyDescent="0.15">
      <c r="A810" s="274">
        <v>809</v>
      </c>
      <c r="B810" s="275" t="s">
        <v>1295</v>
      </c>
      <c r="C810" s="275" t="s">
        <v>1057</v>
      </c>
      <c r="D810" s="275">
        <v>0</v>
      </c>
      <c r="E810" s="275">
        <v>100</v>
      </c>
      <c r="F810" s="282" t="s">
        <v>468</v>
      </c>
      <c r="G810" s="275">
        <v>1</v>
      </c>
      <c r="H810" s="275">
        <f>'Pixel-System'!AF40</f>
        <v>0</v>
      </c>
      <c r="I810" s="276" t="s">
        <v>6175</v>
      </c>
      <c r="J810" s="276">
        <f t="shared" si="12"/>
        <v>0</v>
      </c>
      <c r="K810" s="277"/>
    </row>
    <row r="811" spans="1:11" x14ac:dyDescent="0.15">
      <c r="A811" s="274">
        <v>810</v>
      </c>
      <c r="B811" s="275" t="s">
        <v>1296</v>
      </c>
      <c r="C811" s="275" t="s">
        <v>1057</v>
      </c>
      <c r="D811" s="275">
        <v>0</v>
      </c>
      <c r="E811" s="275">
        <v>100</v>
      </c>
      <c r="F811" s="282" t="s">
        <v>468</v>
      </c>
      <c r="G811" s="275">
        <v>1</v>
      </c>
      <c r="H811" s="275">
        <f>'Pixel-System'!AF41</f>
        <v>0</v>
      </c>
      <c r="I811" s="276" t="s">
        <v>6175</v>
      </c>
      <c r="J811" s="276">
        <f t="shared" si="12"/>
        <v>0</v>
      </c>
      <c r="K811" s="277"/>
    </row>
    <row r="812" spans="1:11" x14ac:dyDescent="0.15">
      <c r="A812" s="274">
        <v>811</v>
      </c>
      <c r="B812" s="275" t="s">
        <v>1297</v>
      </c>
      <c r="C812" s="275" t="s">
        <v>1057</v>
      </c>
      <c r="D812" s="275">
        <v>0</v>
      </c>
      <c r="E812" s="275">
        <v>100</v>
      </c>
      <c r="F812" s="282" t="s">
        <v>468</v>
      </c>
      <c r="G812" s="275">
        <v>1</v>
      </c>
      <c r="H812" s="275">
        <f>'Pixel-System'!AF42</f>
        <v>0</v>
      </c>
      <c r="I812" s="276" t="s">
        <v>6175</v>
      </c>
      <c r="J812" s="276">
        <f t="shared" si="12"/>
        <v>0</v>
      </c>
      <c r="K812" s="277"/>
    </row>
    <row r="813" spans="1:11" x14ac:dyDescent="0.15">
      <c r="A813" s="274">
        <v>812</v>
      </c>
      <c r="B813" s="275" t="s">
        <v>1298</v>
      </c>
      <c r="C813" s="275" t="s">
        <v>1057</v>
      </c>
      <c r="D813" s="275">
        <v>0</v>
      </c>
      <c r="E813" s="275">
        <v>100</v>
      </c>
      <c r="F813" s="282" t="s">
        <v>468</v>
      </c>
      <c r="G813" s="275">
        <v>1</v>
      </c>
      <c r="H813" s="275">
        <f>'Pixel-System'!AF43</f>
        <v>0</v>
      </c>
      <c r="I813" s="276" t="s">
        <v>6175</v>
      </c>
      <c r="J813" s="276">
        <f t="shared" si="12"/>
        <v>0</v>
      </c>
      <c r="K813" s="277"/>
    </row>
    <row r="814" spans="1:11" x14ac:dyDescent="0.15">
      <c r="A814" s="274">
        <v>813</v>
      </c>
      <c r="B814" s="275" t="s">
        <v>1299</v>
      </c>
      <c r="C814" s="275" t="s">
        <v>1057</v>
      </c>
      <c r="D814" s="275">
        <v>0</v>
      </c>
      <c r="E814" s="275">
        <v>100</v>
      </c>
      <c r="F814" s="282" t="s">
        <v>468</v>
      </c>
      <c r="G814" s="275">
        <v>1</v>
      </c>
      <c r="H814" s="275">
        <f>'Pixel-System'!AF44</f>
        <v>0</v>
      </c>
      <c r="I814" s="276" t="s">
        <v>6175</v>
      </c>
      <c r="J814" s="276">
        <f t="shared" si="12"/>
        <v>0</v>
      </c>
      <c r="K814" s="277"/>
    </row>
    <row r="815" spans="1:11" x14ac:dyDescent="0.15">
      <c r="A815" s="274">
        <v>814</v>
      </c>
      <c r="B815" s="275" t="s">
        <v>1300</v>
      </c>
      <c r="C815" s="275" t="s">
        <v>1057</v>
      </c>
      <c r="D815" s="275">
        <v>0</v>
      </c>
      <c r="E815" s="275">
        <v>100</v>
      </c>
      <c r="F815" s="282" t="s">
        <v>468</v>
      </c>
      <c r="G815" s="275">
        <v>1</v>
      </c>
      <c r="H815" s="275">
        <f>'Pixel-System'!AF45</f>
        <v>2</v>
      </c>
      <c r="I815" s="276" t="s">
        <v>6175</v>
      </c>
      <c r="J815" s="276">
        <f t="shared" si="12"/>
        <v>200</v>
      </c>
      <c r="K815" s="277"/>
    </row>
    <row r="816" spans="1:11" x14ac:dyDescent="0.15">
      <c r="A816" s="274">
        <v>815</v>
      </c>
      <c r="B816" s="275" t="s">
        <v>1301</v>
      </c>
      <c r="C816" s="275" t="s">
        <v>1057</v>
      </c>
      <c r="D816" s="275">
        <v>0</v>
      </c>
      <c r="E816" s="275">
        <v>100</v>
      </c>
      <c r="F816" s="282" t="s">
        <v>468</v>
      </c>
      <c r="G816" s="275">
        <v>1</v>
      </c>
      <c r="H816" s="275">
        <f>'Pixel-System'!AF46</f>
        <v>2</v>
      </c>
      <c r="I816" s="276" t="s">
        <v>6175</v>
      </c>
      <c r="J816" s="276">
        <f t="shared" si="12"/>
        <v>200</v>
      </c>
      <c r="K816" s="277"/>
    </row>
    <row r="817" spans="1:11" x14ac:dyDescent="0.15">
      <c r="A817" s="274">
        <v>816</v>
      </c>
      <c r="B817" s="275" t="s">
        <v>1302</v>
      </c>
      <c r="C817" s="275" t="s">
        <v>1057</v>
      </c>
      <c r="D817" s="275">
        <v>0</v>
      </c>
      <c r="E817" s="275">
        <v>100</v>
      </c>
      <c r="F817" s="282" t="s">
        <v>468</v>
      </c>
      <c r="G817" s="275">
        <v>1</v>
      </c>
      <c r="H817" s="275">
        <f>'Pixel-System'!AF47</f>
        <v>20</v>
      </c>
      <c r="I817" s="276" t="s">
        <v>6175</v>
      </c>
      <c r="J817" s="276">
        <f t="shared" si="12"/>
        <v>2000</v>
      </c>
      <c r="K817" s="277"/>
    </row>
    <row r="818" spans="1:11" x14ac:dyDescent="0.15">
      <c r="A818" s="274">
        <v>817</v>
      </c>
      <c r="B818" s="275" t="s">
        <v>1303</v>
      </c>
      <c r="C818" s="275" t="s">
        <v>1057</v>
      </c>
      <c r="D818" s="275">
        <v>0</v>
      </c>
      <c r="E818" s="275">
        <v>100</v>
      </c>
      <c r="F818" s="282" t="s">
        <v>468</v>
      </c>
      <c r="G818" s="275">
        <v>1</v>
      </c>
      <c r="H818" s="275">
        <f>'Pixel-System'!AF48</f>
        <v>27</v>
      </c>
      <c r="I818" s="276" t="s">
        <v>6175</v>
      </c>
      <c r="J818" s="276">
        <f t="shared" si="12"/>
        <v>2700</v>
      </c>
      <c r="K818" s="277"/>
    </row>
    <row r="819" spans="1:11" x14ac:dyDescent="0.15">
      <c r="A819" s="274">
        <v>818</v>
      </c>
      <c r="B819" s="275" t="s">
        <v>1304</v>
      </c>
      <c r="C819" s="275" t="s">
        <v>1057</v>
      </c>
      <c r="D819" s="275">
        <v>0</v>
      </c>
      <c r="E819" s="275">
        <v>100</v>
      </c>
      <c r="F819" s="282" t="s">
        <v>468</v>
      </c>
      <c r="G819" s="275">
        <v>1</v>
      </c>
      <c r="H819" s="275">
        <f>'Pixel-System'!AF49</f>
        <v>27</v>
      </c>
      <c r="I819" s="276" t="s">
        <v>6175</v>
      </c>
      <c r="J819" s="276">
        <f t="shared" si="12"/>
        <v>2700</v>
      </c>
      <c r="K819" s="277"/>
    </row>
    <row r="820" spans="1:11" x14ac:dyDescent="0.15">
      <c r="A820" s="274">
        <v>819</v>
      </c>
      <c r="B820" s="275" t="s">
        <v>1305</v>
      </c>
      <c r="C820" s="275" t="s">
        <v>1057</v>
      </c>
      <c r="D820" s="275">
        <v>0</v>
      </c>
      <c r="E820" s="275">
        <v>100</v>
      </c>
      <c r="F820" s="282" t="s">
        <v>468</v>
      </c>
      <c r="G820" s="275">
        <v>1</v>
      </c>
      <c r="H820" s="275">
        <f>'Pixel-System'!AF50</f>
        <v>25</v>
      </c>
      <c r="I820" s="276" t="s">
        <v>6175</v>
      </c>
      <c r="J820" s="276">
        <f t="shared" si="12"/>
        <v>2500</v>
      </c>
      <c r="K820" s="277"/>
    </row>
    <row r="821" spans="1:11" x14ac:dyDescent="0.15">
      <c r="A821" s="274">
        <v>820</v>
      </c>
      <c r="B821" s="275" t="s">
        <v>1306</v>
      </c>
      <c r="C821" s="275" t="s">
        <v>1057</v>
      </c>
      <c r="D821" s="275">
        <v>0</v>
      </c>
      <c r="E821" s="275">
        <v>100</v>
      </c>
      <c r="F821" s="282" t="s">
        <v>468</v>
      </c>
      <c r="G821" s="275">
        <v>1</v>
      </c>
      <c r="H821" s="275">
        <f>'Pixel-System'!AF51</f>
        <v>25</v>
      </c>
      <c r="I821" s="276" t="s">
        <v>6175</v>
      </c>
      <c r="J821" s="276">
        <f t="shared" si="12"/>
        <v>2500</v>
      </c>
      <c r="K821" s="277"/>
    </row>
    <row r="822" spans="1:11" x14ac:dyDescent="0.15">
      <c r="A822" s="274">
        <v>821</v>
      </c>
      <c r="B822" s="275" t="s">
        <v>1307</v>
      </c>
      <c r="C822" s="275" t="s">
        <v>1057</v>
      </c>
      <c r="D822" s="275">
        <v>0</v>
      </c>
      <c r="E822" s="275">
        <v>100</v>
      </c>
      <c r="F822" s="282" t="s">
        <v>468</v>
      </c>
      <c r="G822" s="275">
        <v>1</v>
      </c>
      <c r="H822" s="275">
        <f>'Pixel-System'!AF52</f>
        <v>25</v>
      </c>
      <c r="I822" s="276" t="s">
        <v>6175</v>
      </c>
      <c r="J822" s="276">
        <f t="shared" si="12"/>
        <v>2500</v>
      </c>
      <c r="K822" s="277"/>
    </row>
    <row r="823" spans="1:11" x14ac:dyDescent="0.15">
      <c r="A823" s="274">
        <v>822</v>
      </c>
      <c r="B823" s="275" t="s">
        <v>1308</v>
      </c>
      <c r="C823" s="275" t="s">
        <v>1057</v>
      </c>
      <c r="D823" s="275">
        <v>0</v>
      </c>
      <c r="E823" s="275">
        <v>100</v>
      </c>
      <c r="F823" s="282" t="s">
        <v>468</v>
      </c>
      <c r="G823" s="275">
        <v>1</v>
      </c>
      <c r="H823" s="275">
        <f>'Pixel-System'!AF53</f>
        <v>22</v>
      </c>
      <c r="I823" s="276" t="s">
        <v>6175</v>
      </c>
      <c r="J823" s="276">
        <f t="shared" si="12"/>
        <v>2200</v>
      </c>
      <c r="K823" s="277"/>
    </row>
    <row r="824" spans="1:11" x14ac:dyDescent="0.15">
      <c r="A824" s="274">
        <v>823</v>
      </c>
      <c r="B824" s="275" t="s">
        <v>1309</v>
      </c>
      <c r="C824" s="275" t="s">
        <v>1057</v>
      </c>
      <c r="D824" s="275">
        <v>0</v>
      </c>
      <c r="E824" s="275">
        <v>100</v>
      </c>
      <c r="F824" s="282" t="s">
        <v>468</v>
      </c>
      <c r="G824" s="275">
        <v>1</v>
      </c>
      <c r="H824" s="275">
        <f>'Pixel-System'!AF54</f>
        <v>20</v>
      </c>
      <c r="I824" s="276" t="s">
        <v>6175</v>
      </c>
      <c r="J824" s="276">
        <f t="shared" si="12"/>
        <v>2000</v>
      </c>
      <c r="K824" s="277"/>
    </row>
    <row r="825" spans="1:11" x14ac:dyDescent="0.15">
      <c r="A825" s="274">
        <v>824</v>
      </c>
      <c r="B825" s="275" t="s">
        <v>1310</v>
      </c>
      <c r="C825" s="275" t="s">
        <v>1057</v>
      </c>
      <c r="D825" s="275">
        <v>0</v>
      </c>
      <c r="E825" s="275">
        <v>100</v>
      </c>
      <c r="F825" s="282" t="s">
        <v>468</v>
      </c>
      <c r="G825" s="275">
        <v>1</v>
      </c>
      <c r="H825" s="275">
        <f>'Pixel-System'!AF55</f>
        <v>17</v>
      </c>
      <c r="I825" s="276" t="s">
        <v>6175</v>
      </c>
      <c r="J825" s="276">
        <f t="shared" si="12"/>
        <v>1700</v>
      </c>
      <c r="K825" s="277"/>
    </row>
    <row r="826" spans="1:11" x14ac:dyDescent="0.15">
      <c r="A826" s="274">
        <v>825</v>
      </c>
      <c r="B826" s="275" t="s">
        <v>1311</v>
      </c>
      <c r="C826" s="275" t="s">
        <v>1057</v>
      </c>
      <c r="D826" s="275">
        <v>0</v>
      </c>
      <c r="E826" s="275">
        <v>100</v>
      </c>
      <c r="F826" s="282" t="s">
        <v>468</v>
      </c>
      <c r="G826" s="275">
        <v>1</v>
      </c>
      <c r="H826" s="275">
        <f>'Pixel-System'!AF56</f>
        <v>14</v>
      </c>
      <c r="I826" s="276" t="s">
        <v>6175</v>
      </c>
      <c r="J826" s="276">
        <f t="shared" si="12"/>
        <v>1400</v>
      </c>
      <c r="K826" s="277"/>
    </row>
    <row r="827" spans="1:11" x14ac:dyDescent="0.15">
      <c r="A827" s="274">
        <v>826</v>
      </c>
      <c r="B827" s="275" t="s">
        <v>1312</v>
      </c>
      <c r="C827" s="275" t="s">
        <v>1057</v>
      </c>
      <c r="D827" s="275">
        <v>0</v>
      </c>
      <c r="E827" s="275">
        <v>100</v>
      </c>
      <c r="F827" s="282" t="s">
        <v>468</v>
      </c>
      <c r="G827" s="275">
        <v>1</v>
      </c>
      <c r="H827" s="275">
        <f>'Pixel-System'!AF57</f>
        <v>0</v>
      </c>
      <c r="I827" s="276" t="s">
        <v>6175</v>
      </c>
      <c r="J827" s="276">
        <f t="shared" si="12"/>
        <v>0</v>
      </c>
      <c r="K827" s="277"/>
    </row>
    <row r="828" spans="1:11" x14ac:dyDescent="0.15">
      <c r="A828" s="274">
        <v>827</v>
      </c>
      <c r="B828" s="275" t="s">
        <v>1313</v>
      </c>
      <c r="C828" s="275" t="s">
        <v>1057</v>
      </c>
      <c r="D828" s="275">
        <v>0</v>
      </c>
      <c r="E828" s="275">
        <v>100</v>
      </c>
      <c r="F828" s="282" t="s">
        <v>468</v>
      </c>
      <c r="G828" s="275">
        <v>1</v>
      </c>
      <c r="H828" s="275">
        <f>'Pixel-System'!AF58</f>
        <v>58</v>
      </c>
      <c r="I828" s="276" t="s">
        <v>6175</v>
      </c>
      <c r="J828" s="276">
        <f t="shared" si="12"/>
        <v>5800</v>
      </c>
      <c r="K828" s="277"/>
    </row>
    <row r="829" spans="1:11" x14ac:dyDescent="0.15">
      <c r="A829" s="274">
        <v>828</v>
      </c>
      <c r="B829" s="275" t="s">
        <v>1314</v>
      </c>
      <c r="C829" s="275" t="s">
        <v>1057</v>
      </c>
      <c r="D829" s="275">
        <v>0</v>
      </c>
      <c r="E829" s="275">
        <v>100</v>
      </c>
      <c r="F829" s="282" t="s">
        <v>468</v>
      </c>
      <c r="G829" s="275">
        <v>1</v>
      </c>
      <c r="H829" s="275">
        <f>'Pixel-System'!AF59</f>
        <v>60</v>
      </c>
      <c r="I829" s="276" t="s">
        <v>6175</v>
      </c>
      <c r="J829" s="276">
        <f t="shared" si="12"/>
        <v>6000</v>
      </c>
      <c r="K829" s="277"/>
    </row>
    <row r="830" spans="1:11" x14ac:dyDescent="0.15">
      <c r="A830" s="274">
        <v>829</v>
      </c>
      <c r="B830" s="275" t="s">
        <v>1315</v>
      </c>
      <c r="C830" s="275" t="s">
        <v>1057</v>
      </c>
      <c r="D830" s="275">
        <v>0</v>
      </c>
      <c r="E830" s="275">
        <v>100</v>
      </c>
      <c r="F830" s="282" t="s">
        <v>468</v>
      </c>
      <c r="G830" s="275">
        <v>1</v>
      </c>
      <c r="H830" s="275">
        <f>'Pixel-System'!AF60</f>
        <v>55</v>
      </c>
      <c r="I830" s="276" t="s">
        <v>6175</v>
      </c>
      <c r="J830" s="276">
        <f t="shared" si="12"/>
        <v>5500</v>
      </c>
      <c r="K830" s="277"/>
    </row>
    <row r="831" spans="1:11" x14ac:dyDescent="0.15">
      <c r="A831" s="274">
        <v>830</v>
      </c>
      <c r="B831" s="275" t="s">
        <v>1316</v>
      </c>
      <c r="C831" s="275" t="s">
        <v>1057</v>
      </c>
      <c r="D831" s="275">
        <v>0</v>
      </c>
      <c r="E831" s="275">
        <v>100</v>
      </c>
      <c r="F831" s="282" t="s">
        <v>468</v>
      </c>
      <c r="G831" s="275">
        <v>1</v>
      </c>
      <c r="H831" s="275">
        <f>'Pixel-System'!AF61</f>
        <v>48</v>
      </c>
      <c r="I831" s="276" t="s">
        <v>6175</v>
      </c>
      <c r="J831" s="276">
        <f t="shared" si="12"/>
        <v>4800</v>
      </c>
      <c r="K831" s="277"/>
    </row>
    <row r="832" spans="1:11" x14ac:dyDescent="0.15">
      <c r="A832" s="274">
        <v>831</v>
      </c>
      <c r="B832" s="275" t="s">
        <v>1317</v>
      </c>
      <c r="C832" s="275" t="s">
        <v>1057</v>
      </c>
      <c r="D832" s="275">
        <v>0</v>
      </c>
      <c r="E832" s="275">
        <v>100</v>
      </c>
      <c r="F832" s="282" t="s">
        <v>468</v>
      </c>
      <c r="G832" s="275">
        <v>1</v>
      </c>
      <c r="H832" s="275">
        <f>'Pixel-System'!AF62</f>
        <v>48</v>
      </c>
      <c r="I832" s="276" t="s">
        <v>6175</v>
      </c>
      <c r="J832" s="276">
        <f t="shared" si="12"/>
        <v>4800</v>
      </c>
      <c r="K832" s="277"/>
    </row>
    <row r="833" spans="1:11" x14ac:dyDescent="0.15">
      <c r="A833" s="274">
        <v>832</v>
      </c>
      <c r="B833" s="275" t="s">
        <v>1318</v>
      </c>
      <c r="C833" s="275" t="s">
        <v>1057</v>
      </c>
      <c r="D833" s="275">
        <v>0</v>
      </c>
      <c r="E833" s="275">
        <v>100</v>
      </c>
      <c r="F833" s="282" t="s">
        <v>468</v>
      </c>
      <c r="G833" s="275">
        <v>1</v>
      </c>
      <c r="H833" s="275">
        <f>'Pixel-System'!AF63</f>
        <v>48</v>
      </c>
      <c r="I833" s="276" t="s">
        <v>6175</v>
      </c>
      <c r="J833" s="276">
        <f t="shared" si="12"/>
        <v>4800</v>
      </c>
      <c r="K833" s="277"/>
    </row>
    <row r="834" spans="1:11" x14ac:dyDescent="0.15">
      <c r="A834" s="274">
        <v>833</v>
      </c>
      <c r="B834" s="275" t="s">
        <v>1319</v>
      </c>
      <c r="C834" s="275" t="s">
        <v>1057</v>
      </c>
      <c r="D834" s="275">
        <v>0</v>
      </c>
      <c r="E834" s="275">
        <v>100</v>
      </c>
      <c r="F834" s="282" t="s">
        <v>468</v>
      </c>
      <c r="G834" s="275">
        <v>1</v>
      </c>
      <c r="H834" s="275">
        <f>'Pixel-System'!AF64</f>
        <v>44</v>
      </c>
      <c r="I834" s="276" t="s">
        <v>6175</v>
      </c>
      <c r="J834" s="276">
        <f t="shared" si="12"/>
        <v>4400</v>
      </c>
      <c r="K834" s="277"/>
    </row>
    <row r="835" spans="1:11" x14ac:dyDescent="0.15">
      <c r="A835" s="274">
        <v>834</v>
      </c>
      <c r="B835" s="275" t="s">
        <v>1320</v>
      </c>
      <c r="C835" s="275" t="s">
        <v>1057</v>
      </c>
      <c r="D835" s="275">
        <v>0</v>
      </c>
      <c r="E835" s="275">
        <v>100</v>
      </c>
      <c r="F835" s="282" t="s">
        <v>468</v>
      </c>
      <c r="G835" s="275">
        <v>1</v>
      </c>
      <c r="H835" s="275">
        <f>'Pixel-System'!AF65</f>
        <v>39</v>
      </c>
      <c r="I835" s="276" t="s">
        <v>6175</v>
      </c>
      <c r="J835" s="276">
        <f t="shared" si="12"/>
        <v>3900</v>
      </c>
      <c r="K835" s="277"/>
    </row>
    <row r="836" spans="1:11" x14ac:dyDescent="0.15">
      <c r="A836" s="274">
        <v>835</v>
      </c>
      <c r="B836" s="275" t="s">
        <v>1321</v>
      </c>
      <c r="C836" s="275" t="s">
        <v>1057</v>
      </c>
      <c r="D836" s="275">
        <v>0</v>
      </c>
      <c r="E836" s="275">
        <v>100</v>
      </c>
      <c r="F836" s="282" t="s">
        <v>468</v>
      </c>
      <c r="G836" s="275">
        <v>1</v>
      </c>
      <c r="H836" s="275">
        <f>'Pixel-System'!AF66</f>
        <v>36</v>
      </c>
      <c r="I836" s="276" t="s">
        <v>6175</v>
      </c>
      <c r="J836" s="276">
        <f t="shared" si="12"/>
        <v>3600</v>
      </c>
      <c r="K836" s="277"/>
    </row>
    <row r="837" spans="1:11" x14ac:dyDescent="0.15">
      <c r="A837" s="274">
        <v>836</v>
      </c>
      <c r="B837" s="275" t="s">
        <v>1322</v>
      </c>
      <c r="C837" s="275" t="s">
        <v>1057</v>
      </c>
      <c r="D837" s="275">
        <v>0</v>
      </c>
      <c r="E837" s="275">
        <v>100</v>
      </c>
      <c r="F837" s="282" t="s">
        <v>468</v>
      </c>
      <c r="G837" s="275">
        <v>1</v>
      </c>
      <c r="H837" s="275">
        <f>'Pixel-System'!AF67</f>
        <v>29</v>
      </c>
      <c r="I837" s="276" t="s">
        <v>6175</v>
      </c>
      <c r="J837" s="276">
        <f t="shared" si="12"/>
        <v>2900</v>
      </c>
      <c r="K837" s="277"/>
    </row>
    <row r="838" spans="1:11" x14ac:dyDescent="0.15">
      <c r="A838" s="274">
        <v>837</v>
      </c>
      <c r="B838" s="275" t="s">
        <v>1323</v>
      </c>
      <c r="C838" s="275" t="s">
        <v>1057</v>
      </c>
      <c r="D838" s="275">
        <v>0</v>
      </c>
      <c r="E838" s="275">
        <v>100</v>
      </c>
      <c r="F838" s="282" t="s">
        <v>468</v>
      </c>
      <c r="G838" s="275">
        <v>1</v>
      </c>
      <c r="H838" s="275">
        <f>'Pixel-System'!AF68</f>
        <v>22</v>
      </c>
      <c r="I838" s="276" t="s">
        <v>6175</v>
      </c>
      <c r="J838" s="276">
        <f t="shared" si="12"/>
        <v>2200</v>
      </c>
      <c r="K838" s="277"/>
    </row>
    <row r="839" spans="1:11" x14ac:dyDescent="0.15">
      <c r="A839" s="274">
        <v>838</v>
      </c>
      <c r="B839" s="275" t="s">
        <v>1324</v>
      </c>
      <c r="C839" s="275" t="s">
        <v>1057</v>
      </c>
      <c r="D839" s="275">
        <v>0</v>
      </c>
      <c r="E839" s="275">
        <v>100</v>
      </c>
      <c r="F839" s="282" t="s">
        <v>468</v>
      </c>
      <c r="G839" s="275">
        <v>1</v>
      </c>
      <c r="H839" s="275">
        <f>'Pixel-System'!AF69</f>
        <v>22</v>
      </c>
      <c r="I839" s="276" t="s">
        <v>6175</v>
      </c>
      <c r="J839" s="276">
        <f t="shared" si="12"/>
        <v>2200</v>
      </c>
      <c r="K839" s="277"/>
    </row>
    <row r="840" spans="1:11" x14ac:dyDescent="0.15">
      <c r="A840" s="274">
        <v>839</v>
      </c>
      <c r="B840" s="275" t="s">
        <v>1325</v>
      </c>
      <c r="C840" s="275" t="s">
        <v>1057</v>
      </c>
      <c r="D840" s="275">
        <v>0</v>
      </c>
      <c r="E840" s="275">
        <v>100</v>
      </c>
      <c r="F840" s="282" t="s">
        <v>468</v>
      </c>
      <c r="G840" s="275">
        <v>1</v>
      </c>
      <c r="H840" s="275">
        <f>'Pixel-System'!AF70</f>
        <v>22</v>
      </c>
      <c r="I840" s="276" t="s">
        <v>6175</v>
      </c>
      <c r="J840" s="276">
        <f t="shared" si="12"/>
        <v>2200</v>
      </c>
      <c r="K840" s="277"/>
    </row>
    <row r="841" spans="1:11" x14ac:dyDescent="0.15">
      <c r="A841" s="274">
        <v>840</v>
      </c>
      <c r="B841" s="275" t="s">
        <v>1326</v>
      </c>
      <c r="C841" s="275" t="s">
        <v>1057</v>
      </c>
      <c r="D841" s="275">
        <v>0</v>
      </c>
      <c r="E841" s="275">
        <v>100</v>
      </c>
      <c r="F841" s="282" t="s">
        <v>468</v>
      </c>
      <c r="G841" s="275">
        <v>1</v>
      </c>
      <c r="H841" s="275">
        <f>'Pixel-System'!AF71</f>
        <v>22</v>
      </c>
      <c r="I841" s="276" t="s">
        <v>6175</v>
      </c>
      <c r="J841" s="276">
        <f t="shared" si="12"/>
        <v>2200</v>
      </c>
      <c r="K841" s="277"/>
    </row>
    <row r="842" spans="1:11" x14ac:dyDescent="0.15">
      <c r="A842" s="274">
        <v>841</v>
      </c>
      <c r="B842" s="275" t="s">
        <v>1327</v>
      </c>
      <c r="C842" s="275" t="s">
        <v>1057</v>
      </c>
      <c r="D842" s="275">
        <v>0</v>
      </c>
      <c r="E842" s="275">
        <v>100</v>
      </c>
      <c r="F842" s="282" t="s">
        <v>468</v>
      </c>
      <c r="G842" s="275">
        <v>1</v>
      </c>
      <c r="H842" s="275">
        <f>'Pixel-System'!AF72</f>
        <v>22</v>
      </c>
      <c r="I842" s="276" t="s">
        <v>6175</v>
      </c>
      <c r="J842" s="276">
        <f t="shared" si="12"/>
        <v>2200</v>
      </c>
      <c r="K842" s="277"/>
    </row>
    <row r="843" spans="1:11" x14ac:dyDescent="0.15">
      <c r="A843" s="274">
        <v>842</v>
      </c>
      <c r="B843" s="275" t="s">
        <v>1328</v>
      </c>
      <c r="C843" s="275" t="s">
        <v>1057</v>
      </c>
      <c r="D843" s="275">
        <v>0</v>
      </c>
      <c r="E843" s="275">
        <v>100</v>
      </c>
      <c r="F843" s="282" t="s">
        <v>468</v>
      </c>
      <c r="G843" s="275">
        <v>1</v>
      </c>
      <c r="H843" s="275">
        <f>'Pixel-System'!AF73</f>
        <v>0</v>
      </c>
      <c r="I843" s="276" t="s">
        <v>6175</v>
      </c>
      <c r="J843" s="276">
        <f t="shared" si="12"/>
        <v>0</v>
      </c>
      <c r="K843" s="277"/>
    </row>
    <row r="844" spans="1:11" x14ac:dyDescent="0.15">
      <c r="A844" s="274">
        <v>843</v>
      </c>
      <c r="B844" s="285" t="s">
        <v>1329</v>
      </c>
      <c r="C844" s="285" t="s">
        <v>1057</v>
      </c>
      <c r="D844" s="285">
        <v>0</v>
      </c>
      <c r="E844" s="285">
        <v>100</v>
      </c>
      <c r="F844" s="286" t="s">
        <v>468</v>
      </c>
      <c r="G844" s="285">
        <v>1</v>
      </c>
      <c r="H844" s="285">
        <f>'Pixel-System'!AF74</f>
        <v>0</v>
      </c>
      <c r="I844" s="345" t="s">
        <v>6174</v>
      </c>
      <c r="J844" s="345">
        <f t="shared" si="12"/>
        <v>0</v>
      </c>
      <c r="K844" s="277"/>
    </row>
    <row r="845" spans="1:11" x14ac:dyDescent="0.15">
      <c r="A845" s="274">
        <v>844</v>
      </c>
      <c r="B845" s="285" t="s">
        <v>1330</v>
      </c>
      <c r="C845" s="285" t="s">
        <v>1057</v>
      </c>
      <c r="D845" s="285">
        <v>0</v>
      </c>
      <c r="E845" s="285">
        <v>100</v>
      </c>
      <c r="F845" s="286" t="s">
        <v>468</v>
      </c>
      <c r="G845" s="285">
        <v>1</v>
      </c>
      <c r="H845" s="285">
        <f>'Pixel-System'!AF75</f>
        <v>0</v>
      </c>
      <c r="I845" s="345" t="s">
        <v>6174</v>
      </c>
      <c r="J845" s="345">
        <f t="shared" ref="J845:J908" si="13">H845*100</f>
        <v>0</v>
      </c>
      <c r="K845" s="277"/>
    </row>
    <row r="846" spans="1:11" x14ac:dyDescent="0.15">
      <c r="A846" s="274">
        <v>845</v>
      </c>
      <c r="B846" s="285" t="s">
        <v>1331</v>
      </c>
      <c r="C846" s="285" t="s">
        <v>1057</v>
      </c>
      <c r="D846" s="285">
        <v>0</v>
      </c>
      <c r="E846" s="285">
        <v>100</v>
      </c>
      <c r="F846" s="286" t="s">
        <v>468</v>
      </c>
      <c r="G846" s="285">
        <v>1</v>
      </c>
      <c r="H846" s="285">
        <f>'Pixel-System'!AF76</f>
        <v>0</v>
      </c>
      <c r="I846" s="345" t="s">
        <v>6174</v>
      </c>
      <c r="J846" s="345">
        <f t="shared" si="13"/>
        <v>0</v>
      </c>
      <c r="K846" s="277"/>
    </row>
    <row r="847" spans="1:11" x14ac:dyDescent="0.15">
      <c r="A847" s="274">
        <v>846</v>
      </c>
      <c r="B847" s="285" t="s">
        <v>1332</v>
      </c>
      <c r="C847" s="285" t="s">
        <v>1057</v>
      </c>
      <c r="D847" s="285">
        <v>0</v>
      </c>
      <c r="E847" s="285">
        <v>100</v>
      </c>
      <c r="F847" s="286" t="s">
        <v>468</v>
      </c>
      <c r="G847" s="285">
        <v>1</v>
      </c>
      <c r="H847" s="285">
        <f>'Pixel-System'!AF77</f>
        <v>0</v>
      </c>
      <c r="I847" s="345" t="s">
        <v>6174</v>
      </c>
      <c r="J847" s="345">
        <f t="shared" si="13"/>
        <v>0</v>
      </c>
      <c r="K847" s="277"/>
    </row>
    <row r="848" spans="1:11" x14ac:dyDescent="0.15">
      <c r="A848" s="274">
        <v>847</v>
      </c>
      <c r="B848" s="285" t="s">
        <v>1333</v>
      </c>
      <c r="C848" s="285" t="s">
        <v>1057</v>
      </c>
      <c r="D848" s="285">
        <v>0</v>
      </c>
      <c r="E848" s="285">
        <v>100</v>
      </c>
      <c r="F848" s="286" t="s">
        <v>468</v>
      </c>
      <c r="G848" s="285">
        <v>1</v>
      </c>
      <c r="H848" s="285">
        <f>'Pixel-System'!AF78</f>
        <v>0</v>
      </c>
      <c r="I848" s="345" t="s">
        <v>6174</v>
      </c>
      <c r="J848" s="345">
        <f t="shared" si="13"/>
        <v>0</v>
      </c>
      <c r="K848" s="277"/>
    </row>
    <row r="849" spans="1:11" x14ac:dyDescent="0.15">
      <c r="A849" s="274">
        <v>848</v>
      </c>
      <c r="B849" s="285" t="s">
        <v>1334</v>
      </c>
      <c r="C849" s="285" t="s">
        <v>1057</v>
      </c>
      <c r="D849" s="285">
        <v>0</v>
      </c>
      <c r="E849" s="285">
        <v>100</v>
      </c>
      <c r="F849" s="286" t="s">
        <v>468</v>
      </c>
      <c r="G849" s="285">
        <v>1</v>
      </c>
      <c r="H849" s="285">
        <f>'Pixel-System'!AF79</f>
        <v>0</v>
      </c>
      <c r="I849" s="345" t="s">
        <v>6174</v>
      </c>
      <c r="J849" s="345">
        <f t="shared" si="13"/>
        <v>0</v>
      </c>
      <c r="K849" s="277"/>
    </row>
    <row r="850" spans="1:11" x14ac:dyDescent="0.15">
      <c r="A850" s="274">
        <v>849</v>
      </c>
      <c r="B850" s="285" t="s">
        <v>1335</v>
      </c>
      <c r="C850" s="285" t="s">
        <v>1057</v>
      </c>
      <c r="D850" s="285">
        <v>0</v>
      </c>
      <c r="E850" s="285">
        <v>100</v>
      </c>
      <c r="F850" s="286" t="s">
        <v>468</v>
      </c>
      <c r="G850" s="285">
        <v>1</v>
      </c>
      <c r="H850" s="285">
        <f>'Pixel-System'!AF80</f>
        <v>0</v>
      </c>
      <c r="I850" s="345" t="s">
        <v>6174</v>
      </c>
      <c r="J850" s="345">
        <f t="shared" si="13"/>
        <v>0</v>
      </c>
      <c r="K850" s="277"/>
    </row>
    <row r="851" spans="1:11" x14ac:dyDescent="0.15">
      <c r="A851" s="274">
        <v>850</v>
      </c>
      <c r="B851" s="285" t="s">
        <v>1336</v>
      </c>
      <c r="C851" s="285" t="s">
        <v>1057</v>
      </c>
      <c r="D851" s="285">
        <v>0</v>
      </c>
      <c r="E851" s="285">
        <v>100</v>
      </c>
      <c r="F851" s="286" t="s">
        <v>468</v>
      </c>
      <c r="G851" s="285">
        <v>1</v>
      </c>
      <c r="H851" s="285">
        <f>'Pixel-System'!AF81</f>
        <v>0</v>
      </c>
      <c r="I851" s="345" t="s">
        <v>6174</v>
      </c>
      <c r="J851" s="345">
        <f t="shared" si="13"/>
        <v>0</v>
      </c>
      <c r="K851" s="277"/>
    </row>
    <row r="852" spans="1:11" x14ac:dyDescent="0.15">
      <c r="A852" s="274">
        <v>851</v>
      </c>
      <c r="B852" s="285" t="s">
        <v>1337</v>
      </c>
      <c r="C852" s="285" t="s">
        <v>1057</v>
      </c>
      <c r="D852" s="285">
        <v>0</v>
      </c>
      <c r="E852" s="285">
        <v>100</v>
      </c>
      <c r="F852" s="286" t="s">
        <v>468</v>
      </c>
      <c r="G852" s="285">
        <v>1</v>
      </c>
      <c r="H852" s="285">
        <f>'Pixel-System'!AF82</f>
        <v>0</v>
      </c>
      <c r="I852" s="345" t="s">
        <v>6174</v>
      </c>
      <c r="J852" s="345">
        <f t="shared" si="13"/>
        <v>0</v>
      </c>
      <c r="K852" s="277"/>
    </row>
    <row r="853" spans="1:11" x14ac:dyDescent="0.15">
      <c r="A853" s="274">
        <v>852</v>
      </c>
      <c r="B853" s="285" t="s">
        <v>1338</v>
      </c>
      <c r="C853" s="285" t="s">
        <v>1057</v>
      </c>
      <c r="D853" s="285">
        <v>0</v>
      </c>
      <c r="E853" s="285">
        <v>100</v>
      </c>
      <c r="F853" s="286" t="s">
        <v>468</v>
      </c>
      <c r="G853" s="285">
        <v>1</v>
      </c>
      <c r="H853" s="285">
        <f>'Pixel-System'!AF83</f>
        <v>0</v>
      </c>
      <c r="I853" s="345" t="s">
        <v>6174</v>
      </c>
      <c r="J853" s="345">
        <f t="shared" si="13"/>
        <v>0</v>
      </c>
      <c r="K853" s="277"/>
    </row>
    <row r="854" spans="1:11" x14ac:dyDescent="0.15">
      <c r="A854" s="274">
        <v>853</v>
      </c>
      <c r="B854" s="285" t="s">
        <v>1339</v>
      </c>
      <c r="C854" s="285" t="s">
        <v>1057</v>
      </c>
      <c r="D854" s="285">
        <v>0</v>
      </c>
      <c r="E854" s="285">
        <v>100</v>
      </c>
      <c r="F854" s="286" t="s">
        <v>468</v>
      </c>
      <c r="G854" s="285">
        <v>1</v>
      </c>
      <c r="H854" s="285">
        <f>'Pixel-System'!AF84</f>
        <v>0</v>
      </c>
      <c r="I854" s="345" t="s">
        <v>6174</v>
      </c>
      <c r="J854" s="345">
        <f t="shared" si="13"/>
        <v>0</v>
      </c>
      <c r="K854" s="277"/>
    </row>
    <row r="855" spans="1:11" x14ac:dyDescent="0.15">
      <c r="A855" s="274">
        <v>854</v>
      </c>
      <c r="B855" s="285" t="s">
        <v>1340</v>
      </c>
      <c r="C855" s="285" t="s">
        <v>1057</v>
      </c>
      <c r="D855" s="285">
        <v>0</v>
      </c>
      <c r="E855" s="285">
        <v>100</v>
      </c>
      <c r="F855" s="286" t="s">
        <v>468</v>
      </c>
      <c r="G855" s="285">
        <v>1</v>
      </c>
      <c r="H855" s="285">
        <f>'Pixel-System'!AF85</f>
        <v>0</v>
      </c>
      <c r="I855" s="345" t="s">
        <v>6174</v>
      </c>
      <c r="J855" s="345">
        <f t="shared" si="13"/>
        <v>0</v>
      </c>
      <c r="K855" s="277"/>
    </row>
    <row r="856" spans="1:11" x14ac:dyDescent="0.15">
      <c r="A856" s="274">
        <v>855</v>
      </c>
      <c r="B856" s="285" t="s">
        <v>1341</v>
      </c>
      <c r="C856" s="285" t="s">
        <v>1057</v>
      </c>
      <c r="D856" s="285">
        <v>0</v>
      </c>
      <c r="E856" s="285">
        <v>100</v>
      </c>
      <c r="F856" s="286" t="s">
        <v>468</v>
      </c>
      <c r="G856" s="285">
        <v>1</v>
      </c>
      <c r="H856" s="285">
        <f>'Pixel-System'!AF86</f>
        <v>0</v>
      </c>
      <c r="I856" s="345" t="s">
        <v>6174</v>
      </c>
      <c r="J856" s="345">
        <f t="shared" si="13"/>
        <v>0</v>
      </c>
      <c r="K856" s="277"/>
    </row>
    <row r="857" spans="1:11" x14ac:dyDescent="0.15">
      <c r="A857" s="274">
        <v>856</v>
      </c>
      <c r="B857" s="285" t="s">
        <v>1342</v>
      </c>
      <c r="C857" s="285" t="s">
        <v>1057</v>
      </c>
      <c r="D857" s="285">
        <v>0</v>
      </c>
      <c r="E857" s="285">
        <v>100</v>
      </c>
      <c r="F857" s="286" t="s">
        <v>468</v>
      </c>
      <c r="G857" s="285">
        <v>1</v>
      </c>
      <c r="H857" s="285">
        <f>'Pixel-System'!AF87</f>
        <v>0</v>
      </c>
      <c r="I857" s="345" t="s">
        <v>6174</v>
      </c>
      <c r="J857" s="345">
        <f t="shared" si="13"/>
        <v>0</v>
      </c>
      <c r="K857" s="277"/>
    </row>
    <row r="858" spans="1:11" x14ac:dyDescent="0.15">
      <c r="A858" s="274">
        <v>857</v>
      </c>
      <c r="B858" s="285" t="s">
        <v>1343</v>
      </c>
      <c r="C858" s="285" t="s">
        <v>1057</v>
      </c>
      <c r="D858" s="285">
        <v>0</v>
      </c>
      <c r="E858" s="285">
        <v>100</v>
      </c>
      <c r="F858" s="286" t="s">
        <v>468</v>
      </c>
      <c r="G858" s="285">
        <v>1</v>
      </c>
      <c r="H858" s="285">
        <f>'Pixel-System'!AF88</f>
        <v>0</v>
      </c>
      <c r="I858" s="345" t="s">
        <v>6174</v>
      </c>
      <c r="J858" s="345">
        <f t="shared" si="13"/>
        <v>0</v>
      </c>
      <c r="K858" s="277"/>
    </row>
    <row r="859" spans="1:11" x14ac:dyDescent="0.15">
      <c r="A859" s="274">
        <v>858</v>
      </c>
      <c r="B859" s="285" t="s">
        <v>1344</v>
      </c>
      <c r="C859" s="285" t="s">
        <v>1057</v>
      </c>
      <c r="D859" s="285">
        <v>0</v>
      </c>
      <c r="E859" s="285">
        <v>100</v>
      </c>
      <c r="F859" s="286" t="s">
        <v>468</v>
      </c>
      <c r="G859" s="285">
        <v>1</v>
      </c>
      <c r="H859" s="285">
        <f>'Pixel-System'!AF89</f>
        <v>0</v>
      </c>
      <c r="I859" s="345" t="s">
        <v>6174</v>
      </c>
      <c r="J859" s="345">
        <f t="shared" si="13"/>
        <v>0</v>
      </c>
      <c r="K859" s="277"/>
    </row>
    <row r="860" spans="1:11" x14ac:dyDescent="0.15">
      <c r="A860" s="274">
        <v>859</v>
      </c>
      <c r="B860" s="285" t="s">
        <v>1345</v>
      </c>
      <c r="C860" s="285" t="s">
        <v>1057</v>
      </c>
      <c r="D860" s="285">
        <v>0</v>
      </c>
      <c r="E860" s="285">
        <v>100</v>
      </c>
      <c r="F860" s="286" t="s">
        <v>468</v>
      </c>
      <c r="G860" s="285">
        <v>1</v>
      </c>
      <c r="H860" s="285">
        <f>'Pixel-System'!AF90</f>
        <v>0</v>
      </c>
      <c r="I860" s="345" t="s">
        <v>6174</v>
      </c>
      <c r="J860" s="345">
        <f t="shared" si="13"/>
        <v>0</v>
      </c>
      <c r="K860" s="277"/>
    </row>
    <row r="861" spans="1:11" x14ac:dyDescent="0.15">
      <c r="A861" s="274">
        <v>860</v>
      </c>
      <c r="B861" s="285" t="s">
        <v>1346</v>
      </c>
      <c r="C861" s="285" t="s">
        <v>1057</v>
      </c>
      <c r="D861" s="285">
        <v>0</v>
      </c>
      <c r="E861" s="285">
        <v>100</v>
      </c>
      <c r="F861" s="286" t="s">
        <v>468</v>
      </c>
      <c r="G861" s="285">
        <v>1</v>
      </c>
      <c r="H861" s="285">
        <f>'Pixel-System'!AF91</f>
        <v>0</v>
      </c>
      <c r="I861" s="345" t="s">
        <v>6174</v>
      </c>
      <c r="J861" s="345">
        <f t="shared" si="13"/>
        <v>0</v>
      </c>
      <c r="K861" s="277"/>
    </row>
    <row r="862" spans="1:11" x14ac:dyDescent="0.15">
      <c r="A862" s="274">
        <v>861</v>
      </c>
      <c r="B862" s="285" t="s">
        <v>1347</v>
      </c>
      <c r="C862" s="285" t="s">
        <v>1057</v>
      </c>
      <c r="D862" s="285">
        <v>0</v>
      </c>
      <c r="E862" s="285">
        <v>100</v>
      </c>
      <c r="F862" s="286" t="s">
        <v>468</v>
      </c>
      <c r="G862" s="285">
        <v>1</v>
      </c>
      <c r="H862" s="285">
        <f>'Pixel-System'!AF92</f>
        <v>0</v>
      </c>
      <c r="I862" s="345" t="s">
        <v>6174</v>
      </c>
      <c r="J862" s="345">
        <f t="shared" si="13"/>
        <v>0</v>
      </c>
      <c r="K862" s="277"/>
    </row>
    <row r="863" spans="1:11" x14ac:dyDescent="0.15">
      <c r="A863" s="274">
        <v>862</v>
      </c>
      <c r="B863" s="285" t="s">
        <v>1348</v>
      </c>
      <c r="C863" s="285" t="s">
        <v>1057</v>
      </c>
      <c r="D863" s="285">
        <v>0</v>
      </c>
      <c r="E863" s="285">
        <v>100</v>
      </c>
      <c r="F863" s="286" t="s">
        <v>468</v>
      </c>
      <c r="G863" s="285">
        <v>1</v>
      </c>
      <c r="H863" s="285">
        <f>'Pixel-System'!AF93</f>
        <v>0</v>
      </c>
      <c r="I863" s="345" t="s">
        <v>6174</v>
      </c>
      <c r="J863" s="345">
        <f t="shared" si="13"/>
        <v>0</v>
      </c>
      <c r="K863" s="277"/>
    </row>
    <row r="864" spans="1:11" x14ac:dyDescent="0.15">
      <c r="A864" s="274">
        <v>863</v>
      </c>
      <c r="B864" s="285" t="s">
        <v>1349</v>
      </c>
      <c r="C864" s="285" t="s">
        <v>1057</v>
      </c>
      <c r="D864" s="285">
        <v>0</v>
      </c>
      <c r="E864" s="285">
        <v>100</v>
      </c>
      <c r="F864" s="286" t="s">
        <v>468</v>
      </c>
      <c r="G864" s="285">
        <v>1</v>
      </c>
      <c r="H864" s="285">
        <f>'Pixel-System'!AF94</f>
        <v>0</v>
      </c>
      <c r="I864" s="345" t="s">
        <v>6174</v>
      </c>
      <c r="J864" s="345">
        <f t="shared" si="13"/>
        <v>0</v>
      </c>
      <c r="K864" s="277"/>
    </row>
    <row r="865" spans="1:11" x14ac:dyDescent="0.15">
      <c r="A865" s="274">
        <v>864</v>
      </c>
      <c r="B865" s="285" t="s">
        <v>1350</v>
      </c>
      <c r="C865" s="285" t="s">
        <v>1057</v>
      </c>
      <c r="D865" s="285">
        <v>0</v>
      </c>
      <c r="E865" s="285">
        <v>100</v>
      </c>
      <c r="F865" s="286" t="s">
        <v>468</v>
      </c>
      <c r="G865" s="285">
        <v>1</v>
      </c>
      <c r="H865" s="285">
        <f>'Pixel-System'!AF95</f>
        <v>0</v>
      </c>
      <c r="I865" s="345" t="s">
        <v>6174</v>
      </c>
      <c r="J865" s="345">
        <f t="shared" si="13"/>
        <v>0</v>
      </c>
      <c r="K865" s="277"/>
    </row>
    <row r="866" spans="1:11" x14ac:dyDescent="0.15">
      <c r="A866" s="274">
        <v>865</v>
      </c>
      <c r="B866" s="285" t="s">
        <v>1351</v>
      </c>
      <c r="C866" s="285" t="s">
        <v>1057</v>
      </c>
      <c r="D866" s="285">
        <v>0</v>
      </c>
      <c r="E866" s="285">
        <v>100</v>
      </c>
      <c r="F866" s="286" t="s">
        <v>468</v>
      </c>
      <c r="G866" s="285">
        <v>1</v>
      </c>
      <c r="H866" s="285">
        <f>'Pixel-System'!AF96</f>
        <v>0</v>
      </c>
      <c r="I866" s="345" t="s">
        <v>6174</v>
      </c>
      <c r="J866" s="345">
        <f t="shared" si="13"/>
        <v>0</v>
      </c>
      <c r="K866" s="277"/>
    </row>
    <row r="867" spans="1:11" x14ac:dyDescent="0.15">
      <c r="A867" s="274">
        <v>866</v>
      </c>
      <c r="B867" s="285" t="s">
        <v>1352</v>
      </c>
      <c r="C867" s="285" t="s">
        <v>1057</v>
      </c>
      <c r="D867" s="285">
        <v>0</v>
      </c>
      <c r="E867" s="285">
        <v>100</v>
      </c>
      <c r="F867" s="286" t="s">
        <v>468</v>
      </c>
      <c r="G867" s="285">
        <v>1</v>
      </c>
      <c r="H867" s="285">
        <f>'Pixel-System'!AF97</f>
        <v>0</v>
      </c>
      <c r="I867" s="345" t="s">
        <v>6174</v>
      </c>
      <c r="J867" s="345">
        <f t="shared" si="13"/>
        <v>0</v>
      </c>
      <c r="K867" s="277"/>
    </row>
    <row r="868" spans="1:11" x14ac:dyDescent="0.15">
      <c r="A868" s="274">
        <v>867</v>
      </c>
      <c r="B868" s="285" t="s">
        <v>1353</v>
      </c>
      <c r="C868" s="285" t="s">
        <v>1057</v>
      </c>
      <c r="D868" s="285">
        <v>0</v>
      </c>
      <c r="E868" s="285">
        <v>100</v>
      </c>
      <c r="F868" s="286" t="s">
        <v>468</v>
      </c>
      <c r="G868" s="285">
        <v>1</v>
      </c>
      <c r="H868" s="285">
        <f>'Pixel-System'!AF98</f>
        <v>0</v>
      </c>
      <c r="I868" s="345" t="s">
        <v>6174</v>
      </c>
      <c r="J868" s="345">
        <f t="shared" si="13"/>
        <v>0</v>
      </c>
      <c r="K868" s="277"/>
    </row>
    <row r="869" spans="1:11" x14ac:dyDescent="0.15">
      <c r="A869" s="274">
        <v>868</v>
      </c>
      <c r="B869" s="285" t="s">
        <v>1354</v>
      </c>
      <c r="C869" s="285" t="s">
        <v>1057</v>
      </c>
      <c r="D869" s="285">
        <v>0</v>
      </c>
      <c r="E869" s="285">
        <v>100</v>
      </c>
      <c r="F869" s="286" t="s">
        <v>468</v>
      </c>
      <c r="G869" s="285">
        <v>1</v>
      </c>
      <c r="H869" s="285">
        <f>'Pixel-System'!AF99</f>
        <v>0</v>
      </c>
      <c r="I869" s="345" t="s">
        <v>6174</v>
      </c>
      <c r="J869" s="345">
        <f t="shared" si="13"/>
        <v>0</v>
      </c>
      <c r="K869" s="277"/>
    </row>
    <row r="870" spans="1:11" x14ac:dyDescent="0.15">
      <c r="A870" s="274">
        <v>869</v>
      </c>
      <c r="B870" s="285" t="s">
        <v>1355</v>
      </c>
      <c r="C870" s="285" t="s">
        <v>1057</v>
      </c>
      <c r="D870" s="285">
        <v>0</v>
      </c>
      <c r="E870" s="285">
        <v>100</v>
      </c>
      <c r="F870" s="286" t="s">
        <v>468</v>
      </c>
      <c r="G870" s="285">
        <v>1</v>
      </c>
      <c r="H870" s="285">
        <f>'Pixel-System'!AF100</f>
        <v>0</v>
      </c>
      <c r="I870" s="345" t="s">
        <v>6174</v>
      </c>
      <c r="J870" s="345">
        <f t="shared" si="13"/>
        <v>0</v>
      </c>
      <c r="K870" s="277"/>
    </row>
    <row r="871" spans="1:11" x14ac:dyDescent="0.15">
      <c r="A871" s="274">
        <v>870</v>
      </c>
      <c r="B871" s="285" t="s">
        <v>1356</v>
      </c>
      <c r="C871" s="285" t="s">
        <v>1057</v>
      </c>
      <c r="D871" s="285">
        <v>0</v>
      </c>
      <c r="E871" s="285">
        <v>100</v>
      </c>
      <c r="F871" s="286" t="s">
        <v>468</v>
      </c>
      <c r="G871" s="285">
        <v>1</v>
      </c>
      <c r="H871" s="285">
        <f>'Pixel-System'!AF101</f>
        <v>0</v>
      </c>
      <c r="I871" s="345" t="s">
        <v>6174</v>
      </c>
      <c r="J871" s="345">
        <f t="shared" si="13"/>
        <v>0</v>
      </c>
      <c r="K871" s="277"/>
    </row>
    <row r="872" spans="1:11" x14ac:dyDescent="0.15">
      <c r="A872" s="274">
        <v>871</v>
      </c>
      <c r="B872" s="285" t="s">
        <v>1357</v>
      </c>
      <c r="C872" s="285" t="s">
        <v>1057</v>
      </c>
      <c r="D872" s="285">
        <v>0</v>
      </c>
      <c r="E872" s="285">
        <v>100</v>
      </c>
      <c r="F872" s="286" t="s">
        <v>468</v>
      </c>
      <c r="G872" s="285">
        <v>1</v>
      </c>
      <c r="H872" s="285">
        <f>'Pixel-System'!AF102</f>
        <v>0</v>
      </c>
      <c r="I872" s="345" t="s">
        <v>6174</v>
      </c>
      <c r="J872" s="345">
        <f t="shared" si="13"/>
        <v>0</v>
      </c>
      <c r="K872" s="277"/>
    </row>
    <row r="873" spans="1:11" x14ac:dyDescent="0.15">
      <c r="A873" s="274">
        <v>872</v>
      </c>
      <c r="B873" s="285" t="s">
        <v>1358</v>
      </c>
      <c r="C873" s="285" t="s">
        <v>1057</v>
      </c>
      <c r="D873" s="285">
        <v>0</v>
      </c>
      <c r="E873" s="285">
        <v>100</v>
      </c>
      <c r="F873" s="286" t="s">
        <v>468</v>
      </c>
      <c r="G873" s="285">
        <v>1</v>
      </c>
      <c r="H873" s="285">
        <f>'Pixel-System'!AF103</f>
        <v>0</v>
      </c>
      <c r="I873" s="345" t="s">
        <v>6174</v>
      </c>
      <c r="J873" s="345">
        <f t="shared" si="13"/>
        <v>0</v>
      </c>
      <c r="K873" s="277"/>
    </row>
    <row r="874" spans="1:11" x14ac:dyDescent="0.15">
      <c r="A874" s="274">
        <v>873</v>
      </c>
      <c r="B874" s="285" t="s">
        <v>1359</v>
      </c>
      <c r="C874" s="285" t="s">
        <v>1057</v>
      </c>
      <c r="D874" s="285">
        <v>0</v>
      </c>
      <c r="E874" s="285">
        <v>100</v>
      </c>
      <c r="F874" s="286" t="s">
        <v>468</v>
      </c>
      <c r="G874" s="285">
        <v>1</v>
      </c>
      <c r="H874" s="285">
        <f>'Pixel-System'!AF104</f>
        <v>0</v>
      </c>
      <c r="I874" s="345" t="s">
        <v>6174</v>
      </c>
      <c r="J874" s="345">
        <f t="shared" si="13"/>
        <v>0</v>
      </c>
      <c r="K874" s="277"/>
    </row>
    <row r="875" spans="1:11" x14ac:dyDescent="0.15">
      <c r="A875" s="274">
        <v>874</v>
      </c>
      <c r="B875" s="285" t="s">
        <v>1360</v>
      </c>
      <c r="C875" s="285" t="s">
        <v>1057</v>
      </c>
      <c r="D875" s="285">
        <v>0</v>
      </c>
      <c r="E875" s="285">
        <v>100</v>
      </c>
      <c r="F875" s="286" t="s">
        <v>468</v>
      </c>
      <c r="G875" s="285">
        <v>1</v>
      </c>
      <c r="H875" s="285">
        <f>'Pixel-System'!AF105</f>
        <v>0</v>
      </c>
      <c r="I875" s="345" t="s">
        <v>6174</v>
      </c>
      <c r="J875" s="345">
        <f t="shared" si="13"/>
        <v>0</v>
      </c>
      <c r="K875" s="277"/>
    </row>
    <row r="876" spans="1:11" x14ac:dyDescent="0.15">
      <c r="A876" s="274">
        <v>875</v>
      </c>
      <c r="B876" s="275" t="s">
        <v>1152</v>
      </c>
      <c r="C876" s="275" t="s">
        <v>1057</v>
      </c>
      <c r="D876" s="275">
        <v>0</v>
      </c>
      <c r="E876" s="275">
        <v>100</v>
      </c>
      <c r="F876" s="282" t="s">
        <v>468</v>
      </c>
      <c r="G876" s="275">
        <v>1</v>
      </c>
      <c r="H876" s="275">
        <f>'Pixel-System'!AP10</f>
        <v>26</v>
      </c>
      <c r="I876" s="276" t="s">
        <v>6177</v>
      </c>
      <c r="J876" s="276">
        <f t="shared" si="13"/>
        <v>2600</v>
      </c>
      <c r="K876" s="277"/>
    </row>
    <row r="877" spans="1:11" x14ac:dyDescent="0.15">
      <c r="A877" s="274">
        <v>876</v>
      </c>
      <c r="B877" s="275" t="s">
        <v>1153</v>
      </c>
      <c r="C877" s="275" t="s">
        <v>1057</v>
      </c>
      <c r="D877" s="275">
        <v>0</v>
      </c>
      <c r="E877" s="275">
        <v>100</v>
      </c>
      <c r="F877" s="282" t="s">
        <v>468</v>
      </c>
      <c r="G877" s="275">
        <v>1</v>
      </c>
      <c r="H877" s="275">
        <f>'Pixel-System'!AP11</f>
        <v>27</v>
      </c>
      <c r="I877" s="276" t="s">
        <v>6177</v>
      </c>
      <c r="J877" s="276">
        <f t="shared" si="13"/>
        <v>2700</v>
      </c>
      <c r="K877" s="277"/>
    </row>
    <row r="878" spans="1:11" x14ac:dyDescent="0.15">
      <c r="A878" s="274">
        <v>877</v>
      </c>
      <c r="B878" s="275" t="s">
        <v>1154</v>
      </c>
      <c r="C878" s="275" t="s">
        <v>1057</v>
      </c>
      <c r="D878" s="275">
        <v>0</v>
      </c>
      <c r="E878" s="275">
        <v>100</v>
      </c>
      <c r="F878" s="282" t="s">
        <v>468</v>
      </c>
      <c r="G878" s="275">
        <v>1</v>
      </c>
      <c r="H878" s="275">
        <f>'Pixel-System'!AP12</f>
        <v>26</v>
      </c>
      <c r="I878" s="276" t="s">
        <v>6177</v>
      </c>
      <c r="J878" s="276">
        <f t="shared" si="13"/>
        <v>2600</v>
      </c>
      <c r="K878" s="277"/>
    </row>
    <row r="879" spans="1:11" x14ac:dyDescent="0.15">
      <c r="A879" s="274">
        <v>878</v>
      </c>
      <c r="B879" s="275" t="s">
        <v>1155</v>
      </c>
      <c r="C879" s="275" t="s">
        <v>1057</v>
      </c>
      <c r="D879" s="275">
        <v>0</v>
      </c>
      <c r="E879" s="275">
        <v>100</v>
      </c>
      <c r="F879" s="282" t="s">
        <v>468</v>
      </c>
      <c r="G879" s="275">
        <v>1</v>
      </c>
      <c r="H879" s="275">
        <f>'Pixel-System'!AP13</f>
        <v>26</v>
      </c>
      <c r="I879" s="276" t="s">
        <v>6177</v>
      </c>
      <c r="J879" s="276">
        <f t="shared" si="13"/>
        <v>2600</v>
      </c>
      <c r="K879" s="277"/>
    </row>
    <row r="880" spans="1:11" x14ac:dyDescent="0.15">
      <c r="A880" s="274">
        <v>879</v>
      </c>
      <c r="B880" s="275" t="s">
        <v>1156</v>
      </c>
      <c r="C880" s="275" t="s">
        <v>1057</v>
      </c>
      <c r="D880" s="275">
        <v>0</v>
      </c>
      <c r="E880" s="275">
        <v>100</v>
      </c>
      <c r="F880" s="282" t="s">
        <v>468</v>
      </c>
      <c r="G880" s="275">
        <v>1</v>
      </c>
      <c r="H880" s="275">
        <f>'Pixel-System'!AP14</f>
        <v>23</v>
      </c>
      <c r="I880" s="276" t="s">
        <v>6177</v>
      </c>
      <c r="J880" s="276">
        <f t="shared" si="13"/>
        <v>2300</v>
      </c>
      <c r="K880" s="277"/>
    </row>
    <row r="881" spans="1:11" x14ac:dyDescent="0.15">
      <c r="A881" s="274">
        <v>880</v>
      </c>
      <c r="B881" s="275" t="s">
        <v>1157</v>
      </c>
      <c r="C881" s="275" t="s">
        <v>1057</v>
      </c>
      <c r="D881" s="275">
        <v>0</v>
      </c>
      <c r="E881" s="275">
        <v>100</v>
      </c>
      <c r="F881" s="282" t="s">
        <v>468</v>
      </c>
      <c r="G881" s="275">
        <v>1</v>
      </c>
      <c r="H881" s="275">
        <f>'Pixel-System'!AP15</f>
        <v>22</v>
      </c>
      <c r="I881" s="276" t="s">
        <v>6177</v>
      </c>
      <c r="J881" s="276">
        <f t="shared" si="13"/>
        <v>2200</v>
      </c>
      <c r="K881" s="277"/>
    </row>
    <row r="882" spans="1:11" x14ac:dyDescent="0.15">
      <c r="A882" s="274">
        <v>881</v>
      </c>
      <c r="B882" s="275" t="s">
        <v>1158</v>
      </c>
      <c r="C882" s="275" t="s">
        <v>1057</v>
      </c>
      <c r="D882" s="275">
        <v>0</v>
      </c>
      <c r="E882" s="275">
        <v>100</v>
      </c>
      <c r="F882" s="282" t="s">
        <v>468</v>
      </c>
      <c r="G882" s="275">
        <v>1</v>
      </c>
      <c r="H882" s="275">
        <f>'Pixel-System'!AP16</f>
        <v>22</v>
      </c>
      <c r="I882" s="276" t="s">
        <v>6177</v>
      </c>
      <c r="J882" s="276">
        <f t="shared" si="13"/>
        <v>2200</v>
      </c>
      <c r="K882" s="277"/>
    </row>
    <row r="883" spans="1:11" x14ac:dyDescent="0.15">
      <c r="A883" s="274">
        <v>882</v>
      </c>
      <c r="B883" s="275" t="s">
        <v>1159</v>
      </c>
      <c r="C883" s="275" t="s">
        <v>1057</v>
      </c>
      <c r="D883" s="275">
        <v>0</v>
      </c>
      <c r="E883" s="275">
        <v>100</v>
      </c>
      <c r="F883" s="282" t="s">
        <v>468</v>
      </c>
      <c r="G883" s="275">
        <v>1</v>
      </c>
      <c r="H883" s="275">
        <f>'Pixel-System'!AP17</f>
        <v>22</v>
      </c>
      <c r="I883" s="276" t="s">
        <v>6177</v>
      </c>
      <c r="J883" s="276">
        <f t="shared" si="13"/>
        <v>2200</v>
      </c>
      <c r="K883" s="277"/>
    </row>
    <row r="884" spans="1:11" x14ac:dyDescent="0.15">
      <c r="A884" s="274">
        <v>883</v>
      </c>
      <c r="B884" s="275" t="s">
        <v>1160</v>
      </c>
      <c r="C884" s="275" t="s">
        <v>1057</v>
      </c>
      <c r="D884" s="275">
        <v>0</v>
      </c>
      <c r="E884" s="275">
        <v>100</v>
      </c>
      <c r="F884" s="282" t="s">
        <v>468</v>
      </c>
      <c r="G884" s="275">
        <v>1</v>
      </c>
      <c r="H884" s="275">
        <f>'Pixel-System'!AP18</f>
        <v>21</v>
      </c>
      <c r="I884" s="276" t="s">
        <v>6177</v>
      </c>
      <c r="J884" s="276">
        <f t="shared" si="13"/>
        <v>2100</v>
      </c>
      <c r="K884" s="277"/>
    </row>
    <row r="885" spans="1:11" x14ac:dyDescent="0.15">
      <c r="A885" s="274">
        <v>884</v>
      </c>
      <c r="B885" s="275" t="s">
        <v>1161</v>
      </c>
      <c r="C885" s="275" t="s">
        <v>1057</v>
      </c>
      <c r="D885" s="275">
        <v>0</v>
      </c>
      <c r="E885" s="275">
        <v>100</v>
      </c>
      <c r="F885" s="282" t="s">
        <v>468</v>
      </c>
      <c r="G885" s="275">
        <v>1</v>
      </c>
      <c r="H885" s="275">
        <f>'Pixel-System'!AP19</f>
        <v>21</v>
      </c>
      <c r="I885" s="276" t="s">
        <v>6177</v>
      </c>
      <c r="J885" s="276">
        <f t="shared" si="13"/>
        <v>2100</v>
      </c>
      <c r="K885" s="277"/>
    </row>
    <row r="886" spans="1:11" x14ac:dyDescent="0.15">
      <c r="A886" s="274">
        <v>885</v>
      </c>
      <c r="B886" s="275" t="s">
        <v>1162</v>
      </c>
      <c r="C886" s="275" t="s">
        <v>1057</v>
      </c>
      <c r="D886" s="275">
        <v>0</v>
      </c>
      <c r="E886" s="275">
        <v>100</v>
      </c>
      <c r="F886" s="282" t="s">
        <v>468</v>
      </c>
      <c r="G886" s="275">
        <v>1</v>
      </c>
      <c r="H886" s="275">
        <f>'Pixel-System'!AP20</f>
        <v>18</v>
      </c>
      <c r="I886" s="276" t="s">
        <v>6177</v>
      </c>
      <c r="J886" s="276">
        <f t="shared" si="13"/>
        <v>1800</v>
      </c>
      <c r="K886" s="277"/>
    </row>
    <row r="887" spans="1:11" x14ac:dyDescent="0.15">
      <c r="A887" s="274">
        <v>886</v>
      </c>
      <c r="B887" s="275" t="s">
        <v>1163</v>
      </c>
      <c r="C887" s="275" t="s">
        <v>1057</v>
      </c>
      <c r="D887" s="275">
        <v>0</v>
      </c>
      <c r="E887" s="275">
        <v>100</v>
      </c>
      <c r="F887" s="282" t="s">
        <v>468</v>
      </c>
      <c r="G887" s="275">
        <v>1</v>
      </c>
      <c r="H887" s="275">
        <f>'Pixel-System'!AP21</f>
        <v>16</v>
      </c>
      <c r="I887" s="276" t="s">
        <v>6177</v>
      </c>
      <c r="J887" s="276">
        <f t="shared" si="13"/>
        <v>1600</v>
      </c>
      <c r="K887" s="277"/>
    </row>
    <row r="888" spans="1:11" x14ac:dyDescent="0.15">
      <c r="A888" s="274">
        <v>887</v>
      </c>
      <c r="B888" s="275" t="s">
        <v>1164</v>
      </c>
      <c r="C888" s="275" t="s">
        <v>1057</v>
      </c>
      <c r="D888" s="275">
        <v>0</v>
      </c>
      <c r="E888" s="275">
        <v>100</v>
      </c>
      <c r="F888" s="282" t="s">
        <v>468</v>
      </c>
      <c r="G888" s="275">
        <v>1</v>
      </c>
      <c r="H888" s="275">
        <f>'Pixel-System'!AP22</f>
        <v>7</v>
      </c>
      <c r="I888" s="276" t="s">
        <v>6177</v>
      </c>
      <c r="J888" s="276">
        <f t="shared" si="13"/>
        <v>700</v>
      </c>
      <c r="K888" s="277"/>
    </row>
    <row r="889" spans="1:11" x14ac:dyDescent="0.15">
      <c r="A889" s="274">
        <v>888</v>
      </c>
      <c r="B889" s="275" t="s">
        <v>1165</v>
      </c>
      <c r="C889" s="275" t="s">
        <v>1057</v>
      </c>
      <c r="D889" s="275">
        <v>0</v>
      </c>
      <c r="E889" s="275">
        <v>100</v>
      </c>
      <c r="F889" s="282" t="s">
        <v>468</v>
      </c>
      <c r="G889" s="275">
        <v>1</v>
      </c>
      <c r="H889" s="275">
        <f>'Pixel-System'!AP23</f>
        <v>5</v>
      </c>
      <c r="I889" s="276" t="s">
        <v>6177</v>
      </c>
      <c r="J889" s="276">
        <f t="shared" si="13"/>
        <v>500</v>
      </c>
      <c r="K889" s="277"/>
    </row>
    <row r="890" spans="1:11" x14ac:dyDescent="0.15">
      <c r="A890" s="274">
        <v>889</v>
      </c>
      <c r="B890" s="275" t="s">
        <v>1166</v>
      </c>
      <c r="C890" s="275" t="s">
        <v>1057</v>
      </c>
      <c r="D890" s="275">
        <v>0</v>
      </c>
      <c r="E890" s="275">
        <v>100</v>
      </c>
      <c r="F890" s="282" t="s">
        <v>468</v>
      </c>
      <c r="G890" s="275">
        <v>1</v>
      </c>
      <c r="H890" s="275">
        <f>'Pixel-System'!AP24</f>
        <v>0</v>
      </c>
      <c r="I890" s="276" t="s">
        <v>6177</v>
      </c>
      <c r="J890" s="276">
        <f t="shared" si="13"/>
        <v>0</v>
      </c>
      <c r="K890" s="277"/>
    </row>
    <row r="891" spans="1:11" x14ac:dyDescent="0.15">
      <c r="A891" s="274">
        <v>890</v>
      </c>
      <c r="B891" s="275" t="s">
        <v>1167</v>
      </c>
      <c r="C891" s="275" t="s">
        <v>1057</v>
      </c>
      <c r="D891" s="275">
        <v>0</v>
      </c>
      <c r="E891" s="275">
        <v>100</v>
      </c>
      <c r="F891" s="282" t="s">
        <v>468</v>
      </c>
      <c r="G891" s="275">
        <v>1</v>
      </c>
      <c r="H891" s="275">
        <f>'Pixel-System'!AP25</f>
        <v>0</v>
      </c>
      <c r="I891" s="276" t="s">
        <v>6177</v>
      </c>
      <c r="J891" s="276">
        <f t="shared" si="13"/>
        <v>0</v>
      </c>
      <c r="K891" s="277"/>
    </row>
    <row r="892" spans="1:11" x14ac:dyDescent="0.15">
      <c r="A892" s="274">
        <v>891</v>
      </c>
      <c r="B892" s="275" t="s">
        <v>1361</v>
      </c>
      <c r="C892" s="275" t="s">
        <v>1057</v>
      </c>
      <c r="D892" s="275">
        <v>0</v>
      </c>
      <c r="E892" s="275">
        <v>100</v>
      </c>
      <c r="F892" s="282" t="s">
        <v>468</v>
      </c>
      <c r="G892" s="275">
        <v>1</v>
      </c>
      <c r="H892" s="275">
        <f>'Pixel-System'!AP26</f>
        <v>24</v>
      </c>
      <c r="I892" s="276" t="s">
        <v>6177</v>
      </c>
      <c r="J892" s="276">
        <f t="shared" si="13"/>
        <v>2400</v>
      </c>
      <c r="K892" s="277"/>
    </row>
    <row r="893" spans="1:11" x14ac:dyDescent="0.15">
      <c r="A893" s="274">
        <v>892</v>
      </c>
      <c r="B893" s="275" t="s">
        <v>1362</v>
      </c>
      <c r="C893" s="275" t="s">
        <v>1057</v>
      </c>
      <c r="D893" s="275">
        <v>0</v>
      </c>
      <c r="E893" s="275">
        <v>100</v>
      </c>
      <c r="F893" s="282" t="s">
        <v>468</v>
      </c>
      <c r="G893" s="275">
        <v>1</v>
      </c>
      <c r="H893" s="275">
        <f>'Pixel-System'!AP27</f>
        <v>23</v>
      </c>
      <c r="I893" s="276" t="s">
        <v>6177</v>
      </c>
      <c r="J893" s="276">
        <f t="shared" si="13"/>
        <v>2300</v>
      </c>
      <c r="K893" s="277"/>
    </row>
    <row r="894" spans="1:11" x14ac:dyDescent="0.15">
      <c r="A894" s="274">
        <v>893</v>
      </c>
      <c r="B894" s="275" t="s">
        <v>1363</v>
      </c>
      <c r="C894" s="275" t="s">
        <v>1057</v>
      </c>
      <c r="D894" s="275">
        <v>0</v>
      </c>
      <c r="E894" s="275">
        <v>100</v>
      </c>
      <c r="F894" s="282" t="s">
        <v>468</v>
      </c>
      <c r="G894" s="275">
        <v>1</v>
      </c>
      <c r="H894" s="275">
        <f>'Pixel-System'!AP28</f>
        <v>22</v>
      </c>
      <c r="I894" s="276" t="s">
        <v>6177</v>
      </c>
      <c r="J894" s="276">
        <f t="shared" si="13"/>
        <v>2200</v>
      </c>
      <c r="K894" s="277"/>
    </row>
    <row r="895" spans="1:11" x14ac:dyDescent="0.15">
      <c r="A895" s="274">
        <v>894</v>
      </c>
      <c r="B895" s="275" t="s">
        <v>1364</v>
      </c>
      <c r="C895" s="275" t="s">
        <v>1057</v>
      </c>
      <c r="D895" s="275">
        <v>0</v>
      </c>
      <c r="E895" s="275">
        <v>100</v>
      </c>
      <c r="F895" s="282" t="s">
        <v>468</v>
      </c>
      <c r="G895" s="275">
        <v>1</v>
      </c>
      <c r="H895" s="275">
        <f>'Pixel-System'!AP29</f>
        <v>22</v>
      </c>
      <c r="I895" s="276" t="s">
        <v>6177</v>
      </c>
      <c r="J895" s="276">
        <f t="shared" si="13"/>
        <v>2200</v>
      </c>
      <c r="K895" s="277"/>
    </row>
    <row r="896" spans="1:11" x14ac:dyDescent="0.15">
      <c r="A896" s="274">
        <v>895</v>
      </c>
      <c r="B896" s="275" t="s">
        <v>1365</v>
      </c>
      <c r="C896" s="275" t="s">
        <v>1057</v>
      </c>
      <c r="D896" s="275">
        <v>0</v>
      </c>
      <c r="E896" s="275">
        <v>100</v>
      </c>
      <c r="F896" s="282" t="s">
        <v>468</v>
      </c>
      <c r="G896" s="275">
        <v>1</v>
      </c>
      <c r="H896" s="275">
        <f>'Pixel-System'!AP30</f>
        <v>22</v>
      </c>
      <c r="I896" s="276" t="s">
        <v>6177</v>
      </c>
      <c r="J896" s="276">
        <f t="shared" si="13"/>
        <v>2200</v>
      </c>
      <c r="K896" s="277"/>
    </row>
    <row r="897" spans="1:11" x14ac:dyDescent="0.15">
      <c r="A897" s="274">
        <v>896</v>
      </c>
      <c r="B897" s="275" t="s">
        <v>1366</v>
      </c>
      <c r="C897" s="275" t="s">
        <v>1057</v>
      </c>
      <c r="D897" s="275">
        <v>0</v>
      </c>
      <c r="E897" s="275">
        <v>100</v>
      </c>
      <c r="F897" s="282" t="s">
        <v>468</v>
      </c>
      <c r="G897" s="275">
        <v>1</v>
      </c>
      <c r="H897" s="275">
        <f>'Pixel-System'!AP31</f>
        <v>21</v>
      </c>
      <c r="I897" s="276" t="s">
        <v>6177</v>
      </c>
      <c r="J897" s="276">
        <f t="shared" si="13"/>
        <v>2100</v>
      </c>
      <c r="K897" s="277"/>
    </row>
    <row r="898" spans="1:11" x14ac:dyDescent="0.15">
      <c r="A898" s="274">
        <v>897</v>
      </c>
      <c r="B898" s="275" t="s">
        <v>1367</v>
      </c>
      <c r="C898" s="275" t="s">
        <v>1057</v>
      </c>
      <c r="D898" s="275">
        <v>0</v>
      </c>
      <c r="E898" s="275">
        <v>100</v>
      </c>
      <c r="F898" s="282" t="s">
        <v>468</v>
      </c>
      <c r="G898" s="275">
        <v>1</v>
      </c>
      <c r="H898" s="275">
        <f>'Pixel-System'!AP32</f>
        <v>18</v>
      </c>
      <c r="I898" s="276" t="s">
        <v>6177</v>
      </c>
      <c r="J898" s="276">
        <f t="shared" si="13"/>
        <v>1800</v>
      </c>
      <c r="K898" s="277"/>
    </row>
    <row r="899" spans="1:11" x14ac:dyDescent="0.15">
      <c r="A899" s="274">
        <v>898</v>
      </c>
      <c r="B899" s="275" t="s">
        <v>1368</v>
      </c>
      <c r="C899" s="275" t="s">
        <v>1057</v>
      </c>
      <c r="D899" s="275">
        <v>0</v>
      </c>
      <c r="E899" s="275">
        <v>100</v>
      </c>
      <c r="F899" s="282" t="s">
        <v>468</v>
      </c>
      <c r="G899" s="275">
        <v>1</v>
      </c>
      <c r="H899" s="275">
        <f>'Pixel-System'!AP33</f>
        <v>18</v>
      </c>
      <c r="I899" s="276" t="s">
        <v>6177</v>
      </c>
      <c r="J899" s="276">
        <f t="shared" si="13"/>
        <v>1800</v>
      </c>
      <c r="K899" s="277"/>
    </row>
    <row r="900" spans="1:11" x14ac:dyDescent="0.15">
      <c r="A900" s="274">
        <v>899</v>
      </c>
      <c r="B900" s="275" t="s">
        <v>1369</v>
      </c>
      <c r="C900" s="275" t="s">
        <v>1057</v>
      </c>
      <c r="D900" s="275">
        <v>0</v>
      </c>
      <c r="E900" s="275">
        <v>100</v>
      </c>
      <c r="F900" s="282" t="s">
        <v>468</v>
      </c>
      <c r="G900" s="275">
        <v>1</v>
      </c>
      <c r="H900" s="275">
        <f>'Pixel-System'!AP34</f>
        <v>16</v>
      </c>
      <c r="I900" s="276" t="s">
        <v>6177</v>
      </c>
      <c r="J900" s="276">
        <f t="shared" si="13"/>
        <v>1600</v>
      </c>
      <c r="K900" s="277"/>
    </row>
    <row r="901" spans="1:11" x14ac:dyDescent="0.15">
      <c r="A901" s="274">
        <v>900</v>
      </c>
      <c r="B901" s="275" t="s">
        <v>1370</v>
      </c>
      <c r="C901" s="275" t="s">
        <v>1057</v>
      </c>
      <c r="D901" s="275">
        <v>0</v>
      </c>
      <c r="E901" s="275">
        <v>100</v>
      </c>
      <c r="F901" s="282" t="s">
        <v>468</v>
      </c>
      <c r="G901" s="275">
        <v>1</v>
      </c>
      <c r="H901" s="275">
        <f>'Pixel-System'!AP35</f>
        <v>16</v>
      </c>
      <c r="I901" s="276" t="s">
        <v>6177</v>
      </c>
      <c r="J901" s="276">
        <f t="shared" si="13"/>
        <v>1600</v>
      </c>
      <c r="K901" s="277"/>
    </row>
    <row r="902" spans="1:11" x14ac:dyDescent="0.15">
      <c r="A902" s="274">
        <v>901</v>
      </c>
      <c r="B902" s="275" t="s">
        <v>1371</v>
      </c>
      <c r="C902" s="275" t="s">
        <v>1057</v>
      </c>
      <c r="D902" s="275">
        <v>0</v>
      </c>
      <c r="E902" s="275">
        <v>100</v>
      </c>
      <c r="F902" s="282" t="s">
        <v>468</v>
      </c>
      <c r="G902" s="275">
        <v>1</v>
      </c>
      <c r="H902" s="275">
        <f>'Pixel-System'!AP36</f>
        <v>16</v>
      </c>
      <c r="I902" s="276" t="s">
        <v>6177</v>
      </c>
      <c r="J902" s="276">
        <f t="shared" si="13"/>
        <v>1600</v>
      </c>
      <c r="K902" s="277"/>
    </row>
    <row r="903" spans="1:11" x14ac:dyDescent="0.15">
      <c r="A903" s="274">
        <v>902</v>
      </c>
      <c r="B903" s="275" t="s">
        <v>1372</v>
      </c>
      <c r="C903" s="275" t="s">
        <v>1057</v>
      </c>
      <c r="D903" s="275">
        <v>0</v>
      </c>
      <c r="E903" s="275">
        <v>100</v>
      </c>
      <c r="F903" s="282" t="s">
        <v>468</v>
      </c>
      <c r="G903" s="275">
        <v>1</v>
      </c>
      <c r="H903" s="275">
        <f>'Pixel-System'!AP37</f>
        <v>16</v>
      </c>
      <c r="I903" s="276" t="s">
        <v>6177</v>
      </c>
      <c r="J903" s="276">
        <f t="shared" si="13"/>
        <v>1600</v>
      </c>
      <c r="K903" s="277"/>
    </row>
    <row r="904" spans="1:11" x14ac:dyDescent="0.15">
      <c r="A904" s="274">
        <v>903</v>
      </c>
      <c r="B904" s="275" t="s">
        <v>1373</v>
      </c>
      <c r="C904" s="275" t="s">
        <v>1057</v>
      </c>
      <c r="D904" s="275">
        <v>0</v>
      </c>
      <c r="E904" s="275">
        <v>100</v>
      </c>
      <c r="F904" s="282" t="s">
        <v>468</v>
      </c>
      <c r="G904" s="275">
        <v>1</v>
      </c>
      <c r="H904" s="275">
        <f>'Pixel-System'!AP38</f>
        <v>7</v>
      </c>
      <c r="I904" s="276" t="s">
        <v>6177</v>
      </c>
      <c r="J904" s="276">
        <f t="shared" si="13"/>
        <v>700</v>
      </c>
      <c r="K904" s="277"/>
    </row>
    <row r="905" spans="1:11" x14ac:dyDescent="0.15">
      <c r="A905" s="274">
        <v>904</v>
      </c>
      <c r="B905" s="275" t="s">
        <v>1374</v>
      </c>
      <c r="C905" s="275" t="s">
        <v>1057</v>
      </c>
      <c r="D905" s="275">
        <v>0</v>
      </c>
      <c r="E905" s="275">
        <v>100</v>
      </c>
      <c r="F905" s="282" t="s">
        <v>468</v>
      </c>
      <c r="G905" s="275">
        <v>1</v>
      </c>
      <c r="H905" s="275">
        <f>'Pixel-System'!AP39</f>
        <v>5</v>
      </c>
      <c r="I905" s="276" t="s">
        <v>6177</v>
      </c>
      <c r="J905" s="276">
        <f t="shared" si="13"/>
        <v>500</v>
      </c>
      <c r="K905" s="277"/>
    </row>
    <row r="906" spans="1:11" x14ac:dyDescent="0.15">
      <c r="A906" s="274">
        <v>905</v>
      </c>
      <c r="B906" s="275" t="s">
        <v>1375</v>
      </c>
      <c r="C906" s="275" t="s">
        <v>1057</v>
      </c>
      <c r="D906" s="275">
        <v>0</v>
      </c>
      <c r="E906" s="275">
        <v>100</v>
      </c>
      <c r="F906" s="282" t="s">
        <v>468</v>
      </c>
      <c r="G906" s="275">
        <v>1</v>
      </c>
      <c r="H906" s="275">
        <f>'Pixel-System'!AP40</f>
        <v>0</v>
      </c>
      <c r="I906" s="276" t="s">
        <v>6177</v>
      </c>
      <c r="J906" s="276">
        <f t="shared" si="13"/>
        <v>0</v>
      </c>
      <c r="K906" s="277"/>
    </row>
    <row r="907" spans="1:11" x14ac:dyDescent="0.15">
      <c r="A907" s="274">
        <v>906</v>
      </c>
      <c r="B907" s="275" t="s">
        <v>1376</v>
      </c>
      <c r="C907" s="275" t="s">
        <v>1057</v>
      </c>
      <c r="D907" s="275">
        <v>0</v>
      </c>
      <c r="E907" s="275">
        <v>100</v>
      </c>
      <c r="F907" s="282" t="s">
        <v>468</v>
      </c>
      <c r="G907" s="275">
        <v>1</v>
      </c>
      <c r="H907" s="275">
        <f>'Pixel-System'!AP41</f>
        <v>0</v>
      </c>
      <c r="I907" s="276" t="s">
        <v>6177</v>
      </c>
      <c r="J907" s="276">
        <f t="shared" si="13"/>
        <v>0</v>
      </c>
      <c r="K907" s="277"/>
    </row>
    <row r="908" spans="1:11" x14ac:dyDescent="0.15">
      <c r="A908" s="274">
        <v>907</v>
      </c>
      <c r="B908" s="275" t="s">
        <v>1377</v>
      </c>
      <c r="C908" s="275" t="s">
        <v>1057</v>
      </c>
      <c r="D908" s="275">
        <v>0</v>
      </c>
      <c r="E908" s="275">
        <v>100</v>
      </c>
      <c r="F908" s="282" t="s">
        <v>468</v>
      </c>
      <c r="G908" s="275">
        <v>1</v>
      </c>
      <c r="H908" s="275">
        <f>'Pixel-System'!AP42</f>
        <v>0</v>
      </c>
      <c r="I908" s="276" t="s">
        <v>6177</v>
      </c>
      <c r="J908" s="276">
        <f t="shared" si="13"/>
        <v>0</v>
      </c>
      <c r="K908" s="277"/>
    </row>
    <row r="909" spans="1:11" x14ac:dyDescent="0.15">
      <c r="A909" s="274">
        <v>908</v>
      </c>
      <c r="B909" s="275" t="s">
        <v>1378</v>
      </c>
      <c r="C909" s="275" t="s">
        <v>1057</v>
      </c>
      <c r="D909" s="275">
        <v>0</v>
      </c>
      <c r="E909" s="275">
        <v>100</v>
      </c>
      <c r="F909" s="282" t="s">
        <v>468</v>
      </c>
      <c r="G909" s="275">
        <v>1</v>
      </c>
      <c r="H909" s="275">
        <f>'Pixel-System'!AP43</f>
        <v>0</v>
      </c>
      <c r="I909" s="276" t="s">
        <v>6177</v>
      </c>
      <c r="J909" s="276">
        <f t="shared" ref="J909:J972" si="14">H909*100</f>
        <v>0</v>
      </c>
      <c r="K909" s="277"/>
    </row>
    <row r="910" spans="1:11" x14ac:dyDescent="0.15">
      <c r="A910" s="274">
        <v>909</v>
      </c>
      <c r="B910" s="275" t="s">
        <v>1379</v>
      </c>
      <c r="C910" s="275" t="s">
        <v>1057</v>
      </c>
      <c r="D910" s="275">
        <v>0</v>
      </c>
      <c r="E910" s="275">
        <v>100</v>
      </c>
      <c r="F910" s="282" t="s">
        <v>468</v>
      </c>
      <c r="G910" s="275">
        <v>1</v>
      </c>
      <c r="H910" s="275">
        <f>'Pixel-System'!AP44</f>
        <v>0</v>
      </c>
      <c r="I910" s="276" t="s">
        <v>6177</v>
      </c>
      <c r="J910" s="276">
        <f t="shared" si="14"/>
        <v>0</v>
      </c>
      <c r="K910" s="277"/>
    </row>
    <row r="911" spans="1:11" x14ac:dyDescent="0.15">
      <c r="A911" s="274">
        <v>910</v>
      </c>
      <c r="B911" s="275" t="s">
        <v>1380</v>
      </c>
      <c r="C911" s="275" t="s">
        <v>1057</v>
      </c>
      <c r="D911" s="275">
        <v>0</v>
      </c>
      <c r="E911" s="275">
        <v>100</v>
      </c>
      <c r="F911" s="282" t="s">
        <v>468</v>
      </c>
      <c r="G911" s="275">
        <v>1</v>
      </c>
      <c r="H911" s="275">
        <f>'Pixel-System'!AP45</f>
        <v>2</v>
      </c>
      <c r="I911" s="276" t="s">
        <v>6177</v>
      </c>
      <c r="J911" s="276">
        <f t="shared" si="14"/>
        <v>200</v>
      </c>
      <c r="K911" s="277"/>
    </row>
    <row r="912" spans="1:11" x14ac:dyDescent="0.15">
      <c r="A912" s="274">
        <v>911</v>
      </c>
      <c r="B912" s="275" t="s">
        <v>1381</v>
      </c>
      <c r="C912" s="275" t="s">
        <v>1057</v>
      </c>
      <c r="D912" s="275">
        <v>0</v>
      </c>
      <c r="E912" s="275">
        <v>100</v>
      </c>
      <c r="F912" s="282" t="s">
        <v>468</v>
      </c>
      <c r="G912" s="275">
        <v>1</v>
      </c>
      <c r="H912" s="275">
        <f>'Pixel-System'!AP46</f>
        <v>2</v>
      </c>
      <c r="I912" s="276" t="s">
        <v>6177</v>
      </c>
      <c r="J912" s="276">
        <f t="shared" si="14"/>
        <v>200</v>
      </c>
      <c r="K912" s="277"/>
    </row>
    <row r="913" spans="1:11" x14ac:dyDescent="0.15">
      <c r="A913" s="274">
        <v>912</v>
      </c>
      <c r="B913" s="275" t="s">
        <v>1382</v>
      </c>
      <c r="C913" s="275" t="s">
        <v>1057</v>
      </c>
      <c r="D913" s="275">
        <v>0</v>
      </c>
      <c r="E913" s="275">
        <v>100</v>
      </c>
      <c r="F913" s="282" t="s">
        <v>468</v>
      </c>
      <c r="G913" s="275">
        <v>1</v>
      </c>
      <c r="H913" s="275">
        <f>'Pixel-System'!AP47</f>
        <v>20</v>
      </c>
      <c r="I913" s="276" t="s">
        <v>6177</v>
      </c>
      <c r="J913" s="276">
        <f t="shared" si="14"/>
        <v>2000</v>
      </c>
      <c r="K913" s="277"/>
    </row>
    <row r="914" spans="1:11" x14ac:dyDescent="0.15">
      <c r="A914" s="274">
        <v>913</v>
      </c>
      <c r="B914" s="275" t="s">
        <v>1383</v>
      </c>
      <c r="C914" s="275" t="s">
        <v>1057</v>
      </c>
      <c r="D914" s="275">
        <v>0</v>
      </c>
      <c r="E914" s="275">
        <v>100</v>
      </c>
      <c r="F914" s="282" t="s">
        <v>468</v>
      </c>
      <c r="G914" s="275">
        <v>1</v>
      </c>
      <c r="H914" s="275">
        <f>'Pixel-System'!AP48</f>
        <v>27</v>
      </c>
      <c r="I914" s="276" t="s">
        <v>6177</v>
      </c>
      <c r="J914" s="276">
        <f t="shared" si="14"/>
        <v>2700</v>
      </c>
      <c r="K914" s="277"/>
    </row>
    <row r="915" spans="1:11" x14ac:dyDescent="0.15">
      <c r="A915" s="274">
        <v>914</v>
      </c>
      <c r="B915" s="275" t="s">
        <v>1384</v>
      </c>
      <c r="C915" s="275" t="s">
        <v>1057</v>
      </c>
      <c r="D915" s="275">
        <v>0</v>
      </c>
      <c r="E915" s="275">
        <v>100</v>
      </c>
      <c r="F915" s="282" t="s">
        <v>468</v>
      </c>
      <c r="G915" s="275">
        <v>1</v>
      </c>
      <c r="H915" s="275">
        <f>'Pixel-System'!AP49</f>
        <v>27</v>
      </c>
      <c r="I915" s="276" t="s">
        <v>6177</v>
      </c>
      <c r="J915" s="276">
        <f t="shared" si="14"/>
        <v>2700</v>
      </c>
      <c r="K915" s="277"/>
    </row>
    <row r="916" spans="1:11" x14ac:dyDescent="0.15">
      <c r="A916" s="274">
        <v>915</v>
      </c>
      <c r="B916" s="275" t="s">
        <v>1385</v>
      </c>
      <c r="C916" s="275" t="s">
        <v>1057</v>
      </c>
      <c r="D916" s="275">
        <v>0</v>
      </c>
      <c r="E916" s="275">
        <v>100</v>
      </c>
      <c r="F916" s="282" t="s">
        <v>468</v>
      </c>
      <c r="G916" s="275">
        <v>1</v>
      </c>
      <c r="H916" s="275">
        <f>'Pixel-System'!AP50</f>
        <v>25</v>
      </c>
      <c r="I916" s="276" t="s">
        <v>6177</v>
      </c>
      <c r="J916" s="276">
        <f t="shared" si="14"/>
        <v>2500</v>
      </c>
      <c r="K916" s="277"/>
    </row>
    <row r="917" spans="1:11" x14ac:dyDescent="0.15">
      <c r="A917" s="274">
        <v>916</v>
      </c>
      <c r="B917" s="275" t="s">
        <v>1386</v>
      </c>
      <c r="C917" s="275" t="s">
        <v>1057</v>
      </c>
      <c r="D917" s="275">
        <v>0</v>
      </c>
      <c r="E917" s="275">
        <v>100</v>
      </c>
      <c r="F917" s="282" t="s">
        <v>468</v>
      </c>
      <c r="G917" s="275">
        <v>1</v>
      </c>
      <c r="H917" s="275">
        <f>'Pixel-System'!AP51</f>
        <v>25</v>
      </c>
      <c r="I917" s="276" t="s">
        <v>6177</v>
      </c>
      <c r="J917" s="276">
        <f t="shared" si="14"/>
        <v>2500</v>
      </c>
      <c r="K917" s="277"/>
    </row>
    <row r="918" spans="1:11" x14ac:dyDescent="0.15">
      <c r="A918" s="274">
        <v>917</v>
      </c>
      <c r="B918" s="275" t="s">
        <v>1387</v>
      </c>
      <c r="C918" s="275" t="s">
        <v>1057</v>
      </c>
      <c r="D918" s="275">
        <v>0</v>
      </c>
      <c r="E918" s="275">
        <v>100</v>
      </c>
      <c r="F918" s="282" t="s">
        <v>468</v>
      </c>
      <c r="G918" s="275">
        <v>1</v>
      </c>
      <c r="H918" s="275">
        <f>'Pixel-System'!AP52</f>
        <v>25</v>
      </c>
      <c r="I918" s="276" t="s">
        <v>6177</v>
      </c>
      <c r="J918" s="276">
        <f t="shared" si="14"/>
        <v>2500</v>
      </c>
      <c r="K918" s="277"/>
    </row>
    <row r="919" spans="1:11" x14ac:dyDescent="0.15">
      <c r="A919" s="274">
        <v>918</v>
      </c>
      <c r="B919" s="275" t="s">
        <v>1388</v>
      </c>
      <c r="C919" s="275" t="s">
        <v>1057</v>
      </c>
      <c r="D919" s="275">
        <v>0</v>
      </c>
      <c r="E919" s="275">
        <v>100</v>
      </c>
      <c r="F919" s="282" t="s">
        <v>468</v>
      </c>
      <c r="G919" s="275">
        <v>1</v>
      </c>
      <c r="H919" s="275">
        <f>'Pixel-System'!AP53</f>
        <v>22</v>
      </c>
      <c r="I919" s="276" t="s">
        <v>6177</v>
      </c>
      <c r="J919" s="276">
        <f t="shared" si="14"/>
        <v>2200</v>
      </c>
      <c r="K919" s="277"/>
    </row>
    <row r="920" spans="1:11" x14ac:dyDescent="0.15">
      <c r="A920" s="274">
        <v>919</v>
      </c>
      <c r="B920" s="275" t="s">
        <v>1389</v>
      </c>
      <c r="C920" s="275" t="s">
        <v>1057</v>
      </c>
      <c r="D920" s="275">
        <v>0</v>
      </c>
      <c r="E920" s="275">
        <v>100</v>
      </c>
      <c r="F920" s="282" t="s">
        <v>468</v>
      </c>
      <c r="G920" s="275">
        <v>1</v>
      </c>
      <c r="H920" s="275">
        <f>'Pixel-System'!AP54</f>
        <v>20</v>
      </c>
      <c r="I920" s="276" t="s">
        <v>6177</v>
      </c>
      <c r="J920" s="276">
        <f t="shared" si="14"/>
        <v>2000</v>
      </c>
      <c r="K920" s="277"/>
    </row>
    <row r="921" spans="1:11" x14ac:dyDescent="0.15">
      <c r="A921" s="274">
        <v>920</v>
      </c>
      <c r="B921" s="275" t="s">
        <v>1390</v>
      </c>
      <c r="C921" s="275" t="s">
        <v>1057</v>
      </c>
      <c r="D921" s="275">
        <v>0</v>
      </c>
      <c r="E921" s="275">
        <v>100</v>
      </c>
      <c r="F921" s="282" t="s">
        <v>468</v>
      </c>
      <c r="G921" s="275">
        <v>1</v>
      </c>
      <c r="H921" s="275">
        <f>'Pixel-System'!AP55</f>
        <v>17</v>
      </c>
      <c r="I921" s="276" t="s">
        <v>6177</v>
      </c>
      <c r="J921" s="276">
        <f t="shared" si="14"/>
        <v>1700</v>
      </c>
      <c r="K921" s="277"/>
    </row>
    <row r="922" spans="1:11" x14ac:dyDescent="0.15">
      <c r="A922" s="274">
        <v>921</v>
      </c>
      <c r="B922" s="275" t="s">
        <v>1391</v>
      </c>
      <c r="C922" s="275" t="s">
        <v>1057</v>
      </c>
      <c r="D922" s="275">
        <v>0</v>
      </c>
      <c r="E922" s="275">
        <v>100</v>
      </c>
      <c r="F922" s="282" t="s">
        <v>468</v>
      </c>
      <c r="G922" s="275">
        <v>1</v>
      </c>
      <c r="H922" s="275">
        <f>'Pixel-System'!AP56</f>
        <v>14</v>
      </c>
      <c r="I922" s="276" t="s">
        <v>6177</v>
      </c>
      <c r="J922" s="276">
        <f t="shared" si="14"/>
        <v>1400</v>
      </c>
      <c r="K922" s="277"/>
    </row>
    <row r="923" spans="1:11" x14ac:dyDescent="0.15">
      <c r="A923" s="274">
        <v>922</v>
      </c>
      <c r="B923" s="275" t="s">
        <v>1392</v>
      </c>
      <c r="C923" s="275" t="s">
        <v>1057</v>
      </c>
      <c r="D923" s="275">
        <v>0</v>
      </c>
      <c r="E923" s="275">
        <v>100</v>
      </c>
      <c r="F923" s="282" t="s">
        <v>468</v>
      </c>
      <c r="G923" s="275">
        <v>1</v>
      </c>
      <c r="H923" s="275">
        <f>'Pixel-System'!AP57</f>
        <v>0</v>
      </c>
      <c r="I923" s="276" t="s">
        <v>6177</v>
      </c>
      <c r="J923" s="276">
        <f t="shared" si="14"/>
        <v>0</v>
      </c>
      <c r="K923" s="277"/>
    </row>
    <row r="924" spans="1:11" x14ac:dyDescent="0.15">
      <c r="A924" s="274">
        <v>923</v>
      </c>
      <c r="B924" s="275" t="s">
        <v>1393</v>
      </c>
      <c r="C924" s="275" t="s">
        <v>1057</v>
      </c>
      <c r="D924" s="275">
        <v>0</v>
      </c>
      <c r="E924" s="275">
        <v>100</v>
      </c>
      <c r="F924" s="282" t="s">
        <v>468</v>
      </c>
      <c r="G924" s="275">
        <v>1</v>
      </c>
      <c r="H924" s="275">
        <f>'Pixel-System'!AP58</f>
        <v>58</v>
      </c>
      <c r="I924" s="276" t="s">
        <v>6177</v>
      </c>
      <c r="J924" s="276">
        <f t="shared" si="14"/>
        <v>5800</v>
      </c>
      <c r="K924" s="277"/>
    </row>
    <row r="925" spans="1:11" x14ac:dyDescent="0.15">
      <c r="A925" s="274">
        <v>924</v>
      </c>
      <c r="B925" s="275" t="s">
        <v>1394</v>
      </c>
      <c r="C925" s="275" t="s">
        <v>1057</v>
      </c>
      <c r="D925" s="275">
        <v>0</v>
      </c>
      <c r="E925" s="275">
        <v>100</v>
      </c>
      <c r="F925" s="282" t="s">
        <v>468</v>
      </c>
      <c r="G925" s="275">
        <v>1</v>
      </c>
      <c r="H925" s="275">
        <f>'Pixel-System'!AP59</f>
        <v>60</v>
      </c>
      <c r="I925" s="276" t="s">
        <v>6177</v>
      </c>
      <c r="J925" s="276">
        <f t="shared" si="14"/>
        <v>6000</v>
      </c>
      <c r="K925" s="277"/>
    </row>
    <row r="926" spans="1:11" x14ac:dyDescent="0.15">
      <c r="A926" s="274">
        <v>925</v>
      </c>
      <c r="B926" s="275" t="s">
        <v>1395</v>
      </c>
      <c r="C926" s="275" t="s">
        <v>1057</v>
      </c>
      <c r="D926" s="275">
        <v>0</v>
      </c>
      <c r="E926" s="275">
        <v>100</v>
      </c>
      <c r="F926" s="282" t="s">
        <v>468</v>
      </c>
      <c r="G926" s="275">
        <v>1</v>
      </c>
      <c r="H926" s="275">
        <f>'Pixel-System'!AP60</f>
        <v>55</v>
      </c>
      <c r="I926" s="276" t="s">
        <v>6177</v>
      </c>
      <c r="J926" s="276">
        <f t="shared" si="14"/>
        <v>5500</v>
      </c>
      <c r="K926" s="277"/>
    </row>
    <row r="927" spans="1:11" x14ac:dyDescent="0.15">
      <c r="A927" s="274">
        <v>926</v>
      </c>
      <c r="B927" s="275" t="s">
        <v>1396</v>
      </c>
      <c r="C927" s="275" t="s">
        <v>1057</v>
      </c>
      <c r="D927" s="275">
        <v>0</v>
      </c>
      <c r="E927" s="275">
        <v>100</v>
      </c>
      <c r="F927" s="282" t="s">
        <v>468</v>
      </c>
      <c r="G927" s="275">
        <v>1</v>
      </c>
      <c r="H927" s="275">
        <f>'Pixel-System'!AP61</f>
        <v>48</v>
      </c>
      <c r="I927" s="276" t="s">
        <v>6177</v>
      </c>
      <c r="J927" s="276">
        <f t="shared" si="14"/>
        <v>4800</v>
      </c>
      <c r="K927" s="277"/>
    </row>
    <row r="928" spans="1:11" x14ac:dyDescent="0.15">
      <c r="A928" s="274">
        <v>927</v>
      </c>
      <c r="B928" s="275" t="s">
        <v>1397</v>
      </c>
      <c r="C928" s="275" t="s">
        <v>1057</v>
      </c>
      <c r="D928" s="275">
        <v>0</v>
      </c>
      <c r="E928" s="275">
        <v>100</v>
      </c>
      <c r="F928" s="282" t="s">
        <v>468</v>
      </c>
      <c r="G928" s="275">
        <v>1</v>
      </c>
      <c r="H928" s="275">
        <f>'Pixel-System'!AP62</f>
        <v>48</v>
      </c>
      <c r="I928" s="276" t="s">
        <v>6177</v>
      </c>
      <c r="J928" s="276">
        <f t="shared" si="14"/>
        <v>4800</v>
      </c>
      <c r="K928" s="277"/>
    </row>
    <row r="929" spans="1:11" x14ac:dyDescent="0.15">
      <c r="A929" s="274">
        <v>928</v>
      </c>
      <c r="B929" s="275" t="s">
        <v>1398</v>
      </c>
      <c r="C929" s="275" t="s">
        <v>1057</v>
      </c>
      <c r="D929" s="275">
        <v>0</v>
      </c>
      <c r="E929" s="275">
        <v>100</v>
      </c>
      <c r="F929" s="282" t="s">
        <v>468</v>
      </c>
      <c r="G929" s="275">
        <v>1</v>
      </c>
      <c r="H929" s="275">
        <f>'Pixel-System'!AP63</f>
        <v>48</v>
      </c>
      <c r="I929" s="276" t="s">
        <v>6177</v>
      </c>
      <c r="J929" s="276">
        <f t="shared" si="14"/>
        <v>4800</v>
      </c>
      <c r="K929" s="277"/>
    </row>
    <row r="930" spans="1:11" x14ac:dyDescent="0.15">
      <c r="A930" s="274">
        <v>929</v>
      </c>
      <c r="B930" s="275" t="s">
        <v>1399</v>
      </c>
      <c r="C930" s="275" t="s">
        <v>1057</v>
      </c>
      <c r="D930" s="275">
        <v>0</v>
      </c>
      <c r="E930" s="275">
        <v>100</v>
      </c>
      <c r="F930" s="282" t="s">
        <v>468</v>
      </c>
      <c r="G930" s="275">
        <v>1</v>
      </c>
      <c r="H930" s="275">
        <f>'Pixel-System'!AP64</f>
        <v>44</v>
      </c>
      <c r="I930" s="276" t="s">
        <v>6177</v>
      </c>
      <c r="J930" s="276">
        <f t="shared" si="14"/>
        <v>4400</v>
      </c>
      <c r="K930" s="277"/>
    </row>
    <row r="931" spans="1:11" x14ac:dyDescent="0.15">
      <c r="A931" s="274">
        <v>930</v>
      </c>
      <c r="B931" s="275" t="s">
        <v>1400</v>
      </c>
      <c r="C931" s="275" t="s">
        <v>1057</v>
      </c>
      <c r="D931" s="275">
        <v>0</v>
      </c>
      <c r="E931" s="275">
        <v>100</v>
      </c>
      <c r="F931" s="282" t="s">
        <v>468</v>
      </c>
      <c r="G931" s="275">
        <v>1</v>
      </c>
      <c r="H931" s="275">
        <f>'Pixel-System'!AP65</f>
        <v>39</v>
      </c>
      <c r="I931" s="276" t="s">
        <v>6177</v>
      </c>
      <c r="J931" s="276">
        <f t="shared" si="14"/>
        <v>3900</v>
      </c>
      <c r="K931" s="277"/>
    </row>
    <row r="932" spans="1:11" x14ac:dyDescent="0.15">
      <c r="A932" s="274">
        <v>931</v>
      </c>
      <c r="B932" s="275" t="s">
        <v>1401</v>
      </c>
      <c r="C932" s="275" t="s">
        <v>1057</v>
      </c>
      <c r="D932" s="275">
        <v>0</v>
      </c>
      <c r="E932" s="275">
        <v>100</v>
      </c>
      <c r="F932" s="282" t="s">
        <v>468</v>
      </c>
      <c r="G932" s="275">
        <v>1</v>
      </c>
      <c r="H932" s="275">
        <f>'Pixel-System'!AP66</f>
        <v>36</v>
      </c>
      <c r="I932" s="276" t="s">
        <v>6177</v>
      </c>
      <c r="J932" s="276">
        <f t="shared" si="14"/>
        <v>3600</v>
      </c>
      <c r="K932" s="277"/>
    </row>
    <row r="933" spans="1:11" x14ac:dyDescent="0.15">
      <c r="A933" s="274">
        <v>932</v>
      </c>
      <c r="B933" s="275" t="s">
        <v>1402</v>
      </c>
      <c r="C933" s="275" t="s">
        <v>1057</v>
      </c>
      <c r="D933" s="275">
        <v>0</v>
      </c>
      <c r="E933" s="275">
        <v>100</v>
      </c>
      <c r="F933" s="282" t="s">
        <v>468</v>
      </c>
      <c r="G933" s="275">
        <v>1</v>
      </c>
      <c r="H933" s="275">
        <f>'Pixel-System'!AP67</f>
        <v>29</v>
      </c>
      <c r="I933" s="276" t="s">
        <v>6177</v>
      </c>
      <c r="J933" s="276">
        <f t="shared" si="14"/>
        <v>2900</v>
      </c>
      <c r="K933" s="277"/>
    </row>
    <row r="934" spans="1:11" x14ac:dyDescent="0.15">
      <c r="A934" s="274">
        <v>933</v>
      </c>
      <c r="B934" s="275" t="s">
        <v>1403</v>
      </c>
      <c r="C934" s="275" t="s">
        <v>1057</v>
      </c>
      <c r="D934" s="275">
        <v>0</v>
      </c>
      <c r="E934" s="275">
        <v>100</v>
      </c>
      <c r="F934" s="282" t="s">
        <v>468</v>
      </c>
      <c r="G934" s="275">
        <v>1</v>
      </c>
      <c r="H934" s="275">
        <f>'Pixel-System'!AP68</f>
        <v>22</v>
      </c>
      <c r="I934" s="276" t="s">
        <v>6177</v>
      </c>
      <c r="J934" s="276">
        <f t="shared" si="14"/>
        <v>2200</v>
      </c>
      <c r="K934" s="277"/>
    </row>
    <row r="935" spans="1:11" x14ac:dyDescent="0.15">
      <c r="A935" s="274">
        <v>934</v>
      </c>
      <c r="B935" s="275" t="s">
        <v>1404</v>
      </c>
      <c r="C935" s="275" t="s">
        <v>1057</v>
      </c>
      <c r="D935" s="275">
        <v>0</v>
      </c>
      <c r="E935" s="275">
        <v>100</v>
      </c>
      <c r="F935" s="282" t="s">
        <v>468</v>
      </c>
      <c r="G935" s="275">
        <v>1</v>
      </c>
      <c r="H935" s="275">
        <f>'Pixel-System'!AP69</f>
        <v>22</v>
      </c>
      <c r="I935" s="276" t="s">
        <v>6177</v>
      </c>
      <c r="J935" s="276">
        <f t="shared" si="14"/>
        <v>2200</v>
      </c>
      <c r="K935" s="277"/>
    </row>
    <row r="936" spans="1:11" x14ac:dyDescent="0.15">
      <c r="A936" s="274">
        <v>935</v>
      </c>
      <c r="B936" s="275" t="s">
        <v>1405</v>
      </c>
      <c r="C936" s="275" t="s">
        <v>1057</v>
      </c>
      <c r="D936" s="275">
        <v>0</v>
      </c>
      <c r="E936" s="275">
        <v>100</v>
      </c>
      <c r="F936" s="282" t="s">
        <v>468</v>
      </c>
      <c r="G936" s="275">
        <v>1</v>
      </c>
      <c r="H936" s="275">
        <f>'Pixel-System'!AP70</f>
        <v>22</v>
      </c>
      <c r="I936" s="276" t="s">
        <v>6177</v>
      </c>
      <c r="J936" s="276">
        <f t="shared" si="14"/>
        <v>2200</v>
      </c>
      <c r="K936" s="277"/>
    </row>
    <row r="937" spans="1:11" x14ac:dyDescent="0.15">
      <c r="A937" s="274">
        <v>936</v>
      </c>
      <c r="B937" s="275" t="s">
        <v>1406</v>
      </c>
      <c r="C937" s="275" t="s">
        <v>1057</v>
      </c>
      <c r="D937" s="275">
        <v>0</v>
      </c>
      <c r="E937" s="275">
        <v>100</v>
      </c>
      <c r="F937" s="282" t="s">
        <v>468</v>
      </c>
      <c r="G937" s="275">
        <v>1</v>
      </c>
      <c r="H937" s="275">
        <f>'Pixel-System'!AP71</f>
        <v>22</v>
      </c>
      <c r="I937" s="276" t="s">
        <v>6177</v>
      </c>
      <c r="J937" s="276">
        <f t="shared" si="14"/>
        <v>2200</v>
      </c>
      <c r="K937" s="277"/>
    </row>
    <row r="938" spans="1:11" x14ac:dyDescent="0.15">
      <c r="A938" s="274">
        <v>937</v>
      </c>
      <c r="B938" s="275" t="s">
        <v>1407</v>
      </c>
      <c r="C938" s="275" t="s">
        <v>1057</v>
      </c>
      <c r="D938" s="275">
        <v>0</v>
      </c>
      <c r="E938" s="275">
        <v>100</v>
      </c>
      <c r="F938" s="282" t="s">
        <v>468</v>
      </c>
      <c r="G938" s="275">
        <v>1</v>
      </c>
      <c r="H938" s="275">
        <f>'Pixel-System'!AP72</f>
        <v>22</v>
      </c>
      <c r="I938" s="276" t="s">
        <v>6177</v>
      </c>
      <c r="J938" s="276">
        <f t="shared" si="14"/>
        <v>2200</v>
      </c>
      <c r="K938" s="277"/>
    </row>
    <row r="939" spans="1:11" x14ac:dyDescent="0.15">
      <c r="A939" s="274">
        <v>938</v>
      </c>
      <c r="B939" s="275" t="s">
        <v>1408</v>
      </c>
      <c r="C939" s="275" t="s">
        <v>1057</v>
      </c>
      <c r="D939" s="275">
        <v>0</v>
      </c>
      <c r="E939" s="275">
        <v>100</v>
      </c>
      <c r="F939" s="282" t="s">
        <v>468</v>
      </c>
      <c r="G939" s="275">
        <v>1</v>
      </c>
      <c r="H939" s="275">
        <f>'Pixel-System'!AP73</f>
        <v>0</v>
      </c>
      <c r="I939" s="276" t="s">
        <v>6177</v>
      </c>
      <c r="J939" s="276">
        <f t="shared" si="14"/>
        <v>0</v>
      </c>
      <c r="K939" s="277"/>
    </row>
    <row r="940" spans="1:11" x14ac:dyDescent="0.15">
      <c r="A940" s="274">
        <v>939</v>
      </c>
      <c r="B940" s="285" t="s">
        <v>1409</v>
      </c>
      <c r="C940" s="285" t="s">
        <v>1057</v>
      </c>
      <c r="D940" s="285">
        <v>0</v>
      </c>
      <c r="E940" s="285">
        <v>100</v>
      </c>
      <c r="F940" s="286" t="s">
        <v>468</v>
      </c>
      <c r="G940" s="285">
        <v>1</v>
      </c>
      <c r="H940" s="285">
        <f>'Pixel-System'!AP74</f>
        <v>0</v>
      </c>
      <c r="I940" s="345" t="s">
        <v>6176</v>
      </c>
      <c r="J940" s="345">
        <f t="shared" si="14"/>
        <v>0</v>
      </c>
      <c r="K940" s="277"/>
    </row>
    <row r="941" spans="1:11" x14ac:dyDescent="0.15">
      <c r="A941" s="274">
        <v>940</v>
      </c>
      <c r="B941" s="285" t="s">
        <v>1410</v>
      </c>
      <c r="C941" s="285" t="s">
        <v>1057</v>
      </c>
      <c r="D941" s="285">
        <v>0</v>
      </c>
      <c r="E941" s="285">
        <v>100</v>
      </c>
      <c r="F941" s="286" t="s">
        <v>468</v>
      </c>
      <c r="G941" s="285">
        <v>1</v>
      </c>
      <c r="H941" s="285">
        <f>'Pixel-System'!AP75</f>
        <v>0</v>
      </c>
      <c r="I941" s="345" t="s">
        <v>6176</v>
      </c>
      <c r="J941" s="345">
        <f t="shared" si="14"/>
        <v>0</v>
      </c>
      <c r="K941" s="277"/>
    </row>
    <row r="942" spans="1:11" x14ac:dyDescent="0.15">
      <c r="A942" s="274">
        <v>941</v>
      </c>
      <c r="B942" s="285" t="s">
        <v>1411</v>
      </c>
      <c r="C942" s="285" t="s">
        <v>1057</v>
      </c>
      <c r="D942" s="285">
        <v>0</v>
      </c>
      <c r="E942" s="285">
        <v>100</v>
      </c>
      <c r="F942" s="286" t="s">
        <v>468</v>
      </c>
      <c r="G942" s="285">
        <v>1</v>
      </c>
      <c r="H942" s="285">
        <f>'Pixel-System'!AP76</f>
        <v>0</v>
      </c>
      <c r="I942" s="345" t="s">
        <v>6176</v>
      </c>
      <c r="J942" s="345">
        <f t="shared" si="14"/>
        <v>0</v>
      </c>
      <c r="K942" s="277"/>
    </row>
    <row r="943" spans="1:11" x14ac:dyDescent="0.15">
      <c r="A943" s="274">
        <v>942</v>
      </c>
      <c r="B943" s="285" t="s">
        <v>1412</v>
      </c>
      <c r="C943" s="285" t="s">
        <v>1057</v>
      </c>
      <c r="D943" s="285">
        <v>0</v>
      </c>
      <c r="E943" s="285">
        <v>100</v>
      </c>
      <c r="F943" s="286" t="s">
        <v>468</v>
      </c>
      <c r="G943" s="285">
        <v>1</v>
      </c>
      <c r="H943" s="285">
        <f>'Pixel-System'!AP77</f>
        <v>0</v>
      </c>
      <c r="I943" s="345" t="s">
        <v>6176</v>
      </c>
      <c r="J943" s="345">
        <f t="shared" si="14"/>
        <v>0</v>
      </c>
      <c r="K943" s="277"/>
    </row>
    <row r="944" spans="1:11" x14ac:dyDescent="0.15">
      <c r="A944" s="274">
        <v>943</v>
      </c>
      <c r="B944" s="285" t="s">
        <v>1413</v>
      </c>
      <c r="C944" s="285" t="s">
        <v>1057</v>
      </c>
      <c r="D944" s="285">
        <v>0</v>
      </c>
      <c r="E944" s="285">
        <v>100</v>
      </c>
      <c r="F944" s="286" t="s">
        <v>468</v>
      </c>
      <c r="G944" s="285">
        <v>1</v>
      </c>
      <c r="H944" s="285">
        <f>'Pixel-System'!AP78</f>
        <v>0</v>
      </c>
      <c r="I944" s="345" t="s">
        <v>6176</v>
      </c>
      <c r="J944" s="345">
        <f t="shared" si="14"/>
        <v>0</v>
      </c>
      <c r="K944" s="277"/>
    </row>
    <row r="945" spans="1:11" x14ac:dyDescent="0.15">
      <c r="A945" s="274">
        <v>944</v>
      </c>
      <c r="B945" s="285" t="s">
        <v>1414</v>
      </c>
      <c r="C945" s="285" t="s">
        <v>1057</v>
      </c>
      <c r="D945" s="285">
        <v>0</v>
      </c>
      <c r="E945" s="285">
        <v>100</v>
      </c>
      <c r="F945" s="286" t="s">
        <v>468</v>
      </c>
      <c r="G945" s="285">
        <v>1</v>
      </c>
      <c r="H945" s="285">
        <f>'Pixel-System'!AP79</f>
        <v>0</v>
      </c>
      <c r="I945" s="345" t="s">
        <v>6176</v>
      </c>
      <c r="J945" s="345">
        <f t="shared" si="14"/>
        <v>0</v>
      </c>
      <c r="K945" s="277"/>
    </row>
    <row r="946" spans="1:11" x14ac:dyDescent="0.15">
      <c r="A946" s="274">
        <v>945</v>
      </c>
      <c r="B946" s="285" t="s">
        <v>1415</v>
      </c>
      <c r="C946" s="285" t="s">
        <v>1057</v>
      </c>
      <c r="D946" s="285">
        <v>0</v>
      </c>
      <c r="E946" s="285">
        <v>100</v>
      </c>
      <c r="F946" s="286" t="s">
        <v>468</v>
      </c>
      <c r="G946" s="285">
        <v>1</v>
      </c>
      <c r="H946" s="285">
        <f>'Pixel-System'!AP80</f>
        <v>0</v>
      </c>
      <c r="I946" s="345" t="s">
        <v>6176</v>
      </c>
      <c r="J946" s="345">
        <f t="shared" si="14"/>
        <v>0</v>
      </c>
      <c r="K946" s="277"/>
    </row>
    <row r="947" spans="1:11" x14ac:dyDescent="0.15">
      <c r="A947" s="274">
        <v>946</v>
      </c>
      <c r="B947" s="285" t="s">
        <v>1416</v>
      </c>
      <c r="C947" s="285" t="s">
        <v>1057</v>
      </c>
      <c r="D947" s="285">
        <v>0</v>
      </c>
      <c r="E947" s="285">
        <v>100</v>
      </c>
      <c r="F947" s="286" t="s">
        <v>468</v>
      </c>
      <c r="G947" s="285">
        <v>1</v>
      </c>
      <c r="H947" s="285">
        <f>'Pixel-System'!AP81</f>
        <v>0</v>
      </c>
      <c r="I947" s="345" t="s">
        <v>6176</v>
      </c>
      <c r="J947" s="345">
        <f t="shared" si="14"/>
        <v>0</v>
      </c>
      <c r="K947" s="277"/>
    </row>
    <row r="948" spans="1:11" x14ac:dyDescent="0.15">
      <c r="A948" s="274">
        <v>947</v>
      </c>
      <c r="B948" s="285" t="s">
        <v>1417</v>
      </c>
      <c r="C948" s="285" t="s">
        <v>1057</v>
      </c>
      <c r="D948" s="285">
        <v>0</v>
      </c>
      <c r="E948" s="285">
        <v>100</v>
      </c>
      <c r="F948" s="286" t="s">
        <v>468</v>
      </c>
      <c r="G948" s="285">
        <v>1</v>
      </c>
      <c r="H948" s="285">
        <f>'Pixel-System'!AP82</f>
        <v>0</v>
      </c>
      <c r="I948" s="345" t="s">
        <v>6176</v>
      </c>
      <c r="J948" s="345">
        <f t="shared" si="14"/>
        <v>0</v>
      </c>
      <c r="K948" s="277"/>
    </row>
    <row r="949" spans="1:11" x14ac:dyDescent="0.15">
      <c r="A949" s="274">
        <v>948</v>
      </c>
      <c r="B949" s="285" t="s">
        <v>1418</v>
      </c>
      <c r="C949" s="285" t="s">
        <v>1057</v>
      </c>
      <c r="D949" s="285">
        <v>0</v>
      </c>
      <c r="E949" s="285">
        <v>100</v>
      </c>
      <c r="F949" s="286" t="s">
        <v>468</v>
      </c>
      <c r="G949" s="285">
        <v>1</v>
      </c>
      <c r="H949" s="285">
        <f>'Pixel-System'!AP83</f>
        <v>0</v>
      </c>
      <c r="I949" s="345" t="s">
        <v>6176</v>
      </c>
      <c r="J949" s="345">
        <f t="shared" si="14"/>
        <v>0</v>
      </c>
      <c r="K949" s="277"/>
    </row>
    <row r="950" spans="1:11" x14ac:dyDescent="0.15">
      <c r="A950" s="274">
        <v>949</v>
      </c>
      <c r="B950" s="285" t="s">
        <v>1419</v>
      </c>
      <c r="C950" s="285" t="s">
        <v>1057</v>
      </c>
      <c r="D950" s="285">
        <v>0</v>
      </c>
      <c r="E950" s="285">
        <v>100</v>
      </c>
      <c r="F950" s="286" t="s">
        <v>468</v>
      </c>
      <c r="G950" s="285">
        <v>1</v>
      </c>
      <c r="H950" s="285">
        <f>'Pixel-System'!AP84</f>
        <v>0</v>
      </c>
      <c r="I950" s="345" t="s">
        <v>6176</v>
      </c>
      <c r="J950" s="345">
        <f t="shared" si="14"/>
        <v>0</v>
      </c>
      <c r="K950" s="277"/>
    </row>
    <row r="951" spans="1:11" x14ac:dyDescent="0.15">
      <c r="A951" s="274">
        <v>950</v>
      </c>
      <c r="B951" s="285" t="s">
        <v>1420</v>
      </c>
      <c r="C951" s="285" t="s">
        <v>1057</v>
      </c>
      <c r="D951" s="285">
        <v>0</v>
      </c>
      <c r="E951" s="285">
        <v>100</v>
      </c>
      <c r="F951" s="286" t="s">
        <v>468</v>
      </c>
      <c r="G951" s="285">
        <v>1</v>
      </c>
      <c r="H951" s="285">
        <f>'Pixel-System'!AP85</f>
        <v>0</v>
      </c>
      <c r="I951" s="345" t="s">
        <v>6176</v>
      </c>
      <c r="J951" s="345">
        <f t="shared" si="14"/>
        <v>0</v>
      </c>
      <c r="K951" s="277"/>
    </row>
    <row r="952" spans="1:11" x14ac:dyDescent="0.15">
      <c r="A952" s="274">
        <v>951</v>
      </c>
      <c r="B952" s="285" t="s">
        <v>1421</v>
      </c>
      <c r="C952" s="285" t="s">
        <v>1057</v>
      </c>
      <c r="D952" s="285">
        <v>0</v>
      </c>
      <c r="E952" s="285">
        <v>100</v>
      </c>
      <c r="F952" s="286" t="s">
        <v>468</v>
      </c>
      <c r="G952" s="285">
        <v>1</v>
      </c>
      <c r="H952" s="285">
        <f>'Pixel-System'!AP86</f>
        <v>0</v>
      </c>
      <c r="I952" s="345" t="s">
        <v>6176</v>
      </c>
      <c r="J952" s="345">
        <f t="shared" si="14"/>
        <v>0</v>
      </c>
      <c r="K952" s="277"/>
    </row>
    <row r="953" spans="1:11" x14ac:dyDescent="0.15">
      <c r="A953" s="274">
        <v>952</v>
      </c>
      <c r="B953" s="285" t="s">
        <v>1422</v>
      </c>
      <c r="C953" s="285" t="s">
        <v>1057</v>
      </c>
      <c r="D953" s="285">
        <v>0</v>
      </c>
      <c r="E953" s="285">
        <v>100</v>
      </c>
      <c r="F953" s="286" t="s">
        <v>468</v>
      </c>
      <c r="G953" s="285">
        <v>1</v>
      </c>
      <c r="H953" s="285">
        <f>'Pixel-System'!AP87</f>
        <v>0</v>
      </c>
      <c r="I953" s="345" t="s">
        <v>6176</v>
      </c>
      <c r="J953" s="345">
        <f t="shared" si="14"/>
        <v>0</v>
      </c>
      <c r="K953" s="277"/>
    </row>
    <row r="954" spans="1:11" x14ac:dyDescent="0.15">
      <c r="A954" s="274">
        <v>953</v>
      </c>
      <c r="B954" s="285" t="s">
        <v>1423</v>
      </c>
      <c r="C954" s="285" t="s">
        <v>1057</v>
      </c>
      <c r="D954" s="285">
        <v>0</v>
      </c>
      <c r="E954" s="285">
        <v>100</v>
      </c>
      <c r="F954" s="286" t="s">
        <v>468</v>
      </c>
      <c r="G954" s="285">
        <v>1</v>
      </c>
      <c r="H954" s="285">
        <f>'Pixel-System'!AP88</f>
        <v>0</v>
      </c>
      <c r="I954" s="345" t="s">
        <v>6176</v>
      </c>
      <c r="J954" s="345">
        <f t="shared" si="14"/>
        <v>0</v>
      </c>
      <c r="K954" s="277"/>
    </row>
    <row r="955" spans="1:11" x14ac:dyDescent="0.15">
      <c r="A955" s="274">
        <v>954</v>
      </c>
      <c r="B955" s="285" t="s">
        <v>1424</v>
      </c>
      <c r="C955" s="285" t="s">
        <v>1057</v>
      </c>
      <c r="D955" s="285">
        <v>0</v>
      </c>
      <c r="E955" s="285">
        <v>100</v>
      </c>
      <c r="F955" s="286" t="s">
        <v>468</v>
      </c>
      <c r="G955" s="285">
        <v>1</v>
      </c>
      <c r="H955" s="285">
        <f>'Pixel-System'!AP89</f>
        <v>0</v>
      </c>
      <c r="I955" s="345" t="s">
        <v>6176</v>
      </c>
      <c r="J955" s="345">
        <f t="shared" si="14"/>
        <v>0</v>
      </c>
      <c r="K955" s="277"/>
    </row>
    <row r="956" spans="1:11" x14ac:dyDescent="0.15">
      <c r="A956" s="274">
        <v>955</v>
      </c>
      <c r="B956" s="285" t="s">
        <v>1425</v>
      </c>
      <c r="C956" s="285" t="s">
        <v>1057</v>
      </c>
      <c r="D956" s="285">
        <v>0</v>
      </c>
      <c r="E956" s="285">
        <v>100</v>
      </c>
      <c r="F956" s="286" t="s">
        <v>468</v>
      </c>
      <c r="G956" s="285">
        <v>1</v>
      </c>
      <c r="H956" s="285">
        <f>'Pixel-System'!AP90</f>
        <v>0</v>
      </c>
      <c r="I956" s="345" t="s">
        <v>6176</v>
      </c>
      <c r="J956" s="345">
        <f t="shared" si="14"/>
        <v>0</v>
      </c>
      <c r="K956" s="277"/>
    </row>
    <row r="957" spans="1:11" x14ac:dyDescent="0.15">
      <c r="A957" s="274">
        <v>956</v>
      </c>
      <c r="B957" s="285" t="s">
        <v>1426</v>
      </c>
      <c r="C957" s="285" t="s">
        <v>1057</v>
      </c>
      <c r="D957" s="285">
        <v>0</v>
      </c>
      <c r="E957" s="285">
        <v>100</v>
      </c>
      <c r="F957" s="286" t="s">
        <v>468</v>
      </c>
      <c r="G957" s="285">
        <v>1</v>
      </c>
      <c r="H957" s="285">
        <f>'Pixel-System'!AP91</f>
        <v>0</v>
      </c>
      <c r="I957" s="345" t="s">
        <v>6176</v>
      </c>
      <c r="J957" s="345">
        <f t="shared" si="14"/>
        <v>0</v>
      </c>
      <c r="K957" s="277"/>
    </row>
    <row r="958" spans="1:11" x14ac:dyDescent="0.15">
      <c r="A958" s="274">
        <v>957</v>
      </c>
      <c r="B958" s="285" t="s">
        <v>1427</v>
      </c>
      <c r="C958" s="285" t="s">
        <v>1057</v>
      </c>
      <c r="D958" s="285">
        <v>0</v>
      </c>
      <c r="E958" s="285">
        <v>100</v>
      </c>
      <c r="F958" s="286" t="s">
        <v>468</v>
      </c>
      <c r="G958" s="285">
        <v>1</v>
      </c>
      <c r="H958" s="285">
        <f>'Pixel-System'!AP92</f>
        <v>0</v>
      </c>
      <c r="I958" s="345" t="s">
        <v>6176</v>
      </c>
      <c r="J958" s="345">
        <f t="shared" si="14"/>
        <v>0</v>
      </c>
      <c r="K958" s="277"/>
    </row>
    <row r="959" spans="1:11" x14ac:dyDescent="0.15">
      <c r="A959" s="274">
        <v>958</v>
      </c>
      <c r="B959" s="285" t="s">
        <v>1428</v>
      </c>
      <c r="C959" s="285" t="s">
        <v>1057</v>
      </c>
      <c r="D959" s="285">
        <v>0</v>
      </c>
      <c r="E959" s="285">
        <v>100</v>
      </c>
      <c r="F959" s="286" t="s">
        <v>468</v>
      </c>
      <c r="G959" s="285">
        <v>1</v>
      </c>
      <c r="H959" s="285">
        <f>'Pixel-System'!AP93</f>
        <v>0</v>
      </c>
      <c r="I959" s="345" t="s">
        <v>6176</v>
      </c>
      <c r="J959" s="345">
        <f t="shared" si="14"/>
        <v>0</v>
      </c>
      <c r="K959" s="277"/>
    </row>
    <row r="960" spans="1:11" x14ac:dyDescent="0.15">
      <c r="A960" s="274">
        <v>959</v>
      </c>
      <c r="B960" s="285" t="s">
        <v>1429</v>
      </c>
      <c r="C960" s="285" t="s">
        <v>1057</v>
      </c>
      <c r="D960" s="285">
        <v>0</v>
      </c>
      <c r="E960" s="285">
        <v>100</v>
      </c>
      <c r="F960" s="286" t="s">
        <v>468</v>
      </c>
      <c r="G960" s="285">
        <v>1</v>
      </c>
      <c r="H960" s="285">
        <f>'Pixel-System'!AP94</f>
        <v>0</v>
      </c>
      <c r="I960" s="345" t="s">
        <v>6176</v>
      </c>
      <c r="J960" s="345">
        <f t="shared" si="14"/>
        <v>0</v>
      </c>
      <c r="K960" s="277"/>
    </row>
    <row r="961" spans="1:11" x14ac:dyDescent="0.15">
      <c r="A961" s="274">
        <v>960</v>
      </c>
      <c r="B961" s="285" t="s">
        <v>1430</v>
      </c>
      <c r="C961" s="285" t="s">
        <v>1057</v>
      </c>
      <c r="D961" s="285">
        <v>0</v>
      </c>
      <c r="E961" s="285">
        <v>100</v>
      </c>
      <c r="F961" s="286" t="s">
        <v>468</v>
      </c>
      <c r="G961" s="285">
        <v>1</v>
      </c>
      <c r="H961" s="285">
        <f>'Pixel-System'!AP95</f>
        <v>0</v>
      </c>
      <c r="I961" s="345" t="s">
        <v>6176</v>
      </c>
      <c r="J961" s="345">
        <f t="shared" si="14"/>
        <v>0</v>
      </c>
      <c r="K961" s="277"/>
    </row>
    <row r="962" spans="1:11" x14ac:dyDescent="0.15">
      <c r="A962" s="274">
        <v>961</v>
      </c>
      <c r="B962" s="285" t="s">
        <v>1431</v>
      </c>
      <c r="C962" s="285" t="s">
        <v>1057</v>
      </c>
      <c r="D962" s="285">
        <v>0</v>
      </c>
      <c r="E962" s="285">
        <v>100</v>
      </c>
      <c r="F962" s="286" t="s">
        <v>468</v>
      </c>
      <c r="G962" s="285">
        <v>1</v>
      </c>
      <c r="H962" s="285">
        <f>'Pixel-System'!AP96</f>
        <v>0</v>
      </c>
      <c r="I962" s="345" t="s">
        <v>6176</v>
      </c>
      <c r="J962" s="345">
        <f t="shared" si="14"/>
        <v>0</v>
      </c>
      <c r="K962" s="277"/>
    </row>
    <row r="963" spans="1:11" x14ac:dyDescent="0.15">
      <c r="A963" s="274">
        <v>962</v>
      </c>
      <c r="B963" s="285" t="s">
        <v>1432</v>
      </c>
      <c r="C963" s="285" t="s">
        <v>1057</v>
      </c>
      <c r="D963" s="285">
        <v>0</v>
      </c>
      <c r="E963" s="285">
        <v>100</v>
      </c>
      <c r="F963" s="286" t="s">
        <v>468</v>
      </c>
      <c r="G963" s="285">
        <v>1</v>
      </c>
      <c r="H963" s="285">
        <f>'Pixel-System'!AP97</f>
        <v>0</v>
      </c>
      <c r="I963" s="345" t="s">
        <v>6176</v>
      </c>
      <c r="J963" s="345">
        <f t="shared" si="14"/>
        <v>0</v>
      </c>
      <c r="K963" s="277"/>
    </row>
    <row r="964" spans="1:11" x14ac:dyDescent="0.15">
      <c r="A964" s="274">
        <v>963</v>
      </c>
      <c r="B964" s="285" t="s">
        <v>1433</v>
      </c>
      <c r="C964" s="285" t="s">
        <v>1057</v>
      </c>
      <c r="D964" s="285">
        <v>0</v>
      </c>
      <c r="E964" s="285">
        <v>100</v>
      </c>
      <c r="F964" s="286" t="s">
        <v>468</v>
      </c>
      <c r="G964" s="285">
        <v>1</v>
      </c>
      <c r="H964" s="285">
        <f>'Pixel-System'!AP98</f>
        <v>0</v>
      </c>
      <c r="I964" s="345" t="s">
        <v>6176</v>
      </c>
      <c r="J964" s="345">
        <f t="shared" si="14"/>
        <v>0</v>
      </c>
      <c r="K964" s="277"/>
    </row>
    <row r="965" spans="1:11" x14ac:dyDescent="0.15">
      <c r="A965" s="274">
        <v>964</v>
      </c>
      <c r="B965" s="285" t="s">
        <v>1434</v>
      </c>
      <c r="C965" s="285" t="s">
        <v>1057</v>
      </c>
      <c r="D965" s="285">
        <v>0</v>
      </c>
      <c r="E965" s="285">
        <v>100</v>
      </c>
      <c r="F965" s="286" t="s">
        <v>468</v>
      </c>
      <c r="G965" s="285">
        <v>1</v>
      </c>
      <c r="H965" s="285">
        <f>'Pixel-System'!AP99</f>
        <v>0</v>
      </c>
      <c r="I965" s="345" t="s">
        <v>6176</v>
      </c>
      <c r="J965" s="345">
        <f t="shared" si="14"/>
        <v>0</v>
      </c>
      <c r="K965" s="277"/>
    </row>
    <row r="966" spans="1:11" x14ac:dyDescent="0.15">
      <c r="A966" s="274">
        <v>965</v>
      </c>
      <c r="B966" s="285" t="s">
        <v>1435</v>
      </c>
      <c r="C966" s="285" t="s">
        <v>1057</v>
      </c>
      <c r="D966" s="285">
        <v>0</v>
      </c>
      <c r="E966" s="285">
        <v>100</v>
      </c>
      <c r="F966" s="286" t="s">
        <v>468</v>
      </c>
      <c r="G966" s="285">
        <v>1</v>
      </c>
      <c r="H966" s="285">
        <f>'Pixel-System'!AP100</f>
        <v>0</v>
      </c>
      <c r="I966" s="345" t="s">
        <v>6176</v>
      </c>
      <c r="J966" s="345">
        <f t="shared" si="14"/>
        <v>0</v>
      </c>
      <c r="K966" s="277"/>
    </row>
    <row r="967" spans="1:11" x14ac:dyDescent="0.15">
      <c r="A967" s="274">
        <v>966</v>
      </c>
      <c r="B967" s="285" t="s">
        <v>1436</v>
      </c>
      <c r="C967" s="285" t="s">
        <v>1057</v>
      </c>
      <c r="D967" s="285">
        <v>0</v>
      </c>
      <c r="E967" s="285">
        <v>100</v>
      </c>
      <c r="F967" s="286" t="s">
        <v>468</v>
      </c>
      <c r="G967" s="285">
        <v>1</v>
      </c>
      <c r="H967" s="285">
        <f>'Pixel-System'!AP101</f>
        <v>0</v>
      </c>
      <c r="I967" s="345" t="s">
        <v>6176</v>
      </c>
      <c r="J967" s="345">
        <f t="shared" si="14"/>
        <v>0</v>
      </c>
      <c r="K967" s="277"/>
    </row>
    <row r="968" spans="1:11" x14ac:dyDescent="0.15">
      <c r="A968" s="274">
        <v>967</v>
      </c>
      <c r="B968" s="285" t="s">
        <v>1437</v>
      </c>
      <c r="C968" s="285" t="s">
        <v>1057</v>
      </c>
      <c r="D968" s="285">
        <v>0</v>
      </c>
      <c r="E968" s="285">
        <v>100</v>
      </c>
      <c r="F968" s="286" t="s">
        <v>468</v>
      </c>
      <c r="G968" s="285">
        <v>1</v>
      </c>
      <c r="H968" s="285">
        <f>'Pixel-System'!AP102</f>
        <v>0</v>
      </c>
      <c r="I968" s="345" t="s">
        <v>6176</v>
      </c>
      <c r="J968" s="345">
        <f t="shared" si="14"/>
        <v>0</v>
      </c>
      <c r="K968" s="277"/>
    </row>
    <row r="969" spans="1:11" x14ac:dyDescent="0.15">
      <c r="A969" s="274">
        <v>968</v>
      </c>
      <c r="B969" s="285" t="s">
        <v>1438</v>
      </c>
      <c r="C969" s="285" t="s">
        <v>1057</v>
      </c>
      <c r="D969" s="285">
        <v>0</v>
      </c>
      <c r="E969" s="285">
        <v>100</v>
      </c>
      <c r="F969" s="286" t="s">
        <v>468</v>
      </c>
      <c r="G969" s="285">
        <v>1</v>
      </c>
      <c r="H969" s="285">
        <f>'Pixel-System'!AP103</f>
        <v>0</v>
      </c>
      <c r="I969" s="345" t="s">
        <v>6176</v>
      </c>
      <c r="J969" s="345">
        <f t="shared" si="14"/>
        <v>0</v>
      </c>
      <c r="K969" s="277"/>
    </row>
    <row r="970" spans="1:11" x14ac:dyDescent="0.15">
      <c r="A970" s="274">
        <v>969</v>
      </c>
      <c r="B970" s="285" t="s">
        <v>1439</v>
      </c>
      <c r="C970" s="285" t="s">
        <v>1057</v>
      </c>
      <c r="D970" s="285">
        <v>0</v>
      </c>
      <c r="E970" s="285">
        <v>100</v>
      </c>
      <c r="F970" s="286" t="s">
        <v>468</v>
      </c>
      <c r="G970" s="285">
        <v>1</v>
      </c>
      <c r="H970" s="285">
        <f>'Pixel-System'!AP104</f>
        <v>0</v>
      </c>
      <c r="I970" s="345" t="s">
        <v>6176</v>
      </c>
      <c r="J970" s="345">
        <f t="shared" si="14"/>
        <v>0</v>
      </c>
      <c r="K970" s="277"/>
    </row>
    <row r="971" spans="1:11" x14ac:dyDescent="0.15">
      <c r="A971" s="274">
        <v>970</v>
      </c>
      <c r="B971" s="285" t="s">
        <v>1440</v>
      </c>
      <c r="C971" s="285" t="s">
        <v>1057</v>
      </c>
      <c r="D971" s="285">
        <v>0</v>
      </c>
      <c r="E971" s="285">
        <v>100</v>
      </c>
      <c r="F971" s="286" t="s">
        <v>468</v>
      </c>
      <c r="G971" s="285">
        <v>1</v>
      </c>
      <c r="H971" s="285">
        <f>'Pixel-System'!AP105</f>
        <v>0</v>
      </c>
      <c r="I971" s="345" t="s">
        <v>6176</v>
      </c>
      <c r="J971" s="345">
        <f t="shared" si="14"/>
        <v>0</v>
      </c>
      <c r="K971" s="277"/>
    </row>
    <row r="972" spans="1:11" x14ac:dyDescent="0.15">
      <c r="A972" s="274">
        <v>971</v>
      </c>
      <c r="B972" s="275" t="s">
        <v>1441</v>
      </c>
      <c r="C972" s="275" t="s">
        <v>1057</v>
      </c>
      <c r="D972" s="275">
        <v>0</v>
      </c>
      <c r="E972" s="275">
        <v>100</v>
      </c>
      <c r="F972" s="282" t="s">
        <v>468</v>
      </c>
      <c r="G972" s="275">
        <v>1</v>
      </c>
      <c r="H972" s="275">
        <f>'Pixel-System'!L9</f>
        <v>100</v>
      </c>
      <c r="I972" s="276" t="s">
        <v>6178</v>
      </c>
      <c r="J972" s="276">
        <f t="shared" si="14"/>
        <v>10000</v>
      </c>
      <c r="K972" s="277"/>
    </row>
    <row r="973" spans="1:11" x14ac:dyDescent="0.15">
      <c r="A973" s="274">
        <v>972</v>
      </c>
      <c r="B973" s="275" t="s">
        <v>1443</v>
      </c>
      <c r="C973" s="275" t="s">
        <v>1057</v>
      </c>
      <c r="D973" s="275">
        <v>0</v>
      </c>
      <c r="E973" s="275">
        <v>100</v>
      </c>
      <c r="F973" s="282" t="s">
        <v>468</v>
      </c>
      <c r="G973" s="275">
        <v>1</v>
      </c>
      <c r="H973" s="275">
        <f>'Pixel-System'!V9</f>
        <v>100</v>
      </c>
      <c r="I973" s="276" t="s">
        <v>6180</v>
      </c>
      <c r="J973" s="276">
        <f t="shared" ref="J973:J1036" si="15">H973*100</f>
        <v>10000</v>
      </c>
      <c r="K973" s="277"/>
    </row>
    <row r="974" spans="1:11" x14ac:dyDescent="0.15">
      <c r="A974" s="274">
        <v>973</v>
      </c>
      <c r="B974" s="275" t="s">
        <v>1442</v>
      </c>
      <c r="C974" s="275" t="s">
        <v>1057</v>
      </c>
      <c r="D974" s="275">
        <v>0</v>
      </c>
      <c r="E974" s="275">
        <v>100</v>
      </c>
      <c r="F974" s="282" t="s">
        <v>468</v>
      </c>
      <c r="G974" s="275">
        <v>1</v>
      </c>
      <c r="H974" s="275">
        <f>'Pixel-System'!AF9</f>
        <v>100</v>
      </c>
      <c r="I974" s="276" t="s">
        <v>6179</v>
      </c>
      <c r="J974" s="276">
        <f t="shared" si="15"/>
        <v>10000</v>
      </c>
      <c r="K974" s="277"/>
    </row>
    <row r="975" spans="1:11" x14ac:dyDescent="0.15">
      <c r="A975" s="274">
        <v>974</v>
      </c>
      <c r="B975" s="275" t="s">
        <v>1444</v>
      </c>
      <c r="C975" s="275" t="s">
        <v>1057</v>
      </c>
      <c r="D975" s="275">
        <v>0</v>
      </c>
      <c r="E975" s="275">
        <v>100</v>
      </c>
      <c r="F975" s="282" t="s">
        <v>468</v>
      </c>
      <c r="G975" s="275">
        <v>1</v>
      </c>
      <c r="H975" s="275">
        <f>'Pixel-System'!AP9</f>
        <v>100</v>
      </c>
      <c r="I975" s="276" t="s">
        <v>6181</v>
      </c>
      <c r="J975" s="276">
        <f t="shared" si="15"/>
        <v>10000</v>
      </c>
      <c r="K975" s="277"/>
    </row>
    <row r="976" spans="1:11" x14ac:dyDescent="0.15">
      <c r="A976" s="274">
        <v>975</v>
      </c>
      <c r="B976" s="275" t="s">
        <v>1445</v>
      </c>
      <c r="C976" s="275" t="s">
        <v>1056</v>
      </c>
      <c r="D976" s="275">
        <v>0</v>
      </c>
      <c r="E976" s="275">
        <v>100</v>
      </c>
      <c r="F976" s="282" t="s">
        <v>456</v>
      </c>
      <c r="G976" s="275">
        <v>1</v>
      </c>
      <c r="H976" s="275">
        <f>'Pixel-System'!M10</f>
        <v>90</v>
      </c>
      <c r="I976" s="276" t="s">
        <v>6183</v>
      </c>
      <c r="J976" s="276">
        <f t="shared" si="15"/>
        <v>9000</v>
      </c>
      <c r="K976" s="277"/>
    </row>
    <row r="977" spans="1:11" x14ac:dyDescent="0.15">
      <c r="A977" s="274">
        <v>976</v>
      </c>
      <c r="B977" s="275" t="s">
        <v>1446</v>
      </c>
      <c r="C977" s="275" t="s">
        <v>1056</v>
      </c>
      <c r="D977" s="275">
        <v>0</v>
      </c>
      <c r="E977" s="275">
        <v>100</v>
      </c>
      <c r="F977" s="282" t="s">
        <v>456</v>
      </c>
      <c r="G977" s="275">
        <v>1</v>
      </c>
      <c r="H977" s="275">
        <f>'Pixel-System'!M11</f>
        <v>87</v>
      </c>
      <c r="I977" s="276" t="s">
        <v>6183</v>
      </c>
      <c r="J977" s="276">
        <f t="shared" si="15"/>
        <v>8700</v>
      </c>
      <c r="K977" s="277"/>
    </row>
    <row r="978" spans="1:11" x14ac:dyDescent="0.15">
      <c r="A978" s="274">
        <v>977</v>
      </c>
      <c r="B978" s="275" t="s">
        <v>1447</v>
      </c>
      <c r="C978" s="275" t="s">
        <v>1056</v>
      </c>
      <c r="D978" s="275">
        <v>0</v>
      </c>
      <c r="E978" s="275">
        <v>100</v>
      </c>
      <c r="F978" s="282" t="s">
        <v>456</v>
      </c>
      <c r="G978" s="275">
        <v>1</v>
      </c>
      <c r="H978" s="275">
        <f>'Pixel-System'!M12</f>
        <v>84</v>
      </c>
      <c r="I978" s="276" t="s">
        <v>6183</v>
      </c>
      <c r="J978" s="276">
        <f t="shared" si="15"/>
        <v>8400</v>
      </c>
      <c r="K978" s="277"/>
    </row>
    <row r="979" spans="1:11" x14ac:dyDescent="0.15">
      <c r="A979" s="274">
        <v>978</v>
      </c>
      <c r="B979" s="275" t="s">
        <v>1448</v>
      </c>
      <c r="C979" s="275" t="s">
        <v>1056</v>
      </c>
      <c r="D979" s="275">
        <v>0</v>
      </c>
      <c r="E979" s="275">
        <v>100</v>
      </c>
      <c r="F979" s="282" t="s">
        <v>456</v>
      </c>
      <c r="G979" s="275">
        <v>1</v>
      </c>
      <c r="H979" s="275">
        <f>'Pixel-System'!M13</f>
        <v>81</v>
      </c>
      <c r="I979" s="276" t="s">
        <v>6183</v>
      </c>
      <c r="J979" s="276">
        <f t="shared" si="15"/>
        <v>8100</v>
      </c>
      <c r="K979" s="277"/>
    </row>
    <row r="980" spans="1:11" x14ac:dyDescent="0.15">
      <c r="A980" s="274">
        <v>979</v>
      </c>
      <c r="B980" s="275" t="s">
        <v>1449</v>
      </c>
      <c r="C980" s="275" t="s">
        <v>1056</v>
      </c>
      <c r="D980" s="275">
        <v>0</v>
      </c>
      <c r="E980" s="275">
        <v>100</v>
      </c>
      <c r="F980" s="282" t="s">
        <v>456</v>
      </c>
      <c r="G980" s="275">
        <v>1</v>
      </c>
      <c r="H980" s="275">
        <f>'Pixel-System'!M14</f>
        <v>78</v>
      </c>
      <c r="I980" s="276" t="s">
        <v>6183</v>
      </c>
      <c r="J980" s="276">
        <f t="shared" si="15"/>
        <v>7800</v>
      </c>
      <c r="K980" s="277"/>
    </row>
    <row r="981" spans="1:11" x14ac:dyDescent="0.15">
      <c r="A981" s="274">
        <v>980</v>
      </c>
      <c r="B981" s="275" t="s">
        <v>1450</v>
      </c>
      <c r="C981" s="275" t="s">
        <v>1056</v>
      </c>
      <c r="D981" s="275">
        <v>0</v>
      </c>
      <c r="E981" s="275">
        <v>100</v>
      </c>
      <c r="F981" s="282" t="s">
        <v>456</v>
      </c>
      <c r="G981" s="275">
        <v>1</v>
      </c>
      <c r="H981" s="275">
        <f>'Pixel-System'!M15</f>
        <v>75</v>
      </c>
      <c r="I981" s="276" t="s">
        <v>6183</v>
      </c>
      <c r="J981" s="276">
        <f t="shared" si="15"/>
        <v>7500</v>
      </c>
      <c r="K981" s="277"/>
    </row>
    <row r="982" spans="1:11" x14ac:dyDescent="0.15">
      <c r="A982" s="274">
        <v>981</v>
      </c>
      <c r="B982" s="275" t="s">
        <v>1451</v>
      </c>
      <c r="C982" s="275" t="s">
        <v>1056</v>
      </c>
      <c r="D982" s="275">
        <v>0</v>
      </c>
      <c r="E982" s="275">
        <v>100</v>
      </c>
      <c r="F982" s="282" t="s">
        <v>456</v>
      </c>
      <c r="G982" s="275">
        <v>1</v>
      </c>
      <c r="H982" s="275">
        <f>'Pixel-System'!M16</f>
        <v>72</v>
      </c>
      <c r="I982" s="276" t="s">
        <v>6183</v>
      </c>
      <c r="J982" s="276">
        <f t="shared" si="15"/>
        <v>7200</v>
      </c>
      <c r="K982" s="277"/>
    </row>
    <row r="983" spans="1:11" x14ac:dyDescent="0.15">
      <c r="A983" s="274">
        <v>982</v>
      </c>
      <c r="B983" s="275" t="s">
        <v>1452</v>
      </c>
      <c r="C983" s="275" t="s">
        <v>1056</v>
      </c>
      <c r="D983" s="275">
        <v>0</v>
      </c>
      <c r="E983" s="275">
        <v>100</v>
      </c>
      <c r="F983" s="282" t="s">
        <v>456</v>
      </c>
      <c r="G983" s="275">
        <v>1</v>
      </c>
      <c r="H983" s="275">
        <f>'Pixel-System'!M17</f>
        <v>69</v>
      </c>
      <c r="I983" s="276" t="s">
        <v>6183</v>
      </c>
      <c r="J983" s="276">
        <f t="shared" si="15"/>
        <v>6900</v>
      </c>
      <c r="K983" s="277"/>
    </row>
    <row r="984" spans="1:11" x14ac:dyDescent="0.15">
      <c r="A984" s="274">
        <v>983</v>
      </c>
      <c r="B984" s="275" t="s">
        <v>1453</v>
      </c>
      <c r="C984" s="275" t="s">
        <v>1056</v>
      </c>
      <c r="D984" s="275">
        <v>0</v>
      </c>
      <c r="E984" s="275">
        <v>100</v>
      </c>
      <c r="F984" s="282" t="s">
        <v>456</v>
      </c>
      <c r="G984" s="275">
        <v>1</v>
      </c>
      <c r="H984" s="275">
        <f>'Pixel-System'!M18</f>
        <v>66</v>
      </c>
      <c r="I984" s="276" t="s">
        <v>6183</v>
      </c>
      <c r="J984" s="276">
        <f t="shared" si="15"/>
        <v>6600</v>
      </c>
      <c r="K984" s="277"/>
    </row>
    <row r="985" spans="1:11" x14ac:dyDescent="0.15">
      <c r="A985" s="274">
        <v>984</v>
      </c>
      <c r="B985" s="275" t="s">
        <v>1454</v>
      </c>
      <c r="C985" s="275" t="s">
        <v>1056</v>
      </c>
      <c r="D985" s="275">
        <v>0</v>
      </c>
      <c r="E985" s="275">
        <v>100</v>
      </c>
      <c r="F985" s="282" t="s">
        <v>456</v>
      </c>
      <c r="G985" s="275">
        <v>1</v>
      </c>
      <c r="H985" s="275">
        <f>'Pixel-System'!M19</f>
        <v>63</v>
      </c>
      <c r="I985" s="276" t="s">
        <v>6183</v>
      </c>
      <c r="J985" s="276">
        <f t="shared" si="15"/>
        <v>6300</v>
      </c>
      <c r="K985" s="277"/>
    </row>
    <row r="986" spans="1:11" x14ac:dyDescent="0.15">
      <c r="A986" s="274">
        <v>985</v>
      </c>
      <c r="B986" s="275" t="s">
        <v>1455</v>
      </c>
      <c r="C986" s="275" t="s">
        <v>1056</v>
      </c>
      <c r="D986" s="275">
        <v>0</v>
      </c>
      <c r="E986" s="275">
        <v>100</v>
      </c>
      <c r="F986" s="282" t="s">
        <v>456</v>
      </c>
      <c r="G986" s="275">
        <v>1</v>
      </c>
      <c r="H986" s="275">
        <f>'Pixel-System'!M20</f>
        <v>60</v>
      </c>
      <c r="I986" s="276" t="s">
        <v>6183</v>
      </c>
      <c r="J986" s="276">
        <f t="shared" si="15"/>
        <v>6000</v>
      </c>
      <c r="K986" s="277"/>
    </row>
    <row r="987" spans="1:11" x14ac:dyDescent="0.15">
      <c r="A987" s="274">
        <v>986</v>
      </c>
      <c r="B987" s="275" t="s">
        <v>1456</v>
      </c>
      <c r="C987" s="275" t="s">
        <v>1056</v>
      </c>
      <c r="D987" s="275">
        <v>0</v>
      </c>
      <c r="E987" s="275">
        <v>100</v>
      </c>
      <c r="F987" s="282" t="s">
        <v>456</v>
      </c>
      <c r="G987" s="275">
        <v>1</v>
      </c>
      <c r="H987" s="275">
        <f>'Pixel-System'!M21</f>
        <v>57</v>
      </c>
      <c r="I987" s="276" t="s">
        <v>6183</v>
      </c>
      <c r="J987" s="276">
        <f t="shared" si="15"/>
        <v>5700</v>
      </c>
      <c r="K987" s="277"/>
    </row>
    <row r="988" spans="1:11" x14ac:dyDescent="0.15">
      <c r="A988" s="274">
        <v>987</v>
      </c>
      <c r="B988" s="275" t="s">
        <v>1457</v>
      </c>
      <c r="C988" s="275" t="s">
        <v>1056</v>
      </c>
      <c r="D988" s="275">
        <v>0</v>
      </c>
      <c r="E988" s="275">
        <v>100</v>
      </c>
      <c r="F988" s="282" t="s">
        <v>456</v>
      </c>
      <c r="G988" s="275">
        <v>1</v>
      </c>
      <c r="H988" s="275">
        <f>'Pixel-System'!M22</f>
        <v>35</v>
      </c>
      <c r="I988" s="276" t="s">
        <v>6183</v>
      </c>
      <c r="J988" s="276">
        <f t="shared" si="15"/>
        <v>3500</v>
      </c>
      <c r="K988" s="277"/>
    </row>
    <row r="989" spans="1:11" x14ac:dyDescent="0.15">
      <c r="A989" s="274">
        <v>988</v>
      </c>
      <c r="B989" s="275" t="s">
        <v>1458</v>
      </c>
      <c r="C989" s="275" t="s">
        <v>1056</v>
      </c>
      <c r="D989" s="275">
        <v>0</v>
      </c>
      <c r="E989" s="275">
        <v>100</v>
      </c>
      <c r="F989" s="282" t="s">
        <v>456</v>
      </c>
      <c r="G989" s="275">
        <v>1</v>
      </c>
      <c r="H989" s="275">
        <f>'Pixel-System'!M23</f>
        <v>35</v>
      </c>
      <c r="I989" s="276" t="s">
        <v>6183</v>
      </c>
      <c r="J989" s="276">
        <f t="shared" si="15"/>
        <v>3500</v>
      </c>
      <c r="K989" s="277"/>
    </row>
    <row r="990" spans="1:11" x14ac:dyDescent="0.15">
      <c r="A990" s="274">
        <v>989</v>
      </c>
      <c r="B990" s="275" t="s">
        <v>1459</v>
      </c>
      <c r="C990" s="275" t="s">
        <v>1056</v>
      </c>
      <c r="D990" s="275">
        <v>0</v>
      </c>
      <c r="E990" s="275">
        <v>100</v>
      </c>
      <c r="F990" s="282" t="s">
        <v>456</v>
      </c>
      <c r="G990" s="275">
        <v>1</v>
      </c>
      <c r="H990" s="275">
        <f>'Pixel-System'!M24</f>
        <v>0</v>
      </c>
      <c r="I990" s="276" t="s">
        <v>6183</v>
      </c>
      <c r="J990" s="276">
        <f t="shared" si="15"/>
        <v>0</v>
      </c>
      <c r="K990" s="277"/>
    </row>
    <row r="991" spans="1:11" x14ac:dyDescent="0.15">
      <c r="A991" s="274">
        <v>990</v>
      </c>
      <c r="B991" s="275" t="s">
        <v>1460</v>
      </c>
      <c r="C991" s="275" t="s">
        <v>1056</v>
      </c>
      <c r="D991" s="275">
        <v>0</v>
      </c>
      <c r="E991" s="275">
        <v>100</v>
      </c>
      <c r="F991" s="282" t="s">
        <v>456</v>
      </c>
      <c r="G991" s="275">
        <v>1</v>
      </c>
      <c r="H991" s="275">
        <f>'Pixel-System'!M25</f>
        <v>0</v>
      </c>
      <c r="I991" s="276" t="s">
        <v>6183</v>
      </c>
      <c r="J991" s="276">
        <f t="shared" si="15"/>
        <v>0</v>
      </c>
      <c r="K991" s="277"/>
    </row>
    <row r="992" spans="1:11" x14ac:dyDescent="0.15">
      <c r="A992" s="274">
        <v>991</v>
      </c>
      <c r="B992" s="275" t="s">
        <v>1461</v>
      </c>
      <c r="C992" s="275" t="s">
        <v>1056</v>
      </c>
      <c r="D992" s="275">
        <v>0</v>
      </c>
      <c r="E992" s="275">
        <v>100</v>
      </c>
      <c r="F992" s="282" t="s">
        <v>456</v>
      </c>
      <c r="G992" s="275">
        <v>1</v>
      </c>
      <c r="H992" s="275">
        <f>'Pixel-System'!M26</f>
        <v>3</v>
      </c>
      <c r="I992" s="276" t="s">
        <v>6183</v>
      </c>
      <c r="J992" s="276">
        <f t="shared" si="15"/>
        <v>300</v>
      </c>
      <c r="K992" s="277"/>
    </row>
    <row r="993" spans="1:11" x14ac:dyDescent="0.15">
      <c r="A993" s="274">
        <v>992</v>
      </c>
      <c r="B993" s="275" t="s">
        <v>1462</v>
      </c>
      <c r="C993" s="275" t="s">
        <v>1056</v>
      </c>
      <c r="D993" s="275">
        <v>0</v>
      </c>
      <c r="E993" s="275">
        <v>100</v>
      </c>
      <c r="F993" s="282" t="s">
        <v>456</v>
      </c>
      <c r="G993" s="275">
        <v>1</v>
      </c>
      <c r="H993" s="275">
        <f>'Pixel-System'!M27</f>
        <v>6</v>
      </c>
      <c r="I993" s="276" t="s">
        <v>6183</v>
      </c>
      <c r="J993" s="276">
        <f t="shared" si="15"/>
        <v>600</v>
      </c>
      <c r="K993" s="277"/>
    </row>
    <row r="994" spans="1:11" x14ac:dyDescent="0.15">
      <c r="A994" s="274">
        <v>993</v>
      </c>
      <c r="B994" s="275" t="s">
        <v>1463</v>
      </c>
      <c r="C994" s="275" t="s">
        <v>1056</v>
      </c>
      <c r="D994" s="275">
        <v>0</v>
      </c>
      <c r="E994" s="275">
        <v>100</v>
      </c>
      <c r="F994" s="282" t="s">
        <v>456</v>
      </c>
      <c r="G994" s="275">
        <v>1</v>
      </c>
      <c r="H994" s="275">
        <f>'Pixel-System'!M28</f>
        <v>9</v>
      </c>
      <c r="I994" s="276" t="s">
        <v>6183</v>
      </c>
      <c r="J994" s="276">
        <f t="shared" si="15"/>
        <v>900</v>
      </c>
      <c r="K994" s="277"/>
    </row>
    <row r="995" spans="1:11" x14ac:dyDescent="0.15">
      <c r="A995" s="274">
        <v>994</v>
      </c>
      <c r="B995" s="275" t="s">
        <v>1464</v>
      </c>
      <c r="C995" s="275" t="s">
        <v>1056</v>
      </c>
      <c r="D995" s="275">
        <v>0</v>
      </c>
      <c r="E995" s="275">
        <v>100</v>
      </c>
      <c r="F995" s="282" t="s">
        <v>456</v>
      </c>
      <c r="G995" s="275">
        <v>1</v>
      </c>
      <c r="H995" s="275">
        <f>'Pixel-System'!M29</f>
        <v>12</v>
      </c>
      <c r="I995" s="276" t="s">
        <v>6183</v>
      </c>
      <c r="J995" s="276">
        <f t="shared" si="15"/>
        <v>1200</v>
      </c>
      <c r="K995" s="277"/>
    </row>
    <row r="996" spans="1:11" x14ac:dyDescent="0.15">
      <c r="A996" s="274">
        <v>995</v>
      </c>
      <c r="B996" s="275" t="s">
        <v>1465</v>
      </c>
      <c r="C996" s="275" t="s">
        <v>1056</v>
      </c>
      <c r="D996" s="275">
        <v>0</v>
      </c>
      <c r="E996" s="275">
        <v>100</v>
      </c>
      <c r="F996" s="282" t="s">
        <v>456</v>
      </c>
      <c r="G996" s="275">
        <v>1</v>
      </c>
      <c r="H996" s="275">
        <f>'Pixel-System'!M30</f>
        <v>15</v>
      </c>
      <c r="I996" s="276" t="s">
        <v>6183</v>
      </c>
      <c r="J996" s="276">
        <f t="shared" si="15"/>
        <v>1500</v>
      </c>
      <c r="K996" s="277"/>
    </row>
    <row r="997" spans="1:11" x14ac:dyDescent="0.15">
      <c r="A997" s="274">
        <v>996</v>
      </c>
      <c r="B997" s="275" t="s">
        <v>1466</v>
      </c>
      <c r="C997" s="275" t="s">
        <v>1056</v>
      </c>
      <c r="D997" s="275">
        <v>0</v>
      </c>
      <c r="E997" s="275">
        <v>100</v>
      </c>
      <c r="F997" s="282" t="s">
        <v>456</v>
      </c>
      <c r="G997" s="275">
        <v>1</v>
      </c>
      <c r="H997" s="275">
        <f>'Pixel-System'!M31</f>
        <v>18</v>
      </c>
      <c r="I997" s="276" t="s">
        <v>6183</v>
      </c>
      <c r="J997" s="276">
        <f t="shared" si="15"/>
        <v>1800</v>
      </c>
      <c r="K997" s="277"/>
    </row>
    <row r="998" spans="1:11" x14ac:dyDescent="0.15">
      <c r="A998" s="274">
        <v>997</v>
      </c>
      <c r="B998" s="275" t="s">
        <v>1467</v>
      </c>
      <c r="C998" s="275" t="s">
        <v>1056</v>
      </c>
      <c r="D998" s="275">
        <v>0</v>
      </c>
      <c r="E998" s="275">
        <v>100</v>
      </c>
      <c r="F998" s="282" t="s">
        <v>456</v>
      </c>
      <c r="G998" s="275">
        <v>1</v>
      </c>
      <c r="H998" s="275">
        <f>'Pixel-System'!M32</f>
        <v>21</v>
      </c>
      <c r="I998" s="276" t="s">
        <v>6183</v>
      </c>
      <c r="J998" s="276">
        <f t="shared" si="15"/>
        <v>2100</v>
      </c>
      <c r="K998" s="277"/>
    </row>
    <row r="999" spans="1:11" x14ac:dyDescent="0.15">
      <c r="A999" s="274">
        <v>998</v>
      </c>
      <c r="B999" s="275" t="s">
        <v>1468</v>
      </c>
      <c r="C999" s="275" t="s">
        <v>1056</v>
      </c>
      <c r="D999" s="275">
        <v>0</v>
      </c>
      <c r="E999" s="275">
        <v>100</v>
      </c>
      <c r="F999" s="282" t="s">
        <v>456</v>
      </c>
      <c r="G999" s="275">
        <v>1</v>
      </c>
      <c r="H999" s="275">
        <f>'Pixel-System'!M33</f>
        <v>24</v>
      </c>
      <c r="I999" s="276" t="s">
        <v>6183</v>
      </c>
      <c r="J999" s="276">
        <f t="shared" si="15"/>
        <v>2400</v>
      </c>
      <c r="K999" s="277"/>
    </row>
    <row r="1000" spans="1:11" x14ac:dyDescent="0.15">
      <c r="A1000" s="274">
        <v>999</v>
      </c>
      <c r="B1000" s="275" t="s">
        <v>1469</v>
      </c>
      <c r="C1000" s="275" t="s">
        <v>1056</v>
      </c>
      <c r="D1000" s="275">
        <v>0</v>
      </c>
      <c r="E1000" s="275">
        <v>100</v>
      </c>
      <c r="F1000" s="282" t="s">
        <v>456</v>
      </c>
      <c r="G1000" s="275">
        <v>1</v>
      </c>
      <c r="H1000" s="275">
        <f>'Pixel-System'!M34</f>
        <v>27</v>
      </c>
      <c r="I1000" s="276" t="s">
        <v>6183</v>
      </c>
      <c r="J1000" s="276">
        <f t="shared" si="15"/>
        <v>2700</v>
      </c>
      <c r="K1000" s="277"/>
    </row>
    <row r="1001" spans="1:11" x14ac:dyDescent="0.15">
      <c r="A1001" s="274">
        <v>1000</v>
      </c>
      <c r="B1001" s="275" t="s">
        <v>1470</v>
      </c>
      <c r="C1001" s="275" t="s">
        <v>1056</v>
      </c>
      <c r="D1001" s="275">
        <v>0</v>
      </c>
      <c r="E1001" s="275">
        <v>100</v>
      </c>
      <c r="F1001" s="282" t="s">
        <v>456</v>
      </c>
      <c r="G1001" s="275">
        <v>1</v>
      </c>
      <c r="H1001" s="275">
        <f>'Pixel-System'!M35</f>
        <v>30</v>
      </c>
      <c r="I1001" s="276" t="s">
        <v>6183</v>
      </c>
      <c r="J1001" s="276">
        <f t="shared" si="15"/>
        <v>3000</v>
      </c>
      <c r="K1001" s="277"/>
    </row>
    <row r="1002" spans="1:11" x14ac:dyDescent="0.15">
      <c r="A1002" s="274">
        <v>1001</v>
      </c>
      <c r="B1002" s="275" t="s">
        <v>1471</v>
      </c>
      <c r="C1002" s="275" t="s">
        <v>1056</v>
      </c>
      <c r="D1002" s="275">
        <v>0</v>
      </c>
      <c r="E1002" s="275">
        <v>100</v>
      </c>
      <c r="F1002" s="282" t="s">
        <v>456</v>
      </c>
      <c r="G1002" s="275">
        <v>1</v>
      </c>
      <c r="H1002" s="275">
        <f>'Pixel-System'!M36</f>
        <v>33</v>
      </c>
      <c r="I1002" s="276" t="s">
        <v>6183</v>
      </c>
      <c r="J1002" s="276">
        <f t="shared" si="15"/>
        <v>3300</v>
      </c>
      <c r="K1002" s="277"/>
    </row>
    <row r="1003" spans="1:11" x14ac:dyDescent="0.15">
      <c r="A1003" s="274">
        <v>1002</v>
      </c>
      <c r="B1003" s="275" t="s">
        <v>1472</v>
      </c>
      <c r="C1003" s="275" t="s">
        <v>1056</v>
      </c>
      <c r="D1003" s="275">
        <v>0</v>
      </c>
      <c r="E1003" s="275">
        <v>100</v>
      </c>
      <c r="F1003" s="282" t="s">
        <v>456</v>
      </c>
      <c r="G1003" s="275">
        <v>1</v>
      </c>
      <c r="H1003" s="275">
        <f>'Pixel-System'!M37</f>
        <v>36</v>
      </c>
      <c r="I1003" s="276" t="s">
        <v>6183</v>
      </c>
      <c r="J1003" s="276">
        <f t="shared" si="15"/>
        <v>3600</v>
      </c>
      <c r="K1003" s="277"/>
    </row>
    <row r="1004" spans="1:11" x14ac:dyDescent="0.15">
      <c r="A1004" s="274">
        <v>1003</v>
      </c>
      <c r="B1004" s="275" t="s">
        <v>1473</v>
      </c>
      <c r="C1004" s="275" t="s">
        <v>1056</v>
      </c>
      <c r="D1004" s="275">
        <v>0</v>
      </c>
      <c r="E1004" s="275">
        <v>100</v>
      </c>
      <c r="F1004" s="282" t="s">
        <v>456</v>
      </c>
      <c r="G1004" s="275">
        <v>1</v>
      </c>
      <c r="H1004" s="275">
        <f>'Pixel-System'!M38</f>
        <v>7</v>
      </c>
      <c r="I1004" s="276" t="s">
        <v>6183</v>
      </c>
      <c r="J1004" s="276">
        <f t="shared" si="15"/>
        <v>700</v>
      </c>
      <c r="K1004" s="277"/>
    </row>
    <row r="1005" spans="1:11" x14ac:dyDescent="0.15">
      <c r="A1005" s="274">
        <v>1004</v>
      </c>
      <c r="B1005" s="275" t="s">
        <v>1474</v>
      </c>
      <c r="C1005" s="275" t="s">
        <v>1056</v>
      </c>
      <c r="D1005" s="275">
        <v>0</v>
      </c>
      <c r="E1005" s="275">
        <v>100</v>
      </c>
      <c r="F1005" s="282" t="s">
        <v>456</v>
      </c>
      <c r="G1005" s="275">
        <v>1</v>
      </c>
      <c r="H1005" s="275">
        <f>'Pixel-System'!M39</f>
        <v>5</v>
      </c>
      <c r="I1005" s="276" t="s">
        <v>6183</v>
      </c>
      <c r="J1005" s="276">
        <f t="shared" si="15"/>
        <v>500</v>
      </c>
      <c r="K1005" s="277"/>
    </row>
    <row r="1006" spans="1:11" x14ac:dyDescent="0.15">
      <c r="A1006" s="274">
        <v>1005</v>
      </c>
      <c r="B1006" s="275" t="s">
        <v>1475</v>
      </c>
      <c r="C1006" s="275" t="s">
        <v>1056</v>
      </c>
      <c r="D1006" s="275">
        <v>0</v>
      </c>
      <c r="E1006" s="275">
        <v>100</v>
      </c>
      <c r="F1006" s="282" t="s">
        <v>456</v>
      </c>
      <c r="G1006" s="275">
        <v>1</v>
      </c>
      <c r="H1006" s="275">
        <f>'Pixel-System'!M40</f>
        <v>0</v>
      </c>
      <c r="I1006" s="276" t="s">
        <v>6183</v>
      </c>
      <c r="J1006" s="276">
        <f t="shared" si="15"/>
        <v>0</v>
      </c>
      <c r="K1006" s="277"/>
    </row>
    <row r="1007" spans="1:11" x14ac:dyDescent="0.15">
      <c r="A1007" s="274">
        <v>1006</v>
      </c>
      <c r="B1007" s="275" t="s">
        <v>1476</v>
      </c>
      <c r="C1007" s="275" t="s">
        <v>1056</v>
      </c>
      <c r="D1007" s="275">
        <v>0</v>
      </c>
      <c r="E1007" s="275">
        <v>100</v>
      </c>
      <c r="F1007" s="282" t="s">
        <v>456</v>
      </c>
      <c r="G1007" s="275">
        <v>1</v>
      </c>
      <c r="H1007" s="275">
        <f>'Pixel-System'!M41</f>
        <v>0</v>
      </c>
      <c r="I1007" s="276" t="s">
        <v>6183</v>
      </c>
      <c r="J1007" s="276">
        <f t="shared" si="15"/>
        <v>0</v>
      </c>
      <c r="K1007" s="277"/>
    </row>
    <row r="1008" spans="1:11" x14ac:dyDescent="0.15">
      <c r="A1008" s="274">
        <v>1007</v>
      </c>
      <c r="B1008" s="275" t="s">
        <v>1477</v>
      </c>
      <c r="C1008" s="275" t="s">
        <v>1056</v>
      </c>
      <c r="D1008" s="275">
        <v>0</v>
      </c>
      <c r="E1008" s="275">
        <v>100</v>
      </c>
      <c r="F1008" s="282" t="s">
        <v>456</v>
      </c>
      <c r="G1008" s="275">
        <v>1</v>
      </c>
      <c r="H1008" s="275">
        <f>'Pixel-System'!M42</f>
        <v>28</v>
      </c>
      <c r="I1008" s="276" t="s">
        <v>6183</v>
      </c>
      <c r="J1008" s="276">
        <f t="shared" si="15"/>
        <v>2800</v>
      </c>
      <c r="K1008" s="277"/>
    </row>
    <row r="1009" spans="1:11" x14ac:dyDescent="0.15">
      <c r="A1009" s="274">
        <v>1008</v>
      </c>
      <c r="B1009" s="275" t="s">
        <v>1478</v>
      </c>
      <c r="C1009" s="275" t="s">
        <v>1056</v>
      </c>
      <c r="D1009" s="275">
        <v>0</v>
      </c>
      <c r="E1009" s="275">
        <v>100</v>
      </c>
      <c r="F1009" s="282" t="s">
        <v>456</v>
      </c>
      <c r="G1009" s="275">
        <v>1</v>
      </c>
      <c r="H1009" s="275">
        <f>'Pixel-System'!M43</f>
        <v>33</v>
      </c>
      <c r="I1009" s="276" t="s">
        <v>6183</v>
      </c>
      <c r="J1009" s="276">
        <f t="shared" si="15"/>
        <v>3300</v>
      </c>
      <c r="K1009" s="277"/>
    </row>
    <row r="1010" spans="1:11" x14ac:dyDescent="0.15">
      <c r="A1010" s="274">
        <v>1009</v>
      </c>
      <c r="B1010" s="275" t="s">
        <v>1479</v>
      </c>
      <c r="C1010" s="275" t="s">
        <v>1056</v>
      </c>
      <c r="D1010" s="275">
        <v>0</v>
      </c>
      <c r="E1010" s="275">
        <v>100</v>
      </c>
      <c r="F1010" s="282" t="s">
        <v>456</v>
      </c>
      <c r="G1010" s="275">
        <v>1</v>
      </c>
      <c r="H1010" s="275">
        <f>'Pixel-System'!M44</f>
        <v>38</v>
      </c>
      <c r="I1010" s="276" t="s">
        <v>6183</v>
      </c>
      <c r="J1010" s="276">
        <f t="shared" si="15"/>
        <v>3800</v>
      </c>
      <c r="K1010" s="277"/>
    </row>
    <row r="1011" spans="1:11" x14ac:dyDescent="0.15">
      <c r="A1011" s="274">
        <v>1010</v>
      </c>
      <c r="B1011" s="275" t="s">
        <v>1480</v>
      </c>
      <c r="C1011" s="275" t="s">
        <v>1056</v>
      </c>
      <c r="D1011" s="275">
        <v>0</v>
      </c>
      <c r="E1011" s="275">
        <v>100</v>
      </c>
      <c r="F1011" s="282" t="s">
        <v>456</v>
      </c>
      <c r="G1011" s="275">
        <v>1</v>
      </c>
      <c r="H1011" s="275">
        <f>'Pixel-System'!M45</f>
        <v>43</v>
      </c>
      <c r="I1011" s="276" t="s">
        <v>6183</v>
      </c>
      <c r="J1011" s="276">
        <f t="shared" si="15"/>
        <v>4300</v>
      </c>
      <c r="K1011" s="277"/>
    </row>
    <row r="1012" spans="1:11" x14ac:dyDescent="0.15">
      <c r="A1012" s="274">
        <v>1011</v>
      </c>
      <c r="B1012" s="275" t="s">
        <v>1481</v>
      </c>
      <c r="C1012" s="275" t="s">
        <v>1056</v>
      </c>
      <c r="D1012" s="275">
        <v>0</v>
      </c>
      <c r="E1012" s="275">
        <v>100</v>
      </c>
      <c r="F1012" s="282" t="s">
        <v>456</v>
      </c>
      <c r="G1012" s="275">
        <v>1</v>
      </c>
      <c r="H1012" s="275">
        <f>'Pixel-System'!M46</f>
        <v>48</v>
      </c>
      <c r="I1012" s="276" t="s">
        <v>6183</v>
      </c>
      <c r="J1012" s="276">
        <f t="shared" si="15"/>
        <v>4800</v>
      </c>
      <c r="K1012" s="277"/>
    </row>
    <row r="1013" spans="1:11" x14ac:dyDescent="0.15">
      <c r="A1013" s="274">
        <v>1012</v>
      </c>
      <c r="B1013" s="275" t="s">
        <v>1482</v>
      </c>
      <c r="C1013" s="275" t="s">
        <v>1056</v>
      </c>
      <c r="D1013" s="275">
        <v>0</v>
      </c>
      <c r="E1013" s="275">
        <v>100</v>
      </c>
      <c r="F1013" s="282" t="s">
        <v>456</v>
      </c>
      <c r="G1013" s="275">
        <v>1</v>
      </c>
      <c r="H1013" s="275">
        <f>'Pixel-System'!M47</f>
        <v>53</v>
      </c>
      <c r="I1013" s="276" t="s">
        <v>6183</v>
      </c>
      <c r="J1013" s="276">
        <f t="shared" si="15"/>
        <v>5300</v>
      </c>
      <c r="K1013" s="277"/>
    </row>
    <row r="1014" spans="1:11" x14ac:dyDescent="0.15">
      <c r="A1014" s="274">
        <v>1013</v>
      </c>
      <c r="B1014" s="275" t="s">
        <v>1483</v>
      </c>
      <c r="C1014" s="275" t="s">
        <v>1056</v>
      </c>
      <c r="D1014" s="275">
        <v>0</v>
      </c>
      <c r="E1014" s="275">
        <v>100</v>
      </c>
      <c r="F1014" s="282" t="s">
        <v>456</v>
      </c>
      <c r="G1014" s="275">
        <v>1</v>
      </c>
      <c r="H1014" s="275">
        <f>'Pixel-System'!M48</f>
        <v>58</v>
      </c>
      <c r="I1014" s="276" t="s">
        <v>6183</v>
      </c>
      <c r="J1014" s="276">
        <f t="shared" si="15"/>
        <v>5800</v>
      </c>
      <c r="K1014" s="277"/>
    </row>
    <row r="1015" spans="1:11" x14ac:dyDescent="0.15">
      <c r="A1015" s="274">
        <v>1014</v>
      </c>
      <c r="B1015" s="275" t="s">
        <v>1484</v>
      </c>
      <c r="C1015" s="275" t="s">
        <v>1056</v>
      </c>
      <c r="D1015" s="275">
        <v>0</v>
      </c>
      <c r="E1015" s="275">
        <v>100</v>
      </c>
      <c r="F1015" s="282" t="s">
        <v>456</v>
      </c>
      <c r="G1015" s="275">
        <v>1</v>
      </c>
      <c r="H1015" s="275">
        <f>'Pixel-System'!M49</f>
        <v>63</v>
      </c>
      <c r="I1015" s="276" t="s">
        <v>6183</v>
      </c>
      <c r="J1015" s="276">
        <f t="shared" si="15"/>
        <v>6300</v>
      </c>
      <c r="K1015" s="277"/>
    </row>
    <row r="1016" spans="1:11" x14ac:dyDescent="0.15">
      <c r="A1016" s="274">
        <v>1015</v>
      </c>
      <c r="B1016" s="275" t="s">
        <v>1485</v>
      </c>
      <c r="C1016" s="275" t="s">
        <v>1056</v>
      </c>
      <c r="D1016" s="275">
        <v>0</v>
      </c>
      <c r="E1016" s="275">
        <v>100</v>
      </c>
      <c r="F1016" s="282" t="s">
        <v>456</v>
      </c>
      <c r="G1016" s="275">
        <v>1</v>
      </c>
      <c r="H1016" s="275">
        <f>'Pixel-System'!M50</f>
        <v>68</v>
      </c>
      <c r="I1016" s="276" t="s">
        <v>6183</v>
      </c>
      <c r="J1016" s="276">
        <f t="shared" si="15"/>
        <v>6800</v>
      </c>
      <c r="K1016" s="277"/>
    </row>
    <row r="1017" spans="1:11" x14ac:dyDescent="0.15">
      <c r="A1017" s="274">
        <v>1016</v>
      </c>
      <c r="B1017" s="275" t="s">
        <v>1486</v>
      </c>
      <c r="C1017" s="275" t="s">
        <v>1056</v>
      </c>
      <c r="D1017" s="275">
        <v>0</v>
      </c>
      <c r="E1017" s="275">
        <v>100</v>
      </c>
      <c r="F1017" s="282" t="s">
        <v>456</v>
      </c>
      <c r="G1017" s="275">
        <v>1</v>
      </c>
      <c r="H1017" s="275">
        <f>'Pixel-System'!M51</f>
        <v>73</v>
      </c>
      <c r="I1017" s="276" t="s">
        <v>6183</v>
      </c>
      <c r="J1017" s="276">
        <f t="shared" si="15"/>
        <v>7300</v>
      </c>
      <c r="K1017" s="277"/>
    </row>
    <row r="1018" spans="1:11" x14ac:dyDescent="0.15">
      <c r="A1018" s="274">
        <v>1017</v>
      </c>
      <c r="B1018" s="275" t="s">
        <v>1487</v>
      </c>
      <c r="C1018" s="275" t="s">
        <v>1056</v>
      </c>
      <c r="D1018" s="275">
        <v>0</v>
      </c>
      <c r="E1018" s="275">
        <v>100</v>
      </c>
      <c r="F1018" s="282" t="s">
        <v>456</v>
      </c>
      <c r="G1018" s="275">
        <v>1</v>
      </c>
      <c r="H1018" s="275">
        <f>'Pixel-System'!M52</f>
        <v>78</v>
      </c>
      <c r="I1018" s="276" t="s">
        <v>6183</v>
      </c>
      <c r="J1018" s="276">
        <f t="shared" si="15"/>
        <v>7800</v>
      </c>
      <c r="K1018" s="277"/>
    </row>
    <row r="1019" spans="1:11" x14ac:dyDescent="0.15">
      <c r="A1019" s="274">
        <v>1018</v>
      </c>
      <c r="B1019" s="275" t="s">
        <v>1488</v>
      </c>
      <c r="C1019" s="275" t="s">
        <v>1056</v>
      </c>
      <c r="D1019" s="275">
        <v>0</v>
      </c>
      <c r="E1019" s="275">
        <v>100</v>
      </c>
      <c r="F1019" s="282" t="s">
        <v>456</v>
      </c>
      <c r="G1019" s="275">
        <v>1</v>
      </c>
      <c r="H1019" s="275">
        <f>'Pixel-System'!M53</f>
        <v>34</v>
      </c>
      <c r="I1019" s="276" t="s">
        <v>6183</v>
      </c>
      <c r="J1019" s="276">
        <f t="shared" si="15"/>
        <v>3400</v>
      </c>
      <c r="K1019" s="277"/>
    </row>
    <row r="1020" spans="1:11" x14ac:dyDescent="0.15">
      <c r="A1020" s="274">
        <v>1019</v>
      </c>
      <c r="B1020" s="275" t="s">
        <v>1489</v>
      </c>
      <c r="C1020" s="275" t="s">
        <v>1056</v>
      </c>
      <c r="D1020" s="275">
        <v>0</v>
      </c>
      <c r="E1020" s="275">
        <v>100</v>
      </c>
      <c r="F1020" s="282" t="s">
        <v>456</v>
      </c>
      <c r="G1020" s="275">
        <v>1</v>
      </c>
      <c r="H1020" s="275">
        <f>'Pixel-System'!M54</f>
        <v>0</v>
      </c>
      <c r="I1020" s="276" t="s">
        <v>6183</v>
      </c>
      <c r="J1020" s="276">
        <f t="shared" si="15"/>
        <v>0</v>
      </c>
      <c r="K1020" s="277"/>
    </row>
    <row r="1021" spans="1:11" x14ac:dyDescent="0.15">
      <c r="A1021" s="274">
        <v>1020</v>
      </c>
      <c r="B1021" s="275" t="s">
        <v>1490</v>
      </c>
      <c r="C1021" s="275" t="s">
        <v>1056</v>
      </c>
      <c r="D1021" s="275">
        <v>0</v>
      </c>
      <c r="E1021" s="275">
        <v>100</v>
      </c>
      <c r="F1021" s="282" t="s">
        <v>456</v>
      </c>
      <c r="G1021" s="275">
        <v>1</v>
      </c>
      <c r="H1021" s="275">
        <f>'Pixel-System'!M55</f>
        <v>0</v>
      </c>
      <c r="I1021" s="276" t="s">
        <v>6183</v>
      </c>
      <c r="J1021" s="276">
        <f t="shared" si="15"/>
        <v>0</v>
      </c>
      <c r="K1021" s="277"/>
    </row>
    <row r="1022" spans="1:11" x14ac:dyDescent="0.15">
      <c r="A1022" s="274">
        <v>1021</v>
      </c>
      <c r="B1022" s="275" t="s">
        <v>1491</v>
      </c>
      <c r="C1022" s="275" t="s">
        <v>1056</v>
      </c>
      <c r="D1022" s="275">
        <v>0</v>
      </c>
      <c r="E1022" s="275">
        <v>100</v>
      </c>
      <c r="F1022" s="282" t="s">
        <v>456</v>
      </c>
      <c r="G1022" s="275">
        <v>1</v>
      </c>
      <c r="H1022" s="275">
        <f>'Pixel-System'!M56</f>
        <v>0</v>
      </c>
      <c r="I1022" s="276" t="s">
        <v>6183</v>
      </c>
      <c r="J1022" s="276">
        <f t="shared" si="15"/>
        <v>0</v>
      </c>
      <c r="K1022" s="277"/>
    </row>
    <row r="1023" spans="1:11" x14ac:dyDescent="0.15">
      <c r="A1023" s="274">
        <v>1022</v>
      </c>
      <c r="B1023" s="275" t="s">
        <v>1492</v>
      </c>
      <c r="C1023" s="275" t="s">
        <v>1056</v>
      </c>
      <c r="D1023" s="275">
        <v>0</v>
      </c>
      <c r="E1023" s="275">
        <v>100</v>
      </c>
      <c r="F1023" s="282" t="s">
        <v>456</v>
      </c>
      <c r="G1023" s="275">
        <v>1</v>
      </c>
      <c r="H1023" s="275">
        <f>'Pixel-System'!M57</f>
        <v>0</v>
      </c>
      <c r="I1023" s="276" t="s">
        <v>6183</v>
      </c>
      <c r="J1023" s="276">
        <f t="shared" si="15"/>
        <v>0</v>
      </c>
      <c r="K1023" s="277"/>
    </row>
    <row r="1024" spans="1:11" x14ac:dyDescent="0.15">
      <c r="A1024" s="274">
        <v>1023</v>
      </c>
      <c r="B1024" s="275" t="s">
        <v>1493</v>
      </c>
      <c r="C1024" s="275" t="s">
        <v>1056</v>
      </c>
      <c r="D1024" s="275">
        <v>0</v>
      </c>
      <c r="E1024" s="275">
        <v>100</v>
      </c>
      <c r="F1024" s="282" t="s">
        <v>456</v>
      </c>
      <c r="G1024" s="275">
        <v>1</v>
      </c>
      <c r="H1024" s="275">
        <f>'Pixel-System'!M58</f>
        <v>0</v>
      </c>
      <c r="I1024" s="276" t="s">
        <v>6183</v>
      </c>
      <c r="J1024" s="276">
        <f t="shared" si="15"/>
        <v>0</v>
      </c>
      <c r="K1024" s="277"/>
    </row>
    <row r="1025" spans="1:11" x14ac:dyDescent="0.15">
      <c r="A1025" s="274">
        <v>1024</v>
      </c>
      <c r="B1025" s="275" t="s">
        <v>1494</v>
      </c>
      <c r="C1025" s="275" t="s">
        <v>1056</v>
      </c>
      <c r="D1025" s="275">
        <v>0</v>
      </c>
      <c r="E1025" s="275">
        <v>100</v>
      </c>
      <c r="F1025" s="282" t="s">
        <v>456</v>
      </c>
      <c r="G1025" s="275">
        <v>1</v>
      </c>
      <c r="H1025" s="275">
        <f>'Pixel-System'!M59</f>
        <v>37</v>
      </c>
      <c r="I1025" s="276" t="s">
        <v>6183</v>
      </c>
      <c r="J1025" s="276">
        <f t="shared" si="15"/>
        <v>3700</v>
      </c>
      <c r="K1025" s="277"/>
    </row>
    <row r="1026" spans="1:11" x14ac:dyDescent="0.15">
      <c r="A1026" s="274">
        <v>1025</v>
      </c>
      <c r="B1026" s="275" t="s">
        <v>1495</v>
      </c>
      <c r="C1026" s="275" t="s">
        <v>1056</v>
      </c>
      <c r="D1026" s="275">
        <v>0</v>
      </c>
      <c r="E1026" s="275">
        <v>100</v>
      </c>
      <c r="F1026" s="282" t="s">
        <v>456</v>
      </c>
      <c r="G1026" s="275">
        <v>1</v>
      </c>
      <c r="H1026" s="275">
        <f>'Pixel-System'!M60</f>
        <v>36</v>
      </c>
      <c r="I1026" s="276" t="s">
        <v>6183</v>
      </c>
      <c r="J1026" s="276">
        <f t="shared" si="15"/>
        <v>3600</v>
      </c>
      <c r="K1026" s="277"/>
    </row>
    <row r="1027" spans="1:11" x14ac:dyDescent="0.15">
      <c r="A1027" s="274">
        <v>1026</v>
      </c>
      <c r="B1027" s="275" t="s">
        <v>1496</v>
      </c>
      <c r="C1027" s="275" t="s">
        <v>1056</v>
      </c>
      <c r="D1027" s="275">
        <v>0</v>
      </c>
      <c r="E1027" s="275">
        <v>100</v>
      </c>
      <c r="F1027" s="282" t="s">
        <v>456</v>
      </c>
      <c r="G1027" s="275">
        <v>1</v>
      </c>
      <c r="H1027" s="275">
        <f>'Pixel-System'!M61</f>
        <v>34</v>
      </c>
      <c r="I1027" s="276" t="s">
        <v>6183</v>
      </c>
      <c r="J1027" s="276">
        <f t="shared" si="15"/>
        <v>3400</v>
      </c>
      <c r="K1027" s="277"/>
    </row>
    <row r="1028" spans="1:11" x14ac:dyDescent="0.15">
      <c r="A1028" s="274">
        <v>1027</v>
      </c>
      <c r="B1028" s="275" t="s">
        <v>1497</v>
      </c>
      <c r="C1028" s="275" t="s">
        <v>1056</v>
      </c>
      <c r="D1028" s="275">
        <v>0</v>
      </c>
      <c r="E1028" s="275">
        <v>100</v>
      </c>
      <c r="F1028" s="282" t="s">
        <v>456</v>
      </c>
      <c r="G1028" s="275">
        <v>1</v>
      </c>
      <c r="H1028" s="275">
        <f>'Pixel-System'!M62</f>
        <v>32</v>
      </c>
      <c r="I1028" s="276" t="s">
        <v>6183</v>
      </c>
      <c r="J1028" s="276">
        <f t="shared" si="15"/>
        <v>3200</v>
      </c>
      <c r="K1028" s="277"/>
    </row>
    <row r="1029" spans="1:11" x14ac:dyDescent="0.15">
      <c r="A1029" s="274">
        <v>1028</v>
      </c>
      <c r="B1029" s="275" t="s">
        <v>1498</v>
      </c>
      <c r="C1029" s="275" t="s">
        <v>1056</v>
      </c>
      <c r="D1029" s="275">
        <v>0</v>
      </c>
      <c r="E1029" s="275">
        <v>100</v>
      </c>
      <c r="F1029" s="282" t="s">
        <v>456</v>
      </c>
      <c r="G1029" s="275">
        <v>1</v>
      </c>
      <c r="H1029" s="275">
        <f>'Pixel-System'!M63</f>
        <v>30</v>
      </c>
      <c r="I1029" s="276" t="s">
        <v>6183</v>
      </c>
      <c r="J1029" s="276">
        <f t="shared" si="15"/>
        <v>3000</v>
      </c>
      <c r="K1029" s="277"/>
    </row>
    <row r="1030" spans="1:11" x14ac:dyDescent="0.15">
      <c r="A1030" s="274">
        <v>1029</v>
      </c>
      <c r="B1030" s="275" t="s">
        <v>1499</v>
      </c>
      <c r="C1030" s="275" t="s">
        <v>1056</v>
      </c>
      <c r="D1030" s="275">
        <v>0</v>
      </c>
      <c r="E1030" s="275">
        <v>100</v>
      </c>
      <c r="F1030" s="282" t="s">
        <v>456</v>
      </c>
      <c r="G1030" s="275">
        <v>1</v>
      </c>
      <c r="H1030" s="275">
        <f>'Pixel-System'!M64</f>
        <v>28</v>
      </c>
      <c r="I1030" s="276" t="s">
        <v>6183</v>
      </c>
      <c r="J1030" s="276">
        <f t="shared" si="15"/>
        <v>2800</v>
      </c>
      <c r="K1030" s="277"/>
    </row>
    <row r="1031" spans="1:11" x14ac:dyDescent="0.15">
      <c r="A1031" s="274">
        <v>1030</v>
      </c>
      <c r="B1031" s="275" t="s">
        <v>1500</v>
      </c>
      <c r="C1031" s="275" t="s">
        <v>1056</v>
      </c>
      <c r="D1031" s="275">
        <v>0</v>
      </c>
      <c r="E1031" s="275">
        <v>100</v>
      </c>
      <c r="F1031" s="282" t="s">
        <v>456</v>
      </c>
      <c r="G1031" s="275">
        <v>1</v>
      </c>
      <c r="H1031" s="275">
        <f>'Pixel-System'!M65</f>
        <v>25</v>
      </c>
      <c r="I1031" s="276" t="s">
        <v>6183</v>
      </c>
      <c r="J1031" s="276">
        <f t="shared" si="15"/>
        <v>2500</v>
      </c>
      <c r="K1031" s="277"/>
    </row>
    <row r="1032" spans="1:11" x14ac:dyDescent="0.15">
      <c r="A1032" s="274">
        <v>1031</v>
      </c>
      <c r="B1032" s="275" t="s">
        <v>1501</v>
      </c>
      <c r="C1032" s="275" t="s">
        <v>1056</v>
      </c>
      <c r="D1032" s="275">
        <v>0</v>
      </c>
      <c r="E1032" s="275">
        <v>100</v>
      </c>
      <c r="F1032" s="282" t="s">
        <v>456</v>
      </c>
      <c r="G1032" s="275">
        <v>1</v>
      </c>
      <c r="H1032" s="275">
        <f>'Pixel-System'!M66</f>
        <v>23</v>
      </c>
      <c r="I1032" s="276" t="s">
        <v>6183</v>
      </c>
      <c r="J1032" s="276">
        <f t="shared" si="15"/>
        <v>2300</v>
      </c>
      <c r="K1032" s="277"/>
    </row>
    <row r="1033" spans="1:11" x14ac:dyDescent="0.15">
      <c r="A1033" s="274">
        <v>1032</v>
      </c>
      <c r="B1033" s="275" t="s">
        <v>1502</v>
      </c>
      <c r="C1033" s="275" t="s">
        <v>1056</v>
      </c>
      <c r="D1033" s="275">
        <v>0</v>
      </c>
      <c r="E1033" s="275">
        <v>100</v>
      </c>
      <c r="F1033" s="282" t="s">
        <v>456</v>
      </c>
      <c r="G1033" s="275">
        <v>1</v>
      </c>
      <c r="H1033" s="275">
        <f>'Pixel-System'!M67</f>
        <v>20</v>
      </c>
      <c r="I1033" s="276" t="s">
        <v>6183</v>
      </c>
      <c r="J1033" s="276">
        <f t="shared" si="15"/>
        <v>2000</v>
      </c>
      <c r="K1033" s="277"/>
    </row>
    <row r="1034" spans="1:11" x14ac:dyDescent="0.15">
      <c r="A1034" s="274">
        <v>1033</v>
      </c>
      <c r="B1034" s="275" t="s">
        <v>1503</v>
      </c>
      <c r="C1034" s="275" t="s">
        <v>1056</v>
      </c>
      <c r="D1034" s="275">
        <v>0</v>
      </c>
      <c r="E1034" s="275">
        <v>100</v>
      </c>
      <c r="F1034" s="282" t="s">
        <v>456</v>
      </c>
      <c r="G1034" s="275">
        <v>1</v>
      </c>
      <c r="H1034" s="275">
        <f>'Pixel-System'!M68</f>
        <v>18</v>
      </c>
      <c r="I1034" s="276" t="s">
        <v>6183</v>
      </c>
      <c r="J1034" s="276">
        <f t="shared" si="15"/>
        <v>1800</v>
      </c>
      <c r="K1034" s="277"/>
    </row>
    <row r="1035" spans="1:11" x14ac:dyDescent="0.15">
      <c r="A1035" s="274">
        <v>1034</v>
      </c>
      <c r="B1035" s="275" t="s">
        <v>1504</v>
      </c>
      <c r="C1035" s="275" t="s">
        <v>1056</v>
      </c>
      <c r="D1035" s="275">
        <v>0</v>
      </c>
      <c r="E1035" s="275">
        <v>100</v>
      </c>
      <c r="F1035" s="282" t="s">
        <v>456</v>
      </c>
      <c r="G1035" s="275">
        <v>1</v>
      </c>
      <c r="H1035" s="275">
        <f>'Pixel-System'!M69</f>
        <v>15</v>
      </c>
      <c r="I1035" s="276" t="s">
        <v>6183</v>
      </c>
      <c r="J1035" s="276">
        <f t="shared" si="15"/>
        <v>1500</v>
      </c>
      <c r="K1035" s="277"/>
    </row>
    <row r="1036" spans="1:11" x14ac:dyDescent="0.15">
      <c r="A1036" s="274">
        <v>1035</v>
      </c>
      <c r="B1036" s="275" t="s">
        <v>1505</v>
      </c>
      <c r="C1036" s="275" t="s">
        <v>1056</v>
      </c>
      <c r="D1036" s="275">
        <v>0</v>
      </c>
      <c r="E1036" s="275">
        <v>100</v>
      </c>
      <c r="F1036" s="282" t="s">
        <v>456</v>
      </c>
      <c r="G1036" s="275">
        <v>1</v>
      </c>
      <c r="H1036" s="275">
        <f>'Pixel-System'!M70</f>
        <v>13</v>
      </c>
      <c r="I1036" s="276" t="s">
        <v>6183</v>
      </c>
      <c r="J1036" s="276">
        <f t="shared" si="15"/>
        <v>1300</v>
      </c>
      <c r="K1036" s="277"/>
    </row>
    <row r="1037" spans="1:11" x14ac:dyDescent="0.15">
      <c r="A1037" s="274">
        <v>1036</v>
      </c>
      <c r="B1037" s="275" t="s">
        <v>1506</v>
      </c>
      <c r="C1037" s="275" t="s">
        <v>1056</v>
      </c>
      <c r="D1037" s="275">
        <v>0</v>
      </c>
      <c r="E1037" s="275">
        <v>100</v>
      </c>
      <c r="F1037" s="282" t="s">
        <v>456</v>
      </c>
      <c r="G1037" s="275">
        <v>1</v>
      </c>
      <c r="H1037" s="275">
        <f>'Pixel-System'!M71</f>
        <v>10</v>
      </c>
      <c r="I1037" s="276" t="s">
        <v>6183</v>
      </c>
      <c r="J1037" s="276">
        <f t="shared" ref="J1037:J1100" si="16">H1037*100</f>
        <v>1000</v>
      </c>
      <c r="K1037" s="277"/>
    </row>
    <row r="1038" spans="1:11" x14ac:dyDescent="0.15">
      <c r="A1038" s="274">
        <v>1037</v>
      </c>
      <c r="B1038" s="275" t="s">
        <v>1507</v>
      </c>
      <c r="C1038" s="275" t="s">
        <v>1056</v>
      </c>
      <c r="D1038" s="275">
        <v>0</v>
      </c>
      <c r="E1038" s="275">
        <v>100</v>
      </c>
      <c r="F1038" s="282" t="s">
        <v>456</v>
      </c>
      <c r="G1038" s="275">
        <v>1</v>
      </c>
      <c r="H1038" s="275">
        <f>'Pixel-System'!M72</f>
        <v>8</v>
      </c>
      <c r="I1038" s="276" t="s">
        <v>6183</v>
      </c>
      <c r="J1038" s="276">
        <f t="shared" si="16"/>
        <v>800</v>
      </c>
      <c r="K1038" s="277"/>
    </row>
    <row r="1039" spans="1:11" x14ac:dyDescent="0.15">
      <c r="A1039" s="274">
        <v>1038</v>
      </c>
      <c r="B1039" s="275" t="s">
        <v>1508</v>
      </c>
      <c r="C1039" s="275" t="s">
        <v>1056</v>
      </c>
      <c r="D1039" s="275">
        <v>0</v>
      </c>
      <c r="E1039" s="275">
        <v>100</v>
      </c>
      <c r="F1039" s="282" t="s">
        <v>456</v>
      </c>
      <c r="G1039" s="275">
        <v>1</v>
      </c>
      <c r="H1039" s="275">
        <f>'Pixel-System'!M73</f>
        <v>0</v>
      </c>
      <c r="I1039" s="276" t="s">
        <v>6183</v>
      </c>
      <c r="J1039" s="276">
        <f t="shared" si="16"/>
        <v>0</v>
      </c>
      <c r="K1039" s="277"/>
    </row>
    <row r="1040" spans="1:11" x14ac:dyDescent="0.15">
      <c r="A1040" s="274">
        <v>1039</v>
      </c>
      <c r="B1040" s="285" t="s">
        <v>1509</v>
      </c>
      <c r="C1040" s="285" t="s">
        <v>1056</v>
      </c>
      <c r="D1040" s="285">
        <v>0</v>
      </c>
      <c r="E1040" s="285">
        <v>100</v>
      </c>
      <c r="F1040" s="286" t="s">
        <v>456</v>
      </c>
      <c r="G1040" s="285">
        <v>1</v>
      </c>
      <c r="H1040" s="285">
        <f>'Pixel-System'!M74</f>
        <v>0</v>
      </c>
      <c r="I1040" s="345" t="s">
        <v>6182</v>
      </c>
      <c r="J1040" s="345">
        <f t="shared" si="16"/>
        <v>0</v>
      </c>
      <c r="K1040" s="277"/>
    </row>
    <row r="1041" spans="1:11" x14ac:dyDescent="0.15">
      <c r="A1041" s="274">
        <v>1040</v>
      </c>
      <c r="B1041" s="285" t="s">
        <v>1510</v>
      </c>
      <c r="C1041" s="285" t="s">
        <v>1056</v>
      </c>
      <c r="D1041" s="285">
        <v>0</v>
      </c>
      <c r="E1041" s="285">
        <v>100</v>
      </c>
      <c r="F1041" s="286" t="s">
        <v>456</v>
      </c>
      <c r="G1041" s="285">
        <v>1</v>
      </c>
      <c r="H1041" s="285">
        <f>'Pixel-System'!M75</f>
        <v>0</v>
      </c>
      <c r="I1041" s="345" t="s">
        <v>6182</v>
      </c>
      <c r="J1041" s="345">
        <f t="shared" si="16"/>
        <v>0</v>
      </c>
      <c r="K1041" s="277"/>
    </row>
    <row r="1042" spans="1:11" x14ac:dyDescent="0.15">
      <c r="A1042" s="274">
        <v>1041</v>
      </c>
      <c r="B1042" s="285" t="s">
        <v>1511</v>
      </c>
      <c r="C1042" s="285" t="s">
        <v>1056</v>
      </c>
      <c r="D1042" s="285">
        <v>0</v>
      </c>
      <c r="E1042" s="285">
        <v>100</v>
      </c>
      <c r="F1042" s="286" t="s">
        <v>456</v>
      </c>
      <c r="G1042" s="285">
        <v>1</v>
      </c>
      <c r="H1042" s="285">
        <f>'Pixel-System'!M76</f>
        <v>0</v>
      </c>
      <c r="I1042" s="345" t="s">
        <v>6182</v>
      </c>
      <c r="J1042" s="345">
        <f t="shared" si="16"/>
        <v>0</v>
      </c>
      <c r="K1042" s="277"/>
    </row>
    <row r="1043" spans="1:11" x14ac:dyDescent="0.15">
      <c r="A1043" s="274">
        <v>1042</v>
      </c>
      <c r="B1043" s="285" t="s">
        <v>1512</v>
      </c>
      <c r="C1043" s="285" t="s">
        <v>1056</v>
      </c>
      <c r="D1043" s="285">
        <v>0</v>
      </c>
      <c r="E1043" s="285">
        <v>100</v>
      </c>
      <c r="F1043" s="286" t="s">
        <v>456</v>
      </c>
      <c r="G1043" s="285">
        <v>1</v>
      </c>
      <c r="H1043" s="285">
        <f>'Pixel-System'!M77</f>
        <v>0</v>
      </c>
      <c r="I1043" s="345" t="s">
        <v>6182</v>
      </c>
      <c r="J1043" s="345">
        <f t="shared" si="16"/>
        <v>0</v>
      </c>
      <c r="K1043" s="277"/>
    </row>
    <row r="1044" spans="1:11" x14ac:dyDescent="0.15">
      <c r="A1044" s="274">
        <v>1043</v>
      </c>
      <c r="B1044" s="285" t="s">
        <v>1513</v>
      </c>
      <c r="C1044" s="285" t="s">
        <v>1056</v>
      </c>
      <c r="D1044" s="285">
        <v>0</v>
      </c>
      <c r="E1044" s="285">
        <v>100</v>
      </c>
      <c r="F1044" s="286" t="s">
        <v>456</v>
      </c>
      <c r="G1044" s="285">
        <v>1</v>
      </c>
      <c r="H1044" s="285">
        <f>'Pixel-System'!M78</f>
        <v>0</v>
      </c>
      <c r="I1044" s="345" t="s">
        <v>6182</v>
      </c>
      <c r="J1044" s="345">
        <f t="shared" si="16"/>
        <v>0</v>
      </c>
      <c r="K1044" s="277"/>
    </row>
    <row r="1045" spans="1:11" x14ac:dyDescent="0.15">
      <c r="A1045" s="274">
        <v>1044</v>
      </c>
      <c r="B1045" s="285" t="s">
        <v>1514</v>
      </c>
      <c r="C1045" s="285" t="s">
        <v>1056</v>
      </c>
      <c r="D1045" s="285">
        <v>0</v>
      </c>
      <c r="E1045" s="285">
        <v>100</v>
      </c>
      <c r="F1045" s="286" t="s">
        <v>456</v>
      </c>
      <c r="G1045" s="285">
        <v>1</v>
      </c>
      <c r="H1045" s="285">
        <f>'Pixel-System'!M79</f>
        <v>0</v>
      </c>
      <c r="I1045" s="345" t="s">
        <v>6182</v>
      </c>
      <c r="J1045" s="345">
        <f t="shared" si="16"/>
        <v>0</v>
      </c>
      <c r="K1045" s="277"/>
    </row>
    <row r="1046" spans="1:11" x14ac:dyDescent="0.15">
      <c r="A1046" s="274">
        <v>1045</v>
      </c>
      <c r="B1046" s="285" t="s">
        <v>1515</v>
      </c>
      <c r="C1046" s="285" t="s">
        <v>1056</v>
      </c>
      <c r="D1046" s="285">
        <v>0</v>
      </c>
      <c r="E1046" s="285">
        <v>100</v>
      </c>
      <c r="F1046" s="286" t="s">
        <v>456</v>
      </c>
      <c r="G1046" s="285">
        <v>1</v>
      </c>
      <c r="H1046" s="285">
        <f>'Pixel-System'!M80</f>
        <v>0</v>
      </c>
      <c r="I1046" s="345" t="s">
        <v>6182</v>
      </c>
      <c r="J1046" s="345">
        <f t="shared" si="16"/>
        <v>0</v>
      </c>
      <c r="K1046" s="277"/>
    </row>
    <row r="1047" spans="1:11" x14ac:dyDescent="0.15">
      <c r="A1047" s="274">
        <v>1046</v>
      </c>
      <c r="B1047" s="285" t="s">
        <v>1516</v>
      </c>
      <c r="C1047" s="285" t="s">
        <v>1056</v>
      </c>
      <c r="D1047" s="285">
        <v>0</v>
      </c>
      <c r="E1047" s="285">
        <v>100</v>
      </c>
      <c r="F1047" s="286" t="s">
        <v>456</v>
      </c>
      <c r="G1047" s="285">
        <v>1</v>
      </c>
      <c r="H1047" s="285">
        <f>'Pixel-System'!M81</f>
        <v>0</v>
      </c>
      <c r="I1047" s="345" t="s">
        <v>6182</v>
      </c>
      <c r="J1047" s="345">
        <f t="shared" si="16"/>
        <v>0</v>
      </c>
      <c r="K1047" s="277"/>
    </row>
    <row r="1048" spans="1:11" x14ac:dyDescent="0.15">
      <c r="A1048" s="274">
        <v>1047</v>
      </c>
      <c r="B1048" s="285" t="s">
        <v>1517</v>
      </c>
      <c r="C1048" s="285" t="s">
        <v>1056</v>
      </c>
      <c r="D1048" s="285">
        <v>0</v>
      </c>
      <c r="E1048" s="285">
        <v>100</v>
      </c>
      <c r="F1048" s="286" t="s">
        <v>456</v>
      </c>
      <c r="G1048" s="285">
        <v>1</v>
      </c>
      <c r="H1048" s="285">
        <f>'Pixel-System'!M82</f>
        <v>0</v>
      </c>
      <c r="I1048" s="345" t="s">
        <v>6182</v>
      </c>
      <c r="J1048" s="345">
        <f t="shared" si="16"/>
        <v>0</v>
      </c>
      <c r="K1048" s="277"/>
    </row>
    <row r="1049" spans="1:11" x14ac:dyDescent="0.15">
      <c r="A1049" s="274">
        <v>1048</v>
      </c>
      <c r="B1049" s="285" t="s">
        <v>1518</v>
      </c>
      <c r="C1049" s="285" t="s">
        <v>1056</v>
      </c>
      <c r="D1049" s="285">
        <v>0</v>
      </c>
      <c r="E1049" s="285">
        <v>100</v>
      </c>
      <c r="F1049" s="286" t="s">
        <v>456</v>
      </c>
      <c r="G1049" s="285">
        <v>1</v>
      </c>
      <c r="H1049" s="285">
        <f>'Pixel-System'!M83</f>
        <v>0</v>
      </c>
      <c r="I1049" s="345" t="s">
        <v>6182</v>
      </c>
      <c r="J1049" s="345">
        <f t="shared" si="16"/>
        <v>0</v>
      </c>
      <c r="K1049" s="277"/>
    </row>
    <row r="1050" spans="1:11" x14ac:dyDescent="0.15">
      <c r="A1050" s="274">
        <v>1049</v>
      </c>
      <c r="B1050" s="285" t="s">
        <v>1519</v>
      </c>
      <c r="C1050" s="285" t="s">
        <v>1056</v>
      </c>
      <c r="D1050" s="285">
        <v>0</v>
      </c>
      <c r="E1050" s="285">
        <v>100</v>
      </c>
      <c r="F1050" s="286" t="s">
        <v>456</v>
      </c>
      <c r="G1050" s="285">
        <v>1</v>
      </c>
      <c r="H1050" s="285">
        <f>'Pixel-System'!M84</f>
        <v>0</v>
      </c>
      <c r="I1050" s="345" t="s">
        <v>6182</v>
      </c>
      <c r="J1050" s="345">
        <f t="shared" si="16"/>
        <v>0</v>
      </c>
      <c r="K1050" s="277"/>
    </row>
    <row r="1051" spans="1:11" x14ac:dyDescent="0.15">
      <c r="A1051" s="274">
        <v>1050</v>
      </c>
      <c r="B1051" s="285" t="s">
        <v>1520</v>
      </c>
      <c r="C1051" s="285" t="s">
        <v>1056</v>
      </c>
      <c r="D1051" s="285">
        <v>0</v>
      </c>
      <c r="E1051" s="285">
        <v>100</v>
      </c>
      <c r="F1051" s="286" t="s">
        <v>456</v>
      </c>
      <c r="G1051" s="285">
        <v>1</v>
      </c>
      <c r="H1051" s="285">
        <f>'Pixel-System'!M85</f>
        <v>0</v>
      </c>
      <c r="I1051" s="345" t="s">
        <v>6182</v>
      </c>
      <c r="J1051" s="345">
        <f t="shared" si="16"/>
        <v>0</v>
      </c>
      <c r="K1051" s="277"/>
    </row>
    <row r="1052" spans="1:11" x14ac:dyDescent="0.15">
      <c r="A1052" s="274">
        <v>1051</v>
      </c>
      <c r="B1052" s="285" t="s">
        <v>1521</v>
      </c>
      <c r="C1052" s="285" t="s">
        <v>1056</v>
      </c>
      <c r="D1052" s="285">
        <v>0</v>
      </c>
      <c r="E1052" s="285">
        <v>100</v>
      </c>
      <c r="F1052" s="286" t="s">
        <v>456</v>
      </c>
      <c r="G1052" s="285">
        <v>1</v>
      </c>
      <c r="H1052" s="285">
        <f>'Pixel-System'!M86</f>
        <v>0</v>
      </c>
      <c r="I1052" s="345" t="s">
        <v>6182</v>
      </c>
      <c r="J1052" s="345">
        <f t="shared" si="16"/>
        <v>0</v>
      </c>
      <c r="K1052" s="277"/>
    </row>
    <row r="1053" spans="1:11" x14ac:dyDescent="0.15">
      <c r="A1053" s="274">
        <v>1052</v>
      </c>
      <c r="B1053" s="285" t="s">
        <v>1522</v>
      </c>
      <c r="C1053" s="285" t="s">
        <v>1056</v>
      </c>
      <c r="D1053" s="285">
        <v>0</v>
      </c>
      <c r="E1053" s="285">
        <v>100</v>
      </c>
      <c r="F1053" s="286" t="s">
        <v>456</v>
      </c>
      <c r="G1053" s="285">
        <v>1</v>
      </c>
      <c r="H1053" s="285">
        <f>'Pixel-System'!M87</f>
        <v>0</v>
      </c>
      <c r="I1053" s="345" t="s">
        <v>6182</v>
      </c>
      <c r="J1053" s="345">
        <f t="shared" si="16"/>
        <v>0</v>
      </c>
      <c r="K1053" s="277"/>
    </row>
    <row r="1054" spans="1:11" x14ac:dyDescent="0.15">
      <c r="A1054" s="274">
        <v>1053</v>
      </c>
      <c r="B1054" s="285" t="s">
        <v>1523</v>
      </c>
      <c r="C1054" s="285" t="s">
        <v>1056</v>
      </c>
      <c r="D1054" s="285">
        <v>0</v>
      </c>
      <c r="E1054" s="285">
        <v>100</v>
      </c>
      <c r="F1054" s="286" t="s">
        <v>456</v>
      </c>
      <c r="G1054" s="285">
        <v>1</v>
      </c>
      <c r="H1054" s="285">
        <f>'Pixel-System'!M88</f>
        <v>0</v>
      </c>
      <c r="I1054" s="345" t="s">
        <v>6182</v>
      </c>
      <c r="J1054" s="345">
        <f t="shared" si="16"/>
        <v>0</v>
      </c>
      <c r="K1054" s="277"/>
    </row>
    <row r="1055" spans="1:11" x14ac:dyDescent="0.15">
      <c r="A1055" s="274">
        <v>1054</v>
      </c>
      <c r="B1055" s="285" t="s">
        <v>1524</v>
      </c>
      <c r="C1055" s="285" t="s">
        <v>1056</v>
      </c>
      <c r="D1055" s="285">
        <v>0</v>
      </c>
      <c r="E1055" s="285">
        <v>100</v>
      </c>
      <c r="F1055" s="286" t="s">
        <v>456</v>
      </c>
      <c r="G1055" s="285">
        <v>1</v>
      </c>
      <c r="H1055" s="285">
        <f>'Pixel-System'!M89</f>
        <v>0</v>
      </c>
      <c r="I1055" s="345" t="s">
        <v>6182</v>
      </c>
      <c r="J1055" s="345">
        <f t="shared" si="16"/>
        <v>0</v>
      </c>
      <c r="K1055" s="277"/>
    </row>
    <row r="1056" spans="1:11" x14ac:dyDescent="0.15">
      <c r="A1056" s="274">
        <v>1055</v>
      </c>
      <c r="B1056" s="285" t="s">
        <v>1525</v>
      </c>
      <c r="C1056" s="285" t="s">
        <v>1056</v>
      </c>
      <c r="D1056" s="285">
        <v>0</v>
      </c>
      <c r="E1056" s="285">
        <v>100</v>
      </c>
      <c r="F1056" s="286" t="s">
        <v>456</v>
      </c>
      <c r="G1056" s="285">
        <v>1</v>
      </c>
      <c r="H1056" s="285">
        <f>'Pixel-System'!M90</f>
        <v>0</v>
      </c>
      <c r="I1056" s="345" t="s">
        <v>6182</v>
      </c>
      <c r="J1056" s="345">
        <f t="shared" si="16"/>
        <v>0</v>
      </c>
      <c r="K1056" s="277"/>
    </row>
    <row r="1057" spans="1:11" x14ac:dyDescent="0.15">
      <c r="A1057" s="274">
        <v>1056</v>
      </c>
      <c r="B1057" s="285" t="s">
        <v>1526</v>
      </c>
      <c r="C1057" s="285" t="s">
        <v>1056</v>
      </c>
      <c r="D1057" s="285">
        <v>0</v>
      </c>
      <c r="E1057" s="285">
        <v>100</v>
      </c>
      <c r="F1057" s="286" t="s">
        <v>456</v>
      </c>
      <c r="G1057" s="285">
        <v>1</v>
      </c>
      <c r="H1057" s="285">
        <f>'Pixel-System'!M91</f>
        <v>0</v>
      </c>
      <c r="I1057" s="345" t="s">
        <v>6182</v>
      </c>
      <c r="J1057" s="345">
        <f t="shared" si="16"/>
        <v>0</v>
      </c>
      <c r="K1057" s="277"/>
    </row>
    <row r="1058" spans="1:11" x14ac:dyDescent="0.15">
      <c r="A1058" s="274">
        <v>1057</v>
      </c>
      <c r="B1058" s="285" t="s">
        <v>1527</v>
      </c>
      <c r="C1058" s="285" t="s">
        <v>1056</v>
      </c>
      <c r="D1058" s="285">
        <v>0</v>
      </c>
      <c r="E1058" s="285">
        <v>100</v>
      </c>
      <c r="F1058" s="286" t="s">
        <v>456</v>
      </c>
      <c r="G1058" s="285">
        <v>1</v>
      </c>
      <c r="H1058" s="285">
        <f>'Pixel-System'!M92</f>
        <v>0</v>
      </c>
      <c r="I1058" s="345" t="s">
        <v>6182</v>
      </c>
      <c r="J1058" s="345">
        <f t="shared" si="16"/>
        <v>0</v>
      </c>
      <c r="K1058" s="277"/>
    </row>
    <row r="1059" spans="1:11" x14ac:dyDescent="0.15">
      <c r="A1059" s="274">
        <v>1058</v>
      </c>
      <c r="B1059" s="285" t="s">
        <v>1528</v>
      </c>
      <c r="C1059" s="285" t="s">
        <v>1056</v>
      </c>
      <c r="D1059" s="285">
        <v>0</v>
      </c>
      <c r="E1059" s="285">
        <v>100</v>
      </c>
      <c r="F1059" s="286" t="s">
        <v>456</v>
      </c>
      <c r="G1059" s="285">
        <v>1</v>
      </c>
      <c r="H1059" s="285">
        <f>'Pixel-System'!M93</f>
        <v>0</v>
      </c>
      <c r="I1059" s="345" t="s">
        <v>6182</v>
      </c>
      <c r="J1059" s="345">
        <f t="shared" si="16"/>
        <v>0</v>
      </c>
      <c r="K1059" s="277"/>
    </row>
    <row r="1060" spans="1:11" x14ac:dyDescent="0.15">
      <c r="A1060" s="274">
        <v>1059</v>
      </c>
      <c r="B1060" s="285" t="s">
        <v>1529</v>
      </c>
      <c r="C1060" s="285" t="s">
        <v>1056</v>
      </c>
      <c r="D1060" s="285">
        <v>0</v>
      </c>
      <c r="E1060" s="285">
        <v>100</v>
      </c>
      <c r="F1060" s="286" t="s">
        <v>456</v>
      </c>
      <c r="G1060" s="285">
        <v>1</v>
      </c>
      <c r="H1060" s="285">
        <f>'Pixel-System'!M94</f>
        <v>0</v>
      </c>
      <c r="I1060" s="345" t="s">
        <v>6182</v>
      </c>
      <c r="J1060" s="345">
        <f t="shared" si="16"/>
        <v>0</v>
      </c>
      <c r="K1060" s="277"/>
    </row>
    <row r="1061" spans="1:11" x14ac:dyDescent="0.15">
      <c r="A1061" s="274">
        <v>1060</v>
      </c>
      <c r="B1061" s="285" t="s">
        <v>1530</v>
      </c>
      <c r="C1061" s="285" t="s">
        <v>1056</v>
      </c>
      <c r="D1061" s="285">
        <v>0</v>
      </c>
      <c r="E1061" s="285">
        <v>100</v>
      </c>
      <c r="F1061" s="286" t="s">
        <v>456</v>
      </c>
      <c r="G1061" s="285">
        <v>1</v>
      </c>
      <c r="H1061" s="285">
        <f>'Pixel-System'!M95</f>
        <v>0</v>
      </c>
      <c r="I1061" s="345" t="s">
        <v>6182</v>
      </c>
      <c r="J1061" s="345">
        <f t="shared" si="16"/>
        <v>0</v>
      </c>
      <c r="K1061" s="277"/>
    </row>
    <row r="1062" spans="1:11" x14ac:dyDescent="0.15">
      <c r="A1062" s="274">
        <v>1061</v>
      </c>
      <c r="B1062" s="285" t="s">
        <v>1531</v>
      </c>
      <c r="C1062" s="285" t="s">
        <v>1056</v>
      </c>
      <c r="D1062" s="285">
        <v>0</v>
      </c>
      <c r="E1062" s="285">
        <v>100</v>
      </c>
      <c r="F1062" s="286" t="s">
        <v>456</v>
      </c>
      <c r="G1062" s="285">
        <v>1</v>
      </c>
      <c r="H1062" s="285">
        <f>'Pixel-System'!M96</f>
        <v>0</v>
      </c>
      <c r="I1062" s="345" t="s">
        <v>6182</v>
      </c>
      <c r="J1062" s="345">
        <f t="shared" si="16"/>
        <v>0</v>
      </c>
      <c r="K1062" s="277"/>
    </row>
    <row r="1063" spans="1:11" x14ac:dyDescent="0.15">
      <c r="A1063" s="274">
        <v>1062</v>
      </c>
      <c r="B1063" s="285" t="s">
        <v>1532</v>
      </c>
      <c r="C1063" s="285" t="s">
        <v>1056</v>
      </c>
      <c r="D1063" s="285">
        <v>0</v>
      </c>
      <c r="E1063" s="285">
        <v>100</v>
      </c>
      <c r="F1063" s="286" t="s">
        <v>456</v>
      </c>
      <c r="G1063" s="285">
        <v>1</v>
      </c>
      <c r="H1063" s="285">
        <f>'Pixel-System'!M97</f>
        <v>0</v>
      </c>
      <c r="I1063" s="345" t="s">
        <v>6182</v>
      </c>
      <c r="J1063" s="345">
        <f t="shared" si="16"/>
        <v>0</v>
      </c>
      <c r="K1063" s="277"/>
    </row>
    <row r="1064" spans="1:11" x14ac:dyDescent="0.15">
      <c r="A1064" s="274">
        <v>1063</v>
      </c>
      <c r="B1064" s="285" t="s">
        <v>1533</v>
      </c>
      <c r="C1064" s="285" t="s">
        <v>1056</v>
      </c>
      <c r="D1064" s="285">
        <v>0</v>
      </c>
      <c r="E1064" s="285">
        <v>100</v>
      </c>
      <c r="F1064" s="286" t="s">
        <v>456</v>
      </c>
      <c r="G1064" s="285">
        <v>1</v>
      </c>
      <c r="H1064" s="285">
        <f>'Pixel-System'!M98</f>
        <v>0</v>
      </c>
      <c r="I1064" s="345" t="s">
        <v>6182</v>
      </c>
      <c r="J1064" s="345">
        <f t="shared" si="16"/>
        <v>0</v>
      </c>
      <c r="K1064" s="277"/>
    </row>
    <row r="1065" spans="1:11" x14ac:dyDescent="0.15">
      <c r="A1065" s="274">
        <v>1064</v>
      </c>
      <c r="B1065" s="285" t="s">
        <v>1534</v>
      </c>
      <c r="C1065" s="285" t="s">
        <v>1056</v>
      </c>
      <c r="D1065" s="285">
        <v>0</v>
      </c>
      <c r="E1065" s="285">
        <v>100</v>
      </c>
      <c r="F1065" s="286" t="s">
        <v>456</v>
      </c>
      <c r="G1065" s="285">
        <v>1</v>
      </c>
      <c r="H1065" s="285">
        <f>'Pixel-System'!M99</f>
        <v>0</v>
      </c>
      <c r="I1065" s="345" t="s">
        <v>6182</v>
      </c>
      <c r="J1065" s="345">
        <f t="shared" si="16"/>
        <v>0</v>
      </c>
      <c r="K1065" s="277"/>
    </row>
    <row r="1066" spans="1:11" x14ac:dyDescent="0.15">
      <c r="A1066" s="274">
        <v>1065</v>
      </c>
      <c r="B1066" s="285" t="s">
        <v>1535</v>
      </c>
      <c r="C1066" s="285" t="s">
        <v>1056</v>
      </c>
      <c r="D1066" s="285">
        <v>0</v>
      </c>
      <c r="E1066" s="285">
        <v>100</v>
      </c>
      <c r="F1066" s="286" t="s">
        <v>456</v>
      </c>
      <c r="G1066" s="285">
        <v>1</v>
      </c>
      <c r="H1066" s="285">
        <f>'Pixel-System'!M100</f>
        <v>0</v>
      </c>
      <c r="I1066" s="345" t="s">
        <v>6182</v>
      </c>
      <c r="J1066" s="345">
        <f t="shared" si="16"/>
        <v>0</v>
      </c>
      <c r="K1066" s="277"/>
    </row>
    <row r="1067" spans="1:11" x14ac:dyDescent="0.15">
      <c r="A1067" s="274">
        <v>1066</v>
      </c>
      <c r="B1067" s="285" t="s">
        <v>1536</v>
      </c>
      <c r="C1067" s="285" t="s">
        <v>1056</v>
      </c>
      <c r="D1067" s="285">
        <v>0</v>
      </c>
      <c r="E1067" s="285">
        <v>100</v>
      </c>
      <c r="F1067" s="286" t="s">
        <v>456</v>
      </c>
      <c r="G1067" s="285">
        <v>1</v>
      </c>
      <c r="H1067" s="285">
        <f>'Pixel-System'!M101</f>
        <v>0</v>
      </c>
      <c r="I1067" s="345" t="s">
        <v>6182</v>
      </c>
      <c r="J1067" s="345">
        <f t="shared" si="16"/>
        <v>0</v>
      </c>
      <c r="K1067" s="277"/>
    </row>
    <row r="1068" spans="1:11" x14ac:dyDescent="0.15">
      <c r="A1068" s="274">
        <v>1067</v>
      </c>
      <c r="B1068" s="285" t="s">
        <v>1537</v>
      </c>
      <c r="C1068" s="285" t="s">
        <v>1056</v>
      </c>
      <c r="D1068" s="285">
        <v>0</v>
      </c>
      <c r="E1068" s="285">
        <v>100</v>
      </c>
      <c r="F1068" s="286" t="s">
        <v>456</v>
      </c>
      <c r="G1068" s="285">
        <v>1</v>
      </c>
      <c r="H1068" s="285">
        <f>'Pixel-System'!M102</f>
        <v>0</v>
      </c>
      <c r="I1068" s="345" t="s">
        <v>6182</v>
      </c>
      <c r="J1068" s="345">
        <f t="shared" si="16"/>
        <v>0</v>
      </c>
      <c r="K1068" s="277"/>
    </row>
    <row r="1069" spans="1:11" x14ac:dyDescent="0.15">
      <c r="A1069" s="274">
        <v>1068</v>
      </c>
      <c r="B1069" s="285" t="s">
        <v>1538</v>
      </c>
      <c r="C1069" s="285" t="s">
        <v>1056</v>
      </c>
      <c r="D1069" s="285">
        <v>0</v>
      </c>
      <c r="E1069" s="285">
        <v>100</v>
      </c>
      <c r="F1069" s="286" t="s">
        <v>456</v>
      </c>
      <c r="G1069" s="285">
        <v>1</v>
      </c>
      <c r="H1069" s="285">
        <f>'Pixel-System'!M103</f>
        <v>0</v>
      </c>
      <c r="I1069" s="345" t="s">
        <v>6182</v>
      </c>
      <c r="J1069" s="345">
        <f t="shared" si="16"/>
        <v>0</v>
      </c>
      <c r="K1069" s="277"/>
    </row>
    <row r="1070" spans="1:11" x14ac:dyDescent="0.15">
      <c r="A1070" s="274">
        <v>1069</v>
      </c>
      <c r="B1070" s="285" t="s">
        <v>1539</v>
      </c>
      <c r="C1070" s="285" t="s">
        <v>1056</v>
      </c>
      <c r="D1070" s="285">
        <v>0</v>
      </c>
      <c r="E1070" s="285">
        <v>100</v>
      </c>
      <c r="F1070" s="286" t="s">
        <v>456</v>
      </c>
      <c r="G1070" s="285">
        <v>1</v>
      </c>
      <c r="H1070" s="285">
        <f>'Pixel-System'!M104</f>
        <v>0</v>
      </c>
      <c r="I1070" s="345" t="s">
        <v>6182</v>
      </c>
      <c r="J1070" s="345">
        <f t="shared" si="16"/>
        <v>0</v>
      </c>
      <c r="K1070" s="277"/>
    </row>
    <row r="1071" spans="1:11" x14ac:dyDescent="0.15">
      <c r="A1071" s="274">
        <v>1070</v>
      </c>
      <c r="B1071" s="285" t="s">
        <v>1540</v>
      </c>
      <c r="C1071" s="285" t="s">
        <v>1056</v>
      </c>
      <c r="D1071" s="285">
        <v>0</v>
      </c>
      <c r="E1071" s="285">
        <v>100</v>
      </c>
      <c r="F1071" s="286" t="s">
        <v>456</v>
      </c>
      <c r="G1071" s="285">
        <v>1</v>
      </c>
      <c r="H1071" s="285">
        <f>'Pixel-System'!M105</f>
        <v>0</v>
      </c>
      <c r="I1071" s="345" t="s">
        <v>6182</v>
      </c>
      <c r="J1071" s="345">
        <f t="shared" si="16"/>
        <v>0</v>
      </c>
      <c r="K1071" s="277"/>
    </row>
    <row r="1072" spans="1:11" x14ac:dyDescent="0.15">
      <c r="A1072" s="274">
        <v>1071</v>
      </c>
      <c r="B1072" s="275" t="s">
        <v>1541</v>
      </c>
      <c r="C1072" s="275" t="s">
        <v>1056</v>
      </c>
      <c r="D1072" s="275">
        <v>0</v>
      </c>
      <c r="E1072" s="275">
        <v>100</v>
      </c>
      <c r="F1072" s="282" t="s">
        <v>456</v>
      </c>
      <c r="G1072" s="275">
        <v>1</v>
      </c>
      <c r="H1072" s="275">
        <f>'Pixel-System'!W10</f>
        <v>99</v>
      </c>
      <c r="I1072" s="276" t="s">
        <v>6185</v>
      </c>
      <c r="J1072" s="276">
        <f t="shared" si="16"/>
        <v>9900</v>
      </c>
      <c r="K1072" s="277"/>
    </row>
    <row r="1073" spans="1:11" x14ac:dyDescent="0.15">
      <c r="A1073" s="274">
        <v>1072</v>
      </c>
      <c r="B1073" s="275" t="s">
        <v>1542</v>
      </c>
      <c r="C1073" s="275" t="s">
        <v>1056</v>
      </c>
      <c r="D1073" s="275">
        <v>0</v>
      </c>
      <c r="E1073" s="275">
        <v>100</v>
      </c>
      <c r="F1073" s="282" t="s">
        <v>456</v>
      </c>
      <c r="G1073" s="275">
        <v>1</v>
      </c>
      <c r="H1073" s="275">
        <f>'Pixel-System'!W11</f>
        <v>98</v>
      </c>
      <c r="I1073" s="276" t="s">
        <v>6185</v>
      </c>
      <c r="J1073" s="276">
        <f t="shared" si="16"/>
        <v>9800</v>
      </c>
      <c r="K1073" s="277"/>
    </row>
    <row r="1074" spans="1:11" x14ac:dyDescent="0.15">
      <c r="A1074" s="274">
        <v>1073</v>
      </c>
      <c r="B1074" s="275" t="s">
        <v>1543</v>
      </c>
      <c r="C1074" s="275" t="s">
        <v>1056</v>
      </c>
      <c r="D1074" s="275">
        <v>0</v>
      </c>
      <c r="E1074" s="275">
        <v>100</v>
      </c>
      <c r="F1074" s="282" t="s">
        <v>456</v>
      </c>
      <c r="G1074" s="275">
        <v>1</v>
      </c>
      <c r="H1074" s="275">
        <f>'Pixel-System'!W12</f>
        <v>97</v>
      </c>
      <c r="I1074" s="276" t="s">
        <v>6185</v>
      </c>
      <c r="J1074" s="276">
        <f t="shared" si="16"/>
        <v>9700</v>
      </c>
      <c r="K1074" s="277"/>
    </row>
    <row r="1075" spans="1:11" x14ac:dyDescent="0.15">
      <c r="A1075" s="274">
        <v>1074</v>
      </c>
      <c r="B1075" s="275" t="s">
        <v>1544</v>
      </c>
      <c r="C1075" s="275" t="s">
        <v>1056</v>
      </c>
      <c r="D1075" s="275">
        <v>0</v>
      </c>
      <c r="E1075" s="275">
        <v>100</v>
      </c>
      <c r="F1075" s="282" t="s">
        <v>456</v>
      </c>
      <c r="G1075" s="275">
        <v>1</v>
      </c>
      <c r="H1075" s="275">
        <f>'Pixel-System'!W13</f>
        <v>96</v>
      </c>
      <c r="I1075" s="276" t="s">
        <v>6185</v>
      </c>
      <c r="J1075" s="276">
        <f t="shared" si="16"/>
        <v>9600</v>
      </c>
      <c r="K1075" s="277"/>
    </row>
    <row r="1076" spans="1:11" x14ac:dyDescent="0.15">
      <c r="A1076" s="274">
        <v>1075</v>
      </c>
      <c r="B1076" s="275" t="s">
        <v>1545</v>
      </c>
      <c r="C1076" s="275" t="s">
        <v>1056</v>
      </c>
      <c r="D1076" s="275">
        <v>0</v>
      </c>
      <c r="E1076" s="275">
        <v>100</v>
      </c>
      <c r="F1076" s="282" t="s">
        <v>456</v>
      </c>
      <c r="G1076" s="275">
        <v>1</v>
      </c>
      <c r="H1076" s="275">
        <f>'Pixel-System'!W14</f>
        <v>95</v>
      </c>
      <c r="I1076" s="276" t="s">
        <v>6185</v>
      </c>
      <c r="J1076" s="276">
        <f t="shared" si="16"/>
        <v>9500</v>
      </c>
      <c r="K1076" s="277"/>
    </row>
    <row r="1077" spans="1:11" x14ac:dyDescent="0.15">
      <c r="A1077" s="274">
        <v>1076</v>
      </c>
      <c r="B1077" s="275" t="s">
        <v>1546</v>
      </c>
      <c r="C1077" s="275" t="s">
        <v>1056</v>
      </c>
      <c r="D1077" s="275">
        <v>0</v>
      </c>
      <c r="E1077" s="275">
        <v>100</v>
      </c>
      <c r="F1077" s="282" t="s">
        <v>456</v>
      </c>
      <c r="G1077" s="275">
        <v>1</v>
      </c>
      <c r="H1077" s="275">
        <f>'Pixel-System'!W15</f>
        <v>94</v>
      </c>
      <c r="I1077" s="276" t="s">
        <v>6185</v>
      </c>
      <c r="J1077" s="276">
        <f t="shared" si="16"/>
        <v>9400</v>
      </c>
      <c r="K1077" s="277"/>
    </row>
    <row r="1078" spans="1:11" x14ac:dyDescent="0.15">
      <c r="A1078" s="274">
        <v>1077</v>
      </c>
      <c r="B1078" s="275" t="s">
        <v>1547</v>
      </c>
      <c r="C1078" s="275" t="s">
        <v>1056</v>
      </c>
      <c r="D1078" s="275">
        <v>0</v>
      </c>
      <c r="E1078" s="275">
        <v>100</v>
      </c>
      <c r="F1078" s="282" t="s">
        <v>456</v>
      </c>
      <c r="G1078" s="275">
        <v>1</v>
      </c>
      <c r="H1078" s="275">
        <f>'Pixel-System'!W16</f>
        <v>93</v>
      </c>
      <c r="I1078" s="276" t="s">
        <v>6185</v>
      </c>
      <c r="J1078" s="276">
        <f t="shared" si="16"/>
        <v>9300</v>
      </c>
      <c r="K1078" s="277"/>
    </row>
    <row r="1079" spans="1:11" x14ac:dyDescent="0.15">
      <c r="A1079" s="274">
        <v>1078</v>
      </c>
      <c r="B1079" s="275" t="s">
        <v>1548</v>
      </c>
      <c r="C1079" s="275" t="s">
        <v>1056</v>
      </c>
      <c r="D1079" s="275">
        <v>0</v>
      </c>
      <c r="E1079" s="275">
        <v>100</v>
      </c>
      <c r="F1079" s="282" t="s">
        <v>456</v>
      </c>
      <c r="G1079" s="275">
        <v>1</v>
      </c>
      <c r="H1079" s="275">
        <f>'Pixel-System'!W17</f>
        <v>92</v>
      </c>
      <c r="I1079" s="276" t="s">
        <v>6185</v>
      </c>
      <c r="J1079" s="276">
        <f t="shared" si="16"/>
        <v>9200</v>
      </c>
      <c r="K1079" s="277"/>
    </row>
    <row r="1080" spans="1:11" x14ac:dyDescent="0.15">
      <c r="A1080" s="274">
        <v>1079</v>
      </c>
      <c r="B1080" s="275" t="s">
        <v>1549</v>
      </c>
      <c r="C1080" s="275" t="s">
        <v>1056</v>
      </c>
      <c r="D1080" s="275">
        <v>0</v>
      </c>
      <c r="E1080" s="275">
        <v>100</v>
      </c>
      <c r="F1080" s="282" t="s">
        <v>456</v>
      </c>
      <c r="G1080" s="275">
        <v>1</v>
      </c>
      <c r="H1080" s="275">
        <f>'Pixel-System'!W18</f>
        <v>91</v>
      </c>
      <c r="I1080" s="276" t="s">
        <v>6185</v>
      </c>
      <c r="J1080" s="276">
        <f t="shared" si="16"/>
        <v>9100</v>
      </c>
      <c r="K1080" s="277"/>
    </row>
    <row r="1081" spans="1:11" x14ac:dyDescent="0.15">
      <c r="A1081" s="274">
        <v>1080</v>
      </c>
      <c r="B1081" s="275" t="s">
        <v>1550</v>
      </c>
      <c r="C1081" s="275" t="s">
        <v>1056</v>
      </c>
      <c r="D1081" s="275">
        <v>0</v>
      </c>
      <c r="E1081" s="275">
        <v>100</v>
      </c>
      <c r="F1081" s="282" t="s">
        <v>456</v>
      </c>
      <c r="G1081" s="275">
        <v>1</v>
      </c>
      <c r="H1081" s="275">
        <f>'Pixel-System'!W19</f>
        <v>90</v>
      </c>
      <c r="I1081" s="276" t="s">
        <v>6185</v>
      </c>
      <c r="J1081" s="276">
        <f t="shared" si="16"/>
        <v>9000</v>
      </c>
      <c r="K1081" s="277"/>
    </row>
    <row r="1082" spans="1:11" x14ac:dyDescent="0.15">
      <c r="A1082" s="274">
        <v>1081</v>
      </c>
      <c r="B1082" s="275" t="s">
        <v>1551</v>
      </c>
      <c r="C1082" s="275" t="s">
        <v>1056</v>
      </c>
      <c r="D1082" s="275">
        <v>0</v>
      </c>
      <c r="E1082" s="275">
        <v>100</v>
      </c>
      <c r="F1082" s="282" t="s">
        <v>456</v>
      </c>
      <c r="G1082" s="275">
        <v>1</v>
      </c>
      <c r="H1082" s="275">
        <f>'Pixel-System'!W20</f>
        <v>89</v>
      </c>
      <c r="I1082" s="276" t="s">
        <v>6185</v>
      </c>
      <c r="J1082" s="276">
        <f t="shared" si="16"/>
        <v>8900</v>
      </c>
      <c r="K1082" s="277"/>
    </row>
    <row r="1083" spans="1:11" x14ac:dyDescent="0.15">
      <c r="A1083" s="274">
        <v>1082</v>
      </c>
      <c r="B1083" s="275" t="s">
        <v>1552</v>
      </c>
      <c r="C1083" s="275" t="s">
        <v>1056</v>
      </c>
      <c r="D1083" s="275">
        <v>0</v>
      </c>
      <c r="E1083" s="275">
        <v>100</v>
      </c>
      <c r="F1083" s="282" t="s">
        <v>456</v>
      </c>
      <c r="G1083" s="275">
        <v>1</v>
      </c>
      <c r="H1083" s="275">
        <f>'Pixel-System'!W21</f>
        <v>88</v>
      </c>
      <c r="I1083" s="276" t="s">
        <v>6185</v>
      </c>
      <c r="J1083" s="276">
        <f t="shared" si="16"/>
        <v>8800</v>
      </c>
      <c r="K1083" s="277"/>
    </row>
    <row r="1084" spans="1:11" x14ac:dyDescent="0.15">
      <c r="A1084" s="274">
        <v>1083</v>
      </c>
      <c r="B1084" s="275" t="s">
        <v>1553</v>
      </c>
      <c r="C1084" s="275" t="s">
        <v>1056</v>
      </c>
      <c r="D1084" s="275">
        <v>0</v>
      </c>
      <c r="E1084" s="275">
        <v>100</v>
      </c>
      <c r="F1084" s="282" t="s">
        <v>456</v>
      </c>
      <c r="G1084" s="275">
        <v>1</v>
      </c>
      <c r="H1084" s="275">
        <f>'Pixel-System'!W22</f>
        <v>87</v>
      </c>
      <c r="I1084" s="276" t="s">
        <v>6185</v>
      </c>
      <c r="J1084" s="276">
        <f t="shared" si="16"/>
        <v>8700</v>
      </c>
      <c r="K1084" s="277"/>
    </row>
    <row r="1085" spans="1:11" x14ac:dyDescent="0.15">
      <c r="A1085" s="274">
        <v>1084</v>
      </c>
      <c r="B1085" s="275" t="s">
        <v>1554</v>
      </c>
      <c r="C1085" s="275" t="s">
        <v>1056</v>
      </c>
      <c r="D1085" s="275">
        <v>0</v>
      </c>
      <c r="E1085" s="275">
        <v>100</v>
      </c>
      <c r="F1085" s="282" t="s">
        <v>456</v>
      </c>
      <c r="G1085" s="275">
        <v>1</v>
      </c>
      <c r="H1085" s="275">
        <f>'Pixel-System'!W23</f>
        <v>86</v>
      </c>
      <c r="I1085" s="276" t="s">
        <v>6185</v>
      </c>
      <c r="J1085" s="276">
        <f t="shared" si="16"/>
        <v>8600</v>
      </c>
      <c r="K1085" s="277"/>
    </row>
    <row r="1086" spans="1:11" x14ac:dyDescent="0.15">
      <c r="A1086" s="274">
        <v>1085</v>
      </c>
      <c r="B1086" s="275" t="s">
        <v>1555</v>
      </c>
      <c r="C1086" s="275" t="s">
        <v>1056</v>
      </c>
      <c r="D1086" s="275">
        <v>0</v>
      </c>
      <c r="E1086" s="275">
        <v>100</v>
      </c>
      <c r="F1086" s="282" t="s">
        <v>456</v>
      </c>
      <c r="G1086" s="275">
        <v>1</v>
      </c>
      <c r="H1086" s="275">
        <f>'Pixel-System'!W24</f>
        <v>85</v>
      </c>
      <c r="I1086" s="276" t="s">
        <v>6185</v>
      </c>
      <c r="J1086" s="276">
        <f t="shared" si="16"/>
        <v>8500</v>
      </c>
      <c r="K1086" s="277"/>
    </row>
    <row r="1087" spans="1:11" x14ac:dyDescent="0.15">
      <c r="A1087" s="274">
        <v>1086</v>
      </c>
      <c r="B1087" s="275" t="s">
        <v>1556</v>
      </c>
      <c r="C1087" s="275" t="s">
        <v>1056</v>
      </c>
      <c r="D1087" s="275">
        <v>0</v>
      </c>
      <c r="E1087" s="275">
        <v>100</v>
      </c>
      <c r="F1087" s="282" t="s">
        <v>456</v>
      </c>
      <c r="G1087" s="275">
        <v>1</v>
      </c>
      <c r="H1087" s="275">
        <f>'Pixel-System'!W25</f>
        <v>84</v>
      </c>
      <c r="I1087" s="276" t="s">
        <v>6185</v>
      </c>
      <c r="J1087" s="276">
        <f t="shared" si="16"/>
        <v>8400</v>
      </c>
      <c r="K1087" s="277"/>
    </row>
    <row r="1088" spans="1:11" x14ac:dyDescent="0.15">
      <c r="A1088" s="274">
        <v>1087</v>
      </c>
      <c r="B1088" s="275" t="s">
        <v>1557</v>
      </c>
      <c r="C1088" s="275" t="s">
        <v>1056</v>
      </c>
      <c r="D1088" s="275">
        <v>0</v>
      </c>
      <c r="E1088" s="275">
        <v>100</v>
      </c>
      <c r="F1088" s="282" t="s">
        <v>456</v>
      </c>
      <c r="G1088" s="275">
        <v>1</v>
      </c>
      <c r="H1088" s="275">
        <f>'Pixel-System'!W26</f>
        <v>83</v>
      </c>
      <c r="I1088" s="276" t="s">
        <v>6185</v>
      </c>
      <c r="J1088" s="276">
        <f t="shared" si="16"/>
        <v>8300</v>
      </c>
      <c r="K1088" s="277"/>
    </row>
    <row r="1089" spans="1:11" x14ac:dyDescent="0.15">
      <c r="A1089" s="274">
        <v>1088</v>
      </c>
      <c r="B1089" s="275" t="s">
        <v>1558</v>
      </c>
      <c r="C1089" s="275" t="s">
        <v>1056</v>
      </c>
      <c r="D1089" s="275">
        <v>0</v>
      </c>
      <c r="E1089" s="275">
        <v>100</v>
      </c>
      <c r="F1089" s="282" t="s">
        <v>456</v>
      </c>
      <c r="G1089" s="275">
        <v>1</v>
      </c>
      <c r="H1089" s="275">
        <f>'Pixel-System'!W27</f>
        <v>82</v>
      </c>
      <c r="I1089" s="276" t="s">
        <v>6185</v>
      </c>
      <c r="J1089" s="276">
        <f t="shared" si="16"/>
        <v>8200</v>
      </c>
      <c r="K1089" s="277"/>
    </row>
    <row r="1090" spans="1:11" x14ac:dyDescent="0.15">
      <c r="A1090" s="274">
        <v>1089</v>
      </c>
      <c r="B1090" s="275" t="s">
        <v>1559</v>
      </c>
      <c r="C1090" s="275" t="s">
        <v>1056</v>
      </c>
      <c r="D1090" s="275">
        <v>0</v>
      </c>
      <c r="E1090" s="275">
        <v>100</v>
      </c>
      <c r="F1090" s="282" t="s">
        <v>456</v>
      </c>
      <c r="G1090" s="275">
        <v>1</v>
      </c>
      <c r="H1090" s="275">
        <f>'Pixel-System'!W28</f>
        <v>81</v>
      </c>
      <c r="I1090" s="276" t="s">
        <v>6185</v>
      </c>
      <c r="J1090" s="276">
        <f t="shared" si="16"/>
        <v>8100</v>
      </c>
      <c r="K1090" s="277"/>
    </row>
    <row r="1091" spans="1:11" x14ac:dyDescent="0.15">
      <c r="A1091" s="274">
        <v>1090</v>
      </c>
      <c r="B1091" s="275" t="s">
        <v>1560</v>
      </c>
      <c r="C1091" s="275" t="s">
        <v>1056</v>
      </c>
      <c r="D1091" s="275">
        <v>0</v>
      </c>
      <c r="E1091" s="275">
        <v>100</v>
      </c>
      <c r="F1091" s="282" t="s">
        <v>456</v>
      </c>
      <c r="G1091" s="275">
        <v>1</v>
      </c>
      <c r="H1091" s="275">
        <f>'Pixel-System'!W29</f>
        <v>80</v>
      </c>
      <c r="I1091" s="276" t="s">
        <v>6185</v>
      </c>
      <c r="J1091" s="276">
        <f t="shared" si="16"/>
        <v>8000</v>
      </c>
      <c r="K1091" s="277"/>
    </row>
    <row r="1092" spans="1:11" x14ac:dyDescent="0.15">
      <c r="A1092" s="274">
        <v>1091</v>
      </c>
      <c r="B1092" s="275" t="s">
        <v>1561</v>
      </c>
      <c r="C1092" s="275" t="s">
        <v>1056</v>
      </c>
      <c r="D1092" s="275">
        <v>0</v>
      </c>
      <c r="E1092" s="275">
        <v>100</v>
      </c>
      <c r="F1092" s="282" t="s">
        <v>456</v>
      </c>
      <c r="G1092" s="275">
        <v>1</v>
      </c>
      <c r="H1092" s="275">
        <f>'Pixel-System'!W30</f>
        <v>79</v>
      </c>
      <c r="I1092" s="276" t="s">
        <v>6185</v>
      </c>
      <c r="J1092" s="276">
        <f t="shared" si="16"/>
        <v>7900</v>
      </c>
      <c r="K1092" s="277"/>
    </row>
    <row r="1093" spans="1:11" x14ac:dyDescent="0.15">
      <c r="A1093" s="274">
        <v>1092</v>
      </c>
      <c r="B1093" s="275" t="s">
        <v>1562</v>
      </c>
      <c r="C1093" s="275" t="s">
        <v>1056</v>
      </c>
      <c r="D1093" s="275">
        <v>0</v>
      </c>
      <c r="E1093" s="275">
        <v>100</v>
      </c>
      <c r="F1093" s="282" t="s">
        <v>456</v>
      </c>
      <c r="G1093" s="275">
        <v>1</v>
      </c>
      <c r="H1093" s="275">
        <f>'Pixel-System'!W31</f>
        <v>78</v>
      </c>
      <c r="I1093" s="276" t="s">
        <v>6185</v>
      </c>
      <c r="J1093" s="276">
        <f t="shared" si="16"/>
        <v>7800</v>
      </c>
      <c r="K1093" s="277"/>
    </row>
    <row r="1094" spans="1:11" x14ac:dyDescent="0.15">
      <c r="A1094" s="274">
        <v>1093</v>
      </c>
      <c r="B1094" s="275" t="s">
        <v>1563</v>
      </c>
      <c r="C1094" s="275" t="s">
        <v>1056</v>
      </c>
      <c r="D1094" s="275">
        <v>0</v>
      </c>
      <c r="E1094" s="275">
        <v>100</v>
      </c>
      <c r="F1094" s="282" t="s">
        <v>456</v>
      </c>
      <c r="G1094" s="275">
        <v>1</v>
      </c>
      <c r="H1094" s="275">
        <f>'Pixel-System'!W32</f>
        <v>77</v>
      </c>
      <c r="I1094" s="276" t="s">
        <v>6185</v>
      </c>
      <c r="J1094" s="276">
        <f t="shared" si="16"/>
        <v>7700</v>
      </c>
      <c r="K1094" s="277"/>
    </row>
    <row r="1095" spans="1:11" x14ac:dyDescent="0.15">
      <c r="A1095" s="274">
        <v>1094</v>
      </c>
      <c r="B1095" s="275" t="s">
        <v>1564</v>
      </c>
      <c r="C1095" s="275" t="s">
        <v>1056</v>
      </c>
      <c r="D1095" s="275">
        <v>0</v>
      </c>
      <c r="E1095" s="275">
        <v>100</v>
      </c>
      <c r="F1095" s="282" t="s">
        <v>456</v>
      </c>
      <c r="G1095" s="275">
        <v>1</v>
      </c>
      <c r="H1095" s="275">
        <f>'Pixel-System'!W33</f>
        <v>76</v>
      </c>
      <c r="I1095" s="276" t="s">
        <v>6185</v>
      </c>
      <c r="J1095" s="276">
        <f t="shared" si="16"/>
        <v>7600</v>
      </c>
      <c r="K1095" s="277"/>
    </row>
    <row r="1096" spans="1:11" x14ac:dyDescent="0.15">
      <c r="A1096" s="274">
        <v>1095</v>
      </c>
      <c r="B1096" s="275" t="s">
        <v>1565</v>
      </c>
      <c r="C1096" s="275" t="s">
        <v>1056</v>
      </c>
      <c r="D1096" s="275">
        <v>0</v>
      </c>
      <c r="E1096" s="275">
        <v>100</v>
      </c>
      <c r="F1096" s="282" t="s">
        <v>456</v>
      </c>
      <c r="G1096" s="275">
        <v>1</v>
      </c>
      <c r="H1096" s="275">
        <f>'Pixel-System'!W34</f>
        <v>75</v>
      </c>
      <c r="I1096" s="276" t="s">
        <v>6185</v>
      </c>
      <c r="J1096" s="276">
        <f t="shared" si="16"/>
        <v>7500</v>
      </c>
      <c r="K1096" s="277"/>
    </row>
    <row r="1097" spans="1:11" x14ac:dyDescent="0.15">
      <c r="A1097" s="274">
        <v>1096</v>
      </c>
      <c r="B1097" s="275" t="s">
        <v>1566</v>
      </c>
      <c r="C1097" s="275" t="s">
        <v>1056</v>
      </c>
      <c r="D1097" s="275">
        <v>0</v>
      </c>
      <c r="E1097" s="275">
        <v>100</v>
      </c>
      <c r="F1097" s="282" t="s">
        <v>456</v>
      </c>
      <c r="G1097" s="275">
        <v>1</v>
      </c>
      <c r="H1097" s="275">
        <f>'Pixel-System'!W35</f>
        <v>74</v>
      </c>
      <c r="I1097" s="276" t="s">
        <v>6185</v>
      </c>
      <c r="J1097" s="276">
        <f t="shared" si="16"/>
        <v>7400</v>
      </c>
      <c r="K1097" s="277"/>
    </row>
    <row r="1098" spans="1:11" x14ac:dyDescent="0.15">
      <c r="A1098" s="274">
        <v>1097</v>
      </c>
      <c r="B1098" s="275" t="s">
        <v>1567</v>
      </c>
      <c r="C1098" s="275" t="s">
        <v>1056</v>
      </c>
      <c r="D1098" s="275">
        <v>0</v>
      </c>
      <c r="E1098" s="275">
        <v>100</v>
      </c>
      <c r="F1098" s="282" t="s">
        <v>456</v>
      </c>
      <c r="G1098" s="275">
        <v>1</v>
      </c>
      <c r="H1098" s="275">
        <f>'Pixel-System'!W36</f>
        <v>73</v>
      </c>
      <c r="I1098" s="276" t="s">
        <v>6185</v>
      </c>
      <c r="J1098" s="276">
        <f t="shared" si="16"/>
        <v>7300</v>
      </c>
      <c r="K1098" s="277"/>
    </row>
    <row r="1099" spans="1:11" x14ac:dyDescent="0.15">
      <c r="A1099" s="274">
        <v>1098</v>
      </c>
      <c r="B1099" s="275" t="s">
        <v>1568</v>
      </c>
      <c r="C1099" s="275" t="s">
        <v>1056</v>
      </c>
      <c r="D1099" s="275">
        <v>0</v>
      </c>
      <c r="E1099" s="275">
        <v>100</v>
      </c>
      <c r="F1099" s="282" t="s">
        <v>456</v>
      </c>
      <c r="G1099" s="275">
        <v>1</v>
      </c>
      <c r="H1099" s="275">
        <f>'Pixel-System'!W37</f>
        <v>72</v>
      </c>
      <c r="I1099" s="276" t="s">
        <v>6185</v>
      </c>
      <c r="J1099" s="276">
        <f t="shared" si="16"/>
        <v>7200</v>
      </c>
      <c r="K1099" s="277"/>
    </row>
    <row r="1100" spans="1:11" x14ac:dyDescent="0.15">
      <c r="A1100" s="274">
        <v>1099</v>
      </c>
      <c r="B1100" s="275" t="s">
        <v>1569</v>
      </c>
      <c r="C1100" s="275" t="s">
        <v>1056</v>
      </c>
      <c r="D1100" s="275">
        <v>0</v>
      </c>
      <c r="E1100" s="275">
        <v>100</v>
      </c>
      <c r="F1100" s="282" t="s">
        <v>456</v>
      </c>
      <c r="G1100" s="275">
        <v>1</v>
      </c>
      <c r="H1100" s="275">
        <f>'Pixel-System'!W38</f>
        <v>71</v>
      </c>
      <c r="I1100" s="276" t="s">
        <v>6185</v>
      </c>
      <c r="J1100" s="276">
        <f t="shared" si="16"/>
        <v>7100</v>
      </c>
      <c r="K1100" s="277"/>
    </row>
    <row r="1101" spans="1:11" x14ac:dyDescent="0.15">
      <c r="A1101" s="274">
        <v>1100</v>
      </c>
      <c r="B1101" s="275" t="s">
        <v>1570</v>
      </c>
      <c r="C1101" s="275" t="s">
        <v>1056</v>
      </c>
      <c r="D1101" s="275">
        <v>0</v>
      </c>
      <c r="E1101" s="275">
        <v>100</v>
      </c>
      <c r="F1101" s="282" t="s">
        <v>456</v>
      </c>
      <c r="G1101" s="275">
        <v>1</v>
      </c>
      <c r="H1101" s="275">
        <f>'Pixel-System'!W39</f>
        <v>70</v>
      </c>
      <c r="I1101" s="276" t="s">
        <v>6185</v>
      </c>
      <c r="J1101" s="276">
        <f t="shared" ref="J1101:J1164" si="17">H1101*100</f>
        <v>7000</v>
      </c>
      <c r="K1101" s="277"/>
    </row>
    <row r="1102" spans="1:11" x14ac:dyDescent="0.15">
      <c r="A1102" s="274">
        <v>1101</v>
      </c>
      <c r="B1102" s="275" t="s">
        <v>1571</v>
      </c>
      <c r="C1102" s="275" t="s">
        <v>1056</v>
      </c>
      <c r="D1102" s="275">
        <v>0</v>
      </c>
      <c r="E1102" s="275">
        <v>100</v>
      </c>
      <c r="F1102" s="282" t="s">
        <v>456</v>
      </c>
      <c r="G1102" s="275">
        <v>1</v>
      </c>
      <c r="H1102" s="275">
        <f>'Pixel-System'!W40</f>
        <v>69</v>
      </c>
      <c r="I1102" s="276" t="s">
        <v>6185</v>
      </c>
      <c r="J1102" s="276">
        <f t="shared" si="17"/>
        <v>6900</v>
      </c>
      <c r="K1102" s="277"/>
    </row>
    <row r="1103" spans="1:11" x14ac:dyDescent="0.15">
      <c r="A1103" s="274">
        <v>1102</v>
      </c>
      <c r="B1103" s="275" t="s">
        <v>1572</v>
      </c>
      <c r="C1103" s="275" t="s">
        <v>1056</v>
      </c>
      <c r="D1103" s="275">
        <v>0</v>
      </c>
      <c r="E1103" s="275">
        <v>100</v>
      </c>
      <c r="F1103" s="282" t="s">
        <v>456</v>
      </c>
      <c r="G1103" s="275">
        <v>1</v>
      </c>
      <c r="H1103" s="275">
        <f>'Pixel-System'!W41</f>
        <v>68</v>
      </c>
      <c r="I1103" s="276" t="s">
        <v>6185</v>
      </c>
      <c r="J1103" s="276">
        <f t="shared" si="17"/>
        <v>6800</v>
      </c>
      <c r="K1103" s="277"/>
    </row>
    <row r="1104" spans="1:11" x14ac:dyDescent="0.15">
      <c r="A1104" s="274">
        <v>1103</v>
      </c>
      <c r="B1104" s="275" t="s">
        <v>1573</v>
      </c>
      <c r="C1104" s="275" t="s">
        <v>1056</v>
      </c>
      <c r="D1104" s="275">
        <v>0</v>
      </c>
      <c r="E1104" s="275">
        <v>100</v>
      </c>
      <c r="F1104" s="282" t="s">
        <v>456</v>
      </c>
      <c r="G1104" s="275">
        <v>1</v>
      </c>
      <c r="H1104" s="275">
        <f>'Pixel-System'!W42</f>
        <v>67</v>
      </c>
      <c r="I1104" s="276" t="s">
        <v>6185</v>
      </c>
      <c r="J1104" s="276">
        <f t="shared" si="17"/>
        <v>6700</v>
      </c>
      <c r="K1104" s="277"/>
    </row>
    <row r="1105" spans="1:11" x14ac:dyDescent="0.15">
      <c r="A1105" s="274">
        <v>1104</v>
      </c>
      <c r="B1105" s="275" t="s">
        <v>1574</v>
      </c>
      <c r="C1105" s="275" t="s">
        <v>1056</v>
      </c>
      <c r="D1105" s="275">
        <v>0</v>
      </c>
      <c r="E1105" s="275">
        <v>100</v>
      </c>
      <c r="F1105" s="282" t="s">
        <v>456</v>
      </c>
      <c r="G1105" s="275">
        <v>1</v>
      </c>
      <c r="H1105" s="275">
        <f>'Pixel-System'!W43</f>
        <v>66</v>
      </c>
      <c r="I1105" s="276" t="s">
        <v>6185</v>
      </c>
      <c r="J1105" s="276">
        <f t="shared" si="17"/>
        <v>6600</v>
      </c>
      <c r="K1105" s="277"/>
    </row>
    <row r="1106" spans="1:11" x14ac:dyDescent="0.15">
      <c r="A1106" s="274">
        <v>1105</v>
      </c>
      <c r="B1106" s="275" t="s">
        <v>1575</v>
      </c>
      <c r="C1106" s="275" t="s">
        <v>1056</v>
      </c>
      <c r="D1106" s="275">
        <v>0</v>
      </c>
      <c r="E1106" s="275">
        <v>100</v>
      </c>
      <c r="F1106" s="282" t="s">
        <v>456</v>
      </c>
      <c r="G1106" s="275">
        <v>1</v>
      </c>
      <c r="H1106" s="275">
        <f>'Pixel-System'!W44</f>
        <v>65</v>
      </c>
      <c r="I1106" s="276" t="s">
        <v>6185</v>
      </c>
      <c r="J1106" s="276">
        <f t="shared" si="17"/>
        <v>6500</v>
      </c>
      <c r="K1106" s="277"/>
    </row>
    <row r="1107" spans="1:11" x14ac:dyDescent="0.15">
      <c r="A1107" s="274">
        <v>1106</v>
      </c>
      <c r="B1107" s="275" t="s">
        <v>1576</v>
      </c>
      <c r="C1107" s="275" t="s">
        <v>1056</v>
      </c>
      <c r="D1107" s="275">
        <v>0</v>
      </c>
      <c r="E1107" s="275">
        <v>100</v>
      </c>
      <c r="F1107" s="282" t="s">
        <v>456</v>
      </c>
      <c r="G1107" s="275">
        <v>1</v>
      </c>
      <c r="H1107" s="275">
        <f>'Pixel-System'!W45</f>
        <v>64</v>
      </c>
      <c r="I1107" s="276" t="s">
        <v>6185</v>
      </c>
      <c r="J1107" s="276">
        <f t="shared" si="17"/>
        <v>6400</v>
      </c>
      <c r="K1107" s="277"/>
    </row>
    <row r="1108" spans="1:11" x14ac:dyDescent="0.15">
      <c r="A1108" s="274">
        <v>1107</v>
      </c>
      <c r="B1108" s="275" t="s">
        <v>1577</v>
      </c>
      <c r="C1108" s="275" t="s">
        <v>1056</v>
      </c>
      <c r="D1108" s="275">
        <v>0</v>
      </c>
      <c r="E1108" s="275">
        <v>100</v>
      </c>
      <c r="F1108" s="282" t="s">
        <v>456</v>
      </c>
      <c r="G1108" s="275">
        <v>1</v>
      </c>
      <c r="H1108" s="275">
        <f>'Pixel-System'!W46</f>
        <v>63</v>
      </c>
      <c r="I1108" s="276" t="s">
        <v>6185</v>
      </c>
      <c r="J1108" s="276">
        <f t="shared" si="17"/>
        <v>6300</v>
      </c>
      <c r="K1108" s="277"/>
    </row>
    <row r="1109" spans="1:11" x14ac:dyDescent="0.15">
      <c r="A1109" s="274">
        <v>1108</v>
      </c>
      <c r="B1109" s="275" t="s">
        <v>1578</v>
      </c>
      <c r="C1109" s="275" t="s">
        <v>1056</v>
      </c>
      <c r="D1109" s="275">
        <v>0</v>
      </c>
      <c r="E1109" s="275">
        <v>100</v>
      </c>
      <c r="F1109" s="282" t="s">
        <v>456</v>
      </c>
      <c r="G1109" s="275">
        <v>1</v>
      </c>
      <c r="H1109" s="275">
        <f>'Pixel-System'!W47</f>
        <v>62</v>
      </c>
      <c r="I1109" s="276" t="s">
        <v>6185</v>
      </c>
      <c r="J1109" s="276">
        <f t="shared" si="17"/>
        <v>6200</v>
      </c>
      <c r="K1109" s="277"/>
    </row>
    <row r="1110" spans="1:11" x14ac:dyDescent="0.15">
      <c r="A1110" s="274">
        <v>1109</v>
      </c>
      <c r="B1110" s="275" t="s">
        <v>1579</v>
      </c>
      <c r="C1110" s="275" t="s">
        <v>1056</v>
      </c>
      <c r="D1110" s="275">
        <v>0</v>
      </c>
      <c r="E1110" s="275">
        <v>100</v>
      </c>
      <c r="F1110" s="282" t="s">
        <v>456</v>
      </c>
      <c r="G1110" s="275">
        <v>1</v>
      </c>
      <c r="H1110" s="275">
        <f>'Pixel-System'!W48</f>
        <v>61</v>
      </c>
      <c r="I1110" s="276" t="s">
        <v>6185</v>
      </c>
      <c r="J1110" s="276">
        <f t="shared" si="17"/>
        <v>6100</v>
      </c>
      <c r="K1110" s="277"/>
    </row>
    <row r="1111" spans="1:11" x14ac:dyDescent="0.15">
      <c r="A1111" s="274">
        <v>1110</v>
      </c>
      <c r="B1111" s="275" t="s">
        <v>1580</v>
      </c>
      <c r="C1111" s="275" t="s">
        <v>1056</v>
      </c>
      <c r="D1111" s="275">
        <v>0</v>
      </c>
      <c r="E1111" s="275">
        <v>100</v>
      </c>
      <c r="F1111" s="282" t="s">
        <v>456</v>
      </c>
      <c r="G1111" s="275">
        <v>1</v>
      </c>
      <c r="H1111" s="275">
        <f>'Pixel-System'!W49</f>
        <v>60</v>
      </c>
      <c r="I1111" s="276" t="s">
        <v>6185</v>
      </c>
      <c r="J1111" s="276">
        <f t="shared" si="17"/>
        <v>6000</v>
      </c>
      <c r="K1111" s="277"/>
    </row>
    <row r="1112" spans="1:11" x14ac:dyDescent="0.15">
      <c r="A1112" s="274">
        <v>1111</v>
      </c>
      <c r="B1112" s="275" t="s">
        <v>1581</v>
      </c>
      <c r="C1112" s="275" t="s">
        <v>1056</v>
      </c>
      <c r="D1112" s="275">
        <v>0</v>
      </c>
      <c r="E1112" s="275">
        <v>100</v>
      </c>
      <c r="F1112" s="282" t="s">
        <v>456</v>
      </c>
      <c r="G1112" s="275">
        <v>1</v>
      </c>
      <c r="H1112" s="275">
        <f>'Pixel-System'!W50</f>
        <v>59</v>
      </c>
      <c r="I1112" s="276" t="s">
        <v>6185</v>
      </c>
      <c r="J1112" s="276">
        <f t="shared" si="17"/>
        <v>5900</v>
      </c>
      <c r="K1112" s="277"/>
    </row>
    <row r="1113" spans="1:11" x14ac:dyDescent="0.15">
      <c r="A1113" s="274">
        <v>1112</v>
      </c>
      <c r="B1113" s="275" t="s">
        <v>1582</v>
      </c>
      <c r="C1113" s="275" t="s">
        <v>1056</v>
      </c>
      <c r="D1113" s="275">
        <v>0</v>
      </c>
      <c r="E1113" s="275">
        <v>100</v>
      </c>
      <c r="F1113" s="282" t="s">
        <v>456</v>
      </c>
      <c r="G1113" s="275">
        <v>1</v>
      </c>
      <c r="H1113" s="275">
        <f>'Pixel-System'!W51</f>
        <v>58</v>
      </c>
      <c r="I1113" s="276" t="s">
        <v>6185</v>
      </c>
      <c r="J1113" s="276">
        <f t="shared" si="17"/>
        <v>5800</v>
      </c>
      <c r="K1113" s="277"/>
    </row>
    <row r="1114" spans="1:11" x14ac:dyDescent="0.15">
      <c r="A1114" s="274">
        <v>1113</v>
      </c>
      <c r="B1114" s="275" t="s">
        <v>1583</v>
      </c>
      <c r="C1114" s="275" t="s">
        <v>1056</v>
      </c>
      <c r="D1114" s="275">
        <v>0</v>
      </c>
      <c r="E1114" s="275">
        <v>100</v>
      </c>
      <c r="F1114" s="282" t="s">
        <v>456</v>
      </c>
      <c r="G1114" s="275">
        <v>1</v>
      </c>
      <c r="H1114" s="275">
        <f>'Pixel-System'!W52</f>
        <v>57</v>
      </c>
      <c r="I1114" s="276" t="s">
        <v>6185</v>
      </c>
      <c r="J1114" s="276">
        <f t="shared" si="17"/>
        <v>5700</v>
      </c>
      <c r="K1114" s="277"/>
    </row>
    <row r="1115" spans="1:11" x14ac:dyDescent="0.15">
      <c r="A1115" s="274">
        <v>1114</v>
      </c>
      <c r="B1115" s="275" t="s">
        <v>1584</v>
      </c>
      <c r="C1115" s="275" t="s">
        <v>1056</v>
      </c>
      <c r="D1115" s="275">
        <v>0</v>
      </c>
      <c r="E1115" s="275">
        <v>100</v>
      </c>
      <c r="F1115" s="282" t="s">
        <v>456</v>
      </c>
      <c r="G1115" s="275">
        <v>1</v>
      </c>
      <c r="H1115" s="275">
        <f>'Pixel-System'!W53</f>
        <v>56</v>
      </c>
      <c r="I1115" s="276" t="s">
        <v>6185</v>
      </c>
      <c r="J1115" s="276">
        <f t="shared" si="17"/>
        <v>5600</v>
      </c>
      <c r="K1115" s="277"/>
    </row>
    <row r="1116" spans="1:11" x14ac:dyDescent="0.15">
      <c r="A1116" s="274">
        <v>1115</v>
      </c>
      <c r="B1116" s="275" t="s">
        <v>1585</v>
      </c>
      <c r="C1116" s="275" t="s">
        <v>1056</v>
      </c>
      <c r="D1116" s="275">
        <v>0</v>
      </c>
      <c r="E1116" s="275">
        <v>100</v>
      </c>
      <c r="F1116" s="282" t="s">
        <v>456</v>
      </c>
      <c r="G1116" s="275">
        <v>1</v>
      </c>
      <c r="H1116" s="275">
        <f>'Pixel-System'!W54</f>
        <v>55</v>
      </c>
      <c r="I1116" s="276" t="s">
        <v>6185</v>
      </c>
      <c r="J1116" s="276">
        <f t="shared" si="17"/>
        <v>5500</v>
      </c>
      <c r="K1116" s="277"/>
    </row>
    <row r="1117" spans="1:11" x14ac:dyDescent="0.15">
      <c r="A1117" s="274">
        <v>1116</v>
      </c>
      <c r="B1117" s="275" t="s">
        <v>1586</v>
      </c>
      <c r="C1117" s="275" t="s">
        <v>1056</v>
      </c>
      <c r="D1117" s="275">
        <v>0</v>
      </c>
      <c r="E1117" s="275">
        <v>100</v>
      </c>
      <c r="F1117" s="282" t="s">
        <v>456</v>
      </c>
      <c r="G1117" s="275">
        <v>1</v>
      </c>
      <c r="H1117" s="275">
        <f>'Pixel-System'!W55</f>
        <v>54</v>
      </c>
      <c r="I1117" s="276" t="s">
        <v>6185</v>
      </c>
      <c r="J1117" s="276">
        <f t="shared" si="17"/>
        <v>5400</v>
      </c>
      <c r="K1117" s="277"/>
    </row>
    <row r="1118" spans="1:11" x14ac:dyDescent="0.15">
      <c r="A1118" s="274">
        <v>1117</v>
      </c>
      <c r="B1118" s="275" t="s">
        <v>1587</v>
      </c>
      <c r="C1118" s="275" t="s">
        <v>1056</v>
      </c>
      <c r="D1118" s="275">
        <v>0</v>
      </c>
      <c r="E1118" s="275">
        <v>100</v>
      </c>
      <c r="F1118" s="282" t="s">
        <v>456</v>
      </c>
      <c r="G1118" s="275">
        <v>1</v>
      </c>
      <c r="H1118" s="275">
        <f>'Pixel-System'!W56</f>
        <v>53</v>
      </c>
      <c r="I1118" s="276" t="s">
        <v>6185</v>
      </c>
      <c r="J1118" s="276">
        <f t="shared" si="17"/>
        <v>5300</v>
      </c>
      <c r="K1118" s="277"/>
    </row>
    <row r="1119" spans="1:11" x14ac:dyDescent="0.15">
      <c r="A1119" s="274">
        <v>1118</v>
      </c>
      <c r="B1119" s="275" t="s">
        <v>1588</v>
      </c>
      <c r="C1119" s="275" t="s">
        <v>1056</v>
      </c>
      <c r="D1119" s="275">
        <v>0</v>
      </c>
      <c r="E1119" s="275">
        <v>100</v>
      </c>
      <c r="F1119" s="282" t="s">
        <v>456</v>
      </c>
      <c r="G1119" s="275">
        <v>1</v>
      </c>
      <c r="H1119" s="275">
        <f>'Pixel-System'!W57</f>
        <v>52</v>
      </c>
      <c r="I1119" s="276" t="s">
        <v>6185</v>
      </c>
      <c r="J1119" s="276">
        <f t="shared" si="17"/>
        <v>5200</v>
      </c>
      <c r="K1119" s="277"/>
    </row>
    <row r="1120" spans="1:11" x14ac:dyDescent="0.15">
      <c r="A1120" s="274">
        <v>1119</v>
      </c>
      <c r="B1120" s="275" t="s">
        <v>1589</v>
      </c>
      <c r="C1120" s="275" t="s">
        <v>1056</v>
      </c>
      <c r="D1120" s="275">
        <v>0</v>
      </c>
      <c r="E1120" s="275">
        <v>100</v>
      </c>
      <c r="F1120" s="282" t="s">
        <v>456</v>
      </c>
      <c r="G1120" s="275">
        <v>1</v>
      </c>
      <c r="H1120" s="275">
        <f>'Pixel-System'!W58</f>
        <v>51</v>
      </c>
      <c r="I1120" s="276" t="s">
        <v>6185</v>
      </c>
      <c r="J1120" s="276">
        <f t="shared" si="17"/>
        <v>5100</v>
      </c>
      <c r="K1120" s="277"/>
    </row>
    <row r="1121" spans="1:11" x14ac:dyDescent="0.15">
      <c r="A1121" s="274">
        <v>1120</v>
      </c>
      <c r="B1121" s="275" t="s">
        <v>1590</v>
      </c>
      <c r="C1121" s="275" t="s">
        <v>1056</v>
      </c>
      <c r="D1121" s="275">
        <v>0</v>
      </c>
      <c r="E1121" s="275">
        <v>100</v>
      </c>
      <c r="F1121" s="282" t="s">
        <v>456</v>
      </c>
      <c r="G1121" s="275">
        <v>1</v>
      </c>
      <c r="H1121" s="275">
        <f>'Pixel-System'!W59</f>
        <v>50</v>
      </c>
      <c r="I1121" s="276" t="s">
        <v>6185</v>
      </c>
      <c r="J1121" s="276">
        <f t="shared" si="17"/>
        <v>5000</v>
      </c>
      <c r="K1121" s="277"/>
    </row>
    <row r="1122" spans="1:11" x14ac:dyDescent="0.15">
      <c r="A1122" s="274">
        <v>1121</v>
      </c>
      <c r="B1122" s="275" t="s">
        <v>1591</v>
      </c>
      <c r="C1122" s="275" t="s">
        <v>1056</v>
      </c>
      <c r="D1122" s="275">
        <v>0</v>
      </c>
      <c r="E1122" s="275">
        <v>100</v>
      </c>
      <c r="F1122" s="282" t="s">
        <v>456</v>
      </c>
      <c r="G1122" s="275">
        <v>1</v>
      </c>
      <c r="H1122" s="275">
        <f>'Pixel-System'!W60</f>
        <v>49</v>
      </c>
      <c r="I1122" s="276" t="s">
        <v>6185</v>
      </c>
      <c r="J1122" s="276">
        <f t="shared" si="17"/>
        <v>4900</v>
      </c>
      <c r="K1122" s="277"/>
    </row>
    <row r="1123" spans="1:11" x14ac:dyDescent="0.15">
      <c r="A1123" s="274">
        <v>1122</v>
      </c>
      <c r="B1123" s="275" t="s">
        <v>1592</v>
      </c>
      <c r="C1123" s="275" t="s">
        <v>1056</v>
      </c>
      <c r="D1123" s="275">
        <v>0</v>
      </c>
      <c r="E1123" s="275">
        <v>100</v>
      </c>
      <c r="F1123" s="282" t="s">
        <v>456</v>
      </c>
      <c r="G1123" s="275">
        <v>1</v>
      </c>
      <c r="H1123" s="275">
        <f>'Pixel-System'!W61</f>
        <v>48</v>
      </c>
      <c r="I1123" s="276" t="s">
        <v>6185</v>
      </c>
      <c r="J1123" s="276">
        <f t="shared" si="17"/>
        <v>4800</v>
      </c>
      <c r="K1123" s="277"/>
    </row>
    <row r="1124" spans="1:11" x14ac:dyDescent="0.15">
      <c r="A1124" s="274">
        <v>1123</v>
      </c>
      <c r="B1124" s="275" t="s">
        <v>1593</v>
      </c>
      <c r="C1124" s="275" t="s">
        <v>1056</v>
      </c>
      <c r="D1124" s="275">
        <v>0</v>
      </c>
      <c r="E1124" s="275">
        <v>100</v>
      </c>
      <c r="F1124" s="282" t="s">
        <v>456</v>
      </c>
      <c r="G1124" s="275">
        <v>1</v>
      </c>
      <c r="H1124" s="275">
        <f>'Pixel-System'!W62</f>
        <v>47</v>
      </c>
      <c r="I1124" s="276" t="s">
        <v>6185</v>
      </c>
      <c r="J1124" s="276">
        <f t="shared" si="17"/>
        <v>4700</v>
      </c>
      <c r="K1124" s="277"/>
    </row>
    <row r="1125" spans="1:11" x14ac:dyDescent="0.15">
      <c r="A1125" s="274">
        <v>1124</v>
      </c>
      <c r="B1125" s="275" t="s">
        <v>1594</v>
      </c>
      <c r="C1125" s="275" t="s">
        <v>1056</v>
      </c>
      <c r="D1125" s="275">
        <v>0</v>
      </c>
      <c r="E1125" s="275">
        <v>100</v>
      </c>
      <c r="F1125" s="282" t="s">
        <v>456</v>
      </c>
      <c r="G1125" s="275">
        <v>1</v>
      </c>
      <c r="H1125" s="275">
        <f>'Pixel-System'!W63</f>
        <v>46</v>
      </c>
      <c r="I1125" s="276" t="s">
        <v>6185</v>
      </c>
      <c r="J1125" s="276">
        <f t="shared" si="17"/>
        <v>4600</v>
      </c>
      <c r="K1125" s="277"/>
    </row>
    <row r="1126" spans="1:11" x14ac:dyDescent="0.15">
      <c r="A1126" s="274">
        <v>1125</v>
      </c>
      <c r="B1126" s="275" t="s">
        <v>1595</v>
      </c>
      <c r="C1126" s="275" t="s">
        <v>1056</v>
      </c>
      <c r="D1126" s="275">
        <v>0</v>
      </c>
      <c r="E1126" s="275">
        <v>100</v>
      </c>
      <c r="F1126" s="282" t="s">
        <v>456</v>
      </c>
      <c r="G1126" s="275">
        <v>1</v>
      </c>
      <c r="H1126" s="275">
        <f>'Pixel-System'!W64</f>
        <v>45</v>
      </c>
      <c r="I1126" s="276" t="s">
        <v>6185</v>
      </c>
      <c r="J1126" s="276">
        <f t="shared" si="17"/>
        <v>4500</v>
      </c>
      <c r="K1126" s="277"/>
    </row>
    <row r="1127" spans="1:11" x14ac:dyDescent="0.15">
      <c r="A1127" s="274">
        <v>1126</v>
      </c>
      <c r="B1127" s="275" t="s">
        <v>1596</v>
      </c>
      <c r="C1127" s="275" t="s">
        <v>1056</v>
      </c>
      <c r="D1127" s="275">
        <v>0</v>
      </c>
      <c r="E1127" s="275">
        <v>100</v>
      </c>
      <c r="F1127" s="282" t="s">
        <v>456</v>
      </c>
      <c r="G1127" s="275">
        <v>1</v>
      </c>
      <c r="H1127" s="275">
        <f>'Pixel-System'!W65</f>
        <v>44</v>
      </c>
      <c r="I1127" s="276" t="s">
        <v>6185</v>
      </c>
      <c r="J1127" s="276">
        <f t="shared" si="17"/>
        <v>4400</v>
      </c>
      <c r="K1127" s="277"/>
    </row>
    <row r="1128" spans="1:11" x14ac:dyDescent="0.15">
      <c r="A1128" s="274">
        <v>1127</v>
      </c>
      <c r="B1128" s="275" t="s">
        <v>1597</v>
      </c>
      <c r="C1128" s="275" t="s">
        <v>1056</v>
      </c>
      <c r="D1128" s="275">
        <v>0</v>
      </c>
      <c r="E1128" s="275">
        <v>100</v>
      </c>
      <c r="F1128" s="282" t="s">
        <v>456</v>
      </c>
      <c r="G1128" s="275">
        <v>1</v>
      </c>
      <c r="H1128" s="275">
        <f>'Pixel-System'!W66</f>
        <v>43</v>
      </c>
      <c r="I1128" s="276" t="s">
        <v>6185</v>
      </c>
      <c r="J1128" s="276">
        <f t="shared" si="17"/>
        <v>4300</v>
      </c>
      <c r="K1128" s="277"/>
    </row>
    <row r="1129" spans="1:11" x14ac:dyDescent="0.15">
      <c r="A1129" s="274">
        <v>1128</v>
      </c>
      <c r="B1129" s="275" t="s">
        <v>1598</v>
      </c>
      <c r="C1129" s="275" t="s">
        <v>1056</v>
      </c>
      <c r="D1129" s="275">
        <v>0</v>
      </c>
      <c r="E1129" s="275">
        <v>100</v>
      </c>
      <c r="F1129" s="282" t="s">
        <v>456</v>
      </c>
      <c r="G1129" s="275">
        <v>1</v>
      </c>
      <c r="H1129" s="275">
        <f>'Pixel-System'!W67</f>
        <v>42</v>
      </c>
      <c r="I1129" s="276" t="s">
        <v>6185</v>
      </c>
      <c r="J1129" s="276">
        <f t="shared" si="17"/>
        <v>4200</v>
      </c>
      <c r="K1129" s="277"/>
    </row>
    <row r="1130" spans="1:11" x14ac:dyDescent="0.15">
      <c r="A1130" s="274">
        <v>1129</v>
      </c>
      <c r="B1130" s="275" t="s">
        <v>1599</v>
      </c>
      <c r="C1130" s="275" t="s">
        <v>1056</v>
      </c>
      <c r="D1130" s="275">
        <v>0</v>
      </c>
      <c r="E1130" s="275">
        <v>100</v>
      </c>
      <c r="F1130" s="282" t="s">
        <v>456</v>
      </c>
      <c r="G1130" s="275">
        <v>1</v>
      </c>
      <c r="H1130" s="275">
        <f>'Pixel-System'!W68</f>
        <v>41</v>
      </c>
      <c r="I1130" s="276" t="s">
        <v>6185</v>
      </c>
      <c r="J1130" s="276">
        <f t="shared" si="17"/>
        <v>4100</v>
      </c>
      <c r="K1130" s="277"/>
    </row>
    <row r="1131" spans="1:11" x14ac:dyDescent="0.15">
      <c r="A1131" s="274">
        <v>1130</v>
      </c>
      <c r="B1131" s="275" t="s">
        <v>1600</v>
      </c>
      <c r="C1131" s="275" t="s">
        <v>1056</v>
      </c>
      <c r="D1131" s="275">
        <v>0</v>
      </c>
      <c r="E1131" s="275">
        <v>100</v>
      </c>
      <c r="F1131" s="282" t="s">
        <v>456</v>
      </c>
      <c r="G1131" s="275">
        <v>1</v>
      </c>
      <c r="H1131" s="275">
        <f>'Pixel-System'!W69</f>
        <v>40</v>
      </c>
      <c r="I1131" s="276" t="s">
        <v>6185</v>
      </c>
      <c r="J1131" s="276">
        <f t="shared" si="17"/>
        <v>4000</v>
      </c>
      <c r="K1131" s="277"/>
    </row>
    <row r="1132" spans="1:11" x14ac:dyDescent="0.15">
      <c r="A1132" s="274">
        <v>1131</v>
      </c>
      <c r="B1132" s="275" t="s">
        <v>1601</v>
      </c>
      <c r="C1132" s="275" t="s">
        <v>1056</v>
      </c>
      <c r="D1132" s="275">
        <v>0</v>
      </c>
      <c r="E1132" s="275">
        <v>100</v>
      </c>
      <c r="F1132" s="282" t="s">
        <v>456</v>
      </c>
      <c r="G1132" s="275">
        <v>1</v>
      </c>
      <c r="H1132" s="275">
        <f>'Pixel-System'!W70</f>
        <v>39</v>
      </c>
      <c r="I1132" s="276" t="s">
        <v>6185</v>
      </c>
      <c r="J1132" s="276">
        <f t="shared" si="17"/>
        <v>3900</v>
      </c>
      <c r="K1132" s="277"/>
    </row>
    <row r="1133" spans="1:11" x14ac:dyDescent="0.15">
      <c r="A1133" s="274">
        <v>1132</v>
      </c>
      <c r="B1133" s="275" t="s">
        <v>1602</v>
      </c>
      <c r="C1133" s="275" t="s">
        <v>1056</v>
      </c>
      <c r="D1133" s="275">
        <v>0</v>
      </c>
      <c r="E1133" s="275">
        <v>100</v>
      </c>
      <c r="F1133" s="282" t="s">
        <v>456</v>
      </c>
      <c r="G1133" s="275">
        <v>1</v>
      </c>
      <c r="H1133" s="275">
        <f>'Pixel-System'!W71</f>
        <v>38</v>
      </c>
      <c r="I1133" s="276" t="s">
        <v>6185</v>
      </c>
      <c r="J1133" s="276">
        <f t="shared" si="17"/>
        <v>3800</v>
      </c>
      <c r="K1133" s="277"/>
    </row>
    <row r="1134" spans="1:11" x14ac:dyDescent="0.15">
      <c r="A1134" s="274">
        <v>1133</v>
      </c>
      <c r="B1134" s="275" t="s">
        <v>1603</v>
      </c>
      <c r="C1134" s="275" t="s">
        <v>1056</v>
      </c>
      <c r="D1134" s="275">
        <v>0</v>
      </c>
      <c r="E1134" s="275">
        <v>100</v>
      </c>
      <c r="F1134" s="282" t="s">
        <v>456</v>
      </c>
      <c r="G1134" s="275">
        <v>1</v>
      </c>
      <c r="H1134" s="275">
        <f>'Pixel-System'!W72</f>
        <v>37</v>
      </c>
      <c r="I1134" s="276" t="s">
        <v>6185</v>
      </c>
      <c r="J1134" s="276">
        <f t="shared" si="17"/>
        <v>3700</v>
      </c>
      <c r="K1134" s="277"/>
    </row>
    <row r="1135" spans="1:11" x14ac:dyDescent="0.15">
      <c r="A1135" s="274">
        <v>1134</v>
      </c>
      <c r="B1135" s="275" t="s">
        <v>1604</v>
      </c>
      <c r="C1135" s="275" t="s">
        <v>1056</v>
      </c>
      <c r="D1135" s="275">
        <v>0</v>
      </c>
      <c r="E1135" s="275">
        <v>100</v>
      </c>
      <c r="F1135" s="282" t="s">
        <v>456</v>
      </c>
      <c r="G1135" s="275">
        <v>1</v>
      </c>
      <c r="H1135" s="275">
        <f>'Pixel-System'!W73</f>
        <v>36</v>
      </c>
      <c r="I1135" s="276" t="s">
        <v>6185</v>
      </c>
      <c r="J1135" s="276">
        <f t="shared" si="17"/>
        <v>3600</v>
      </c>
      <c r="K1135" s="277"/>
    </row>
    <row r="1136" spans="1:11" x14ac:dyDescent="0.15">
      <c r="A1136" s="274">
        <v>1135</v>
      </c>
      <c r="B1136" s="285" t="s">
        <v>1605</v>
      </c>
      <c r="C1136" s="285" t="s">
        <v>1056</v>
      </c>
      <c r="D1136" s="285">
        <v>0</v>
      </c>
      <c r="E1136" s="285">
        <v>100</v>
      </c>
      <c r="F1136" s="286" t="s">
        <v>456</v>
      </c>
      <c r="G1136" s="285">
        <v>1</v>
      </c>
      <c r="H1136" s="285">
        <f>'Pixel-System'!W74</f>
        <v>0</v>
      </c>
      <c r="I1136" s="345" t="s">
        <v>6184</v>
      </c>
      <c r="J1136" s="345">
        <f t="shared" si="17"/>
        <v>0</v>
      </c>
      <c r="K1136" s="277"/>
    </row>
    <row r="1137" spans="1:11" x14ac:dyDescent="0.15">
      <c r="A1137" s="274">
        <v>1136</v>
      </c>
      <c r="B1137" s="285" t="s">
        <v>1606</v>
      </c>
      <c r="C1137" s="285" t="s">
        <v>1056</v>
      </c>
      <c r="D1137" s="285">
        <v>0</v>
      </c>
      <c r="E1137" s="285">
        <v>100</v>
      </c>
      <c r="F1137" s="286" t="s">
        <v>456</v>
      </c>
      <c r="G1137" s="285">
        <v>1</v>
      </c>
      <c r="H1137" s="285">
        <f>'Pixel-System'!W75</f>
        <v>0</v>
      </c>
      <c r="I1137" s="345" t="s">
        <v>6184</v>
      </c>
      <c r="J1137" s="345">
        <f t="shared" si="17"/>
        <v>0</v>
      </c>
      <c r="K1137" s="277"/>
    </row>
    <row r="1138" spans="1:11" x14ac:dyDescent="0.15">
      <c r="A1138" s="274">
        <v>1137</v>
      </c>
      <c r="B1138" s="285" t="s">
        <v>1607</v>
      </c>
      <c r="C1138" s="285" t="s">
        <v>1056</v>
      </c>
      <c r="D1138" s="285">
        <v>0</v>
      </c>
      <c r="E1138" s="285">
        <v>100</v>
      </c>
      <c r="F1138" s="286" t="s">
        <v>456</v>
      </c>
      <c r="G1138" s="285">
        <v>1</v>
      </c>
      <c r="H1138" s="285">
        <f>'Pixel-System'!W76</f>
        <v>0</v>
      </c>
      <c r="I1138" s="345" t="s">
        <v>6184</v>
      </c>
      <c r="J1138" s="345">
        <f t="shared" si="17"/>
        <v>0</v>
      </c>
      <c r="K1138" s="277"/>
    </row>
    <row r="1139" spans="1:11" x14ac:dyDescent="0.15">
      <c r="A1139" s="274">
        <v>1138</v>
      </c>
      <c r="B1139" s="285" t="s">
        <v>1608</v>
      </c>
      <c r="C1139" s="285" t="s">
        <v>1056</v>
      </c>
      <c r="D1139" s="285">
        <v>0</v>
      </c>
      <c r="E1139" s="285">
        <v>100</v>
      </c>
      <c r="F1139" s="286" t="s">
        <v>456</v>
      </c>
      <c r="G1139" s="285">
        <v>1</v>
      </c>
      <c r="H1139" s="285">
        <f>'Pixel-System'!W77</f>
        <v>0</v>
      </c>
      <c r="I1139" s="345" t="s">
        <v>6184</v>
      </c>
      <c r="J1139" s="345">
        <f t="shared" si="17"/>
        <v>0</v>
      </c>
      <c r="K1139" s="277"/>
    </row>
    <row r="1140" spans="1:11" x14ac:dyDescent="0.15">
      <c r="A1140" s="274">
        <v>1139</v>
      </c>
      <c r="B1140" s="285" t="s">
        <v>1609</v>
      </c>
      <c r="C1140" s="285" t="s">
        <v>1056</v>
      </c>
      <c r="D1140" s="285">
        <v>0</v>
      </c>
      <c r="E1140" s="285">
        <v>100</v>
      </c>
      <c r="F1140" s="286" t="s">
        <v>456</v>
      </c>
      <c r="G1140" s="285">
        <v>1</v>
      </c>
      <c r="H1140" s="285">
        <f>'Pixel-System'!W78</f>
        <v>0</v>
      </c>
      <c r="I1140" s="345" t="s">
        <v>6184</v>
      </c>
      <c r="J1140" s="345">
        <f t="shared" si="17"/>
        <v>0</v>
      </c>
      <c r="K1140" s="277"/>
    </row>
    <row r="1141" spans="1:11" x14ac:dyDescent="0.15">
      <c r="A1141" s="274">
        <v>1140</v>
      </c>
      <c r="B1141" s="285" t="s">
        <v>1610</v>
      </c>
      <c r="C1141" s="285" t="s">
        <v>1056</v>
      </c>
      <c r="D1141" s="285">
        <v>0</v>
      </c>
      <c r="E1141" s="285">
        <v>100</v>
      </c>
      <c r="F1141" s="286" t="s">
        <v>456</v>
      </c>
      <c r="G1141" s="285">
        <v>1</v>
      </c>
      <c r="H1141" s="285">
        <f>'Pixel-System'!W79</f>
        <v>0</v>
      </c>
      <c r="I1141" s="345" t="s">
        <v>6184</v>
      </c>
      <c r="J1141" s="345">
        <f t="shared" si="17"/>
        <v>0</v>
      </c>
      <c r="K1141" s="277"/>
    </row>
    <row r="1142" spans="1:11" x14ac:dyDescent="0.15">
      <c r="A1142" s="274">
        <v>1141</v>
      </c>
      <c r="B1142" s="285" t="s">
        <v>1611</v>
      </c>
      <c r="C1142" s="285" t="s">
        <v>1056</v>
      </c>
      <c r="D1142" s="285">
        <v>0</v>
      </c>
      <c r="E1142" s="285">
        <v>100</v>
      </c>
      <c r="F1142" s="286" t="s">
        <v>456</v>
      </c>
      <c r="G1142" s="285">
        <v>1</v>
      </c>
      <c r="H1142" s="285">
        <f>'Pixel-System'!W80</f>
        <v>0</v>
      </c>
      <c r="I1142" s="345" t="s">
        <v>6184</v>
      </c>
      <c r="J1142" s="345">
        <f t="shared" si="17"/>
        <v>0</v>
      </c>
      <c r="K1142" s="277"/>
    </row>
    <row r="1143" spans="1:11" x14ac:dyDescent="0.15">
      <c r="A1143" s="274">
        <v>1142</v>
      </c>
      <c r="B1143" s="285" t="s">
        <v>1612</v>
      </c>
      <c r="C1143" s="285" t="s">
        <v>1056</v>
      </c>
      <c r="D1143" s="285">
        <v>0</v>
      </c>
      <c r="E1143" s="285">
        <v>100</v>
      </c>
      <c r="F1143" s="286" t="s">
        <v>456</v>
      </c>
      <c r="G1143" s="285">
        <v>1</v>
      </c>
      <c r="H1143" s="285">
        <f>'Pixel-System'!W81</f>
        <v>0</v>
      </c>
      <c r="I1143" s="345" t="s">
        <v>6184</v>
      </c>
      <c r="J1143" s="345">
        <f t="shared" si="17"/>
        <v>0</v>
      </c>
      <c r="K1143" s="277"/>
    </row>
    <row r="1144" spans="1:11" x14ac:dyDescent="0.15">
      <c r="A1144" s="274">
        <v>1143</v>
      </c>
      <c r="B1144" s="285" t="s">
        <v>1613</v>
      </c>
      <c r="C1144" s="285" t="s">
        <v>1056</v>
      </c>
      <c r="D1144" s="285">
        <v>0</v>
      </c>
      <c r="E1144" s="285">
        <v>100</v>
      </c>
      <c r="F1144" s="286" t="s">
        <v>456</v>
      </c>
      <c r="G1144" s="285">
        <v>1</v>
      </c>
      <c r="H1144" s="285">
        <f>'Pixel-System'!W82</f>
        <v>0</v>
      </c>
      <c r="I1144" s="345" t="s">
        <v>6184</v>
      </c>
      <c r="J1144" s="345">
        <f t="shared" si="17"/>
        <v>0</v>
      </c>
      <c r="K1144" s="277"/>
    </row>
    <row r="1145" spans="1:11" x14ac:dyDescent="0.15">
      <c r="A1145" s="274">
        <v>1144</v>
      </c>
      <c r="B1145" s="285" t="s">
        <v>1614</v>
      </c>
      <c r="C1145" s="285" t="s">
        <v>1056</v>
      </c>
      <c r="D1145" s="285">
        <v>0</v>
      </c>
      <c r="E1145" s="285">
        <v>100</v>
      </c>
      <c r="F1145" s="286" t="s">
        <v>456</v>
      </c>
      <c r="G1145" s="285">
        <v>1</v>
      </c>
      <c r="H1145" s="285">
        <f>'Pixel-System'!W83</f>
        <v>0</v>
      </c>
      <c r="I1145" s="345" t="s">
        <v>6184</v>
      </c>
      <c r="J1145" s="345">
        <f t="shared" si="17"/>
        <v>0</v>
      </c>
      <c r="K1145" s="277"/>
    </row>
    <row r="1146" spans="1:11" x14ac:dyDescent="0.15">
      <c r="A1146" s="274">
        <v>1145</v>
      </c>
      <c r="B1146" s="285" t="s">
        <v>1615</v>
      </c>
      <c r="C1146" s="285" t="s">
        <v>1056</v>
      </c>
      <c r="D1146" s="285">
        <v>0</v>
      </c>
      <c r="E1146" s="285">
        <v>100</v>
      </c>
      <c r="F1146" s="286" t="s">
        <v>456</v>
      </c>
      <c r="G1146" s="285">
        <v>1</v>
      </c>
      <c r="H1146" s="285">
        <f>'Pixel-System'!W84</f>
        <v>0</v>
      </c>
      <c r="I1146" s="345" t="s">
        <v>6184</v>
      </c>
      <c r="J1146" s="345">
        <f t="shared" si="17"/>
        <v>0</v>
      </c>
      <c r="K1146" s="277"/>
    </row>
    <row r="1147" spans="1:11" x14ac:dyDescent="0.15">
      <c r="A1147" s="274">
        <v>1146</v>
      </c>
      <c r="B1147" s="285" t="s">
        <v>1616</v>
      </c>
      <c r="C1147" s="285" t="s">
        <v>1056</v>
      </c>
      <c r="D1147" s="285">
        <v>0</v>
      </c>
      <c r="E1147" s="285">
        <v>100</v>
      </c>
      <c r="F1147" s="286" t="s">
        <v>456</v>
      </c>
      <c r="G1147" s="285">
        <v>1</v>
      </c>
      <c r="H1147" s="285">
        <f>'Pixel-System'!W85</f>
        <v>0</v>
      </c>
      <c r="I1147" s="345" t="s">
        <v>6184</v>
      </c>
      <c r="J1147" s="345">
        <f t="shared" si="17"/>
        <v>0</v>
      </c>
      <c r="K1147" s="277"/>
    </row>
    <row r="1148" spans="1:11" x14ac:dyDescent="0.15">
      <c r="A1148" s="274">
        <v>1147</v>
      </c>
      <c r="B1148" s="285" t="s">
        <v>1617</v>
      </c>
      <c r="C1148" s="285" t="s">
        <v>1056</v>
      </c>
      <c r="D1148" s="285">
        <v>0</v>
      </c>
      <c r="E1148" s="285">
        <v>100</v>
      </c>
      <c r="F1148" s="286" t="s">
        <v>456</v>
      </c>
      <c r="G1148" s="285">
        <v>1</v>
      </c>
      <c r="H1148" s="285">
        <f>'Pixel-System'!W86</f>
        <v>0</v>
      </c>
      <c r="I1148" s="345" t="s">
        <v>6184</v>
      </c>
      <c r="J1148" s="345">
        <f t="shared" si="17"/>
        <v>0</v>
      </c>
      <c r="K1148" s="277"/>
    </row>
    <row r="1149" spans="1:11" x14ac:dyDescent="0.15">
      <c r="A1149" s="274">
        <v>1148</v>
      </c>
      <c r="B1149" s="285" t="s">
        <v>1618</v>
      </c>
      <c r="C1149" s="285" t="s">
        <v>1056</v>
      </c>
      <c r="D1149" s="285">
        <v>0</v>
      </c>
      <c r="E1149" s="285">
        <v>100</v>
      </c>
      <c r="F1149" s="286" t="s">
        <v>456</v>
      </c>
      <c r="G1149" s="285">
        <v>1</v>
      </c>
      <c r="H1149" s="285">
        <f>'Pixel-System'!W87</f>
        <v>0</v>
      </c>
      <c r="I1149" s="345" t="s">
        <v>6184</v>
      </c>
      <c r="J1149" s="345">
        <f t="shared" si="17"/>
        <v>0</v>
      </c>
      <c r="K1149" s="277"/>
    </row>
    <row r="1150" spans="1:11" x14ac:dyDescent="0.15">
      <c r="A1150" s="274">
        <v>1149</v>
      </c>
      <c r="B1150" s="285" t="s">
        <v>1619</v>
      </c>
      <c r="C1150" s="285" t="s">
        <v>1056</v>
      </c>
      <c r="D1150" s="285">
        <v>0</v>
      </c>
      <c r="E1150" s="285">
        <v>100</v>
      </c>
      <c r="F1150" s="286" t="s">
        <v>456</v>
      </c>
      <c r="G1150" s="285">
        <v>1</v>
      </c>
      <c r="H1150" s="285">
        <f>'Pixel-System'!W88</f>
        <v>0</v>
      </c>
      <c r="I1150" s="345" t="s">
        <v>6184</v>
      </c>
      <c r="J1150" s="345">
        <f t="shared" si="17"/>
        <v>0</v>
      </c>
      <c r="K1150" s="277"/>
    </row>
    <row r="1151" spans="1:11" x14ac:dyDescent="0.15">
      <c r="A1151" s="274">
        <v>1150</v>
      </c>
      <c r="B1151" s="285" t="s">
        <v>1620</v>
      </c>
      <c r="C1151" s="285" t="s">
        <v>1056</v>
      </c>
      <c r="D1151" s="285">
        <v>0</v>
      </c>
      <c r="E1151" s="285">
        <v>100</v>
      </c>
      <c r="F1151" s="286" t="s">
        <v>456</v>
      </c>
      <c r="G1151" s="285">
        <v>1</v>
      </c>
      <c r="H1151" s="285">
        <f>'Pixel-System'!W89</f>
        <v>0</v>
      </c>
      <c r="I1151" s="345" t="s">
        <v>6184</v>
      </c>
      <c r="J1151" s="345">
        <f t="shared" si="17"/>
        <v>0</v>
      </c>
      <c r="K1151" s="277"/>
    </row>
    <row r="1152" spans="1:11" x14ac:dyDescent="0.15">
      <c r="A1152" s="274">
        <v>1151</v>
      </c>
      <c r="B1152" s="285" t="s">
        <v>1621</v>
      </c>
      <c r="C1152" s="285" t="s">
        <v>1056</v>
      </c>
      <c r="D1152" s="285">
        <v>0</v>
      </c>
      <c r="E1152" s="285">
        <v>100</v>
      </c>
      <c r="F1152" s="286" t="s">
        <v>456</v>
      </c>
      <c r="G1152" s="285">
        <v>1</v>
      </c>
      <c r="H1152" s="285">
        <f>'Pixel-System'!W90</f>
        <v>0</v>
      </c>
      <c r="I1152" s="345" t="s">
        <v>6184</v>
      </c>
      <c r="J1152" s="345">
        <f t="shared" si="17"/>
        <v>0</v>
      </c>
      <c r="K1152" s="277"/>
    </row>
    <row r="1153" spans="1:11" x14ac:dyDescent="0.15">
      <c r="A1153" s="274">
        <v>1152</v>
      </c>
      <c r="B1153" s="285" t="s">
        <v>1622</v>
      </c>
      <c r="C1153" s="285" t="s">
        <v>1056</v>
      </c>
      <c r="D1153" s="285">
        <v>0</v>
      </c>
      <c r="E1153" s="285">
        <v>100</v>
      </c>
      <c r="F1153" s="286" t="s">
        <v>456</v>
      </c>
      <c r="G1153" s="285">
        <v>1</v>
      </c>
      <c r="H1153" s="285">
        <f>'Pixel-System'!W91</f>
        <v>0</v>
      </c>
      <c r="I1153" s="345" t="s">
        <v>6184</v>
      </c>
      <c r="J1153" s="345">
        <f t="shared" si="17"/>
        <v>0</v>
      </c>
      <c r="K1153" s="277"/>
    </row>
    <row r="1154" spans="1:11" x14ac:dyDescent="0.15">
      <c r="A1154" s="274">
        <v>1153</v>
      </c>
      <c r="B1154" s="285" t="s">
        <v>1623</v>
      </c>
      <c r="C1154" s="285" t="s">
        <v>1056</v>
      </c>
      <c r="D1154" s="285">
        <v>0</v>
      </c>
      <c r="E1154" s="285">
        <v>100</v>
      </c>
      <c r="F1154" s="286" t="s">
        <v>456</v>
      </c>
      <c r="G1154" s="285">
        <v>1</v>
      </c>
      <c r="H1154" s="285">
        <f>'Pixel-System'!W92</f>
        <v>0</v>
      </c>
      <c r="I1154" s="345" t="s">
        <v>6184</v>
      </c>
      <c r="J1154" s="345">
        <f t="shared" si="17"/>
        <v>0</v>
      </c>
      <c r="K1154" s="277"/>
    </row>
    <row r="1155" spans="1:11" x14ac:dyDescent="0.15">
      <c r="A1155" s="274">
        <v>1154</v>
      </c>
      <c r="B1155" s="285" t="s">
        <v>1624</v>
      </c>
      <c r="C1155" s="285" t="s">
        <v>1056</v>
      </c>
      <c r="D1155" s="285">
        <v>0</v>
      </c>
      <c r="E1155" s="285">
        <v>100</v>
      </c>
      <c r="F1155" s="286" t="s">
        <v>456</v>
      </c>
      <c r="G1155" s="285">
        <v>1</v>
      </c>
      <c r="H1155" s="285">
        <f>'Pixel-System'!W93</f>
        <v>0</v>
      </c>
      <c r="I1155" s="345" t="s">
        <v>6184</v>
      </c>
      <c r="J1155" s="345">
        <f t="shared" si="17"/>
        <v>0</v>
      </c>
      <c r="K1155" s="277"/>
    </row>
    <row r="1156" spans="1:11" x14ac:dyDescent="0.15">
      <c r="A1156" s="274">
        <v>1155</v>
      </c>
      <c r="B1156" s="285" t="s">
        <v>1625</v>
      </c>
      <c r="C1156" s="285" t="s">
        <v>1056</v>
      </c>
      <c r="D1156" s="285">
        <v>0</v>
      </c>
      <c r="E1156" s="285">
        <v>100</v>
      </c>
      <c r="F1156" s="286" t="s">
        <v>456</v>
      </c>
      <c r="G1156" s="285">
        <v>1</v>
      </c>
      <c r="H1156" s="285">
        <f>'Pixel-System'!W94</f>
        <v>0</v>
      </c>
      <c r="I1156" s="345" t="s">
        <v>6184</v>
      </c>
      <c r="J1156" s="345">
        <f t="shared" si="17"/>
        <v>0</v>
      </c>
      <c r="K1156" s="277"/>
    </row>
    <row r="1157" spans="1:11" x14ac:dyDescent="0.15">
      <c r="A1157" s="274">
        <v>1156</v>
      </c>
      <c r="B1157" s="285" t="s">
        <v>1626</v>
      </c>
      <c r="C1157" s="285" t="s">
        <v>1056</v>
      </c>
      <c r="D1157" s="285">
        <v>0</v>
      </c>
      <c r="E1157" s="285">
        <v>100</v>
      </c>
      <c r="F1157" s="286" t="s">
        <v>456</v>
      </c>
      <c r="G1157" s="285">
        <v>1</v>
      </c>
      <c r="H1157" s="285">
        <f>'Pixel-System'!W95</f>
        <v>0</v>
      </c>
      <c r="I1157" s="345" t="s">
        <v>6184</v>
      </c>
      <c r="J1157" s="345">
        <f t="shared" si="17"/>
        <v>0</v>
      </c>
      <c r="K1157" s="277"/>
    </row>
    <row r="1158" spans="1:11" x14ac:dyDescent="0.15">
      <c r="A1158" s="274">
        <v>1157</v>
      </c>
      <c r="B1158" s="285" t="s">
        <v>1627</v>
      </c>
      <c r="C1158" s="285" t="s">
        <v>1056</v>
      </c>
      <c r="D1158" s="285">
        <v>0</v>
      </c>
      <c r="E1158" s="285">
        <v>100</v>
      </c>
      <c r="F1158" s="286" t="s">
        <v>456</v>
      </c>
      <c r="G1158" s="285">
        <v>1</v>
      </c>
      <c r="H1158" s="285">
        <f>'Pixel-System'!W96</f>
        <v>0</v>
      </c>
      <c r="I1158" s="345" t="s">
        <v>6184</v>
      </c>
      <c r="J1158" s="345">
        <f t="shared" si="17"/>
        <v>0</v>
      </c>
      <c r="K1158" s="277"/>
    </row>
    <row r="1159" spans="1:11" x14ac:dyDescent="0.15">
      <c r="A1159" s="274">
        <v>1158</v>
      </c>
      <c r="B1159" s="285" t="s">
        <v>1628</v>
      </c>
      <c r="C1159" s="285" t="s">
        <v>1056</v>
      </c>
      <c r="D1159" s="285">
        <v>0</v>
      </c>
      <c r="E1159" s="285">
        <v>100</v>
      </c>
      <c r="F1159" s="286" t="s">
        <v>456</v>
      </c>
      <c r="G1159" s="285">
        <v>1</v>
      </c>
      <c r="H1159" s="285">
        <f>'Pixel-System'!W97</f>
        <v>0</v>
      </c>
      <c r="I1159" s="345" t="s">
        <v>6184</v>
      </c>
      <c r="J1159" s="345">
        <f t="shared" si="17"/>
        <v>0</v>
      </c>
      <c r="K1159" s="277"/>
    </row>
    <row r="1160" spans="1:11" x14ac:dyDescent="0.15">
      <c r="A1160" s="274">
        <v>1159</v>
      </c>
      <c r="B1160" s="285" t="s">
        <v>1629</v>
      </c>
      <c r="C1160" s="285" t="s">
        <v>1056</v>
      </c>
      <c r="D1160" s="285">
        <v>0</v>
      </c>
      <c r="E1160" s="285">
        <v>100</v>
      </c>
      <c r="F1160" s="286" t="s">
        <v>456</v>
      </c>
      <c r="G1160" s="285">
        <v>1</v>
      </c>
      <c r="H1160" s="285">
        <f>'Pixel-System'!W98</f>
        <v>0</v>
      </c>
      <c r="I1160" s="345" t="s">
        <v>6184</v>
      </c>
      <c r="J1160" s="345">
        <f t="shared" si="17"/>
        <v>0</v>
      </c>
      <c r="K1160" s="277"/>
    </row>
    <row r="1161" spans="1:11" x14ac:dyDescent="0.15">
      <c r="A1161" s="274">
        <v>1160</v>
      </c>
      <c r="B1161" s="285" t="s">
        <v>1630</v>
      </c>
      <c r="C1161" s="285" t="s">
        <v>1056</v>
      </c>
      <c r="D1161" s="285">
        <v>0</v>
      </c>
      <c r="E1161" s="285">
        <v>100</v>
      </c>
      <c r="F1161" s="286" t="s">
        <v>456</v>
      </c>
      <c r="G1161" s="285">
        <v>1</v>
      </c>
      <c r="H1161" s="285">
        <f>'Pixel-System'!W99</f>
        <v>0</v>
      </c>
      <c r="I1161" s="345" t="s">
        <v>6184</v>
      </c>
      <c r="J1161" s="345">
        <f t="shared" si="17"/>
        <v>0</v>
      </c>
      <c r="K1161" s="277"/>
    </row>
    <row r="1162" spans="1:11" x14ac:dyDescent="0.15">
      <c r="A1162" s="274">
        <v>1161</v>
      </c>
      <c r="B1162" s="285" t="s">
        <v>1631</v>
      </c>
      <c r="C1162" s="285" t="s">
        <v>1056</v>
      </c>
      <c r="D1162" s="285">
        <v>0</v>
      </c>
      <c r="E1162" s="285">
        <v>100</v>
      </c>
      <c r="F1162" s="286" t="s">
        <v>456</v>
      </c>
      <c r="G1162" s="285">
        <v>1</v>
      </c>
      <c r="H1162" s="285">
        <f>'Pixel-System'!W100</f>
        <v>0</v>
      </c>
      <c r="I1162" s="345" t="s">
        <v>6184</v>
      </c>
      <c r="J1162" s="345">
        <f t="shared" si="17"/>
        <v>0</v>
      </c>
      <c r="K1162" s="277"/>
    </row>
    <row r="1163" spans="1:11" x14ac:dyDescent="0.15">
      <c r="A1163" s="274">
        <v>1162</v>
      </c>
      <c r="B1163" s="285" t="s">
        <v>1632</v>
      </c>
      <c r="C1163" s="285" t="s">
        <v>1056</v>
      </c>
      <c r="D1163" s="285">
        <v>0</v>
      </c>
      <c r="E1163" s="285">
        <v>100</v>
      </c>
      <c r="F1163" s="286" t="s">
        <v>456</v>
      </c>
      <c r="G1163" s="285">
        <v>1</v>
      </c>
      <c r="H1163" s="285">
        <f>'Pixel-System'!W101</f>
        <v>0</v>
      </c>
      <c r="I1163" s="345" t="s">
        <v>6184</v>
      </c>
      <c r="J1163" s="345">
        <f t="shared" si="17"/>
        <v>0</v>
      </c>
      <c r="K1163" s="277"/>
    </row>
    <row r="1164" spans="1:11" x14ac:dyDescent="0.15">
      <c r="A1164" s="274">
        <v>1163</v>
      </c>
      <c r="B1164" s="285" t="s">
        <v>1633</v>
      </c>
      <c r="C1164" s="285" t="s">
        <v>1056</v>
      </c>
      <c r="D1164" s="285">
        <v>0</v>
      </c>
      <c r="E1164" s="285">
        <v>100</v>
      </c>
      <c r="F1164" s="286" t="s">
        <v>456</v>
      </c>
      <c r="G1164" s="285">
        <v>1</v>
      </c>
      <c r="H1164" s="285">
        <f>'Pixel-System'!W102</f>
        <v>0</v>
      </c>
      <c r="I1164" s="345" t="s">
        <v>6184</v>
      </c>
      <c r="J1164" s="345">
        <f t="shared" si="17"/>
        <v>0</v>
      </c>
      <c r="K1164" s="277"/>
    </row>
    <row r="1165" spans="1:11" x14ac:dyDescent="0.15">
      <c r="A1165" s="274">
        <v>1164</v>
      </c>
      <c r="B1165" s="285" t="s">
        <v>1634</v>
      </c>
      <c r="C1165" s="285" t="s">
        <v>1056</v>
      </c>
      <c r="D1165" s="285">
        <v>0</v>
      </c>
      <c r="E1165" s="285">
        <v>100</v>
      </c>
      <c r="F1165" s="286" t="s">
        <v>456</v>
      </c>
      <c r="G1165" s="285">
        <v>1</v>
      </c>
      <c r="H1165" s="285">
        <f>'Pixel-System'!W103</f>
        <v>0</v>
      </c>
      <c r="I1165" s="345" t="s">
        <v>6184</v>
      </c>
      <c r="J1165" s="345">
        <f t="shared" ref="J1165:J1228" si="18">H1165*100</f>
        <v>0</v>
      </c>
      <c r="K1165" s="277"/>
    </row>
    <row r="1166" spans="1:11" x14ac:dyDescent="0.15">
      <c r="A1166" s="274">
        <v>1165</v>
      </c>
      <c r="B1166" s="285" t="s">
        <v>1635</v>
      </c>
      <c r="C1166" s="285" t="s">
        <v>1056</v>
      </c>
      <c r="D1166" s="285">
        <v>0</v>
      </c>
      <c r="E1166" s="285">
        <v>100</v>
      </c>
      <c r="F1166" s="286" t="s">
        <v>456</v>
      </c>
      <c r="G1166" s="285">
        <v>1</v>
      </c>
      <c r="H1166" s="285">
        <f>'Pixel-System'!W104</f>
        <v>0</v>
      </c>
      <c r="I1166" s="345" t="s">
        <v>6184</v>
      </c>
      <c r="J1166" s="345">
        <f t="shared" si="18"/>
        <v>0</v>
      </c>
      <c r="K1166" s="277"/>
    </row>
    <row r="1167" spans="1:11" x14ac:dyDescent="0.15">
      <c r="A1167" s="274">
        <v>1166</v>
      </c>
      <c r="B1167" s="285" t="s">
        <v>1636</v>
      </c>
      <c r="C1167" s="285" t="s">
        <v>1056</v>
      </c>
      <c r="D1167" s="285">
        <v>0</v>
      </c>
      <c r="E1167" s="285">
        <v>100</v>
      </c>
      <c r="F1167" s="286" t="s">
        <v>456</v>
      </c>
      <c r="G1167" s="285">
        <v>1</v>
      </c>
      <c r="H1167" s="285">
        <f>'Pixel-System'!W105</f>
        <v>0</v>
      </c>
      <c r="I1167" s="345" t="s">
        <v>6184</v>
      </c>
      <c r="J1167" s="345">
        <f t="shared" si="18"/>
        <v>0</v>
      </c>
      <c r="K1167" s="277"/>
    </row>
    <row r="1168" spans="1:11" x14ac:dyDescent="0.15">
      <c r="A1168" s="274">
        <v>1167</v>
      </c>
      <c r="B1168" s="275" t="s">
        <v>1637</v>
      </c>
      <c r="C1168" s="275" t="s">
        <v>1056</v>
      </c>
      <c r="D1168" s="275">
        <v>0</v>
      </c>
      <c r="E1168" s="275">
        <v>100</v>
      </c>
      <c r="F1168" s="282" t="s">
        <v>456</v>
      </c>
      <c r="G1168" s="275">
        <v>1</v>
      </c>
      <c r="H1168" s="275">
        <f>'Pixel-System'!AG10</f>
        <v>24</v>
      </c>
      <c r="I1168" s="276" t="s">
        <v>6187</v>
      </c>
      <c r="J1168" s="276">
        <f t="shared" si="18"/>
        <v>2400</v>
      </c>
      <c r="K1168" s="277"/>
    </row>
    <row r="1169" spans="1:11" x14ac:dyDescent="0.15">
      <c r="A1169" s="274">
        <v>1168</v>
      </c>
      <c r="B1169" s="275" t="s">
        <v>1638</v>
      </c>
      <c r="C1169" s="275" t="s">
        <v>1056</v>
      </c>
      <c r="D1169" s="275">
        <v>0</v>
      </c>
      <c r="E1169" s="275">
        <v>100</v>
      </c>
      <c r="F1169" s="282" t="s">
        <v>456</v>
      </c>
      <c r="G1169" s="275">
        <v>1</v>
      </c>
      <c r="H1169" s="275">
        <f>'Pixel-System'!AG11</f>
        <v>18</v>
      </c>
      <c r="I1169" s="276" t="s">
        <v>6187</v>
      </c>
      <c r="J1169" s="276">
        <f t="shared" si="18"/>
        <v>1800</v>
      </c>
      <c r="K1169" s="277"/>
    </row>
    <row r="1170" spans="1:11" x14ac:dyDescent="0.15">
      <c r="A1170" s="274">
        <v>1169</v>
      </c>
      <c r="B1170" s="275" t="s">
        <v>1639</v>
      </c>
      <c r="C1170" s="275" t="s">
        <v>1056</v>
      </c>
      <c r="D1170" s="275">
        <v>0</v>
      </c>
      <c r="E1170" s="275">
        <v>100</v>
      </c>
      <c r="F1170" s="282" t="s">
        <v>456</v>
      </c>
      <c r="G1170" s="275">
        <v>1</v>
      </c>
      <c r="H1170" s="275">
        <f>'Pixel-System'!AG12</f>
        <v>17</v>
      </c>
      <c r="I1170" s="276" t="s">
        <v>6187</v>
      </c>
      <c r="J1170" s="276">
        <f t="shared" si="18"/>
        <v>1700</v>
      </c>
      <c r="K1170" s="277"/>
    </row>
    <row r="1171" spans="1:11" x14ac:dyDescent="0.15">
      <c r="A1171" s="274">
        <v>1170</v>
      </c>
      <c r="B1171" s="275" t="s">
        <v>1640</v>
      </c>
      <c r="C1171" s="275" t="s">
        <v>1056</v>
      </c>
      <c r="D1171" s="275">
        <v>0</v>
      </c>
      <c r="E1171" s="275">
        <v>100</v>
      </c>
      <c r="F1171" s="282" t="s">
        <v>456</v>
      </c>
      <c r="G1171" s="275">
        <v>1</v>
      </c>
      <c r="H1171" s="275">
        <f>'Pixel-System'!AG13</f>
        <v>15</v>
      </c>
      <c r="I1171" s="276" t="s">
        <v>6187</v>
      </c>
      <c r="J1171" s="276">
        <f t="shared" si="18"/>
        <v>1500</v>
      </c>
      <c r="K1171" s="277"/>
    </row>
    <row r="1172" spans="1:11" x14ac:dyDescent="0.15">
      <c r="A1172" s="274">
        <v>1171</v>
      </c>
      <c r="B1172" s="275" t="s">
        <v>1641</v>
      </c>
      <c r="C1172" s="275" t="s">
        <v>1056</v>
      </c>
      <c r="D1172" s="275">
        <v>0</v>
      </c>
      <c r="E1172" s="275">
        <v>100</v>
      </c>
      <c r="F1172" s="282" t="s">
        <v>456</v>
      </c>
      <c r="G1172" s="275">
        <v>1</v>
      </c>
      <c r="H1172" s="275">
        <f>'Pixel-System'!AG14</f>
        <v>13</v>
      </c>
      <c r="I1172" s="276" t="s">
        <v>6187</v>
      </c>
      <c r="J1172" s="276">
        <f t="shared" si="18"/>
        <v>1300</v>
      </c>
      <c r="K1172" s="277"/>
    </row>
    <row r="1173" spans="1:11" x14ac:dyDescent="0.15">
      <c r="A1173" s="274">
        <v>1172</v>
      </c>
      <c r="B1173" s="275" t="s">
        <v>1642</v>
      </c>
      <c r="C1173" s="275" t="s">
        <v>1056</v>
      </c>
      <c r="D1173" s="275">
        <v>0</v>
      </c>
      <c r="E1173" s="275">
        <v>100</v>
      </c>
      <c r="F1173" s="282" t="s">
        <v>456</v>
      </c>
      <c r="G1173" s="275">
        <v>1</v>
      </c>
      <c r="H1173" s="275">
        <f>'Pixel-System'!AG15</f>
        <v>13</v>
      </c>
      <c r="I1173" s="276" t="s">
        <v>6187</v>
      </c>
      <c r="J1173" s="276">
        <f t="shared" si="18"/>
        <v>1300</v>
      </c>
      <c r="K1173" s="277"/>
    </row>
    <row r="1174" spans="1:11" x14ac:dyDescent="0.15">
      <c r="A1174" s="274">
        <v>1173</v>
      </c>
      <c r="B1174" s="275" t="s">
        <v>1643</v>
      </c>
      <c r="C1174" s="275" t="s">
        <v>1056</v>
      </c>
      <c r="D1174" s="275">
        <v>0</v>
      </c>
      <c r="E1174" s="275">
        <v>100</v>
      </c>
      <c r="F1174" s="282" t="s">
        <v>456</v>
      </c>
      <c r="G1174" s="275">
        <v>1</v>
      </c>
      <c r="H1174" s="275">
        <f>'Pixel-System'!AG16</f>
        <v>12</v>
      </c>
      <c r="I1174" s="276" t="s">
        <v>6187</v>
      </c>
      <c r="J1174" s="276">
        <f t="shared" si="18"/>
        <v>1200</v>
      </c>
      <c r="K1174" s="277"/>
    </row>
    <row r="1175" spans="1:11" x14ac:dyDescent="0.15">
      <c r="A1175" s="274">
        <v>1174</v>
      </c>
      <c r="B1175" s="275" t="s">
        <v>1644</v>
      </c>
      <c r="C1175" s="275" t="s">
        <v>1056</v>
      </c>
      <c r="D1175" s="275">
        <v>0</v>
      </c>
      <c r="E1175" s="275">
        <v>100</v>
      </c>
      <c r="F1175" s="282" t="s">
        <v>456</v>
      </c>
      <c r="G1175" s="275">
        <v>1</v>
      </c>
      <c r="H1175" s="275">
        <f>'Pixel-System'!AG17</f>
        <v>11</v>
      </c>
      <c r="I1175" s="276" t="s">
        <v>6187</v>
      </c>
      <c r="J1175" s="276">
        <f t="shared" si="18"/>
        <v>1100</v>
      </c>
      <c r="K1175" s="277"/>
    </row>
    <row r="1176" spans="1:11" x14ac:dyDescent="0.15">
      <c r="A1176" s="274">
        <v>1175</v>
      </c>
      <c r="B1176" s="275" t="s">
        <v>1645</v>
      </c>
      <c r="C1176" s="275" t="s">
        <v>1056</v>
      </c>
      <c r="D1176" s="275">
        <v>0</v>
      </c>
      <c r="E1176" s="275">
        <v>100</v>
      </c>
      <c r="F1176" s="282" t="s">
        <v>456</v>
      </c>
      <c r="G1176" s="275">
        <v>1</v>
      </c>
      <c r="H1176" s="275">
        <f>'Pixel-System'!AG18</f>
        <v>11</v>
      </c>
      <c r="I1176" s="276" t="s">
        <v>6187</v>
      </c>
      <c r="J1176" s="276">
        <f t="shared" si="18"/>
        <v>1100</v>
      </c>
      <c r="K1176" s="277"/>
    </row>
    <row r="1177" spans="1:11" x14ac:dyDescent="0.15">
      <c r="A1177" s="274">
        <v>1176</v>
      </c>
      <c r="B1177" s="275" t="s">
        <v>1646</v>
      </c>
      <c r="C1177" s="275" t="s">
        <v>1056</v>
      </c>
      <c r="D1177" s="275">
        <v>0</v>
      </c>
      <c r="E1177" s="275">
        <v>100</v>
      </c>
      <c r="F1177" s="282" t="s">
        <v>456</v>
      </c>
      <c r="G1177" s="275">
        <v>1</v>
      </c>
      <c r="H1177" s="275">
        <f>'Pixel-System'!AG19</f>
        <v>10</v>
      </c>
      <c r="I1177" s="276" t="s">
        <v>6187</v>
      </c>
      <c r="J1177" s="276">
        <f t="shared" si="18"/>
        <v>1000</v>
      </c>
      <c r="K1177" s="277"/>
    </row>
    <row r="1178" spans="1:11" x14ac:dyDescent="0.15">
      <c r="A1178" s="274">
        <v>1177</v>
      </c>
      <c r="B1178" s="275" t="s">
        <v>1647</v>
      </c>
      <c r="C1178" s="275" t="s">
        <v>1056</v>
      </c>
      <c r="D1178" s="275">
        <v>0</v>
      </c>
      <c r="E1178" s="275">
        <v>100</v>
      </c>
      <c r="F1178" s="282" t="s">
        <v>456</v>
      </c>
      <c r="G1178" s="275">
        <v>1</v>
      </c>
      <c r="H1178" s="275">
        <f>'Pixel-System'!AG20</f>
        <v>9</v>
      </c>
      <c r="I1178" s="276" t="s">
        <v>6187</v>
      </c>
      <c r="J1178" s="276">
        <f t="shared" si="18"/>
        <v>900</v>
      </c>
      <c r="K1178" s="277"/>
    </row>
    <row r="1179" spans="1:11" x14ac:dyDescent="0.15">
      <c r="A1179" s="274">
        <v>1178</v>
      </c>
      <c r="B1179" s="275" t="s">
        <v>1648</v>
      </c>
      <c r="C1179" s="275" t="s">
        <v>1056</v>
      </c>
      <c r="D1179" s="275">
        <v>0</v>
      </c>
      <c r="E1179" s="275">
        <v>100</v>
      </c>
      <c r="F1179" s="282" t="s">
        <v>456</v>
      </c>
      <c r="G1179" s="275">
        <v>1</v>
      </c>
      <c r="H1179" s="275">
        <f>'Pixel-System'!AG21</f>
        <v>10</v>
      </c>
      <c r="I1179" s="276" t="s">
        <v>6187</v>
      </c>
      <c r="J1179" s="276">
        <f t="shared" si="18"/>
        <v>1000</v>
      </c>
      <c r="K1179" s="277"/>
    </row>
    <row r="1180" spans="1:11" x14ac:dyDescent="0.15">
      <c r="A1180" s="274">
        <v>1179</v>
      </c>
      <c r="B1180" s="275" t="s">
        <v>1649</v>
      </c>
      <c r="C1180" s="275" t="s">
        <v>1056</v>
      </c>
      <c r="D1180" s="275">
        <v>0</v>
      </c>
      <c r="E1180" s="275">
        <v>100</v>
      </c>
      <c r="F1180" s="282" t="s">
        <v>456</v>
      </c>
      <c r="G1180" s="275">
        <v>1</v>
      </c>
      <c r="H1180" s="275">
        <f>'Pixel-System'!AG22</f>
        <v>35</v>
      </c>
      <c r="I1180" s="276" t="s">
        <v>6187</v>
      </c>
      <c r="J1180" s="276">
        <f t="shared" si="18"/>
        <v>3500</v>
      </c>
      <c r="K1180" s="277"/>
    </row>
    <row r="1181" spans="1:11" x14ac:dyDescent="0.15">
      <c r="A1181" s="274">
        <v>1180</v>
      </c>
      <c r="B1181" s="275" t="s">
        <v>1650</v>
      </c>
      <c r="C1181" s="275" t="s">
        <v>1056</v>
      </c>
      <c r="D1181" s="275">
        <v>0</v>
      </c>
      <c r="E1181" s="275">
        <v>100</v>
      </c>
      <c r="F1181" s="282" t="s">
        <v>456</v>
      </c>
      <c r="G1181" s="275">
        <v>1</v>
      </c>
      <c r="H1181" s="275">
        <f>'Pixel-System'!AG23</f>
        <v>35</v>
      </c>
      <c r="I1181" s="276" t="s">
        <v>6187</v>
      </c>
      <c r="J1181" s="276">
        <f t="shared" si="18"/>
        <v>3500</v>
      </c>
      <c r="K1181" s="277"/>
    </row>
    <row r="1182" spans="1:11" x14ac:dyDescent="0.15">
      <c r="A1182" s="274">
        <v>1181</v>
      </c>
      <c r="B1182" s="275" t="s">
        <v>1651</v>
      </c>
      <c r="C1182" s="275" t="s">
        <v>1056</v>
      </c>
      <c r="D1182" s="275">
        <v>0</v>
      </c>
      <c r="E1182" s="275">
        <v>100</v>
      </c>
      <c r="F1182" s="282" t="s">
        <v>456</v>
      </c>
      <c r="G1182" s="275">
        <v>1</v>
      </c>
      <c r="H1182" s="275">
        <f>'Pixel-System'!AG24</f>
        <v>0</v>
      </c>
      <c r="I1182" s="276" t="s">
        <v>6187</v>
      </c>
      <c r="J1182" s="276">
        <f t="shared" si="18"/>
        <v>0</v>
      </c>
      <c r="K1182" s="277"/>
    </row>
    <row r="1183" spans="1:11" x14ac:dyDescent="0.15">
      <c r="A1183" s="274">
        <v>1182</v>
      </c>
      <c r="B1183" s="275" t="s">
        <v>1652</v>
      </c>
      <c r="C1183" s="275" t="s">
        <v>1056</v>
      </c>
      <c r="D1183" s="275">
        <v>0</v>
      </c>
      <c r="E1183" s="275">
        <v>100</v>
      </c>
      <c r="F1183" s="282" t="s">
        <v>456</v>
      </c>
      <c r="G1183" s="275">
        <v>1</v>
      </c>
      <c r="H1183" s="275">
        <f>'Pixel-System'!AG25</f>
        <v>0</v>
      </c>
      <c r="I1183" s="276" t="s">
        <v>6187</v>
      </c>
      <c r="J1183" s="276">
        <f t="shared" si="18"/>
        <v>0</v>
      </c>
      <c r="K1183" s="277"/>
    </row>
    <row r="1184" spans="1:11" x14ac:dyDescent="0.15">
      <c r="A1184" s="274">
        <v>1183</v>
      </c>
      <c r="B1184" s="275" t="s">
        <v>1653</v>
      </c>
      <c r="C1184" s="275" t="s">
        <v>1056</v>
      </c>
      <c r="D1184" s="275">
        <v>0</v>
      </c>
      <c r="E1184" s="275">
        <v>100</v>
      </c>
      <c r="F1184" s="282" t="s">
        <v>456</v>
      </c>
      <c r="G1184" s="275">
        <v>1</v>
      </c>
      <c r="H1184" s="275">
        <f>'Pixel-System'!AG26</f>
        <v>28</v>
      </c>
      <c r="I1184" s="276" t="s">
        <v>6187</v>
      </c>
      <c r="J1184" s="276">
        <f t="shared" si="18"/>
        <v>2800</v>
      </c>
      <c r="K1184" s="277"/>
    </row>
    <row r="1185" spans="1:11" x14ac:dyDescent="0.15">
      <c r="A1185" s="274">
        <v>1184</v>
      </c>
      <c r="B1185" s="275" t="s">
        <v>1654</v>
      </c>
      <c r="C1185" s="275" t="s">
        <v>1056</v>
      </c>
      <c r="D1185" s="275">
        <v>0</v>
      </c>
      <c r="E1185" s="275">
        <v>100</v>
      </c>
      <c r="F1185" s="282" t="s">
        <v>456</v>
      </c>
      <c r="G1185" s="275">
        <v>1</v>
      </c>
      <c r="H1185" s="275">
        <f>'Pixel-System'!AG27</f>
        <v>35</v>
      </c>
      <c r="I1185" s="276" t="s">
        <v>6187</v>
      </c>
      <c r="J1185" s="276">
        <f t="shared" si="18"/>
        <v>3500</v>
      </c>
      <c r="K1185" s="277"/>
    </row>
    <row r="1186" spans="1:11" x14ac:dyDescent="0.15">
      <c r="A1186" s="274">
        <v>1185</v>
      </c>
      <c r="B1186" s="275" t="s">
        <v>1655</v>
      </c>
      <c r="C1186" s="275" t="s">
        <v>1056</v>
      </c>
      <c r="D1186" s="275">
        <v>0</v>
      </c>
      <c r="E1186" s="275">
        <v>100</v>
      </c>
      <c r="F1186" s="282" t="s">
        <v>456</v>
      </c>
      <c r="G1186" s="275">
        <v>1</v>
      </c>
      <c r="H1186" s="275">
        <f>'Pixel-System'!AG28</f>
        <v>35</v>
      </c>
      <c r="I1186" s="276" t="s">
        <v>6187</v>
      </c>
      <c r="J1186" s="276">
        <f t="shared" si="18"/>
        <v>3500</v>
      </c>
      <c r="K1186" s="277"/>
    </row>
    <row r="1187" spans="1:11" x14ac:dyDescent="0.15">
      <c r="A1187" s="274">
        <v>1186</v>
      </c>
      <c r="B1187" s="275" t="s">
        <v>1656</v>
      </c>
      <c r="C1187" s="275" t="s">
        <v>1056</v>
      </c>
      <c r="D1187" s="275">
        <v>0</v>
      </c>
      <c r="E1187" s="275">
        <v>100</v>
      </c>
      <c r="F1187" s="282" t="s">
        <v>456</v>
      </c>
      <c r="G1187" s="275">
        <v>1</v>
      </c>
      <c r="H1187" s="275">
        <f>'Pixel-System'!AG29</f>
        <v>35</v>
      </c>
      <c r="I1187" s="276" t="s">
        <v>6187</v>
      </c>
      <c r="J1187" s="276">
        <f t="shared" si="18"/>
        <v>3500</v>
      </c>
      <c r="K1187" s="277"/>
    </row>
    <row r="1188" spans="1:11" x14ac:dyDescent="0.15">
      <c r="A1188" s="274">
        <v>1187</v>
      </c>
      <c r="B1188" s="275" t="s">
        <v>1657</v>
      </c>
      <c r="C1188" s="275" t="s">
        <v>1056</v>
      </c>
      <c r="D1188" s="275">
        <v>0</v>
      </c>
      <c r="E1188" s="275">
        <v>100</v>
      </c>
      <c r="F1188" s="282" t="s">
        <v>456</v>
      </c>
      <c r="G1188" s="275">
        <v>1</v>
      </c>
      <c r="H1188" s="275">
        <f>'Pixel-System'!AG30</f>
        <v>35</v>
      </c>
      <c r="I1188" s="276" t="s">
        <v>6187</v>
      </c>
      <c r="J1188" s="276">
        <f t="shared" si="18"/>
        <v>3500</v>
      </c>
      <c r="K1188" s="277"/>
    </row>
    <row r="1189" spans="1:11" x14ac:dyDescent="0.15">
      <c r="A1189" s="274">
        <v>1188</v>
      </c>
      <c r="B1189" s="275" t="s">
        <v>1658</v>
      </c>
      <c r="C1189" s="275" t="s">
        <v>1056</v>
      </c>
      <c r="D1189" s="275">
        <v>0</v>
      </c>
      <c r="E1189" s="275">
        <v>100</v>
      </c>
      <c r="F1189" s="282" t="s">
        <v>456</v>
      </c>
      <c r="G1189" s="275">
        <v>1</v>
      </c>
      <c r="H1189" s="275">
        <f>'Pixel-System'!AG31</f>
        <v>34</v>
      </c>
      <c r="I1189" s="276" t="s">
        <v>6187</v>
      </c>
      <c r="J1189" s="276">
        <f t="shared" si="18"/>
        <v>3400</v>
      </c>
      <c r="K1189" s="277"/>
    </row>
    <row r="1190" spans="1:11" x14ac:dyDescent="0.15">
      <c r="A1190" s="274">
        <v>1189</v>
      </c>
      <c r="B1190" s="275" t="s">
        <v>1659</v>
      </c>
      <c r="C1190" s="275" t="s">
        <v>1056</v>
      </c>
      <c r="D1190" s="275">
        <v>0</v>
      </c>
      <c r="E1190" s="275">
        <v>100</v>
      </c>
      <c r="F1190" s="282" t="s">
        <v>456</v>
      </c>
      <c r="G1190" s="275">
        <v>1</v>
      </c>
      <c r="H1190" s="275">
        <f>'Pixel-System'!AG32</f>
        <v>32</v>
      </c>
      <c r="I1190" s="276" t="s">
        <v>6187</v>
      </c>
      <c r="J1190" s="276">
        <f t="shared" si="18"/>
        <v>3200</v>
      </c>
      <c r="K1190" s="277"/>
    </row>
    <row r="1191" spans="1:11" x14ac:dyDescent="0.15">
      <c r="A1191" s="274">
        <v>1190</v>
      </c>
      <c r="B1191" s="275" t="s">
        <v>1660</v>
      </c>
      <c r="C1191" s="275" t="s">
        <v>1056</v>
      </c>
      <c r="D1191" s="275">
        <v>0</v>
      </c>
      <c r="E1191" s="275">
        <v>100</v>
      </c>
      <c r="F1191" s="282" t="s">
        <v>456</v>
      </c>
      <c r="G1191" s="275">
        <v>1</v>
      </c>
      <c r="H1191" s="275">
        <f>'Pixel-System'!AG33</f>
        <v>29</v>
      </c>
      <c r="I1191" s="276" t="s">
        <v>6187</v>
      </c>
      <c r="J1191" s="276">
        <f t="shared" si="18"/>
        <v>2900</v>
      </c>
      <c r="K1191" s="277"/>
    </row>
    <row r="1192" spans="1:11" x14ac:dyDescent="0.15">
      <c r="A1192" s="274">
        <v>1191</v>
      </c>
      <c r="B1192" s="275" t="s">
        <v>1661</v>
      </c>
      <c r="C1192" s="275" t="s">
        <v>1056</v>
      </c>
      <c r="D1192" s="275">
        <v>0</v>
      </c>
      <c r="E1192" s="275">
        <v>100</v>
      </c>
      <c r="F1192" s="282" t="s">
        <v>456</v>
      </c>
      <c r="G1192" s="275">
        <v>1</v>
      </c>
      <c r="H1192" s="275">
        <f>'Pixel-System'!AG34</f>
        <v>26</v>
      </c>
      <c r="I1192" s="276" t="s">
        <v>6187</v>
      </c>
      <c r="J1192" s="276">
        <f t="shared" si="18"/>
        <v>2600</v>
      </c>
      <c r="K1192" s="277"/>
    </row>
    <row r="1193" spans="1:11" x14ac:dyDescent="0.15">
      <c r="A1193" s="274">
        <v>1192</v>
      </c>
      <c r="B1193" s="275" t="s">
        <v>1662</v>
      </c>
      <c r="C1193" s="275" t="s">
        <v>1056</v>
      </c>
      <c r="D1193" s="275">
        <v>0</v>
      </c>
      <c r="E1193" s="275">
        <v>100</v>
      </c>
      <c r="F1193" s="282" t="s">
        <v>456</v>
      </c>
      <c r="G1193" s="275">
        <v>1</v>
      </c>
      <c r="H1193" s="275">
        <f>'Pixel-System'!AG35</f>
        <v>23</v>
      </c>
      <c r="I1193" s="276" t="s">
        <v>6187</v>
      </c>
      <c r="J1193" s="276">
        <f t="shared" si="18"/>
        <v>2300</v>
      </c>
      <c r="K1193" s="277"/>
    </row>
    <row r="1194" spans="1:11" x14ac:dyDescent="0.15">
      <c r="A1194" s="274">
        <v>1193</v>
      </c>
      <c r="B1194" s="275" t="s">
        <v>1663</v>
      </c>
      <c r="C1194" s="275" t="s">
        <v>1056</v>
      </c>
      <c r="D1194" s="275">
        <v>0</v>
      </c>
      <c r="E1194" s="275">
        <v>100</v>
      </c>
      <c r="F1194" s="282" t="s">
        <v>456</v>
      </c>
      <c r="G1194" s="275">
        <v>1</v>
      </c>
      <c r="H1194" s="275">
        <f>'Pixel-System'!AG36</f>
        <v>20</v>
      </c>
      <c r="I1194" s="276" t="s">
        <v>6187</v>
      </c>
      <c r="J1194" s="276">
        <f t="shared" si="18"/>
        <v>2000</v>
      </c>
      <c r="K1194" s="277"/>
    </row>
    <row r="1195" spans="1:11" x14ac:dyDescent="0.15">
      <c r="A1195" s="274">
        <v>1194</v>
      </c>
      <c r="B1195" s="275" t="s">
        <v>1664</v>
      </c>
      <c r="C1195" s="275" t="s">
        <v>1056</v>
      </c>
      <c r="D1195" s="275">
        <v>0</v>
      </c>
      <c r="E1195" s="275">
        <v>100</v>
      </c>
      <c r="F1195" s="282" t="s">
        <v>456</v>
      </c>
      <c r="G1195" s="275">
        <v>1</v>
      </c>
      <c r="H1195" s="275">
        <f>'Pixel-System'!AG37</f>
        <v>17</v>
      </c>
      <c r="I1195" s="276" t="s">
        <v>6187</v>
      </c>
      <c r="J1195" s="276">
        <f t="shared" si="18"/>
        <v>1700</v>
      </c>
      <c r="K1195" s="277"/>
    </row>
    <row r="1196" spans="1:11" x14ac:dyDescent="0.15">
      <c r="A1196" s="274">
        <v>1195</v>
      </c>
      <c r="B1196" s="275" t="s">
        <v>1665</v>
      </c>
      <c r="C1196" s="275" t="s">
        <v>1056</v>
      </c>
      <c r="D1196" s="275">
        <v>0</v>
      </c>
      <c r="E1196" s="275">
        <v>100</v>
      </c>
      <c r="F1196" s="282" t="s">
        <v>456</v>
      </c>
      <c r="G1196" s="275">
        <v>1</v>
      </c>
      <c r="H1196" s="275">
        <f>'Pixel-System'!AG38</f>
        <v>7</v>
      </c>
      <c r="I1196" s="276" t="s">
        <v>6187</v>
      </c>
      <c r="J1196" s="276">
        <f t="shared" si="18"/>
        <v>700</v>
      </c>
      <c r="K1196" s="277"/>
    </row>
    <row r="1197" spans="1:11" x14ac:dyDescent="0.15">
      <c r="A1197" s="274">
        <v>1196</v>
      </c>
      <c r="B1197" s="275" t="s">
        <v>1666</v>
      </c>
      <c r="C1197" s="275" t="s">
        <v>1056</v>
      </c>
      <c r="D1197" s="275">
        <v>0</v>
      </c>
      <c r="E1197" s="275">
        <v>100</v>
      </c>
      <c r="F1197" s="282" t="s">
        <v>456</v>
      </c>
      <c r="G1197" s="275">
        <v>1</v>
      </c>
      <c r="H1197" s="275">
        <f>'Pixel-System'!AG39</f>
        <v>5</v>
      </c>
      <c r="I1197" s="276" t="s">
        <v>6187</v>
      </c>
      <c r="J1197" s="276">
        <f t="shared" si="18"/>
        <v>500</v>
      </c>
      <c r="K1197" s="277"/>
    </row>
    <row r="1198" spans="1:11" x14ac:dyDescent="0.15">
      <c r="A1198" s="274">
        <v>1197</v>
      </c>
      <c r="B1198" s="275" t="s">
        <v>1667</v>
      </c>
      <c r="C1198" s="275" t="s">
        <v>1056</v>
      </c>
      <c r="D1198" s="275">
        <v>0</v>
      </c>
      <c r="E1198" s="275">
        <v>100</v>
      </c>
      <c r="F1198" s="282" t="s">
        <v>456</v>
      </c>
      <c r="G1198" s="275">
        <v>1</v>
      </c>
      <c r="H1198" s="275">
        <f>'Pixel-System'!AG40</f>
        <v>0</v>
      </c>
      <c r="I1198" s="276" t="s">
        <v>6187</v>
      </c>
      <c r="J1198" s="276">
        <f t="shared" si="18"/>
        <v>0</v>
      </c>
      <c r="K1198" s="277"/>
    </row>
    <row r="1199" spans="1:11" x14ac:dyDescent="0.15">
      <c r="A1199" s="274">
        <v>1198</v>
      </c>
      <c r="B1199" s="275" t="s">
        <v>1668</v>
      </c>
      <c r="C1199" s="275" t="s">
        <v>1056</v>
      </c>
      <c r="D1199" s="275">
        <v>0</v>
      </c>
      <c r="E1199" s="275">
        <v>100</v>
      </c>
      <c r="F1199" s="282" t="s">
        <v>456</v>
      </c>
      <c r="G1199" s="275">
        <v>1</v>
      </c>
      <c r="H1199" s="275">
        <f>'Pixel-System'!AG41</f>
        <v>0</v>
      </c>
      <c r="I1199" s="276" t="s">
        <v>6187</v>
      </c>
      <c r="J1199" s="276">
        <f t="shared" si="18"/>
        <v>0</v>
      </c>
      <c r="K1199" s="277"/>
    </row>
    <row r="1200" spans="1:11" x14ac:dyDescent="0.15">
      <c r="A1200" s="274">
        <v>1199</v>
      </c>
      <c r="B1200" s="275" t="s">
        <v>1669</v>
      </c>
      <c r="C1200" s="275" t="s">
        <v>1056</v>
      </c>
      <c r="D1200" s="275">
        <v>0</v>
      </c>
      <c r="E1200" s="275">
        <v>100</v>
      </c>
      <c r="F1200" s="282" t="s">
        <v>456</v>
      </c>
      <c r="G1200" s="275">
        <v>1</v>
      </c>
      <c r="H1200" s="275">
        <f>'Pixel-System'!AG42</f>
        <v>0</v>
      </c>
      <c r="I1200" s="276" t="s">
        <v>6187</v>
      </c>
      <c r="J1200" s="276">
        <f t="shared" si="18"/>
        <v>0</v>
      </c>
      <c r="K1200" s="277"/>
    </row>
    <row r="1201" spans="1:11" x14ac:dyDescent="0.15">
      <c r="A1201" s="274">
        <v>1200</v>
      </c>
      <c r="B1201" s="275" t="s">
        <v>1670</v>
      </c>
      <c r="C1201" s="275" t="s">
        <v>1056</v>
      </c>
      <c r="D1201" s="275">
        <v>0</v>
      </c>
      <c r="E1201" s="275">
        <v>100</v>
      </c>
      <c r="F1201" s="282" t="s">
        <v>456</v>
      </c>
      <c r="G1201" s="275">
        <v>1</v>
      </c>
      <c r="H1201" s="275">
        <f>'Pixel-System'!AG43</f>
        <v>0</v>
      </c>
      <c r="I1201" s="276" t="s">
        <v>6187</v>
      </c>
      <c r="J1201" s="276">
        <f t="shared" si="18"/>
        <v>0</v>
      </c>
      <c r="K1201" s="277"/>
    </row>
    <row r="1202" spans="1:11" x14ac:dyDescent="0.15">
      <c r="A1202" s="274">
        <v>1201</v>
      </c>
      <c r="B1202" s="275" t="s">
        <v>1671</v>
      </c>
      <c r="C1202" s="275" t="s">
        <v>1056</v>
      </c>
      <c r="D1202" s="275">
        <v>0</v>
      </c>
      <c r="E1202" s="275">
        <v>100</v>
      </c>
      <c r="F1202" s="282" t="s">
        <v>456</v>
      </c>
      <c r="G1202" s="275">
        <v>1</v>
      </c>
      <c r="H1202" s="275">
        <f>'Pixel-System'!AG44</f>
        <v>0</v>
      </c>
      <c r="I1202" s="276" t="s">
        <v>6187</v>
      </c>
      <c r="J1202" s="276">
        <f t="shared" si="18"/>
        <v>0</v>
      </c>
      <c r="K1202" s="277"/>
    </row>
    <row r="1203" spans="1:11" x14ac:dyDescent="0.15">
      <c r="A1203" s="274">
        <v>1202</v>
      </c>
      <c r="B1203" s="275" t="s">
        <v>1672</v>
      </c>
      <c r="C1203" s="275" t="s">
        <v>1056</v>
      </c>
      <c r="D1203" s="275">
        <v>0</v>
      </c>
      <c r="E1203" s="275">
        <v>100</v>
      </c>
      <c r="F1203" s="282" t="s">
        <v>456</v>
      </c>
      <c r="G1203" s="275">
        <v>1</v>
      </c>
      <c r="H1203" s="275">
        <f>'Pixel-System'!AG45</f>
        <v>0</v>
      </c>
      <c r="I1203" s="276" t="s">
        <v>6187</v>
      </c>
      <c r="J1203" s="276">
        <f t="shared" si="18"/>
        <v>0</v>
      </c>
      <c r="K1203" s="277"/>
    </row>
    <row r="1204" spans="1:11" x14ac:dyDescent="0.15">
      <c r="A1204" s="274">
        <v>1203</v>
      </c>
      <c r="B1204" s="275" t="s">
        <v>1673</v>
      </c>
      <c r="C1204" s="275" t="s">
        <v>1056</v>
      </c>
      <c r="D1204" s="275">
        <v>0</v>
      </c>
      <c r="E1204" s="275">
        <v>100</v>
      </c>
      <c r="F1204" s="282" t="s">
        <v>456</v>
      </c>
      <c r="G1204" s="275">
        <v>1</v>
      </c>
      <c r="H1204" s="275">
        <f>'Pixel-System'!AG46</f>
        <v>0</v>
      </c>
      <c r="I1204" s="276" t="s">
        <v>6187</v>
      </c>
      <c r="J1204" s="276">
        <f t="shared" si="18"/>
        <v>0</v>
      </c>
      <c r="K1204" s="277"/>
    </row>
    <row r="1205" spans="1:11" x14ac:dyDescent="0.15">
      <c r="A1205" s="274">
        <v>1204</v>
      </c>
      <c r="B1205" s="275" t="s">
        <v>1674</v>
      </c>
      <c r="C1205" s="275" t="s">
        <v>1056</v>
      </c>
      <c r="D1205" s="275">
        <v>0</v>
      </c>
      <c r="E1205" s="275">
        <v>100</v>
      </c>
      <c r="F1205" s="282" t="s">
        <v>456</v>
      </c>
      <c r="G1205" s="275">
        <v>1</v>
      </c>
      <c r="H1205" s="275">
        <f>'Pixel-System'!AG47</f>
        <v>0</v>
      </c>
      <c r="I1205" s="276" t="s">
        <v>6187</v>
      </c>
      <c r="J1205" s="276">
        <f t="shared" si="18"/>
        <v>0</v>
      </c>
      <c r="K1205" s="277"/>
    </row>
    <row r="1206" spans="1:11" x14ac:dyDescent="0.15">
      <c r="A1206" s="274">
        <v>1205</v>
      </c>
      <c r="B1206" s="275" t="s">
        <v>1675</v>
      </c>
      <c r="C1206" s="275" t="s">
        <v>1056</v>
      </c>
      <c r="D1206" s="275">
        <v>0</v>
      </c>
      <c r="E1206" s="275">
        <v>100</v>
      </c>
      <c r="F1206" s="282" t="s">
        <v>456</v>
      </c>
      <c r="G1206" s="275">
        <v>1</v>
      </c>
      <c r="H1206" s="275">
        <f>'Pixel-System'!AG48</f>
        <v>0</v>
      </c>
      <c r="I1206" s="276" t="s">
        <v>6187</v>
      </c>
      <c r="J1206" s="276">
        <f t="shared" si="18"/>
        <v>0</v>
      </c>
      <c r="K1206" s="277"/>
    </row>
    <row r="1207" spans="1:11" x14ac:dyDescent="0.15">
      <c r="A1207" s="274">
        <v>1206</v>
      </c>
      <c r="B1207" s="275" t="s">
        <v>1676</v>
      </c>
      <c r="C1207" s="275" t="s">
        <v>1056</v>
      </c>
      <c r="D1207" s="275">
        <v>0</v>
      </c>
      <c r="E1207" s="275">
        <v>100</v>
      </c>
      <c r="F1207" s="282" t="s">
        <v>456</v>
      </c>
      <c r="G1207" s="275">
        <v>1</v>
      </c>
      <c r="H1207" s="275">
        <f>'Pixel-System'!AG49</f>
        <v>0</v>
      </c>
      <c r="I1207" s="276" t="s">
        <v>6187</v>
      </c>
      <c r="J1207" s="276">
        <f t="shared" si="18"/>
        <v>0</v>
      </c>
      <c r="K1207" s="277"/>
    </row>
    <row r="1208" spans="1:11" x14ac:dyDescent="0.15">
      <c r="A1208" s="274">
        <v>1207</v>
      </c>
      <c r="B1208" s="275" t="s">
        <v>1677</v>
      </c>
      <c r="C1208" s="275" t="s">
        <v>1056</v>
      </c>
      <c r="D1208" s="275">
        <v>0</v>
      </c>
      <c r="E1208" s="275">
        <v>100</v>
      </c>
      <c r="F1208" s="282" t="s">
        <v>456</v>
      </c>
      <c r="G1208" s="275">
        <v>1</v>
      </c>
      <c r="H1208" s="275">
        <f>'Pixel-System'!AG50</f>
        <v>0</v>
      </c>
      <c r="I1208" s="276" t="s">
        <v>6187</v>
      </c>
      <c r="J1208" s="276">
        <f t="shared" si="18"/>
        <v>0</v>
      </c>
      <c r="K1208" s="277"/>
    </row>
    <row r="1209" spans="1:11" x14ac:dyDescent="0.15">
      <c r="A1209" s="274">
        <v>1208</v>
      </c>
      <c r="B1209" s="275" t="s">
        <v>1678</v>
      </c>
      <c r="C1209" s="275" t="s">
        <v>1056</v>
      </c>
      <c r="D1209" s="275">
        <v>0</v>
      </c>
      <c r="E1209" s="275">
        <v>100</v>
      </c>
      <c r="F1209" s="282" t="s">
        <v>456</v>
      </c>
      <c r="G1209" s="275">
        <v>1</v>
      </c>
      <c r="H1209" s="275">
        <f>'Pixel-System'!AG51</f>
        <v>0</v>
      </c>
      <c r="I1209" s="276" t="s">
        <v>6187</v>
      </c>
      <c r="J1209" s="276">
        <f t="shared" si="18"/>
        <v>0</v>
      </c>
      <c r="K1209" s="277"/>
    </row>
    <row r="1210" spans="1:11" x14ac:dyDescent="0.15">
      <c r="A1210" s="274">
        <v>1209</v>
      </c>
      <c r="B1210" s="275" t="s">
        <v>1679</v>
      </c>
      <c r="C1210" s="275" t="s">
        <v>1056</v>
      </c>
      <c r="D1210" s="275">
        <v>0</v>
      </c>
      <c r="E1210" s="275">
        <v>100</v>
      </c>
      <c r="F1210" s="282" t="s">
        <v>456</v>
      </c>
      <c r="G1210" s="275">
        <v>1</v>
      </c>
      <c r="H1210" s="275">
        <f>'Pixel-System'!AG52</f>
        <v>0</v>
      </c>
      <c r="I1210" s="276" t="s">
        <v>6187</v>
      </c>
      <c r="J1210" s="276">
        <f t="shared" si="18"/>
        <v>0</v>
      </c>
      <c r="K1210" s="277"/>
    </row>
    <row r="1211" spans="1:11" x14ac:dyDescent="0.15">
      <c r="A1211" s="274">
        <v>1210</v>
      </c>
      <c r="B1211" s="275" t="s">
        <v>1680</v>
      </c>
      <c r="C1211" s="275" t="s">
        <v>1056</v>
      </c>
      <c r="D1211" s="275">
        <v>0</v>
      </c>
      <c r="E1211" s="275">
        <v>100</v>
      </c>
      <c r="F1211" s="282" t="s">
        <v>456</v>
      </c>
      <c r="G1211" s="275">
        <v>1</v>
      </c>
      <c r="H1211" s="275">
        <f>'Pixel-System'!AG53</f>
        <v>0</v>
      </c>
      <c r="I1211" s="276" t="s">
        <v>6187</v>
      </c>
      <c r="J1211" s="276">
        <f t="shared" si="18"/>
        <v>0</v>
      </c>
      <c r="K1211" s="277"/>
    </row>
    <row r="1212" spans="1:11" x14ac:dyDescent="0.15">
      <c r="A1212" s="274">
        <v>1211</v>
      </c>
      <c r="B1212" s="275" t="s">
        <v>1681</v>
      </c>
      <c r="C1212" s="275" t="s">
        <v>1056</v>
      </c>
      <c r="D1212" s="275">
        <v>0</v>
      </c>
      <c r="E1212" s="275">
        <v>100</v>
      </c>
      <c r="F1212" s="282" t="s">
        <v>456</v>
      </c>
      <c r="G1212" s="275">
        <v>1</v>
      </c>
      <c r="H1212" s="275">
        <f>'Pixel-System'!AG54</f>
        <v>0</v>
      </c>
      <c r="I1212" s="276" t="s">
        <v>6187</v>
      </c>
      <c r="J1212" s="276">
        <f t="shared" si="18"/>
        <v>0</v>
      </c>
      <c r="K1212" s="277"/>
    </row>
    <row r="1213" spans="1:11" x14ac:dyDescent="0.15">
      <c r="A1213" s="274">
        <v>1212</v>
      </c>
      <c r="B1213" s="275" t="s">
        <v>1682</v>
      </c>
      <c r="C1213" s="275" t="s">
        <v>1056</v>
      </c>
      <c r="D1213" s="275">
        <v>0</v>
      </c>
      <c r="E1213" s="275">
        <v>100</v>
      </c>
      <c r="F1213" s="282" t="s">
        <v>456</v>
      </c>
      <c r="G1213" s="275">
        <v>1</v>
      </c>
      <c r="H1213" s="275">
        <f>'Pixel-System'!AG55</f>
        <v>0</v>
      </c>
      <c r="I1213" s="276" t="s">
        <v>6187</v>
      </c>
      <c r="J1213" s="276">
        <f t="shared" si="18"/>
        <v>0</v>
      </c>
      <c r="K1213" s="277"/>
    </row>
    <row r="1214" spans="1:11" x14ac:dyDescent="0.15">
      <c r="A1214" s="274">
        <v>1213</v>
      </c>
      <c r="B1214" s="275" t="s">
        <v>1683</v>
      </c>
      <c r="C1214" s="275" t="s">
        <v>1056</v>
      </c>
      <c r="D1214" s="275">
        <v>0</v>
      </c>
      <c r="E1214" s="275">
        <v>100</v>
      </c>
      <c r="F1214" s="282" t="s">
        <v>456</v>
      </c>
      <c r="G1214" s="275">
        <v>1</v>
      </c>
      <c r="H1214" s="275">
        <f>'Pixel-System'!AG56</f>
        <v>0</v>
      </c>
      <c r="I1214" s="276" t="s">
        <v>6187</v>
      </c>
      <c r="J1214" s="276">
        <f t="shared" si="18"/>
        <v>0</v>
      </c>
      <c r="K1214" s="277"/>
    </row>
    <row r="1215" spans="1:11" x14ac:dyDescent="0.15">
      <c r="A1215" s="274">
        <v>1214</v>
      </c>
      <c r="B1215" s="275" t="s">
        <v>1684</v>
      </c>
      <c r="C1215" s="275" t="s">
        <v>1056</v>
      </c>
      <c r="D1215" s="275">
        <v>0</v>
      </c>
      <c r="E1215" s="275">
        <v>100</v>
      </c>
      <c r="F1215" s="282" t="s">
        <v>456</v>
      </c>
      <c r="G1215" s="275">
        <v>1</v>
      </c>
      <c r="H1215" s="275">
        <f>'Pixel-System'!AG57</f>
        <v>0</v>
      </c>
      <c r="I1215" s="276" t="s">
        <v>6187</v>
      </c>
      <c r="J1215" s="276">
        <f t="shared" si="18"/>
        <v>0</v>
      </c>
      <c r="K1215" s="277"/>
    </row>
    <row r="1216" spans="1:11" x14ac:dyDescent="0.15">
      <c r="A1216" s="274">
        <v>1215</v>
      </c>
      <c r="B1216" s="275" t="s">
        <v>1685</v>
      </c>
      <c r="C1216" s="275" t="s">
        <v>1056</v>
      </c>
      <c r="D1216" s="275">
        <v>0</v>
      </c>
      <c r="E1216" s="275">
        <v>100</v>
      </c>
      <c r="F1216" s="282" t="s">
        <v>456</v>
      </c>
      <c r="G1216" s="275">
        <v>1</v>
      </c>
      <c r="H1216" s="275">
        <f>'Pixel-System'!AG58</f>
        <v>0</v>
      </c>
      <c r="I1216" s="276" t="s">
        <v>6187</v>
      </c>
      <c r="J1216" s="276">
        <f t="shared" si="18"/>
        <v>0</v>
      </c>
      <c r="K1216" s="277"/>
    </row>
    <row r="1217" spans="1:11" x14ac:dyDescent="0.15">
      <c r="A1217" s="274">
        <v>1216</v>
      </c>
      <c r="B1217" s="275" t="s">
        <v>1686</v>
      </c>
      <c r="C1217" s="275" t="s">
        <v>1056</v>
      </c>
      <c r="D1217" s="275">
        <v>0</v>
      </c>
      <c r="E1217" s="275">
        <v>100</v>
      </c>
      <c r="F1217" s="282" t="s">
        <v>456</v>
      </c>
      <c r="G1217" s="275">
        <v>1</v>
      </c>
      <c r="H1217" s="275">
        <f>'Pixel-System'!AG59</f>
        <v>37</v>
      </c>
      <c r="I1217" s="276" t="s">
        <v>6187</v>
      </c>
      <c r="J1217" s="276">
        <f t="shared" si="18"/>
        <v>3700</v>
      </c>
      <c r="K1217" s="277"/>
    </row>
    <row r="1218" spans="1:11" x14ac:dyDescent="0.15">
      <c r="A1218" s="274">
        <v>1217</v>
      </c>
      <c r="B1218" s="275" t="s">
        <v>1687</v>
      </c>
      <c r="C1218" s="275" t="s">
        <v>1056</v>
      </c>
      <c r="D1218" s="275">
        <v>0</v>
      </c>
      <c r="E1218" s="275">
        <v>100</v>
      </c>
      <c r="F1218" s="282" t="s">
        <v>456</v>
      </c>
      <c r="G1218" s="275">
        <v>1</v>
      </c>
      <c r="H1218" s="275">
        <f>'Pixel-System'!AG60</f>
        <v>36</v>
      </c>
      <c r="I1218" s="276" t="s">
        <v>6187</v>
      </c>
      <c r="J1218" s="276">
        <f t="shared" si="18"/>
        <v>3600</v>
      </c>
      <c r="K1218" s="277"/>
    </row>
    <row r="1219" spans="1:11" x14ac:dyDescent="0.15">
      <c r="A1219" s="274">
        <v>1218</v>
      </c>
      <c r="B1219" s="275" t="s">
        <v>1688</v>
      </c>
      <c r="C1219" s="275" t="s">
        <v>1056</v>
      </c>
      <c r="D1219" s="275">
        <v>0</v>
      </c>
      <c r="E1219" s="275">
        <v>100</v>
      </c>
      <c r="F1219" s="282" t="s">
        <v>456</v>
      </c>
      <c r="G1219" s="275">
        <v>1</v>
      </c>
      <c r="H1219" s="275">
        <f>'Pixel-System'!AG61</f>
        <v>34</v>
      </c>
      <c r="I1219" s="276" t="s">
        <v>6187</v>
      </c>
      <c r="J1219" s="276">
        <f t="shared" si="18"/>
        <v>3400</v>
      </c>
      <c r="K1219" s="277"/>
    </row>
    <row r="1220" spans="1:11" x14ac:dyDescent="0.15">
      <c r="A1220" s="274">
        <v>1219</v>
      </c>
      <c r="B1220" s="275" t="s">
        <v>1689</v>
      </c>
      <c r="C1220" s="275" t="s">
        <v>1056</v>
      </c>
      <c r="D1220" s="275">
        <v>0</v>
      </c>
      <c r="E1220" s="275">
        <v>100</v>
      </c>
      <c r="F1220" s="282" t="s">
        <v>456</v>
      </c>
      <c r="G1220" s="275">
        <v>1</v>
      </c>
      <c r="H1220" s="275">
        <f>'Pixel-System'!AG62</f>
        <v>32</v>
      </c>
      <c r="I1220" s="276" t="s">
        <v>6187</v>
      </c>
      <c r="J1220" s="276">
        <f t="shared" si="18"/>
        <v>3200</v>
      </c>
      <c r="K1220" s="277"/>
    </row>
    <row r="1221" spans="1:11" x14ac:dyDescent="0.15">
      <c r="A1221" s="274">
        <v>1220</v>
      </c>
      <c r="B1221" s="275" t="s">
        <v>1690</v>
      </c>
      <c r="C1221" s="275" t="s">
        <v>1056</v>
      </c>
      <c r="D1221" s="275">
        <v>0</v>
      </c>
      <c r="E1221" s="275">
        <v>100</v>
      </c>
      <c r="F1221" s="282" t="s">
        <v>456</v>
      </c>
      <c r="G1221" s="275">
        <v>1</v>
      </c>
      <c r="H1221" s="275">
        <f>'Pixel-System'!AG63</f>
        <v>30</v>
      </c>
      <c r="I1221" s="276" t="s">
        <v>6187</v>
      </c>
      <c r="J1221" s="276">
        <f t="shared" si="18"/>
        <v>3000</v>
      </c>
      <c r="K1221" s="277"/>
    </row>
    <row r="1222" spans="1:11" x14ac:dyDescent="0.15">
      <c r="A1222" s="274">
        <v>1221</v>
      </c>
      <c r="B1222" s="275" t="s">
        <v>1691</v>
      </c>
      <c r="C1222" s="275" t="s">
        <v>1056</v>
      </c>
      <c r="D1222" s="275">
        <v>0</v>
      </c>
      <c r="E1222" s="275">
        <v>100</v>
      </c>
      <c r="F1222" s="282" t="s">
        <v>456</v>
      </c>
      <c r="G1222" s="275">
        <v>1</v>
      </c>
      <c r="H1222" s="275">
        <f>'Pixel-System'!AG64</f>
        <v>28</v>
      </c>
      <c r="I1222" s="276" t="s">
        <v>6187</v>
      </c>
      <c r="J1222" s="276">
        <f t="shared" si="18"/>
        <v>2800</v>
      </c>
      <c r="K1222" s="277"/>
    </row>
    <row r="1223" spans="1:11" x14ac:dyDescent="0.15">
      <c r="A1223" s="274">
        <v>1222</v>
      </c>
      <c r="B1223" s="275" t="s">
        <v>1692</v>
      </c>
      <c r="C1223" s="275" t="s">
        <v>1056</v>
      </c>
      <c r="D1223" s="275">
        <v>0</v>
      </c>
      <c r="E1223" s="275">
        <v>100</v>
      </c>
      <c r="F1223" s="282" t="s">
        <v>456</v>
      </c>
      <c r="G1223" s="275">
        <v>1</v>
      </c>
      <c r="H1223" s="275">
        <f>'Pixel-System'!AG65</f>
        <v>25</v>
      </c>
      <c r="I1223" s="276" t="s">
        <v>6187</v>
      </c>
      <c r="J1223" s="276">
        <f t="shared" si="18"/>
        <v>2500</v>
      </c>
      <c r="K1223" s="277"/>
    </row>
    <row r="1224" spans="1:11" x14ac:dyDescent="0.15">
      <c r="A1224" s="274">
        <v>1223</v>
      </c>
      <c r="B1224" s="275" t="s">
        <v>1693</v>
      </c>
      <c r="C1224" s="275" t="s">
        <v>1056</v>
      </c>
      <c r="D1224" s="275">
        <v>0</v>
      </c>
      <c r="E1224" s="275">
        <v>100</v>
      </c>
      <c r="F1224" s="282" t="s">
        <v>456</v>
      </c>
      <c r="G1224" s="275">
        <v>1</v>
      </c>
      <c r="H1224" s="275">
        <f>'Pixel-System'!AG66</f>
        <v>23</v>
      </c>
      <c r="I1224" s="276" t="s">
        <v>6187</v>
      </c>
      <c r="J1224" s="276">
        <f t="shared" si="18"/>
        <v>2300</v>
      </c>
      <c r="K1224" s="277"/>
    </row>
    <row r="1225" spans="1:11" x14ac:dyDescent="0.15">
      <c r="A1225" s="274">
        <v>1224</v>
      </c>
      <c r="B1225" s="275" t="s">
        <v>1694</v>
      </c>
      <c r="C1225" s="275" t="s">
        <v>1056</v>
      </c>
      <c r="D1225" s="275">
        <v>0</v>
      </c>
      <c r="E1225" s="275">
        <v>100</v>
      </c>
      <c r="F1225" s="282" t="s">
        <v>456</v>
      </c>
      <c r="G1225" s="275">
        <v>1</v>
      </c>
      <c r="H1225" s="275">
        <f>'Pixel-System'!AG67</f>
        <v>20</v>
      </c>
      <c r="I1225" s="276" t="s">
        <v>6187</v>
      </c>
      <c r="J1225" s="276">
        <f t="shared" si="18"/>
        <v>2000</v>
      </c>
      <c r="K1225" s="277"/>
    </row>
    <row r="1226" spans="1:11" x14ac:dyDescent="0.15">
      <c r="A1226" s="274">
        <v>1225</v>
      </c>
      <c r="B1226" s="275" t="s">
        <v>1695</v>
      </c>
      <c r="C1226" s="275" t="s">
        <v>1056</v>
      </c>
      <c r="D1226" s="275">
        <v>0</v>
      </c>
      <c r="E1226" s="275">
        <v>100</v>
      </c>
      <c r="F1226" s="282" t="s">
        <v>456</v>
      </c>
      <c r="G1226" s="275">
        <v>1</v>
      </c>
      <c r="H1226" s="275">
        <f>'Pixel-System'!AG68</f>
        <v>18</v>
      </c>
      <c r="I1226" s="276" t="s">
        <v>6187</v>
      </c>
      <c r="J1226" s="276">
        <f t="shared" si="18"/>
        <v>1800</v>
      </c>
      <c r="K1226" s="277"/>
    </row>
    <row r="1227" spans="1:11" x14ac:dyDescent="0.15">
      <c r="A1227" s="274">
        <v>1226</v>
      </c>
      <c r="B1227" s="275" t="s">
        <v>1696</v>
      </c>
      <c r="C1227" s="275" t="s">
        <v>1056</v>
      </c>
      <c r="D1227" s="275">
        <v>0</v>
      </c>
      <c r="E1227" s="275">
        <v>100</v>
      </c>
      <c r="F1227" s="282" t="s">
        <v>456</v>
      </c>
      <c r="G1227" s="275">
        <v>1</v>
      </c>
      <c r="H1227" s="275">
        <f>'Pixel-System'!AG69</f>
        <v>15</v>
      </c>
      <c r="I1227" s="276" t="s">
        <v>6187</v>
      </c>
      <c r="J1227" s="276">
        <f t="shared" si="18"/>
        <v>1500</v>
      </c>
      <c r="K1227" s="277"/>
    </row>
    <row r="1228" spans="1:11" x14ac:dyDescent="0.15">
      <c r="A1228" s="274">
        <v>1227</v>
      </c>
      <c r="B1228" s="275" t="s">
        <v>1697</v>
      </c>
      <c r="C1228" s="275" t="s">
        <v>1056</v>
      </c>
      <c r="D1228" s="275">
        <v>0</v>
      </c>
      <c r="E1228" s="275">
        <v>100</v>
      </c>
      <c r="F1228" s="282" t="s">
        <v>456</v>
      </c>
      <c r="G1228" s="275">
        <v>1</v>
      </c>
      <c r="H1228" s="275">
        <f>'Pixel-System'!AG70</f>
        <v>13</v>
      </c>
      <c r="I1228" s="276" t="s">
        <v>6187</v>
      </c>
      <c r="J1228" s="276">
        <f t="shared" si="18"/>
        <v>1300</v>
      </c>
      <c r="K1228" s="277"/>
    </row>
    <row r="1229" spans="1:11" x14ac:dyDescent="0.15">
      <c r="A1229" s="274">
        <v>1228</v>
      </c>
      <c r="B1229" s="275" t="s">
        <v>1698</v>
      </c>
      <c r="C1229" s="275" t="s">
        <v>1056</v>
      </c>
      <c r="D1229" s="275">
        <v>0</v>
      </c>
      <c r="E1229" s="275">
        <v>100</v>
      </c>
      <c r="F1229" s="282" t="s">
        <v>456</v>
      </c>
      <c r="G1229" s="275">
        <v>1</v>
      </c>
      <c r="H1229" s="275">
        <f>'Pixel-System'!AG71</f>
        <v>10</v>
      </c>
      <c r="I1229" s="276" t="s">
        <v>6187</v>
      </c>
      <c r="J1229" s="276">
        <f t="shared" ref="J1229:J1292" si="19">H1229*100</f>
        <v>1000</v>
      </c>
      <c r="K1229" s="277"/>
    </row>
    <row r="1230" spans="1:11" x14ac:dyDescent="0.15">
      <c r="A1230" s="274">
        <v>1229</v>
      </c>
      <c r="B1230" s="275" t="s">
        <v>1699</v>
      </c>
      <c r="C1230" s="275" t="s">
        <v>1056</v>
      </c>
      <c r="D1230" s="275">
        <v>0</v>
      </c>
      <c r="E1230" s="275">
        <v>100</v>
      </c>
      <c r="F1230" s="282" t="s">
        <v>456</v>
      </c>
      <c r="G1230" s="275">
        <v>1</v>
      </c>
      <c r="H1230" s="275">
        <f>'Pixel-System'!AG72</f>
        <v>8</v>
      </c>
      <c r="I1230" s="276" t="s">
        <v>6187</v>
      </c>
      <c r="J1230" s="276">
        <f t="shared" si="19"/>
        <v>800</v>
      </c>
      <c r="K1230" s="277"/>
    </row>
    <row r="1231" spans="1:11" x14ac:dyDescent="0.15">
      <c r="A1231" s="274">
        <v>1230</v>
      </c>
      <c r="B1231" s="275" t="s">
        <v>1700</v>
      </c>
      <c r="C1231" s="275" t="s">
        <v>1056</v>
      </c>
      <c r="D1231" s="275">
        <v>0</v>
      </c>
      <c r="E1231" s="275">
        <v>100</v>
      </c>
      <c r="F1231" s="282" t="s">
        <v>456</v>
      </c>
      <c r="G1231" s="275">
        <v>1</v>
      </c>
      <c r="H1231" s="275">
        <f>'Pixel-System'!AG73</f>
        <v>0</v>
      </c>
      <c r="I1231" s="276" t="s">
        <v>6187</v>
      </c>
      <c r="J1231" s="276">
        <f t="shared" si="19"/>
        <v>0</v>
      </c>
      <c r="K1231" s="277"/>
    </row>
    <row r="1232" spans="1:11" x14ac:dyDescent="0.15">
      <c r="A1232" s="274">
        <v>1231</v>
      </c>
      <c r="B1232" s="285" t="s">
        <v>1701</v>
      </c>
      <c r="C1232" s="285" t="s">
        <v>1056</v>
      </c>
      <c r="D1232" s="285">
        <v>0</v>
      </c>
      <c r="E1232" s="285">
        <v>100</v>
      </c>
      <c r="F1232" s="286" t="s">
        <v>456</v>
      </c>
      <c r="G1232" s="285">
        <v>1</v>
      </c>
      <c r="H1232" s="285">
        <f>'Pixel-System'!AG74</f>
        <v>0</v>
      </c>
      <c r="I1232" s="345" t="s">
        <v>6186</v>
      </c>
      <c r="J1232" s="345">
        <f t="shared" si="19"/>
        <v>0</v>
      </c>
      <c r="K1232" s="277"/>
    </row>
    <row r="1233" spans="1:11" x14ac:dyDescent="0.15">
      <c r="A1233" s="274">
        <v>1232</v>
      </c>
      <c r="B1233" s="285" t="s">
        <v>1702</v>
      </c>
      <c r="C1233" s="285" t="s">
        <v>1056</v>
      </c>
      <c r="D1233" s="285">
        <v>0</v>
      </c>
      <c r="E1233" s="285">
        <v>100</v>
      </c>
      <c r="F1233" s="286" t="s">
        <v>456</v>
      </c>
      <c r="G1233" s="285">
        <v>1</v>
      </c>
      <c r="H1233" s="285">
        <f>'Pixel-System'!AG75</f>
        <v>0</v>
      </c>
      <c r="I1233" s="345" t="s">
        <v>6186</v>
      </c>
      <c r="J1233" s="345">
        <f t="shared" si="19"/>
        <v>0</v>
      </c>
      <c r="K1233" s="277"/>
    </row>
    <row r="1234" spans="1:11" x14ac:dyDescent="0.15">
      <c r="A1234" s="274">
        <v>1233</v>
      </c>
      <c r="B1234" s="285" t="s">
        <v>1703</v>
      </c>
      <c r="C1234" s="285" t="s">
        <v>1056</v>
      </c>
      <c r="D1234" s="285">
        <v>0</v>
      </c>
      <c r="E1234" s="285">
        <v>100</v>
      </c>
      <c r="F1234" s="286" t="s">
        <v>456</v>
      </c>
      <c r="G1234" s="285">
        <v>1</v>
      </c>
      <c r="H1234" s="285">
        <f>'Pixel-System'!AG76</f>
        <v>0</v>
      </c>
      <c r="I1234" s="345" t="s">
        <v>6186</v>
      </c>
      <c r="J1234" s="345">
        <f t="shared" si="19"/>
        <v>0</v>
      </c>
      <c r="K1234" s="277"/>
    </row>
    <row r="1235" spans="1:11" x14ac:dyDescent="0.15">
      <c r="A1235" s="274">
        <v>1234</v>
      </c>
      <c r="B1235" s="285" t="s">
        <v>1704</v>
      </c>
      <c r="C1235" s="285" t="s">
        <v>1056</v>
      </c>
      <c r="D1235" s="285">
        <v>0</v>
      </c>
      <c r="E1235" s="285">
        <v>100</v>
      </c>
      <c r="F1235" s="286" t="s">
        <v>456</v>
      </c>
      <c r="G1235" s="285">
        <v>1</v>
      </c>
      <c r="H1235" s="285">
        <f>'Pixel-System'!AG77</f>
        <v>0</v>
      </c>
      <c r="I1235" s="345" t="s">
        <v>6186</v>
      </c>
      <c r="J1235" s="345">
        <f t="shared" si="19"/>
        <v>0</v>
      </c>
      <c r="K1235" s="277"/>
    </row>
    <row r="1236" spans="1:11" x14ac:dyDescent="0.15">
      <c r="A1236" s="274">
        <v>1235</v>
      </c>
      <c r="B1236" s="285" t="s">
        <v>1705</v>
      </c>
      <c r="C1236" s="285" t="s">
        <v>1056</v>
      </c>
      <c r="D1236" s="285">
        <v>0</v>
      </c>
      <c r="E1236" s="285">
        <v>100</v>
      </c>
      <c r="F1236" s="286" t="s">
        <v>456</v>
      </c>
      <c r="G1236" s="285">
        <v>1</v>
      </c>
      <c r="H1236" s="285">
        <f>'Pixel-System'!AG78</f>
        <v>0</v>
      </c>
      <c r="I1236" s="345" t="s">
        <v>6186</v>
      </c>
      <c r="J1236" s="345">
        <f t="shared" si="19"/>
        <v>0</v>
      </c>
      <c r="K1236" s="277"/>
    </row>
    <row r="1237" spans="1:11" x14ac:dyDescent="0.15">
      <c r="A1237" s="274">
        <v>1236</v>
      </c>
      <c r="B1237" s="285" t="s">
        <v>1706</v>
      </c>
      <c r="C1237" s="285" t="s">
        <v>1056</v>
      </c>
      <c r="D1237" s="285">
        <v>0</v>
      </c>
      <c r="E1237" s="285">
        <v>100</v>
      </c>
      <c r="F1237" s="286" t="s">
        <v>456</v>
      </c>
      <c r="G1237" s="285">
        <v>1</v>
      </c>
      <c r="H1237" s="285">
        <f>'Pixel-System'!AG79</f>
        <v>0</v>
      </c>
      <c r="I1237" s="345" t="s">
        <v>6186</v>
      </c>
      <c r="J1237" s="345">
        <f t="shared" si="19"/>
        <v>0</v>
      </c>
      <c r="K1237" s="277"/>
    </row>
    <row r="1238" spans="1:11" x14ac:dyDescent="0.15">
      <c r="A1238" s="274">
        <v>1237</v>
      </c>
      <c r="B1238" s="285" t="s">
        <v>1707</v>
      </c>
      <c r="C1238" s="285" t="s">
        <v>1056</v>
      </c>
      <c r="D1238" s="285">
        <v>0</v>
      </c>
      <c r="E1238" s="285">
        <v>100</v>
      </c>
      <c r="F1238" s="286" t="s">
        <v>456</v>
      </c>
      <c r="G1238" s="285">
        <v>1</v>
      </c>
      <c r="H1238" s="285">
        <f>'Pixel-System'!AG80</f>
        <v>0</v>
      </c>
      <c r="I1238" s="345" t="s">
        <v>6186</v>
      </c>
      <c r="J1238" s="345">
        <f t="shared" si="19"/>
        <v>0</v>
      </c>
      <c r="K1238" s="277"/>
    </row>
    <row r="1239" spans="1:11" x14ac:dyDescent="0.15">
      <c r="A1239" s="274">
        <v>1238</v>
      </c>
      <c r="B1239" s="285" t="s">
        <v>1708</v>
      </c>
      <c r="C1239" s="285" t="s">
        <v>1056</v>
      </c>
      <c r="D1239" s="285">
        <v>0</v>
      </c>
      <c r="E1239" s="285">
        <v>100</v>
      </c>
      <c r="F1239" s="286" t="s">
        <v>456</v>
      </c>
      <c r="G1239" s="285">
        <v>1</v>
      </c>
      <c r="H1239" s="285">
        <f>'Pixel-System'!AG81</f>
        <v>0</v>
      </c>
      <c r="I1239" s="345" t="s">
        <v>6186</v>
      </c>
      <c r="J1239" s="345">
        <f t="shared" si="19"/>
        <v>0</v>
      </c>
      <c r="K1239" s="277"/>
    </row>
    <row r="1240" spans="1:11" x14ac:dyDescent="0.15">
      <c r="A1240" s="274">
        <v>1239</v>
      </c>
      <c r="B1240" s="285" t="s">
        <v>1709</v>
      </c>
      <c r="C1240" s="285" t="s">
        <v>1056</v>
      </c>
      <c r="D1240" s="285">
        <v>0</v>
      </c>
      <c r="E1240" s="285">
        <v>100</v>
      </c>
      <c r="F1240" s="286" t="s">
        <v>456</v>
      </c>
      <c r="G1240" s="285">
        <v>1</v>
      </c>
      <c r="H1240" s="285">
        <f>'Pixel-System'!AG82</f>
        <v>0</v>
      </c>
      <c r="I1240" s="345" t="s">
        <v>6186</v>
      </c>
      <c r="J1240" s="345">
        <f t="shared" si="19"/>
        <v>0</v>
      </c>
      <c r="K1240" s="277"/>
    </row>
    <row r="1241" spans="1:11" x14ac:dyDescent="0.15">
      <c r="A1241" s="274">
        <v>1240</v>
      </c>
      <c r="B1241" s="285" t="s">
        <v>1710</v>
      </c>
      <c r="C1241" s="285" t="s">
        <v>1056</v>
      </c>
      <c r="D1241" s="285">
        <v>0</v>
      </c>
      <c r="E1241" s="285">
        <v>100</v>
      </c>
      <c r="F1241" s="286" t="s">
        <v>456</v>
      </c>
      <c r="G1241" s="285">
        <v>1</v>
      </c>
      <c r="H1241" s="285">
        <f>'Pixel-System'!AG83</f>
        <v>0</v>
      </c>
      <c r="I1241" s="345" t="s">
        <v>6186</v>
      </c>
      <c r="J1241" s="345">
        <f t="shared" si="19"/>
        <v>0</v>
      </c>
      <c r="K1241" s="277"/>
    </row>
    <row r="1242" spans="1:11" x14ac:dyDescent="0.15">
      <c r="A1242" s="274">
        <v>1241</v>
      </c>
      <c r="B1242" s="285" t="s">
        <v>1711</v>
      </c>
      <c r="C1242" s="285" t="s">
        <v>1056</v>
      </c>
      <c r="D1242" s="285">
        <v>0</v>
      </c>
      <c r="E1242" s="285">
        <v>100</v>
      </c>
      <c r="F1242" s="286" t="s">
        <v>456</v>
      </c>
      <c r="G1242" s="285">
        <v>1</v>
      </c>
      <c r="H1242" s="285">
        <f>'Pixel-System'!AG84</f>
        <v>0</v>
      </c>
      <c r="I1242" s="345" t="s">
        <v>6186</v>
      </c>
      <c r="J1242" s="345">
        <f t="shared" si="19"/>
        <v>0</v>
      </c>
      <c r="K1242" s="277"/>
    </row>
    <row r="1243" spans="1:11" x14ac:dyDescent="0.15">
      <c r="A1243" s="274">
        <v>1242</v>
      </c>
      <c r="B1243" s="285" t="s">
        <v>1712</v>
      </c>
      <c r="C1243" s="285" t="s">
        <v>1056</v>
      </c>
      <c r="D1243" s="285">
        <v>0</v>
      </c>
      <c r="E1243" s="285">
        <v>100</v>
      </c>
      <c r="F1243" s="286" t="s">
        <v>456</v>
      </c>
      <c r="G1243" s="285">
        <v>1</v>
      </c>
      <c r="H1243" s="285">
        <f>'Pixel-System'!AG85</f>
        <v>0</v>
      </c>
      <c r="I1243" s="345" t="s">
        <v>6186</v>
      </c>
      <c r="J1243" s="345">
        <f t="shared" si="19"/>
        <v>0</v>
      </c>
      <c r="K1243" s="277"/>
    </row>
    <row r="1244" spans="1:11" x14ac:dyDescent="0.15">
      <c r="A1244" s="274">
        <v>1243</v>
      </c>
      <c r="B1244" s="285" t="s">
        <v>1713</v>
      </c>
      <c r="C1244" s="285" t="s">
        <v>1056</v>
      </c>
      <c r="D1244" s="285">
        <v>0</v>
      </c>
      <c r="E1244" s="285">
        <v>100</v>
      </c>
      <c r="F1244" s="286" t="s">
        <v>456</v>
      </c>
      <c r="G1244" s="285">
        <v>1</v>
      </c>
      <c r="H1244" s="285">
        <f>'Pixel-System'!AG86</f>
        <v>0</v>
      </c>
      <c r="I1244" s="345" t="s">
        <v>6186</v>
      </c>
      <c r="J1244" s="345">
        <f t="shared" si="19"/>
        <v>0</v>
      </c>
      <c r="K1244" s="277"/>
    </row>
    <row r="1245" spans="1:11" x14ac:dyDescent="0.15">
      <c r="A1245" s="274">
        <v>1244</v>
      </c>
      <c r="B1245" s="285" t="s">
        <v>1714</v>
      </c>
      <c r="C1245" s="285" t="s">
        <v>1056</v>
      </c>
      <c r="D1245" s="285">
        <v>0</v>
      </c>
      <c r="E1245" s="285">
        <v>100</v>
      </c>
      <c r="F1245" s="286" t="s">
        <v>456</v>
      </c>
      <c r="G1245" s="285">
        <v>1</v>
      </c>
      <c r="H1245" s="285">
        <f>'Pixel-System'!AG87</f>
        <v>0</v>
      </c>
      <c r="I1245" s="345" t="s">
        <v>6186</v>
      </c>
      <c r="J1245" s="345">
        <f t="shared" si="19"/>
        <v>0</v>
      </c>
      <c r="K1245" s="277"/>
    </row>
    <row r="1246" spans="1:11" x14ac:dyDescent="0.15">
      <c r="A1246" s="274">
        <v>1245</v>
      </c>
      <c r="B1246" s="285" t="s">
        <v>1715</v>
      </c>
      <c r="C1246" s="285" t="s">
        <v>1056</v>
      </c>
      <c r="D1246" s="285">
        <v>0</v>
      </c>
      <c r="E1246" s="285">
        <v>100</v>
      </c>
      <c r="F1246" s="286" t="s">
        <v>456</v>
      </c>
      <c r="G1246" s="285">
        <v>1</v>
      </c>
      <c r="H1246" s="285">
        <f>'Pixel-System'!AG88</f>
        <v>0</v>
      </c>
      <c r="I1246" s="345" t="s">
        <v>6186</v>
      </c>
      <c r="J1246" s="345">
        <f t="shared" si="19"/>
        <v>0</v>
      </c>
      <c r="K1246" s="277"/>
    </row>
    <row r="1247" spans="1:11" x14ac:dyDescent="0.15">
      <c r="A1247" s="274">
        <v>1246</v>
      </c>
      <c r="B1247" s="285" t="s">
        <v>1716</v>
      </c>
      <c r="C1247" s="285" t="s">
        <v>1056</v>
      </c>
      <c r="D1247" s="285">
        <v>0</v>
      </c>
      <c r="E1247" s="285">
        <v>100</v>
      </c>
      <c r="F1247" s="286" t="s">
        <v>456</v>
      </c>
      <c r="G1247" s="285">
        <v>1</v>
      </c>
      <c r="H1247" s="285">
        <f>'Pixel-System'!AG89</f>
        <v>0</v>
      </c>
      <c r="I1247" s="345" t="s">
        <v>6186</v>
      </c>
      <c r="J1247" s="345">
        <f t="shared" si="19"/>
        <v>0</v>
      </c>
      <c r="K1247" s="277"/>
    </row>
    <row r="1248" spans="1:11" x14ac:dyDescent="0.15">
      <c r="A1248" s="274">
        <v>1247</v>
      </c>
      <c r="B1248" s="285" t="s">
        <v>1717</v>
      </c>
      <c r="C1248" s="285" t="s">
        <v>1056</v>
      </c>
      <c r="D1248" s="285">
        <v>0</v>
      </c>
      <c r="E1248" s="285">
        <v>100</v>
      </c>
      <c r="F1248" s="286" t="s">
        <v>456</v>
      </c>
      <c r="G1248" s="285">
        <v>1</v>
      </c>
      <c r="H1248" s="285">
        <f>'Pixel-System'!AG90</f>
        <v>0</v>
      </c>
      <c r="I1248" s="345" t="s">
        <v>6186</v>
      </c>
      <c r="J1248" s="345">
        <f t="shared" si="19"/>
        <v>0</v>
      </c>
      <c r="K1248" s="277"/>
    </row>
    <row r="1249" spans="1:11" x14ac:dyDescent="0.15">
      <c r="A1249" s="274">
        <v>1248</v>
      </c>
      <c r="B1249" s="285" t="s">
        <v>1718</v>
      </c>
      <c r="C1249" s="285" t="s">
        <v>1056</v>
      </c>
      <c r="D1249" s="285">
        <v>0</v>
      </c>
      <c r="E1249" s="285">
        <v>100</v>
      </c>
      <c r="F1249" s="286" t="s">
        <v>456</v>
      </c>
      <c r="G1249" s="285">
        <v>1</v>
      </c>
      <c r="H1249" s="285">
        <f>'Pixel-System'!AG91</f>
        <v>0</v>
      </c>
      <c r="I1249" s="345" t="s">
        <v>6186</v>
      </c>
      <c r="J1249" s="345">
        <f t="shared" si="19"/>
        <v>0</v>
      </c>
      <c r="K1249" s="277"/>
    </row>
    <row r="1250" spans="1:11" x14ac:dyDescent="0.15">
      <c r="A1250" s="274">
        <v>1249</v>
      </c>
      <c r="B1250" s="285" t="s">
        <v>1719</v>
      </c>
      <c r="C1250" s="285" t="s">
        <v>1056</v>
      </c>
      <c r="D1250" s="285">
        <v>0</v>
      </c>
      <c r="E1250" s="285">
        <v>100</v>
      </c>
      <c r="F1250" s="286" t="s">
        <v>456</v>
      </c>
      <c r="G1250" s="285">
        <v>1</v>
      </c>
      <c r="H1250" s="285">
        <f>'Pixel-System'!AG92</f>
        <v>0</v>
      </c>
      <c r="I1250" s="345" t="s">
        <v>6186</v>
      </c>
      <c r="J1250" s="345">
        <f t="shared" si="19"/>
        <v>0</v>
      </c>
      <c r="K1250" s="277"/>
    </row>
    <row r="1251" spans="1:11" x14ac:dyDescent="0.15">
      <c r="A1251" s="274">
        <v>1250</v>
      </c>
      <c r="B1251" s="285" t="s">
        <v>1720</v>
      </c>
      <c r="C1251" s="285" t="s">
        <v>1056</v>
      </c>
      <c r="D1251" s="285">
        <v>0</v>
      </c>
      <c r="E1251" s="285">
        <v>100</v>
      </c>
      <c r="F1251" s="286" t="s">
        <v>456</v>
      </c>
      <c r="G1251" s="285">
        <v>1</v>
      </c>
      <c r="H1251" s="285">
        <f>'Pixel-System'!AG93</f>
        <v>0</v>
      </c>
      <c r="I1251" s="345" t="s">
        <v>6186</v>
      </c>
      <c r="J1251" s="345">
        <f t="shared" si="19"/>
        <v>0</v>
      </c>
      <c r="K1251" s="277"/>
    </row>
    <row r="1252" spans="1:11" x14ac:dyDescent="0.15">
      <c r="A1252" s="274">
        <v>1251</v>
      </c>
      <c r="B1252" s="285" t="s">
        <v>1721</v>
      </c>
      <c r="C1252" s="285" t="s">
        <v>1056</v>
      </c>
      <c r="D1252" s="285">
        <v>0</v>
      </c>
      <c r="E1252" s="285">
        <v>100</v>
      </c>
      <c r="F1252" s="286" t="s">
        <v>456</v>
      </c>
      <c r="G1252" s="285">
        <v>1</v>
      </c>
      <c r="H1252" s="285">
        <f>'Pixel-System'!AG94</f>
        <v>0</v>
      </c>
      <c r="I1252" s="345" t="s">
        <v>6186</v>
      </c>
      <c r="J1252" s="345">
        <f t="shared" si="19"/>
        <v>0</v>
      </c>
      <c r="K1252" s="277"/>
    </row>
    <row r="1253" spans="1:11" x14ac:dyDescent="0.15">
      <c r="A1253" s="274">
        <v>1252</v>
      </c>
      <c r="B1253" s="285" t="s">
        <v>1722</v>
      </c>
      <c r="C1253" s="285" t="s">
        <v>1056</v>
      </c>
      <c r="D1253" s="285">
        <v>0</v>
      </c>
      <c r="E1253" s="285">
        <v>100</v>
      </c>
      <c r="F1253" s="286" t="s">
        <v>456</v>
      </c>
      <c r="G1253" s="285">
        <v>1</v>
      </c>
      <c r="H1253" s="285">
        <f>'Pixel-System'!AG95</f>
        <v>0</v>
      </c>
      <c r="I1253" s="345" t="s">
        <v>6186</v>
      </c>
      <c r="J1253" s="345">
        <f t="shared" si="19"/>
        <v>0</v>
      </c>
      <c r="K1253" s="277"/>
    </row>
    <row r="1254" spans="1:11" x14ac:dyDescent="0.15">
      <c r="A1254" s="274">
        <v>1253</v>
      </c>
      <c r="B1254" s="285" t="s">
        <v>1723</v>
      </c>
      <c r="C1254" s="285" t="s">
        <v>1056</v>
      </c>
      <c r="D1254" s="285">
        <v>0</v>
      </c>
      <c r="E1254" s="285">
        <v>100</v>
      </c>
      <c r="F1254" s="286" t="s">
        <v>456</v>
      </c>
      <c r="G1254" s="285">
        <v>1</v>
      </c>
      <c r="H1254" s="285">
        <f>'Pixel-System'!AG96</f>
        <v>0</v>
      </c>
      <c r="I1254" s="345" t="s">
        <v>6186</v>
      </c>
      <c r="J1254" s="345">
        <f t="shared" si="19"/>
        <v>0</v>
      </c>
      <c r="K1254" s="277"/>
    </row>
    <row r="1255" spans="1:11" x14ac:dyDescent="0.15">
      <c r="A1255" s="274">
        <v>1254</v>
      </c>
      <c r="B1255" s="285" t="s">
        <v>1724</v>
      </c>
      <c r="C1255" s="285" t="s">
        <v>1056</v>
      </c>
      <c r="D1255" s="285">
        <v>0</v>
      </c>
      <c r="E1255" s="285">
        <v>100</v>
      </c>
      <c r="F1255" s="286" t="s">
        <v>456</v>
      </c>
      <c r="G1255" s="285">
        <v>1</v>
      </c>
      <c r="H1255" s="285">
        <f>'Pixel-System'!AG97</f>
        <v>0</v>
      </c>
      <c r="I1255" s="345" t="s">
        <v>6186</v>
      </c>
      <c r="J1255" s="345">
        <f t="shared" si="19"/>
        <v>0</v>
      </c>
      <c r="K1255" s="277"/>
    </row>
    <row r="1256" spans="1:11" x14ac:dyDescent="0.15">
      <c r="A1256" s="274">
        <v>1255</v>
      </c>
      <c r="B1256" s="285" t="s">
        <v>1725</v>
      </c>
      <c r="C1256" s="285" t="s">
        <v>1056</v>
      </c>
      <c r="D1256" s="285">
        <v>0</v>
      </c>
      <c r="E1256" s="285">
        <v>100</v>
      </c>
      <c r="F1256" s="286" t="s">
        <v>456</v>
      </c>
      <c r="G1256" s="285">
        <v>1</v>
      </c>
      <c r="H1256" s="285">
        <f>'Pixel-System'!AG98</f>
        <v>0</v>
      </c>
      <c r="I1256" s="345" t="s">
        <v>6186</v>
      </c>
      <c r="J1256" s="345">
        <f t="shared" si="19"/>
        <v>0</v>
      </c>
      <c r="K1256" s="277"/>
    </row>
    <row r="1257" spans="1:11" x14ac:dyDescent="0.15">
      <c r="A1257" s="274">
        <v>1256</v>
      </c>
      <c r="B1257" s="285" t="s">
        <v>1726</v>
      </c>
      <c r="C1257" s="285" t="s">
        <v>1056</v>
      </c>
      <c r="D1257" s="285">
        <v>0</v>
      </c>
      <c r="E1257" s="285">
        <v>100</v>
      </c>
      <c r="F1257" s="286" t="s">
        <v>456</v>
      </c>
      <c r="G1257" s="285">
        <v>1</v>
      </c>
      <c r="H1257" s="285">
        <f>'Pixel-System'!AG99</f>
        <v>0</v>
      </c>
      <c r="I1257" s="345" t="s">
        <v>6186</v>
      </c>
      <c r="J1257" s="345">
        <f t="shared" si="19"/>
        <v>0</v>
      </c>
      <c r="K1257" s="277"/>
    </row>
    <row r="1258" spans="1:11" x14ac:dyDescent="0.15">
      <c r="A1258" s="274">
        <v>1257</v>
      </c>
      <c r="B1258" s="285" t="s">
        <v>1727</v>
      </c>
      <c r="C1258" s="285" t="s">
        <v>1056</v>
      </c>
      <c r="D1258" s="285">
        <v>0</v>
      </c>
      <c r="E1258" s="285">
        <v>100</v>
      </c>
      <c r="F1258" s="286" t="s">
        <v>456</v>
      </c>
      <c r="G1258" s="285">
        <v>1</v>
      </c>
      <c r="H1258" s="285">
        <f>'Pixel-System'!AG100</f>
        <v>0</v>
      </c>
      <c r="I1258" s="345" t="s">
        <v>6186</v>
      </c>
      <c r="J1258" s="345">
        <f t="shared" si="19"/>
        <v>0</v>
      </c>
      <c r="K1258" s="277"/>
    </row>
    <row r="1259" spans="1:11" x14ac:dyDescent="0.15">
      <c r="A1259" s="274">
        <v>1258</v>
      </c>
      <c r="B1259" s="285" t="s">
        <v>1728</v>
      </c>
      <c r="C1259" s="285" t="s">
        <v>1056</v>
      </c>
      <c r="D1259" s="285">
        <v>0</v>
      </c>
      <c r="E1259" s="285">
        <v>100</v>
      </c>
      <c r="F1259" s="286" t="s">
        <v>456</v>
      </c>
      <c r="G1259" s="285">
        <v>1</v>
      </c>
      <c r="H1259" s="285">
        <f>'Pixel-System'!AG101</f>
        <v>0</v>
      </c>
      <c r="I1259" s="345" t="s">
        <v>6186</v>
      </c>
      <c r="J1259" s="345">
        <f t="shared" si="19"/>
        <v>0</v>
      </c>
      <c r="K1259" s="277"/>
    </row>
    <row r="1260" spans="1:11" x14ac:dyDescent="0.15">
      <c r="A1260" s="274">
        <v>1259</v>
      </c>
      <c r="B1260" s="285" t="s">
        <v>1729</v>
      </c>
      <c r="C1260" s="285" t="s">
        <v>1056</v>
      </c>
      <c r="D1260" s="285">
        <v>0</v>
      </c>
      <c r="E1260" s="285">
        <v>100</v>
      </c>
      <c r="F1260" s="286" t="s">
        <v>456</v>
      </c>
      <c r="G1260" s="285">
        <v>1</v>
      </c>
      <c r="H1260" s="285">
        <f>'Pixel-System'!AG102</f>
        <v>0</v>
      </c>
      <c r="I1260" s="345" t="s">
        <v>6186</v>
      </c>
      <c r="J1260" s="345">
        <f t="shared" si="19"/>
        <v>0</v>
      </c>
      <c r="K1260" s="277"/>
    </row>
    <row r="1261" spans="1:11" x14ac:dyDescent="0.15">
      <c r="A1261" s="274">
        <v>1260</v>
      </c>
      <c r="B1261" s="285" t="s">
        <v>1730</v>
      </c>
      <c r="C1261" s="285" t="s">
        <v>1056</v>
      </c>
      <c r="D1261" s="285">
        <v>0</v>
      </c>
      <c r="E1261" s="285">
        <v>100</v>
      </c>
      <c r="F1261" s="286" t="s">
        <v>456</v>
      </c>
      <c r="G1261" s="285">
        <v>1</v>
      </c>
      <c r="H1261" s="285">
        <f>'Pixel-System'!AG103</f>
        <v>0</v>
      </c>
      <c r="I1261" s="345" t="s">
        <v>6186</v>
      </c>
      <c r="J1261" s="345">
        <f t="shared" si="19"/>
        <v>0</v>
      </c>
      <c r="K1261" s="277"/>
    </row>
    <row r="1262" spans="1:11" x14ac:dyDescent="0.15">
      <c r="A1262" s="274">
        <v>1261</v>
      </c>
      <c r="B1262" s="285" t="s">
        <v>1731</v>
      </c>
      <c r="C1262" s="285" t="s">
        <v>1056</v>
      </c>
      <c r="D1262" s="285">
        <v>0</v>
      </c>
      <c r="E1262" s="285">
        <v>100</v>
      </c>
      <c r="F1262" s="286" t="s">
        <v>456</v>
      </c>
      <c r="G1262" s="285">
        <v>1</v>
      </c>
      <c r="H1262" s="285">
        <f>'Pixel-System'!AG104</f>
        <v>0</v>
      </c>
      <c r="I1262" s="345" t="s">
        <v>6186</v>
      </c>
      <c r="J1262" s="345">
        <f t="shared" si="19"/>
        <v>0</v>
      </c>
      <c r="K1262" s="277"/>
    </row>
    <row r="1263" spans="1:11" x14ac:dyDescent="0.15">
      <c r="A1263" s="274">
        <v>1262</v>
      </c>
      <c r="B1263" s="285" t="s">
        <v>1732</v>
      </c>
      <c r="C1263" s="285" t="s">
        <v>1056</v>
      </c>
      <c r="D1263" s="285">
        <v>0</v>
      </c>
      <c r="E1263" s="285">
        <v>100</v>
      </c>
      <c r="F1263" s="286" t="s">
        <v>456</v>
      </c>
      <c r="G1263" s="285">
        <v>1</v>
      </c>
      <c r="H1263" s="285">
        <f>'Pixel-System'!AG105</f>
        <v>0</v>
      </c>
      <c r="I1263" s="345" t="s">
        <v>6186</v>
      </c>
      <c r="J1263" s="345">
        <f t="shared" si="19"/>
        <v>0</v>
      </c>
      <c r="K1263" s="277"/>
    </row>
    <row r="1264" spans="1:11" x14ac:dyDescent="0.15">
      <c r="A1264" s="274">
        <v>1263</v>
      </c>
      <c r="B1264" s="275" t="s">
        <v>1733</v>
      </c>
      <c r="C1264" s="275" t="s">
        <v>1056</v>
      </c>
      <c r="D1264" s="275">
        <v>0</v>
      </c>
      <c r="E1264" s="275">
        <v>100</v>
      </c>
      <c r="F1264" s="282" t="s">
        <v>456</v>
      </c>
      <c r="G1264" s="275">
        <v>1</v>
      </c>
      <c r="H1264" s="275">
        <f>'Pixel-System'!AQ10</f>
        <v>24</v>
      </c>
      <c r="I1264" s="276" t="s">
        <v>6189</v>
      </c>
      <c r="J1264" s="276">
        <f t="shared" si="19"/>
        <v>2400</v>
      </c>
      <c r="K1264" s="277"/>
    </row>
    <row r="1265" spans="1:11" x14ac:dyDescent="0.15">
      <c r="A1265" s="274">
        <v>1264</v>
      </c>
      <c r="B1265" s="275" t="s">
        <v>1734</v>
      </c>
      <c r="C1265" s="275" t="s">
        <v>1056</v>
      </c>
      <c r="D1265" s="275">
        <v>0</v>
      </c>
      <c r="E1265" s="275">
        <v>100</v>
      </c>
      <c r="F1265" s="282" t="s">
        <v>456</v>
      </c>
      <c r="G1265" s="275">
        <v>1</v>
      </c>
      <c r="H1265" s="275">
        <f>'Pixel-System'!AQ11</f>
        <v>18</v>
      </c>
      <c r="I1265" s="276" t="s">
        <v>6189</v>
      </c>
      <c r="J1265" s="276">
        <f t="shared" si="19"/>
        <v>1800</v>
      </c>
      <c r="K1265" s="277"/>
    </row>
    <row r="1266" spans="1:11" x14ac:dyDescent="0.15">
      <c r="A1266" s="274">
        <v>1265</v>
      </c>
      <c r="B1266" s="275" t="s">
        <v>1735</v>
      </c>
      <c r="C1266" s="275" t="s">
        <v>1056</v>
      </c>
      <c r="D1266" s="275">
        <v>0</v>
      </c>
      <c r="E1266" s="275">
        <v>100</v>
      </c>
      <c r="F1266" s="282" t="s">
        <v>456</v>
      </c>
      <c r="G1266" s="275">
        <v>1</v>
      </c>
      <c r="H1266" s="275">
        <f>'Pixel-System'!AQ12</f>
        <v>17</v>
      </c>
      <c r="I1266" s="276" t="s">
        <v>6189</v>
      </c>
      <c r="J1266" s="276">
        <f t="shared" si="19"/>
        <v>1700</v>
      </c>
      <c r="K1266" s="277"/>
    </row>
    <row r="1267" spans="1:11" x14ac:dyDescent="0.15">
      <c r="A1267" s="274">
        <v>1266</v>
      </c>
      <c r="B1267" s="275" t="s">
        <v>1736</v>
      </c>
      <c r="C1267" s="275" t="s">
        <v>1056</v>
      </c>
      <c r="D1267" s="275">
        <v>0</v>
      </c>
      <c r="E1267" s="275">
        <v>100</v>
      </c>
      <c r="F1267" s="282" t="s">
        <v>456</v>
      </c>
      <c r="G1267" s="275">
        <v>1</v>
      </c>
      <c r="H1267" s="275">
        <f>'Pixel-System'!AQ13</f>
        <v>15</v>
      </c>
      <c r="I1267" s="276" t="s">
        <v>6189</v>
      </c>
      <c r="J1267" s="276">
        <f t="shared" si="19"/>
        <v>1500</v>
      </c>
      <c r="K1267" s="277"/>
    </row>
    <row r="1268" spans="1:11" x14ac:dyDescent="0.15">
      <c r="A1268" s="274">
        <v>1267</v>
      </c>
      <c r="B1268" s="275" t="s">
        <v>1737</v>
      </c>
      <c r="C1268" s="275" t="s">
        <v>1056</v>
      </c>
      <c r="D1268" s="275">
        <v>0</v>
      </c>
      <c r="E1268" s="275">
        <v>100</v>
      </c>
      <c r="F1268" s="282" t="s">
        <v>456</v>
      </c>
      <c r="G1268" s="275">
        <v>1</v>
      </c>
      <c r="H1268" s="275">
        <f>'Pixel-System'!AQ14</f>
        <v>13</v>
      </c>
      <c r="I1268" s="276" t="s">
        <v>6189</v>
      </c>
      <c r="J1268" s="276">
        <f t="shared" si="19"/>
        <v>1300</v>
      </c>
      <c r="K1268" s="277"/>
    </row>
    <row r="1269" spans="1:11" x14ac:dyDescent="0.15">
      <c r="A1269" s="274">
        <v>1268</v>
      </c>
      <c r="B1269" s="275" t="s">
        <v>1738</v>
      </c>
      <c r="C1269" s="275" t="s">
        <v>1056</v>
      </c>
      <c r="D1269" s="275">
        <v>0</v>
      </c>
      <c r="E1269" s="275">
        <v>100</v>
      </c>
      <c r="F1269" s="282" t="s">
        <v>456</v>
      </c>
      <c r="G1269" s="275">
        <v>1</v>
      </c>
      <c r="H1269" s="275">
        <f>'Pixel-System'!AQ15</f>
        <v>13</v>
      </c>
      <c r="I1269" s="276" t="s">
        <v>6189</v>
      </c>
      <c r="J1269" s="276">
        <f t="shared" si="19"/>
        <v>1300</v>
      </c>
      <c r="K1269" s="277"/>
    </row>
    <row r="1270" spans="1:11" x14ac:dyDescent="0.15">
      <c r="A1270" s="274">
        <v>1269</v>
      </c>
      <c r="B1270" s="275" t="s">
        <v>1739</v>
      </c>
      <c r="C1270" s="275" t="s">
        <v>1056</v>
      </c>
      <c r="D1270" s="275">
        <v>0</v>
      </c>
      <c r="E1270" s="275">
        <v>100</v>
      </c>
      <c r="F1270" s="282" t="s">
        <v>456</v>
      </c>
      <c r="G1270" s="275">
        <v>1</v>
      </c>
      <c r="H1270" s="275">
        <f>'Pixel-System'!AQ16</f>
        <v>12</v>
      </c>
      <c r="I1270" s="276" t="s">
        <v>6189</v>
      </c>
      <c r="J1270" s="276">
        <f t="shared" si="19"/>
        <v>1200</v>
      </c>
      <c r="K1270" s="277"/>
    </row>
    <row r="1271" spans="1:11" x14ac:dyDescent="0.15">
      <c r="A1271" s="274">
        <v>1270</v>
      </c>
      <c r="B1271" s="275" t="s">
        <v>1740</v>
      </c>
      <c r="C1271" s="275" t="s">
        <v>1056</v>
      </c>
      <c r="D1271" s="275">
        <v>0</v>
      </c>
      <c r="E1271" s="275">
        <v>100</v>
      </c>
      <c r="F1271" s="282" t="s">
        <v>456</v>
      </c>
      <c r="G1271" s="275">
        <v>1</v>
      </c>
      <c r="H1271" s="275">
        <f>'Pixel-System'!AQ17</f>
        <v>11</v>
      </c>
      <c r="I1271" s="276" t="s">
        <v>6189</v>
      </c>
      <c r="J1271" s="276">
        <f t="shared" si="19"/>
        <v>1100</v>
      </c>
      <c r="K1271" s="277"/>
    </row>
    <row r="1272" spans="1:11" x14ac:dyDescent="0.15">
      <c r="A1272" s="274">
        <v>1271</v>
      </c>
      <c r="B1272" s="275" t="s">
        <v>1741</v>
      </c>
      <c r="C1272" s="275" t="s">
        <v>1056</v>
      </c>
      <c r="D1272" s="275">
        <v>0</v>
      </c>
      <c r="E1272" s="275">
        <v>100</v>
      </c>
      <c r="F1272" s="282" t="s">
        <v>456</v>
      </c>
      <c r="G1272" s="275">
        <v>1</v>
      </c>
      <c r="H1272" s="275">
        <f>'Pixel-System'!AQ18</f>
        <v>11</v>
      </c>
      <c r="I1272" s="276" t="s">
        <v>6189</v>
      </c>
      <c r="J1272" s="276">
        <f t="shared" si="19"/>
        <v>1100</v>
      </c>
      <c r="K1272" s="277"/>
    </row>
    <row r="1273" spans="1:11" x14ac:dyDescent="0.15">
      <c r="A1273" s="274">
        <v>1272</v>
      </c>
      <c r="B1273" s="275" t="s">
        <v>1742</v>
      </c>
      <c r="C1273" s="275" t="s">
        <v>1056</v>
      </c>
      <c r="D1273" s="275">
        <v>0</v>
      </c>
      <c r="E1273" s="275">
        <v>100</v>
      </c>
      <c r="F1273" s="282" t="s">
        <v>456</v>
      </c>
      <c r="G1273" s="275">
        <v>1</v>
      </c>
      <c r="H1273" s="275">
        <f>'Pixel-System'!AQ19</f>
        <v>10</v>
      </c>
      <c r="I1273" s="276" t="s">
        <v>6189</v>
      </c>
      <c r="J1273" s="276">
        <f t="shared" si="19"/>
        <v>1000</v>
      </c>
      <c r="K1273" s="277"/>
    </row>
    <row r="1274" spans="1:11" x14ac:dyDescent="0.15">
      <c r="A1274" s="274">
        <v>1273</v>
      </c>
      <c r="B1274" s="275" t="s">
        <v>1743</v>
      </c>
      <c r="C1274" s="275" t="s">
        <v>1056</v>
      </c>
      <c r="D1274" s="275">
        <v>0</v>
      </c>
      <c r="E1274" s="275">
        <v>100</v>
      </c>
      <c r="F1274" s="282" t="s">
        <v>456</v>
      </c>
      <c r="G1274" s="275">
        <v>1</v>
      </c>
      <c r="H1274" s="275">
        <f>'Pixel-System'!AQ20</f>
        <v>9</v>
      </c>
      <c r="I1274" s="276" t="s">
        <v>6189</v>
      </c>
      <c r="J1274" s="276">
        <f t="shared" si="19"/>
        <v>900</v>
      </c>
      <c r="K1274" s="277"/>
    </row>
    <row r="1275" spans="1:11" x14ac:dyDescent="0.15">
      <c r="A1275" s="274">
        <v>1274</v>
      </c>
      <c r="B1275" s="275" t="s">
        <v>1744</v>
      </c>
      <c r="C1275" s="275" t="s">
        <v>1056</v>
      </c>
      <c r="D1275" s="275">
        <v>0</v>
      </c>
      <c r="E1275" s="275">
        <v>100</v>
      </c>
      <c r="F1275" s="282" t="s">
        <v>456</v>
      </c>
      <c r="G1275" s="275">
        <v>1</v>
      </c>
      <c r="H1275" s="275">
        <f>'Pixel-System'!AQ21</f>
        <v>10</v>
      </c>
      <c r="I1275" s="276" t="s">
        <v>6189</v>
      </c>
      <c r="J1275" s="276">
        <f t="shared" si="19"/>
        <v>1000</v>
      </c>
      <c r="K1275" s="277"/>
    </row>
    <row r="1276" spans="1:11" x14ac:dyDescent="0.15">
      <c r="A1276" s="274">
        <v>1275</v>
      </c>
      <c r="B1276" s="275" t="s">
        <v>1745</v>
      </c>
      <c r="C1276" s="275" t="s">
        <v>1056</v>
      </c>
      <c r="D1276" s="275">
        <v>0</v>
      </c>
      <c r="E1276" s="275">
        <v>100</v>
      </c>
      <c r="F1276" s="282" t="s">
        <v>456</v>
      </c>
      <c r="G1276" s="275">
        <v>1</v>
      </c>
      <c r="H1276" s="275">
        <f>'Pixel-System'!AQ22</f>
        <v>80</v>
      </c>
      <c r="I1276" s="276" t="s">
        <v>6189</v>
      </c>
      <c r="J1276" s="276">
        <f t="shared" si="19"/>
        <v>8000</v>
      </c>
      <c r="K1276" s="277"/>
    </row>
    <row r="1277" spans="1:11" x14ac:dyDescent="0.15">
      <c r="A1277" s="274">
        <v>1276</v>
      </c>
      <c r="B1277" s="275" t="s">
        <v>1746</v>
      </c>
      <c r="C1277" s="275" t="s">
        <v>1056</v>
      </c>
      <c r="D1277" s="275">
        <v>0</v>
      </c>
      <c r="E1277" s="275">
        <v>100</v>
      </c>
      <c r="F1277" s="282" t="s">
        <v>456</v>
      </c>
      <c r="G1277" s="275">
        <v>1</v>
      </c>
      <c r="H1277" s="275">
        <f>'Pixel-System'!AQ23</f>
        <v>80</v>
      </c>
      <c r="I1277" s="276" t="s">
        <v>6189</v>
      </c>
      <c r="J1277" s="276">
        <f t="shared" si="19"/>
        <v>8000</v>
      </c>
      <c r="K1277" s="277"/>
    </row>
    <row r="1278" spans="1:11" x14ac:dyDescent="0.15">
      <c r="A1278" s="274">
        <v>1277</v>
      </c>
      <c r="B1278" s="275" t="s">
        <v>1747</v>
      </c>
      <c r="C1278" s="275" t="s">
        <v>1056</v>
      </c>
      <c r="D1278" s="275">
        <v>0</v>
      </c>
      <c r="E1278" s="275">
        <v>100</v>
      </c>
      <c r="F1278" s="282" t="s">
        <v>456</v>
      </c>
      <c r="G1278" s="275">
        <v>1</v>
      </c>
      <c r="H1278" s="275">
        <f>'Pixel-System'!AQ24</f>
        <v>0</v>
      </c>
      <c r="I1278" s="276" t="s">
        <v>6189</v>
      </c>
      <c r="J1278" s="276">
        <f t="shared" si="19"/>
        <v>0</v>
      </c>
      <c r="K1278" s="277"/>
    </row>
    <row r="1279" spans="1:11" x14ac:dyDescent="0.15">
      <c r="A1279" s="274">
        <v>1278</v>
      </c>
      <c r="B1279" s="275" t="s">
        <v>1748</v>
      </c>
      <c r="C1279" s="275" t="s">
        <v>1056</v>
      </c>
      <c r="D1279" s="275">
        <v>0</v>
      </c>
      <c r="E1279" s="275">
        <v>100</v>
      </c>
      <c r="F1279" s="282" t="s">
        <v>456</v>
      </c>
      <c r="G1279" s="275">
        <v>1</v>
      </c>
      <c r="H1279" s="275">
        <f>'Pixel-System'!AQ25</f>
        <v>0</v>
      </c>
      <c r="I1279" s="276" t="s">
        <v>6189</v>
      </c>
      <c r="J1279" s="276">
        <f t="shared" si="19"/>
        <v>0</v>
      </c>
      <c r="K1279" s="277"/>
    </row>
    <row r="1280" spans="1:11" x14ac:dyDescent="0.15">
      <c r="A1280" s="274">
        <v>1279</v>
      </c>
      <c r="B1280" s="275" t="s">
        <v>1749</v>
      </c>
      <c r="C1280" s="275" t="s">
        <v>1056</v>
      </c>
      <c r="D1280" s="275">
        <v>0</v>
      </c>
      <c r="E1280" s="275">
        <v>100</v>
      </c>
      <c r="F1280" s="282" t="s">
        <v>456</v>
      </c>
      <c r="G1280" s="275">
        <v>1</v>
      </c>
      <c r="H1280" s="275">
        <f>'Pixel-System'!AQ26</f>
        <v>28</v>
      </c>
      <c r="I1280" s="276" t="s">
        <v>6189</v>
      </c>
      <c r="J1280" s="276">
        <f t="shared" si="19"/>
        <v>2800</v>
      </c>
      <c r="K1280" s="277"/>
    </row>
    <row r="1281" spans="1:11" x14ac:dyDescent="0.15">
      <c r="A1281" s="274">
        <v>1280</v>
      </c>
      <c r="B1281" s="275" t="s">
        <v>1750</v>
      </c>
      <c r="C1281" s="275" t="s">
        <v>1056</v>
      </c>
      <c r="D1281" s="275">
        <v>0</v>
      </c>
      <c r="E1281" s="275">
        <v>100</v>
      </c>
      <c r="F1281" s="282" t="s">
        <v>456</v>
      </c>
      <c r="G1281" s="275">
        <v>1</v>
      </c>
      <c r="H1281" s="275">
        <f>'Pixel-System'!AQ27</f>
        <v>35</v>
      </c>
      <c r="I1281" s="276" t="s">
        <v>6189</v>
      </c>
      <c r="J1281" s="276">
        <f t="shared" si="19"/>
        <v>3500</v>
      </c>
      <c r="K1281" s="277"/>
    </row>
    <row r="1282" spans="1:11" x14ac:dyDescent="0.15">
      <c r="A1282" s="274">
        <v>1281</v>
      </c>
      <c r="B1282" s="275" t="s">
        <v>1751</v>
      </c>
      <c r="C1282" s="275" t="s">
        <v>1056</v>
      </c>
      <c r="D1282" s="275">
        <v>0</v>
      </c>
      <c r="E1282" s="275">
        <v>100</v>
      </c>
      <c r="F1282" s="282" t="s">
        <v>456</v>
      </c>
      <c r="G1282" s="275">
        <v>1</v>
      </c>
      <c r="H1282" s="275">
        <f>'Pixel-System'!AQ28</f>
        <v>35</v>
      </c>
      <c r="I1282" s="276" t="s">
        <v>6189</v>
      </c>
      <c r="J1282" s="276">
        <f t="shared" si="19"/>
        <v>3500</v>
      </c>
      <c r="K1282" s="277"/>
    </row>
    <row r="1283" spans="1:11" x14ac:dyDescent="0.15">
      <c r="A1283" s="274">
        <v>1282</v>
      </c>
      <c r="B1283" s="275" t="s">
        <v>1752</v>
      </c>
      <c r="C1283" s="275" t="s">
        <v>1056</v>
      </c>
      <c r="D1283" s="275">
        <v>0</v>
      </c>
      <c r="E1283" s="275">
        <v>100</v>
      </c>
      <c r="F1283" s="282" t="s">
        <v>456</v>
      </c>
      <c r="G1283" s="275">
        <v>1</v>
      </c>
      <c r="H1283" s="275">
        <f>'Pixel-System'!AQ29</f>
        <v>35</v>
      </c>
      <c r="I1283" s="276" t="s">
        <v>6189</v>
      </c>
      <c r="J1283" s="276">
        <f t="shared" si="19"/>
        <v>3500</v>
      </c>
      <c r="K1283" s="277"/>
    </row>
    <row r="1284" spans="1:11" x14ac:dyDescent="0.15">
      <c r="A1284" s="274">
        <v>1283</v>
      </c>
      <c r="B1284" s="275" t="s">
        <v>1753</v>
      </c>
      <c r="C1284" s="275" t="s">
        <v>1056</v>
      </c>
      <c r="D1284" s="275">
        <v>0</v>
      </c>
      <c r="E1284" s="275">
        <v>100</v>
      </c>
      <c r="F1284" s="282" t="s">
        <v>456</v>
      </c>
      <c r="G1284" s="275">
        <v>1</v>
      </c>
      <c r="H1284" s="275">
        <f>'Pixel-System'!AQ30</f>
        <v>35</v>
      </c>
      <c r="I1284" s="276" t="s">
        <v>6189</v>
      </c>
      <c r="J1284" s="276">
        <f t="shared" si="19"/>
        <v>3500</v>
      </c>
      <c r="K1284" s="277"/>
    </row>
    <row r="1285" spans="1:11" x14ac:dyDescent="0.15">
      <c r="A1285" s="274">
        <v>1284</v>
      </c>
      <c r="B1285" s="275" t="s">
        <v>1754</v>
      </c>
      <c r="C1285" s="275" t="s">
        <v>1056</v>
      </c>
      <c r="D1285" s="275">
        <v>0</v>
      </c>
      <c r="E1285" s="275">
        <v>100</v>
      </c>
      <c r="F1285" s="282" t="s">
        <v>456</v>
      </c>
      <c r="G1285" s="275">
        <v>1</v>
      </c>
      <c r="H1285" s="275">
        <f>'Pixel-System'!AQ31</f>
        <v>34</v>
      </c>
      <c r="I1285" s="276" t="s">
        <v>6189</v>
      </c>
      <c r="J1285" s="276">
        <f t="shared" si="19"/>
        <v>3400</v>
      </c>
      <c r="K1285" s="277"/>
    </row>
    <row r="1286" spans="1:11" x14ac:dyDescent="0.15">
      <c r="A1286" s="274">
        <v>1285</v>
      </c>
      <c r="B1286" s="275" t="s">
        <v>1755</v>
      </c>
      <c r="C1286" s="275" t="s">
        <v>1056</v>
      </c>
      <c r="D1286" s="275">
        <v>0</v>
      </c>
      <c r="E1286" s="275">
        <v>100</v>
      </c>
      <c r="F1286" s="282" t="s">
        <v>456</v>
      </c>
      <c r="G1286" s="275">
        <v>1</v>
      </c>
      <c r="H1286" s="275">
        <f>'Pixel-System'!AQ32</f>
        <v>32</v>
      </c>
      <c r="I1286" s="276" t="s">
        <v>6189</v>
      </c>
      <c r="J1286" s="276">
        <f t="shared" si="19"/>
        <v>3200</v>
      </c>
      <c r="K1286" s="277"/>
    </row>
    <row r="1287" spans="1:11" x14ac:dyDescent="0.15">
      <c r="A1287" s="274">
        <v>1286</v>
      </c>
      <c r="B1287" s="275" t="s">
        <v>1756</v>
      </c>
      <c r="C1287" s="275" t="s">
        <v>1056</v>
      </c>
      <c r="D1287" s="275">
        <v>0</v>
      </c>
      <c r="E1287" s="275">
        <v>100</v>
      </c>
      <c r="F1287" s="282" t="s">
        <v>456</v>
      </c>
      <c r="G1287" s="275">
        <v>1</v>
      </c>
      <c r="H1287" s="275">
        <f>'Pixel-System'!AQ33</f>
        <v>29</v>
      </c>
      <c r="I1287" s="276" t="s">
        <v>6189</v>
      </c>
      <c r="J1287" s="276">
        <f t="shared" si="19"/>
        <v>2900</v>
      </c>
      <c r="K1287" s="277"/>
    </row>
    <row r="1288" spans="1:11" x14ac:dyDescent="0.15">
      <c r="A1288" s="274">
        <v>1287</v>
      </c>
      <c r="B1288" s="275" t="s">
        <v>1757</v>
      </c>
      <c r="C1288" s="275" t="s">
        <v>1056</v>
      </c>
      <c r="D1288" s="275">
        <v>0</v>
      </c>
      <c r="E1288" s="275">
        <v>100</v>
      </c>
      <c r="F1288" s="282" t="s">
        <v>456</v>
      </c>
      <c r="G1288" s="275">
        <v>1</v>
      </c>
      <c r="H1288" s="275">
        <f>'Pixel-System'!AQ34</f>
        <v>26</v>
      </c>
      <c r="I1288" s="276" t="s">
        <v>6189</v>
      </c>
      <c r="J1288" s="276">
        <f t="shared" si="19"/>
        <v>2600</v>
      </c>
      <c r="K1288" s="277"/>
    </row>
    <row r="1289" spans="1:11" x14ac:dyDescent="0.15">
      <c r="A1289" s="274">
        <v>1288</v>
      </c>
      <c r="B1289" s="275" t="s">
        <v>1758</v>
      </c>
      <c r="C1289" s="275" t="s">
        <v>1056</v>
      </c>
      <c r="D1289" s="275">
        <v>0</v>
      </c>
      <c r="E1289" s="275">
        <v>100</v>
      </c>
      <c r="F1289" s="282" t="s">
        <v>456</v>
      </c>
      <c r="G1289" s="275">
        <v>1</v>
      </c>
      <c r="H1289" s="275">
        <f>'Pixel-System'!AQ35</f>
        <v>23</v>
      </c>
      <c r="I1289" s="276" t="s">
        <v>6189</v>
      </c>
      <c r="J1289" s="276">
        <f t="shared" si="19"/>
        <v>2300</v>
      </c>
      <c r="K1289" s="277"/>
    </row>
    <row r="1290" spans="1:11" x14ac:dyDescent="0.15">
      <c r="A1290" s="274">
        <v>1289</v>
      </c>
      <c r="B1290" s="275" t="s">
        <v>1759</v>
      </c>
      <c r="C1290" s="275" t="s">
        <v>1056</v>
      </c>
      <c r="D1290" s="275">
        <v>0</v>
      </c>
      <c r="E1290" s="275">
        <v>100</v>
      </c>
      <c r="F1290" s="282" t="s">
        <v>456</v>
      </c>
      <c r="G1290" s="275">
        <v>1</v>
      </c>
      <c r="H1290" s="275">
        <f>'Pixel-System'!AQ36</f>
        <v>20</v>
      </c>
      <c r="I1290" s="276" t="s">
        <v>6189</v>
      </c>
      <c r="J1290" s="276">
        <f t="shared" si="19"/>
        <v>2000</v>
      </c>
      <c r="K1290" s="277"/>
    </row>
    <row r="1291" spans="1:11" x14ac:dyDescent="0.15">
      <c r="A1291" s="274">
        <v>1290</v>
      </c>
      <c r="B1291" s="275" t="s">
        <v>1760</v>
      </c>
      <c r="C1291" s="275" t="s">
        <v>1056</v>
      </c>
      <c r="D1291" s="275">
        <v>0</v>
      </c>
      <c r="E1291" s="275">
        <v>100</v>
      </c>
      <c r="F1291" s="282" t="s">
        <v>456</v>
      </c>
      <c r="G1291" s="275">
        <v>1</v>
      </c>
      <c r="H1291" s="275">
        <f>'Pixel-System'!AQ37</f>
        <v>17</v>
      </c>
      <c r="I1291" s="276" t="s">
        <v>6189</v>
      </c>
      <c r="J1291" s="276">
        <f t="shared" si="19"/>
        <v>1700</v>
      </c>
      <c r="K1291" s="277"/>
    </row>
    <row r="1292" spans="1:11" x14ac:dyDescent="0.15">
      <c r="A1292" s="274">
        <v>1291</v>
      </c>
      <c r="B1292" s="275" t="s">
        <v>1761</v>
      </c>
      <c r="C1292" s="275" t="s">
        <v>1056</v>
      </c>
      <c r="D1292" s="275">
        <v>0</v>
      </c>
      <c r="E1292" s="275">
        <v>100</v>
      </c>
      <c r="F1292" s="282" t="s">
        <v>456</v>
      </c>
      <c r="G1292" s="275">
        <v>1</v>
      </c>
      <c r="H1292" s="275">
        <f>'Pixel-System'!AQ38</f>
        <v>7</v>
      </c>
      <c r="I1292" s="276" t="s">
        <v>6189</v>
      </c>
      <c r="J1292" s="276">
        <f t="shared" si="19"/>
        <v>700</v>
      </c>
      <c r="K1292" s="277"/>
    </row>
    <row r="1293" spans="1:11" x14ac:dyDescent="0.15">
      <c r="A1293" s="274">
        <v>1292</v>
      </c>
      <c r="B1293" s="275" t="s">
        <v>1762</v>
      </c>
      <c r="C1293" s="275" t="s">
        <v>1056</v>
      </c>
      <c r="D1293" s="275">
        <v>0</v>
      </c>
      <c r="E1293" s="275">
        <v>100</v>
      </c>
      <c r="F1293" s="282" t="s">
        <v>456</v>
      </c>
      <c r="G1293" s="275">
        <v>1</v>
      </c>
      <c r="H1293" s="275">
        <f>'Pixel-System'!AQ39</f>
        <v>5</v>
      </c>
      <c r="I1293" s="276" t="s">
        <v>6189</v>
      </c>
      <c r="J1293" s="276">
        <f t="shared" ref="J1293:J1356" si="20">H1293*100</f>
        <v>500</v>
      </c>
      <c r="K1293" s="277"/>
    </row>
    <row r="1294" spans="1:11" x14ac:dyDescent="0.15">
      <c r="A1294" s="274">
        <v>1293</v>
      </c>
      <c r="B1294" s="275" t="s">
        <v>1763</v>
      </c>
      <c r="C1294" s="275" t="s">
        <v>1056</v>
      </c>
      <c r="D1294" s="275">
        <v>0</v>
      </c>
      <c r="E1294" s="275">
        <v>100</v>
      </c>
      <c r="F1294" s="282" t="s">
        <v>456</v>
      </c>
      <c r="G1294" s="275">
        <v>1</v>
      </c>
      <c r="H1294" s="275">
        <f>'Pixel-System'!AQ40</f>
        <v>0</v>
      </c>
      <c r="I1294" s="276" t="s">
        <v>6189</v>
      </c>
      <c r="J1294" s="276">
        <f t="shared" si="20"/>
        <v>0</v>
      </c>
      <c r="K1294" s="277"/>
    </row>
    <row r="1295" spans="1:11" x14ac:dyDescent="0.15">
      <c r="A1295" s="274">
        <v>1294</v>
      </c>
      <c r="B1295" s="275" t="s">
        <v>1764</v>
      </c>
      <c r="C1295" s="275" t="s">
        <v>1056</v>
      </c>
      <c r="D1295" s="275">
        <v>0</v>
      </c>
      <c r="E1295" s="275">
        <v>100</v>
      </c>
      <c r="F1295" s="282" t="s">
        <v>456</v>
      </c>
      <c r="G1295" s="275">
        <v>1</v>
      </c>
      <c r="H1295" s="275">
        <f>'Pixel-System'!AQ41</f>
        <v>0</v>
      </c>
      <c r="I1295" s="276" t="s">
        <v>6189</v>
      </c>
      <c r="J1295" s="276">
        <f t="shared" si="20"/>
        <v>0</v>
      </c>
      <c r="K1295" s="277"/>
    </row>
    <row r="1296" spans="1:11" x14ac:dyDescent="0.15">
      <c r="A1296" s="274">
        <v>1295</v>
      </c>
      <c r="B1296" s="275" t="s">
        <v>1765</v>
      </c>
      <c r="C1296" s="275" t="s">
        <v>1056</v>
      </c>
      <c r="D1296" s="275">
        <v>0</v>
      </c>
      <c r="E1296" s="275">
        <v>100</v>
      </c>
      <c r="F1296" s="282" t="s">
        <v>456</v>
      </c>
      <c r="G1296" s="275">
        <v>1</v>
      </c>
      <c r="H1296" s="275">
        <f>'Pixel-System'!AQ42</f>
        <v>0</v>
      </c>
      <c r="I1296" s="276" t="s">
        <v>6189</v>
      </c>
      <c r="J1296" s="276">
        <f t="shared" si="20"/>
        <v>0</v>
      </c>
      <c r="K1296" s="277"/>
    </row>
    <row r="1297" spans="1:11" x14ac:dyDescent="0.15">
      <c r="A1297" s="274">
        <v>1296</v>
      </c>
      <c r="B1297" s="275" t="s">
        <v>1766</v>
      </c>
      <c r="C1297" s="275" t="s">
        <v>1056</v>
      </c>
      <c r="D1297" s="275">
        <v>0</v>
      </c>
      <c r="E1297" s="275">
        <v>100</v>
      </c>
      <c r="F1297" s="282" t="s">
        <v>456</v>
      </c>
      <c r="G1297" s="275">
        <v>1</v>
      </c>
      <c r="H1297" s="275">
        <f>'Pixel-System'!AQ43</f>
        <v>0</v>
      </c>
      <c r="I1297" s="276" t="s">
        <v>6189</v>
      </c>
      <c r="J1297" s="276">
        <f t="shared" si="20"/>
        <v>0</v>
      </c>
      <c r="K1297" s="277"/>
    </row>
    <row r="1298" spans="1:11" x14ac:dyDescent="0.15">
      <c r="A1298" s="274">
        <v>1297</v>
      </c>
      <c r="B1298" s="275" t="s">
        <v>1767</v>
      </c>
      <c r="C1298" s="275" t="s">
        <v>1056</v>
      </c>
      <c r="D1298" s="275">
        <v>0</v>
      </c>
      <c r="E1298" s="275">
        <v>100</v>
      </c>
      <c r="F1298" s="282" t="s">
        <v>456</v>
      </c>
      <c r="G1298" s="275">
        <v>1</v>
      </c>
      <c r="H1298" s="275">
        <f>'Pixel-System'!AQ44</f>
        <v>0</v>
      </c>
      <c r="I1298" s="276" t="s">
        <v>6189</v>
      </c>
      <c r="J1298" s="276">
        <f t="shared" si="20"/>
        <v>0</v>
      </c>
      <c r="K1298" s="277"/>
    </row>
    <row r="1299" spans="1:11" x14ac:dyDescent="0.15">
      <c r="A1299" s="274">
        <v>1298</v>
      </c>
      <c r="B1299" s="275" t="s">
        <v>1768</v>
      </c>
      <c r="C1299" s="275" t="s">
        <v>1056</v>
      </c>
      <c r="D1299" s="275">
        <v>0</v>
      </c>
      <c r="E1299" s="275">
        <v>100</v>
      </c>
      <c r="F1299" s="282" t="s">
        <v>456</v>
      </c>
      <c r="G1299" s="275">
        <v>1</v>
      </c>
      <c r="H1299" s="275">
        <f>'Pixel-System'!AQ45</f>
        <v>0</v>
      </c>
      <c r="I1299" s="276" t="s">
        <v>6189</v>
      </c>
      <c r="J1299" s="276">
        <f t="shared" si="20"/>
        <v>0</v>
      </c>
      <c r="K1299" s="277"/>
    </row>
    <row r="1300" spans="1:11" x14ac:dyDescent="0.15">
      <c r="A1300" s="274">
        <v>1299</v>
      </c>
      <c r="B1300" s="275" t="s">
        <v>1769</v>
      </c>
      <c r="C1300" s="275" t="s">
        <v>1056</v>
      </c>
      <c r="D1300" s="275">
        <v>0</v>
      </c>
      <c r="E1300" s="275">
        <v>100</v>
      </c>
      <c r="F1300" s="282" t="s">
        <v>456</v>
      </c>
      <c r="G1300" s="275">
        <v>1</v>
      </c>
      <c r="H1300" s="275">
        <f>'Pixel-System'!AQ46</f>
        <v>0</v>
      </c>
      <c r="I1300" s="276" t="s">
        <v>6189</v>
      </c>
      <c r="J1300" s="276">
        <f t="shared" si="20"/>
        <v>0</v>
      </c>
      <c r="K1300" s="277"/>
    </row>
    <row r="1301" spans="1:11" x14ac:dyDescent="0.15">
      <c r="A1301" s="274">
        <v>1300</v>
      </c>
      <c r="B1301" s="275" t="s">
        <v>1770</v>
      </c>
      <c r="C1301" s="275" t="s">
        <v>1056</v>
      </c>
      <c r="D1301" s="275">
        <v>0</v>
      </c>
      <c r="E1301" s="275">
        <v>100</v>
      </c>
      <c r="F1301" s="282" t="s">
        <v>456</v>
      </c>
      <c r="G1301" s="275">
        <v>1</v>
      </c>
      <c r="H1301" s="275">
        <f>'Pixel-System'!AQ47</f>
        <v>0</v>
      </c>
      <c r="I1301" s="276" t="s">
        <v>6189</v>
      </c>
      <c r="J1301" s="276">
        <f t="shared" si="20"/>
        <v>0</v>
      </c>
      <c r="K1301" s="277"/>
    </row>
    <row r="1302" spans="1:11" x14ac:dyDescent="0.15">
      <c r="A1302" s="274">
        <v>1301</v>
      </c>
      <c r="B1302" s="275" t="s">
        <v>1771</v>
      </c>
      <c r="C1302" s="275" t="s">
        <v>1056</v>
      </c>
      <c r="D1302" s="275">
        <v>0</v>
      </c>
      <c r="E1302" s="275">
        <v>100</v>
      </c>
      <c r="F1302" s="282" t="s">
        <v>456</v>
      </c>
      <c r="G1302" s="275">
        <v>1</v>
      </c>
      <c r="H1302" s="275">
        <f>'Pixel-System'!AQ48</f>
        <v>0</v>
      </c>
      <c r="I1302" s="276" t="s">
        <v>6189</v>
      </c>
      <c r="J1302" s="276">
        <f t="shared" si="20"/>
        <v>0</v>
      </c>
      <c r="K1302" s="277"/>
    </row>
    <row r="1303" spans="1:11" x14ac:dyDescent="0.15">
      <c r="A1303" s="274">
        <v>1302</v>
      </c>
      <c r="B1303" s="275" t="s">
        <v>1772</v>
      </c>
      <c r="C1303" s="275" t="s">
        <v>1056</v>
      </c>
      <c r="D1303" s="275">
        <v>0</v>
      </c>
      <c r="E1303" s="275">
        <v>100</v>
      </c>
      <c r="F1303" s="282" t="s">
        <v>456</v>
      </c>
      <c r="G1303" s="275">
        <v>1</v>
      </c>
      <c r="H1303" s="275">
        <f>'Pixel-System'!AQ49</f>
        <v>0</v>
      </c>
      <c r="I1303" s="276" t="s">
        <v>6189</v>
      </c>
      <c r="J1303" s="276">
        <f t="shared" si="20"/>
        <v>0</v>
      </c>
      <c r="K1303" s="277"/>
    </row>
    <row r="1304" spans="1:11" x14ac:dyDescent="0.15">
      <c r="A1304" s="274">
        <v>1303</v>
      </c>
      <c r="B1304" s="275" t="s">
        <v>1773</v>
      </c>
      <c r="C1304" s="275" t="s">
        <v>1056</v>
      </c>
      <c r="D1304" s="275">
        <v>0</v>
      </c>
      <c r="E1304" s="275">
        <v>100</v>
      </c>
      <c r="F1304" s="282" t="s">
        <v>456</v>
      </c>
      <c r="G1304" s="275">
        <v>1</v>
      </c>
      <c r="H1304" s="275">
        <f>'Pixel-System'!AQ50</f>
        <v>0</v>
      </c>
      <c r="I1304" s="276" t="s">
        <v>6189</v>
      </c>
      <c r="J1304" s="276">
        <f t="shared" si="20"/>
        <v>0</v>
      </c>
      <c r="K1304" s="277"/>
    </row>
    <row r="1305" spans="1:11" x14ac:dyDescent="0.15">
      <c r="A1305" s="274">
        <v>1304</v>
      </c>
      <c r="B1305" s="275" t="s">
        <v>1774</v>
      </c>
      <c r="C1305" s="275" t="s">
        <v>1056</v>
      </c>
      <c r="D1305" s="275">
        <v>0</v>
      </c>
      <c r="E1305" s="275">
        <v>100</v>
      </c>
      <c r="F1305" s="282" t="s">
        <v>456</v>
      </c>
      <c r="G1305" s="275">
        <v>1</v>
      </c>
      <c r="H1305" s="275">
        <f>'Pixel-System'!AQ51</f>
        <v>0</v>
      </c>
      <c r="I1305" s="276" t="s">
        <v>6189</v>
      </c>
      <c r="J1305" s="276">
        <f t="shared" si="20"/>
        <v>0</v>
      </c>
      <c r="K1305" s="277"/>
    </row>
    <row r="1306" spans="1:11" x14ac:dyDescent="0.15">
      <c r="A1306" s="274">
        <v>1305</v>
      </c>
      <c r="B1306" s="275" t="s">
        <v>1775</v>
      </c>
      <c r="C1306" s="275" t="s">
        <v>1056</v>
      </c>
      <c r="D1306" s="275">
        <v>0</v>
      </c>
      <c r="E1306" s="275">
        <v>100</v>
      </c>
      <c r="F1306" s="282" t="s">
        <v>456</v>
      </c>
      <c r="G1306" s="275">
        <v>1</v>
      </c>
      <c r="H1306" s="275">
        <f>'Pixel-System'!AQ52</f>
        <v>0</v>
      </c>
      <c r="I1306" s="276" t="s">
        <v>6189</v>
      </c>
      <c r="J1306" s="276">
        <f t="shared" si="20"/>
        <v>0</v>
      </c>
      <c r="K1306" s="277"/>
    </row>
    <row r="1307" spans="1:11" x14ac:dyDescent="0.15">
      <c r="A1307" s="274">
        <v>1306</v>
      </c>
      <c r="B1307" s="275" t="s">
        <v>1776</v>
      </c>
      <c r="C1307" s="275" t="s">
        <v>1056</v>
      </c>
      <c r="D1307" s="275">
        <v>0</v>
      </c>
      <c r="E1307" s="275">
        <v>100</v>
      </c>
      <c r="F1307" s="282" t="s">
        <v>456</v>
      </c>
      <c r="G1307" s="275">
        <v>1</v>
      </c>
      <c r="H1307" s="275">
        <f>'Pixel-System'!AQ53</f>
        <v>0</v>
      </c>
      <c r="I1307" s="276" t="s">
        <v>6189</v>
      </c>
      <c r="J1307" s="276">
        <f t="shared" si="20"/>
        <v>0</v>
      </c>
      <c r="K1307" s="277"/>
    </row>
    <row r="1308" spans="1:11" x14ac:dyDescent="0.15">
      <c r="A1308" s="274">
        <v>1307</v>
      </c>
      <c r="B1308" s="275" t="s">
        <v>1777</v>
      </c>
      <c r="C1308" s="275" t="s">
        <v>1056</v>
      </c>
      <c r="D1308" s="275">
        <v>0</v>
      </c>
      <c r="E1308" s="275">
        <v>100</v>
      </c>
      <c r="F1308" s="282" t="s">
        <v>456</v>
      </c>
      <c r="G1308" s="275">
        <v>1</v>
      </c>
      <c r="H1308" s="275">
        <f>'Pixel-System'!AQ54</f>
        <v>0</v>
      </c>
      <c r="I1308" s="276" t="s">
        <v>6189</v>
      </c>
      <c r="J1308" s="276">
        <f t="shared" si="20"/>
        <v>0</v>
      </c>
      <c r="K1308" s="277"/>
    </row>
    <row r="1309" spans="1:11" x14ac:dyDescent="0.15">
      <c r="A1309" s="274">
        <v>1308</v>
      </c>
      <c r="B1309" s="275" t="s">
        <v>1778</v>
      </c>
      <c r="C1309" s="275" t="s">
        <v>1056</v>
      </c>
      <c r="D1309" s="275">
        <v>0</v>
      </c>
      <c r="E1309" s="275">
        <v>100</v>
      </c>
      <c r="F1309" s="282" t="s">
        <v>456</v>
      </c>
      <c r="G1309" s="275">
        <v>1</v>
      </c>
      <c r="H1309" s="275">
        <f>'Pixel-System'!AQ55</f>
        <v>0</v>
      </c>
      <c r="I1309" s="276" t="s">
        <v>6189</v>
      </c>
      <c r="J1309" s="276">
        <f t="shared" si="20"/>
        <v>0</v>
      </c>
      <c r="K1309" s="277"/>
    </row>
    <row r="1310" spans="1:11" x14ac:dyDescent="0.15">
      <c r="A1310" s="274">
        <v>1309</v>
      </c>
      <c r="B1310" s="275" t="s">
        <v>1779</v>
      </c>
      <c r="C1310" s="275" t="s">
        <v>1056</v>
      </c>
      <c r="D1310" s="275">
        <v>0</v>
      </c>
      <c r="E1310" s="275">
        <v>100</v>
      </c>
      <c r="F1310" s="282" t="s">
        <v>456</v>
      </c>
      <c r="G1310" s="275">
        <v>1</v>
      </c>
      <c r="H1310" s="275">
        <f>'Pixel-System'!AQ56</f>
        <v>0</v>
      </c>
      <c r="I1310" s="276" t="s">
        <v>6189</v>
      </c>
      <c r="J1310" s="276">
        <f t="shared" si="20"/>
        <v>0</v>
      </c>
      <c r="K1310" s="277"/>
    </row>
    <row r="1311" spans="1:11" x14ac:dyDescent="0.15">
      <c r="A1311" s="274">
        <v>1310</v>
      </c>
      <c r="B1311" s="275" t="s">
        <v>1780</v>
      </c>
      <c r="C1311" s="275" t="s">
        <v>1056</v>
      </c>
      <c r="D1311" s="275">
        <v>0</v>
      </c>
      <c r="E1311" s="275">
        <v>100</v>
      </c>
      <c r="F1311" s="282" t="s">
        <v>456</v>
      </c>
      <c r="G1311" s="275">
        <v>1</v>
      </c>
      <c r="H1311" s="275">
        <f>'Pixel-System'!AQ57</f>
        <v>0</v>
      </c>
      <c r="I1311" s="276" t="s">
        <v>6189</v>
      </c>
      <c r="J1311" s="276">
        <f t="shared" si="20"/>
        <v>0</v>
      </c>
      <c r="K1311" s="277"/>
    </row>
    <row r="1312" spans="1:11" x14ac:dyDescent="0.15">
      <c r="A1312" s="274">
        <v>1311</v>
      </c>
      <c r="B1312" s="275" t="s">
        <v>1781</v>
      </c>
      <c r="C1312" s="275" t="s">
        <v>1056</v>
      </c>
      <c r="D1312" s="275">
        <v>0</v>
      </c>
      <c r="E1312" s="275">
        <v>100</v>
      </c>
      <c r="F1312" s="282" t="s">
        <v>456</v>
      </c>
      <c r="G1312" s="275">
        <v>1</v>
      </c>
      <c r="H1312" s="275">
        <f>'Pixel-System'!AQ58</f>
        <v>0</v>
      </c>
      <c r="I1312" s="276" t="s">
        <v>6189</v>
      </c>
      <c r="J1312" s="276">
        <f t="shared" si="20"/>
        <v>0</v>
      </c>
      <c r="K1312" s="277"/>
    </row>
    <row r="1313" spans="1:11" x14ac:dyDescent="0.15">
      <c r="A1313" s="274">
        <v>1312</v>
      </c>
      <c r="B1313" s="275" t="s">
        <v>1782</v>
      </c>
      <c r="C1313" s="275" t="s">
        <v>1056</v>
      </c>
      <c r="D1313" s="275">
        <v>0</v>
      </c>
      <c r="E1313" s="275">
        <v>100</v>
      </c>
      <c r="F1313" s="282" t="s">
        <v>456</v>
      </c>
      <c r="G1313" s="275">
        <v>1</v>
      </c>
      <c r="H1313" s="275">
        <f>'Pixel-System'!AQ59</f>
        <v>37</v>
      </c>
      <c r="I1313" s="276" t="s">
        <v>6189</v>
      </c>
      <c r="J1313" s="276">
        <f t="shared" si="20"/>
        <v>3700</v>
      </c>
      <c r="K1313" s="277"/>
    </row>
    <row r="1314" spans="1:11" x14ac:dyDescent="0.15">
      <c r="A1314" s="274">
        <v>1313</v>
      </c>
      <c r="B1314" s="275" t="s">
        <v>1783</v>
      </c>
      <c r="C1314" s="275" t="s">
        <v>1056</v>
      </c>
      <c r="D1314" s="275">
        <v>0</v>
      </c>
      <c r="E1314" s="275">
        <v>100</v>
      </c>
      <c r="F1314" s="282" t="s">
        <v>456</v>
      </c>
      <c r="G1314" s="275">
        <v>1</v>
      </c>
      <c r="H1314" s="275">
        <f>'Pixel-System'!AQ60</f>
        <v>36</v>
      </c>
      <c r="I1314" s="276" t="s">
        <v>6189</v>
      </c>
      <c r="J1314" s="276">
        <f t="shared" si="20"/>
        <v>3600</v>
      </c>
      <c r="K1314" s="277"/>
    </row>
    <row r="1315" spans="1:11" x14ac:dyDescent="0.15">
      <c r="A1315" s="274">
        <v>1314</v>
      </c>
      <c r="B1315" s="275" t="s">
        <v>1784</v>
      </c>
      <c r="C1315" s="275" t="s">
        <v>1056</v>
      </c>
      <c r="D1315" s="275">
        <v>0</v>
      </c>
      <c r="E1315" s="275">
        <v>100</v>
      </c>
      <c r="F1315" s="282" t="s">
        <v>456</v>
      </c>
      <c r="G1315" s="275">
        <v>1</v>
      </c>
      <c r="H1315" s="275">
        <f>'Pixel-System'!AQ61</f>
        <v>34</v>
      </c>
      <c r="I1315" s="276" t="s">
        <v>6189</v>
      </c>
      <c r="J1315" s="276">
        <f t="shared" si="20"/>
        <v>3400</v>
      </c>
      <c r="K1315" s="277"/>
    </row>
    <row r="1316" spans="1:11" x14ac:dyDescent="0.15">
      <c r="A1316" s="274">
        <v>1315</v>
      </c>
      <c r="B1316" s="275" t="s">
        <v>1785</v>
      </c>
      <c r="C1316" s="275" t="s">
        <v>1056</v>
      </c>
      <c r="D1316" s="275">
        <v>0</v>
      </c>
      <c r="E1316" s="275">
        <v>100</v>
      </c>
      <c r="F1316" s="282" t="s">
        <v>456</v>
      </c>
      <c r="G1316" s="275">
        <v>1</v>
      </c>
      <c r="H1316" s="275">
        <f>'Pixel-System'!AQ62</f>
        <v>32</v>
      </c>
      <c r="I1316" s="276" t="s">
        <v>6189</v>
      </c>
      <c r="J1316" s="276">
        <f t="shared" si="20"/>
        <v>3200</v>
      </c>
      <c r="K1316" s="277"/>
    </row>
    <row r="1317" spans="1:11" x14ac:dyDescent="0.15">
      <c r="A1317" s="274">
        <v>1316</v>
      </c>
      <c r="B1317" s="275" t="s">
        <v>1786</v>
      </c>
      <c r="C1317" s="275" t="s">
        <v>1056</v>
      </c>
      <c r="D1317" s="275">
        <v>0</v>
      </c>
      <c r="E1317" s="275">
        <v>100</v>
      </c>
      <c r="F1317" s="282" t="s">
        <v>456</v>
      </c>
      <c r="G1317" s="275">
        <v>1</v>
      </c>
      <c r="H1317" s="275">
        <f>'Pixel-System'!AQ63</f>
        <v>30</v>
      </c>
      <c r="I1317" s="276" t="s">
        <v>6189</v>
      </c>
      <c r="J1317" s="276">
        <f t="shared" si="20"/>
        <v>3000</v>
      </c>
      <c r="K1317" s="277"/>
    </row>
    <row r="1318" spans="1:11" x14ac:dyDescent="0.15">
      <c r="A1318" s="274">
        <v>1317</v>
      </c>
      <c r="B1318" s="275" t="s">
        <v>1787</v>
      </c>
      <c r="C1318" s="275" t="s">
        <v>1056</v>
      </c>
      <c r="D1318" s="275">
        <v>0</v>
      </c>
      <c r="E1318" s="275">
        <v>100</v>
      </c>
      <c r="F1318" s="282" t="s">
        <v>456</v>
      </c>
      <c r="G1318" s="275">
        <v>1</v>
      </c>
      <c r="H1318" s="275">
        <f>'Pixel-System'!AQ64</f>
        <v>28</v>
      </c>
      <c r="I1318" s="276" t="s">
        <v>6189</v>
      </c>
      <c r="J1318" s="276">
        <f t="shared" si="20"/>
        <v>2800</v>
      </c>
      <c r="K1318" s="277"/>
    </row>
    <row r="1319" spans="1:11" x14ac:dyDescent="0.15">
      <c r="A1319" s="274">
        <v>1318</v>
      </c>
      <c r="B1319" s="275" t="s">
        <v>1788</v>
      </c>
      <c r="C1319" s="275" t="s">
        <v>1056</v>
      </c>
      <c r="D1319" s="275">
        <v>0</v>
      </c>
      <c r="E1319" s="275">
        <v>100</v>
      </c>
      <c r="F1319" s="282" t="s">
        <v>456</v>
      </c>
      <c r="G1319" s="275">
        <v>1</v>
      </c>
      <c r="H1319" s="275">
        <f>'Pixel-System'!AQ65</f>
        <v>25</v>
      </c>
      <c r="I1319" s="276" t="s">
        <v>6189</v>
      </c>
      <c r="J1319" s="276">
        <f t="shared" si="20"/>
        <v>2500</v>
      </c>
      <c r="K1319" s="277"/>
    </row>
    <row r="1320" spans="1:11" x14ac:dyDescent="0.15">
      <c r="A1320" s="274">
        <v>1319</v>
      </c>
      <c r="B1320" s="275" t="s">
        <v>1789</v>
      </c>
      <c r="C1320" s="275" t="s">
        <v>1056</v>
      </c>
      <c r="D1320" s="275">
        <v>0</v>
      </c>
      <c r="E1320" s="275">
        <v>100</v>
      </c>
      <c r="F1320" s="282" t="s">
        <v>456</v>
      </c>
      <c r="G1320" s="275">
        <v>1</v>
      </c>
      <c r="H1320" s="275">
        <f>'Pixel-System'!AQ66</f>
        <v>23</v>
      </c>
      <c r="I1320" s="276" t="s">
        <v>6189</v>
      </c>
      <c r="J1320" s="276">
        <f t="shared" si="20"/>
        <v>2300</v>
      </c>
      <c r="K1320" s="277"/>
    </row>
    <row r="1321" spans="1:11" x14ac:dyDescent="0.15">
      <c r="A1321" s="274">
        <v>1320</v>
      </c>
      <c r="B1321" s="275" t="s">
        <v>1790</v>
      </c>
      <c r="C1321" s="275" t="s">
        <v>1056</v>
      </c>
      <c r="D1321" s="275">
        <v>0</v>
      </c>
      <c r="E1321" s="275">
        <v>100</v>
      </c>
      <c r="F1321" s="282" t="s">
        <v>456</v>
      </c>
      <c r="G1321" s="275">
        <v>1</v>
      </c>
      <c r="H1321" s="275">
        <f>'Pixel-System'!AQ67</f>
        <v>20</v>
      </c>
      <c r="I1321" s="276" t="s">
        <v>6189</v>
      </c>
      <c r="J1321" s="276">
        <f t="shared" si="20"/>
        <v>2000</v>
      </c>
      <c r="K1321" s="277"/>
    </row>
    <row r="1322" spans="1:11" x14ac:dyDescent="0.15">
      <c r="A1322" s="274">
        <v>1321</v>
      </c>
      <c r="B1322" s="275" t="s">
        <v>1791</v>
      </c>
      <c r="C1322" s="275" t="s">
        <v>1056</v>
      </c>
      <c r="D1322" s="275">
        <v>0</v>
      </c>
      <c r="E1322" s="275">
        <v>100</v>
      </c>
      <c r="F1322" s="282" t="s">
        <v>456</v>
      </c>
      <c r="G1322" s="275">
        <v>1</v>
      </c>
      <c r="H1322" s="275">
        <f>'Pixel-System'!AQ68</f>
        <v>18</v>
      </c>
      <c r="I1322" s="276" t="s">
        <v>6189</v>
      </c>
      <c r="J1322" s="276">
        <f t="shared" si="20"/>
        <v>1800</v>
      </c>
      <c r="K1322" s="277"/>
    </row>
    <row r="1323" spans="1:11" x14ac:dyDescent="0.15">
      <c r="A1323" s="274">
        <v>1322</v>
      </c>
      <c r="B1323" s="275" t="s">
        <v>1792</v>
      </c>
      <c r="C1323" s="275" t="s">
        <v>1056</v>
      </c>
      <c r="D1323" s="275">
        <v>0</v>
      </c>
      <c r="E1323" s="275">
        <v>100</v>
      </c>
      <c r="F1323" s="282" t="s">
        <v>456</v>
      </c>
      <c r="G1323" s="275">
        <v>1</v>
      </c>
      <c r="H1323" s="275">
        <f>'Pixel-System'!AQ69</f>
        <v>15</v>
      </c>
      <c r="I1323" s="276" t="s">
        <v>6189</v>
      </c>
      <c r="J1323" s="276">
        <f t="shared" si="20"/>
        <v>1500</v>
      </c>
      <c r="K1323" s="277"/>
    </row>
    <row r="1324" spans="1:11" x14ac:dyDescent="0.15">
      <c r="A1324" s="274">
        <v>1323</v>
      </c>
      <c r="B1324" s="275" t="s">
        <v>1793</v>
      </c>
      <c r="C1324" s="275" t="s">
        <v>1056</v>
      </c>
      <c r="D1324" s="275">
        <v>0</v>
      </c>
      <c r="E1324" s="275">
        <v>100</v>
      </c>
      <c r="F1324" s="282" t="s">
        <v>456</v>
      </c>
      <c r="G1324" s="275">
        <v>1</v>
      </c>
      <c r="H1324" s="275">
        <f>'Pixel-System'!AQ70</f>
        <v>13</v>
      </c>
      <c r="I1324" s="276" t="s">
        <v>6189</v>
      </c>
      <c r="J1324" s="276">
        <f t="shared" si="20"/>
        <v>1300</v>
      </c>
      <c r="K1324" s="277"/>
    </row>
    <row r="1325" spans="1:11" x14ac:dyDescent="0.15">
      <c r="A1325" s="274">
        <v>1324</v>
      </c>
      <c r="B1325" s="275" t="s">
        <v>1794</v>
      </c>
      <c r="C1325" s="275" t="s">
        <v>1056</v>
      </c>
      <c r="D1325" s="275">
        <v>0</v>
      </c>
      <c r="E1325" s="275">
        <v>100</v>
      </c>
      <c r="F1325" s="282" t="s">
        <v>456</v>
      </c>
      <c r="G1325" s="275">
        <v>1</v>
      </c>
      <c r="H1325" s="275">
        <f>'Pixel-System'!AQ71</f>
        <v>10</v>
      </c>
      <c r="I1325" s="276" t="s">
        <v>6189</v>
      </c>
      <c r="J1325" s="276">
        <f t="shared" si="20"/>
        <v>1000</v>
      </c>
      <c r="K1325" s="277"/>
    </row>
    <row r="1326" spans="1:11" x14ac:dyDescent="0.15">
      <c r="A1326" s="274">
        <v>1325</v>
      </c>
      <c r="B1326" s="275" t="s">
        <v>1795</v>
      </c>
      <c r="C1326" s="275" t="s">
        <v>1056</v>
      </c>
      <c r="D1326" s="275">
        <v>0</v>
      </c>
      <c r="E1326" s="275">
        <v>100</v>
      </c>
      <c r="F1326" s="282" t="s">
        <v>456</v>
      </c>
      <c r="G1326" s="275">
        <v>1</v>
      </c>
      <c r="H1326" s="275">
        <f>'Pixel-System'!AQ72</f>
        <v>8</v>
      </c>
      <c r="I1326" s="276" t="s">
        <v>6189</v>
      </c>
      <c r="J1326" s="276">
        <f t="shared" si="20"/>
        <v>800</v>
      </c>
      <c r="K1326" s="277"/>
    </row>
    <row r="1327" spans="1:11" x14ac:dyDescent="0.15">
      <c r="A1327" s="274">
        <v>1326</v>
      </c>
      <c r="B1327" s="275" t="s">
        <v>1796</v>
      </c>
      <c r="C1327" s="275" t="s">
        <v>1056</v>
      </c>
      <c r="D1327" s="275">
        <v>0</v>
      </c>
      <c r="E1327" s="275">
        <v>100</v>
      </c>
      <c r="F1327" s="282" t="s">
        <v>456</v>
      </c>
      <c r="G1327" s="275">
        <v>1</v>
      </c>
      <c r="H1327" s="275">
        <f>'Pixel-System'!AQ73</f>
        <v>0</v>
      </c>
      <c r="I1327" s="276" t="s">
        <v>6189</v>
      </c>
      <c r="J1327" s="276">
        <f t="shared" si="20"/>
        <v>0</v>
      </c>
      <c r="K1327" s="277"/>
    </row>
    <row r="1328" spans="1:11" x14ac:dyDescent="0.15">
      <c r="A1328" s="274">
        <v>1327</v>
      </c>
      <c r="B1328" s="285" t="s">
        <v>1797</v>
      </c>
      <c r="C1328" s="285" t="s">
        <v>1056</v>
      </c>
      <c r="D1328" s="285">
        <v>0</v>
      </c>
      <c r="E1328" s="285">
        <v>100</v>
      </c>
      <c r="F1328" s="286" t="s">
        <v>456</v>
      </c>
      <c r="G1328" s="285">
        <v>1</v>
      </c>
      <c r="H1328" s="285">
        <f>'Pixel-System'!AQ74</f>
        <v>0</v>
      </c>
      <c r="I1328" s="345" t="s">
        <v>6188</v>
      </c>
      <c r="J1328" s="345">
        <f t="shared" si="20"/>
        <v>0</v>
      </c>
      <c r="K1328" s="277"/>
    </row>
    <row r="1329" spans="1:11" x14ac:dyDescent="0.15">
      <c r="A1329" s="274">
        <v>1328</v>
      </c>
      <c r="B1329" s="285" t="s">
        <v>1798</v>
      </c>
      <c r="C1329" s="285" t="s">
        <v>1056</v>
      </c>
      <c r="D1329" s="285">
        <v>0</v>
      </c>
      <c r="E1329" s="285">
        <v>100</v>
      </c>
      <c r="F1329" s="286" t="s">
        <v>456</v>
      </c>
      <c r="G1329" s="285">
        <v>1</v>
      </c>
      <c r="H1329" s="285">
        <f>'Pixel-System'!AQ75</f>
        <v>0</v>
      </c>
      <c r="I1329" s="345" t="s">
        <v>6188</v>
      </c>
      <c r="J1329" s="345">
        <f t="shared" si="20"/>
        <v>0</v>
      </c>
      <c r="K1329" s="277"/>
    </row>
    <row r="1330" spans="1:11" x14ac:dyDescent="0.15">
      <c r="A1330" s="274">
        <v>1329</v>
      </c>
      <c r="B1330" s="285" t="s">
        <v>1799</v>
      </c>
      <c r="C1330" s="285" t="s">
        <v>1056</v>
      </c>
      <c r="D1330" s="285">
        <v>0</v>
      </c>
      <c r="E1330" s="285">
        <v>100</v>
      </c>
      <c r="F1330" s="286" t="s">
        <v>456</v>
      </c>
      <c r="G1330" s="285">
        <v>1</v>
      </c>
      <c r="H1330" s="285">
        <f>'Pixel-System'!AQ76</f>
        <v>0</v>
      </c>
      <c r="I1330" s="345" t="s">
        <v>6188</v>
      </c>
      <c r="J1330" s="345">
        <f t="shared" si="20"/>
        <v>0</v>
      </c>
      <c r="K1330" s="277"/>
    </row>
    <row r="1331" spans="1:11" x14ac:dyDescent="0.15">
      <c r="A1331" s="274">
        <v>1330</v>
      </c>
      <c r="B1331" s="285" t="s">
        <v>1800</v>
      </c>
      <c r="C1331" s="285" t="s">
        <v>1056</v>
      </c>
      <c r="D1331" s="285">
        <v>0</v>
      </c>
      <c r="E1331" s="285">
        <v>100</v>
      </c>
      <c r="F1331" s="286" t="s">
        <v>456</v>
      </c>
      <c r="G1331" s="285">
        <v>1</v>
      </c>
      <c r="H1331" s="285">
        <f>'Pixel-System'!AQ77</f>
        <v>0</v>
      </c>
      <c r="I1331" s="345" t="s">
        <v>6188</v>
      </c>
      <c r="J1331" s="345">
        <f t="shared" si="20"/>
        <v>0</v>
      </c>
      <c r="K1331" s="277"/>
    </row>
    <row r="1332" spans="1:11" x14ac:dyDescent="0.15">
      <c r="A1332" s="274">
        <v>1331</v>
      </c>
      <c r="B1332" s="285" t="s">
        <v>1801</v>
      </c>
      <c r="C1332" s="285" t="s">
        <v>1056</v>
      </c>
      <c r="D1332" s="285">
        <v>0</v>
      </c>
      <c r="E1332" s="285">
        <v>100</v>
      </c>
      <c r="F1332" s="286" t="s">
        <v>456</v>
      </c>
      <c r="G1332" s="285">
        <v>1</v>
      </c>
      <c r="H1332" s="285">
        <f>'Pixel-System'!AQ78</f>
        <v>0</v>
      </c>
      <c r="I1332" s="345" t="s">
        <v>6188</v>
      </c>
      <c r="J1332" s="345">
        <f t="shared" si="20"/>
        <v>0</v>
      </c>
      <c r="K1332" s="277"/>
    </row>
    <row r="1333" spans="1:11" x14ac:dyDescent="0.15">
      <c r="A1333" s="274">
        <v>1332</v>
      </c>
      <c r="B1333" s="285" t="s">
        <v>1802</v>
      </c>
      <c r="C1333" s="285" t="s">
        <v>1056</v>
      </c>
      <c r="D1333" s="285">
        <v>0</v>
      </c>
      <c r="E1333" s="285">
        <v>100</v>
      </c>
      <c r="F1333" s="286" t="s">
        <v>456</v>
      </c>
      <c r="G1333" s="285">
        <v>1</v>
      </c>
      <c r="H1333" s="285">
        <f>'Pixel-System'!AQ79</f>
        <v>0</v>
      </c>
      <c r="I1333" s="345" t="s">
        <v>6188</v>
      </c>
      <c r="J1333" s="345">
        <f t="shared" si="20"/>
        <v>0</v>
      </c>
      <c r="K1333" s="277"/>
    </row>
    <row r="1334" spans="1:11" x14ac:dyDescent="0.15">
      <c r="A1334" s="274">
        <v>1333</v>
      </c>
      <c r="B1334" s="285" t="s">
        <v>1803</v>
      </c>
      <c r="C1334" s="285" t="s">
        <v>1056</v>
      </c>
      <c r="D1334" s="285">
        <v>0</v>
      </c>
      <c r="E1334" s="285">
        <v>100</v>
      </c>
      <c r="F1334" s="286" t="s">
        <v>456</v>
      </c>
      <c r="G1334" s="285">
        <v>1</v>
      </c>
      <c r="H1334" s="285">
        <f>'Pixel-System'!AQ80</f>
        <v>0</v>
      </c>
      <c r="I1334" s="345" t="s">
        <v>6188</v>
      </c>
      <c r="J1334" s="345">
        <f t="shared" si="20"/>
        <v>0</v>
      </c>
      <c r="K1334" s="277"/>
    </row>
    <row r="1335" spans="1:11" x14ac:dyDescent="0.15">
      <c r="A1335" s="274">
        <v>1334</v>
      </c>
      <c r="B1335" s="285" t="s">
        <v>1804</v>
      </c>
      <c r="C1335" s="285" t="s">
        <v>1056</v>
      </c>
      <c r="D1335" s="285">
        <v>0</v>
      </c>
      <c r="E1335" s="285">
        <v>100</v>
      </c>
      <c r="F1335" s="286" t="s">
        <v>456</v>
      </c>
      <c r="G1335" s="285">
        <v>1</v>
      </c>
      <c r="H1335" s="285">
        <f>'Pixel-System'!AQ81</f>
        <v>0</v>
      </c>
      <c r="I1335" s="345" t="s">
        <v>6188</v>
      </c>
      <c r="J1335" s="345">
        <f t="shared" si="20"/>
        <v>0</v>
      </c>
      <c r="K1335" s="277"/>
    </row>
    <row r="1336" spans="1:11" x14ac:dyDescent="0.15">
      <c r="A1336" s="274">
        <v>1335</v>
      </c>
      <c r="B1336" s="285" t="s">
        <v>1805</v>
      </c>
      <c r="C1336" s="285" t="s">
        <v>1056</v>
      </c>
      <c r="D1336" s="285">
        <v>0</v>
      </c>
      <c r="E1336" s="285">
        <v>100</v>
      </c>
      <c r="F1336" s="286" t="s">
        <v>456</v>
      </c>
      <c r="G1336" s="285">
        <v>1</v>
      </c>
      <c r="H1336" s="285">
        <f>'Pixel-System'!AQ82</f>
        <v>0</v>
      </c>
      <c r="I1336" s="345" t="s">
        <v>6188</v>
      </c>
      <c r="J1336" s="345">
        <f t="shared" si="20"/>
        <v>0</v>
      </c>
      <c r="K1336" s="277"/>
    </row>
    <row r="1337" spans="1:11" x14ac:dyDescent="0.15">
      <c r="A1337" s="274">
        <v>1336</v>
      </c>
      <c r="B1337" s="285" t="s">
        <v>1806</v>
      </c>
      <c r="C1337" s="285" t="s">
        <v>1056</v>
      </c>
      <c r="D1337" s="285">
        <v>0</v>
      </c>
      <c r="E1337" s="285">
        <v>100</v>
      </c>
      <c r="F1337" s="286" t="s">
        <v>456</v>
      </c>
      <c r="G1337" s="285">
        <v>1</v>
      </c>
      <c r="H1337" s="285">
        <f>'Pixel-System'!AQ83</f>
        <v>0</v>
      </c>
      <c r="I1337" s="345" t="s">
        <v>6188</v>
      </c>
      <c r="J1337" s="345">
        <f t="shared" si="20"/>
        <v>0</v>
      </c>
      <c r="K1337" s="277"/>
    </row>
    <row r="1338" spans="1:11" x14ac:dyDescent="0.15">
      <c r="A1338" s="274">
        <v>1337</v>
      </c>
      <c r="B1338" s="285" t="s">
        <v>1807</v>
      </c>
      <c r="C1338" s="285" t="s">
        <v>1056</v>
      </c>
      <c r="D1338" s="285">
        <v>0</v>
      </c>
      <c r="E1338" s="285">
        <v>100</v>
      </c>
      <c r="F1338" s="286" t="s">
        <v>456</v>
      </c>
      <c r="G1338" s="285">
        <v>1</v>
      </c>
      <c r="H1338" s="285">
        <f>'Pixel-System'!AQ84</f>
        <v>0</v>
      </c>
      <c r="I1338" s="345" t="s">
        <v>6188</v>
      </c>
      <c r="J1338" s="345">
        <f t="shared" si="20"/>
        <v>0</v>
      </c>
      <c r="K1338" s="277"/>
    </row>
    <row r="1339" spans="1:11" x14ac:dyDescent="0.15">
      <c r="A1339" s="274">
        <v>1338</v>
      </c>
      <c r="B1339" s="285" t="s">
        <v>1808</v>
      </c>
      <c r="C1339" s="285" t="s">
        <v>1056</v>
      </c>
      <c r="D1339" s="285">
        <v>0</v>
      </c>
      <c r="E1339" s="285">
        <v>100</v>
      </c>
      <c r="F1339" s="286" t="s">
        <v>456</v>
      </c>
      <c r="G1339" s="285">
        <v>1</v>
      </c>
      <c r="H1339" s="285">
        <f>'Pixel-System'!AQ85</f>
        <v>0</v>
      </c>
      <c r="I1339" s="345" t="s">
        <v>6188</v>
      </c>
      <c r="J1339" s="345">
        <f t="shared" si="20"/>
        <v>0</v>
      </c>
      <c r="K1339" s="277"/>
    </row>
    <row r="1340" spans="1:11" x14ac:dyDescent="0.15">
      <c r="A1340" s="274">
        <v>1339</v>
      </c>
      <c r="B1340" s="285" t="s">
        <v>1809</v>
      </c>
      <c r="C1340" s="285" t="s">
        <v>1056</v>
      </c>
      <c r="D1340" s="285">
        <v>0</v>
      </c>
      <c r="E1340" s="285">
        <v>100</v>
      </c>
      <c r="F1340" s="286" t="s">
        <v>456</v>
      </c>
      <c r="G1340" s="285">
        <v>1</v>
      </c>
      <c r="H1340" s="285">
        <f>'Pixel-System'!AQ86</f>
        <v>0</v>
      </c>
      <c r="I1340" s="345" t="s">
        <v>6188</v>
      </c>
      <c r="J1340" s="345">
        <f t="shared" si="20"/>
        <v>0</v>
      </c>
      <c r="K1340" s="277"/>
    </row>
    <row r="1341" spans="1:11" x14ac:dyDescent="0.15">
      <c r="A1341" s="274">
        <v>1340</v>
      </c>
      <c r="B1341" s="285" t="s">
        <v>1810</v>
      </c>
      <c r="C1341" s="285" t="s">
        <v>1056</v>
      </c>
      <c r="D1341" s="285">
        <v>0</v>
      </c>
      <c r="E1341" s="285">
        <v>100</v>
      </c>
      <c r="F1341" s="286" t="s">
        <v>456</v>
      </c>
      <c r="G1341" s="285">
        <v>1</v>
      </c>
      <c r="H1341" s="285">
        <f>'Pixel-System'!AQ87</f>
        <v>0</v>
      </c>
      <c r="I1341" s="345" t="s">
        <v>6188</v>
      </c>
      <c r="J1341" s="345">
        <f t="shared" si="20"/>
        <v>0</v>
      </c>
      <c r="K1341" s="277"/>
    </row>
    <row r="1342" spans="1:11" x14ac:dyDescent="0.15">
      <c r="A1342" s="274">
        <v>1341</v>
      </c>
      <c r="B1342" s="285" t="s">
        <v>1811</v>
      </c>
      <c r="C1342" s="285" t="s">
        <v>1056</v>
      </c>
      <c r="D1342" s="285">
        <v>0</v>
      </c>
      <c r="E1342" s="285">
        <v>100</v>
      </c>
      <c r="F1342" s="286" t="s">
        <v>456</v>
      </c>
      <c r="G1342" s="285">
        <v>1</v>
      </c>
      <c r="H1342" s="285">
        <f>'Pixel-System'!AQ88</f>
        <v>0</v>
      </c>
      <c r="I1342" s="345" t="s">
        <v>6188</v>
      </c>
      <c r="J1342" s="345">
        <f t="shared" si="20"/>
        <v>0</v>
      </c>
      <c r="K1342" s="277"/>
    </row>
    <row r="1343" spans="1:11" x14ac:dyDescent="0.15">
      <c r="A1343" s="274">
        <v>1342</v>
      </c>
      <c r="B1343" s="285" t="s">
        <v>1812</v>
      </c>
      <c r="C1343" s="285" t="s">
        <v>1056</v>
      </c>
      <c r="D1343" s="285">
        <v>0</v>
      </c>
      <c r="E1343" s="285">
        <v>100</v>
      </c>
      <c r="F1343" s="286" t="s">
        <v>456</v>
      </c>
      <c r="G1343" s="285">
        <v>1</v>
      </c>
      <c r="H1343" s="285">
        <f>'Pixel-System'!AQ89</f>
        <v>0</v>
      </c>
      <c r="I1343" s="345" t="s">
        <v>6188</v>
      </c>
      <c r="J1343" s="345">
        <f t="shared" si="20"/>
        <v>0</v>
      </c>
      <c r="K1343" s="277"/>
    </row>
    <row r="1344" spans="1:11" x14ac:dyDescent="0.15">
      <c r="A1344" s="274">
        <v>1343</v>
      </c>
      <c r="B1344" s="285" t="s">
        <v>1813</v>
      </c>
      <c r="C1344" s="285" t="s">
        <v>1056</v>
      </c>
      <c r="D1344" s="285">
        <v>0</v>
      </c>
      <c r="E1344" s="285">
        <v>100</v>
      </c>
      <c r="F1344" s="286" t="s">
        <v>456</v>
      </c>
      <c r="G1344" s="285">
        <v>1</v>
      </c>
      <c r="H1344" s="285">
        <f>'Pixel-System'!AQ90</f>
        <v>0</v>
      </c>
      <c r="I1344" s="345" t="s">
        <v>6188</v>
      </c>
      <c r="J1344" s="345">
        <f t="shared" si="20"/>
        <v>0</v>
      </c>
      <c r="K1344" s="277"/>
    </row>
    <row r="1345" spans="1:11" x14ac:dyDescent="0.15">
      <c r="A1345" s="274">
        <v>1344</v>
      </c>
      <c r="B1345" s="285" t="s">
        <v>1814</v>
      </c>
      <c r="C1345" s="285" t="s">
        <v>1056</v>
      </c>
      <c r="D1345" s="285">
        <v>0</v>
      </c>
      <c r="E1345" s="285">
        <v>100</v>
      </c>
      <c r="F1345" s="286" t="s">
        <v>456</v>
      </c>
      <c r="G1345" s="285">
        <v>1</v>
      </c>
      <c r="H1345" s="285">
        <f>'Pixel-System'!AQ91</f>
        <v>0</v>
      </c>
      <c r="I1345" s="345" t="s">
        <v>6188</v>
      </c>
      <c r="J1345" s="345">
        <f t="shared" si="20"/>
        <v>0</v>
      </c>
      <c r="K1345" s="277"/>
    </row>
    <row r="1346" spans="1:11" x14ac:dyDescent="0.15">
      <c r="A1346" s="274">
        <v>1345</v>
      </c>
      <c r="B1346" s="285" t="s">
        <v>1815</v>
      </c>
      <c r="C1346" s="285" t="s">
        <v>1056</v>
      </c>
      <c r="D1346" s="285">
        <v>0</v>
      </c>
      <c r="E1346" s="285">
        <v>100</v>
      </c>
      <c r="F1346" s="286" t="s">
        <v>456</v>
      </c>
      <c r="G1346" s="285">
        <v>1</v>
      </c>
      <c r="H1346" s="285">
        <f>'Pixel-System'!AQ92</f>
        <v>0</v>
      </c>
      <c r="I1346" s="345" t="s">
        <v>6188</v>
      </c>
      <c r="J1346" s="345">
        <f t="shared" si="20"/>
        <v>0</v>
      </c>
      <c r="K1346" s="277"/>
    </row>
    <row r="1347" spans="1:11" x14ac:dyDescent="0.15">
      <c r="A1347" s="274">
        <v>1346</v>
      </c>
      <c r="B1347" s="285" t="s">
        <v>1816</v>
      </c>
      <c r="C1347" s="285" t="s">
        <v>1056</v>
      </c>
      <c r="D1347" s="285">
        <v>0</v>
      </c>
      <c r="E1347" s="285">
        <v>100</v>
      </c>
      <c r="F1347" s="286" t="s">
        <v>456</v>
      </c>
      <c r="G1347" s="285">
        <v>1</v>
      </c>
      <c r="H1347" s="285">
        <f>'Pixel-System'!AQ93</f>
        <v>0</v>
      </c>
      <c r="I1347" s="345" t="s">
        <v>6188</v>
      </c>
      <c r="J1347" s="345">
        <f t="shared" si="20"/>
        <v>0</v>
      </c>
      <c r="K1347" s="277"/>
    </row>
    <row r="1348" spans="1:11" x14ac:dyDescent="0.15">
      <c r="A1348" s="274">
        <v>1347</v>
      </c>
      <c r="B1348" s="285" t="s">
        <v>1817</v>
      </c>
      <c r="C1348" s="285" t="s">
        <v>1056</v>
      </c>
      <c r="D1348" s="285">
        <v>0</v>
      </c>
      <c r="E1348" s="285">
        <v>100</v>
      </c>
      <c r="F1348" s="286" t="s">
        <v>456</v>
      </c>
      <c r="G1348" s="285">
        <v>1</v>
      </c>
      <c r="H1348" s="285">
        <f>'Pixel-System'!AQ94</f>
        <v>0</v>
      </c>
      <c r="I1348" s="345" t="s">
        <v>6188</v>
      </c>
      <c r="J1348" s="345">
        <f t="shared" si="20"/>
        <v>0</v>
      </c>
      <c r="K1348" s="277"/>
    </row>
    <row r="1349" spans="1:11" x14ac:dyDescent="0.15">
      <c r="A1349" s="274">
        <v>1348</v>
      </c>
      <c r="B1349" s="285" t="s">
        <v>1818</v>
      </c>
      <c r="C1349" s="285" t="s">
        <v>1056</v>
      </c>
      <c r="D1349" s="285">
        <v>0</v>
      </c>
      <c r="E1349" s="285">
        <v>100</v>
      </c>
      <c r="F1349" s="286" t="s">
        <v>456</v>
      </c>
      <c r="G1349" s="285">
        <v>1</v>
      </c>
      <c r="H1349" s="285">
        <f>'Pixel-System'!AQ95</f>
        <v>0</v>
      </c>
      <c r="I1349" s="345" t="s">
        <v>6188</v>
      </c>
      <c r="J1349" s="345">
        <f t="shared" si="20"/>
        <v>0</v>
      </c>
      <c r="K1349" s="277"/>
    </row>
    <row r="1350" spans="1:11" x14ac:dyDescent="0.15">
      <c r="A1350" s="274">
        <v>1349</v>
      </c>
      <c r="B1350" s="285" t="s">
        <v>1819</v>
      </c>
      <c r="C1350" s="285" t="s">
        <v>1056</v>
      </c>
      <c r="D1350" s="285">
        <v>0</v>
      </c>
      <c r="E1350" s="285">
        <v>100</v>
      </c>
      <c r="F1350" s="286" t="s">
        <v>456</v>
      </c>
      <c r="G1350" s="285">
        <v>1</v>
      </c>
      <c r="H1350" s="285">
        <f>'Pixel-System'!AQ96</f>
        <v>0</v>
      </c>
      <c r="I1350" s="345" t="s">
        <v>6188</v>
      </c>
      <c r="J1350" s="345">
        <f t="shared" si="20"/>
        <v>0</v>
      </c>
      <c r="K1350" s="277"/>
    </row>
    <row r="1351" spans="1:11" x14ac:dyDescent="0.15">
      <c r="A1351" s="274">
        <v>1350</v>
      </c>
      <c r="B1351" s="285" t="s">
        <v>1820</v>
      </c>
      <c r="C1351" s="285" t="s">
        <v>1056</v>
      </c>
      <c r="D1351" s="285">
        <v>0</v>
      </c>
      <c r="E1351" s="285">
        <v>100</v>
      </c>
      <c r="F1351" s="286" t="s">
        <v>456</v>
      </c>
      <c r="G1351" s="285">
        <v>1</v>
      </c>
      <c r="H1351" s="285">
        <f>'Pixel-System'!AQ97</f>
        <v>0</v>
      </c>
      <c r="I1351" s="345" t="s">
        <v>6188</v>
      </c>
      <c r="J1351" s="345">
        <f t="shared" si="20"/>
        <v>0</v>
      </c>
      <c r="K1351" s="277"/>
    </row>
    <row r="1352" spans="1:11" x14ac:dyDescent="0.15">
      <c r="A1352" s="274">
        <v>1351</v>
      </c>
      <c r="B1352" s="285" t="s">
        <v>1821</v>
      </c>
      <c r="C1352" s="285" t="s">
        <v>1056</v>
      </c>
      <c r="D1352" s="285">
        <v>0</v>
      </c>
      <c r="E1352" s="285">
        <v>100</v>
      </c>
      <c r="F1352" s="286" t="s">
        <v>456</v>
      </c>
      <c r="G1352" s="285">
        <v>1</v>
      </c>
      <c r="H1352" s="285">
        <f>'Pixel-System'!AQ98</f>
        <v>0</v>
      </c>
      <c r="I1352" s="345" t="s">
        <v>6188</v>
      </c>
      <c r="J1352" s="345">
        <f t="shared" si="20"/>
        <v>0</v>
      </c>
      <c r="K1352" s="277"/>
    </row>
    <row r="1353" spans="1:11" x14ac:dyDescent="0.15">
      <c r="A1353" s="274">
        <v>1352</v>
      </c>
      <c r="B1353" s="285" t="s">
        <v>1822</v>
      </c>
      <c r="C1353" s="285" t="s">
        <v>1056</v>
      </c>
      <c r="D1353" s="285">
        <v>0</v>
      </c>
      <c r="E1353" s="285">
        <v>100</v>
      </c>
      <c r="F1353" s="286" t="s">
        <v>456</v>
      </c>
      <c r="G1353" s="285">
        <v>1</v>
      </c>
      <c r="H1353" s="285">
        <f>'Pixel-System'!AQ99</f>
        <v>0</v>
      </c>
      <c r="I1353" s="345" t="s">
        <v>6188</v>
      </c>
      <c r="J1353" s="345">
        <f t="shared" si="20"/>
        <v>0</v>
      </c>
      <c r="K1353" s="277"/>
    </row>
    <row r="1354" spans="1:11" x14ac:dyDescent="0.15">
      <c r="A1354" s="274">
        <v>1353</v>
      </c>
      <c r="B1354" s="285" t="s">
        <v>1823</v>
      </c>
      <c r="C1354" s="285" t="s">
        <v>1056</v>
      </c>
      <c r="D1354" s="285">
        <v>0</v>
      </c>
      <c r="E1354" s="285">
        <v>100</v>
      </c>
      <c r="F1354" s="286" t="s">
        <v>456</v>
      </c>
      <c r="G1354" s="285">
        <v>1</v>
      </c>
      <c r="H1354" s="285">
        <f>'Pixel-System'!AQ100</f>
        <v>0</v>
      </c>
      <c r="I1354" s="345" t="s">
        <v>6188</v>
      </c>
      <c r="J1354" s="345">
        <f t="shared" si="20"/>
        <v>0</v>
      </c>
      <c r="K1354" s="277"/>
    </row>
    <row r="1355" spans="1:11" x14ac:dyDescent="0.15">
      <c r="A1355" s="274">
        <v>1354</v>
      </c>
      <c r="B1355" s="285" t="s">
        <v>1824</v>
      </c>
      <c r="C1355" s="285" t="s">
        <v>1056</v>
      </c>
      <c r="D1355" s="285">
        <v>0</v>
      </c>
      <c r="E1355" s="285">
        <v>100</v>
      </c>
      <c r="F1355" s="286" t="s">
        <v>456</v>
      </c>
      <c r="G1355" s="285">
        <v>1</v>
      </c>
      <c r="H1355" s="285">
        <f>'Pixel-System'!AQ101</f>
        <v>0</v>
      </c>
      <c r="I1355" s="345" t="s">
        <v>6188</v>
      </c>
      <c r="J1355" s="345">
        <f t="shared" si="20"/>
        <v>0</v>
      </c>
      <c r="K1355" s="277"/>
    </row>
    <row r="1356" spans="1:11" x14ac:dyDescent="0.15">
      <c r="A1356" s="274">
        <v>1355</v>
      </c>
      <c r="B1356" s="285" t="s">
        <v>1825</v>
      </c>
      <c r="C1356" s="285" t="s">
        <v>1056</v>
      </c>
      <c r="D1356" s="285">
        <v>0</v>
      </c>
      <c r="E1356" s="285">
        <v>100</v>
      </c>
      <c r="F1356" s="286" t="s">
        <v>456</v>
      </c>
      <c r="G1356" s="285">
        <v>1</v>
      </c>
      <c r="H1356" s="285">
        <f>'Pixel-System'!AQ102</f>
        <v>0</v>
      </c>
      <c r="I1356" s="345" t="s">
        <v>6188</v>
      </c>
      <c r="J1356" s="345">
        <f t="shared" si="20"/>
        <v>0</v>
      </c>
      <c r="K1356" s="277"/>
    </row>
    <row r="1357" spans="1:11" x14ac:dyDescent="0.15">
      <c r="A1357" s="274">
        <v>1356</v>
      </c>
      <c r="B1357" s="285" t="s">
        <v>1826</v>
      </c>
      <c r="C1357" s="285" t="s">
        <v>1056</v>
      </c>
      <c r="D1357" s="285">
        <v>0</v>
      </c>
      <c r="E1357" s="285">
        <v>100</v>
      </c>
      <c r="F1357" s="286" t="s">
        <v>456</v>
      </c>
      <c r="G1357" s="285">
        <v>1</v>
      </c>
      <c r="H1357" s="285">
        <f>'Pixel-System'!AQ103</f>
        <v>0</v>
      </c>
      <c r="I1357" s="345" t="s">
        <v>6188</v>
      </c>
      <c r="J1357" s="345">
        <f t="shared" ref="J1357:J1420" si="21">H1357*100</f>
        <v>0</v>
      </c>
      <c r="K1357" s="277"/>
    </row>
    <row r="1358" spans="1:11" x14ac:dyDescent="0.15">
      <c r="A1358" s="274">
        <v>1357</v>
      </c>
      <c r="B1358" s="285" t="s">
        <v>1827</v>
      </c>
      <c r="C1358" s="285" t="s">
        <v>1056</v>
      </c>
      <c r="D1358" s="285">
        <v>0</v>
      </c>
      <c r="E1358" s="285">
        <v>100</v>
      </c>
      <c r="F1358" s="286" t="s">
        <v>456</v>
      </c>
      <c r="G1358" s="285">
        <v>1</v>
      </c>
      <c r="H1358" s="285">
        <f>'Pixel-System'!AQ104</f>
        <v>0</v>
      </c>
      <c r="I1358" s="345" t="s">
        <v>6188</v>
      </c>
      <c r="J1358" s="345">
        <f t="shared" si="21"/>
        <v>0</v>
      </c>
      <c r="K1358" s="277"/>
    </row>
    <row r="1359" spans="1:11" x14ac:dyDescent="0.15">
      <c r="A1359" s="274">
        <v>1358</v>
      </c>
      <c r="B1359" s="285" t="s">
        <v>1828</v>
      </c>
      <c r="C1359" s="285" t="s">
        <v>1056</v>
      </c>
      <c r="D1359" s="285">
        <v>0</v>
      </c>
      <c r="E1359" s="285">
        <v>100</v>
      </c>
      <c r="F1359" s="286" t="s">
        <v>456</v>
      </c>
      <c r="G1359" s="285">
        <v>1</v>
      </c>
      <c r="H1359" s="285">
        <f>'Pixel-System'!AQ105</f>
        <v>0</v>
      </c>
      <c r="I1359" s="345" t="s">
        <v>6188</v>
      </c>
      <c r="J1359" s="345">
        <f t="shared" si="21"/>
        <v>0</v>
      </c>
      <c r="K1359" s="277"/>
    </row>
    <row r="1360" spans="1:11" x14ac:dyDescent="0.15">
      <c r="A1360" s="274">
        <v>1359</v>
      </c>
      <c r="B1360" s="275" t="s">
        <v>1829</v>
      </c>
      <c r="C1360" s="275" t="s">
        <v>1056</v>
      </c>
      <c r="D1360" s="275">
        <v>0</v>
      </c>
      <c r="E1360" s="275">
        <v>100</v>
      </c>
      <c r="F1360" s="282" t="s">
        <v>456</v>
      </c>
      <c r="G1360" s="275">
        <v>1</v>
      </c>
      <c r="H1360" s="275">
        <f>'Pixel-System'!M9</f>
        <v>100</v>
      </c>
      <c r="I1360" s="276" t="s">
        <v>6190</v>
      </c>
      <c r="J1360" s="276">
        <f t="shared" si="21"/>
        <v>10000</v>
      </c>
      <c r="K1360" s="277"/>
    </row>
    <row r="1361" spans="1:11" x14ac:dyDescent="0.15">
      <c r="A1361" s="274">
        <v>1360</v>
      </c>
      <c r="B1361" s="275" t="s">
        <v>1830</v>
      </c>
      <c r="C1361" s="275" t="s">
        <v>1056</v>
      </c>
      <c r="D1361" s="275">
        <v>0</v>
      </c>
      <c r="E1361" s="275">
        <v>100</v>
      </c>
      <c r="F1361" s="282" t="s">
        <v>456</v>
      </c>
      <c r="G1361" s="275">
        <v>1</v>
      </c>
      <c r="H1361" s="275">
        <f>'Pixel-System'!W9</f>
        <v>100</v>
      </c>
      <c r="I1361" s="276" t="s">
        <v>6192</v>
      </c>
      <c r="J1361" s="276">
        <f t="shared" si="21"/>
        <v>10000</v>
      </c>
      <c r="K1361" s="277"/>
    </row>
    <row r="1362" spans="1:11" x14ac:dyDescent="0.15">
      <c r="A1362" s="274">
        <v>1361</v>
      </c>
      <c r="B1362" s="275" t="s">
        <v>1831</v>
      </c>
      <c r="C1362" s="275" t="s">
        <v>1056</v>
      </c>
      <c r="D1362" s="275">
        <v>0</v>
      </c>
      <c r="E1362" s="275">
        <v>100</v>
      </c>
      <c r="F1362" s="282" t="s">
        <v>456</v>
      </c>
      <c r="G1362" s="275">
        <v>1</v>
      </c>
      <c r="H1362" s="275">
        <f>'Pixel-System'!AG9</f>
        <v>100</v>
      </c>
      <c r="I1362" s="276" t="s">
        <v>6191</v>
      </c>
      <c r="J1362" s="276">
        <f t="shared" si="21"/>
        <v>10000</v>
      </c>
      <c r="K1362" s="277"/>
    </row>
    <row r="1363" spans="1:11" x14ac:dyDescent="0.15">
      <c r="A1363" s="274">
        <v>1362</v>
      </c>
      <c r="B1363" s="275" t="s">
        <v>1832</v>
      </c>
      <c r="C1363" s="275" t="s">
        <v>1056</v>
      </c>
      <c r="D1363" s="275">
        <v>0</v>
      </c>
      <c r="E1363" s="275">
        <v>100</v>
      </c>
      <c r="F1363" s="282" t="s">
        <v>456</v>
      </c>
      <c r="G1363" s="275">
        <v>1</v>
      </c>
      <c r="H1363" s="275">
        <f>'Pixel-System'!AQ9</f>
        <v>100</v>
      </c>
      <c r="I1363" s="276" t="s">
        <v>6193</v>
      </c>
      <c r="J1363" s="276">
        <f t="shared" si="21"/>
        <v>10000</v>
      </c>
      <c r="K1363" s="277"/>
    </row>
    <row r="1364" spans="1:11" x14ac:dyDescent="0.15">
      <c r="A1364" s="274">
        <v>1363</v>
      </c>
      <c r="B1364" s="275" t="s">
        <v>1834</v>
      </c>
      <c r="C1364" s="275" t="s">
        <v>1056</v>
      </c>
      <c r="D1364" s="275">
        <v>0</v>
      </c>
      <c r="E1364" s="275">
        <v>100</v>
      </c>
      <c r="F1364" s="282" t="s">
        <v>456</v>
      </c>
      <c r="G1364" s="275">
        <v>1</v>
      </c>
      <c r="H1364" s="275">
        <f>'Pixel-System'!N10</f>
        <v>100</v>
      </c>
      <c r="I1364" s="276" t="s">
        <v>6195</v>
      </c>
      <c r="J1364" s="276">
        <f t="shared" si="21"/>
        <v>10000</v>
      </c>
      <c r="K1364" s="277"/>
    </row>
    <row r="1365" spans="1:11" x14ac:dyDescent="0.15">
      <c r="A1365" s="274">
        <v>1364</v>
      </c>
      <c r="B1365" s="275" t="s">
        <v>1835</v>
      </c>
      <c r="C1365" s="275" t="s">
        <v>1056</v>
      </c>
      <c r="D1365" s="275">
        <v>0</v>
      </c>
      <c r="E1365" s="275">
        <v>100</v>
      </c>
      <c r="F1365" s="282" t="s">
        <v>456</v>
      </c>
      <c r="G1365" s="275">
        <v>1</v>
      </c>
      <c r="H1365" s="275">
        <f>'Pixel-System'!N11</f>
        <v>100</v>
      </c>
      <c r="I1365" s="276" t="s">
        <v>6195</v>
      </c>
      <c r="J1365" s="276">
        <f t="shared" si="21"/>
        <v>10000</v>
      </c>
      <c r="K1365" s="277"/>
    </row>
    <row r="1366" spans="1:11" x14ac:dyDescent="0.15">
      <c r="A1366" s="274">
        <v>1365</v>
      </c>
      <c r="B1366" s="275" t="s">
        <v>1836</v>
      </c>
      <c r="C1366" s="275" t="s">
        <v>1056</v>
      </c>
      <c r="D1366" s="275">
        <v>0</v>
      </c>
      <c r="E1366" s="275">
        <v>100</v>
      </c>
      <c r="F1366" s="282" t="s">
        <v>456</v>
      </c>
      <c r="G1366" s="275">
        <v>1</v>
      </c>
      <c r="H1366" s="275">
        <f>'Pixel-System'!N12</f>
        <v>100</v>
      </c>
      <c r="I1366" s="276" t="s">
        <v>6195</v>
      </c>
      <c r="J1366" s="276">
        <f t="shared" si="21"/>
        <v>10000</v>
      </c>
      <c r="K1366" s="277"/>
    </row>
    <row r="1367" spans="1:11" x14ac:dyDescent="0.15">
      <c r="A1367" s="274">
        <v>1366</v>
      </c>
      <c r="B1367" s="275" t="s">
        <v>1837</v>
      </c>
      <c r="C1367" s="275" t="s">
        <v>1056</v>
      </c>
      <c r="D1367" s="275">
        <v>0</v>
      </c>
      <c r="E1367" s="275">
        <v>100</v>
      </c>
      <c r="F1367" s="282" t="s">
        <v>456</v>
      </c>
      <c r="G1367" s="275">
        <v>1</v>
      </c>
      <c r="H1367" s="275">
        <f>'Pixel-System'!N13</f>
        <v>100</v>
      </c>
      <c r="I1367" s="276" t="s">
        <v>6195</v>
      </c>
      <c r="J1367" s="276">
        <f t="shared" si="21"/>
        <v>10000</v>
      </c>
      <c r="K1367" s="277"/>
    </row>
    <row r="1368" spans="1:11" x14ac:dyDescent="0.15">
      <c r="A1368" s="274">
        <v>1367</v>
      </c>
      <c r="B1368" s="275" t="s">
        <v>1838</v>
      </c>
      <c r="C1368" s="275" t="s">
        <v>1056</v>
      </c>
      <c r="D1368" s="275">
        <v>0</v>
      </c>
      <c r="E1368" s="275">
        <v>100</v>
      </c>
      <c r="F1368" s="282" t="s">
        <v>456</v>
      </c>
      <c r="G1368" s="275">
        <v>1</v>
      </c>
      <c r="H1368" s="275">
        <f>'Pixel-System'!N14</f>
        <v>0</v>
      </c>
      <c r="I1368" s="276" t="s">
        <v>6195</v>
      </c>
      <c r="J1368" s="276">
        <f t="shared" si="21"/>
        <v>0</v>
      </c>
      <c r="K1368" s="277"/>
    </row>
    <row r="1369" spans="1:11" x14ac:dyDescent="0.15">
      <c r="A1369" s="274">
        <v>1368</v>
      </c>
      <c r="B1369" s="275" t="s">
        <v>1839</v>
      </c>
      <c r="C1369" s="275" t="s">
        <v>1056</v>
      </c>
      <c r="D1369" s="275">
        <v>0</v>
      </c>
      <c r="E1369" s="275">
        <v>100</v>
      </c>
      <c r="F1369" s="282" t="s">
        <v>456</v>
      </c>
      <c r="G1369" s="275">
        <v>1</v>
      </c>
      <c r="H1369" s="275">
        <f>'Pixel-System'!N15</f>
        <v>0</v>
      </c>
      <c r="I1369" s="276" t="s">
        <v>6195</v>
      </c>
      <c r="J1369" s="276">
        <f t="shared" si="21"/>
        <v>0</v>
      </c>
      <c r="K1369" s="277"/>
    </row>
    <row r="1370" spans="1:11" x14ac:dyDescent="0.15">
      <c r="A1370" s="274">
        <v>1369</v>
      </c>
      <c r="B1370" s="275" t="s">
        <v>1840</v>
      </c>
      <c r="C1370" s="275" t="s">
        <v>1056</v>
      </c>
      <c r="D1370" s="275">
        <v>0</v>
      </c>
      <c r="E1370" s="275">
        <v>100</v>
      </c>
      <c r="F1370" s="282" t="s">
        <v>456</v>
      </c>
      <c r="G1370" s="275">
        <v>1</v>
      </c>
      <c r="H1370" s="275">
        <f>'Pixel-System'!N16</f>
        <v>0</v>
      </c>
      <c r="I1370" s="276" t="s">
        <v>6195</v>
      </c>
      <c r="J1370" s="276">
        <f t="shared" si="21"/>
        <v>0</v>
      </c>
      <c r="K1370" s="277"/>
    </row>
    <row r="1371" spans="1:11" x14ac:dyDescent="0.15">
      <c r="A1371" s="274">
        <v>1370</v>
      </c>
      <c r="B1371" s="275" t="s">
        <v>1841</v>
      </c>
      <c r="C1371" s="275" t="s">
        <v>1056</v>
      </c>
      <c r="D1371" s="275">
        <v>0</v>
      </c>
      <c r="E1371" s="275">
        <v>100</v>
      </c>
      <c r="F1371" s="282" t="s">
        <v>456</v>
      </c>
      <c r="G1371" s="275">
        <v>1</v>
      </c>
      <c r="H1371" s="275">
        <f>'Pixel-System'!N17</f>
        <v>0</v>
      </c>
      <c r="I1371" s="276" t="s">
        <v>6195</v>
      </c>
      <c r="J1371" s="276">
        <f t="shared" si="21"/>
        <v>0</v>
      </c>
      <c r="K1371" s="277"/>
    </row>
    <row r="1372" spans="1:11" x14ac:dyDescent="0.15">
      <c r="A1372" s="274">
        <v>1371</v>
      </c>
      <c r="B1372" s="275" t="s">
        <v>1842</v>
      </c>
      <c r="C1372" s="275" t="s">
        <v>1056</v>
      </c>
      <c r="D1372" s="275">
        <v>0</v>
      </c>
      <c r="E1372" s="275">
        <v>100</v>
      </c>
      <c r="F1372" s="282" t="s">
        <v>456</v>
      </c>
      <c r="G1372" s="275">
        <v>1</v>
      </c>
      <c r="H1372" s="275">
        <f>'Pixel-System'!N18</f>
        <v>0</v>
      </c>
      <c r="I1372" s="276" t="s">
        <v>6195</v>
      </c>
      <c r="J1372" s="276">
        <f t="shared" si="21"/>
        <v>0</v>
      </c>
      <c r="K1372" s="277"/>
    </row>
    <row r="1373" spans="1:11" x14ac:dyDescent="0.15">
      <c r="A1373" s="274">
        <v>1372</v>
      </c>
      <c r="B1373" s="275" t="s">
        <v>1843</v>
      </c>
      <c r="C1373" s="275" t="s">
        <v>1056</v>
      </c>
      <c r="D1373" s="275">
        <v>0</v>
      </c>
      <c r="E1373" s="275">
        <v>100</v>
      </c>
      <c r="F1373" s="282" t="s">
        <v>456</v>
      </c>
      <c r="G1373" s="275">
        <v>1</v>
      </c>
      <c r="H1373" s="275">
        <f>'Pixel-System'!N19</f>
        <v>0</v>
      </c>
      <c r="I1373" s="276" t="s">
        <v>6195</v>
      </c>
      <c r="J1373" s="276">
        <f t="shared" si="21"/>
        <v>0</v>
      </c>
      <c r="K1373" s="277"/>
    </row>
    <row r="1374" spans="1:11" x14ac:dyDescent="0.15">
      <c r="A1374" s="274">
        <v>1373</v>
      </c>
      <c r="B1374" s="275" t="s">
        <v>1844</v>
      </c>
      <c r="C1374" s="275" t="s">
        <v>1056</v>
      </c>
      <c r="D1374" s="275">
        <v>0</v>
      </c>
      <c r="E1374" s="275">
        <v>100</v>
      </c>
      <c r="F1374" s="282" t="s">
        <v>456</v>
      </c>
      <c r="G1374" s="275">
        <v>1</v>
      </c>
      <c r="H1374" s="275">
        <f>'Pixel-System'!N20</f>
        <v>0</v>
      </c>
      <c r="I1374" s="276" t="s">
        <v>6195</v>
      </c>
      <c r="J1374" s="276">
        <f t="shared" si="21"/>
        <v>0</v>
      </c>
      <c r="K1374" s="277"/>
    </row>
    <row r="1375" spans="1:11" x14ac:dyDescent="0.15">
      <c r="A1375" s="274">
        <v>1374</v>
      </c>
      <c r="B1375" s="275" t="s">
        <v>1845</v>
      </c>
      <c r="C1375" s="275" t="s">
        <v>1056</v>
      </c>
      <c r="D1375" s="275">
        <v>0</v>
      </c>
      <c r="E1375" s="275">
        <v>100</v>
      </c>
      <c r="F1375" s="282" t="s">
        <v>456</v>
      </c>
      <c r="G1375" s="275">
        <v>1</v>
      </c>
      <c r="H1375" s="275">
        <f>'Pixel-System'!N21</f>
        <v>0</v>
      </c>
      <c r="I1375" s="276" t="s">
        <v>6195</v>
      </c>
      <c r="J1375" s="276">
        <f t="shared" si="21"/>
        <v>0</v>
      </c>
      <c r="K1375" s="277"/>
    </row>
    <row r="1376" spans="1:11" x14ac:dyDescent="0.15">
      <c r="A1376" s="274">
        <v>1375</v>
      </c>
      <c r="B1376" s="275" t="s">
        <v>1846</v>
      </c>
      <c r="C1376" s="275" t="s">
        <v>1056</v>
      </c>
      <c r="D1376" s="275">
        <v>0</v>
      </c>
      <c r="E1376" s="275">
        <v>100</v>
      </c>
      <c r="F1376" s="282" t="s">
        <v>456</v>
      </c>
      <c r="G1376" s="275">
        <v>1</v>
      </c>
      <c r="H1376" s="275">
        <f>'Pixel-System'!N22</f>
        <v>7</v>
      </c>
      <c r="I1376" s="276" t="s">
        <v>6195</v>
      </c>
      <c r="J1376" s="276">
        <f t="shared" si="21"/>
        <v>700</v>
      </c>
      <c r="K1376" s="277"/>
    </row>
    <row r="1377" spans="1:11" x14ac:dyDescent="0.15">
      <c r="A1377" s="274">
        <v>1376</v>
      </c>
      <c r="B1377" s="275" t="s">
        <v>1847</v>
      </c>
      <c r="C1377" s="275" t="s">
        <v>1056</v>
      </c>
      <c r="D1377" s="275">
        <v>0</v>
      </c>
      <c r="E1377" s="275">
        <v>100</v>
      </c>
      <c r="F1377" s="282" t="s">
        <v>456</v>
      </c>
      <c r="G1377" s="275">
        <v>1</v>
      </c>
      <c r="H1377" s="275">
        <f>'Pixel-System'!N23</f>
        <v>5</v>
      </c>
      <c r="I1377" s="276" t="s">
        <v>6195</v>
      </c>
      <c r="J1377" s="276">
        <f t="shared" si="21"/>
        <v>500</v>
      </c>
      <c r="K1377" s="277"/>
    </row>
    <row r="1378" spans="1:11" x14ac:dyDescent="0.15">
      <c r="A1378" s="274">
        <v>1377</v>
      </c>
      <c r="B1378" s="275" t="s">
        <v>1848</v>
      </c>
      <c r="C1378" s="275" t="s">
        <v>1056</v>
      </c>
      <c r="D1378" s="275">
        <v>0</v>
      </c>
      <c r="E1378" s="275">
        <v>100</v>
      </c>
      <c r="F1378" s="282" t="s">
        <v>456</v>
      </c>
      <c r="G1378" s="275">
        <v>1</v>
      </c>
      <c r="H1378" s="275">
        <f>'Pixel-System'!N24</f>
        <v>0</v>
      </c>
      <c r="I1378" s="276" t="s">
        <v>6195</v>
      </c>
      <c r="J1378" s="276">
        <f t="shared" si="21"/>
        <v>0</v>
      </c>
      <c r="K1378" s="277"/>
    </row>
    <row r="1379" spans="1:11" x14ac:dyDescent="0.15">
      <c r="A1379" s="274">
        <v>1378</v>
      </c>
      <c r="B1379" s="275" t="s">
        <v>1849</v>
      </c>
      <c r="C1379" s="275" t="s">
        <v>1056</v>
      </c>
      <c r="D1379" s="275">
        <v>0</v>
      </c>
      <c r="E1379" s="275">
        <v>100</v>
      </c>
      <c r="F1379" s="282" t="s">
        <v>456</v>
      </c>
      <c r="G1379" s="275">
        <v>1</v>
      </c>
      <c r="H1379" s="275">
        <f>'Pixel-System'!N25</f>
        <v>0</v>
      </c>
      <c r="I1379" s="276" t="s">
        <v>6195</v>
      </c>
      <c r="J1379" s="276">
        <f t="shared" si="21"/>
        <v>0</v>
      </c>
      <c r="K1379" s="277"/>
    </row>
    <row r="1380" spans="1:11" x14ac:dyDescent="0.15">
      <c r="A1380" s="274">
        <v>1379</v>
      </c>
      <c r="B1380" s="275" t="s">
        <v>1833</v>
      </c>
      <c r="C1380" s="275" t="s">
        <v>1056</v>
      </c>
      <c r="D1380" s="275">
        <v>0</v>
      </c>
      <c r="E1380" s="275">
        <v>100</v>
      </c>
      <c r="F1380" s="282" t="s">
        <v>456</v>
      </c>
      <c r="G1380" s="275">
        <v>1</v>
      </c>
      <c r="H1380" s="275">
        <f>'Pixel-System'!N26</f>
        <v>100</v>
      </c>
      <c r="I1380" s="276" t="s">
        <v>6195</v>
      </c>
      <c r="J1380" s="276">
        <f t="shared" si="21"/>
        <v>10000</v>
      </c>
      <c r="K1380" s="277"/>
    </row>
    <row r="1381" spans="1:11" x14ac:dyDescent="0.15">
      <c r="A1381" s="274">
        <v>1380</v>
      </c>
      <c r="B1381" s="275" t="s">
        <v>1850</v>
      </c>
      <c r="C1381" s="275" t="s">
        <v>1056</v>
      </c>
      <c r="D1381" s="275">
        <v>0</v>
      </c>
      <c r="E1381" s="275">
        <v>100</v>
      </c>
      <c r="F1381" s="282" t="s">
        <v>456</v>
      </c>
      <c r="G1381" s="275">
        <v>1</v>
      </c>
      <c r="H1381" s="275">
        <f>'Pixel-System'!N27</f>
        <v>100</v>
      </c>
      <c r="I1381" s="276" t="s">
        <v>6195</v>
      </c>
      <c r="J1381" s="276">
        <f t="shared" si="21"/>
        <v>10000</v>
      </c>
      <c r="K1381" s="277"/>
    </row>
    <row r="1382" spans="1:11" x14ac:dyDescent="0.15">
      <c r="A1382" s="274">
        <v>1381</v>
      </c>
      <c r="B1382" s="275" t="s">
        <v>1851</v>
      </c>
      <c r="C1382" s="275" t="s">
        <v>1056</v>
      </c>
      <c r="D1382" s="275">
        <v>0</v>
      </c>
      <c r="E1382" s="275">
        <v>100</v>
      </c>
      <c r="F1382" s="282" t="s">
        <v>456</v>
      </c>
      <c r="G1382" s="275">
        <v>1</v>
      </c>
      <c r="H1382" s="275">
        <f>'Pixel-System'!N28</f>
        <v>100</v>
      </c>
      <c r="I1382" s="276" t="s">
        <v>6195</v>
      </c>
      <c r="J1382" s="276">
        <f t="shared" si="21"/>
        <v>10000</v>
      </c>
      <c r="K1382" s="277"/>
    </row>
    <row r="1383" spans="1:11" x14ac:dyDescent="0.15">
      <c r="A1383" s="274">
        <v>1382</v>
      </c>
      <c r="B1383" s="275" t="s">
        <v>1852</v>
      </c>
      <c r="C1383" s="275" t="s">
        <v>1056</v>
      </c>
      <c r="D1383" s="275">
        <v>0</v>
      </c>
      <c r="E1383" s="275">
        <v>100</v>
      </c>
      <c r="F1383" s="282" t="s">
        <v>456</v>
      </c>
      <c r="G1383" s="275">
        <v>1</v>
      </c>
      <c r="H1383" s="275">
        <f>'Pixel-System'!N29</f>
        <v>100</v>
      </c>
      <c r="I1383" s="276" t="s">
        <v>6195</v>
      </c>
      <c r="J1383" s="276">
        <f t="shared" si="21"/>
        <v>10000</v>
      </c>
      <c r="K1383" s="277"/>
    </row>
    <row r="1384" spans="1:11" x14ac:dyDescent="0.15">
      <c r="A1384" s="274">
        <v>1383</v>
      </c>
      <c r="B1384" s="275" t="s">
        <v>1853</v>
      </c>
      <c r="C1384" s="275" t="s">
        <v>1056</v>
      </c>
      <c r="D1384" s="275">
        <v>0</v>
      </c>
      <c r="E1384" s="275">
        <v>100</v>
      </c>
      <c r="F1384" s="282" t="s">
        <v>456</v>
      </c>
      <c r="G1384" s="275">
        <v>1</v>
      </c>
      <c r="H1384" s="275">
        <f>'Pixel-System'!N30</f>
        <v>0</v>
      </c>
      <c r="I1384" s="276" t="s">
        <v>6195</v>
      </c>
      <c r="J1384" s="276">
        <f t="shared" si="21"/>
        <v>0</v>
      </c>
      <c r="K1384" s="277"/>
    </row>
    <row r="1385" spans="1:11" x14ac:dyDescent="0.15">
      <c r="A1385" s="274">
        <v>1384</v>
      </c>
      <c r="B1385" s="275" t="s">
        <v>1854</v>
      </c>
      <c r="C1385" s="275" t="s">
        <v>1056</v>
      </c>
      <c r="D1385" s="275">
        <v>0</v>
      </c>
      <c r="E1385" s="275">
        <v>100</v>
      </c>
      <c r="F1385" s="282" t="s">
        <v>456</v>
      </c>
      <c r="G1385" s="275">
        <v>1</v>
      </c>
      <c r="H1385" s="275">
        <f>'Pixel-System'!N31</f>
        <v>0</v>
      </c>
      <c r="I1385" s="276" t="s">
        <v>6195</v>
      </c>
      <c r="J1385" s="276">
        <f t="shared" si="21"/>
        <v>0</v>
      </c>
      <c r="K1385" s="277"/>
    </row>
    <row r="1386" spans="1:11" x14ac:dyDescent="0.15">
      <c r="A1386" s="274">
        <v>1385</v>
      </c>
      <c r="B1386" s="275" t="s">
        <v>1855</v>
      </c>
      <c r="C1386" s="275" t="s">
        <v>1056</v>
      </c>
      <c r="D1386" s="275">
        <v>0</v>
      </c>
      <c r="E1386" s="275">
        <v>100</v>
      </c>
      <c r="F1386" s="282" t="s">
        <v>456</v>
      </c>
      <c r="G1386" s="275">
        <v>1</v>
      </c>
      <c r="H1386" s="275">
        <f>'Pixel-System'!N32</f>
        <v>0</v>
      </c>
      <c r="I1386" s="276" t="s">
        <v>6195</v>
      </c>
      <c r="J1386" s="276">
        <f t="shared" si="21"/>
        <v>0</v>
      </c>
      <c r="K1386" s="277"/>
    </row>
    <row r="1387" spans="1:11" x14ac:dyDescent="0.15">
      <c r="A1387" s="274">
        <v>1386</v>
      </c>
      <c r="B1387" s="275" t="s">
        <v>1856</v>
      </c>
      <c r="C1387" s="275" t="s">
        <v>1056</v>
      </c>
      <c r="D1387" s="275">
        <v>0</v>
      </c>
      <c r="E1387" s="275">
        <v>100</v>
      </c>
      <c r="F1387" s="282" t="s">
        <v>456</v>
      </c>
      <c r="G1387" s="275">
        <v>1</v>
      </c>
      <c r="H1387" s="275">
        <f>'Pixel-System'!N33</f>
        <v>0</v>
      </c>
      <c r="I1387" s="276" t="s">
        <v>6195</v>
      </c>
      <c r="J1387" s="276">
        <f t="shared" si="21"/>
        <v>0</v>
      </c>
      <c r="K1387" s="277"/>
    </row>
    <row r="1388" spans="1:11" x14ac:dyDescent="0.15">
      <c r="A1388" s="274">
        <v>1387</v>
      </c>
      <c r="B1388" s="275" t="s">
        <v>1857</v>
      </c>
      <c r="C1388" s="275" t="s">
        <v>1056</v>
      </c>
      <c r="D1388" s="275">
        <v>0</v>
      </c>
      <c r="E1388" s="275">
        <v>100</v>
      </c>
      <c r="F1388" s="282" t="s">
        <v>456</v>
      </c>
      <c r="G1388" s="275">
        <v>1</v>
      </c>
      <c r="H1388" s="275">
        <f>'Pixel-System'!N34</f>
        <v>0</v>
      </c>
      <c r="I1388" s="276" t="s">
        <v>6195</v>
      </c>
      <c r="J1388" s="276">
        <f t="shared" si="21"/>
        <v>0</v>
      </c>
      <c r="K1388" s="277"/>
    </row>
    <row r="1389" spans="1:11" x14ac:dyDescent="0.15">
      <c r="A1389" s="274">
        <v>1388</v>
      </c>
      <c r="B1389" s="275" t="s">
        <v>1858</v>
      </c>
      <c r="C1389" s="275" t="s">
        <v>1056</v>
      </c>
      <c r="D1389" s="275">
        <v>0</v>
      </c>
      <c r="E1389" s="275">
        <v>100</v>
      </c>
      <c r="F1389" s="282" t="s">
        <v>456</v>
      </c>
      <c r="G1389" s="275">
        <v>1</v>
      </c>
      <c r="H1389" s="275">
        <f>'Pixel-System'!N35</f>
        <v>0</v>
      </c>
      <c r="I1389" s="276" t="s">
        <v>6195</v>
      </c>
      <c r="J1389" s="276">
        <f t="shared" si="21"/>
        <v>0</v>
      </c>
      <c r="K1389" s="277"/>
    </row>
    <row r="1390" spans="1:11" x14ac:dyDescent="0.15">
      <c r="A1390" s="274">
        <v>1389</v>
      </c>
      <c r="B1390" s="275" t="s">
        <v>1859</v>
      </c>
      <c r="C1390" s="275" t="s">
        <v>1056</v>
      </c>
      <c r="D1390" s="275">
        <v>0</v>
      </c>
      <c r="E1390" s="275">
        <v>100</v>
      </c>
      <c r="F1390" s="282" t="s">
        <v>456</v>
      </c>
      <c r="G1390" s="275">
        <v>1</v>
      </c>
      <c r="H1390" s="275">
        <f>'Pixel-System'!N36</f>
        <v>0</v>
      </c>
      <c r="I1390" s="276" t="s">
        <v>6195</v>
      </c>
      <c r="J1390" s="276">
        <f t="shared" si="21"/>
        <v>0</v>
      </c>
      <c r="K1390" s="277"/>
    </row>
    <row r="1391" spans="1:11" x14ac:dyDescent="0.15">
      <c r="A1391" s="274">
        <v>1390</v>
      </c>
      <c r="B1391" s="275" t="s">
        <v>1860</v>
      </c>
      <c r="C1391" s="275" t="s">
        <v>1056</v>
      </c>
      <c r="D1391" s="275">
        <v>0</v>
      </c>
      <c r="E1391" s="275">
        <v>100</v>
      </c>
      <c r="F1391" s="282" t="s">
        <v>456</v>
      </c>
      <c r="G1391" s="275">
        <v>1</v>
      </c>
      <c r="H1391" s="275">
        <f>'Pixel-System'!N37</f>
        <v>0</v>
      </c>
      <c r="I1391" s="276" t="s">
        <v>6195</v>
      </c>
      <c r="J1391" s="276">
        <f t="shared" si="21"/>
        <v>0</v>
      </c>
      <c r="K1391" s="277"/>
    </row>
    <row r="1392" spans="1:11" x14ac:dyDescent="0.15">
      <c r="A1392" s="274">
        <v>1391</v>
      </c>
      <c r="B1392" s="275" t="s">
        <v>1861</v>
      </c>
      <c r="C1392" s="275" t="s">
        <v>1056</v>
      </c>
      <c r="D1392" s="275">
        <v>0</v>
      </c>
      <c r="E1392" s="275">
        <v>100</v>
      </c>
      <c r="F1392" s="282" t="s">
        <v>456</v>
      </c>
      <c r="G1392" s="275">
        <v>1</v>
      </c>
      <c r="H1392" s="275">
        <f>'Pixel-System'!N38</f>
        <v>7</v>
      </c>
      <c r="I1392" s="276" t="s">
        <v>6195</v>
      </c>
      <c r="J1392" s="276">
        <f t="shared" si="21"/>
        <v>700</v>
      </c>
      <c r="K1392" s="277"/>
    </row>
    <row r="1393" spans="1:11" x14ac:dyDescent="0.15">
      <c r="A1393" s="274">
        <v>1392</v>
      </c>
      <c r="B1393" s="275" t="s">
        <v>1862</v>
      </c>
      <c r="C1393" s="275" t="s">
        <v>1056</v>
      </c>
      <c r="D1393" s="275">
        <v>0</v>
      </c>
      <c r="E1393" s="275">
        <v>100</v>
      </c>
      <c r="F1393" s="282" t="s">
        <v>456</v>
      </c>
      <c r="G1393" s="275">
        <v>1</v>
      </c>
      <c r="H1393" s="275">
        <f>'Pixel-System'!N39</f>
        <v>5</v>
      </c>
      <c r="I1393" s="276" t="s">
        <v>6195</v>
      </c>
      <c r="J1393" s="276">
        <f t="shared" si="21"/>
        <v>500</v>
      </c>
      <c r="K1393" s="277"/>
    </row>
    <row r="1394" spans="1:11" x14ac:dyDescent="0.15">
      <c r="A1394" s="274">
        <v>1393</v>
      </c>
      <c r="B1394" s="275" t="s">
        <v>1863</v>
      </c>
      <c r="C1394" s="275" t="s">
        <v>1056</v>
      </c>
      <c r="D1394" s="275">
        <v>0</v>
      </c>
      <c r="E1394" s="275">
        <v>100</v>
      </c>
      <c r="F1394" s="282" t="s">
        <v>456</v>
      </c>
      <c r="G1394" s="275">
        <v>1</v>
      </c>
      <c r="H1394" s="275">
        <f>'Pixel-System'!N40</f>
        <v>0</v>
      </c>
      <c r="I1394" s="276" t="s">
        <v>6195</v>
      </c>
      <c r="J1394" s="276">
        <f t="shared" si="21"/>
        <v>0</v>
      </c>
      <c r="K1394" s="277"/>
    </row>
    <row r="1395" spans="1:11" x14ac:dyDescent="0.15">
      <c r="A1395" s="274">
        <v>1394</v>
      </c>
      <c r="B1395" s="275" t="s">
        <v>1864</v>
      </c>
      <c r="C1395" s="275" t="s">
        <v>1056</v>
      </c>
      <c r="D1395" s="275">
        <v>0</v>
      </c>
      <c r="E1395" s="275">
        <v>100</v>
      </c>
      <c r="F1395" s="282" t="s">
        <v>456</v>
      </c>
      <c r="G1395" s="275">
        <v>1</v>
      </c>
      <c r="H1395" s="275">
        <f>'Pixel-System'!N41</f>
        <v>0</v>
      </c>
      <c r="I1395" s="276" t="s">
        <v>6195</v>
      </c>
      <c r="J1395" s="276">
        <f t="shared" si="21"/>
        <v>0</v>
      </c>
      <c r="K1395" s="277"/>
    </row>
    <row r="1396" spans="1:11" x14ac:dyDescent="0.15">
      <c r="A1396" s="274">
        <v>1395</v>
      </c>
      <c r="B1396" s="275" t="s">
        <v>1865</v>
      </c>
      <c r="C1396" s="275" t="s">
        <v>1056</v>
      </c>
      <c r="D1396" s="275">
        <v>0</v>
      </c>
      <c r="E1396" s="275">
        <v>100</v>
      </c>
      <c r="F1396" s="282" t="s">
        <v>456</v>
      </c>
      <c r="G1396" s="275">
        <v>1</v>
      </c>
      <c r="H1396" s="275">
        <f>'Pixel-System'!N42</f>
        <v>100</v>
      </c>
      <c r="I1396" s="276" t="s">
        <v>6195</v>
      </c>
      <c r="J1396" s="276">
        <f t="shared" si="21"/>
        <v>10000</v>
      </c>
      <c r="K1396" s="277"/>
    </row>
    <row r="1397" spans="1:11" x14ac:dyDescent="0.15">
      <c r="A1397" s="274">
        <v>1396</v>
      </c>
      <c r="B1397" s="275" t="s">
        <v>1866</v>
      </c>
      <c r="C1397" s="275" t="s">
        <v>1056</v>
      </c>
      <c r="D1397" s="275">
        <v>0</v>
      </c>
      <c r="E1397" s="275">
        <v>100</v>
      </c>
      <c r="F1397" s="282" t="s">
        <v>456</v>
      </c>
      <c r="G1397" s="275">
        <v>1</v>
      </c>
      <c r="H1397" s="275">
        <f>'Pixel-System'!N43</f>
        <v>100</v>
      </c>
      <c r="I1397" s="276" t="s">
        <v>6195</v>
      </c>
      <c r="J1397" s="276">
        <f t="shared" si="21"/>
        <v>10000</v>
      </c>
      <c r="K1397" s="277"/>
    </row>
    <row r="1398" spans="1:11" x14ac:dyDescent="0.15">
      <c r="A1398" s="274">
        <v>1397</v>
      </c>
      <c r="B1398" s="275" t="s">
        <v>1867</v>
      </c>
      <c r="C1398" s="275" t="s">
        <v>1056</v>
      </c>
      <c r="D1398" s="275">
        <v>0</v>
      </c>
      <c r="E1398" s="275">
        <v>100</v>
      </c>
      <c r="F1398" s="282" t="s">
        <v>456</v>
      </c>
      <c r="G1398" s="275">
        <v>1</v>
      </c>
      <c r="H1398" s="275">
        <f>'Pixel-System'!N44</f>
        <v>100</v>
      </c>
      <c r="I1398" s="276" t="s">
        <v>6195</v>
      </c>
      <c r="J1398" s="276">
        <f t="shared" si="21"/>
        <v>10000</v>
      </c>
      <c r="K1398" s="277"/>
    </row>
    <row r="1399" spans="1:11" x14ac:dyDescent="0.15">
      <c r="A1399" s="274">
        <v>1398</v>
      </c>
      <c r="B1399" s="275" t="s">
        <v>1868</v>
      </c>
      <c r="C1399" s="275" t="s">
        <v>1056</v>
      </c>
      <c r="D1399" s="275">
        <v>0</v>
      </c>
      <c r="E1399" s="275">
        <v>100</v>
      </c>
      <c r="F1399" s="282" t="s">
        <v>456</v>
      </c>
      <c r="G1399" s="275">
        <v>1</v>
      </c>
      <c r="H1399" s="275">
        <f>'Pixel-System'!N45</f>
        <v>100</v>
      </c>
      <c r="I1399" s="276" t="s">
        <v>6195</v>
      </c>
      <c r="J1399" s="276">
        <f t="shared" si="21"/>
        <v>10000</v>
      </c>
      <c r="K1399" s="277"/>
    </row>
    <row r="1400" spans="1:11" x14ac:dyDescent="0.15">
      <c r="A1400" s="274">
        <v>1399</v>
      </c>
      <c r="B1400" s="275" t="s">
        <v>1869</v>
      </c>
      <c r="C1400" s="275" t="s">
        <v>1056</v>
      </c>
      <c r="D1400" s="275">
        <v>0</v>
      </c>
      <c r="E1400" s="275">
        <v>100</v>
      </c>
      <c r="F1400" s="282" t="s">
        <v>456</v>
      </c>
      <c r="G1400" s="275">
        <v>1</v>
      </c>
      <c r="H1400" s="275">
        <f>'Pixel-System'!N46</f>
        <v>0</v>
      </c>
      <c r="I1400" s="276" t="s">
        <v>6195</v>
      </c>
      <c r="J1400" s="276">
        <f t="shared" si="21"/>
        <v>0</v>
      </c>
      <c r="K1400" s="277"/>
    </row>
    <row r="1401" spans="1:11" x14ac:dyDescent="0.15">
      <c r="A1401" s="274">
        <v>1400</v>
      </c>
      <c r="B1401" s="275" t="s">
        <v>1870</v>
      </c>
      <c r="C1401" s="275" t="s">
        <v>1056</v>
      </c>
      <c r="D1401" s="275">
        <v>0</v>
      </c>
      <c r="E1401" s="275">
        <v>100</v>
      </c>
      <c r="F1401" s="282" t="s">
        <v>456</v>
      </c>
      <c r="G1401" s="275">
        <v>1</v>
      </c>
      <c r="H1401" s="275">
        <f>'Pixel-System'!N47</f>
        <v>0</v>
      </c>
      <c r="I1401" s="276" t="s">
        <v>6195</v>
      </c>
      <c r="J1401" s="276">
        <f t="shared" si="21"/>
        <v>0</v>
      </c>
      <c r="K1401" s="277"/>
    </row>
    <row r="1402" spans="1:11" x14ac:dyDescent="0.15">
      <c r="A1402" s="274">
        <v>1401</v>
      </c>
      <c r="B1402" s="275" t="s">
        <v>1871</v>
      </c>
      <c r="C1402" s="275" t="s">
        <v>1056</v>
      </c>
      <c r="D1402" s="275">
        <v>0</v>
      </c>
      <c r="E1402" s="275">
        <v>100</v>
      </c>
      <c r="F1402" s="282" t="s">
        <v>456</v>
      </c>
      <c r="G1402" s="275">
        <v>1</v>
      </c>
      <c r="H1402" s="275">
        <f>'Pixel-System'!N48</f>
        <v>0</v>
      </c>
      <c r="I1402" s="276" t="s">
        <v>6195</v>
      </c>
      <c r="J1402" s="276">
        <f t="shared" si="21"/>
        <v>0</v>
      </c>
      <c r="K1402" s="277"/>
    </row>
    <row r="1403" spans="1:11" x14ac:dyDescent="0.15">
      <c r="A1403" s="274">
        <v>1402</v>
      </c>
      <c r="B1403" s="275" t="s">
        <v>1872</v>
      </c>
      <c r="C1403" s="275" t="s">
        <v>1056</v>
      </c>
      <c r="D1403" s="275">
        <v>0</v>
      </c>
      <c r="E1403" s="275">
        <v>100</v>
      </c>
      <c r="F1403" s="282" t="s">
        <v>456</v>
      </c>
      <c r="G1403" s="275">
        <v>1</v>
      </c>
      <c r="H1403" s="275">
        <f>'Pixel-System'!N49</f>
        <v>0</v>
      </c>
      <c r="I1403" s="276" t="s">
        <v>6195</v>
      </c>
      <c r="J1403" s="276">
        <f t="shared" si="21"/>
        <v>0</v>
      </c>
      <c r="K1403" s="277"/>
    </row>
    <row r="1404" spans="1:11" x14ac:dyDescent="0.15">
      <c r="A1404" s="274">
        <v>1403</v>
      </c>
      <c r="B1404" s="275" t="s">
        <v>1873</v>
      </c>
      <c r="C1404" s="275" t="s">
        <v>1056</v>
      </c>
      <c r="D1404" s="275">
        <v>0</v>
      </c>
      <c r="E1404" s="275">
        <v>100</v>
      </c>
      <c r="F1404" s="282" t="s">
        <v>456</v>
      </c>
      <c r="G1404" s="275">
        <v>1</v>
      </c>
      <c r="H1404" s="275">
        <f>'Pixel-System'!N50</f>
        <v>0</v>
      </c>
      <c r="I1404" s="276" t="s">
        <v>6195</v>
      </c>
      <c r="J1404" s="276">
        <f t="shared" si="21"/>
        <v>0</v>
      </c>
      <c r="K1404" s="277"/>
    </row>
    <row r="1405" spans="1:11" x14ac:dyDescent="0.15">
      <c r="A1405" s="274">
        <v>1404</v>
      </c>
      <c r="B1405" s="275" t="s">
        <v>1874</v>
      </c>
      <c r="C1405" s="275" t="s">
        <v>1056</v>
      </c>
      <c r="D1405" s="275">
        <v>0</v>
      </c>
      <c r="E1405" s="275">
        <v>100</v>
      </c>
      <c r="F1405" s="282" t="s">
        <v>456</v>
      </c>
      <c r="G1405" s="275">
        <v>1</v>
      </c>
      <c r="H1405" s="275">
        <f>'Pixel-System'!N51</f>
        <v>0</v>
      </c>
      <c r="I1405" s="276" t="s">
        <v>6195</v>
      </c>
      <c r="J1405" s="276">
        <f t="shared" si="21"/>
        <v>0</v>
      </c>
      <c r="K1405" s="277"/>
    </row>
    <row r="1406" spans="1:11" x14ac:dyDescent="0.15">
      <c r="A1406" s="274">
        <v>1405</v>
      </c>
      <c r="B1406" s="275" t="s">
        <v>1875</v>
      </c>
      <c r="C1406" s="275" t="s">
        <v>1056</v>
      </c>
      <c r="D1406" s="275">
        <v>0</v>
      </c>
      <c r="E1406" s="275">
        <v>100</v>
      </c>
      <c r="F1406" s="282" t="s">
        <v>456</v>
      </c>
      <c r="G1406" s="275">
        <v>1</v>
      </c>
      <c r="H1406" s="275">
        <f>'Pixel-System'!N52</f>
        <v>0</v>
      </c>
      <c r="I1406" s="276" t="s">
        <v>6195</v>
      </c>
      <c r="J1406" s="276">
        <f t="shared" si="21"/>
        <v>0</v>
      </c>
      <c r="K1406" s="277"/>
    </row>
    <row r="1407" spans="1:11" x14ac:dyDescent="0.15">
      <c r="A1407" s="274">
        <v>1406</v>
      </c>
      <c r="B1407" s="275" t="s">
        <v>1876</v>
      </c>
      <c r="C1407" s="275" t="s">
        <v>1056</v>
      </c>
      <c r="D1407" s="275">
        <v>0</v>
      </c>
      <c r="E1407" s="275">
        <v>100</v>
      </c>
      <c r="F1407" s="282" t="s">
        <v>456</v>
      </c>
      <c r="G1407" s="275">
        <v>1</v>
      </c>
      <c r="H1407" s="275">
        <f>'Pixel-System'!N53</f>
        <v>0</v>
      </c>
      <c r="I1407" s="276" t="s">
        <v>6195</v>
      </c>
      <c r="J1407" s="276">
        <f t="shared" si="21"/>
        <v>0</v>
      </c>
      <c r="K1407" s="277"/>
    </row>
    <row r="1408" spans="1:11" x14ac:dyDescent="0.15">
      <c r="A1408" s="274">
        <v>1407</v>
      </c>
      <c r="B1408" s="275" t="s">
        <v>1877</v>
      </c>
      <c r="C1408" s="275" t="s">
        <v>1056</v>
      </c>
      <c r="D1408" s="275">
        <v>0</v>
      </c>
      <c r="E1408" s="275">
        <v>100</v>
      </c>
      <c r="F1408" s="282" t="s">
        <v>456</v>
      </c>
      <c r="G1408" s="275">
        <v>1</v>
      </c>
      <c r="H1408" s="275">
        <f>'Pixel-System'!N54</f>
        <v>3</v>
      </c>
      <c r="I1408" s="276" t="s">
        <v>6195</v>
      </c>
      <c r="J1408" s="276">
        <f t="shared" si="21"/>
        <v>300</v>
      </c>
      <c r="K1408" s="277"/>
    </row>
    <row r="1409" spans="1:11" x14ac:dyDescent="0.15">
      <c r="A1409" s="274">
        <v>1408</v>
      </c>
      <c r="B1409" s="275" t="s">
        <v>1878</v>
      </c>
      <c r="C1409" s="275" t="s">
        <v>1056</v>
      </c>
      <c r="D1409" s="275">
        <v>0</v>
      </c>
      <c r="E1409" s="275">
        <v>100</v>
      </c>
      <c r="F1409" s="282" t="s">
        <v>456</v>
      </c>
      <c r="G1409" s="275">
        <v>1</v>
      </c>
      <c r="H1409" s="275">
        <f>'Pixel-System'!N55</f>
        <v>3</v>
      </c>
      <c r="I1409" s="276" t="s">
        <v>6195</v>
      </c>
      <c r="J1409" s="276">
        <f t="shared" si="21"/>
        <v>300</v>
      </c>
      <c r="K1409" s="277"/>
    </row>
    <row r="1410" spans="1:11" x14ac:dyDescent="0.15">
      <c r="A1410" s="274">
        <v>1409</v>
      </c>
      <c r="B1410" s="275" t="s">
        <v>1879</v>
      </c>
      <c r="C1410" s="275" t="s">
        <v>1056</v>
      </c>
      <c r="D1410" s="275">
        <v>0</v>
      </c>
      <c r="E1410" s="275">
        <v>100</v>
      </c>
      <c r="F1410" s="282" t="s">
        <v>456</v>
      </c>
      <c r="G1410" s="275">
        <v>1</v>
      </c>
      <c r="H1410" s="275">
        <f>'Pixel-System'!N56</f>
        <v>0</v>
      </c>
      <c r="I1410" s="276" t="s">
        <v>6195</v>
      </c>
      <c r="J1410" s="276">
        <f t="shared" si="21"/>
        <v>0</v>
      </c>
      <c r="K1410" s="277"/>
    </row>
    <row r="1411" spans="1:11" x14ac:dyDescent="0.15">
      <c r="A1411" s="274">
        <v>1410</v>
      </c>
      <c r="B1411" s="275" t="s">
        <v>1880</v>
      </c>
      <c r="C1411" s="275" t="s">
        <v>1056</v>
      </c>
      <c r="D1411" s="275">
        <v>0</v>
      </c>
      <c r="E1411" s="275">
        <v>100</v>
      </c>
      <c r="F1411" s="282" t="s">
        <v>456</v>
      </c>
      <c r="G1411" s="275">
        <v>1</v>
      </c>
      <c r="H1411" s="275">
        <f>'Pixel-System'!N57</f>
        <v>0</v>
      </c>
      <c r="I1411" s="276" t="s">
        <v>6195</v>
      </c>
      <c r="J1411" s="276">
        <f t="shared" si="21"/>
        <v>0</v>
      </c>
      <c r="K1411" s="277"/>
    </row>
    <row r="1412" spans="1:11" x14ac:dyDescent="0.15">
      <c r="A1412" s="274">
        <v>1411</v>
      </c>
      <c r="B1412" s="275" t="s">
        <v>1881</v>
      </c>
      <c r="C1412" s="275" t="s">
        <v>1056</v>
      </c>
      <c r="D1412" s="275">
        <v>0</v>
      </c>
      <c r="E1412" s="275">
        <v>100</v>
      </c>
      <c r="F1412" s="282" t="s">
        <v>456</v>
      </c>
      <c r="G1412" s="275">
        <v>1</v>
      </c>
      <c r="H1412" s="275">
        <f>'Pixel-System'!N58</f>
        <v>100</v>
      </c>
      <c r="I1412" s="276" t="s">
        <v>6195</v>
      </c>
      <c r="J1412" s="276">
        <f t="shared" si="21"/>
        <v>10000</v>
      </c>
      <c r="K1412" s="277"/>
    </row>
    <row r="1413" spans="1:11" x14ac:dyDescent="0.15">
      <c r="A1413" s="274">
        <v>1412</v>
      </c>
      <c r="B1413" s="275" t="s">
        <v>1882</v>
      </c>
      <c r="C1413" s="275" t="s">
        <v>1056</v>
      </c>
      <c r="D1413" s="275">
        <v>0</v>
      </c>
      <c r="E1413" s="275">
        <v>100</v>
      </c>
      <c r="F1413" s="282" t="s">
        <v>456</v>
      </c>
      <c r="G1413" s="275">
        <v>1</v>
      </c>
      <c r="H1413" s="275">
        <f>'Pixel-System'!N59</f>
        <v>100</v>
      </c>
      <c r="I1413" s="276" t="s">
        <v>6195</v>
      </c>
      <c r="J1413" s="276">
        <f t="shared" si="21"/>
        <v>10000</v>
      </c>
      <c r="K1413" s="277"/>
    </row>
    <row r="1414" spans="1:11" x14ac:dyDescent="0.15">
      <c r="A1414" s="274">
        <v>1413</v>
      </c>
      <c r="B1414" s="275" t="s">
        <v>1883</v>
      </c>
      <c r="C1414" s="275" t="s">
        <v>1056</v>
      </c>
      <c r="D1414" s="275">
        <v>0</v>
      </c>
      <c r="E1414" s="275">
        <v>100</v>
      </c>
      <c r="F1414" s="282" t="s">
        <v>456</v>
      </c>
      <c r="G1414" s="275">
        <v>1</v>
      </c>
      <c r="H1414" s="275">
        <f>'Pixel-System'!N60</f>
        <v>100</v>
      </c>
      <c r="I1414" s="276" t="s">
        <v>6195</v>
      </c>
      <c r="J1414" s="276">
        <f t="shared" si="21"/>
        <v>10000</v>
      </c>
      <c r="K1414" s="277"/>
    </row>
    <row r="1415" spans="1:11" x14ac:dyDescent="0.15">
      <c r="A1415" s="274">
        <v>1414</v>
      </c>
      <c r="B1415" s="275" t="s">
        <v>1884</v>
      </c>
      <c r="C1415" s="275" t="s">
        <v>1056</v>
      </c>
      <c r="D1415" s="275">
        <v>0</v>
      </c>
      <c r="E1415" s="275">
        <v>100</v>
      </c>
      <c r="F1415" s="282" t="s">
        <v>456</v>
      </c>
      <c r="G1415" s="275">
        <v>1</v>
      </c>
      <c r="H1415" s="275">
        <f>'Pixel-System'!N61</f>
        <v>100</v>
      </c>
      <c r="I1415" s="276" t="s">
        <v>6195</v>
      </c>
      <c r="J1415" s="276">
        <f t="shared" si="21"/>
        <v>10000</v>
      </c>
      <c r="K1415" s="277"/>
    </row>
    <row r="1416" spans="1:11" x14ac:dyDescent="0.15">
      <c r="A1416" s="274">
        <v>1415</v>
      </c>
      <c r="B1416" s="275" t="s">
        <v>1885</v>
      </c>
      <c r="C1416" s="275" t="s">
        <v>1056</v>
      </c>
      <c r="D1416" s="275">
        <v>0</v>
      </c>
      <c r="E1416" s="275">
        <v>100</v>
      </c>
      <c r="F1416" s="282" t="s">
        <v>456</v>
      </c>
      <c r="G1416" s="275">
        <v>1</v>
      </c>
      <c r="H1416" s="275">
        <f>'Pixel-System'!N62</f>
        <v>0</v>
      </c>
      <c r="I1416" s="276" t="s">
        <v>6195</v>
      </c>
      <c r="J1416" s="276">
        <f t="shared" si="21"/>
        <v>0</v>
      </c>
      <c r="K1416" s="277"/>
    </row>
    <row r="1417" spans="1:11" x14ac:dyDescent="0.15">
      <c r="A1417" s="274">
        <v>1416</v>
      </c>
      <c r="B1417" s="275" t="s">
        <v>1886</v>
      </c>
      <c r="C1417" s="275" t="s">
        <v>1056</v>
      </c>
      <c r="D1417" s="275">
        <v>0</v>
      </c>
      <c r="E1417" s="275">
        <v>100</v>
      </c>
      <c r="F1417" s="282" t="s">
        <v>456</v>
      </c>
      <c r="G1417" s="275">
        <v>1</v>
      </c>
      <c r="H1417" s="275">
        <f>'Pixel-System'!N63</f>
        <v>0</v>
      </c>
      <c r="I1417" s="276" t="s">
        <v>6195</v>
      </c>
      <c r="J1417" s="276">
        <f t="shared" si="21"/>
        <v>0</v>
      </c>
      <c r="K1417" s="277"/>
    </row>
    <row r="1418" spans="1:11" x14ac:dyDescent="0.15">
      <c r="A1418" s="274">
        <v>1417</v>
      </c>
      <c r="B1418" s="275" t="s">
        <v>1887</v>
      </c>
      <c r="C1418" s="275" t="s">
        <v>1056</v>
      </c>
      <c r="D1418" s="275">
        <v>0</v>
      </c>
      <c r="E1418" s="275">
        <v>100</v>
      </c>
      <c r="F1418" s="282" t="s">
        <v>456</v>
      </c>
      <c r="G1418" s="275">
        <v>1</v>
      </c>
      <c r="H1418" s="275">
        <f>'Pixel-System'!N64</f>
        <v>0</v>
      </c>
      <c r="I1418" s="276" t="s">
        <v>6195</v>
      </c>
      <c r="J1418" s="276">
        <f t="shared" si="21"/>
        <v>0</v>
      </c>
      <c r="K1418" s="277"/>
    </row>
    <row r="1419" spans="1:11" x14ac:dyDescent="0.15">
      <c r="A1419" s="274">
        <v>1418</v>
      </c>
      <c r="B1419" s="275" t="s">
        <v>1888</v>
      </c>
      <c r="C1419" s="275" t="s">
        <v>1056</v>
      </c>
      <c r="D1419" s="275">
        <v>0</v>
      </c>
      <c r="E1419" s="275">
        <v>100</v>
      </c>
      <c r="F1419" s="282" t="s">
        <v>456</v>
      </c>
      <c r="G1419" s="275">
        <v>1</v>
      </c>
      <c r="H1419" s="275">
        <f>'Pixel-System'!N65</f>
        <v>0</v>
      </c>
      <c r="I1419" s="276" t="s">
        <v>6195</v>
      </c>
      <c r="J1419" s="276">
        <f t="shared" si="21"/>
        <v>0</v>
      </c>
      <c r="K1419" s="277"/>
    </row>
    <row r="1420" spans="1:11" x14ac:dyDescent="0.15">
      <c r="A1420" s="274">
        <v>1419</v>
      </c>
      <c r="B1420" s="275" t="s">
        <v>1889</v>
      </c>
      <c r="C1420" s="275" t="s">
        <v>1056</v>
      </c>
      <c r="D1420" s="275">
        <v>0</v>
      </c>
      <c r="E1420" s="275">
        <v>100</v>
      </c>
      <c r="F1420" s="282" t="s">
        <v>456</v>
      </c>
      <c r="G1420" s="275">
        <v>1</v>
      </c>
      <c r="H1420" s="275">
        <f>'Pixel-System'!N66</f>
        <v>0</v>
      </c>
      <c r="I1420" s="276" t="s">
        <v>6195</v>
      </c>
      <c r="J1420" s="276">
        <f t="shared" si="21"/>
        <v>0</v>
      </c>
      <c r="K1420" s="277"/>
    </row>
    <row r="1421" spans="1:11" x14ac:dyDescent="0.15">
      <c r="A1421" s="274">
        <v>1420</v>
      </c>
      <c r="B1421" s="275" t="s">
        <v>1890</v>
      </c>
      <c r="C1421" s="275" t="s">
        <v>1056</v>
      </c>
      <c r="D1421" s="275">
        <v>0</v>
      </c>
      <c r="E1421" s="275">
        <v>100</v>
      </c>
      <c r="F1421" s="282" t="s">
        <v>456</v>
      </c>
      <c r="G1421" s="275">
        <v>1</v>
      </c>
      <c r="H1421" s="275">
        <f>'Pixel-System'!N67</f>
        <v>0</v>
      </c>
      <c r="I1421" s="276" t="s">
        <v>6195</v>
      </c>
      <c r="J1421" s="276">
        <f t="shared" ref="J1421:J1484" si="22">H1421*100</f>
        <v>0</v>
      </c>
      <c r="K1421" s="277"/>
    </row>
    <row r="1422" spans="1:11" x14ac:dyDescent="0.15">
      <c r="A1422" s="274">
        <v>1421</v>
      </c>
      <c r="B1422" s="275" t="s">
        <v>1891</v>
      </c>
      <c r="C1422" s="275" t="s">
        <v>1056</v>
      </c>
      <c r="D1422" s="275">
        <v>0</v>
      </c>
      <c r="E1422" s="275">
        <v>100</v>
      </c>
      <c r="F1422" s="282" t="s">
        <v>456</v>
      </c>
      <c r="G1422" s="275">
        <v>1</v>
      </c>
      <c r="H1422" s="275">
        <f>'Pixel-System'!N68</f>
        <v>0</v>
      </c>
      <c r="I1422" s="276" t="s">
        <v>6195</v>
      </c>
      <c r="J1422" s="276">
        <f t="shared" si="22"/>
        <v>0</v>
      </c>
      <c r="K1422" s="277"/>
    </row>
    <row r="1423" spans="1:11" x14ac:dyDescent="0.15">
      <c r="A1423" s="274">
        <v>1422</v>
      </c>
      <c r="B1423" s="275" t="s">
        <v>1892</v>
      </c>
      <c r="C1423" s="275" t="s">
        <v>1056</v>
      </c>
      <c r="D1423" s="275">
        <v>0</v>
      </c>
      <c r="E1423" s="275">
        <v>100</v>
      </c>
      <c r="F1423" s="282" t="s">
        <v>456</v>
      </c>
      <c r="G1423" s="275">
        <v>1</v>
      </c>
      <c r="H1423" s="275">
        <f>'Pixel-System'!N69</f>
        <v>0</v>
      </c>
      <c r="I1423" s="276" t="s">
        <v>6195</v>
      </c>
      <c r="J1423" s="276">
        <f t="shared" si="22"/>
        <v>0</v>
      </c>
      <c r="K1423" s="277"/>
    </row>
    <row r="1424" spans="1:11" x14ac:dyDescent="0.15">
      <c r="A1424" s="274">
        <v>1423</v>
      </c>
      <c r="B1424" s="275" t="s">
        <v>1893</v>
      </c>
      <c r="C1424" s="275" t="s">
        <v>1056</v>
      </c>
      <c r="D1424" s="275">
        <v>0</v>
      </c>
      <c r="E1424" s="275">
        <v>100</v>
      </c>
      <c r="F1424" s="282" t="s">
        <v>456</v>
      </c>
      <c r="G1424" s="275">
        <v>1</v>
      </c>
      <c r="H1424" s="275">
        <f>'Pixel-System'!N70</f>
        <v>0</v>
      </c>
      <c r="I1424" s="276" t="s">
        <v>6195</v>
      </c>
      <c r="J1424" s="276">
        <f t="shared" si="22"/>
        <v>0</v>
      </c>
      <c r="K1424" s="277"/>
    </row>
    <row r="1425" spans="1:11" x14ac:dyDescent="0.15">
      <c r="A1425" s="274">
        <v>1424</v>
      </c>
      <c r="B1425" s="275" t="s">
        <v>1894</v>
      </c>
      <c r="C1425" s="275" t="s">
        <v>1056</v>
      </c>
      <c r="D1425" s="275">
        <v>0</v>
      </c>
      <c r="E1425" s="275">
        <v>100</v>
      </c>
      <c r="F1425" s="282" t="s">
        <v>456</v>
      </c>
      <c r="G1425" s="275">
        <v>1</v>
      </c>
      <c r="H1425" s="275">
        <f>'Pixel-System'!N71</f>
        <v>0</v>
      </c>
      <c r="I1425" s="276" t="s">
        <v>6195</v>
      </c>
      <c r="J1425" s="276">
        <f t="shared" si="22"/>
        <v>0</v>
      </c>
      <c r="K1425" s="277"/>
    </row>
    <row r="1426" spans="1:11" x14ac:dyDescent="0.15">
      <c r="A1426" s="274">
        <v>1425</v>
      </c>
      <c r="B1426" s="275" t="s">
        <v>1895</v>
      </c>
      <c r="C1426" s="275" t="s">
        <v>1056</v>
      </c>
      <c r="D1426" s="275">
        <v>0</v>
      </c>
      <c r="E1426" s="275">
        <v>100</v>
      </c>
      <c r="F1426" s="282" t="s">
        <v>456</v>
      </c>
      <c r="G1426" s="275">
        <v>1</v>
      </c>
      <c r="H1426" s="275">
        <f>'Pixel-System'!N72</f>
        <v>0</v>
      </c>
      <c r="I1426" s="276" t="s">
        <v>6195</v>
      </c>
      <c r="J1426" s="276">
        <f t="shared" si="22"/>
        <v>0</v>
      </c>
      <c r="K1426" s="277"/>
    </row>
    <row r="1427" spans="1:11" x14ac:dyDescent="0.15">
      <c r="A1427" s="274">
        <v>1426</v>
      </c>
      <c r="B1427" s="275" t="s">
        <v>1896</v>
      </c>
      <c r="C1427" s="275" t="s">
        <v>1056</v>
      </c>
      <c r="D1427" s="275">
        <v>0</v>
      </c>
      <c r="E1427" s="275">
        <v>100</v>
      </c>
      <c r="F1427" s="282" t="s">
        <v>456</v>
      </c>
      <c r="G1427" s="275">
        <v>1</v>
      </c>
      <c r="H1427" s="275">
        <f>'Pixel-System'!N73</f>
        <v>0</v>
      </c>
      <c r="I1427" s="276" t="s">
        <v>6195</v>
      </c>
      <c r="J1427" s="276">
        <f t="shared" si="22"/>
        <v>0</v>
      </c>
      <c r="K1427" s="277"/>
    </row>
    <row r="1428" spans="1:11" x14ac:dyDescent="0.15">
      <c r="A1428" s="274">
        <v>1427</v>
      </c>
      <c r="B1428" s="285" t="s">
        <v>1897</v>
      </c>
      <c r="C1428" s="285" t="s">
        <v>1056</v>
      </c>
      <c r="D1428" s="285">
        <v>0</v>
      </c>
      <c r="E1428" s="285">
        <v>100</v>
      </c>
      <c r="F1428" s="286" t="s">
        <v>456</v>
      </c>
      <c r="G1428" s="285">
        <v>1</v>
      </c>
      <c r="H1428" s="285">
        <f>'Pixel-System'!N74</f>
        <v>0</v>
      </c>
      <c r="I1428" s="345" t="s">
        <v>6194</v>
      </c>
      <c r="J1428" s="345">
        <f t="shared" si="22"/>
        <v>0</v>
      </c>
      <c r="K1428" s="277"/>
    </row>
    <row r="1429" spans="1:11" x14ac:dyDescent="0.15">
      <c r="A1429" s="274">
        <v>1428</v>
      </c>
      <c r="B1429" s="285" t="s">
        <v>1898</v>
      </c>
      <c r="C1429" s="285" t="s">
        <v>1056</v>
      </c>
      <c r="D1429" s="285">
        <v>0</v>
      </c>
      <c r="E1429" s="285">
        <v>100</v>
      </c>
      <c r="F1429" s="286" t="s">
        <v>456</v>
      </c>
      <c r="G1429" s="285">
        <v>1</v>
      </c>
      <c r="H1429" s="285">
        <f>'Pixel-System'!N75</f>
        <v>0</v>
      </c>
      <c r="I1429" s="345" t="s">
        <v>6194</v>
      </c>
      <c r="J1429" s="345">
        <f t="shared" si="22"/>
        <v>0</v>
      </c>
      <c r="K1429" s="277"/>
    </row>
    <row r="1430" spans="1:11" x14ac:dyDescent="0.15">
      <c r="A1430" s="274">
        <v>1429</v>
      </c>
      <c r="B1430" s="285" t="s">
        <v>1899</v>
      </c>
      <c r="C1430" s="285" t="s">
        <v>1056</v>
      </c>
      <c r="D1430" s="285">
        <v>0</v>
      </c>
      <c r="E1430" s="285">
        <v>100</v>
      </c>
      <c r="F1430" s="286" t="s">
        <v>456</v>
      </c>
      <c r="G1430" s="285">
        <v>1</v>
      </c>
      <c r="H1430" s="285">
        <f>'Pixel-System'!N76</f>
        <v>0</v>
      </c>
      <c r="I1430" s="345" t="s">
        <v>6194</v>
      </c>
      <c r="J1430" s="345">
        <f t="shared" si="22"/>
        <v>0</v>
      </c>
      <c r="K1430" s="277"/>
    </row>
    <row r="1431" spans="1:11" x14ac:dyDescent="0.15">
      <c r="A1431" s="274">
        <v>1430</v>
      </c>
      <c r="B1431" s="285" t="s">
        <v>1900</v>
      </c>
      <c r="C1431" s="285" t="s">
        <v>1056</v>
      </c>
      <c r="D1431" s="285">
        <v>0</v>
      </c>
      <c r="E1431" s="285">
        <v>100</v>
      </c>
      <c r="F1431" s="286" t="s">
        <v>456</v>
      </c>
      <c r="G1431" s="285">
        <v>1</v>
      </c>
      <c r="H1431" s="285">
        <f>'Pixel-System'!N77</f>
        <v>0</v>
      </c>
      <c r="I1431" s="345" t="s">
        <v>6194</v>
      </c>
      <c r="J1431" s="345">
        <f t="shared" si="22"/>
        <v>0</v>
      </c>
      <c r="K1431" s="277"/>
    </row>
    <row r="1432" spans="1:11" x14ac:dyDescent="0.15">
      <c r="A1432" s="274">
        <v>1431</v>
      </c>
      <c r="B1432" s="285" t="s">
        <v>1901</v>
      </c>
      <c r="C1432" s="285" t="s">
        <v>1056</v>
      </c>
      <c r="D1432" s="285">
        <v>0</v>
      </c>
      <c r="E1432" s="285">
        <v>100</v>
      </c>
      <c r="F1432" s="286" t="s">
        <v>456</v>
      </c>
      <c r="G1432" s="285">
        <v>1</v>
      </c>
      <c r="H1432" s="285">
        <f>'Pixel-System'!N78</f>
        <v>0</v>
      </c>
      <c r="I1432" s="345" t="s">
        <v>6194</v>
      </c>
      <c r="J1432" s="345">
        <f t="shared" si="22"/>
        <v>0</v>
      </c>
      <c r="K1432" s="277"/>
    </row>
    <row r="1433" spans="1:11" x14ac:dyDescent="0.15">
      <c r="A1433" s="274">
        <v>1432</v>
      </c>
      <c r="B1433" s="285" t="s">
        <v>1902</v>
      </c>
      <c r="C1433" s="285" t="s">
        <v>1056</v>
      </c>
      <c r="D1433" s="285">
        <v>0</v>
      </c>
      <c r="E1433" s="285">
        <v>100</v>
      </c>
      <c r="F1433" s="286" t="s">
        <v>456</v>
      </c>
      <c r="G1433" s="285">
        <v>1</v>
      </c>
      <c r="H1433" s="285">
        <f>'Pixel-System'!N79</f>
        <v>0</v>
      </c>
      <c r="I1433" s="345" t="s">
        <v>6194</v>
      </c>
      <c r="J1433" s="345">
        <f t="shared" si="22"/>
        <v>0</v>
      </c>
      <c r="K1433" s="277"/>
    </row>
    <row r="1434" spans="1:11" x14ac:dyDescent="0.15">
      <c r="A1434" s="274">
        <v>1433</v>
      </c>
      <c r="B1434" s="285" t="s">
        <v>1903</v>
      </c>
      <c r="C1434" s="285" t="s">
        <v>1056</v>
      </c>
      <c r="D1434" s="285">
        <v>0</v>
      </c>
      <c r="E1434" s="285">
        <v>100</v>
      </c>
      <c r="F1434" s="286" t="s">
        <v>456</v>
      </c>
      <c r="G1434" s="285">
        <v>1</v>
      </c>
      <c r="H1434" s="285">
        <f>'Pixel-System'!N80</f>
        <v>0</v>
      </c>
      <c r="I1434" s="345" t="s">
        <v>6194</v>
      </c>
      <c r="J1434" s="345">
        <f t="shared" si="22"/>
        <v>0</v>
      </c>
      <c r="K1434" s="277"/>
    </row>
    <row r="1435" spans="1:11" x14ac:dyDescent="0.15">
      <c r="A1435" s="274">
        <v>1434</v>
      </c>
      <c r="B1435" s="285" t="s">
        <v>1904</v>
      </c>
      <c r="C1435" s="285" t="s">
        <v>1056</v>
      </c>
      <c r="D1435" s="285">
        <v>0</v>
      </c>
      <c r="E1435" s="285">
        <v>100</v>
      </c>
      <c r="F1435" s="286" t="s">
        <v>456</v>
      </c>
      <c r="G1435" s="285">
        <v>1</v>
      </c>
      <c r="H1435" s="285">
        <f>'Pixel-System'!N81</f>
        <v>0</v>
      </c>
      <c r="I1435" s="345" t="s">
        <v>6194</v>
      </c>
      <c r="J1435" s="345">
        <f t="shared" si="22"/>
        <v>0</v>
      </c>
      <c r="K1435" s="277"/>
    </row>
    <row r="1436" spans="1:11" x14ac:dyDescent="0.15">
      <c r="A1436" s="274">
        <v>1435</v>
      </c>
      <c r="B1436" s="285" t="s">
        <v>1905</v>
      </c>
      <c r="C1436" s="285" t="s">
        <v>1056</v>
      </c>
      <c r="D1436" s="285">
        <v>0</v>
      </c>
      <c r="E1436" s="285">
        <v>100</v>
      </c>
      <c r="F1436" s="286" t="s">
        <v>456</v>
      </c>
      <c r="G1436" s="285">
        <v>1</v>
      </c>
      <c r="H1436" s="285">
        <f>'Pixel-System'!N82</f>
        <v>0</v>
      </c>
      <c r="I1436" s="345" t="s">
        <v>6194</v>
      </c>
      <c r="J1436" s="345">
        <f t="shared" si="22"/>
        <v>0</v>
      </c>
      <c r="K1436" s="277"/>
    </row>
    <row r="1437" spans="1:11" x14ac:dyDescent="0.15">
      <c r="A1437" s="274">
        <v>1436</v>
      </c>
      <c r="B1437" s="285" t="s">
        <v>1906</v>
      </c>
      <c r="C1437" s="285" t="s">
        <v>1056</v>
      </c>
      <c r="D1437" s="285">
        <v>0</v>
      </c>
      <c r="E1437" s="285">
        <v>100</v>
      </c>
      <c r="F1437" s="286" t="s">
        <v>456</v>
      </c>
      <c r="G1437" s="285">
        <v>1</v>
      </c>
      <c r="H1437" s="285">
        <f>'Pixel-System'!N83</f>
        <v>0</v>
      </c>
      <c r="I1437" s="345" t="s">
        <v>6194</v>
      </c>
      <c r="J1437" s="345">
        <f t="shared" si="22"/>
        <v>0</v>
      </c>
      <c r="K1437" s="277"/>
    </row>
    <row r="1438" spans="1:11" x14ac:dyDescent="0.15">
      <c r="A1438" s="274">
        <v>1437</v>
      </c>
      <c r="B1438" s="285" t="s">
        <v>1907</v>
      </c>
      <c r="C1438" s="285" t="s">
        <v>1056</v>
      </c>
      <c r="D1438" s="285">
        <v>0</v>
      </c>
      <c r="E1438" s="285">
        <v>100</v>
      </c>
      <c r="F1438" s="286" t="s">
        <v>456</v>
      </c>
      <c r="G1438" s="285">
        <v>1</v>
      </c>
      <c r="H1438" s="285">
        <f>'Pixel-System'!N84</f>
        <v>0</v>
      </c>
      <c r="I1438" s="345" t="s">
        <v>6194</v>
      </c>
      <c r="J1438" s="345">
        <f t="shared" si="22"/>
        <v>0</v>
      </c>
      <c r="K1438" s="277"/>
    </row>
    <row r="1439" spans="1:11" x14ac:dyDescent="0.15">
      <c r="A1439" s="274">
        <v>1438</v>
      </c>
      <c r="B1439" s="285" t="s">
        <v>1908</v>
      </c>
      <c r="C1439" s="285" t="s">
        <v>1056</v>
      </c>
      <c r="D1439" s="285">
        <v>0</v>
      </c>
      <c r="E1439" s="285">
        <v>100</v>
      </c>
      <c r="F1439" s="286" t="s">
        <v>456</v>
      </c>
      <c r="G1439" s="285">
        <v>1</v>
      </c>
      <c r="H1439" s="285">
        <f>'Pixel-System'!N85</f>
        <v>0</v>
      </c>
      <c r="I1439" s="345" t="s">
        <v>6194</v>
      </c>
      <c r="J1439" s="345">
        <f t="shared" si="22"/>
        <v>0</v>
      </c>
      <c r="K1439" s="277"/>
    </row>
    <row r="1440" spans="1:11" x14ac:dyDescent="0.15">
      <c r="A1440" s="274">
        <v>1439</v>
      </c>
      <c r="B1440" s="285" t="s">
        <v>1909</v>
      </c>
      <c r="C1440" s="285" t="s">
        <v>1056</v>
      </c>
      <c r="D1440" s="285">
        <v>0</v>
      </c>
      <c r="E1440" s="285">
        <v>100</v>
      </c>
      <c r="F1440" s="286" t="s">
        <v>456</v>
      </c>
      <c r="G1440" s="285">
        <v>1</v>
      </c>
      <c r="H1440" s="285">
        <f>'Pixel-System'!N86</f>
        <v>0</v>
      </c>
      <c r="I1440" s="345" t="s">
        <v>6194</v>
      </c>
      <c r="J1440" s="345">
        <f t="shared" si="22"/>
        <v>0</v>
      </c>
      <c r="K1440" s="277"/>
    </row>
    <row r="1441" spans="1:11" x14ac:dyDescent="0.15">
      <c r="A1441" s="274">
        <v>1440</v>
      </c>
      <c r="B1441" s="285" t="s">
        <v>1910</v>
      </c>
      <c r="C1441" s="285" t="s">
        <v>1056</v>
      </c>
      <c r="D1441" s="285">
        <v>0</v>
      </c>
      <c r="E1441" s="285">
        <v>100</v>
      </c>
      <c r="F1441" s="286" t="s">
        <v>456</v>
      </c>
      <c r="G1441" s="285">
        <v>1</v>
      </c>
      <c r="H1441" s="285">
        <f>'Pixel-System'!N87</f>
        <v>0</v>
      </c>
      <c r="I1441" s="345" t="s">
        <v>6194</v>
      </c>
      <c r="J1441" s="345">
        <f t="shared" si="22"/>
        <v>0</v>
      </c>
      <c r="K1441" s="277"/>
    </row>
    <row r="1442" spans="1:11" x14ac:dyDescent="0.15">
      <c r="A1442" s="274">
        <v>1441</v>
      </c>
      <c r="B1442" s="285" t="s">
        <v>1911</v>
      </c>
      <c r="C1442" s="285" t="s">
        <v>1056</v>
      </c>
      <c r="D1442" s="285">
        <v>0</v>
      </c>
      <c r="E1442" s="285">
        <v>100</v>
      </c>
      <c r="F1442" s="286" t="s">
        <v>456</v>
      </c>
      <c r="G1442" s="285">
        <v>1</v>
      </c>
      <c r="H1442" s="285">
        <f>'Pixel-System'!N88</f>
        <v>0</v>
      </c>
      <c r="I1442" s="345" t="s">
        <v>6194</v>
      </c>
      <c r="J1442" s="345">
        <f t="shared" si="22"/>
        <v>0</v>
      </c>
      <c r="K1442" s="277"/>
    </row>
    <row r="1443" spans="1:11" x14ac:dyDescent="0.15">
      <c r="A1443" s="274">
        <v>1442</v>
      </c>
      <c r="B1443" s="285" t="s">
        <v>1912</v>
      </c>
      <c r="C1443" s="285" t="s">
        <v>1056</v>
      </c>
      <c r="D1443" s="285">
        <v>0</v>
      </c>
      <c r="E1443" s="285">
        <v>100</v>
      </c>
      <c r="F1443" s="286" t="s">
        <v>456</v>
      </c>
      <c r="G1443" s="285">
        <v>1</v>
      </c>
      <c r="H1443" s="285">
        <f>'Pixel-System'!N89</f>
        <v>0</v>
      </c>
      <c r="I1443" s="345" t="s">
        <v>6194</v>
      </c>
      <c r="J1443" s="345">
        <f t="shared" si="22"/>
        <v>0</v>
      </c>
      <c r="K1443" s="277"/>
    </row>
    <row r="1444" spans="1:11" x14ac:dyDescent="0.15">
      <c r="A1444" s="274">
        <v>1443</v>
      </c>
      <c r="B1444" s="285" t="s">
        <v>1913</v>
      </c>
      <c r="C1444" s="285" t="s">
        <v>1056</v>
      </c>
      <c r="D1444" s="285">
        <v>0</v>
      </c>
      <c r="E1444" s="285">
        <v>100</v>
      </c>
      <c r="F1444" s="286" t="s">
        <v>456</v>
      </c>
      <c r="G1444" s="285">
        <v>1</v>
      </c>
      <c r="H1444" s="285">
        <f>'Pixel-System'!N90</f>
        <v>0</v>
      </c>
      <c r="I1444" s="345" t="s">
        <v>6194</v>
      </c>
      <c r="J1444" s="345">
        <f t="shared" si="22"/>
        <v>0</v>
      </c>
      <c r="K1444" s="277"/>
    </row>
    <row r="1445" spans="1:11" x14ac:dyDescent="0.15">
      <c r="A1445" s="274">
        <v>1444</v>
      </c>
      <c r="B1445" s="285" t="s">
        <v>1914</v>
      </c>
      <c r="C1445" s="285" t="s">
        <v>1056</v>
      </c>
      <c r="D1445" s="285">
        <v>0</v>
      </c>
      <c r="E1445" s="285">
        <v>100</v>
      </c>
      <c r="F1445" s="286" t="s">
        <v>456</v>
      </c>
      <c r="G1445" s="285">
        <v>1</v>
      </c>
      <c r="H1445" s="285">
        <f>'Pixel-System'!N91</f>
        <v>0</v>
      </c>
      <c r="I1445" s="345" t="s">
        <v>6194</v>
      </c>
      <c r="J1445" s="345">
        <f t="shared" si="22"/>
        <v>0</v>
      </c>
      <c r="K1445" s="277"/>
    </row>
    <row r="1446" spans="1:11" x14ac:dyDescent="0.15">
      <c r="A1446" s="274">
        <v>1445</v>
      </c>
      <c r="B1446" s="285" t="s">
        <v>1915</v>
      </c>
      <c r="C1446" s="285" t="s">
        <v>1056</v>
      </c>
      <c r="D1446" s="285">
        <v>0</v>
      </c>
      <c r="E1446" s="285">
        <v>100</v>
      </c>
      <c r="F1446" s="286" t="s">
        <v>456</v>
      </c>
      <c r="G1446" s="285">
        <v>1</v>
      </c>
      <c r="H1446" s="285">
        <f>'Pixel-System'!N92</f>
        <v>0</v>
      </c>
      <c r="I1446" s="345" t="s">
        <v>6194</v>
      </c>
      <c r="J1446" s="345">
        <f t="shared" si="22"/>
        <v>0</v>
      </c>
      <c r="K1446" s="277"/>
    </row>
    <row r="1447" spans="1:11" x14ac:dyDescent="0.15">
      <c r="A1447" s="274">
        <v>1446</v>
      </c>
      <c r="B1447" s="285" t="s">
        <v>1916</v>
      </c>
      <c r="C1447" s="285" t="s">
        <v>1056</v>
      </c>
      <c r="D1447" s="285">
        <v>0</v>
      </c>
      <c r="E1447" s="285">
        <v>100</v>
      </c>
      <c r="F1447" s="286" t="s">
        <v>456</v>
      </c>
      <c r="G1447" s="285">
        <v>1</v>
      </c>
      <c r="H1447" s="285">
        <f>'Pixel-System'!N93</f>
        <v>0</v>
      </c>
      <c r="I1447" s="345" t="s">
        <v>6194</v>
      </c>
      <c r="J1447" s="345">
        <f t="shared" si="22"/>
        <v>0</v>
      </c>
      <c r="K1447" s="277"/>
    </row>
    <row r="1448" spans="1:11" x14ac:dyDescent="0.15">
      <c r="A1448" s="274">
        <v>1447</v>
      </c>
      <c r="B1448" s="285" t="s">
        <v>1917</v>
      </c>
      <c r="C1448" s="285" t="s">
        <v>1056</v>
      </c>
      <c r="D1448" s="285">
        <v>0</v>
      </c>
      <c r="E1448" s="285">
        <v>100</v>
      </c>
      <c r="F1448" s="286" t="s">
        <v>456</v>
      </c>
      <c r="G1448" s="285">
        <v>1</v>
      </c>
      <c r="H1448" s="285">
        <f>'Pixel-System'!N94</f>
        <v>0</v>
      </c>
      <c r="I1448" s="345" t="s">
        <v>6194</v>
      </c>
      <c r="J1448" s="345">
        <f t="shared" si="22"/>
        <v>0</v>
      </c>
      <c r="K1448" s="277"/>
    </row>
    <row r="1449" spans="1:11" x14ac:dyDescent="0.15">
      <c r="A1449" s="274">
        <v>1448</v>
      </c>
      <c r="B1449" s="285" t="s">
        <v>1918</v>
      </c>
      <c r="C1449" s="285" t="s">
        <v>1056</v>
      </c>
      <c r="D1449" s="285">
        <v>0</v>
      </c>
      <c r="E1449" s="285">
        <v>100</v>
      </c>
      <c r="F1449" s="286" t="s">
        <v>456</v>
      </c>
      <c r="G1449" s="285">
        <v>1</v>
      </c>
      <c r="H1449" s="285">
        <f>'Pixel-System'!N95</f>
        <v>0</v>
      </c>
      <c r="I1449" s="345" t="s">
        <v>6194</v>
      </c>
      <c r="J1449" s="345">
        <f t="shared" si="22"/>
        <v>0</v>
      </c>
      <c r="K1449" s="277"/>
    </row>
    <row r="1450" spans="1:11" x14ac:dyDescent="0.15">
      <c r="A1450" s="274">
        <v>1449</v>
      </c>
      <c r="B1450" s="285" t="s">
        <v>1919</v>
      </c>
      <c r="C1450" s="285" t="s">
        <v>1056</v>
      </c>
      <c r="D1450" s="285">
        <v>0</v>
      </c>
      <c r="E1450" s="285">
        <v>100</v>
      </c>
      <c r="F1450" s="286" t="s">
        <v>456</v>
      </c>
      <c r="G1450" s="285">
        <v>1</v>
      </c>
      <c r="H1450" s="285">
        <f>'Pixel-System'!N96</f>
        <v>0</v>
      </c>
      <c r="I1450" s="345" t="s">
        <v>6194</v>
      </c>
      <c r="J1450" s="345">
        <f t="shared" si="22"/>
        <v>0</v>
      </c>
      <c r="K1450" s="277"/>
    </row>
    <row r="1451" spans="1:11" x14ac:dyDescent="0.15">
      <c r="A1451" s="274">
        <v>1450</v>
      </c>
      <c r="B1451" s="285" t="s">
        <v>1920</v>
      </c>
      <c r="C1451" s="285" t="s">
        <v>1056</v>
      </c>
      <c r="D1451" s="285">
        <v>0</v>
      </c>
      <c r="E1451" s="285">
        <v>100</v>
      </c>
      <c r="F1451" s="286" t="s">
        <v>456</v>
      </c>
      <c r="G1451" s="285">
        <v>1</v>
      </c>
      <c r="H1451" s="285">
        <f>'Pixel-System'!N97</f>
        <v>0</v>
      </c>
      <c r="I1451" s="345" t="s">
        <v>6194</v>
      </c>
      <c r="J1451" s="345">
        <f t="shared" si="22"/>
        <v>0</v>
      </c>
      <c r="K1451" s="277"/>
    </row>
    <row r="1452" spans="1:11" x14ac:dyDescent="0.15">
      <c r="A1452" s="274">
        <v>1451</v>
      </c>
      <c r="B1452" s="285" t="s">
        <v>1921</v>
      </c>
      <c r="C1452" s="285" t="s">
        <v>1056</v>
      </c>
      <c r="D1452" s="285">
        <v>0</v>
      </c>
      <c r="E1452" s="285">
        <v>100</v>
      </c>
      <c r="F1452" s="286" t="s">
        <v>456</v>
      </c>
      <c r="G1452" s="285">
        <v>1</v>
      </c>
      <c r="H1452" s="285">
        <f>'Pixel-System'!N98</f>
        <v>0</v>
      </c>
      <c r="I1452" s="345" t="s">
        <v>6194</v>
      </c>
      <c r="J1452" s="345">
        <f t="shared" si="22"/>
        <v>0</v>
      </c>
      <c r="K1452" s="277"/>
    </row>
    <row r="1453" spans="1:11" x14ac:dyDescent="0.15">
      <c r="A1453" s="274">
        <v>1452</v>
      </c>
      <c r="B1453" s="285" t="s">
        <v>1922</v>
      </c>
      <c r="C1453" s="285" t="s">
        <v>1056</v>
      </c>
      <c r="D1453" s="285">
        <v>0</v>
      </c>
      <c r="E1453" s="285">
        <v>100</v>
      </c>
      <c r="F1453" s="286" t="s">
        <v>456</v>
      </c>
      <c r="G1453" s="285">
        <v>1</v>
      </c>
      <c r="H1453" s="285">
        <f>'Pixel-System'!N99</f>
        <v>0</v>
      </c>
      <c r="I1453" s="345" t="s">
        <v>6194</v>
      </c>
      <c r="J1453" s="345">
        <f t="shared" si="22"/>
        <v>0</v>
      </c>
      <c r="K1453" s="277"/>
    </row>
    <row r="1454" spans="1:11" x14ac:dyDescent="0.15">
      <c r="A1454" s="274">
        <v>1453</v>
      </c>
      <c r="B1454" s="285" t="s">
        <v>1923</v>
      </c>
      <c r="C1454" s="285" t="s">
        <v>1056</v>
      </c>
      <c r="D1454" s="285">
        <v>0</v>
      </c>
      <c r="E1454" s="285">
        <v>100</v>
      </c>
      <c r="F1454" s="286" t="s">
        <v>456</v>
      </c>
      <c r="G1454" s="285">
        <v>1</v>
      </c>
      <c r="H1454" s="285">
        <f>'Pixel-System'!N100</f>
        <v>0</v>
      </c>
      <c r="I1454" s="345" t="s">
        <v>6194</v>
      </c>
      <c r="J1454" s="345">
        <f t="shared" si="22"/>
        <v>0</v>
      </c>
      <c r="K1454" s="277"/>
    </row>
    <row r="1455" spans="1:11" x14ac:dyDescent="0.15">
      <c r="A1455" s="274">
        <v>1454</v>
      </c>
      <c r="B1455" s="285" t="s">
        <v>1924</v>
      </c>
      <c r="C1455" s="285" t="s">
        <v>1056</v>
      </c>
      <c r="D1455" s="285">
        <v>0</v>
      </c>
      <c r="E1455" s="285">
        <v>100</v>
      </c>
      <c r="F1455" s="286" t="s">
        <v>456</v>
      </c>
      <c r="G1455" s="285">
        <v>1</v>
      </c>
      <c r="H1455" s="285">
        <f>'Pixel-System'!N101</f>
        <v>0</v>
      </c>
      <c r="I1455" s="345" t="s">
        <v>6194</v>
      </c>
      <c r="J1455" s="345">
        <f t="shared" si="22"/>
        <v>0</v>
      </c>
      <c r="K1455" s="277"/>
    </row>
    <row r="1456" spans="1:11" x14ac:dyDescent="0.15">
      <c r="A1456" s="274">
        <v>1455</v>
      </c>
      <c r="B1456" s="285" t="s">
        <v>1925</v>
      </c>
      <c r="C1456" s="285" t="s">
        <v>1056</v>
      </c>
      <c r="D1456" s="285">
        <v>0</v>
      </c>
      <c r="E1456" s="285">
        <v>100</v>
      </c>
      <c r="F1456" s="286" t="s">
        <v>456</v>
      </c>
      <c r="G1456" s="285">
        <v>1</v>
      </c>
      <c r="H1456" s="285">
        <f>'Pixel-System'!N102</f>
        <v>0</v>
      </c>
      <c r="I1456" s="345" t="s">
        <v>6194</v>
      </c>
      <c r="J1456" s="345">
        <f t="shared" si="22"/>
        <v>0</v>
      </c>
      <c r="K1456" s="277"/>
    </row>
    <row r="1457" spans="1:11" x14ac:dyDescent="0.15">
      <c r="A1457" s="274">
        <v>1456</v>
      </c>
      <c r="B1457" s="285" t="s">
        <v>1926</v>
      </c>
      <c r="C1457" s="285" t="s">
        <v>1056</v>
      </c>
      <c r="D1457" s="285">
        <v>0</v>
      </c>
      <c r="E1457" s="285">
        <v>100</v>
      </c>
      <c r="F1457" s="286" t="s">
        <v>456</v>
      </c>
      <c r="G1457" s="285">
        <v>1</v>
      </c>
      <c r="H1457" s="285">
        <f>'Pixel-System'!N103</f>
        <v>0</v>
      </c>
      <c r="I1457" s="345" t="s">
        <v>6194</v>
      </c>
      <c r="J1457" s="345">
        <f t="shared" si="22"/>
        <v>0</v>
      </c>
      <c r="K1457" s="277"/>
    </row>
    <row r="1458" spans="1:11" x14ac:dyDescent="0.15">
      <c r="A1458" s="274">
        <v>1457</v>
      </c>
      <c r="B1458" s="285" t="s">
        <v>1927</v>
      </c>
      <c r="C1458" s="285" t="s">
        <v>1056</v>
      </c>
      <c r="D1458" s="285">
        <v>0</v>
      </c>
      <c r="E1458" s="285">
        <v>100</v>
      </c>
      <c r="F1458" s="286" t="s">
        <v>456</v>
      </c>
      <c r="G1458" s="285">
        <v>1</v>
      </c>
      <c r="H1458" s="285">
        <f>'Pixel-System'!N104</f>
        <v>0</v>
      </c>
      <c r="I1458" s="345" t="s">
        <v>6194</v>
      </c>
      <c r="J1458" s="345">
        <f t="shared" si="22"/>
        <v>0</v>
      </c>
      <c r="K1458" s="277"/>
    </row>
    <row r="1459" spans="1:11" x14ac:dyDescent="0.15">
      <c r="A1459" s="274">
        <v>1458</v>
      </c>
      <c r="B1459" s="285" t="s">
        <v>1928</v>
      </c>
      <c r="C1459" s="285" t="s">
        <v>1056</v>
      </c>
      <c r="D1459" s="285">
        <v>0</v>
      </c>
      <c r="E1459" s="285">
        <v>100</v>
      </c>
      <c r="F1459" s="286" t="s">
        <v>456</v>
      </c>
      <c r="G1459" s="285">
        <v>1</v>
      </c>
      <c r="H1459" s="285">
        <f>'Pixel-System'!N105</f>
        <v>0</v>
      </c>
      <c r="I1459" s="345" t="s">
        <v>6194</v>
      </c>
      <c r="J1459" s="345">
        <f t="shared" si="22"/>
        <v>0</v>
      </c>
      <c r="K1459" s="277"/>
    </row>
    <row r="1460" spans="1:11" x14ac:dyDescent="0.15">
      <c r="A1460" s="274">
        <v>1459</v>
      </c>
      <c r="B1460" s="275" t="s">
        <v>1929</v>
      </c>
      <c r="C1460" s="275" t="s">
        <v>1056</v>
      </c>
      <c r="D1460" s="275">
        <v>0</v>
      </c>
      <c r="E1460" s="275">
        <v>100</v>
      </c>
      <c r="F1460" s="282" t="s">
        <v>456</v>
      </c>
      <c r="G1460" s="275">
        <v>1</v>
      </c>
      <c r="H1460" s="275">
        <f>'Pixel-System'!X10</f>
        <v>100</v>
      </c>
      <c r="I1460" s="276" t="s">
        <v>6197</v>
      </c>
      <c r="J1460" s="276">
        <f t="shared" si="22"/>
        <v>10000</v>
      </c>
      <c r="K1460" s="277"/>
    </row>
    <row r="1461" spans="1:11" x14ac:dyDescent="0.15">
      <c r="A1461" s="274">
        <v>1460</v>
      </c>
      <c r="B1461" s="275" t="s">
        <v>1930</v>
      </c>
      <c r="C1461" s="275" t="s">
        <v>1056</v>
      </c>
      <c r="D1461" s="275">
        <v>0</v>
      </c>
      <c r="E1461" s="275">
        <v>100</v>
      </c>
      <c r="F1461" s="282" t="s">
        <v>456</v>
      </c>
      <c r="G1461" s="275">
        <v>1</v>
      </c>
      <c r="H1461" s="275">
        <f>'Pixel-System'!X11</f>
        <v>100</v>
      </c>
      <c r="I1461" s="276" t="s">
        <v>6197</v>
      </c>
      <c r="J1461" s="276">
        <f t="shared" si="22"/>
        <v>10000</v>
      </c>
      <c r="K1461" s="277"/>
    </row>
    <row r="1462" spans="1:11" x14ac:dyDescent="0.15">
      <c r="A1462" s="274">
        <v>1461</v>
      </c>
      <c r="B1462" s="275" t="s">
        <v>1931</v>
      </c>
      <c r="C1462" s="275" t="s">
        <v>1056</v>
      </c>
      <c r="D1462" s="275">
        <v>0</v>
      </c>
      <c r="E1462" s="275">
        <v>100</v>
      </c>
      <c r="F1462" s="282" t="s">
        <v>456</v>
      </c>
      <c r="G1462" s="275">
        <v>1</v>
      </c>
      <c r="H1462" s="275">
        <f>'Pixel-System'!X12</f>
        <v>100</v>
      </c>
      <c r="I1462" s="276" t="s">
        <v>6197</v>
      </c>
      <c r="J1462" s="276">
        <f t="shared" si="22"/>
        <v>10000</v>
      </c>
      <c r="K1462" s="277"/>
    </row>
    <row r="1463" spans="1:11" x14ac:dyDescent="0.15">
      <c r="A1463" s="274">
        <v>1462</v>
      </c>
      <c r="B1463" s="275" t="s">
        <v>1932</v>
      </c>
      <c r="C1463" s="275" t="s">
        <v>1056</v>
      </c>
      <c r="D1463" s="275">
        <v>0</v>
      </c>
      <c r="E1463" s="275">
        <v>100</v>
      </c>
      <c r="F1463" s="282" t="s">
        <v>456</v>
      </c>
      <c r="G1463" s="275">
        <v>1</v>
      </c>
      <c r="H1463" s="275">
        <f>'Pixel-System'!X13</f>
        <v>0</v>
      </c>
      <c r="I1463" s="276" t="s">
        <v>6197</v>
      </c>
      <c r="J1463" s="276">
        <f t="shared" si="22"/>
        <v>0</v>
      </c>
      <c r="K1463" s="277"/>
    </row>
    <row r="1464" spans="1:11" x14ac:dyDescent="0.15">
      <c r="A1464" s="274">
        <v>1463</v>
      </c>
      <c r="B1464" s="275" t="s">
        <v>1933</v>
      </c>
      <c r="C1464" s="275" t="s">
        <v>1056</v>
      </c>
      <c r="D1464" s="275">
        <v>0</v>
      </c>
      <c r="E1464" s="275">
        <v>100</v>
      </c>
      <c r="F1464" s="282" t="s">
        <v>456</v>
      </c>
      <c r="G1464" s="275">
        <v>1</v>
      </c>
      <c r="H1464" s="275">
        <f>'Pixel-System'!X14</f>
        <v>0</v>
      </c>
      <c r="I1464" s="276" t="s">
        <v>6197</v>
      </c>
      <c r="J1464" s="276">
        <f t="shared" si="22"/>
        <v>0</v>
      </c>
      <c r="K1464" s="277"/>
    </row>
    <row r="1465" spans="1:11" x14ac:dyDescent="0.15">
      <c r="A1465" s="274">
        <v>1464</v>
      </c>
      <c r="B1465" s="275" t="s">
        <v>1934</v>
      </c>
      <c r="C1465" s="275" t="s">
        <v>1056</v>
      </c>
      <c r="D1465" s="275">
        <v>0</v>
      </c>
      <c r="E1465" s="275">
        <v>100</v>
      </c>
      <c r="F1465" s="282" t="s">
        <v>456</v>
      </c>
      <c r="G1465" s="275">
        <v>1</v>
      </c>
      <c r="H1465" s="275">
        <f>'Pixel-System'!X15</f>
        <v>0</v>
      </c>
      <c r="I1465" s="276" t="s">
        <v>6197</v>
      </c>
      <c r="J1465" s="276">
        <f t="shared" si="22"/>
        <v>0</v>
      </c>
      <c r="K1465" s="277"/>
    </row>
    <row r="1466" spans="1:11" x14ac:dyDescent="0.15">
      <c r="A1466" s="274">
        <v>1465</v>
      </c>
      <c r="B1466" s="275" t="s">
        <v>1935</v>
      </c>
      <c r="C1466" s="275" t="s">
        <v>1056</v>
      </c>
      <c r="D1466" s="275">
        <v>0</v>
      </c>
      <c r="E1466" s="275">
        <v>100</v>
      </c>
      <c r="F1466" s="282" t="s">
        <v>456</v>
      </c>
      <c r="G1466" s="275">
        <v>1</v>
      </c>
      <c r="H1466" s="275">
        <f>'Pixel-System'!X16</f>
        <v>0</v>
      </c>
      <c r="I1466" s="276" t="s">
        <v>6197</v>
      </c>
      <c r="J1466" s="276">
        <f t="shared" si="22"/>
        <v>0</v>
      </c>
      <c r="K1466" s="277"/>
    </row>
    <row r="1467" spans="1:11" x14ac:dyDescent="0.15">
      <c r="A1467" s="274">
        <v>1466</v>
      </c>
      <c r="B1467" s="275" t="s">
        <v>1936</v>
      </c>
      <c r="C1467" s="275" t="s">
        <v>1056</v>
      </c>
      <c r="D1467" s="275">
        <v>0</v>
      </c>
      <c r="E1467" s="275">
        <v>100</v>
      </c>
      <c r="F1467" s="282" t="s">
        <v>456</v>
      </c>
      <c r="G1467" s="275">
        <v>1</v>
      </c>
      <c r="H1467" s="275">
        <f>'Pixel-System'!X17</f>
        <v>0</v>
      </c>
      <c r="I1467" s="276" t="s">
        <v>6197</v>
      </c>
      <c r="J1467" s="276">
        <f t="shared" si="22"/>
        <v>0</v>
      </c>
      <c r="K1467" s="277"/>
    </row>
    <row r="1468" spans="1:11" x14ac:dyDescent="0.15">
      <c r="A1468" s="274">
        <v>1467</v>
      </c>
      <c r="B1468" s="275" t="s">
        <v>1937</v>
      </c>
      <c r="C1468" s="275" t="s">
        <v>1056</v>
      </c>
      <c r="D1468" s="275">
        <v>0</v>
      </c>
      <c r="E1468" s="275">
        <v>100</v>
      </c>
      <c r="F1468" s="282" t="s">
        <v>456</v>
      </c>
      <c r="G1468" s="275">
        <v>1</v>
      </c>
      <c r="H1468" s="275">
        <f>'Pixel-System'!X18</f>
        <v>0</v>
      </c>
      <c r="I1468" s="276" t="s">
        <v>6197</v>
      </c>
      <c r="J1468" s="276">
        <f t="shared" si="22"/>
        <v>0</v>
      </c>
      <c r="K1468" s="277"/>
    </row>
    <row r="1469" spans="1:11" x14ac:dyDescent="0.15">
      <c r="A1469" s="274">
        <v>1468</v>
      </c>
      <c r="B1469" s="275" t="s">
        <v>1938</v>
      </c>
      <c r="C1469" s="275" t="s">
        <v>1056</v>
      </c>
      <c r="D1469" s="275">
        <v>0</v>
      </c>
      <c r="E1469" s="275">
        <v>100</v>
      </c>
      <c r="F1469" s="282" t="s">
        <v>456</v>
      </c>
      <c r="G1469" s="275">
        <v>1</v>
      </c>
      <c r="H1469" s="275">
        <f>'Pixel-System'!X19</f>
        <v>0</v>
      </c>
      <c r="I1469" s="276" t="s">
        <v>6197</v>
      </c>
      <c r="J1469" s="276">
        <f t="shared" si="22"/>
        <v>0</v>
      </c>
      <c r="K1469" s="277"/>
    </row>
    <row r="1470" spans="1:11" x14ac:dyDescent="0.15">
      <c r="A1470" s="274">
        <v>1469</v>
      </c>
      <c r="B1470" s="275" t="s">
        <v>1939</v>
      </c>
      <c r="C1470" s="275" t="s">
        <v>1056</v>
      </c>
      <c r="D1470" s="275">
        <v>0</v>
      </c>
      <c r="E1470" s="275">
        <v>100</v>
      </c>
      <c r="F1470" s="282" t="s">
        <v>456</v>
      </c>
      <c r="G1470" s="275">
        <v>1</v>
      </c>
      <c r="H1470" s="275">
        <f>'Pixel-System'!X20</f>
        <v>0</v>
      </c>
      <c r="I1470" s="276" t="s">
        <v>6197</v>
      </c>
      <c r="J1470" s="276">
        <f t="shared" si="22"/>
        <v>0</v>
      </c>
      <c r="K1470" s="277"/>
    </row>
    <row r="1471" spans="1:11" x14ac:dyDescent="0.15">
      <c r="A1471" s="274">
        <v>1470</v>
      </c>
      <c r="B1471" s="275" t="s">
        <v>1940</v>
      </c>
      <c r="C1471" s="275" t="s">
        <v>1056</v>
      </c>
      <c r="D1471" s="275">
        <v>0</v>
      </c>
      <c r="E1471" s="275">
        <v>100</v>
      </c>
      <c r="F1471" s="282" t="s">
        <v>456</v>
      </c>
      <c r="G1471" s="275">
        <v>1</v>
      </c>
      <c r="H1471" s="275">
        <f>'Pixel-System'!X21</f>
        <v>0</v>
      </c>
      <c r="I1471" s="276" t="s">
        <v>6197</v>
      </c>
      <c r="J1471" s="276">
        <f t="shared" si="22"/>
        <v>0</v>
      </c>
      <c r="K1471" s="277"/>
    </row>
    <row r="1472" spans="1:11" x14ac:dyDescent="0.15">
      <c r="A1472" s="274">
        <v>1471</v>
      </c>
      <c r="B1472" s="275" t="s">
        <v>1941</v>
      </c>
      <c r="C1472" s="275" t="s">
        <v>1056</v>
      </c>
      <c r="D1472" s="275">
        <v>0</v>
      </c>
      <c r="E1472" s="275">
        <v>100</v>
      </c>
      <c r="F1472" s="282" t="s">
        <v>456</v>
      </c>
      <c r="G1472" s="275">
        <v>1</v>
      </c>
      <c r="H1472" s="275">
        <f>'Pixel-System'!X22</f>
        <v>0</v>
      </c>
      <c r="I1472" s="276" t="s">
        <v>6197</v>
      </c>
      <c r="J1472" s="276">
        <f t="shared" si="22"/>
        <v>0</v>
      </c>
      <c r="K1472" s="277"/>
    </row>
    <row r="1473" spans="1:11" x14ac:dyDescent="0.15">
      <c r="A1473" s="274">
        <v>1472</v>
      </c>
      <c r="B1473" s="275" t="s">
        <v>1942</v>
      </c>
      <c r="C1473" s="275" t="s">
        <v>1056</v>
      </c>
      <c r="D1473" s="275">
        <v>0</v>
      </c>
      <c r="E1473" s="275">
        <v>100</v>
      </c>
      <c r="F1473" s="282" t="s">
        <v>456</v>
      </c>
      <c r="G1473" s="275">
        <v>1</v>
      </c>
      <c r="H1473" s="275">
        <f>'Pixel-System'!X23</f>
        <v>0</v>
      </c>
      <c r="I1473" s="276" t="s">
        <v>6197</v>
      </c>
      <c r="J1473" s="276">
        <f t="shared" si="22"/>
        <v>0</v>
      </c>
      <c r="K1473" s="277"/>
    </row>
    <row r="1474" spans="1:11" x14ac:dyDescent="0.15">
      <c r="A1474" s="274">
        <v>1473</v>
      </c>
      <c r="B1474" s="275" t="s">
        <v>1943</v>
      </c>
      <c r="C1474" s="275" t="s">
        <v>1056</v>
      </c>
      <c r="D1474" s="275">
        <v>0</v>
      </c>
      <c r="E1474" s="275">
        <v>100</v>
      </c>
      <c r="F1474" s="282" t="s">
        <v>456</v>
      </c>
      <c r="G1474" s="275">
        <v>1</v>
      </c>
      <c r="H1474" s="275">
        <f>'Pixel-System'!X24</f>
        <v>0</v>
      </c>
      <c r="I1474" s="276" t="s">
        <v>6197</v>
      </c>
      <c r="J1474" s="276">
        <f t="shared" si="22"/>
        <v>0</v>
      </c>
      <c r="K1474" s="277"/>
    </row>
    <row r="1475" spans="1:11" x14ac:dyDescent="0.15">
      <c r="A1475" s="274">
        <v>1474</v>
      </c>
      <c r="B1475" s="275" t="s">
        <v>1944</v>
      </c>
      <c r="C1475" s="275" t="s">
        <v>1056</v>
      </c>
      <c r="D1475" s="275">
        <v>0</v>
      </c>
      <c r="E1475" s="275">
        <v>100</v>
      </c>
      <c r="F1475" s="282" t="s">
        <v>456</v>
      </c>
      <c r="G1475" s="275">
        <v>1</v>
      </c>
      <c r="H1475" s="275">
        <f>'Pixel-System'!X25</f>
        <v>0</v>
      </c>
      <c r="I1475" s="276" t="s">
        <v>6197</v>
      </c>
      <c r="J1475" s="276">
        <f t="shared" si="22"/>
        <v>0</v>
      </c>
      <c r="K1475" s="277"/>
    </row>
    <row r="1476" spans="1:11" x14ac:dyDescent="0.15">
      <c r="A1476" s="274">
        <v>1475</v>
      </c>
      <c r="B1476" s="275" t="s">
        <v>1945</v>
      </c>
      <c r="C1476" s="275" t="s">
        <v>1056</v>
      </c>
      <c r="D1476" s="275">
        <v>0</v>
      </c>
      <c r="E1476" s="275">
        <v>100</v>
      </c>
      <c r="F1476" s="282" t="s">
        <v>456</v>
      </c>
      <c r="G1476" s="275">
        <v>1</v>
      </c>
      <c r="H1476" s="275">
        <f>'Pixel-System'!X26</f>
        <v>100</v>
      </c>
      <c r="I1476" s="276" t="s">
        <v>6197</v>
      </c>
      <c r="J1476" s="276">
        <f t="shared" si="22"/>
        <v>10000</v>
      </c>
      <c r="K1476" s="277"/>
    </row>
    <row r="1477" spans="1:11" x14ac:dyDescent="0.15">
      <c r="A1477" s="274">
        <v>1476</v>
      </c>
      <c r="B1477" s="275" t="s">
        <v>1946</v>
      </c>
      <c r="C1477" s="275" t="s">
        <v>1056</v>
      </c>
      <c r="D1477" s="275">
        <v>0</v>
      </c>
      <c r="E1477" s="275">
        <v>100</v>
      </c>
      <c r="F1477" s="282" t="s">
        <v>456</v>
      </c>
      <c r="G1477" s="275">
        <v>1</v>
      </c>
      <c r="H1477" s="275">
        <f>'Pixel-System'!X27</f>
        <v>100</v>
      </c>
      <c r="I1477" s="276" t="s">
        <v>6197</v>
      </c>
      <c r="J1477" s="276">
        <f t="shared" si="22"/>
        <v>10000</v>
      </c>
      <c r="K1477" s="277"/>
    </row>
    <row r="1478" spans="1:11" x14ac:dyDescent="0.15">
      <c r="A1478" s="274">
        <v>1477</v>
      </c>
      <c r="B1478" s="275" t="s">
        <v>1947</v>
      </c>
      <c r="C1478" s="275" t="s">
        <v>1056</v>
      </c>
      <c r="D1478" s="275">
        <v>0</v>
      </c>
      <c r="E1478" s="275">
        <v>100</v>
      </c>
      <c r="F1478" s="282" t="s">
        <v>456</v>
      </c>
      <c r="G1478" s="275">
        <v>1</v>
      </c>
      <c r="H1478" s="275">
        <f>'Pixel-System'!X28</f>
        <v>100</v>
      </c>
      <c r="I1478" s="276" t="s">
        <v>6197</v>
      </c>
      <c r="J1478" s="276">
        <f t="shared" si="22"/>
        <v>10000</v>
      </c>
      <c r="K1478" s="277"/>
    </row>
    <row r="1479" spans="1:11" x14ac:dyDescent="0.15">
      <c r="A1479" s="274">
        <v>1478</v>
      </c>
      <c r="B1479" s="275" t="s">
        <v>1948</v>
      </c>
      <c r="C1479" s="275" t="s">
        <v>1056</v>
      </c>
      <c r="D1479" s="275">
        <v>0</v>
      </c>
      <c r="E1479" s="275">
        <v>100</v>
      </c>
      <c r="F1479" s="282" t="s">
        <v>456</v>
      </c>
      <c r="G1479" s="275">
        <v>1</v>
      </c>
      <c r="H1479" s="275">
        <f>'Pixel-System'!X29</f>
        <v>0</v>
      </c>
      <c r="I1479" s="276" t="s">
        <v>6197</v>
      </c>
      <c r="J1479" s="276">
        <f t="shared" si="22"/>
        <v>0</v>
      </c>
      <c r="K1479" s="277"/>
    </row>
    <row r="1480" spans="1:11" x14ac:dyDescent="0.15">
      <c r="A1480" s="274">
        <v>1479</v>
      </c>
      <c r="B1480" s="275" t="s">
        <v>1949</v>
      </c>
      <c r="C1480" s="275" t="s">
        <v>1056</v>
      </c>
      <c r="D1480" s="275">
        <v>0</v>
      </c>
      <c r="E1480" s="275">
        <v>100</v>
      </c>
      <c r="F1480" s="282" t="s">
        <v>456</v>
      </c>
      <c r="G1480" s="275">
        <v>1</v>
      </c>
      <c r="H1480" s="275">
        <f>'Pixel-System'!X30</f>
        <v>0</v>
      </c>
      <c r="I1480" s="276" t="s">
        <v>6197</v>
      </c>
      <c r="J1480" s="276">
        <f t="shared" si="22"/>
        <v>0</v>
      </c>
      <c r="K1480" s="277"/>
    </row>
    <row r="1481" spans="1:11" x14ac:dyDescent="0.15">
      <c r="A1481" s="274">
        <v>1480</v>
      </c>
      <c r="B1481" s="275" t="s">
        <v>1950</v>
      </c>
      <c r="C1481" s="275" t="s">
        <v>1056</v>
      </c>
      <c r="D1481" s="275">
        <v>0</v>
      </c>
      <c r="E1481" s="275">
        <v>100</v>
      </c>
      <c r="F1481" s="282" t="s">
        <v>456</v>
      </c>
      <c r="G1481" s="275">
        <v>1</v>
      </c>
      <c r="H1481" s="275">
        <f>'Pixel-System'!X31</f>
        <v>0</v>
      </c>
      <c r="I1481" s="276" t="s">
        <v>6197</v>
      </c>
      <c r="J1481" s="276">
        <f t="shared" si="22"/>
        <v>0</v>
      </c>
      <c r="K1481" s="277"/>
    </row>
    <row r="1482" spans="1:11" x14ac:dyDescent="0.15">
      <c r="A1482" s="274">
        <v>1481</v>
      </c>
      <c r="B1482" s="275" t="s">
        <v>1951</v>
      </c>
      <c r="C1482" s="275" t="s">
        <v>1056</v>
      </c>
      <c r="D1482" s="275">
        <v>0</v>
      </c>
      <c r="E1482" s="275">
        <v>100</v>
      </c>
      <c r="F1482" s="282" t="s">
        <v>456</v>
      </c>
      <c r="G1482" s="275">
        <v>1</v>
      </c>
      <c r="H1482" s="275">
        <f>'Pixel-System'!X32</f>
        <v>0</v>
      </c>
      <c r="I1482" s="276" t="s">
        <v>6197</v>
      </c>
      <c r="J1482" s="276">
        <f t="shared" si="22"/>
        <v>0</v>
      </c>
      <c r="K1482" s="277"/>
    </row>
    <row r="1483" spans="1:11" x14ac:dyDescent="0.15">
      <c r="A1483" s="274">
        <v>1482</v>
      </c>
      <c r="B1483" s="275" t="s">
        <v>1952</v>
      </c>
      <c r="C1483" s="275" t="s">
        <v>1056</v>
      </c>
      <c r="D1483" s="275">
        <v>0</v>
      </c>
      <c r="E1483" s="275">
        <v>100</v>
      </c>
      <c r="F1483" s="282" t="s">
        <v>456</v>
      </c>
      <c r="G1483" s="275">
        <v>1</v>
      </c>
      <c r="H1483" s="275">
        <f>'Pixel-System'!X33</f>
        <v>0</v>
      </c>
      <c r="I1483" s="276" t="s">
        <v>6197</v>
      </c>
      <c r="J1483" s="276">
        <f t="shared" si="22"/>
        <v>0</v>
      </c>
      <c r="K1483" s="277"/>
    </row>
    <row r="1484" spans="1:11" x14ac:dyDescent="0.15">
      <c r="A1484" s="274">
        <v>1483</v>
      </c>
      <c r="B1484" s="275" t="s">
        <v>1953</v>
      </c>
      <c r="C1484" s="275" t="s">
        <v>1056</v>
      </c>
      <c r="D1484" s="275">
        <v>0</v>
      </c>
      <c r="E1484" s="275">
        <v>100</v>
      </c>
      <c r="F1484" s="282" t="s">
        <v>456</v>
      </c>
      <c r="G1484" s="275">
        <v>1</v>
      </c>
      <c r="H1484" s="275">
        <f>'Pixel-System'!X34</f>
        <v>0</v>
      </c>
      <c r="I1484" s="276" t="s">
        <v>6197</v>
      </c>
      <c r="J1484" s="276">
        <f t="shared" si="22"/>
        <v>0</v>
      </c>
      <c r="K1484" s="277"/>
    </row>
    <row r="1485" spans="1:11" x14ac:dyDescent="0.15">
      <c r="A1485" s="274">
        <v>1484</v>
      </c>
      <c r="B1485" s="275" t="s">
        <v>1954</v>
      </c>
      <c r="C1485" s="275" t="s">
        <v>1056</v>
      </c>
      <c r="D1485" s="275">
        <v>0</v>
      </c>
      <c r="E1485" s="275">
        <v>100</v>
      </c>
      <c r="F1485" s="282" t="s">
        <v>456</v>
      </c>
      <c r="G1485" s="275">
        <v>1</v>
      </c>
      <c r="H1485" s="275">
        <f>'Pixel-System'!X35</f>
        <v>0</v>
      </c>
      <c r="I1485" s="276" t="s">
        <v>6197</v>
      </c>
      <c r="J1485" s="276">
        <f t="shared" ref="J1485:J1548" si="23">H1485*100</f>
        <v>0</v>
      </c>
      <c r="K1485" s="277"/>
    </row>
    <row r="1486" spans="1:11" x14ac:dyDescent="0.15">
      <c r="A1486" s="274">
        <v>1485</v>
      </c>
      <c r="B1486" s="275" t="s">
        <v>1955</v>
      </c>
      <c r="C1486" s="275" t="s">
        <v>1056</v>
      </c>
      <c r="D1486" s="275">
        <v>0</v>
      </c>
      <c r="E1486" s="275">
        <v>100</v>
      </c>
      <c r="F1486" s="282" t="s">
        <v>456</v>
      </c>
      <c r="G1486" s="275">
        <v>1</v>
      </c>
      <c r="H1486" s="275">
        <f>'Pixel-System'!X36</f>
        <v>0</v>
      </c>
      <c r="I1486" s="276" t="s">
        <v>6197</v>
      </c>
      <c r="J1486" s="276">
        <f t="shared" si="23"/>
        <v>0</v>
      </c>
      <c r="K1486" s="277"/>
    </row>
    <row r="1487" spans="1:11" x14ac:dyDescent="0.15">
      <c r="A1487" s="274">
        <v>1486</v>
      </c>
      <c r="B1487" s="275" t="s">
        <v>1956</v>
      </c>
      <c r="C1487" s="275" t="s">
        <v>1056</v>
      </c>
      <c r="D1487" s="275">
        <v>0</v>
      </c>
      <c r="E1487" s="275">
        <v>100</v>
      </c>
      <c r="F1487" s="282" t="s">
        <v>456</v>
      </c>
      <c r="G1487" s="275">
        <v>1</v>
      </c>
      <c r="H1487" s="275">
        <f>'Pixel-System'!X37</f>
        <v>0</v>
      </c>
      <c r="I1487" s="276" t="s">
        <v>6197</v>
      </c>
      <c r="J1487" s="276">
        <f t="shared" si="23"/>
        <v>0</v>
      </c>
      <c r="K1487" s="277"/>
    </row>
    <row r="1488" spans="1:11" x14ac:dyDescent="0.15">
      <c r="A1488" s="274">
        <v>1487</v>
      </c>
      <c r="B1488" s="275" t="s">
        <v>1957</v>
      </c>
      <c r="C1488" s="275" t="s">
        <v>1056</v>
      </c>
      <c r="D1488" s="275">
        <v>0</v>
      </c>
      <c r="E1488" s="275">
        <v>100</v>
      </c>
      <c r="F1488" s="282" t="s">
        <v>456</v>
      </c>
      <c r="G1488" s="275">
        <v>1</v>
      </c>
      <c r="H1488" s="275">
        <f>'Pixel-System'!X38</f>
        <v>1</v>
      </c>
      <c r="I1488" s="276" t="s">
        <v>6197</v>
      </c>
      <c r="J1488" s="276">
        <f t="shared" si="23"/>
        <v>100</v>
      </c>
      <c r="K1488" s="277"/>
    </row>
    <row r="1489" spans="1:11" x14ac:dyDescent="0.15">
      <c r="A1489" s="274">
        <v>1488</v>
      </c>
      <c r="B1489" s="275" t="s">
        <v>1958</v>
      </c>
      <c r="C1489" s="275" t="s">
        <v>1056</v>
      </c>
      <c r="D1489" s="275">
        <v>0</v>
      </c>
      <c r="E1489" s="275">
        <v>100</v>
      </c>
      <c r="F1489" s="282" t="s">
        <v>456</v>
      </c>
      <c r="G1489" s="275">
        <v>1</v>
      </c>
      <c r="H1489" s="275">
        <f>'Pixel-System'!X39</f>
        <v>1</v>
      </c>
      <c r="I1489" s="276" t="s">
        <v>6197</v>
      </c>
      <c r="J1489" s="276">
        <f t="shared" si="23"/>
        <v>100</v>
      </c>
      <c r="K1489" s="277"/>
    </row>
    <row r="1490" spans="1:11" x14ac:dyDescent="0.15">
      <c r="A1490" s="274">
        <v>1489</v>
      </c>
      <c r="B1490" s="275" t="s">
        <v>1959</v>
      </c>
      <c r="C1490" s="275" t="s">
        <v>1056</v>
      </c>
      <c r="D1490" s="275">
        <v>0</v>
      </c>
      <c r="E1490" s="275">
        <v>100</v>
      </c>
      <c r="F1490" s="282" t="s">
        <v>456</v>
      </c>
      <c r="G1490" s="275">
        <v>1</v>
      </c>
      <c r="H1490" s="275">
        <f>'Pixel-System'!X40</f>
        <v>1</v>
      </c>
      <c r="I1490" s="276" t="s">
        <v>6197</v>
      </c>
      <c r="J1490" s="276">
        <f t="shared" si="23"/>
        <v>100</v>
      </c>
      <c r="K1490" s="277"/>
    </row>
    <row r="1491" spans="1:11" x14ac:dyDescent="0.15">
      <c r="A1491" s="274">
        <v>1490</v>
      </c>
      <c r="B1491" s="275" t="s">
        <v>1960</v>
      </c>
      <c r="C1491" s="275" t="s">
        <v>1056</v>
      </c>
      <c r="D1491" s="275">
        <v>0</v>
      </c>
      <c r="E1491" s="275">
        <v>100</v>
      </c>
      <c r="F1491" s="282" t="s">
        <v>456</v>
      </c>
      <c r="G1491" s="275">
        <v>1</v>
      </c>
      <c r="H1491" s="275">
        <f>'Pixel-System'!X41</f>
        <v>0</v>
      </c>
      <c r="I1491" s="276" t="s">
        <v>6197</v>
      </c>
      <c r="J1491" s="276">
        <f t="shared" si="23"/>
        <v>0</v>
      </c>
      <c r="K1491" s="277"/>
    </row>
    <row r="1492" spans="1:11" x14ac:dyDescent="0.15">
      <c r="A1492" s="274">
        <v>1491</v>
      </c>
      <c r="B1492" s="275" t="s">
        <v>1961</v>
      </c>
      <c r="C1492" s="275" t="s">
        <v>1056</v>
      </c>
      <c r="D1492" s="275">
        <v>0</v>
      </c>
      <c r="E1492" s="275">
        <v>100</v>
      </c>
      <c r="F1492" s="282" t="s">
        <v>456</v>
      </c>
      <c r="G1492" s="275">
        <v>1</v>
      </c>
      <c r="H1492" s="275">
        <f>'Pixel-System'!X42</f>
        <v>100</v>
      </c>
      <c r="I1492" s="276" t="s">
        <v>6197</v>
      </c>
      <c r="J1492" s="276">
        <f t="shared" si="23"/>
        <v>10000</v>
      </c>
      <c r="K1492" s="277"/>
    </row>
    <row r="1493" spans="1:11" x14ac:dyDescent="0.15">
      <c r="A1493" s="274">
        <v>1492</v>
      </c>
      <c r="B1493" s="275" t="s">
        <v>1962</v>
      </c>
      <c r="C1493" s="275" t="s">
        <v>1056</v>
      </c>
      <c r="D1493" s="275">
        <v>0</v>
      </c>
      <c r="E1493" s="275">
        <v>100</v>
      </c>
      <c r="F1493" s="282" t="s">
        <v>456</v>
      </c>
      <c r="G1493" s="275">
        <v>1</v>
      </c>
      <c r="H1493" s="275">
        <f>'Pixel-System'!X43</f>
        <v>100</v>
      </c>
      <c r="I1493" s="276" t="s">
        <v>6197</v>
      </c>
      <c r="J1493" s="276">
        <f t="shared" si="23"/>
        <v>10000</v>
      </c>
      <c r="K1493" s="277"/>
    </row>
    <row r="1494" spans="1:11" x14ac:dyDescent="0.15">
      <c r="A1494" s="274">
        <v>1493</v>
      </c>
      <c r="B1494" s="275" t="s">
        <v>1963</v>
      </c>
      <c r="C1494" s="275" t="s">
        <v>1056</v>
      </c>
      <c r="D1494" s="275">
        <v>0</v>
      </c>
      <c r="E1494" s="275">
        <v>100</v>
      </c>
      <c r="F1494" s="282" t="s">
        <v>456</v>
      </c>
      <c r="G1494" s="275">
        <v>1</v>
      </c>
      <c r="H1494" s="275">
        <f>'Pixel-System'!X44</f>
        <v>100</v>
      </c>
      <c r="I1494" s="276" t="s">
        <v>6197</v>
      </c>
      <c r="J1494" s="276">
        <f t="shared" si="23"/>
        <v>10000</v>
      </c>
      <c r="K1494" s="277"/>
    </row>
    <row r="1495" spans="1:11" x14ac:dyDescent="0.15">
      <c r="A1495" s="274">
        <v>1494</v>
      </c>
      <c r="B1495" s="275" t="s">
        <v>1964</v>
      </c>
      <c r="C1495" s="275" t="s">
        <v>1056</v>
      </c>
      <c r="D1495" s="275">
        <v>0</v>
      </c>
      <c r="E1495" s="275">
        <v>100</v>
      </c>
      <c r="F1495" s="282" t="s">
        <v>456</v>
      </c>
      <c r="G1495" s="275">
        <v>1</v>
      </c>
      <c r="H1495" s="275">
        <f>'Pixel-System'!X45</f>
        <v>0</v>
      </c>
      <c r="I1495" s="276" t="s">
        <v>6197</v>
      </c>
      <c r="J1495" s="276">
        <f t="shared" si="23"/>
        <v>0</v>
      </c>
      <c r="K1495" s="277"/>
    </row>
    <row r="1496" spans="1:11" x14ac:dyDescent="0.15">
      <c r="A1496" s="274">
        <v>1495</v>
      </c>
      <c r="B1496" s="275" t="s">
        <v>1965</v>
      </c>
      <c r="C1496" s="275" t="s">
        <v>1056</v>
      </c>
      <c r="D1496" s="275">
        <v>0</v>
      </c>
      <c r="E1496" s="275">
        <v>100</v>
      </c>
      <c r="F1496" s="282" t="s">
        <v>456</v>
      </c>
      <c r="G1496" s="275">
        <v>1</v>
      </c>
      <c r="H1496" s="275">
        <f>'Pixel-System'!X46</f>
        <v>0</v>
      </c>
      <c r="I1496" s="276" t="s">
        <v>6197</v>
      </c>
      <c r="J1496" s="276">
        <f t="shared" si="23"/>
        <v>0</v>
      </c>
      <c r="K1496" s="277"/>
    </row>
    <row r="1497" spans="1:11" x14ac:dyDescent="0.15">
      <c r="A1497" s="274">
        <v>1496</v>
      </c>
      <c r="B1497" s="275" t="s">
        <v>1966</v>
      </c>
      <c r="C1497" s="275" t="s">
        <v>1056</v>
      </c>
      <c r="D1497" s="275">
        <v>0</v>
      </c>
      <c r="E1497" s="275">
        <v>100</v>
      </c>
      <c r="F1497" s="282" t="s">
        <v>456</v>
      </c>
      <c r="G1497" s="275">
        <v>1</v>
      </c>
      <c r="H1497" s="275">
        <f>'Pixel-System'!X47</f>
        <v>0</v>
      </c>
      <c r="I1497" s="276" t="s">
        <v>6197</v>
      </c>
      <c r="J1497" s="276">
        <f t="shared" si="23"/>
        <v>0</v>
      </c>
      <c r="K1497" s="277"/>
    </row>
    <row r="1498" spans="1:11" x14ac:dyDescent="0.15">
      <c r="A1498" s="274">
        <v>1497</v>
      </c>
      <c r="B1498" s="275" t="s">
        <v>1967</v>
      </c>
      <c r="C1498" s="275" t="s">
        <v>1056</v>
      </c>
      <c r="D1498" s="275">
        <v>0</v>
      </c>
      <c r="E1498" s="275">
        <v>100</v>
      </c>
      <c r="F1498" s="282" t="s">
        <v>456</v>
      </c>
      <c r="G1498" s="275">
        <v>1</v>
      </c>
      <c r="H1498" s="275">
        <f>'Pixel-System'!X48</f>
        <v>0</v>
      </c>
      <c r="I1498" s="276" t="s">
        <v>6197</v>
      </c>
      <c r="J1498" s="276">
        <f t="shared" si="23"/>
        <v>0</v>
      </c>
      <c r="K1498" s="277"/>
    </row>
    <row r="1499" spans="1:11" x14ac:dyDescent="0.15">
      <c r="A1499" s="274">
        <v>1498</v>
      </c>
      <c r="B1499" s="275" t="s">
        <v>1968</v>
      </c>
      <c r="C1499" s="275" t="s">
        <v>1056</v>
      </c>
      <c r="D1499" s="275">
        <v>0</v>
      </c>
      <c r="E1499" s="275">
        <v>100</v>
      </c>
      <c r="F1499" s="282" t="s">
        <v>456</v>
      </c>
      <c r="G1499" s="275">
        <v>1</v>
      </c>
      <c r="H1499" s="275">
        <f>'Pixel-System'!X49</f>
        <v>0</v>
      </c>
      <c r="I1499" s="276" t="s">
        <v>6197</v>
      </c>
      <c r="J1499" s="276">
        <f t="shared" si="23"/>
        <v>0</v>
      </c>
      <c r="K1499" s="277"/>
    </row>
    <row r="1500" spans="1:11" x14ac:dyDescent="0.15">
      <c r="A1500" s="274">
        <v>1499</v>
      </c>
      <c r="B1500" s="275" t="s">
        <v>1969</v>
      </c>
      <c r="C1500" s="275" t="s">
        <v>1056</v>
      </c>
      <c r="D1500" s="275">
        <v>0</v>
      </c>
      <c r="E1500" s="275">
        <v>100</v>
      </c>
      <c r="F1500" s="282" t="s">
        <v>456</v>
      </c>
      <c r="G1500" s="275">
        <v>1</v>
      </c>
      <c r="H1500" s="275">
        <f>'Pixel-System'!X50</f>
        <v>0</v>
      </c>
      <c r="I1500" s="276" t="s">
        <v>6197</v>
      </c>
      <c r="J1500" s="276">
        <f t="shared" si="23"/>
        <v>0</v>
      </c>
      <c r="K1500" s="277"/>
    </row>
    <row r="1501" spans="1:11" x14ac:dyDescent="0.15">
      <c r="A1501" s="274">
        <v>1500</v>
      </c>
      <c r="B1501" s="275" t="s">
        <v>1970</v>
      </c>
      <c r="C1501" s="275" t="s">
        <v>1056</v>
      </c>
      <c r="D1501" s="275">
        <v>0</v>
      </c>
      <c r="E1501" s="275">
        <v>100</v>
      </c>
      <c r="F1501" s="282" t="s">
        <v>456</v>
      </c>
      <c r="G1501" s="275">
        <v>1</v>
      </c>
      <c r="H1501" s="275">
        <f>'Pixel-System'!X51</f>
        <v>0</v>
      </c>
      <c r="I1501" s="276" t="s">
        <v>6197</v>
      </c>
      <c r="J1501" s="276">
        <f t="shared" si="23"/>
        <v>0</v>
      </c>
      <c r="K1501" s="277"/>
    </row>
    <row r="1502" spans="1:11" x14ac:dyDescent="0.15">
      <c r="A1502" s="274">
        <v>1501</v>
      </c>
      <c r="B1502" s="275" t="s">
        <v>1971</v>
      </c>
      <c r="C1502" s="275" t="s">
        <v>1056</v>
      </c>
      <c r="D1502" s="275">
        <v>0</v>
      </c>
      <c r="E1502" s="275">
        <v>100</v>
      </c>
      <c r="F1502" s="282" t="s">
        <v>456</v>
      </c>
      <c r="G1502" s="275">
        <v>1</v>
      </c>
      <c r="H1502" s="275">
        <f>'Pixel-System'!X52</f>
        <v>0</v>
      </c>
      <c r="I1502" s="276" t="s">
        <v>6197</v>
      </c>
      <c r="J1502" s="276">
        <f t="shared" si="23"/>
        <v>0</v>
      </c>
      <c r="K1502" s="277"/>
    </row>
    <row r="1503" spans="1:11" x14ac:dyDescent="0.15">
      <c r="A1503" s="274">
        <v>1502</v>
      </c>
      <c r="B1503" s="275" t="s">
        <v>1972</v>
      </c>
      <c r="C1503" s="275" t="s">
        <v>1056</v>
      </c>
      <c r="D1503" s="275">
        <v>0</v>
      </c>
      <c r="E1503" s="275">
        <v>100</v>
      </c>
      <c r="F1503" s="282" t="s">
        <v>456</v>
      </c>
      <c r="G1503" s="275">
        <v>1</v>
      </c>
      <c r="H1503" s="275">
        <f>'Pixel-System'!X53</f>
        <v>0</v>
      </c>
      <c r="I1503" s="276" t="s">
        <v>6197</v>
      </c>
      <c r="J1503" s="276">
        <f t="shared" si="23"/>
        <v>0</v>
      </c>
      <c r="K1503" s="277"/>
    </row>
    <row r="1504" spans="1:11" x14ac:dyDescent="0.15">
      <c r="A1504" s="274">
        <v>1503</v>
      </c>
      <c r="B1504" s="275" t="s">
        <v>1973</v>
      </c>
      <c r="C1504" s="275" t="s">
        <v>1056</v>
      </c>
      <c r="D1504" s="275">
        <v>0</v>
      </c>
      <c r="E1504" s="275">
        <v>100</v>
      </c>
      <c r="F1504" s="282" t="s">
        <v>456</v>
      </c>
      <c r="G1504" s="275">
        <v>1</v>
      </c>
      <c r="H1504" s="275">
        <f>'Pixel-System'!X54</f>
        <v>0</v>
      </c>
      <c r="I1504" s="276" t="s">
        <v>6197</v>
      </c>
      <c r="J1504" s="276">
        <f t="shared" si="23"/>
        <v>0</v>
      </c>
      <c r="K1504" s="277"/>
    </row>
    <row r="1505" spans="1:11" x14ac:dyDescent="0.15">
      <c r="A1505" s="274">
        <v>1504</v>
      </c>
      <c r="B1505" s="275" t="s">
        <v>1974</v>
      </c>
      <c r="C1505" s="275" t="s">
        <v>1056</v>
      </c>
      <c r="D1505" s="275">
        <v>0</v>
      </c>
      <c r="E1505" s="275">
        <v>100</v>
      </c>
      <c r="F1505" s="282" t="s">
        <v>456</v>
      </c>
      <c r="G1505" s="275">
        <v>1</v>
      </c>
      <c r="H1505" s="275">
        <f>'Pixel-System'!X55</f>
        <v>0</v>
      </c>
      <c r="I1505" s="276" t="s">
        <v>6197</v>
      </c>
      <c r="J1505" s="276">
        <f t="shared" si="23"/>
        <v>0</v>
      </c>
      <c r="K1505" s="277"/>
    </row>
    <row r="1506" spans="1:11" x14ac:dyDescent="0.15">
      <c r="A1506" s="274">
        <v>1505</v>
      </c>
      <c r="B1506" s="275" t="s">
        <v>1975</v>
      </c>
      <c r="C1506" s="275" t="s">
        <v>1056</v>
      </c>
      <c r="D1506" s="275">
        <v>0</v>
      </c>
      <c r="E1506" s="275">
        <v>100</v>
      </c>
      <c r="F1506" s="282" t="s">
        <v>456</v>
      </c>
      <c r="G1506" s="275">
        <v>1</v>
      </c>
      <c r="H1506" s="275">
        <f>'Pixel-System'!X56</f>
        <v>0</v>
      </c>
      <c r="I1506" s="276" t="s">
        <v>6197</v>
      </c>
      <c r="J1506" s="276">
        <f t="shared" si="23"/>
        <v>0</v>
      </c>
      <c r="K1506" s="277"/>
    </row>
    <row r="1507" spans="1:11" x14ac:dyDescent="0.15">
      <c r="A1507" s="274">
        <v>1506</v>
      </c>
      <c r="B1507" s="275" t="s">
        <v>1976</v>
      </c>
      <c r="C1507" s="275" t="s">
        <v>1056</v>
      </c>
      <c r="D1507" s="275">
        <v>0</v>
      </c>
      <c r="E1507" s="275">
        <v>100</v>
      </c>
      <c r="F1507" s="282" t="s">
        <v>456</v>
      </c>
      <c r="G1507" s="275">
        <v>1</v>
      </c>
      <c r="H1507" s="275">
        <f>'Pixel-System'!X57</f>
        <v>0</v>
      </c>
      <c r="I1507" s="276" t="s">
        <v>6197</v>
      </c>
      <c r="J1507" s="276">
        <f t="shared" si="23"/>
        <v>0</v>
      </c>
      <c r="K1507" s="277"/>
    </row>
    <row r="1508" spans="1:11" x14ac:dyDescent="0.15">
      <c r="A1508" s="274">
        <v>1507</v>
      </c>
      <c r="B1508" s="275" t="s">
        <v>1977</v>
      </c>
      <c r="C1508" s="275" t="s">
        <v>1056</v>
      </c>
      <c r="D1508" s="275">
        <v>0</v>
      </c>
      <c r="E1508" s="275">
        <v>100</v>
      </c>
      <c r="F1508" s="282" t="s">
        <v>456</v>
      </c>
      <c r="G1508" s="275">
        <v>1</v>
      </c>
      <c r="H1508" s="275">
        <f>'Pixel-System'!X58</f>
        <v>100</v>
      </c>
      <c r="I1508" s="276" t="s">
        <v>6197</v>
      </c>
      <c r="J1508" s="276">
        <f t="shared" si="23"/>
        <v>10000</v>
      </c>
      <c r="K1508" s="277"/>
    </row>
    <row r="1509" spans="1:11" x14ac:dyDescent="0.15">
      <c r="A1509" s="274">
        <v>1508</v>
      </c>
      <c r="B1509" s="275" t="s">
        <v>1978</v>
      </c>
      <c r="C1509" s="275" t="s">
        <v>1056</v>
      </c>
      <c r="D1509" s="275">
        <v>0</v>
      </c>
      <c r="E1509" s="275">
        <v>100</v>
      </c>
      <c r="F1509" s="282" t="s">
        <v>456</v>
      </c>
      <c r="G1509" s="275">
        <v>1</v>
      </c>
      <c r="H1509" s="275">
        <f>'Pixel-System'!X59</f>
        <v>100</v>
      </c>
      <c r="I1509" s="276" t="s">
        <v>6197</v>
      </c>
      <c r="J1509" s="276">
        <f t="shared" si="23"/>
        <v>10000</v>
      </c>
      <c r="K1509" s="277"/>
    </row>
    <row r="1510" spans="1:11" x14ac:dyDescent="0.15">
      <c r="A1510" s="274">
        <v>1509</v>
      </c>
      <c r="B1510" s="275" t="s">
        <v>1979</v>
      </c>
      <c r="C1510" s="275" t="s">
        <v>1056</v>
      </c>
      <c r="D1510" s="275">
        <v>0</v>
      </c>
      <c r="E1510" s="275">
        <v>100</v>
      </c>
      <c r="F1510" s="282" t="s">
        <v>456</v>
      </c>
      <c r="G1510" s="275">
        <v>1</v>
      </c>
      <c r="H1510" s="275">
        <f>'Pixel-System'!X60</f>
        <v>100</v>
      </c>
      <c r="I1510" s="276" t="s">
        <v>6197</v>
      </c>
      <c r="J1510" s="276">
        <f t="shared" si="23"/>
        <v>10000</v>
      </c>
      <c r="K1510" s="277"/>
    </row>
    <row r="1511" spans="1:11" x14ac:dyDescent="0.15">
      <c r="A1511" s="274">
        <v>1510</v>
      </c>
      <c r="B1511" s="275" t="s">
        <v>1980</v>
      </c>
      <c r="C1511" s="275" t="s">
        <v>1056</v>
      </c>
      <c r="D1511" s="275">
        <v>0</v>
      </c>
      <c r="E1511" s="275">
        <v>100</v>
      </c>
      <c r="F1511" s="282" t="s">
        <v>456</v>
      </c>
      <c r="G1511" s="275">
        <v>1</v>
      </c>
      <c r="H1511" s="275">
        <f>'Pixel-System'!X61</f>
        <v>0</v>
      </c>
      <c r="I1511" s="276" t="s">
        <v>6197</v>
      </c>
      <c r="J1511" s="276">
        <f t="shared" si="23"/>
        <v>0</v>
      </c>
      <c r="K1511" s="277"/>
    </row>
    <row r="1512" spans="1:11" x14ac:dyDescent="0.15">
      <c r="A1512" s="274">
        <v>1511</v>
      </c>
      <c r="B1512" s="275" t="s">
        <v>1981</v>
      </c>
      <c r="C1512" s="275" t="s">
        <v>1056</v>
      </c>
      <c r="D1512" s="275">
        <v>0</v>
      </c>
      <c r="E1512" s="275">
        <v>100</v>
      </c>
      <c r="F1512" s="282" t="s">
        <v>456</v>
      </c>
      <c r="G1512" s="275">
        <v>1</v>
      </c>
      <c r="H1512" s="275">
        <f>'Pixel-System'!X62</f>
        <v>0</v>
      </c>
      <c r="I1512" s="276" t="s">
        <v>6197</v>
      </c>
      <c r="J1512" s="276">
        <f t="shared" si="23"/>
        <v>0</v>
      </c>
      <c r="K1512" s="277"/>
    </row>
    <row r="1513" spans="1:11" x14ac:dyDescent="0.15">
      <c r="A1513" s="274">
        <v>1512</v>
      </c>
      <c r="B1513" s="275" t="s">
        <v>1982</v>
      </c>
      <c r="C1513" s="275" t="s">
        <v>1056</v>
      </c>
      <c r="D1513" s="275">
        <v>0</v>
      </c>
      <c r="E1513" s="275">
        <v>100</v>
      </c>
      <c r="F1513" s="282" t="s">
        <v>456</v>
      </c>
      <c r="G1513" s="275">
        <v>1</v>
      </c>
      <c r="H1513" s="275">
        <f>'Pixel-System'!X63</f>
        <v>0</v>
      </c>
      <c r="I1513" s="276" t="s">
        <v>6197</v>
      </c>
      <c r="J1513" s="276">
        <f t="shared" si="23"/>
        <v>0</v>
      </c>
      <c r="K1513" s="277"/>
    </row>
    <row r="1514" spans="1:11" x14ac:dyDescent="0.15">
      <c r="A1514" s="274">
        <v>1513</v>
      </c>
      <c r="B1514" s="275" t="s">
        <v>1983</v>
      </c>
      <c r="C1514" s="275" t="s">
        <v>1056</v>
      </c>
      <c r="D1514" s="275">
        <v>0</v>
      </c>
      <c r="E1514" s="275">
        <v>100</v>
      </c>
      <c r="F1514" s="282" t="s">
        <v>456</v>
      </c>
      <c r="G1514" s="275">
        <v>1</v>
      </c>
      <c r="H1514" s="275">
        <f>'Pixel-System'!X64</f>
        <v>0</v>
      </c>
      <c r="I1514" s="276" t="s">
        <v>6197</v>
      </c>
      <c r="J1514" s="276">
        <f t="shared" si="23"/>
        <v>0</v>
      </c>
      <c r="K1514" s="277"/>
    </row>
    <row r="1515" spans="1:11" x14ac:dyDescent="0.15">
      <c r="A1515" s="274">
        <v>1514</v>
      </c>
      <c r="B1515" s="275" t="s">
        <v>1984</v>
      </c>
      <c r="C1515" s="275" t="s">
        <v>1056</v>
      </c>
      <c r="D1515" s="275">
        <v>0</v>
      </c>
      <c r="E1515" s="275">
        <v>100</v>
      </c>
      <c r="F1515" s="282" t="s">
        <v>456</v>
      </c>
      <c r="G1515" s="275">
        <v>1</v>
      </c>
      <c r="H1515" s="275">
        <f>'Pixel-System'!X65</f>
        <v>0</v>
      </c>
      <c r="I1515" s="276" t="s">
        <v>6197</v>
      </c>
      <c r="J1515" s="276">
        <f t="shared" si="23"/>
        <v>0</v>
      </c>
      <c r="K1515" s="277"/>
    </row>
    <row r="1516" spans="1:11" x14ac:dyDescent="0.15">
      <c r="A1516" s="274">
        <v>1515</v>
      </c>
      <c r="B1516" s="275" t="s">
        <v>1985</v>
      </c>
      <c r="C1516" s="275" t="s">
        <v>1056</v>
      </c>
      <c r="D1516" s="275">
        <v>0</v>
      </c>
      <c r="E1516" s="275">
        <v>100</v>
      </c>
      <c r="F1516" s="282" t="s">
        <v>456</v>
      </c>
      <c r="G1516" s="275">
        <v>1</v>
      </c>
      <c r="H1516" s="275">
        <f>'Pixel-System'!X66</f>
        <v>0</v>
      </c>
      <c r="I1516" s="276" t="s">
        <v>6197</v>
      </c>
      <c r="J1516" s="276">
        <f t="shared" si="23"/>
        <v>0</v>
      </c>
      <c r="K1516" s="277"/>
    </row>
    <row r="1517" spans="1:11" x14ac:dyDescent="0.15">
      <c r="A1517" s="274">
        <v>1516</v>
      </c>
      <c r="B1517" s="275" t="s">
        <v>1986</v>
      </c>
      <c r="C1517" s="275" t="s">
        <v>1056</v>
      </c>
      <c r="D1517" s="275">
        <v>0</v>
      </c>
      <c r="E1517" s="275">
        <v>100</v>
      </c>
      <c r="F1517" s="282" t="s">
        <v>456</v>
      </c>
      <c r="G1517" s="275">
        <v>1</v>
      </c>
      <c r="H1517" s="275">
        <f>'Pixel-System'!X67</f>
        <v>0</v>
      </c>
      <c r="I1517" s="276" t="s">
        <v>6197</v>
      </c>
      <c r="J1517" s="276">
        <f t="shared" si="23"/>
        <v>0</v>
      </c>
      <c r="K1517" s="277"/>
    </row>
    <row r="1518" spans="1:11" x14ac:dyDescent="0.15">
      <c r="A1518" s="274">
        <v>1517</v>
      </c>
      <c r="B1518" s="275" t="s">
        <v>1987</v>
      </c>
      <c r="C1518" s="275" t="s">
        <v>1056</v>
      </c>
      <c r="D1518" s="275">
        <v>0</v>
      </c>
      <c r="E1518" s="275">
        <v>100</v>
      </c>
      <c r="F1518" s="282" t="s">
        <v>456</v>
      </c>
      <c r="G1518" s="275">
        <v>1</v>
      </c>
      <c r="H1518" s="275">
        <f>'Pixel-System'!X68</f>
        <v>0</v>
      </c>
      <c r="I1518" s="276" t="s">
        <v>6197</v>
      </c>
      <c r="J1518" s="276">
        <f t="shared" si="23"/>
        <v>0</v>
      </c>
      <c r="K1518" s="277"/>
    </row>
    <row r="1519" spans="1:11" x14ac:dyDescent="0.15">
      <c r="A1519" s="274">
        <v>1518</v>
      </c>
      <c r="B1519" s="275" t="s">
        <v>1988</v>
      </c>
      <c r="C1519" s="275" t="s">
        <v>1056</v>
      </c>
      <c r="D1519" s="275">
        <v>0</v>
      </c>
      <c r="E1519" s="275">
        <v>100</v>
      </c>
      <c r="F1519" s="282" t="s">
        <v>456</v>
      </c>
      <c r="G1519" s="275">
        <v>1</v>
      </c>
      <c r="H1519" s="275">
        <f>'Pixel-System'!X69</f>
        <v>0</v>
      </c>
      <c r="I1519" s="276" t="s">
        <v>6197</v>
      </c>
      <c r="J1519" s="276">
        <f t="shared" si="23"/>
        <v>0</v>
      </c>
      <c r="K1519" s="277"/>
    </row>
    <row r="1520" spans="1:11" x14ac:dyDescent="0.15">
      <c r="A1520" s="274">
        <v>1519</v>
      </c>
      <c r="B1520" s="275" t="s">
        <v>1989</v>
      </c>
      <c r="C1520" s="275" t="s">
        <v>1056</v>
      </c>
      <c r="D1520" s="275">
        <v>0</v>
      </c>
      <c r="E1520" s="275">
        <v>100</v>
      </c>
      <c r="F1520" s="282" t="s">
        <v>456</v>
      </c>
      <c r="G1520" s="275">
        <v>1</v>
      </c>
      <c r="H1520" s="275">
        <f>'Pixel-System'!X70</f>
        <v>13</v>
      </c>
      <c r="I1520" s="276" t="s">
        <v>6197</v>
      </c>
      <c r="J1520" s="276">
        <f t="shared" si="23"/>
        <v>1300</v>
      </c>
      <c r="K1520" s="277"/>
    </row>
    <row r="1521" spans="1:11" x14ac:dyDescent="0.15">
      <c r="A1521" s="274">
        <v>1520</v>
      </c>
      <c r="B1521" s="275" t="s">
        <v>1990</v>
      </c>
      <c r="C1521" s="275" t="s">
        <v>1056</v>
      </c>
      <c r="D1521" s="275">
        <v>0</v>
      </c>
      <c r="E1521" s="275">
        <v>100</v>
      </c>
      <c r="F1521" s="282" t="s">
        <v>456</v>
      </c>
      <c r="G1521" s="275">
        <v>1</v>
      </c>
      <c r="H1521" s="275">
        <f>'Pixel-System'!X71</f>
        <v>11</v>
      </c>
      <c r="I1521" s="276" t="s">
        <v>6197</v>
      </c>
      <c r="J1521" s="276">
        <f t="shared" si="23"/>
        <v>1100</v>
      </c>
      <c r="K1521" s="277"/>
    </row>
    <row r="1522" spans="1:11" x14ac:dyDescent="0.15">
      <c r="A1522" s="274">
        <v>1521</v>
      </c>
      <c r="B1522" s="275" t="s">
        <v>1991</v>
      </c>
      <c r="C1522" s="275" t="s">
        <v>1056</v>
      </c>
      <c r="D1522" s="275">
        <v>0</v>
      </c>
      <c r="E1522" s="275">
        <v>100</v>
      </c>
      <c r="F1522" s="282" t="s">
        <v>456</v>
      </c>
      <c r="G1522" s="275">
        <v>1</v>
      </c>
      <c r="H1522" s="275">
        <f>'Pixel-System'!X72</f>
        <v>9</v>
      </c>
      <c r="I1522" s="276" t="s">
        <v>6197</v>
      </c>
      <c r="J1522" s="276">
        <f t="shared" si="23"/>
        <v>900</v>
      </c>
      <c r="K1522" s="277"/>
    </row>
    <row r="1523" spans="1:11" x14ac:dyDescent="0.15">
      <c r="A1523" s="274">
        <v>1522</v>
      </c>
      <c r="B1523" s="275" t="s">
        <v>1992</v>
      </c>
      <c r="C1523" s="275" t="s">
        <v>1056</v>
      </c>
      <c r="D1523" s="275">
        <v>0</v>
      </c>
      <c r="E1523" s="275">
        <v>100</v>
      </c>
      <c r="F1523" s="282" t="s">
        <v>456</v>
      </c>
      <c r="G1523" s="275">
        <v>1</v>
      </c>
      <c r="H1523" s="275">
        <f>'Pixel-System'!X73</f>
        <v>0</v>
      </c>
      <c r="I1523" s="276" t="s">
        <v>6197</v>
      </c>
      <c r="J1523" s="276">
        <f t="shared" si="23"/>
        <v>0</v>
      </c>
      <c r="K1523" s="277"/>
    </row>
    <row r="1524" spans="1:11" x14ac:dyDescent="0.15">
      <c r="A1524" s="274">
        <v>1523</v>
      </c>
      <c r="B1524" s="285" t="s">
        <v>1993</v>
      </c>
      <c r="C1524" s="285" t="s">
        <v>1056</v>
      </c>
      <c r="D1524" s="285">
        <v>0</v>
      </c>
      <c r="E1524" s="285">
        <v>100</v>
      </c>
      <c r="F1524" s="286" t="s">
        <v>456</v>
      </c>
      <c r="G1524" s="285">
        <v>1</v>
      </c>
      <c r="H1524" s="285">
        <f>'Pixel-System'!X74</f>
        <v>0</v>
      </c>
      <c r="I1524" s="345" t="s">
        <v>6196</v>
      </c>
      <c r="J1524" s="345">
        <f t="shared" si="23"/>
        <v>0</v>
      </c>
      <c r="K1524" s="277"/>
    </row>
    <row r="1525" spans="1:11" x14ac:dyDescent="0.15">
      <c r="A1525" s="274">
        <v>1524</v>
      </c>
      <c r="B1525" s="285" t="s">
        <v>1994</v>
      </c>
      <c r="C1525" s="285" t="s">
        <v>1056</v>
      </c>
      <c r="D1525" s="285">
        <v>0</v>
      </c>
      <c r="E1525" s="285">
        <v>100</v>
      </c>
      <c r="F1525" s="286" t="s">
        <v>456</v>
      </c>
      <c r="G1525" s="285">
        <v>1</v>
      </c>
      <c r="H1525" s="285">
        <f>'Pixel-System'!X75</f>
        <v>0</v>
      </c>
      <c r="I1525" s="345" t="s">
        <v>6196</v>
      </c>
      <c r="J1525" s="345">
        <f t="shared" si="23"/>
        <v>0</v>
      </c>
      <c r="K1525" s="277"/>
    </row>
    <row r="1526" spans="1:11" x14ac:dyDescent="0.15">
      <c r="A1526" s="274">
        <v>1525</v>
      </c>
      <c r="B1526" s="285" t="s">
        <v>1995</v>
      </c>
      <c r="C1526" s="285" t="s">
        <v>1056</v>
      </c>
      <c r="D1526" s="285">
        <v>0</v>
      </c>
      <c r="E1526" s="285">
        <v>100</v>
      </c>
      <c r="F1526" s="286" t="s">
        <v>456</v>
      </c>
      <c r="G1526" s="285">
        <v>1</v>
      </c>
      <c r="H1526" s="285">
        <f>'Pixel-System'!X76</f>
        <v>0</v>
      </c>
      <c r="I1526" s="345" t="s">
        <v>6196</v>
      </c>
      <c r="J1526" s="345">
        <f t="shared" si="23"/>
        <v>0</v>
      </c>
      <c r="K1526" s="277"/>
    </row>
    <row r="1527" spans="1:11" x14ac:dyDescent="0.15">
      <c r="A1527" s="274">
        <v>1526</v>
      </c>
      <c r="B1527" s="285" t="s">
        <v>1996</v>
      </c>
      <c r="C1527" s="285" t="s">
        <v>1056</v>
      </c>
      <c r="D1527" s="285">
        <v>0</v>
      </c>
      <c r="E1527" s="285">
        <v>100</v>
      </c>
      <c r="F1527" s="286" t="s">
        <v>456</v>
      </c>
      <c r="G1527" s="285">
        <v>1</v>
      </c>
      <c r="H1527" s="285">
        <f>'Pixel-System'!X77</f>
        <v>0</v>
      </c>
      <c r="I1527" s="345" t="s">
        <v>6196</v>
      </c>
      <c r="J1527" s="345">
        <f t="shared" si="23"/>
        <v>0</v>
      </c>
      <c r="K1527" s="277"/>
    </row>
    <row r="1528" spans="1:11" x14ac:dyDescent="0.15">
      <c r="A1528" s="274">
        <v>1527</v>
      </c>
      <c r="B1528" s="285" t="s">
        <v>1997</v>
      </c>
      <c r="C1528" s="285" t="s">
        <v>1056</v>
      </c>
      <c r="D1528" s="285">
        <v>0</v>
      </c>
      <c r="E1528" s="285">
        <v>100</v>
      </c>
      <c r="F1528" s="286" t="s">
        <v>456</v>
      </c>
      <c r="G1528" s="285">
        <v>1</v>
      </c>
      <c r="H1528" s="285">
        <f>'Pixel-System'!X78</f>
        <v>0</v>
      </c>
      <c r="I1528" s="345" t="s">
        <v>6196</v>
      </c>
      <c r="J1528" s="345">
        <f t="shared" si="23"/>
        <v>0</v>
      </c>
      <c r="K1528" s="277"/>
    </row>
    <row r="1529" spans="1:11" x14ac:dyDescent="0.15">
      <c r="A1529" s="274">
        <v>1528</v>
      </c>
      <c r="B1529" s="285" t="s">
        <v>1998</v>
      </c>
      <c r="C1529" s="285" t="s">
        <v>1056</v>
      </c>
      <c r="D1529" s="285">
        <v>0</v>
      </c>
      <c r="E1529" s="285">
        <v>100</v>
      </c>
      <c r="F1529" s="286" t="s">
        <v>456</v>
      </c>
      <c r="G1529" s="285">
        <v>1</v>
      </c>
      <c r="H1529" s="285">
        <f>'Pixel-System'!X79</f>
        <v>0</v>
      </c>
      <c r="I1529" s="345" t="s">
        <v>6196</v>
      </c>
      <c r="J1529" s="345">
        <f t="shared" si="23"/>
        <v>0</v>
      </c>
      <c r="K1529" s="277"/>
    </row>
    <row r="1530" spans="1:11" x14ac:dyDescent="0.15">
      <c r="A1530" s="274">
        <v>1529</v>
      </c>
      <c r="B1530" s="285" t="s">
        <v>1999</v>
      </c>
      <c r="C1530" s="285" t="s">
        <v>1056</v>
      </c>
      <c r="D1530" s="285">
        <v>0</v>
      </c>
      <c r="E1530" s="285">
        <v>100</v>
      </c>
      <c r="F1530" s="286" t="s">
        <v>456</v>
      </c>
      <c r="G1530" s="285">
        <v>1</v>
      </c>
      <c r="H1530" s="285">
        <f>'Pixel-System'!X80</f>
        <v>0</v>
      </c>
      <c r="I1530" s="345" t="s">
        <v>6196</v>
      </c>
      <c r="J1530" s="345">
        <f t="shared" si="23"/>
        <v>0</v>
      </c>
      <c r="K1530" s="277"/>
    </row>
    <row r="1531" spans="1:11" x14ac:dyDescent="0.15">
      <c r="A1531" s="274">
        <v>1530</v>
      </c>
      <c r="B1531" s="285" t="s">
        <v>2000</v>
      </c>
      <c r="C1531" s="285" t="s">
        <v>1056</v>
      </c>
      <c r="D1531" s="285">
        <v>0</v>
      </c>
      <c r="E1531" s="285">
        <v>100</v>
      </c>
      <c r="F1531" s="286" t="s">
        <v>456</v>
      </c>
      <c r="G1531" s="285">
        <v>1</v>
      </c>
      <c r="H1531" s="285">
        <f>'Pixel-System'!X81</f>
        <v>0</v>
      </c>
      <c r="I1531" s="345" t="s">
        <v>6196</v>
      </c>
      <c r="J1531" s="345">
        <f t="shared" si="23"/>
        <v>0</v>
      </c>
      <c r="K1531" s="277"/>
    </row>
    <row r="1532" spans="1:11" x14ac:dyDescent="0.15">
      <c r="A1532" s="274">
        <v>1531</v>
      </c>
      <c r="B1532" s="285" t="s">
        <v>2001</v>
      </c>
      <c r="C1532" s="285" t="s">
        <v>1056</v>
      </c>
      <c r="D1532" s="285">
        <v>0</v>
      </c>
      <c r="E1532" s="285">
        <v>100</v>
      </c>
      <c r="F1532" s="286" t="s">
        <v>456</v>
      </c>
      <c r="G1532" s="285">
        <v>1</v>
      </c>
      <c r="H1532" s="285">
        <f>'Pixel-System'!X82</f>
        <v>0</v>
      </c>
      <c r="I1532" s="345" t="s">
        <v>6196</v>
      </c>
      <c r="J1532" s="345">
        <f t="shared" si="23"/>
        <v>0</v>
      </c>
      <c r="K1532" s="277"/>
    </row>
    <row r="1533" spans="1:11" x14ac:dyDescent="0.15">
      <c r="A1533" s="274">
        <v>1532</v>
      </c>
      <c r="B1533" s="285" t="s">
        <v>2002</v>
      </c>
      <c r="C1533" s="285" t="s">
        <v>1056</v>
      </c>
      <c r="D1533" s="285">
        <v>0</v>
      </c>
      <c r="E1533" s="285">
        <v>100</v>
      </c>
      <c r="F1533" s="286" t="s">
        <v>456</v>
      </c>
      <c r="G1533" s="285">
        <v>1</v>
      </c>
      <c r="H1533" s="285">
        <f>'Pixel-System'!X83</f>
        <v>0</v>
      </c>
      <c r="I1533" s="345" t="s">
        <v>6196</v>
      </c>
      <c r="J1533" s="345">
        <f t="shared" si="23"/>
        <v>0</v>
      </c>
      <c r="K1533" s="277"/>
    </row>
    <row r="1534" spans="1:11" x14ac:dyDescent="0.15">
      <c r="A1534" s="274">
        <v>1533</v>
      </c>
      <c r="B1534" s="285" t="s">
        <v>2003</v>
      </c>
      <c r="C1534" s="285" t="s">
        <v>1056</v>
      </c>
      <c r="D1534" s="285">
        <v>0</v>
      </c>
      <c r="E1534" s="285">
        <v>100</v>
      </c>
      <c r="F1534" s="286" t="s">
        <v>456</v>
      </c>
      <c r="G1534" s="285">
        <v>1</v>
      </c>
      <c r="H1534" s="285">
        <f>'Pixel-System'!X84</f>
        <v>0</v>
      </c>
      <c r="I1534" s="345" t="s">
        <v>6196</v>
      </c>
      <c r="J1534" s="345">
        <f t="shared" si="23"/>
        <v>0</v>
      </c>
      <c r="K1534" s="277"/>
    </row>
    <row r="1535" spans="1:11" x14ac:dyDescent="0.15">
      <c r="A1535" s="274">
        <v>1534</v>
      </c>
      <c r="B1535" s="285" t="s">
        <v>2004</v>
      </c>
      <c r="C1535" s="285" t="s">
        <v>1056</v>
      </c>
      <c r="D1535" s="285">
        <v>0</v>
      </c>
      <c r="E1535" s="285">
        <v>100</v>
      </c>
      <c r="F1535" s="286" t="s">
        <v>456</v>
      </c>
      <c r="G1535" s="285">
        <v>1</v>
      </c>
      <c r="H1535" s="285">
        <f>'Pixel-System'!X85</f>
        <v>0</v>
      </c>
      <c r="I1535" s="345" t="s">
        <v>6196</v>
      </c>
      <c r="J1535" s="345">
        <f t="shared" si="23"/>
        <v>0</v>
      </c>
      <c r="K1535" s="277"/>
    </row>
    <row r="1536" spans="1:11" x14ac:dyDescent="0.15">
      <c r="A1536" s="274">
        <v>1535</v>
      </c>
      <c r="B1536" s="285" t="s">
        <v>2005</v>
      </c>
      <c r="C1536" s="285" t="s">
        <v>1056</v>
      </c>
      <c r="D1536" s="285">
        <v>0</v>
      </c>
      <c r="E1536" s="285">
        <v>100</v>
      </c>
      <c r="F1536" s="286" t="s">
        <v>456</v>
      </c>
      <c r="G1536" s="285">
        <v>1</v>
      </c>
      <c r="H1536" s="285">
        <f>'Pixel-System'!X86</f>
        <v>0</v>
      </c>
      <c r="I1536" s="345" t="s">
        <v>6196</v>
      </c>
      <c r="J1536" s="345">
        <f t="shared" si="23"/>
        <v>0</v>
      </c>
      <c r="K1536" s="277"/>
    </row>
    <row r="1537" spans="1:11" x14ac:dyDescent="0.15">
      <c r="A1537" s="274">
        <v>1536</v>
      </c>
      <c r="B1537" s="285" t="s">
        <v>2006</v>
      </c>
      <c r="C1537" s="285" t="s">
        <v>1056</v>
      </c>
      <c r="D1537" s="285">
        <v>0</v>
      </c>
      <c r="E1537" s="285">
        <v>100</v>
      </c>
      <c r="F1537" s="286" t="s">
        <v>456</v>
      </c>
      <c r="G1537" s="285">
        <v>1</v>
      </c>
      <c r="H1537" s="285">
        <f>'Pixel-System'!X87</f>
        <v>0</v>
      </c>
      <c r="I1537" s="345" t="s">
        <v>6196</v>
      </c>
      <c r="J1537" s="345">
        <f t="shared" si="23"/>
        <v>0</v>
      </c>
      <c r="K1537" s="277"/>
    </row>
    <row r="1538" spans="1:11" x14ac:dyDescent="0.15">
      <c r="A1538" s="274">
        <v>1537</v>
      </c>
      <c r="B1538" s="285" t="s">
        <v>2007</v>
      </c>
      <c r="C1538" s="285" t="s">
        <v>1056</v>
      </c>
      <c r="D1538" s="285">
        <v>0</v>
      </c>
      <c r="E1538" s="285">
        <v>100</v>
      </c>
      <c r="F1538" s="286" t="s">
        <v>456</v>
      </c>
      <c r="G1538" s="285">
        <v>1</v>
      </c>
      <c r="H1538" s="285">
        <f>'Pixel-System'!X88</f>
        <v>0</v>
      </c>
      <c r="I1538" s="345" t="s">
        <v>6196</v>
      </c>
      <c r="J1538" s="345">
        <f t="shared" si="23"/>
        <v>0</v>
      </c>
      <c r="K1538" s="277"/>
    </row>
    <row r="1539" spans="1:11" x14ac:dyDescent="0.15">
      <c r="A1539" s="274">
        <v>1538</v>
      </c>
      <c r="B1539" s="285" t="s">
        <v>2008</v>
      </c>
      <c r="C1539" s="285" t="s">
        <v>1056</v>
      </c>
      <c r="D1539" s="285">
        <v>0</v>
      </c>
      <c r="E1539" s="285">
        <v>100</v>
      </c>
      <c r="F1539" s="286" t="s">
        <v>456</v>
      </c>
      <c r="G1539" s="285">
        <v>1</v>
      </c>
      <c r="H1539" s="285">
        <f>'Pixel-System'!X89</f>
        <v>0</v>
      </c>
      <c r="I1539" s="345" t="s">
        <v>6196</v>
      </c>
      <c r="J1539" s="345">
        <f t="shared" si="23"/>
        <v>0</v>
      </c>
      <c r="K1539" s="277"/>
    </row>
    <row r="1540" spans="1:11" x14ac:dyDescent="0.15">
      <c r="A1540" s="274">
        <v>1539</v>
      </c>
      <c r="B1540" s="285" t="s">
        <v>2009</v>
      </c>
      <c r="C1540" s="285" t="s">
        <v>1056</v>
      </c>
      <c r="D1540" s="285">
        <v>0</v>
      </c>
      <c r="E1540" s="285">
        <v>100</v>
      </c>
      <c r="F1540" s="286" t="s">
        <v>456</v>
      </c>
      <c r="G1540" s="285">
        <v>1</v>
      </c>
      <c r="H1540" s="285">
        <f>'Pixel-System'!X90</f>
        <v>0</v>
      </c>
      <c r="I1540" s="345" t="s">
        <v>6196</v>
      </c>
      <c r="J1540" s="345">
        <f t="shared" si="23"/>
        <v>0</v>
      </c>
      <c r="K1540" s="277"/>
    </row>
    <row r="1541" spans="1:11" x14ac:dyDescent="0.15">
      <c r="A1541" s="274">
        <v>1540</v>
      </c>
      <c r="B1541" s="285" t="s">
        <v>2010</v>
      </c>
      <c r="C1541" s="285" t="s">
        <v>1056</v>
      </c>
      <c r="D1541" s="285">
        <v>0</v>
      </c>
      <c r="E1541" s="285">
        <v>100</v>
      </c>
      <c r="F1541" s="286" t="s">
        <v>456</v>
      </c>
      <c r="G1541" s="285">
        <v>1</v>
      </c>
      <c r="H1541" s="285">
        <f>'Pixel-System'!X91</f>
        <v>0</v>
      </c>
      <c r="I1541" s="345" t="s">
        <v>6196</v>
      </c>
      <c r="J1541" s="345">
        <f t="shared" si="23"/>
        <v>0</v>
      </c>
      <c r="K1541" s="277"/>
    </row>
    <row r="1542" spans="1:11" x14ac:dyDescent="0.15">
      <c r="A1542" s="274">
        <v>1541</v>
      </c>
      <c r="B1542" s="285" t="s">
        <v>2011</v>
      </c>
      <c r="C1542" s="285" t="s">
        <v>1056</v>
      </c>
      <c r="D1542" s="285">
        <v>0</v>
      </c>
      <c r="E1542" s="285">
        <v>100</v>
      </c>
      <c r="F1542" s="286" t="s">
        <v>456</v>
      </c>
      <c r="G1542" s="285">
        <v>1</v>
      </c>
      <c r="H1542" s="285">
        <f>'Pixel-System'!X92</f>
        <v>0</v>
      </c>
      <c r="I1542" s="345" t="s">
        <v>6196</v>
      </c>
      <c r="J1542" s="345">
        <f t="shared" si="23"/>
        <v>0</v>
      </c>
      <c r="K1542" s="277"/>
    </row>
    <row r="1543" spans="1:11" x14ac:dyDescent="0.15">
      <c r="A1543" s="274">
        <v>1542</v>
      </c>
      <c r="B1543" s="285" t="s">
        <v>2012</v>
      </c>
      <c r="C1543" s="285" t="s">
        <v>1056</v>
      </c>
      <c r="D1543" s="285">
        <v>0</v>
      </c>
      <c r="E1543" s="285">
        <v>100</v>
      </c>
      <c r="F1543" s="286" t="s">
        <v>456</v>
      </c>
      <c r="G1543" s="285">
        <v>1</v>
      </c>
      <c r="H1543" s="285">
        <f>'Pixel-System'!X93</f>
        <v>0</v>
      </c>
      <c r="I1543" s="345" t="s">
        <v>6196</v>
      </c>
      <c r="J1543" s="345">
        <f t="shared" si="23"/>
        <v>0</v>
      </c>
      <c r="K1543" s="277"/>
    </row>
    <row r="1544" spans="1:11" x14ac:dyDescent="0.15">
      <c r="A1544" s="274">
        <v>1543</v>
      </c>
      <c r="B1544" s="285" t="s">
        <v>2013</v>
      </c>
      <c r="C1544" s="285" t="s">
        <v>1056</v>
      </c>
      <c r="D1544" s="285">
        <v>0</v>
      </c>
      <c r="E1544" s="285">
        <v>100</v>
      </c>
      <c r="F1544" s="286" t="s">
        <v>456</v>
      </c>
      <c r="G1544" s="285">
        <v>1</v>
      </c>
      <c r="H1544" s="285">
        <f>'Pixel-System'!X94</f>
        <v>0</v>
      </c>
      <c r="I1544" s="345" t="s">
        <v>6196</v>
      </c>
      <c r="J1544" s="345">
        <f t="shared" si="23"/>
        <v>0</v>
      </c>
      <c r="K1544" s="277"/>
    </row>
    <row r="1545" spans="1:11" x14ac:dyDescent="0.15">
      <c r="A1545" s="274">
        <v>1544</v>
      </c>
      <c r="B1545" s="285" t="s">
        <v>2014</v>
      </c>
      <c r="C1545" s="285" t="s">
        <v>1056</v>
      </c>
      <c r="D1545" s="285">
        <v>0</v>
      </c>
      <c r="E1545" s="285">
        <v>100</v>
      </c>
      <c r="F1545" s="286" t="s">
        <v>456</v>
      </c>
      <c r="G1545" s="285">
        <v>1</v>
      </c>
      <c r="H1545" s="285">
        <f>'Pixel-System'!X95</f>
        <v>0</v>
      </c>
      <c r="I1545" s="345" t="s">
        <v>6196</v>
      </c>
      <c r="J1545" s="345">
        <f t="shared" si="23"/>
        <v>0</v>
      </c>
      <c r="K1545" s="277"/>
    </row>
    <row r="1546" spans="1:11" x14ac:dyDescent="0.15">
      <c r="A1546" s="274">
        <v>1545</v>
      </c>
      <c r="B1546" s="285" t="s">
        <v>2015</v>
      </c>
      <c r="C1546" s="285" t="s">
        <v>1056</v>
      </c>
      <c r="D1546" s="285">
        <v>0</v>
      </c>
      <c r="E1546" s="285">
        <v>100</v>
      </c>
      <c r="F1546" s="286" t="s">
        <v>456</v>
      </c>
      <c r="G1546" s="285">
        <v>1</v>
      </c>
      <c r="H1546" s="285">
        <f>'Pixel-System'!X96</f>
        <v>0</v>
      </c>
      <c r="I1546" s="345" t="s">
        <v>6196</v>
      </c>
      <c r="J1546" s="345">
        <f t="shared" si="23"/>
        <v>0</v>
      </c>
      <c r="K1546" s="277"/>
    </row>
    <row r="1547" spans="1:11" x14ac:dyDescent="0.15">
      <c r="A1547" s="274">
        <v>1546</v>
      </c>
      <c r="B1547" s="285" t="s">
        <v>2016</v>
      </c>
      <c r="C1547" s="285" t="s">
        <v>1056</v>
      </c>
      <c r="D1547" s="285">
        <v>0</v>
      </c>
      <c r="E1547" s="285">
        <v>100</v>
      </c>
      <c r="F1547" s="286" t="s">
        <v>456</v>
      </c>
      <c r="G1547" s="285">
        <v>1</v>
      </c>
      <c r="H1547" s="285">
        <f>'Pixel-System'!X97</f>
        <v>0</v>
      </c>
      <c r="I1547" s="345" t="s">
        <v>6196</v>
      </c>
      <c r="J1547" s="345">
        <f t="shared" si="23"/>
        <v>0</v>
      </c>
      <c r="K1547" s="277"/>
    </row>
    <row r="1548" spans="1:11" x14ac:dyDescent="0.15">
      <c r="A1548" s="274">
        <v>1547</v>
      </c>
      <c r="B1548" s="285" t="s">
        <v>2017</v>
      </c>
      <c r="C1548" s="285" t="s">
        <v>1056</v>
      </c>
      <c r="D1548" s="285">
        <v>0</v>
      </c>
      <c r="E1548" s="285">
        <v>100</v>
      </c>
      <c r="F1548" s="286" t="s">
        <v>456</v>
      </c>
      <c r="G1548" s="285">
        <v>1</v>
      </c>
      <c r="H1548" s="285">
        <f>'Pixel-System'!X98</f>
        <v>0</v>
      </c>
      <c r="I1548" s="345" t="s">
        <v>6196</v>
      </c>
      <c r="J1548" s="345">
        <f t="shared" si="23"/>
        <v>0</v>
      </c>
      <c r="K1548" s="277"/>
    </row>
    <row r="1549" spans="1:11" x14ac:dyDescent="0.15">
      <c r="A1549" s="274">
        <v>1548</v>
      </c>
      <c r="B1549" s="285" t="s">
        <v>2018</v>
      </c>
      <c r="C1549" s="285" t="s">
        <v>1056</v>
      </c>
      <c r="D1549" s="285">
        <v>0</v>
      </c>
      <c r="E1549" s="285">
        <v>100</v>
      </c>
      <c r="F1549" s="286" t="s">
        <v>456</v>
      </c>
      <c r="G1549" s="285">
        <v>1</v>
      </c>
      <c r="H1549" s="285">
        <f>'Pixel-System'!X99</f>
        <v>0</v>
      </c>
      <c r="I1549" s="345" t="s">
        <v>6196</v>
      </c>
      <c r="J1549" s="345">
        <f t="shared" ref="J1549:J1612" si="24">H1549*100</f>
        <v>0</v>
      </c>
      <c r="K1549" s="277"/>
    </row>
    <row r="1550" spans="1:11" x14ac:dyDescent="0.15">
      <c r="A1550" s="274">
        <v>1549</v>
      </c>
      <c r="B1550" s="285" t="s">
        <v>2019</v>
      </c>
      <c r="C1550" s="285" t="s">
        <v>1056</v>
      </c>
      <c r="D1550" s="285">
        <v>0</v>
      </c>
      <c r="E1550" s="285">
        <v>100</v>
      </c>
      <c r="F1550" s="286" t="s">
        <v>456</v>
      </c>
      <c r="G1550" s="285">
        <v>1</v>
      </c>
      <c r="H1550" s="285">
        <f>'Pixel-System'!X100</f>
        <v>0</v>
      </c>
      <c r="I1550" s="345" t="s">
        <v>6196</v>
      </c>
      <c r="J1550" s="345">
        <f t="shared" si="24"/>
        <v>0</v>
      </c>
      <c r="K1550" s="277"/>
    </row>
    <row r="1551" spans="1:11" x14ac:dyDescent="0.15">
      <c r="A1551" s="274">
        <v>1550</v>
      </c>
      <c r="B1551" s="285" t="s">
        <v>2020</v>
      </c>
      <c r="C1551" s="285" t="s">
        <v>1056</v>
      </c>
      <c r="D1551" s="285">
        <v>0</v>
      </c>
      <c r="E1551" s="285">
        <v>100</v>
      </c>
      <c r="F1551" s="286" t="s">
        <v>456</v>
      </c>
      <c r="G1551" s="285">
        <v>1</v>
      </c>
      <c r="H1551" s="285">
        <f>'Pixel-System'!X101</f>
        <v>0</v>
      </c>
      <c r="I1551" s="345" t="s">
        <v>6196</v>
      </c>
      <c r="J1551" s="345">
        <f t="shared" si="24"/>
        <v>0</v>
      </c>
      <c r="K1551" s="277"/>
    </row>
    <row r="1552" spans="1:11" x14ac:dyDescent="0.15">
      <c r="A1552" s="274">
        <v>1551</v>
      </c>
      <c r="B1552" s="285" t="s">
        <v>2021</v>
      </c>
      <c r="C1552" s="285" t="s">
        <v>1056</v>
      </c>
      <c r="D1552" s="285">
        <v>0</v>
      </c>
      <c r="E1552" s="285">
        <v>100</v>
      </c>
      <c r="F1552" s="286" t="s">
        <v>456</v>
      </c>
      <c r="G1552" s="285">
        <v>1</v>
      </c>
      <c r="H1552" s="285">
        <f>'Pixel-System'!X102</f>
        <v>0</v>
      </c>
      <c r="I1552" s="345" t="s">
        <v>6196</v>
      </c>
      <c r="J1552" s="345">
        <f t="shared" si="24"/>
        <v>0</v>
      </c>
      <c r="K1552" s="277"/>
    </row>
    <row r="1553" spans="1:11" x14ac:dyDescent="0.15">
      <c r="A1553" s="274">
        <v>1552</v>
      </c>
      <c r="B1553" s="285" t="s">
        <v>2022</v>
      </c>
      <c r="C1553" s="285" t="s">
        <v>1056</v>
      </c>
      <c r="D1553" s="285">
        <v>0</v>
      </c>
      <c r="E1553" s="285">
        <v>100</v>
      </c>
      <c r="F1553" s="286" t="s">
        <v>456</v>
      </c>
      <c r="G1553" s="285">
        <v>1</v>
      </c>
      <c r="H1553" s="285">
        <f>'Pixel-System'!X103</f>
        <v>0</v>
      </c>
      <c r="I1553" s="345" t="s">
        <v>6196</v>
      </c>
      <c r="J1553" s="345">
        <f t="shared" si="24"/>
        <v>0</v>
      </c>
      <c r="K1553" s="277"/>
    </row>
    <row r="1554" spans="1:11" x14ac:dyDescent="0.15">
      <c r="A1554" s="274">
        <v>1553</v>
      </c>
      <c r="B1554" s="285" t="s">
        <v>2023</v>
      </c>
      <c r="C1554" s="285" t="s">
        <v>1056</v>
      </c>
      <c r="D1554" s="285">
        <v>0</v>
      </c>
      <c r="E1554" s="285">
        <v>100</v>
      </c>
      <c r="F1554" s="286" t="s">
        <v>456</v>
      </c>
      <c r="G1554" s="285">
        <v>1</v>
      </c>
      <c r="H1554" s="285">
        <f>'Pixel-System'!X104</f>
        <v>0</v>
      </c>
      <c r="I1554" s="345" t="s">
        <v>6196</v>
      </c>
      <c r="J1554" s="345">
        <f t="shared" si="24"/>
        <v>0</v>
      </c>
      <c r="K1554" s="277"/>
    </row>
    <row r="1555" spans="1:11" x14ac:dyDescent="0.15">
      <c r="A1555" s="274">
        <v>1554</v>
      </c>
      <c r="B1555" s="285" t="s">
        <v>2024</v>
      </c>
      <c r="C1555" s="285" t="s">
        <v>1056</v>
      </c>
      <c r="D1555" s="285">
        <v>0</v>
      </c>
      <c r="E1555" s="285">
        <v>100</v>
      </c>
      <c r="F1555" s="285" t="s">
        <v>456</v>
      </c>
      <c r="G1555" s="285">
        <v>1</v>
      </c>
      <c r="H1555" s="285">
        <f>'Pixel-System'!X105</f>
        <v>0</v>
      </c>
      <c r="I1555" s="345" t="s">
        <v>6196</v>
      </c>
      <c r="J1555" s="345">
        <f t="shared" si="24"/>
        <v>0</v>
      </c>
      <c r="K1555" s="277"/>
    </row>
    <row r="1556" spans="1:11" x14ac:dyDescent="0.15">
      <c r="A1556" s="274">
        <v>1555</v>
      </c>
      <c r="B1556" s="275" t="s">
        <v>2025</v>
      </c>
      <c r="C1556" s="275" t="s">
        <v>1056</v>
      </c>
      <c r="D1556" s="275">
        <v>0</v>
      </c>
      <c r="E1556" s="275">
        <v>100</v>
      </c>
      <c r="F1556" s="275" t="s">
        <v>456</v>
      </c>
      <c r="G1556" s="275">
        <v>1</v>
      </c>
      <c r="H1556" s="275">
        <f>'Pixel-System'!AH10</f>
        <v>25</v>
      </c>
      <c r="I1556" s="276" t="s">
        <v>6199</v>
      </c>
      <c r="J1556" s="276">
        <f t="shared" si="24"/>
        <v>2500</v>
      </c>
      <c r="K1556" s="277"/>
    </row>
    <row r="1557" spans="1:11" x14ac:dyDescent="0.15">
      <c r="A1557" s="274">
        <v>1556</v>
      </c>
      <c r="B1557" s="275" t="s">
        <v>2026</v>
      </c>
      <c r="C1557" s="275" t="s">
        <v>1056</v>
      </c>
      <c r="D1557" s="275">
        <v>0</v>
      </c>
      <c r="E1557" s="275">
        <v>100</v>
      </c>
      <c r="F1557" s="275" t="s">
        <v>456</v>
      </c>
      <c r="G1557" s="275">
        <v>1</v>
      </c>
      <c r="H1557" s="275">
        <f>'Pixel-System'!AH11</f>
        <v>23</v>
      </c>
      <c r="I1557" s="276" t="s">
        <v>6199</v>
      </c>
      <c r="J1557" s="276">
        <f t="shared" si="24"/>
        <v>2300</v>
      </c>
      <c r="K1557" s="277"/>
    </row>
    <row r="1558" spans="1:11" x14ac:dyDescent="0.15">
      <c r="A1558" s="274">
        <v>1557</v>
      </c>
      <c r="B1558" s="275" t="s">
        <v>2027</v>
      </c>
      <c r="C1558" s="275" t="s">
        <v>1056</v>
      </c>
      <c r="D1558" s="275">
        <v>0</v>
      </c>
      <c r="E1558" s="275">
        <v>100</v>
      </c>
      <c r="F1558" s="275" t="s">
        <v>456</v>
      </c>
      <c r="G1558" s="275">
        <v>1</v>
      </c>
      <c r="H1558" s="275">
        <f>'Pixel-System'!AH12</f>
        <v>22</v>
      </c>
      <c r="I1558" s="276" t="s">
        <v>6199</v>
      </c>
      <c r="J1558" s="276">
        <f t="shared" si="24"/>
        <v>2200</v>
      </c>
      <c r="K1558" s="277"/>
    </row>
    <row r="1559" spans="1:11" x14ac:dyDescent="0.15">
      <c r="A1559" s="274">
        <v>1558</v>
      </c>
      <c r="B1559" s="275" t="s">
        <v>2028</v>
      </c>
      <c r="C1559" s="275" t="s">
        <v>1056</v>
      </c>
      <c r="D1559" s="275">
        <v>0</v>
      </c>
      <c r="E1559" s="275">
        <v>100</v>
      </c>
      <c r="F1559" s="275" t="s">
        <v>456</v>
      </c>
      <c r="G1559" s="275">
        <v>1</v>
      </c>
      <c r="H1559" s="275">
        <f>'Pixel-System'!AH13</f>
        <v>21</v>
      </c>
      <c r="I1559" s="276" t="s">
        <v>6199</v>
      </c>
      <c r="J1559" s="276">
        <f t="shared" si="24"/>
        <v>2100</v>
      </c>
      <c r="K1559" s="277"/>
    </row>
    <row r="1560" spans="1:11" x14ac:dyDescent="0.15">
      <c r="A1560" s="274">
        <v>1559</v>
      </c>
      <c r="B1560" s="275" t="s">
        <v>2029</v>
      </c>
      <c r="C1560" s="275" t="s">
        <v>1056</v>
      </c>
      <c r="D1560" s="275">
        <v>0</v>
      </c>
      <c r="E1560" s="275">
        <v>100</v>
      </c>
      <c r="F1560" s="275" t="s">
        <v>456</v>
      </c>
      <c r="G1560" s="275">
        <v>1</v>
      </c>
      <c r="H1560" s="275">
        <f>'Pixel-System'!AH14</f>
        <v>20</v>
      </c>
      <c r="I1560" s="276" t="s">
        <v>6199</v>
      </c>
      <c r="J1560" s="276">
        <f t="shared" si="24"/>
        <v>2000</v>
      </c>
      <c r="K1560" s="277"/>
    </row>
    <row r="1561" spans="1:11" x14ac:dyDescent="0.15">
      <c r="A1561" s="274">
        <v>1560</v>
      </c>
      <c r="B1561" s="275" t="s">
        <v>2030</v>
      </c>
      <c r="C1561" s="275" t="s">
        <v>1056</v>
      </c>
      <c r="D1561" s="275">
        <v>0</v>
      </c>
      <c r="E1561" s="275">
        <v>100</v>
      </c>
      <c r="F1561" s="275" t="s">
        <v>456</v>
      </c>
      <c r="G1561" s="275">
        <v>1</v>
      </c>
      <c r="H1561" s="275">
        <f>'Pixel-System'!AH15</f>
        <v>20</v>
      </c>
      <c r="I1561" s="276" t="s">
        <v>6199</v>
      </c>
      <c r="J1561" s="276">
        <f t="shared" si="24"/>
        <v>2000</v>
      </c>
      <c r="K1561" s="277"/>
    </row>
    <row r="1562" spans="1:11" x14ac:dyDescent="0.15">
      <c r="A1562" s="274">
        <v>1561</v>
      </c>
      <c r="B1562" s="275" t="s">
        <v>2031</v>
      </c>
      <c r="C1562" s="275" t="s">
        <v>1056</v>
      </c>
      <c r="D1562" s="275">
        <v>0</v>
      </c>
      <c r="E1562" s="275">
        <v>100</v>
      </c>
      <c r="F1562" s="275" t="s">
        <v>456</v>
      </c>
      <c r="G1562" s="275">
        <v>1</v>
      </c>
      <c r="H1562" s="275">
        <f>'Pixel-System'!AH16</f>
        <v>20</v>
      </c>
      <c r="I1562" s="276" t="s">
        <v>6199</v>
      </c>
      <c r="J1562" s="276">
        <f t="shared" si="24"/>
        <v>2000</v>
      </c>
      <c r="K1562" s="277"/>
    </row>
    <row r="1563" spans="1:11" x14ac:dyDescent="0.15">
      <c r="A1563" s="274">
        <v>1562</v>
      </c>
      <c r="B1563" s="275" t="s">
        <v>2032</v>
      </c>
      <c r="C1563" s="275" t="s">
        <v>1056</v>
      </c>
      <c r="D1563" s="275">
        <v>0</v>
      </c>
      <c r="E1563" s="275">
        <v>100</v>
      </c>
      <c r="F1563" s="275" t="s">
        <v>456</v>
      </c>
      <c r="G1563" s="275">
        <v>1</v>
      </c>
      <c r="H1563" s="275">
        <f>'Pixel-System'!AH17</f>
        <v>19</v>
      </c>
      <c r="I1563" s="276" t="s">
        <v>6199</v>
      </c>
      <c r="J1563" s="276">
        <f t="shared" si="24"/>
        <v>1900</v>
      </c>
      <c r="K1563" s="277"/>
    </row>
    <row r="1564" spans="1:11" x14ac:dyDescent="0.15">
      <c r="A1564" s="274">
        <v>1563</v>
      </c>
      <c r="B1564" s="275" t="s">
        <v>2033</v>
      </c>
      <c r="C1564" s="275" t="s">
        <v>1056</v>
      </c>
      <c r="D1564" s="275">
        <v>0</v>
      </c>
      <c r="E1564" s="275">
        <v>100</v>
      </c>
      <c r="F1564" s="275" t="s">
        <v>456</v>
      </c>
      <c r="G1564" s="275">
        <v>1</v>
      </c>
      <c r="H1564" s="275">
        <f>'Pixel-System'!AH18</f>
        <v>19</v>
      </c>
      <c r="I1564" s="276" t="s">
        <v>6199</v>
      </c>
      <c r="J1564" s="276">
        <f t="shared" si="24"/>
        <v>1900</v>
      </c>
      <c r="K1564" s="277"/>
    </row>
    <row r="1565" spans="1:11" x14ac:dyDescent="0.15">
      <c r="A1565" s="274">
        <v>1564</v>
      </c>
      <c r="B1565" s="275" t="s">
        <v>2034</v>
      </c>
      <c r="C1565" s="275" t="s">
        <v>1056</v>
      </c>
      <c r="D1565" s="275">
        <v>0</v>
      </c>
      <c r="E1565" s="275">
        <v>100</v>
      </c>
      <c r="F1565" s="275" t="s">
        <v>456</v>
      </c>
      <c r="G1565" s="275">
        <v>1</v>
      </c>
      <c r="H1565" s="275">
        <f>'Pixel-System'!AH19</f>
        <v>19</v>
      </c>
      <c r="I1565" s="276" t="s">
        <v>6199</v>
      </c>
      <c r="J1565" s="276">
        <f t="shared" si="24"/>
        <v>1900</v>
      </c>
      <c r="K1565" s="277"/>
    </row>
    <row r="1566" spans="1:11" x14ac:dyDescent="0.15">
      <c r="A1566" s="274">
        <v>1565</v>
      </c>
      <c r="B1566" s="275" t="s">
        <v>2035</v>
      </c>
      <c r="C1566" s="275" t="s">
        <v>1056</v>
      </c>
      <c r="D1566" s="275">
        <v>0</v>
      </c>
      <c r="E1566" s="275">
        <v>100</v>
      </c>
      <c r="F1566" s="275" t="s">
        <v>456</v>
      </c>
      <c r="G1566" s="275">
        <v>1</v>
      </c>
      <c r="H1566" s="275">
        <f>'Pixel-System'!AH20</f>
        <v>18</v>
      </c>
      <c r="I1566" s="276" t="s">
        <v>6199</v>
      </c>
      <c r="J1566" s="276">
        <f t="shared" si="24"/>
        <v>1800</v>
      </c>
      <c r="K1566" s="277"/>
    </row>
    <row r="1567" spans="1:11" x14ac:dyDescent="0.15">
      <c r="A1567" s="274">
        <v>1566</v>
      </c>
      <c r="B1567" s="275" t="s">
        <v>2036</v>
      </c>
      <c r="C1567" s="275" t="s">
        <v>1056</v>
      </c>
      <c r="D1567" s="275">
        <v>0</v>
      </c>
      <c r="E1567" s="275">
        <v>100</v>
      </c>
      <c r="F1567" s="275" t="s">
        <v>456</v>
      </c>
      <c r="G1567" s="275">
        <v>1</v>
      </c>
      <c r="H1567" s="275">
        <f>'Pixel-System'!AH21</f>
        <v>18</v>
      </c>
      <c r="I1567" s="276" t="s">
        <v>6199</v>
      </c>
      <c r="J1567" s="276">
        <f t="shared" si="24"/>
        <v>1800</v>
      </c>
      <c r="K1567" s="277"/>
    </row>
    <row r="1568" spans="1:11" x14ac:dyDescent="0.15">
      <c r="A1568" s="274">
        <v>1567</v>
      </c>
      <c r="B1568" s="275" t="s">
        <v>2037</v>
      </c>
      <c r="C1568" s="275" t="s">
        <v>1056</v>
      </c>
      <c r="D1568" s="275">
        <v>0</v>
      </c>
      <c r="E1568" s="275">
        <v>100</v>
      </c>
      <c r="F1568" s="275" t="s">
        <v>456</v>
      </c>
      <c r="G1568" s="275">
        <v>1</v>
      </c>
      <c r="H1568" s="275">
        <f>'Pixel-System'!AH22</f>
        <v>0</v>
      </c>
      <c r="I1568" s="276" t="s">
        <v>6199</v>
      </c>
      <c r="J1568" s="276">
        <f t="shared" si="24"/>
        <v>0</v>
      </c>
      <c r="K1568" s="277"/>
    </row>
    <row r="1569" spans="1:11" x14ac:dyDescent="0.15">
      <c r="A1569" s="274">
        <v>1568</v>
      </c>
      <c r="B1569" s="275" t="s">
        <v>2038</v>
      </c>
      <c r="C1569" s="275" t="s">
        <v>1056</v>
      </c>
      <c r="D1569" s="275">
        <v>0</v>
      </c>
      <c r="E1569" s="275">
        <v>100</v>
      </c>
      <c r="F1569" s="275" t="s">
        <v>456</v>
      </c>
      <c r="G1569" s="275">
        <v>1</v>
      </c>
      <c r="H1569" s="275">
        <f>'Pixel-System'!AH23</f>
        <v>0</v>
      </c>
      <c r="I1569" s="276" t="s">
        <v>6199</v>
      </c>
      <c r="J1569" s="276">
        <f t="shared" si="24"/>
        <v>0</v>
      </c>
      <c r="K1569" s="277"/>
    </row>
    <row r="1570" spans="1:11" x14ac:dyDescent="0.15">
      <c r="A1570" s="274">
        <v>1569</v>
      </c>
      <c r="B1570" s="275" t="s">
        <v>2039</v>
      </c>
      <c r="C1570" s="275" t="s">
        <v>1056</v>
      </c>
      <c r="D1570" s="275">
        <v>0</v>
      </c>
      <c r="E1570" s="275">
        <v>100</v>
      </c>
      <c r="F1570" s="275" t="s">
        <v>456</v>
      </c>
      <c r="G1570" s="275">
        <v>1</v>
      </c>
      <c r="H1570" s="275">
        <f>'Pixel-System'!AH24</f>
        <v>0</v>
      </c>
      <c r="I1570" s="276" t="s">
        <v>6199</v>
      </c>
      <c r="J1570" s="276">
        <f t="shared" si="24"/>
        <v>0</v>
      </c>
      <c r="K1570" s="277"/>
    </row>
    <row r="1571" spans="1:11" x14ac:dyDescent="0.15">
      <c r="A1571" s="274">
        <v>1570</v>
      </c>
      <c r="B1571" s="275" t="s">
        <v>2040</v>
      </c>
      <c r="C1571" s="275" t="s">
        <v>1056</v>
      </c>
      <c r="D1571" s="275">
        <v>0</v>
      </c>
      <c r="E1571" s="275">
        <v>100</v>
      </c>
      <c r="F1571" s="275" t="s">
        <v>456</v>
      </c>
      <c r="G1571" s="275">
        <v>1</v>
      </c>
      <c r="H1571" s="275">
        <f>'Pixel-System'!AH25</f>
        <v>0</v>
      </c>
      <c r="I1571" s="276" t="s">
        <v>6199</v>
      </c>
      <c r="J1571" s="276">
        <f t="shared" si="24"/>
        <v>0</v>
      </c>
      <c r="K1571" s="277"/>
    </row>
    <row r="1572" spans="1:11" x14ac:dyDescent="0.15">
      <c r="A1572" s="274">
        <v>1571</v>
      </c>
      <c r="B1572" s="275" t="s">
        <v>2041</v>
      </c>
      <c r="C1572" s="275" t="s">
        <v>1056</v>
      </c>
      <c r="D1572" s="275">
        <v>0</v>
      </c>
      <c r="E1572" s="275">
        <v>100</v>
      </c>
      <c r="F1572" s="275" t="s">
        <v>456</v>
      </c>
      <c r="G1572" s="275">
        <v>1</v>
      </c>
      <c r="H1572" s="275">
        <f>'Pixel-System'!AH26</f>
        <v>25</v>
      </c>
      <c r="I1572" s="276" t="s">
        <v>6199</v>
      </c>
      <c r="J1572" s="276">
        <f t="shared" si="24"/>
        <v>2500</v>
      </c>
      <c r="K1572" s="277"/>
    </row>
    <row r="1573" spans="1:11" x14ac:dyDescent="0.15">
      <c r="A1573" s="274">
        <v>1572</v>
      </c>
      <c r="B1573" s="275" t="s">
        <v>2042</v>
      </c>
      <c r="C1573" s="275" t="s">
        <v>1056</v>
      </c>
      <c r="D1573" s="275">
        <v>0</v>
      </c>
      <c r="E1573" s="275">
        <v>100</v>
      </c>
      <c r="F1573" s="275" t="s">
        <v>456</v>
      </c>
      <c r="G1573" s="275">
        <v>1</v>
      </c>
      <c r="H1573" s="275">
        <f>'Pixel-System'!AH27</f>
        <v>25</v>
      </c>
      <c r="I1573" s="276" t="s">
        <v>6199</v>
      </c>
      <c r="J1573" s="276">
        <f t="shared" si="24"/>
        <v>2500</v>
      </c>
      <c r="K1573" s="277"/>
    </row>
    <row r="1574" spans="1:11" x14ac:dyDescent="0.15">
      <c r="A1574" s="274">
        <v>1573</v>
      </c>
      <c r="B1574" s="275" t="s">
        <v>2043</v>
      </c>
      <c r="C1574" s="275" t="s">
        <v>1056</v>
      </c>
      <c r="D1574" s="275">
        <v>0</v>
      </c>
      <c r="E1574" s="275">
        <v>100</v>
      </c>
      <c r="F1574" s="275" t="s">
        <v>456</v>
      </c>
      <c r="G1574" s="275">
        <v>1</v>
      </c>
      <c r="H1574" s="275">
        <f>'Pixel-System'!AH28</f>
        <v>25</v>
      </c>
      <c r="I1574" s="276" t="s">
        <v>6199</v>
      </c>
      <c r="J1574" s="276">
        <f t="shared" si="24"/>
        <v>2500</v>
      </c>
      <c r="K1574" s="277"/>
    </row>
    <row r="1575" spans="1:11" x14ac:dyDescent="0.15">
      <c r="A1575" s="274">
        <v>1574</v>
      </c>
      <c r="B1575" s="275" t="s">
        <v>2044</v>
      </c>
      <c r="C1575" s="275" t="s">
        <v>1056</v>
      </c>
      <c r="D1575" s="275">
        <v>0</v>
      </c>
      <c r="E1575" s="275">
        <v>100</v>
      </c>
      <c r="F1575" s="275" t="s">
        <v>456</v>
      </c>
      <c r="G1575" s="275">
        <v>1</v>
      </c>
      <c r="H1575" s="275">
        <f>'Pixel-System'!AH29</f>
        <v>25</v>
      </c>
      <c r="I1575" s="276" t="s">
        <v>6199</v>
      </c>
      <c r="J1575" s="276">
        <f t="shared" si="24"/>
        <v>2500</v>
      </c>
      <c r="K1575" s="277"/>
    </row>
    <row r="1576" spans="1:11" x14ac:dyDescent="0.15">
      <c r="A1576" s="274">
        <v>1575</v>
      </c>
      <c r="B1576" s="275" t="s">
        <v>2045</v>
      </c>
      <c r="C1576" s="275" t="s">
        <v>1056</v>
      </c>
      <c r="D1576" s="275">
        <v>0</v>
      </c>
      <c r="E1576" s="275">
        <v>100</v>
      </c>
      <c r="F1576" s="275" t="s">
        <v>456</v>
      </c>
      <c r="G1576" s="275">
        <v>1</v>
      </c>
      <c r="H1576" s="275">
        <f>'Pixel-System'!AH30</f>
        <v>25</v>
      </c>
      <c r="I1576" s="276" t="s">
        <v>6199</v>
      </c>
      <c r="J1576" s="276">
        <f t="shared" si="24"/>
        <v>2500</v>
      </c>
      <c r="K1576" s="277"/>
    </row>
    <row r="1577" spans="1:11" x14ac:dyDescent="0.15">
      <c r="A1577" s="274">
        <v>1576</v>
      </c>
      <c r="B1577" s="275" t="s">
        <v>2046</v>
      </c>
      <c r="C1577" s="275" t="s">
        <v>1056</v>
      </c>
      <c r="D1577" s="275">
        <v>0</v>
      </c>
      <c r="E1577" s="275">
        <v>100</v>
      </c>
      <c r="F1577" s="275" t="s">
        <v>456</v>
      </c>
      <c r="G1577" s="275">
        <v>1</v>
      </c>
      <c r="H1577" s="275">
        <f>'Pixel-System'!AH31</f>
        <v>25</v>
      </c>
      <c r="I1577" s="276" t="s">
        <v>6199</v>
      </c>
      <c r="J1577" s="276">
        <f t="shared" si="24"/>
        <v>2500</v>
      </c>
      <c r="K1577" s="277"/>
    </row>
    <row r="1578" spans="1:11" x14ac:dyDescent="0.15">
      <c r="A1578" s="274">
        <v>1577</v>
      </c>
      <c r="B1578" s="275" t="s">
        <v>2047</v>
      </c>
      <c r="C1578" s="275" t="s">
        <v>1056</v>
      </c>
      <c r="D1578" s="275">
        <v>0</v>
      </c>
      <c r="E1578" s="275">
        <v>100</v>
      </c>
      <c r="F1578" s="275" t="s">
        <v>456</v>
      </c>
      <c r="G1578" s="275">
        <v>1</v>
      </c>
      <c r="H1578" s="275">
        <f>'Pixel-System'!AH32</f>
        <v>26</v>
      </c>
      <c r="I1578" s="276" t="s">
        <v>6199</v>
      </c>
      <c r="J1578" s="276">
        <f t="shared" si="24"/>
        <v>2600</v>
      </c>
      <c r="K1578" s="277"/>
    </row>
    <row r="1579" spans="1:11" x14ac:dyDescent="0.15">
      <c r="A1579" s="274">
        <v>1578</v>
      </c>
      <c r="B1579" s="275" t="s">
        <v>2048</v>
      </c>
      <c r="C1579" s="275" t="s">
        <v>1056</v>
      </c>
      <c r="D1579" s="275">
        <v>0</v>
      </c>
      <c r="E1579" s="275">
        <v>100</v>
      </c>
      <c r="F1579" s="275" t="s">
        <v>456</v>
      </c>
      <c r="G1579" s="275">
        <v>1</v>
      </c>
      <c r="H1579" s="275">
        <f>'Pixel-System'!AH33</f>
        <v>27</v>
      </c>
      <c r="I1579" s="276" t="s">
        <v>6199</v>
      </c>
      <c r="J1579" s="276">
        <f t="shared" si="24"/>
        <v>2700</v>
      </c>
      <c r="K1579" s="277"/>
    </row>
    <row r="1580" spans="1:11" x14ac:dyDescent="0.15">
      <c r="A1580" s="274">
        <v>1579</v>
      </c>
      <c r="B1580" s="275" t="s">
        <v>2049</v>
      </c>
      <c r="C1580" s="275" t="s">
        <v>1056</v>
      </c>
      <c r="D1580" s="275">
        <v>0</v>
      </c>
      <c r="E1580" s="275">
        <v>100</v>
      </c>
      <c r="F1580" s="275" t="s">
        <v>456</v>
      </c>
      <c r="G1580" s="275">
        <v>1</v>
      </c>
      <c r="H1580" s="275">
        <f>'Pixel-System'!AH34</f>
        <v>28</v>
      </c>
      <c r="I1580" s="276" t="s">
        <v>6199</v>
      </c>
      <c r="J1580" s="276">
        <f t="shared" si="24"/>
        <v>2800</v>
      </c>
      <c r="K1580" s="277"/>
    </row>
    <row r="1581" spans="1:11" x14ac:dyDescent="0.15">
      <c r="A1581" s="274">
        <v>1580</v>
      </c>
      <c r="B1581" s="275" t="s">
        <v>2050</v>
      </c>
      <c r="C1581" s="275" t="s">
        <v>1056</v>
      </c>
      <c r="D1581" s="275">
        <v>0</v>
      </c>
      <c r="E1581" s="275">
        <v>100</v>
      </c>
      <c r="F1581" s="275" t="s">
        <v>456</v>
      </c>
      <c r="G1581" s="275">
        <v>1</v>
      </c>
      <c r="H1581" s="275">
        <f>'Pixel-System'!AH35</f>
        <v>29</v>
      </c>
      <c r="I1581" s="276" t="s">
        <v>6199</v>
      </c>
      <c r="J1581" s="276">
        <f t="shared" si="24"/>
        <v>2900</v>
      </c>
      <c r="K1581" s="277"/>
    </row>
    <row r="1582" spans="1:11" x14ac:dyDescent="0.15">
      <c r="A1582" s="274">
        <v>1581</v>
      </c>
      <c r="B1582" s="275" t="s">
        <v>2051</v>
      </c>
      <c r="C1582" s="275" t="s">
        <v>1056</v>
      </c>
      <c r="D1582" s="275">
        <v>0</v>
      </c>
      <c r="E1582" s="275">
        <v>100</v>
      </c>
      <c r="F1582" s="275" t="s">
        <v>456</v>
      </c>
      <c r="G1582" s="275">
        <v>1</v>
      </c>
      <c r="H1582" s="275">
        <f>'Pixel-System'!AH36</f>
        <v>29</v>
      </c>
      <c r="I1582" s="276" t="s">
        <v>6199</v>
      </c>
      <c r="J1582" s="276">
        <f t="shared" si="24"/>
        <v>2900</v>
      </c>
      <c r="K1582" s="277"/>
    </row>
    <row r="1583" spans="1:11" x14ac:dyDescent="0.15">
      <c r="A1583" s="274">
        <v>1582</v>
      </c>
      <c r="B1583" s="275" t="s">
        <v>2052</v>
      </c>
      <c r="C1583" s="275" t="s">
        <v>1056</v>
      </c>
      <c r="D1583" s="275">
        <v>0</v>
      </c>
      <c r="E1583" s="275">
        <v>100</v>
      </c>
      <c r="F1583" s="275" t="s">
        <v>456</v>
      </c>
      <c r="G1583" s="275">
        <v>1</v>
      </c>
      <c r="H1583" s="275">
        <f>'Pixel-System'!AH37</f>
        <v>29</v>
      </c>
      <c r="I1583" s="276" t="s">
        <v>6199</v>
      </c>
      <c r="J1583" s="276">
        <f t="shared" si="24"/>
        <v>2900</v>
      </c>
      <c r="K1583" s="277"/>
    </row>
    <row r="1584" spans="1:11" x14ac:dyDescent="0.15">
      <c r="A1584" s="274">
        <v>1583</v>
      </c>
      <c r="B1584" s="275" t="s">
        <v>2053</v>
      </c>
      <c r="C1584" s="275" t="s">
        <v>1056</v>
      </c>
      <c r="D1584" s="275">
        <v>0</v>
      </c>
      <c r="E1584" s="275">
        <v>100</v>
      </c>
      <c r="F1584" s="275" t="s">
        <v>456</v>
      </c>
      <c r="G1584" s="275">
        <v>1</v>
      </c>
      <c r="H1584" s="275">
        <f>'Pixel-System'!AH38</f>
        <v>7</v>
      </c>
      <c r="I1584" s="276" t="s">
        <v>6199</v>
      </c>
      <c r="J1584" s="276">
        <f t="shared" si="24"/>
        <v>700</v>
      </c>
      <c r="K1584" s="277"/>
    </row>
    <row r="1585" spans="1:11" x14ac:dyDescent="0.15">
      <c r="A1585" s="274">
        <v>1584</v>
      </c>
      <c r="B1585" s="275" t="s">
        <v>2054</v>
      </c>
      <c r="C1585" s="275" t="s">
        <v>1056</v>
      </c>
      <c r="D1585" s="275">
        <v>0</v>
      </c>
      <c r="E1585" s="275">
        <v>100</v>
      </c>
      <c r="F1585" s="275" t="s">
        <v>456</v>
      </c>
      <c r="G1585" s="275">
        <v>1</v>
      </c>
      <c r="H1585" s="275">
        <f>'Pixel-System'!AH39</f>
        <v>5</v>
      </c>
      <c r="I1585" s="276" t="s">
        <v>6199</v>
      </c>
      <c r="J1585" s="276">
        <f t="shared" si="24"/>
        <v>500</v>
      </c>
      <c r="K1585" s="277"/>
    </row>
    <row r="1586" spans="1:11" x14ac:dyDescent="0.15">
      <c r="A1586" s="274">
        <v>1585</v>
      </c>
      <c r="B1586" s="275" t="s">
        <v>2055</v>
      </c>
      <c r="C1586" s="275" t="s">
        <v>1056</v>
      </c>
      <c r="D1586" s="275">
        <v>0</v>
      </c>
      <c r="E1586" s="275">
        <v>100</v>
      </c>
      <c r="F1586" s="275" t="s">
        <v>456</v>
      </c>
      <c r="G1586" s="275">
        <v>1</v>
      </c>
      <c r="H1586" s="275">
        <f>'Pixel-System'!AH40</f>
        <v>0</v>
      </c>
      <c r="I1586" s="276" t="s">
        <v>6199</v>
      </c>
      <c r="J1586" s="276">
        <f t="shared" si="24"/>
        <v>0</v>
      </c>
      <c r="K1586" s="277"/>
    </row>
    <row r="1587" spans="1:11" x14ac:dyDescent="0.15">
      <c r="A1587" s="274">
        <v>1586</v>
      </c>
      <c r="B1587" s="275" t="s">
        <v>2056</v>
      </c>
      <c r="C1587" s="275" t="s">
        <v>1056</v>
      </c>
      <c r="D1587" s="275">
        <v>0</v>
      </c>
      <c r="E1587" s="275">
        <v>100</v>
      </c>
      <c r="F1587" s="275" t="s">
        <v>456</v>
      </c>
      <c r="G1587" s="275">
        <v>1</v>
      </c>
      <c r="H1587" s="275">
        <f>'Pixel-System'!AH41</f>
        <v>0</v>
      </c>
      <c r="I1587" s="276" t="s">
        <v>6199</v>
      </c>
      <c r="J1587" s="276">
        <f t="shared" si="24"/>
        <v>0</v>
      </c>
      <c r="K1587" s="277"/>
    </row>
    <row r="1588" spans="1:11" x14ac:dyDescent="0.15">
      <c r="A1588" s="274">
        <v>1587</v>
      </c>
      <c r="B1588" s="275" t="s">
        <v>2057</v>
      </c>
      <c r="C1588" s="275" t="s">
        <v>1056</v>
      </c>
      <c r="D1588" s="275">
        <v>0</v>
      </c>
      <c r="E1588" s="275">
        <v>100</v>
      </c>
      <c r="F1588" s="275" t="s">
        <v>456</v>
      </c>
      <c r="G1588" s="275">
        <v>1</v>
      </c>
      <c r="H1588" s="275">
        <f>'Pixel-System'!AH42</f>
        <v>0</v>
      </c>
      <c r="I1588" s="276" t="s">
        <v>6199</v>
      </c>
      <c r="J1588" s="276">
        <f t="shared" si="24"/>
        <v>0</v>
      </c>
      <c r="K1588" s="277"/>
    </row>
    <row r="1589" spans="1:11" x14ac:dyDescent="0.15">
      <c r="A1589" s="274">
        <v>1588</v>
      </c>
      <c r="B1589" s="275" t="s">
        <v>2058</v>
      </c>
      <c r="C1589" s="275" t="s">
        <v>1056</v>
      </c>
      <c r="D1589" s="275">
        <v>0</v>
      </c>
      <c r="E1589" s="275">
        <v>100</v>
      </c>
      <c r="F1589" s="275" t="s">
        <v>456</v>
      </c>
      <c r="G1589" s="275">
        <v>1</v>
      </c>
      <c r="H1589" s="275">
        <f>'Pixel-System'!AH43</f>
        <v>0</v>
      </c>
      <c r="I1589" s="276" t="s">
        <v>6199</v>
      </c>
      <c r="J1589" s="276">
        <f t="shared" si="24"/>
        <v>0</v>
      </c>
      <c r="K1589" s="277"/>
    </row>
    <row r="1590" spans="1:11" x14ac:dyDescent="0.15">
      <c r="A1590" s="274">
        <v>1589</v>
      </c>
      <c r="B1590" s="275" t="s">
        <v>2059</v>
      </c>
      <c r="C1590" s="275" t="s">
        <v>1056</v>
      </c>
      <c r="D1590" s="275">
        <v>0</v>
      </c>
      <c r="E1590" s="275">
        <v>100</v>
      </c>
      <c r="F1590" s="275" t="s">
        <v>456</v>
      </c>
      <c r="G1590" s="275">
        <v>1</v>
      </c>
      <c r="H1590" s="275">
        <f>'Pixel-System'!AH44</f>
        <v>0</v>
      </c>
      <c r="I1590" s="276" t="s">
        <v>6199</v>
      </c>
      <c r="J1590" s="276">
        <f t="shared" si="24"/>
        <v>0</v>
      </c>
      <c r="K1590" s="277"/>
    </row>
    <row r="1591" spans="1:11" x14ac:dyDescent="0.15">
      <c r="A1591" s="274">
        <v>1590</v>
      </c>
      <c r="B1591" s="275" t="s">
        <v>2060</v>
      </c>
      <c r="C1591" s="275" t="s">
        <v>1056</v>
      </c>
      <c r="D1591" s="275">
        <v>0</v>
      </c>
      <c r="E1591" s="275">
        <v>100</v>
      </c>
      <c r="F1591" s="275" t="s">
        <v>456</v>
      </c>
      <c r="G1591" s="275">
        <v>1</v>
      </c>
      <c r="H1591" s="275">
        <f>'Pixel-System'!AH45</f>
        <v>0</v>
      </c>
      <c r="I1591" s="276" t="s">
        <v>6199</v>
      </c>
      <c r="J1591" s="276">
        <f t="shared" si="24"/>
        <v>0</v>
      </c>
      <c r="K1591" s="277"/>
    </row>
    <row r="1592" spans="1:11" x14ac:dyDescent="0.15">
      <c r="A1592" s="274">
        <v>1591</v>
      </c>
      <c r="B1592" s="275" t="s">
        <v>2061</v>
      </c>
      <c r="C1592" s="275" t="s">
        <v>1056</v>
      </c>
      <c r="D1592" s="275">
        <v>0</v>
      </c>
      <c r="E1592" s="275">
        <v>100</v>
      </c>
      <c r="F1592" s="275" t="s">
        <v>456</v>
      </c>
      <c r="G1592" s="275">
        <v>1</v>
      </c>
      <c r="H1592" s="275">
        <f>'Pixel-System'!AH46</f>
        <v>0</v>
      </c>
      <c r="I1592" s="276" t="s">
        <v>6199</v>
      </c>
      <c r="J1592" s="276">
        <f t="shared" si="24"/>
        <v>0</v>
      </c>
      <c r="K1592" s="277"/>
    </row>
    <row r="1593" spans="1:11" x14ac:dyDescent="0.15">
      <c r="A1593" s="274">
        <v>1592</v>
      </c>
      <c r="B1593" s="275" t="s">
        <v>2062</v>
      </c>
      <c r="C1593" s="275" t="s">
        <v>1056</v>
      </c>
      <c r="D1593" s="275">
        <v>0</v>
      </c>
      <c r="E1593" s="275">
        <v>100</v>
      </c>
      <c r="F1593" s="275" t="s">
        <v>456</v>
      </c>
      <c r="G1593" s="275">
        <v>1</v>
      </c>
      <c r="H1593" s="275">
        <f>'Pixel-System'!AH47</f>
        <v>0</v>
      </c>
      <c r="I1593" s="276" t="s">
        <v>6199</v>
      </c>
      <c r="J1593" s="276">
        <f t="shared" si="24"/>
        <v>0</v>
      </c>
      <c r="K1593" s="277"/>
    </row>
    <row r="1594" spans="1:11" x14ac:dyDescent="0.15">
      <c r="A1594" s="274">
        <v>1593</v>
      </c>
      <c r="B1594" s="275" t="s">
        <v>2063</v>
      </c>
      <c r="C1594" s="275" t="s">
        <v>1056</v>
      </c>
      <c r="D1594" s="275">
        <v>0</v>
      </c>
      <c r="E1594" s="275">
        <v>100</v>
      </c>
      <c r="F1594" s="275" t="s">
        <v>456</v>
      </c>
      <c r="G1594" s="275">
        <v>1</v>
      </c>
      <c r="H1594" s="275">
        <f>'Pixel-System'!AH48</f>
        <v>0</v>
      </c>
      <c r="I1594" s="276" t="s">
        <v>6199</v>
      </c>
      <c r="J1594" s="276">
        <f t="shared" si="24"/>
        <v>0</v>
      </c>
      <c r="K1594" s="277"/>
    </row>
    <row r="1595" spans="1:11" x14ac:dyDescent="0.15">
      <c r="A1595" s="274">
        <v>1594</v>
      </c>
      <c r="B1595" s="275" t="s">
        <v>2064</v>
      </c>
      <c r="C1595" s="275" t="s">
        <v>1056</v>
      </c>
      <c r="D1595" s="275">
        <v>0</v>
      </c>
      <c r="E1595" s="275">
        <v>100</v>
      </c>
      <c r="F1595" s="275" t="s">
        <v>456</v>
      </c>
      <c r="G1595" s="275">
        <v>1</v>
      </c>
      <c r="H1595" s="275">
        <f>'Pixel-System'!AH49</f>
        <v>0</v>
      </c>
      <c r="I1595" s="276" t="s">
        <v>6199</v>
      </c>
      <c r="J1595" s="276">
        <f t="shared" si="24"/>
        <v>0</v>
      </c>
      <c r="K1595" s="277"/>
    </row>
    <row r="1596" spans="1:11" x14ac:dyDescent="0.15">
      <c r="A1596" s="274">
        <v>1595</v>
      </c>
      <c r="B1596" s="275" t="s">
        <v>2065</v>
      </c>
      <c r="C1596" s="275" t="s">
        <v>1056</v>
      </c>
      <c r="D1596" s="275">
        <v>0</v>
      </c>
      <c r="E1596" s="275">
        <v>100</v>
      </c>
      <c r="F1596" s="275" t="s">
        <v>456</v>
      </c>
      <c r="G1596" s="275">
        <v>1</v>
      </c>
      <c r="H1596" s="275">
        <f>'Pixel-System'!AH50</f>
        <v>0</v>
      </c>
      <c r="I1596" s="276" t="s">
        <v>6199</v>
      </c>
      <c r="J1596" s="276">
        <f t="shared" si="24"/>
        <v>0</v>
      </c>
      <c r="K1596" s="277"/>
    </row>
    <row r="1597" spans="1:11" x14ac:dyDescent="0.15">
      <c r="A1597" s="274">
        <v>1596</v>
      </c>
      <c r="B1597" s="275" t="s">
        <v>2066</v>
      </c>
      <c r="C1597" s="275" t="s">
        <v>1056</v>
      </c>
      <c r="D1597" s="275">
        <v>0</v>
      </c>
      <c r="E1597" s="275">
        <v>100</v>
      </c>
      <c r="F1597" s="275" t="s">
        <v>456</v>
      </c>
      <c r="G1597" s="275">
        <v>1</v>
      </c>
      <c r="H1597" s="275">
        <f>'Pixel-System'!AH51</f>
        <v>0</v>
      </c>
      <c r="I1597" s="276" t="s">
        <v>6199</v>
      </c>
      <c r="J1597" s="276">
        <f t="shared" si="24"/>
        <v>0</v>
      </c>
      <c r="K1597" s="277"/>
    </row>
    <row r="1598" spans="1:11" x14ac:dyDescent="0.15">
      <c r="A1598" s="274">
        <v>1597</v>
      </c>
      <c r="B1598" s="275" t="s">
        <v>2067</v>
      </c>
      <c r="C1598" s="275" t="s">
        <v>1056</v>
      </c>
      <c r="D1598" s="275">
        <v>0</v>
      </c>
      <c r="E1598" s="275">
        <v>100</v>
      </c>
      <c r="F1598" s="275" t="s">
        <v>456</v>
      </c>
      <c r="G1598" s="275">
        <v>1</v>
      </c>
      <c r="H1598" s="275">
        <f>'Pixel-System'!AH52</f>
        <v>0</v>
      </c>
      <c r="I1598" s="276" t="s">
        <v>6199</v>
      </c>
      <c r="J1598" s="276">
        <f t="shared" si="24"/>
        <v>0</v>
      </c>
      <c r="K1598" s="277"/>
    </row>
    <row r="1599" spans="1:11" x14ac:dyDescent="0.15">
      <c r="A1599" s="274">
        <v>1598</v>
      </c>
      <c r="B1599" s="275" t="s">
        <v>2068</v>
      </c>
      <c r="C1599" s="275" t="s">
        <v>1056</v>
      </c>
      <c r="D1599" s="275">
        <v>0</v>
      </c>
      <c r="E1599" s="275">
        <v>100</v>
      </c>
      <c r="F1599" s="275" t="s">
        <v>456</v>
      </c>
      <c r="G1599" s="275">
        <v>1</v>
      </c>
      <c r="H1599" s="275">
        <f>'Pixel-System'!AH53</f>
        <v>0</v>
      </c>
      <c r="I1599" s="276" t="s">
        <v>6199</v>
      </c>
      <c r="J1599" s="276">
        <f t="shared" si="24"/>
        <v>0</v>
      </c>
      <c r="K1599" s="277"/>
    </row>
    <row r="1600" spans="1:11" x14ac:dyDescent="0.15">
      <c r="A1600" s="274">
        <v>1599</v>
      </c>
      <c r="B1600" s="275" t="s">
        <v>2069</v>
      </c>
      <c r="C1600" s="275" t="s">
        <v>1056</v>
      </c>
      <c r="D1600" s="275">
        <v>0</v>
      </c>
      <c r="E1600" s="275">
        <v>100</v>
      </c>
      <c r="F1600" s="275" t="s">
        <v>456</v>
      </c>
      <c r="G1600" s="275">
        <v>1</v>
      </c>
      <c r="H1600" s="275">
        <f>'Pixel-System'!AH54</f>
        <v>0</v>
      </c>
      <c r="I1600" s="276" t="s">
        <v>6199</v>
      </c>
      <c r="J1600" s="276">
        <f t="shared" si="24"/>
        <v>0</v>
      </c>
      <c r="K1600" s="277"/>
    </row>
    <row r="1601" spans="1:11" x14ac:dyDescent="0.15">
      <c r="A1601" s="274">
        <v>1600</v>
      </c>
      <c r="B1601" s="275" t="s">
        <v>2070</v>
      </c>
      <c r="C1601" s="275" t="s">
        <v>1056</v>
      </c>
      <c r="D1601" s="275">
        <v>0</v>
      </c>
      <c r="E1601" s="275">
        <v>100</v>
      </c>
      <c r="F1601" s="275" t="s">
        <v>456</v>
      </c>
      <c r="G1601" s="275">
        <v>1</v>
      </c>
      <c r="H1601" s="275">
        <f>'Pixel-System'!AH55</f>
        <v>0</v>
      </c>
      <c r="I1601" s="276" t="s">
        <v>6199</v>
      </c>
      <c r="J1601" s="276">
        <f t="shared" si="24"/>
        <v>0</v>
      </c>
      <c r="K1601" s="277"/>
    </row>
    <row r="1602" spans="1:11" x14ac:dyDescent="0.15">
      <c r="A1602" s="274">
        <v>1601</v>
      </c>
      <c r="B1602" s="275" t="s">
        <v>2071</v>
      </c>
      <c r="C1602" s="275" t="s">
        <v>1056</v>
      </c>
      <c r="D1602" s="275">
        <v>0</v>
      </c>
      <c r="E1602" s="275">
        <v>100</v>
      </c>
      <c r="F1602" s="275" t="s">
        <v>456</v>
      </c>
      <c r="G1602" s="275">
        <v>1</v>
      </c>
      <c r="H1602" s="275">
        <f>'Pixel-System'!AH56</f>
        <v>0</v>
      </c>
      <c r="I1602" s="276" t="s">
        <v>6199</v>
      </c>
      <c r="J1602" s="276">
        <f t="shared" si="24"/>
        <v>0</v>
      </c>
      <c r="K1602" s="277"/>
    </row>
    <row r="1603" spans="1:11" x14ac:dyDescent="0.15">
      <c r="A1603" s="274">
        <v>1602</v>
      </c>
      <c r="B1603" s="275" t="s">
        <v>2072</v>
      </c>
      <c r="C1603" s="275" t="s">
        <v>1056</v>
      </c>
      <c r="D1603" s="275">
        <v>0</v>
      </c>
      <c r="E1603" s="275">
        <v>100</v>
      </c>
      <c r="F1603" s="275" t="s">
        <v>456</v>
      </c>
      <c r="G1603" s="275">
        <v>1</v>
      </c>
      <c r="H1603" s="275">
        <f>'Pixel-System'!AH57</f>
        <v>0</v>
      </c>
      <c r="I1603" s="276" t="s">
        <v>6199</v>
      </c>
      <c r="J1603" s="276">
        <f t="shared" si="24"/>
        <v>0</v>
      </c>
      <c r="K1603" s="277"/>
    </row>
    <row r="1604" spans="1:11" x14ac:dyDescent="0.15">
      <c r="A1604" s="274">
        <v>1603</v>
      </c>
      <c r="B1604" s="275" t="s">
        <v>2073</v>
      </c>
      <c r="C1604" s="275" t="s">
        <v>1056</v>
      </c>
      <c r="D1604" s="275">
        <v>0</v>
      </c>
      <c r="E1604" s="275">
        <v>100</v>
      </c>
      <c r="F1604" s="275" t="s">
        <v>456</v>
      </c>
      <c r="G1604" s="275">
        <v>1</v>
      </c>
      <c r="H1604" s="275">
        <f>'Pixel-System'!AH58</f>
        <v>0</v>
      </c>
      <c r="I1604" s="276" t="s">
        <v>6199</v>
      </c>
      <c r="J1604" s="276">
        <f t="shared" si="24"/>
        <v>0</v>
      </c>
      <c r="K1604" s="277"/>
    </row>
    <row r="1605" spans="1:11" x14ac:dyDescent="0.15">
      <c r="A1605" s="274">
        <v>1604</v>
      </c>
      <c r="B1605" s="275" t="s">
        <v>2074</v>
      </c>
      <c r="C1605" s="275" t="s">
        <v>1056</v>
      </c>
      <c r="D1605" s="275">
        <v>0</v>
      </c>
      <c r="E1605" s="275">
        <v>100</v>
      </c>
      <c r="F1605" s="275" t="s">
        <v>456</v>
      </c>
      <c r="G1605" s="275">
        <v>1</v>
      </c>
      <c r="H1605" s="275">
        <f>'Pixel-System'!AH59</f>
        <v>37</v>
      </c>
      <c r="I1605" s="276" t="s">
        <v>6199</v>
      </c>
      <c r="J1605" s="276">
        <f t="shared" si="24"/>
        <v>3700</v>
      </c>
      <c r="K1605" s="277"/>
    </row>
    <row r="1606" spans="1:11" x14ac:dyDescent="0.15">
      <c r="A1606" s="274">
        <v>1605</v>
      </c>
      <c r="B1606" s="275" t="s">
        <v>2075</v>
      </c>
      <c r="C1606" s="275" t="s">
        <v>1056</v>
      </c>
      <c r="D1606" s="275">
        <v>0</v>
      </c>
      <c r="E1606" s="275">
        <v>100</v>
      </c>
      <c r="F1606" s="275" t="s">
        <v>456</v>
      </c>
      <c r="G1606" s="275">
        <v>1</v>
      </c>
      <c r="H1606" s="275">
        <f>'Pixel-System'!AH60</f>
        <v>35</v>
      </c>
      <c r="I1606" s="276" t="s">
        <v>6199</v>
      </c>
      <c r="J1606" s="276">
        <f t="shared" si="24"/>
        <v>3500</v>
      </c>
      <c r="K1606" s="277"/>
    </row>
    <row r="1607" spans="1:11" x14ac:dyDescent="0.15">
      <c r="A1607" s="274">
        <v>1606</v>
      </c>
      <c r="B1607" s="275" t="s">
        <v>2076</v>
      </c>
      <c r="C1607" s="275" t="s">
        <v>1056</v>
      </c>
      <c r="D1607" s="275">
        <v>0</v>
      </c>
      <c r="E1607" s="275">
        <v>100</v>
      </c>
      <c r="F1607" s="275" t="s">
        <v>456</v>
      </c>
      <c r="G1607" s="275">
        <v>1</v>
      </c>
      <c r="H1607" s="275">
        <f>'Pixel-System'!AH61</f>
        <v>32</v>
      </c>
      <c r="I1607" s="276" t="s">
        <v>6199</v>
      </c>
      <c r="J1607" s="276">
        <f t="shared" si="24"/>
        <v>3200</v>
      </c>
      <c r="K1607" s="277"/>
    </row>
    <row r="1608" spans="1:11" x14ac:dyDescent="0.15">
      <c r="A1608" s="274">
        <v>1607</v>
      </c>
      <c r="B1608" s="275" t="s">
        <v>2077</v>
      </c>
      <c r="C1608" s="275" t="s">
        <v>1056</v>
      </c>
      <c r="D1608" s="275">
        <v>0</v>
      </c>
      <c r="E1608" s="275">
        <v>100</v>
      </c>
      <c r="F1608" s="275" t="s">
        <v>456</v>
      </c>
      <c r="G1608" s="275">
        <v>1</v>
      </c>
      <c r="H1608" s="275">
        <f>'Pixel-System'!AH62</f>
        <v>30</v>
      </c>
      <c r="I1608" s="276" t="s">
        <v>6199</v>
      </c>
      <c r="J1608" s="276">
        <f t="shared" si="24"/>
        <v>3000</v>
      </c>
      <c r="K1608" s="277"/>
    </row>
    <row r="1609" spans="1:11" x14ac:dyDescent="0.15">
      <c r="A1609" s="274">
        <v>1608</v>
      </c>
      <c r="B1609" s="275" t="s">
        <v>2078</v>
      </c>
      <c r="C1609" s="275" t="s">
        <v>1056</v>
      </c>
      <c r="D1609" s="275">
        <v>0</v>
      </c>
      <c r="E1609" s="275">
        <v>100</v>
      </c>
      <c r="F1609" s="275" t="s">
        <v>456</v>
      </c>
      <c r="G1609" s="275">
        <v>1</v>
      </c>
      <c r="H1609" s="275">
        <f>'Pixel-System'!AH63</f>
        <v>28</v>
      </c>
      <c r="I1609" s="276" t="s">
        <v>6199</v>
      </c>
      <c r="J1609" s="276">
        <f t="shared" si="24"/>
        <v>2800</v>
      </c>
      <c r="K1609" s="277"/>
    </row>
    <row r="1610" spans="1:11" x14ac:dyDescent="0.15">
      <c r="A1610" s="274">
        <v>1609</v>
      </c>
      <c r="B1610" s="275" t="s">
        <v>2079</v>
      </c>
      <c r="C1610" s="275" t="s">
        <v>1056</v>
      </c>
      <c r="D1610" s="275">
        <v>0</v>
      </c>
      <c r="E1610" s="275">
        <v>100</v>
      </c>
      <c r="F1610" s="275" t="s">
        <v>456</v>
      </c>
      <c r="G1610" s="275">
        <v>1</v>
      </c>
      <c r="H1610" s="275">
        <f>'Pixel-System'!AH64</f>
        <v>25</v>
      </c>
      <c r="I1610" s="276" t="s">
        <v>6199</v>
      </c>
      <c r="J1610" s="276">
        <f t="shared" si="24"/>
        <v>2500</v>
      </c>
      <c r="K1610" s="277"/>
    </row>
    <row r="1611" spans="1:11" x14ac:dyDescent="0.15">
      <c r="A1611" s="274">
        <v>1610</v>
      </c>
      <c r="B1611" s="275" t="s">
        <v>2080</v>
      </c>
      <c r="C1611" s="275" t="s">
        <v>1056</v>
      </c>
      <c r="D1611" s="275">
        <v>0</v>
      </c>
      <c r="E1611" s="275">
        <v>100</v>
      </c>
      <c r="F1611" s="275" t="s">
        <v>456</v>
      </c>
      <c r="G1611" s="275">
        <v>1</v>
      </c>
      <c r="H1611" s="275">
        <f>'Pixel-System'!AH65</f>
        <v>23</v>
      </c>
      <c r="I1611" s="276" t="s">
        <v>6199</v>
      </c>
      <c r="J1611" s="276">
        <f t="shared" si="24"/>
        <v>2300</v>
      </c>
      <c r="K1611" s="277"/>
    </row>
    <row r="1612" spans="1:11" x14ac:dyDescent="0.15">
      <c r="A1612" s="274">
        <v>1611</v>
      </c>
      <c r="B1612" s="275" t="s">
        <v>2081</v>
      </c>
      <c r="C1612" s="275" t="s">
        <v>1056</v>
      </c>
      <c r="D1612" s="275">
        <v>0</v>
      </c>
      <c r="E1612" s="275">
        <v>100</v>
      </c>
      <c r="F1612" s="275" t="s">
        <v>456</v>
      </c>
      <c r="G1612" s="275">
        <v>1</v>
      </c>
      <c r="H1612" s="275">
        <f>'Pixel-System'!AH66</f>
        <v>21</v>
      </c>
      <c r="I1612" s="276" t="s">
        <v>6199</v>
      </c>
      <c r="J1612" s="276">
        <f t="shared" si="24"/>
        <v>2100</v>
      </c>
      <c r="K1612" s="277"/>
    </row>
    <row r="1613" spans="1:11" x14ac:dyDescent="0.15">
      <c r="A1613" s="274">
        <v>1612</v>
      </c>
      <c r="B1613" s="275" t="s">
        <v>2082</v>
      </c>
      <c r="C1613" s="275" t="s">
        <v>1056</v>
      </c>
      <c r="D1613" s="275">
        <v>0</v>
      </c>
      <c r="E1613" s="275">
        <v>100</v>
      </c>
      <c r="F1613" s="275" t="s">
        <v>456</v>
      </c>
      <c r="G1613" s="275">
        <v>1</v>
      </c>
      <c r="H1613" s="275">
        <f>'Pixel-System'!AH67</f>
        <v>19</v>
      </c>
      <c r="I1613" s="276" t="s">
        <v>6199</v>
      </c>
      <c r="J1613" s="276">
        <f t="shared" ref="J1613:J1676" si="25">H1613*100</f>
        <v>1900</v>
      </c>
      <c r="K1613" s="277"/>
    </row>
    <row r="1614" spans="1:11" x14ac:dyDescent="0.15">
      <c r="A1614" s="274">
        <v>1613</v>
      </c>
      <c r="B1614" s="275" t="s">
        <v>2083</v>
      </c>
      <c r="C1614" s="275" t="s">
        <v>1056</v>
      </c>
      <c r="D1614" s="275">
        <v>0</v>
      </c>
      <c r="E1614" s="275">
        <v>100</v>
      </c>
      <c r="F1614" s="275" t="s">
        <v>456</v>
      </c>
      <c r="G1614" s="275">
        <v>1</v>
      </c>
      <c r="H1614" s="275">
        <f>'Pixel-System'!AH68</f>
        <v>17</v>
      </c>
      <c r="I1614" s="276" t="s">
        <v>6199</v>
      </c>
      <c r="J1614" s="276">
        <f t="shared" si="25"/>
        <v>1700</v>
      </c>
      <c r="K1614" s="277"/>
    </row>
    <row r="1615" spans="1:11" x14ac:dyDescent="0.15">
      <c r="A1615" s="274">
        <v>1614</v>
      </c>
      <c r="B1615" s="275" t="s">
        <v>2084</v>
      </c>
      <c r="C1615" s="275" t="s">
        <v>1056</v>
      </c>
      <c r="D1615" s="275">
        <v>0</v>
      </c>
      <c r="E1615" s="275">
        <v>100</v>
      </c>
      <c r="F1615" s="275" t="s">
        <v>456</v>
      </c>
      <c r="G1615" s="275">
        <v>1</v>
      </c>
      <c r="H1615" s="275">
        <f>'Pixel-System'!AH69</f>
        <v>15</v>
      </c>
      <c r="I1615" s="276" t="s">
        <v>6199</v>
      </c>
      <c r="J1615" s="276">
        <f t="shared" si="25"/>
        <v>1500</v>
      </c>
      <c r="K1615" s="277"/>
    </row>
    <row r="1616" spans="1:11" x14ac:dyDescent="0.15">
      <c r="A1616" s="274">
        <v>1615</v>
      </c>
      <c r="B1616" s="275" t="s">
        <v>2085</v>
      </c>
      <c r="C1616" s="275" t="s">
        <v>1056</v>
      </c>
      <c r="D1616" s="275">
        <v>0</v>
      </c>
      <c r="E1616" s="275">
        <v>100</v>
      </c>
      <c r="F1616" s="275" t="s">
        <v>456</v>
      </c>
      <c r="G1616" s="275">
        <v>1</v>
      </c>
      <c r="H1616" s="275">
        <f>'Pixel-System'!AH70</f>
        <v>13</v>
      </c>
      <c r="I1616" s="276" t="s">
        <v>6199</v>
      </c>
      <c r="J1616" s="276">
        <f t="shared" si="25"/>
        <v>1300</v>
      </c>
      <c r="K1616" s="277"/>
    </row>
    <row r="1617" spans="1:11" x14ac:dyDescent="0.15">
      <c r="A1617" s="274">
        <v>1616</v>
      </c>
      <c r="B1617" s="275" t="s">
        <v>2086</v>
      </c>
      <c r="C1617" s="275" t="s">
        <v>1056</v>
      </c>
      <c r="D1617" s="275">
        <v>0</v>
      </c>
      <c r="E1617" s="275">
        <v>100</v>
      </c>
      <c r="F1617" s="275" t="s">
        <v>456</v>
      </c>
      <c r="G1617" s="275">
        <v>1</v>
      </c>
      <c r="H1617" s="275">
        <f>'Pixel-System'!AH71</f>
        <v>11</v>
      </c>
      <c r="I1617" s="276" t="s">
        <v>6199</v>
      </c>
      <c r="J1617" s="276">
        <f t="shared" si="25"/>
        <v>1100</v>
      </c>
      <c r="K1617" s="277"/>
    </row>
    <row r="1618" spans="1:11" x14ac:dyDescent="0.15">
      <c r="A1618" s="274">
        <v>1617</v>
      </c>
      <c r="B1618" s="275" t="s">
        <v>2087</v>
      </c>
      <c r="C1618" s="275" t="s">
        <v>1056</v>
      </c>
      <c r="D1618" s="275">
        <v>0</v>
      </c>
      <c r="E1618" s="275">
        <v>100</v>
      </c>
      <c r="F1618" s="275" t="s">
        <v>456</v>
      </c>
      <c r="G1618" s="275">
        <v>1</v>
      </c>
      <c r="H1618" s="275">
        <f>'Pixel-System'!AH72</f>
        <v>9</v>
      </c>
      <c r="I1618" s="276" t="s">
        <v>6199</v>
      </c>
      <c r="J1618" s="276">
        <f t="shared" si="25"/>
        <v>900</v>
      </c>
      <c r="K1618" s="277"/>
    </row>
    <row r="1619" spans="1:11" x14ac:dyDescent="0.15">
      <c r="A1619" s="274">
        <v>1618</v>
      </c>
      <c r="B1619" s="275" t="s">
        <v>2088</v>
      </c>
      <c r="C1619" s="275" t="s">
        <v>1056</v>
      </c>
      <c r="D1619" s="275">
        <v>0</v>
      </c>
      <c r="E1619" s="275">
        <v>100</v>
      </c>
      <c r="F1619" s="275" t="s">
        <v>456</v>
      </c>
      <c r="G1619" s="275">
        <v>1</v>
      </c>
      <c r="H1619" s="275">
        <f>'Pixel-System'!AH73</f>
        <v>0</v>
      </c>
      <c r="I1619" s="276" t="s">
        <v>6199</v>
      </c>
      <c r="J1619" s="276">
        <f t="shared" si="25"/>
        <v>0</v>
      </c>
      <c r="K1619" s="277"/>
    </row>
    <row r="1620" spans="1:11" x14ac:dyDescent="0.15">
      <c r="A1620" s="274">
        <v>1619</v>
      </c>
      <c r="B1620" s="285" t="s">
        <v>2089</v>
      </c>
      <c r="C1620" s="285" t="s">
        <v>1056</v>
      </c>
      <c r="D1620" s="285">
        <v>0</v>
      </c>
      <c r="E1620" s="285">
        <v>100</v>
      </c>
      <c r="F1620" s="285" t="s">
        <v>456</v>
      </c>
      <c r="G1620" s="285">
        <v>1</v>
      </c>
      <c r="H1620" s="285">
        <f>'Pixel-System'!AH74</f>
        <v>0</v>
      </c>
      <c r="I1620" s="345" t="s">
        <v>6198</v>
      </c>
      <c r="J1620" s="345">
        <f t="shared" si="25"/>
        <v>0</v>
      </c>
      <c r="K1620" s="277"/>
    </row>
    <row r="1621" spans="1:11" x14ac:dyDescent="0.15">
      <c r="A1621" s="274">
        <v>1620</v>
      </c>
      <c r="B1621" s="285" t="s">
        <v>2090</v>
      </c>
      <c r="C1621" s="285" t="s">
        <v>1056</v>
      </c>
      <c r="D1621" s="285">
        <v>0</v>
      </c>
      <c r="E1621" s="285">
        <v>100</v>
      </c>
      <c r="F1621" s="285" t="s">
        <v>456</v>
      </c>
      <c r="G1621" s="285">
        <v>1</v>
      </c>
      <c r="H1621" s="285">
        <f>'Pixel-System'!AH75</f>
        <v>0</v>
      </c>
      <c r="I1621" s="345" t="s">
        <v>6198</v>
      </c>
      <c r="J1621" s="345">
        <f t="shared" si="25"/>
        <v>0</v>
      </c>
      <c r="K1621" s="277"/>
    </row>
    <row r="1622" spans="1:11" x14ac:dyDescent="0.15">
      <c r="A1622" s="274">
        <v>1621</v>
      </c>
      <c r="B1622" s="285" t="s">
        <v>2091</v>
      </c>
      <c r="C1622" s="285" t="s">
        <v>1056</v>
      </c>
      <c r="D1622" s="285">
        <v>0</v>
      </c>
      <c r="E1622" s="285">
        <v>100</v>
      </c>
      <c r="F1622" s="285" t="s">
        <v>456</v>
      </c>
      <c r="G1622" s="285">
        <v>1</v>
      </c>
      <c r="H1622" s="285">
        <f>'Pixel-System'!AH76</f>
        <v>0</v>
      </c>
      <c r="I1622" s="345" t="s">
        <v>6198</v>
      </c>
      <c r="J1622" s="345">
        <f t="shared" si="25"/>
        <v>0</v>
      </c>
      <c r="K1622" s="277"/>
    </row>
    <row r="1623" spans="1:11" x14ac:dyDescent="0.15">
      <c r="A1623" s="274">
        <v>1622</v>
      </c>
      <c r="B1623" s="285" t="s">
        <v>2092</v>
      </c>
      <c r="C1623" s="285" t="s">
        <v>1056</v>
      </c>
      <c r="D1623" s="285">
        <v>0</v>
      </c>
      <c r="E1623" s="285">
        <v>100</v>
      </c>
      <c r="F1623" s="285" t="s">
        <v>456</v>
      </c>
      <c r="G1623" s="285">
        <v>1</v>
      </c>
      <c r="H1623" s="285">
        <f>'Pixel-System'!AH77</f>
        <v>0</v>
      </c>
      <c r="I1623" s="345" t="s">
        <v>6198</v>
      </c>
      <c r="J1623" s="345">
        <f t="shared" si="25"/>
        <v>0</v>
      </c>
      <c r="K1623" s="277"/>
    </row>
    <row r="1624" spans="1:11" x14ac:dyDescent="0.15">
      <c r="A1624" s="274">
        <v>1623</v>
      </c>
      <c r="B1624" s="285" t="s">
        <v>2093</v>
      </c>
      <c r="C1624" s="285" t="s">
        <v>1056</v>
      </c>
      <c r="D1624" s="285">
        <v>0</v>
      </c>
      <c r="E1624" s="285">
        <v>100</v>
      </c>
      <c r="F1624" s="285" t="s">
        <v>456</v>
      </c>
      <c r="G1624" s="285">
        <v>1</v>
      </c>
      <c r="H1624" s="285">
        <f>'Pixel-System'!AH78</f>
        <v>0</v>
      </c>
      <c r="I1624" s="345" t="s">
        <v>6198</v>
      </c>
      <c r="J1624" s="345">
        <f t="shared" si="25"/>
        <v>0</v>
      </c>
      <c r="K1624" s="277"/>
    </row>
    <row r="1625" spans="1:11" x14ac:dyDescent="0.15">
      <c r="A1625" s="274">
        <v>1624</v>
      </c>
      <c r="B1625" s="285" t="s">
        <v>2094</v>
      </c>
      <c r="C1625" s="285" t="s">
        <v>1056</v>
      </c>
      <c r="D1625" s="285">
        <v>0</v>
      </c>
      <c r="E1625" s="285">
        <v>100</v>
      </c>
      <c r="F1625" s="285" t="s">
        <v>456</v>
      </c>
      <c r="G1625" s="285">
        <v>1</v>
      </c>
      <c r="H1625" s="285">
        <f>'Pixel-System'!AH79</f>
        <v>0</v>
      </c>
      <c r="I1625" s="345" t="s">
        <v>6198</v>
      </c>
      <c r="J1625" s="345">
        <f t="shared" si="25"/>
        <v>0</v>
      </c>
      <c r="K1625" s="277"/>
    </row>
    <row r="1626" spans="1:11" x14ac:dyDescent="0.15">
      <c r="A1626" s="274">
        <v>1625</v>
      </c>
      <c r="B1626" s="285" t="s">
        <v>2095</v>
      </c>
      <c r="C1626" s="285" t="s">
        <v>1056</v>
      </c>
      <c r="D1626" s="285">
        <v>0</v>
      </c>
      <c r="E1626" s="285">
        <v>100</v>
      </c>
      <c r="F1626" s="285" t="s">
        <v>456</v>
      </c>
      <c r="G1626" s="285">
        <v>1</v>
      </c>
      <c r="H1626" s="285">
        <f>'Pixel-System'!AH80</f>
        <v>0</v>
      </c>
      <c r="I1626" s="345" t="s">
        <v>6198</v>
      </c>
      <c r="J1626" s="345">
        <f t="shared" si="25"/>
        <v>0</v>
      </c>
      <c r="K1626" s="277"/>
    </row>
    <row r="1627" spans="1:11" x14ac:dyDescent="0.15">
      <c r="A1627" s="274">
        <v>1626</v>
      </c>
      <c r="B1627" s="285" t="s">
        <v>2096</v>
      </c>
      <c r="C1627" s="285" t="s">
        <v>1056</v>
      </c>
      <c r="D1627" s="285">
        <v>0</v>
      </c>
      <c r="E1627" s="285">
        <v>100</v>
      </c>
      <c r="F1627" s="285" t="s">
        <v>456</v>
      </c>
      <c r="G1627" s="285">
        <v>1</v>
      </c>
      <c r="H1627" s="285">
        <f>'Pixel-System'!AH81</f>
        <v>0</v>
      </c>
      <c r="I1627" s="345" t="s">
        <v>6198</v>
      </c>
      <c r="J1627" s="345">
        <f t="shared" si="25"/>
        <v>0</v>
      </c>
      <c r="K1627" s="277"/>
    </row>
    <row r="1628" spans="1:11" x14ac:dyDescent="0.15">
      <c r="A1628" s="274">
        <v>1627</v>
      </c>
      <c r="B1628" s="285" t="s">
        <v>2097</v>
      </c>
      <c r="C1628" s="285" t="s">
        <v>1056</v>
      </c>
      <c r="D1628" s="285">
        <v>0</v>
      </c>
      <c r="E1628" s="285">
        <v>100</v>
      </c>
      <c r="F1628" s="285" t="s">
        <v>456</v>
      </c>
      <c r="G1628" s="285">
        <v>1</v>
      </c>
      <c r="H1628" s="285">
        <f>'Pixel-System'!AH82</f>
        <v>0</v>
      </c>
      <c r="I1628" s="345" t="s">
        <v>6198</v>
      </c>
      <c r="J1628" s="345">
        <f t="shared" si="25"/>
        <v>0</v>
      </c>
      <c r="K1628" s="277"/>
    </row>
    <row r="1629" spans="1:11" x14ac:dyDescent="0.15">
      <c r="A1629" s="274">
        <v>1628</v>
      </c>
      <c r="B1629" s="285" t="s">
        <v>2098</v>
      </c>
      <c r="C1629" s="285" t="s">
        <v>1056</v>
      </c>
      <c r="D1629" s="285">
        <v>0</v>
      </c>
      <c r="E1629" s="285">
        <v>100</v>
      </c>
      <c r="F1629" s="285" t="s">
        <v>456</v>
      </c>
      <c r="G1629" s="285">
        <v>1</v>
      </c>
      <c r="H1629" s="285">
        <f>'Pixel-System'!AH83</f>
        <v>0</v>
      </c>
      <c r="I1629" s="345" t="s">
        <v>6198</v>
      </c>
      <c r="J1629" s="345">
        <f t="shared" si="25"/>
        <v>0</v>
      </c>
      <c r="K1629" s="277"/>
    </row>
    <row r="1630" spans="1:11" x14ac:dyDescent="0.15">
      <c r="A1630" s="274">
        <v>1629</v>
      </c>
      <c r="B1630" s="285" t="s">
        <v>2099</v>
      </c>
      <c r="C1630" s="285" t="s">
        <v>1056</v>
      </c>
      <c r="D1630" s="285">
        <v>0</v>
      </c>
      <c r="E1630" s="285">
        <v>100</v>
      </c>
      <c r="F1630" s="285" t="s">
        <v>456</v>
      </c>
      <c r="G1630" s="285">
        <v>1</v>
      </c>
      <c r="H1630" s="285">
        <f>'Pixel-System'!AH84</f>
        <v>0</v>
      </c>
      <c r="I1630" s="345" t="s">
        <v>6198</v>
      </c>
      <c r="J1630" s="345">
        <f t="shared" si="25"/>
        <v>0</v>
      </c>
      <c r="K1630" s="277"/>
    </row>
    <row r="1631" spans="1:11" x14ac:dyDescent="0.15">
      <c r="A1631" s="274">
        <v>1630</v>
      </c>
      <c r="B1631" s="285" t="s">
        <v>2100</v>
      </c>
      <c r="C1631" s="285" t="s">
        <v>1056</v>
      </c>
      <c r="D1631" s="285">
        <v>0</v>
      </c>
      <c r="E1631" s="285">
        <v>100</v>
      </c>
      <c r="F1631" s="285" t="s">
        <v>456</v>
      </c>
      <c r="G1631" s="285">
        <v>1</v>
      </c>
      <c r="H1631" s="285">
        <f>'Pixel-System'!AH85</f>
        <v>0</v>
      </c>
      <c r="I1631" s="345" t="s">
        <v>6198</v>
      </c>
      <c r="J1631" s="345">
        <f t="shared" si="25"/>
        <v>0</v>
      </c>
      <c r="K1631" s="277"/>
    </row>
    <row r="1632" spans="1:11" x14ac:dyDescent="0.15">
      <c r="A1632" s="274">
        <v>1631</v>
      </c>
      <c r="B1632" s="285" t="s">
        <v>2101</v>
      </c>
      <c r="C1632" s="285" t="s">
        <v>1056</v>
      </c>
      <c r="D1632" s="285">
        <v>0</v>
      </c>
      <c r="E1632" s="285">
        <v>100</v>
      </c>
      <c r="F1632" s="285" t="s">
        <v>456</v>
      </c>
      <c r="G1632" s="285">
        <v>1</v>
      </c>
      <c r="H1632" s="285">
        <f>'Pixel-System'!AH86</f>
        <v>0</v>
      </c>
      <c r="I1632" s="345" t="s">
        <v>6198</v>
      </c>
      <c r="J1632" s="345">
        <f t="shared" si="25"/>
        <v>0</v>
      </c>
      <c r="K1632" s="277"/>
    </row>
    <row r="1633" spans="1:11" x14ac:dyDescent="0.15">
      <c r="A1633" s="274">
        <v>1632</v>
      </c>
      <c r="B1633" s="285" t="s">
        <v>2102</v>
      </c>
      <c r="C1633" s="285" t="s">
        <v>1056</v>
      </c>
      <c r="D1633" s="285">
        <v>0</v>
      </c>
      <c r="E1633" s="285">
        <v>100</v>
      </c>
      <c r="F1633" s="285" t="s">
        <v>456</v>
      </c>
      <c r="G1633" s="285">
        <v>1</v>
      </c>
      <c r="H1633" s="285">
        <f>'Pixel-System'!AH87</f>
        <v>0</v>
      </c>
      <c r="I1633" s="345" t="s">
        <v>6198</v>
      </c>
      <c r="J1633" s="345">
        <f t="shared" si="25"/>
        <v>0</v>
      </c>
      <c r="K1633" s="277"/>
    </row>
    <row r="1634" spans="1:11" x14ac:dyDescent="0.15">
      <c r="A1634" s="274">
        <v>1633</v>
      </c>
      <c r="B1634" s="285" t="s">
        <v>2103</v>
      </c>
      <c r="C1634" s="285" t="s">
        <v>1056</v>
      </c>
      <c r="D1634" s="285">
        <v>0</v>
      </c>
      <c r="E1634" s="285">
        <v>100</v>
      </c>
      <c r="F1634" s="285" t="s">
        <v>456</v>
      </c>
      <c r="G1634" s="285">
        <v>1</v>
      </c>
      <c r="H1634" s="285">
        <f>'Pixel-System'!AH88</f>
        <v>0</v>
      </c>
      <c r="I1634" s="345" t="s">
        <v>6198</v>
      </c>
      <c r="J1634" s="345">
        <f t="shared" si="25"/>
        <v>0</v>
      </c>
      <c r="K1634" s="277"/>
    </row>
    <row r="1635" spans="1:11" x14ac:dyDescent="0.15">
      <c r="A1635" s="274">
        <v>1634</v>
      </c>
      <c r="B1635" s="285" t="s">
        <v>2104</v>
      </c>
      <c r="C1635" s="285" t="s">
        <v>1056</v>
      </c>
      <c r="D1635" s="285">
        <v>0</v>
      </c>
      <c r="E1635" s="285">
        <v>100</v>
      </c>
      <c r="F1635" s="285" t="s">
        <v>456</v>
      </c>
      <c r="G1635" s="285">
        <v>1</v>
      </c>
      <c r="H1635" s="285">
        <f>'Pixel-System'!AH89</f>
        <v>0</v>
      </c>
      <c r="I1635" s="345" t="s">
        <v>6198</v>
      </c>
      <c r="J1635" s="345">
        <f t="shared" si="25"/>
        <v>0</v>
      </c>
      <c r="K1635" s="277"/>
    </row>
    <row r="1636" spans="1:11" x14ac:dyDescent="0.15">
      <c r="A1636" s="274">
        <v>1635</v>
      </c>
      <c r="B1636" s="285" t="s">
        <v>2105</v>
      </c>
      <c r="C1636" s="285" t="s">
        <v>1056</v>
      </c>
      <c r="D1636" s="285">
        <v>0</v>
      </c>
      <c r="E1636" s="285">
        <v>100</v>
      </c>
      <c r="F1636" s="285" t="s">
        <v>456</v>
      </c>
      <c r="G1636" s="285">
        <v>1</v>
      </c>
      <c r="H1636" s="285">
        <f>'Pixel-System'!AH90</f>
        <v>0</v>
      </c>
      <c r="I1636" s="345" t="s">
        <v>6198</v>
      </c>
      <c r="J1636" s="345">
        <f t="shared" si="25"/>
        <v>0</v>
      </c>
      <c r="K1636" s="277"/>
    </row>
    <row r="1637" spans="1:11" x14ac:dyDescent="0.15">
      <c r="A1637" s="274">
        <v>1636</v>
      </c>
      <c r="B1637" s="285" t="s">
        <v>2106</v>
      </c>
      <c r="C1637" s="285" t="s">
        <v>1056</v>
      </c>
      <c r="D1637" s="285">
        <v>0</v>
      </c>
      <c r="E1637" s="285">
        <v>100</v>
      </c>
      <c r="F1637" s="285" t="s">
        <v>456</v>
      </c>
      <c r="G1637" s="285">
        <v>1</v>
      </c>
      <c r="H1637" s="285">
        <f>'Pixel-System'!AH91</f>
        <v>0</v>
      </c>
      <c r="I1637" s="345" t="s">
        <v>6198</v>
      </c>
      <c r="J1637" s="345">
        <f t="shared" si="25"/>
        <v>0</v>
      </c>
      <c r="K1637" s="277"/>
    </row>
    <row r="1638" spans="1:11" x14ac:dyDescent="0.15">
      <c r="A1638" s="274">
        <v>1637</v>
      </c>
      <c r="B1638" s="285" t="s">
        <v>2107</v>
      </c>
      <c r="C1638" s="285" t="s">
        <v>1056</v>
      </c>
      <c r="D1638" s="285">
        <v>0</v>
      </c>
      <c r="E1638" s="285">
        <v>100</v>
      </c>
      <c r="F1638" s="285" t="s">
        <v>456</v>
      </c>
      <c r="G1638" s="285">
        <v>1</v>
      </c>
      <c r="H1638" s="285">
        <f>'Pixel-System'!AH92</f>
        <v>0</v>
      </c>
      <c r="I1638" s="345" t="s">
        <v>6198</v>
      </c>
      <c r="J1638" s="345">
        <f t="shared" si="25"/>
        <v>0</v>
      </c>
      <c r="K1638" s="277"/>
    </row>
    <row r="1639" spans="1:11" x14ac:dyDescent="0.15">
      <c r="A1639" s="274">
        <v>1638</v>
      </c>
      <c r="B1639" s="285" t="s">
        <v>2108</v>
      </c>
      <c r="C1639" s="285" t="s">
        <v>1056</v>
      </c>
      <c r="D1639" s="285">
        <v>0</v>
      </c>
      <c r="E1639" s="285">
        <v>100</v>
      </c>
      <c r="F1639" s="285" t="s">
        <v>456</v>
      </c>
      <c r="G1639" s="285">
        <v>1</v>
      </c>
      <c r="H1639" s="285">
        <f>'Pixel-System'!AH93</f>
        <v>0</v>
      </c>
      <c r="I1639" s="345" t="s">
        <v>6198</v>
      </c>
      <c r="J1639" s="345">
        <f t="shared" si="25"/>
        <v>0</v>
      </c>
      <c r="K1639" s="277"/>
    </row>
    <row r="1640" spans="1:11" x14ac:dyDescent="0.15">
      <c r="A1640" s="274">
        <v>1639</v>
      </c>
      <c r="B1640" s="285" t="s">
        <v>2109</v>
      </c>
      <c r="C1640" s="285" t="s">
        <v>1056</v>
      </c>
      <c r="D1640" s="285">
        <v>0</v>
      </c>
      <c r="E1640" s="285">
        <v>100</v>
      </c>
      <c r="F1640" s="285" t="s">
        <v>456</v>
      </c>
      <c r="G1640" s="285">
        <v>1</v>
      </c>
      <c r="H1640" s="285">
        <f>'Pixel-System'!AH94</f>
        <v>0</v>
      </c>
      <c r="I1640" s="345" t="s">
        <v>6198</v>
      </c>
      <c r="J1640" s="345">
        <f t="shared" si="25"/>
        <v>0</v>
      </c>
      <c r="K1640" s="277"/>
    </row>
    <row r="1641" spans="1:11" x14ac:dyDescent="0.15">
      <c r="A1641" s="274">
        <v>1640</v>
      </c>
      <c r="B1641" s="285" t="s">
        <v>2110</v>
      </c>
      <c r="C1641" s="285" t="s">
        <v>1056</v>
      </c>
      <c r="D1641" s="285">
        <v>0</v>
      </c>
      <c r="E1641" s="285">
        <v>100</v>
      </c>
      <c r="F1641" s="285" t="s">
        <v>456</v>
      </c>
      <c r="G1641" s="285">
        <v>1</v>
      </c>
      <c r="H1641" s="285">
        <f>'Pixel-System'!AH95</f>
        <v>0</v>
      </c>
      <c r="I1641" s="345" t="s">
        <v>6198</v>
      </c>
      <c r="J1641" s="345">
        <f t="shared" si="25"/>
        <v>0</v>
      </c>
      <c r="K1641" s="277"/>
    </row>
    <row r="1642" spans="1:11" x14ac:dyDescent="0.15">
      <c r="A1642" s="274">
        <v>1641</v>
      </c>
      <c r="B1642" s="285" t="s">
        <v>2111</v>
      </c>
      <c r="C1642" s="285" t="s">
        <v>1056</v>
      </c>
      <c r="D1642" s="285">
        <v>0</v>
      </c>
      <c r="E1642" s="285">
        <v>100</v>
      </c>
      <c r="F1642" s="285" t="s">
        <v>456</v>
      </c>
      <c r="G1642" s="285">
        <v>1</v>
      </c>
      <c r="H1642" s="285">
        <f>'Pixel-System'!AH96</f>
        <v>0</v>
      </c>
      <c r="I1642" s="345" t="s">
        <v>6198</v>
      </c>
      <c r="J1642" s="345">
        <f t="shared" si="25"/>
        <v>0</v>
      </c>
      <c r="K1642" s="277"/>
    </row>
    <row r="1643" spans="1:11" x14ac:dyDescent="0.15">
      <c r="A1643" s="274">
        <v>1642</v>
      </c>
      <c r="B1643" s="285" t="s">
        <v>2112</v>
      </c>
      <c r="C1643" s="285" t="s">
        <v>1056</v>
      </c>
      <c r="D1643" s="285">
        <v>0</v>
      </c>
      <c r="E1643" s="285">
        <v>100</v>
      </c>
      <c r="F1643" s="285" t="s">
        <v>456</v>
      </c>
      <c r="G1643" s="285">
        <v>1</v>
      </c>
      <c r="H1643" s="285">
        <f>'Pixel-System'!AH97</f>
        <v>0</v>
      </c>
      <c r="I1643" s="345" t="s">
        <v>6198</v>
      </c>
      <c r="J1643" s="345">
        <f t="shared" si="25"/>
        <v>0</v>
      </c>
      <c r="K1643" s="277"/>
    </row>
    <row r="1644" spans="1:11" x14ac:dyDescent="0.15">
      <c r="A1644" s="274">
        <v>1643</v>
      </c>
      <c r="B1644" s="285" t="s">
        <v>2113</v>
      </c>
      <c r="C1644" s="285" t="s">
        <v>1056</v>
      </c>
      <c r="D1644" s="285">
        <v>0</v>
      </c>
      <c r="E1644" s="285">
        <v>100</v>
      </c>
      <c r="F1644" s="285" t="s">
        <v>456</v>
      </c>
      <c r="G1644" s="285">
        <v>1</v>
      </c>
      <c r="H1644" s="285">
        <f>'Pixel-System'!AH98</f>
        <v>0</v>
      </c>
      <c r="I1644" s="345" t="s">
        <v>6198</v>
      </c>
      <c r="J1644" s="345">
        <f t="shared" si="25"/>
        <v>0</v>
      </c>
      <c r="K1644" s="277"/>
    </row>
    <row r="1645" spans="1:11" x14ac:dyDescent="0.15">
      <c r="A1645" s="274">
        <v>1644</v>
      </c>
      <c r="B1645" s="285" t="s">
        <v>2114</v>
      </c>
      <c r="C1645" s="285" t="s">
        <v>1056</v>
      </c>
      <c r="D1645" s="285">
        <v>0</v>
      </c>
      <c r="E1645" s="285">
        <v>100</v>
      </c>
      <c r="F1645" s="285" t="s">
        <v>456</v>
      </c>
      <c r="G1645" s="285">
        <v>1</v>
      </c>
      <c r="H1645" s="285">
        <f>'Pixel-System'!AH99</f>
        <v>0</v>
      </c>
      <c r="I1645" s="345" t="s">
        <v>6198</v>
      </c>
      <c r="J1645" s="345">
        <f t="shared" si="25"/>
        <v>0</v>
      </c>
      <c r="K1645" s="277"/>
    </row>
    <row r="1646" spans="1:11" x14ac:dyDescent="0.15">
      <c r="A1646" s="274">
        <v>1645</v>
      </c>
      <c r="B1646" s="285" t="s">
        <v>2115</v>
      </c>
      <c r="C1646" s="285" t="s">
        <v>1056</v>
      </c>
      <c r="D1646" s="285">
        <v>0</v>
      </c>
      <c r="E1646" s="285">
        <v>100</v>
      </c>
      <c r="F1646" s="285" t="s">
        <v>456</v>
      </c>
      <c r="G1646" s="285">
        <v>1</v>
      </c>
      <c r="H1646" s="285">
        <f>'Pixel-System'!AH100</f>
        <v>0</v>
      </c>
      <c r="I1646" s="345" t="s">
        <v>6198</v>
      </c>
      <c r="J1646" s="345">
        <f t="shared" si="25"/>
        <v>0</v>
      </c>
      <c r="K1646" s="277"/>
    </row>
    <row r="1647" spans="1:11" x14ac:dyDescent="0.15">
      <c r="A1647" s="274">
        <v>1646</v>
      </c>
      <c r="B1647" s="285" t="s">
        <v>2116</v>
      </c>
      <c r="C1647" s="285" t="s">
        <v>1056</v>
      </c>
      <c r="D1647" s="285">
        <v>0</v>
      </c>
      <c r="E1647" s="285">
        <v>100</v>
      </c>
      <c r="F1647" s="285" t="s">
        <v>456</v>
      </c>
      <c r="G1647" s="285">
        <v>1</v>
      </c>
      <c r="H1647" s="285">
        <f>'Pixel-System'!AH101</f>
        <v>0</v>
      </c>
      <c r="I1647" s="345" t="s">
        <v>6198</v>
      </c>
      <c r="J1647" s="345">
        <f t="shared" si="25"/>
        <v>0</v>
      </c>
      <c r="K1647" s="277"/>
    </row>
    <row r="1648" spans="1:11" x14ac:dyDescent="0.15">
      <c r="A1648" s="274">
        <v>1647</v>
      </c>
      <c r="B1648" s="285" t="s">
        <v>2117</v>
      </c>
      <c r="C1648" s="285" t="s">
        <v>1056</v>
      </c>
      <c r="D1648" s="285">
        <v>0</v>
      </c>
      <c r="E1648" s="285">
        <v>100</v>
      </c>
      <c r="F1648" s="285" t="s">
        <v>456</v>
      </c>
      <c r="G1648" s="285">
        <v>1</v>
      </c>
      <c r="H1648" s="285">
        <f>'Pixel-System'!AH102</f>
        <v>0</v>
      </c>
      <c r="I1648" s="345" t="s">
        <v>6198</v>
      </c>
      <c r="J1648" s="345">
        <f t="shared" si="25"/>
        <v>0</v>
      </c>
      <c r="K1648" s="277"/>
    </row>
    <row r="1649" spans="1:11" x14ac:dyDescent="0.15">
      <c r="A1649" s="274">
        <v>1648</v>
      </c>
      <c r="B1649" s="285" t="s">
        <v>2118</v>
      </c>
      <c r="C1649" s="285" t="s">
        <v>1056</v>
      </c>
      <c r="D1649" s="285">
        <v>0</v>
      </c>
      <c r="E1649" s="285">
        <v>100</v>
      </c>
      <c r="F1649" s="285" t="s">
        <v>456</v>
      </c>
      <c r="G1649" s="285">
        <v>1</v>
      </c>
      <c r="H1649" s="285">
        <f>'Pixel-System'!AH103</f>
        <v>0</v>
      </c>
      <c r="I1649" s="345" t="s">
        <v>6198</v>
      </c>
      <c r="J1649" s="345">
        <f t="shared" si="25"/>
        <v>0</v>
      </c>
      <c r="K1649" s="277"/>
    </row>
    <row r="1650" spans="1:11" x14ac:dyDescent="0.15">
      <c r="A1650" s="274">
        <v>1649</v>
      </c>
      <c r="B1650" s="285" t="s">
        <v>2119</v>
      </c>
      <c r="C1650" s="285" t="s">
        <v>1056</v>
      </c>
      <c r="D1650" s="285">
        <v>0</v>
      </c>
      <c r="E1650" s="285">
        <v>100</v>
      </c>
      <c r="F1650" s="285" t="s">
        <v>456</v>
      </c>
      <c r="G1650" s="285">
        <v>1</v>
      </c>
      <c r="H1650" s="285">
        <f>'Pixel-System'!AH104</f>
        <v>0</v>
      </c>
      <c r="I1650" s="345" t="s">
        <v>6198</v>
      </c>
      <c r="J1650" s="345">
        <f t="shared" si="25"/>
        <v>0</v>
      </c>
      <c r="K1650" s="277"/>
    </row>
    <row r="1651" spans="1:11" x14ac:dyDescent="0.15">
      <c r="A1651" s="274">
        <v>1650</v>
      </c>
      <c r="B1651" s="285" t="s">
        <v>2120</v>
      </c>
      <c r="C1651" s="285" t="s">
        <v>1056</v>
      </c>
      <c r="D1651" s="285">
        <v>0</v>
      </c>
      <c r="E1651" s="285">
        <v>100</v>
      </c>
      <c r="F1651" s="285" t="s">
        <v>456</v>
      </c>
      <c r="G1651" s="285">
        <v>1</v>
      </c>
      <c r="H1651" s="285">
        <f>'Pixel-System'!AH105</f>
        <v>0</v>
      </c>
      <c r="I1651" s="345" t="s">
        <v>6198</v>
      </c>
      <c r="J1651" s="345">
        <f t="shared" si="25"/>
        <v>0</v>
      </c>
      <c r="K1651" s="277"/>
    </row>
    <row r="1652" spans="1:11" x14ac:dyDescent="0.15">
      <c r="A1652" s="274">
        <v>1651</v>
      </c>
      <c r="B1652" s="275" t="s">
        <v>2121</v>
      </c>
      <c r="C1652" s="275" t="s">
        <v>1056</v>
      </c>
      <c r="D1652" s="275">
        <v>0</v>
      </c>
      <c r="E1652" s="275">
        <v>100</v>
      </c>
      <c r="F1652" s="275" t="s">
        <v>456</v>
      </c>
      <c r="G1652" s="275">
        <v>1</v>
      </c>
      <c r="H1652" s="275">
        <f>'Pixel-System'!AR10</f>
        <v>25</v>
      </c>
      <c r="I1652" s="276" t="s">
        <v>6201</v>
      </c>
      <c r="J1652" s="276">
        <f t="shared" si="25"/>
        <v>2500</v>
      </c>
      <c r="K1652" s="277"/>
    </row>
    <row r="1653" spans="1:11" x14ac:dyDescent="0.15">
      <c r="A1653" s="274">
        <v>1652</v>
      </c>
      <c r="B1653" s="275" t="s">
        <v>2122</v>
      </c>
      <c r="C1653" s="275" t="s">
        <v>1056</v>
      </c>
      <c r="D1653" s="275">
        <v>0</v>
      </c>
      <c r="E1653" s="275">
        <v>100</v>
      </c>
      <c r="F1653" s="275" t="s">
        <v>456</v>
      </c>
      <c r="G1653" s="275">
        <v>1</v>
      </c>
      <c r="H1653" s="275">
        <f>'Pixel-System'!AR11</f>
        <v>23</v>
      </c>
      <c r="I1653" s="276" t="s">
        <v>6201</v>
      </c>
      <c r="J1653" s="276">
        <f t="shared" si="25"/>
        <v>2300</v>
      </c>
      <c r="K1653" s="277"/>
    </row>
    <row r="1654" spans="1:11" x14ac:dyDescent="0.15">
      <c r="A1654" s="274">
        <v>1653</v>
      </c>
      <c r="B1654" s="275" t="s">
        <v>2123</v>
      </c>
      <c r="C1654" s="275" t="s">
        <v>1056</v>
      </c>
      <c r="D1654" s="275">
        <v>0</v>
      </c>
      <c r="E1654" s="275">
        <v>100</v>
      </c>
      <c r="F1654" s="275" t="s">
        <v>456</v>
      </c>
      <c r="G1654" s="275">
        <v>1</v>
      </c>
      <c r="H1654" s="275">
        <f>'Pixel-System'!AR12</f>
        <v>22</v>
      </c>
      <c r="I1654" s="276" t="s">
        <v>6201</v>
      </c>
      <c r="J1654" s="276">
        <f t="shared" si="25"/>
        <v>2200</v>
      </c>
      <c r="K1654" s="277"/>
    </row>
    <row r="1655" spans="1:11" x14ac:dyDescent="0.15">
      <c r="A1655" s="274">
        <v>1654</v>
      </c>
      <c r="B1655" s="275" t="s">
        <v>2124</v>
      </c>
      <c r="C1655" s="275" t="s">
        <v>1056</v>
      </c>
      <c r="D1655" s="275">
        <v>0</v>
      </c>
      <c r="E1655" s="275">
        <v>100</v>
      </c>
      <c r="F1655" s="275" t="s">
        <v>456</v>
      </c>
      <c r="G1655" s="275">
        <v>1</v>
      </c>
      <c r="H1655" s="275">
        <f>'Pixel-System'!AR13</f>
        <v>21</v>
      </c>
      <c r="I1655" s="276" t="s">
        <v>6201</v>
      </c>
      <c r="J1655" s="276">
        <f t="shared" si="25"/>
        <v>2100</v>
      </c>
      <c r="K1655" s="277"/>
    </row>
    <row r="1656" spans="1:11" x14ac:dyDescent="0.15">
      <c r="A1656" s="274">
        <v>1655</v>
      </c>
      <c r="B1656" s="275" t="s">
        <v>2125</v>
      </c>
      <c r="C1656" s="275" t="s">
        <v>1056</v>
      </c>
      <c r="D1656" s="275">
        <v>0</v>
      </c>
      <c r="E1656" s="275">
        <v>100</v>
      </c>
      <c r="F1656" s="275" t="s">
        <v>456</v>
      </c>
      <c r="G1656" s="275">
        <v>1</v>
      </c>
      <c r="H1656" s="275">
        <f>'Pixel-System'!AR14</f>
        <v>20</v>
      </c>
      <c r="I1656" s="276" t="s">
        <v>6201</v>
      </c>
      <c r="J1656" s="276">
        <f t="shared" si="25"/>
        <v>2000</v>
      </c>
      <c r="K1656" s="277"/>
    </row>
    <row r="1657" spans="1:11" x14ac:dyDescent="0.15">
      <c r="A1657" s="274">
        <v>1656</v>
      </c>
      <c r="B1657" s="275" t="s">
        <v>2126</v>
      </c>
      <c r="C1657" s="275" t="s">
        <v>1056</v>
      </c>
      <c r="D1657" s="275">
        <v>0</v>
      </c>
      <c r="E1657" s="275">
        <v>100</v>
      </c>
      <c r="F1657" s="275" t="s">
        <v>456</v>
      </c>
      <c r="G1657" s="275">
        <v>1</v>
      </c>
      <c r="H1657" s="275">
        <f>'Pixel-System'!AR15</f>
        <v>20</v>
      </c>
      <c r="I1657" s="276" t="s">
        <v>6201</v>
      </c>
      <c r="J1657" s="276">
        <f t="shared" si="25"/>
        <v>2000</v>
      </c>
      <c r="K1657" s="277"/>
    </row>
    <row r="1658" spans="1:11" x14ac:dyDescent="0.15">
      <c r="A1658" s="274">
        <v>1657</v>
      </c>
      <c r="B1658" s="275" t="s">
        <v>2127</v>
      </c>
      <c r="C1658" s="275" t="s">
        <v>1056</v>
      </c>
      <c r="D1658" s="275">
        <v>0</v>
      </c>
      <c r="E1658" s="275">
        <v>100</v>
      </c>
      <c r="F1658" s="275" t="s">
        <v>456</v>
      </c>
      <c r="G1658" s="275">
        <v>1</v>
      </c>
      <c r="H1658" s="275">
        <f>'Pixel-System'!AR16</f>
        <v>20</v>
      </c>
      <c r="I1658" s="276" t="s">
        <v>6201</v>
      </c>
      <c r="J1658" s="276">
        <f t="shared" si="25"/>
        <v>2000</v>
      </c>
      <c r="K1658" s="277"/>
    </row>
    <row r="1659" spans="1:11" x14ac:dyDescent="0.15">
      <c r="A1659" s="274">
        <v>1658</v>
      </c>
      <c r="B1659" s="275" t="s">
        <v>2128</v>
      </c>
      <c r="C1659" s="275" t="s">
        <v>1056</v>
      </c>
      <c r="D1659" s="275">
        <v>0</v>
      </c>
      <c r="E1659" s="275">
        <v>100</v>
      </c>
      <c r="F1659" s="275" t="s">
        <v>456</v>
      </c>
      <c r="G1659" s="275">
        <v>1</v>
      </c>
      <c r="H1659" s="275">
        <f>'Pixel-System'!AR17</f>
        <v>19</v>
      </c>
      <c r="I1659" s="276" t="s">
        <v>6201</v>
      </c>
      <c r="J1659" s="276">
        <f t="shared" si="25"/>
        <v>1900</v>
      </c>
      <c r="K1659" s="277"/>
    </row>
    <row r="1660" spans="1:11" x14ac:dyDescent="0.15">
      <c r="A1660" s="274">
        <v>1659</v>
      </c>
      <c r="B1660" s="275" t="s">
        <v>2129</v>
      </c>
      <c r="C1660" s="275" t="s">
        <v>1056</v>
      </c>
      <c r="D1660" s="275">
        <v>0</v>
      </c>
      <c r="E1660" s="275">
        <v>100</v>
      </c>
      <c r="F1660" s="275" t="s">
        <v>456</v>
      </c>
      <c r="G1660" s="275">
        <v>1</v>
      </c>
      <c r="H1660" s="275">
        <f>'Pixel-System'!AR18</f>
        <v>19</v>
      </c>
      <c r="I1660" s="276" t="s">
        <v>6201</v>
      </c>
      <c r="J1660" s="276">
        <f t="shared" si="25"/>
        <v>1900</v>
      </c>
      <c r="K1660" s="277"/>
    </row>
    <row r="1661" spans="1:11" x14ac:dyDescent="0.15">
      <c r="A1661" s="274">
        <v>1660</v>
      </c>
      <c r="B1661" s="275" t="s">
        <v>2130</v>
      </c>
      <c r="C1661" s="275" t="s">
        <v>1056</v>
      </c>
      <c r="D1661" s="275">
        <v>0</v>
      </c>
      <c r="E1661" s="275">
        <v>100</v>
      </c>
      <c r="F1661" s="275" t="s">
        <v>456</v>
      </c>
      <c r="G1661" s="275">
        <v>1</v>
      </c>
      <c r="H1661" s="275">
        <f>'Pixel-System'!AR19</f>
        <v>19</v>
      </c>
      <c r="I1661" s="276" t="s">
        <v>6201</v>
      </c>
      <c r="J1661" s="276">
        <f t="shared" si="25"/>
        <v>1900</v>
      </c>
      <c r="K1661" s="277"/>
    </row>
    <row r="1662" spans="1:11" x14ac:dyDescent="0.15">
      <c r="A1662" s="274">
        <v>1661</v>
      </c>
      <c r="B1662" s="275" t="s">
        <v>2131</v>
      </c>
      <c r="C1662" s="275" t="s">
        <v>1056</v>
      </c>
      <c r="D1662" s="275">
        <v>0</v>
      </c>
      <c r="E1662" s="275">
        <v>100</v>
      </c>
      <c r="F1662" s="275" t="s">
        <v>456</v>
      </c>
      <c r="G1662" s="275">
        <v>1</v>
      </c>
      <c r="H1662" s="275">
        <f>'Pixel-System'!AR20</f>
        <v>18</v>
      </c>
      <c r="I1662" s="276" t="s">
        <v>6201</v>
      </c>
      <c r="J1662" s="276">
        <f t="shared" si="25"/>
        <v>1800</v>
      </c>
      <c r="K1662" s="277"/>
    </row>
    <row r="1663" spans="1:11" x14ac:dyDescent="0.15">
      <c r="A1663" s="274">
        <v>1662</v>
      </c>
      <c r="B1663" s="275" t="s">
        <v>2132</v>
      </c>
      <c r="C1663" s="275" t="s">
        <v>1056</v>
      </c>
      <c r="D1663" s="275">
        <v>0</v>
      </c>
      <c r="E1663" s="275">
        <v>100</v>
      </c>
      <c r="F1663" s="275" t="s">
        <v>456</v>
      </c>
      <c r="G1663" s="275">
        <v>1</v>
      </c>
      <c r="H1663" s="275">
        <f>'Pixel-System'!AR21</f>
        <v>18</v>
      </c>
      <c r="I1663" s="276" t="s">
        <v>6201</v>
      </c>
      <c r="J1663" s="276">
        <f t="shared" si="25"/>
        <v>1800</v>
      </c>
      <c r="K1663" s="277"/>
    </row>
    <row r="1664" spans="1:11" x14ac:dyDescent="0.15">
      <c r="A1664" s="274">
        <v>1663</v>
      </c>
      <c r="B1664" s="275" t="s">
        <v>2133</v>
      </c>
      <c r="C1664" s="275" t="s">
        <v>1056</v>
      </c>
      <c r="D1664" s="275">
        <v>0</v>
      </c>
      <c r="E1664" s="275">
        <v>100</v>
      </c>
      <c r="F1664" s="275" t="s">
        <v>456</v>
      </c>
      <c r="G1664" s="275">
        <v>1</v>
      </c>
      <c r="H1664" s="275">
        <f>'Pixel-System'!AR22</f>
        <v>0</v>
      </c>
      <c r="I1664" s="276" t="s">
        <v>6201</v>
      </c>
      <c r="J1664" s="276">
        <f t="shared" si="25"/>
        <v>0</v>
      </c>
      <c r="K1664" s="277"/>
    </row>
    <row r="1665" spans="1:11" x14ac:dyDescent="0.15">
      <c r="A1665" s="274">
        <v>1664</v>
      </c>
      <c r="B1665" s="275" t="s">
        <v>2134</v>
      </c>
      <c r="C1665" s="275" t="s">
        <v>1056</v>
      </c>
      <c r="D1665" s="275">
        <v>0</v>
      </c>
      <c r="E1665" s="275">
        <v>100</v>
      </c>
      <c r="F1665" s="275" t="s">
        <v>456</v>
      </c>
      <c r="G1665" s="275">
        <v>1</v>
      </c>
      <c r="H1665" s="275">
        <f>'Pixel-System'!AR23</f>
        <v>0</v>
      </c>
      <c r="I1665" s="276" t="s">
        <v>6201</v>
      </c>
      <c r="J1665" s="276">
        <f t="shared" si="25"/>
        <v>0</v>
      </c>
      <c r="K1665" s="277"/>
    </row>
    <row r="1666" spans="1:11" x14ac:dyDescent="0.15">
      <c r="A1666" s="274">
        <v>1665</v>
      </c>
      <c r="B1666" s="275" t="s">
        <v>2135</v>
      </c>
      <c r="C1666" s="275" t="s">
        <v>1056</v>
      </c>
      <c r="D1666" s="275">
        <v>0</v>
      </c>
      <c r="E1666" s="275">
        <v>100</v>
      </c>
      <c r="F1666" s="275" t="s">
        <v>456</v>
      </c>
      <c r="G1666" s="275">
        <v>1</v>
      </c>
      <c r="H1666" s="275">
        <f>'Pixel-System'!AR24</f>
        <v>0</v>
      </c>
      <c r="I1666" s="276" t="s">
        <v>6201</v>
      </c>
      <c r="J1666" s="276">
        <f t="shared" si="25"/>
        <v>0</v>
      </c>
      <c r="K1666" s="277"/>
    </row>
    <row r="1667" spans="1:11" x14ac:dyDescent="0.15">
      <c r="A1667" s="274">
        <v>1666</v>
      </c>
      <c r="B1667" s="275" t="s">
        <v>2136</v>
      </c>
      <c r="C1667" s="275" t="s">
        <v>1056</v>
      </c>
      <c r="D1667" s="275">
        <v>0</v>
      </c>
      <c r="E1667" s="275">
        <v>100</v>
      </c>
      <c r="F1667" s="275" t="s">
        <v>456</v>
      </c>
      <c r="G1667" s="275">
        <v>1</v>
      </c>
      <c r="H1667" s="275">
        <f>'Pixel-System'!AR25</f>
        <v>0</v>
      </c>
      <c r="I1667" s="276" t="s">
        <v>6201</v>
      </c>
      <c r="J1667" s="276">
        <f t="shared" si="25"/>
        <v>0</v>
      </c>
      <c r="K1667" s="277"/>
    </row>
    <row r="1668" spans="1:11" x14ac:dyDescent="0.15">
      <c r="A1668" s="274">
        <v>1667</v>
      </c>
      <c r="B1668" s="275" t="s">
        <v>2137</v>
      </c>
      <c r="C1668" s="275" t="s">
        <v>1056</v>
      </c>
      <c r="D1668" s="275">
        <v>0</v>
      </c>
      <c r="E1668" s="275">
        <v>100</v>
      </c>
      <c r="F1668" s="275" t="s">
        <v>456</v>
      </c>
      <c r="G1668" s="275">
        <v>1</v>
      </c>
      <c r="H1668" s="275">
        <f>'Pixel-System'!AR26</f>
        <v>25</v>
      </c>
      <c r="I1668" s="276" t="s">
        <v>6201</v>
      </c>
      <c r="J1668" s="276">
        <f t="shared" si="25"/>
        <v>2500</v>
      </c>
      <c r="K1668" s="277"/>
    </row>
    <row r="1669" spans="1:11" x14ac:dyDescent="0.15">
      <c r="A1669" s="274">
        <v>1668</v>
      </c>
      <c r="B1669" s="275" t="s">
        <v>2138</v>
      </c>
      <c r="C1669" s="275" t="s">
        <v>1056</v>
      </c>
      <c r="D1669" s="275">
        <v>0</v>
      </c>
      <c r="E1669" s="275">
        <v>100</v>
      </c>
      <c r="F1669" s="275" t="s">
        <v>456</v>
      </c>
      <c r="G1669" s="275">
        <v>1</v>
      </c>
      <c r="H1669" s="275">
        <f>'Pixel-System'!AR27</f>
        <v>25</v>
      </c>
      <c r="I1669" s="276" t="s">
        <v>6201</v>
      </c>
      <c r="J1669" s="276">
        <f t="shared" si="25"/>
        <v>2500</v>
      </c>
      <c r="K1669" s="277"/>
    </row>
    <row r="1670" spans="1:11" x14ac:dyDescent="0.15">
      <c r="A1670" s="274">
        <v>1669</v>
      </c>
      <c r="B1670" s="275" t="s">
        <v>2139</v>
      </c>
      <c r="C1670" s="275" t="s">
        <v>1056</v>
      </c>
      <c r="D1670" s="275">
        <v>0</v>
      </c>
      <c r="E1670" s="275">
        <v>100</v>
      </c>
      <c r="F1670" s="275" t="s">
        <v>456</v>
      </c>
      <c r="G1670" s="275">
        <v>1</v>
      </c>
      <c r="H1670" s="275">
        <f>'Pixel-System'!AR28</f>
        <v>25</v>
      </c>
      <c r="I1670" s="276" t="s">
        <v>6201</v>
      </c>
      <c r="J1670" s="276">
        <f t="shared" si="25"/>
        <v>2500</v>
      </c>
      <c r="K1670" s="277"/>
    </row>
    <row r="1671" spans="1:11" x14ac:dyDescent="0.15">
      <c r="A1671" s="274">
        <v>1670</v>
      </c>
      <c r="B1671" s="275" t="s">
        <v>2140</v>
      </c>
      <c r="C1671" s="275" t="s">
        <v>1056</v>
      </c>
      <c r="D1671" s="275">
        <v>0</v>
      </c>
      <c r="E1671" s="275">
        <v>100</v>
      </c>
      <c r="F1671" s="275" t="s">
        <v>456</v>
      </c>
      <c r="G1671" s="275">
        <v>1</v>
      </c>
      <c r="H1671" s="275">
        <f>'Pixel-System'!AR29</f>
        <v>25</v>
      </c>
      <c r="I1671" s="276" t="s">
        <v>6201</v>
      </c>
      <c r="J1671" s="276">
        <f t="shared" si="25"/>
        <v>2500</v>
      </c>
      <c r="K1671" s="277"/>
    </row>
    <row r="1672" spans="1:11" x14ac:dyDescent="0.15">
      <c r="A1672" s="274">
        <v>1671</v>
      </c>
      <c r="B1672" s="275" t="s">
        <v>2141</v>
      </c>
      <c r="C1672" s="275" t="s">
        <v>1056</v>
      </c>
      <c r="D1672" s="275">
        <v>0</v>
      </c>
      <c r="E1672" s="275">
        <v>100</v>
      </c>
      <c r="F1672" s="275" t="s">
        <v>456</v>
      </c>
      <c r="G1672" s="275">
        <v>1</v>
      </c>
      <c r="H1672" s="275">
        <f>'Pixel-System'!AR30</f>
        <v>25</v>
      </c>
      <c r="I1672" s="276" t="s">
        <v>6201</v>
      </c>
      <c r="J1672" s="276">
        <f t="shared" si="25"/>
        <v>2500</v>
      </c>
      <c r="K1672" s="277"/>
    </row>
    <row r="1673" spans="1:11" x14ac:dyDescent="0.15">
      <c r="A1673" s="274">
        <v>1672</v>
      </c>
      <c r="B1673" s="275" t="s">
        <v>2142</v>
      </c>
      <c r="C1673" s="275" t="s">
        <v>1056</v>
      </c>
      <c r="D1673" s="275">
        <v>0</v>
      </c>
      <c r="E1673" s="275">
        <v>100</v>
      </c>
      <c r="F1673" s="275" t="s">
        <v>456</v>
      </c>
      <c r="G1673" s="275">
        <v>1</v>
      </c>
      <c r="H1673" s="275">
        <f>'Pixel-System'!AR31</f>
        <v>25</v>
      </c>
      <c r="I1673" s="276" t="s">
        <v>6201</v>
      </c>
      <c r="J1673" s="276">
        <f t="shared" si="25"/>
        <v>2500</v>
      </c>
      <c r="K1673" s="277"/>
    </row>
    <row r="1674" spans="1:11" x14ac:dyDescent="0.15">
      <c r="A1674" s="274">
        <v>1673</v>
      </c>
      <c r="B1674" s="275" t="s">
        <v>2143</v>
      </c>
      <c r="C1674" s="275" t="s">
        <v>1056</v>
      </c>
      <c r="D1674" s="275">
        <v>0</v>
      </c>
      <c r="E1674" s="275">
        <v>100</v>
      </c>
      <c r="F1674" s="275" t="s">
        <v>456</v>
      </c>
      <c r="G1674" s="275">
        <v>1</v>
      </c>
      <c r="H1674" s="275">
        <f>'Pixel-System'!AR32</f>
        <v>26</v>
      </c>
      <c r="I1674" s="276" t="s">
        <v>6201</v>
      </c>
      <c r="J1674" s="276">
        <f t="shared" si="25"/>
        <v>2600</v>
      </c>
      <c r="K1674" s="277"/>
    </row>
    <row r="1675" spans="1:11" x14ac:dyDescent="0.15">
      <c r="A1675" s="274">
        <v>1674</v>
      </c>
      <c r="B1675" s="275" t="s">
        <v>2144</v>
      </c>
      <c r="C1675" s="275" t="s">
        <v>1056</v>
      </c>
      <c r="D1675" s="275">
        <v>0</v>
      </c>
      <c r="E1675" s="275">
        <v>100</v>
      </c>
      <c r="F1675" s="275" t="s">
        <v>456</v>
      </c>
      <c r="G1675" s="275">
        <v>1</v>
      </c>
      <c r="H1675" s="275">
        <f>'Pixel-System'!AR33</f>
        <v>27</v>
      </c>
      <c r="I1675" s="276" t="s">
        <v>6201</v>
      </c>
      <c r="J1675" s="276">
        <f t="shared" si="25"/>
        <v>2700</v>
      </c>
      <c r="K1675" s="277"/>
    </row>
    <row r="1676" spans="1:11" x14ac:dyDescent="0.15">
      <c r="A1676" s="274">
        <v>1675</v>
      </c>
      <c r="B1676" s="275" t="s">
        <v>2145</v>
      </c>
      <c r="C1676" s="275" t="s">
        <v>1056</v>
      </c>
      <c r="D1676" s="275">
        <v>0</v>
      </c>
      <c r="E1676" s="275">
        <v>100</v>
      </c>
      <c r="F1676" s="275" t="s">
        <v>456</v>
      </c>
      <c r="G1676" s="275">
        <v>1</v>
      </c>
      <c r="H1676" s="275">
        <f>'Pixel-System'!AR34</f>
        <v>28</v>
      </c>
      <c r="I1676" s="276" t="s">
        <v>6201</v>
      </c>
      <c r="J1676" s="276">
        <f t="shared" si="25"/>
        <v>2800</v>
      </c>
      <c r="K1676" s="277"/>
    </row>
    <row r="1677" spans="1:11" x14ac:dyDescent="0.15">
      <c r="A1677" s="274">
        <v>1676</v>
      </c>
      <c r="B1677" s="275" t="s">
        <v>2146</v>
      </c>
      <c r="C1677" s="275" t="s">
        <v>1056</v>
      </c>
      <c r="D1677" s="275">
        <v>0</v>
      </c>
      <c r="E1677" s="275">
        <v>100</v>
      </c>
      <c r="F1677" s="275" t="s">
        <v>456</v>
      </c>
      <c r="G1677" s="275">
        <v>1</v>
      </c>
      <c r="H1677" s="275">
        <f>'Pixel-System'!AR35</f>
        <v>29</v>
      </c>
      <c r="I1677" s="276" t="s">
        <v>6201</v>
      </c>
      <c r="J1677" s="276">
        <f t="shared" ref="J1677:J1740" si="26">H1677*100</f>
        <v>2900</v>
      </c>
      <c r="K1677" s="277"/>
    </row>
    <row r="1678" spans="1:11" x14ac:dyDescent="0.15">
      <c r="A1678" s="274">
        <v>1677</v>
      </c>
      <c r="B1678" s="275" t="s">
        <v>2147</v>
      </c>
      <c r="C1678" s="275" t="s">
        <v>1056</v>
      </c>
      <c r="D1678" s="275">
        <v>0</v>
      </c>
      <c r="E1678" s="275">
        <v>100</v>
      </c>
      <c r="F1678" s="275" t="s">
        <v>456</v>
      </c>
      <c r="G1678" s="275">
        <v>1</v>
      </c>
      <c r="H1678" s="275">
        <f>'Pixel-System'!AR36</f>
        <v>29</v>
      </c>
      <c r="I1678" s="276" t="s">
        <v>6201</v>
      </c>
      <c r="J1678" s="276">
        <f t="shared" si="26"/>
        <v>2900</v>
      </c>
      <c r="K1678" s="277"/>
    </row>
    <row r="1679" spans="1:11" x14ac:dyDescent="0.15">
      <c r="A1679" s="274">
        <v>1678</v>
      </c>
      <c r="B1679" s="275" t="s">
        <v>2148</v>
      </c>
      <c r="C1679" s="275" t="s">
        <v>1056</v>
      </c>
      <c r="D1679" s="275">
        <v>0</v>
      </c>
      <c r="E1679" s="275">
        <v>100</v>
      </c>
      <c r="F1679" s="275" t="s">
        <v>456</v>
      </c>
      <c r="G1679" s="275">
        <v>1</v>
      </c>
      <c r="H1679" s="275">
        <f>'Pixel-System'!AR37</f>
        <v>29</v>
      </c>
      <c r="I1679" s="276" t="s">
        <v>6201</v>
      </c>
      <c r="J1679" s="276">
        <f t="shared" si="26"/>
        <v>2900</v>
      </c>
      <c r="K1679" s="277"/>
    </row>
    <row r="1680" spans="1:11" x14ac:dyDescent="0.15">
      <c r="A1680" s="274">
        <v>1679</v>
      </c>
      <c r="B1680" s="275" t="s">
        <v>2149</v>
      </c>
      <c r="C1680" s="275" t="s">
        <v>1056</v>
      </c>
      <c r="D1680" s="275">
        <v>0</v>
      </c>
      <c r="E1680" s="275">
        <v>100</v>
      </c>
      <c r="F1680" s="275" t="s">
        <v>456</v>
      </c>
      <c r="G1680" s="275">
        <v>1</v>
      </c>
      <c r="H1680" s="275">
        <f>'Pixel-System'!AR38</f>
        <v>7</v>
      </c>
      <c r="I1680" s="276" t="s">
        <v>6201</v>
      </c>
      <c r="J1680" s="276">
        <f t="shared" si="26"/>
        <v>700</v>
      </c>
      <c r="K1680" s="277"/>
    </row>
    <row r="1681" spans="1:11" x14ac:dyDescent="0.15">
      <c r="A1681" s="274">
        <v>1680</v>
      </c>
      <c r="B1681" s="275" t="s">
        <v>2150</v>
      </c>
      <c r="C1681" s="275" t="s">
        <v>1056</v>
      </c>
      <c r="D1681" s="275">
        <v>0</v>
      </c>
      <c r="E1681" s="275">
        <v>100</v>
      </c>
      <c r="F1681" s="275" t="s">
        <v>456</v>
      </c>
      <c r="G1681" s="275">
        <v>1</v>
      </c>
      <c r="H1681" s="275">
        <f>'Pixel-System'!AR39</f>
        <v>5</v>
      </c>
      <c r="I1681" s="276" t="s">
        <v>6201</v>
      </c>
      <c r="J1681" s="276">
        <f t="shared" si="26"/>
        <v>500</v>
      </c>
      <c r="K1681" s="277"/>
    </row>
    <row r="1682" spans="1:11" x14ac:dyDescent="0.15">
      <c r="A1682" s="274">
        <v>1681</v>
      </c>
      <c r="B1682" s="275" t="s">
        <v>2151</v>
      </c>
      <c r="C1682" s="275" t="s">
        <v>1056</v>
      </c>
      <c r="D1682" s="275">
        <v>0</v>
      </c>
      <c r="E1682" s="275">
        <v>100</v>
      </c>
      <c r="F1682" s="275" t="s">
        <v>456</v>
      </c>
      <c r="G1682" s="275">
        <v>1</v>
      </c>
      <c r="H1682" s="275">
        <f>'Pixel-System'!AR40</f>
        <v>0</v>
      </c>
      <c r="I1682" s="276" t="s">
        <v>6201</v>
      </c>
      <c r="J1682" s="276">
        <f t="shared" si="26"/>
        <v>0</v>
      </c>
      <c r="K1682" s="277"/>
    </row>
    <row r="1683" spans="1:11" x14ac:dyDescent="0.15">
      <c r="A1683" s="274">
        <v>1682</v>
      </c>
      <c r="B1683" s="275" t="s">
        <v>2152</v>
      </c>
      <c r="C1683" s="275" t="s">
        <v>1056</v>
      </c>
      <c r="D1683" s="275">
        <v>0</v>
      </c>
      <c r="E1683" s="275">
        <v>100</v>
      </c>
      <c r="F1683" s="275" t="s">
        <v>456</v>
      </c>
      <c r="G1683" s="275">
        <v>1</v>
      </c>
      <c r="H1683" s="275">
        <f>'Pixel-System'!AR41</f>
        <v>0</v>
      </c>
      <c r="I1683" s="276" t="s">
        <v>6201</v>
      </c>
      <c r="J1683" s="276">
        <f t="shared" si="26"/>
        <v>0</v>
      </c>
      <c r="K1683" s="277"/>
    </row>
    <row r="1684" spans="1:11" x14ac:dyDescent="0.15">
      <c r="A1684" s="274">
        <v>1683</v>
      </c>
      <c r="B1684" s="275" t="s">
        <v>2153</v>
      </c>
      <c r="C1684" s="275" t="s">
        <v>1056</v>
      </c>
      <c r="D1684" s="275">
        <v>0</v>
      </c>
      <c r="E1684" s="275">
        <v>100</v>
      </c>
      <c r="F1684" s="275" t="s">
        <v>456</v>
      </c>
      <c r="G1684" s="275">
        <v>1</v>
      </c>
      <c r="H1684" s="275">
        <f>'Pixel-System'!AR42</f>
        <v>0</v>
      </c>
      <c r="I1684" s="276" t="s">
        <v>6201</v>
      </c>
      <c r="J1684" s="276">
        <f t="shared" si="26"/>
        <v>0</v>
      </c>
      <c r="K1684" s="277"/>
    </row>
    <row r="1685" spans="1:11" x14ac:dyDescent="0.15">
      <c r="A1685" s="274">
        <v>1684</v>
      </c>
      <c r="B1685" s="275" t="s">
        <v>2154</v>
      </c>
      <c r="C1685" s="275" t="s">
        <v>1056</v>
      </c>
      <c r="D1685" s="275">
        <v>0</v>
      </c>
      <c r="E1685" s="275">
        <v>100</v>
      </c>
      <c r="F1685" s="275" t="s">
        <v>456</v>
      </c>
      <c r="G1685" s="275">
        <v>1</v>
      </c>
      <c r="H1685" s="275">
        <f>'Pixel-System'!AR43</f>
        <v>0</v>
      </c>
      <c r="I1685" s="276" t="s">
        <v>6201</v>
      </c>
      <c r="J1685" s="276">
        <f t="shared" si="26"/>
        <v>0</v>
      </c>
      <c r="K1685" s="277"/>
    </row>
    <row r="1686" spans="1:11" x14ac:dyDescent="0.15">
      <c r="A1686" s="274">
        <v>1685</v>
      </c>
      <c r="B1686" s="275" t="s">
        <v>2155</v>
      </c>
      <c r="C1686" s="275" t="s">
        <v>1056</v>
      </c>
      <c r="D1686" s="275">
        <v>0</v>
      </c>
      <c r="E1686" s="275">
        <v>100</v>
      </c>
      <c r="F1686" s="275" t="s">
        <v>456</v>
      </c>
      <c r="G1686" s="275">
        <v>1</v>
      </c>
      <c r="H1686" s="275">
        <f>'Pixel-System'!AR44</f>
        <v>0</v>
      </c>
      <c r="I1686" s="276" t="s">
        <v>6201</v>
      </c>
      <c r="J1686" s="276">
        <f t="shared" si="26"/>
        <v>0</v>
      </c>
      <c r="K1686" s="277"/>
    </row>
    <row r="1687" spans="1:11" x14ac:dyDescent="0.15">
      <c r="A1687" s="274">
        <v>1686</v>
      </c>
      <c r="B1687" s="275" t="s">
        <v>2156</v>
      </c>
      <c r="C1687" s="275" t="s">
        <v>1056</v>
      </c>
      <c r="D1687" s="275">
        <v>0</v>
      </c>
      <c r="E1687" s="275">
        <v>100</v>
      </c>
      <c r="F1687" s="275" t="s">
        <v>456</v>
      </c>
      <c r="G1687" s="275">
        <v>1</v>
      </c>
      <c r="H1687" s="275">
        <f>'Pixel-System'!AR45</f>
        <v>0</v>
      </c>
      <c r="I1687" s="276" t="s">
        <v>6201</v>
      </c>
      <c r="J1687" s="276">
        <f t="shared" si="26"/>
        <v>0</v>
      </c>
      <c r="K1687" s="277"/>
    </row>
    <row r="1688" spans="1:11" x14ac:dyDescent="0.15">
      <c r="A1688" s="274">
        <v>1687</v>
      </c>
      <c r="B1688" s="275" t="s">
        <v>2157</v>
      </c>
      <c r="C1688" s="275" t="s">
        <v>1056</v>
      </c>
      <c r="D1688" s="275">
        <v>0</v>
      </c>
      <c r="E1688" s="275">
        <v>100</v>
      </c>
      <c r="F1688" s="275" t="s">
        <v>456</v>
      </c>
      <c r="G1688" s="275">
        <v>1</v>
      </c>
      <c r="H1688" s="275">
        <f>'Pixel-System'!AR46</f>
        <v>0</v>
      </c>
      <c r="I1688" s="276" t="s">
        <v>6201</v>
      </c>
      <c r="J1688" s="276">
        <f t="shared" si="26"/>
        <v>0</v>
      </c>
      <c r="K1688" s="277"/>
    </row>
    <row r="1689" spans="1:11" x14ac:dyDescent="0.15">
      <c r="A1689" s="274">
        <v>1688</v>
      </c>
      <c r="B1689" s="275" t="s">
        <v>2158</v>
      </c>
      <c r="C1689" s="275" t="s">
        <v>1056</v>
      </c>
      <c r="D1689" s="275">
        <v>0</v>
      </c>
      <c r="E1689" s="275">
        <v>100</v>
      </c>
      <c r="F1689" s="275" t="s">
        <v>456</v>
      </c>
      <c r="G1689" s="275">
        <v>1</v>
      </c>
      <c r="H1689" s="275">
        <f>'Pixel-System'!AR47</f>
        <v>0</v>
      </c>
      <c r="I1689" s="276" t="s">
        <v>6201</v>
      </c>
      <c r="J1689" s="276">
        <f t="shared" si="26"/>
        <v>0</v>
      </c>
      <c r="K1689" s="277"/>
    </row>
    <row r="1690" spans="1:11" x14ac:dyDescent="0.15">
      <c r="A1690" s="274">
        <v>1689</v>
      </c>
      <c r="B1690" s="275" t="s">
        <v>2159</v>
      </c>
      <c r="C1690" s="275" t="s">
        <v>1056</v>
      </c>
      <c r="D1690" s="275">
        <v>0</v>
      </c>
      <c r="E1690" s="275">
        <v>100</v>
      </c>
      <c r="F1690" s="275" t="s">
        <v>456</v>
      </c>
      <c r="G1690" s="275">
        <v>1</v>
      </c>
      <c r="H1690" s="275">
        <f>'Pixel-System'!AR48</f>
        <v>0</v>
      </c>
      <c r="I1690" s="276" t="s">
        <v>6201</v>
      </c>
      <c r="J1690" s="276">
        <f t="shared" si="26"/>
        <v>0</v>
      </c>
      <c r="K1690" s="277"/>
    </row>
    <row r="1691" spans="1:11" x14ac:dyDescent="0.15">
      <c r="A1691" s="274">
        <v>1690</v>
      </c>
      <c r="B1691" s="275" t="s">
        <v>2160</v>
      </c>
      <c r="C1691" s="275" t="s">
        <v>1056</v>
      </c>
      <c r="D1691" s="275">
        <v>0</v>
      </c>
      <c r="E1691" s="275">
        <v>100</v>
      </c>
      <c r="F1691" s="275" t="s">
        <v>456</v>
      </c>
      <c r="G1691" s="275">
        <v>1</v>
      </c>
      <c r="H1691" s="275">
        <f>'Pixel-System'!AR49</f>
        <v>0</v>
      </c>
      <c r="I1691" s="276" t="s">
        <v>6201</v>
      </c>
      <c r="J1691" s="276">
        <f t="shared" si="26"/>
        <v>0</v>
      </c>
      <c r="K1691" s="277"/>
    </row>
    <row r="1692" spans="1:11" x14ac:dyDescent="0.15">
      <c r="A1692" s="274">
        <v>1691</v>
      </c>
      <c r="B1692" s="275" t="s">
        <v>2161</v>
      </c>
      <c r="C1692" s="275" t="s">
        <v>1056</v>
      </c>
      <c r="D1692" s="275">
        <v>0</v>
      </c>
      <c r="E1692" s="275">
        <v>100</v>
      </c>
      <c r="F1692" s="275" t="s">
        <v>456</v>
      </c>
      <c r="G1692" s="275">
        <v>1</v>
      </c>
      <c r="H1692" s="275">
        <f>'Pixel-System'!AR50</f>
        <v>0</v>
      </c>
      <c r="I1692" s="276" t="s">
        <v>6201</v>
      </c>
      <c r="J1692" s="276">
        <f t="shared" si="26"/>
        <v>0</v>
      </c>
      <c r="K1692" s="277"/>
    </row>
    <row r="1693" spans="1:11" x14ac:dyDescent="0.15">
      <c r="A1693" s="274">
        <v>1692</v>
      </c>
      <c r="B1693" s="275" t="s">
        <v>2162</v>
      </c>
      <c r="C1693" s="275" t="s">
        <v>1056</v>
      </c>
      <c r="D1693" s="275">
        <v>0</v>
      </c>
      <c r="E1693" s="275">
        <v>100</v>
      </c>
      <c r="F1693" s="275" t="s">
        <v>456</v>
      </c>
      <c r="G1693" s="275">
        <v>1</v>
      </c>
      <c r="H1693" s="275">
        <f>'Pixel-System'!AR51</f>
        <v>0</v>
      </c>
      <c r="I1693" s="276" t="s">
        <v>6201</v>
      </c>
      <c r="J1693" s="276">
        <f t="shared" si="26"/>
        <v>0</v>
      </c>
      <c r="K1693" s="277"/>
    </row>
    <row r="1694" spans="1:11" x14ac:dyDescent="0.15">
      <c r="A1694" s="274">
        <v>1693</v>
      </c>
      <c r="B1694" s="275" t="s">
        <v>2163</v>
      </c>
      <c r="C1694" s="275" t="s">
        <v>1056</v>
      </c>
      <c r="D1694" s="275">
        <v>0</v>
      </c>
      <c r="E1694" s="275">
        <v>100</v>
      </c>
      <c r="F1694" s="275" t="s">
        <v>456</v>
      </c>
      <c r="G1694" s="275">
        <v>1</v>
      </c>
      <c r="H1694" s="275">
        <f>'Pixel-System'!AR52</f>
        <v>0</v>
      </c>
      <c r="I1694" s="276" t="s">
        <v>6201</v>
      </c>
      <c r="J1694" s="276">
        <f t="shared" si="26"/>
        <v>0</v>
      </c>
      <c r="K1694" s="277"/>
    </row>
    <row r="1695" spans="1:11" x14ac:dyDescent="0.15">
      <c r="A1695" s="274">
        <v>1694</v>
      </c>
      <c r="B1695" s="275" t="s">
        <v>2164</v>
      </c>
      <c r="C1695" s="275" t="s">
        <v>1056</v>
      </c>
      <c r="D1695" s="275">
        <v>0</v>
      </c>
      <c r="E1695" s="275">
        <v>100</v>
      </c>
      <c r="F1695" s="275" t="s">
        <v>456</v>
      </c>
      <c r="G1695" s="275">
        <v>1</v>
      </c>
      <c r="H1695" s="275">
        <f>'Pixel-System'!AR53</f>
        <v>0</v>
      </c>
      <c r="I1695" s="276" t="s">
        <v>6201</v>
      </c>
      <c r="J1695" s="276">
        <f t="shared" si="26"/>
        <v>0</v>
      </c>
      <c r="K1695" s="277"/>
    </row>
    <row r="1696" spans="1:11" x14ac:dyDescent="0.15">
      <c r="A1696" s="274">
        <v>1695</v>
      </c>
      <c r="B1696" s="275" t="s">
        <v>2165</v>
      </c>
      <c r="C1696" s="275" t="s">
        <v>1056</v>
      </c>
      <c r="D1696" s="275">
        <v>0</v>
      </c>
      <c r="E1696" s="275">
        <v>100</v>
      </c>
      <c r="F1696" s="275" t="s">
        <v>456</v>
      </c>
      <c r="G1696" s="275">
        <v>1</v>
      </c>
      <c r="H1696" s="275">
        <f>'Pixel-System'!AR54</f>
        <v>0</v>
      </c>
      <c r="I1696" s="276" t="s">
        <v>6201</v>
      </c>
      <c r="J1696" s="276">
        <f t="shared" si="26"/>
        <v>0</v>
      </c>
      <c r="K1696" s="277"/>
    </row>
    <row r="1697" spans="1:11" x14ac:dyDescent="0.15">
      <c r="A1697" s="274">
        <v>1696</v>
      </c>
      <c r="B1697" s="275" t="s">
        <v>2166</v>
      </c>
      <c r="C1697" s="275" t="s">
        <v>1056</v>
      </c>
      <c r="D1697" s="275">
        <v>0</v>
      </c>
      <c r="E1697" s="275">
        <v>100</v>
      </c>
      <c r="F1697" s="275" t="s">
        <v>456</v>
      </c>
      <c r="G1697" s="275">
        <v>1</v>
      </c>
      <c r="H1697" s="275">
        <f>'Pixel-System'!AR55</f>
        <v>0</v>
      </c>
      <c r="I1697" s="276" t="s">
        <v>6201</v>
      </c>
      <c r="J1697" s="276">
        <f t="shared" si="26"/>
        <v>0</v>
      </c>
      <c r="K1697" s="277"/>
    </row>
    <row r="1698" spans="1:11" x14ac:dyDescent="0.15">
      <c r="A1698" s="274">
        <v>1697</v>
      </c>
      <c r="B1698" s="275" t="s">
        <v>2167</v>
      </c>
      <c r="C1698" s="275" t="s">
        <v>1056</v>
      </c>
      <c r="D1698" s="275">
        <v>0</v>
      </c>
      <c r="E1698" s="275">
        <v>100</v>
      </c>
      <c r="F1698" s="275" t="s">
        <v>456</v>
      </c>
      <c r="G1698" s="275">
        <v>1</v>
      </c>
      <c r="H1698" s="275">
        <f>'Pixel-System'!AR56</f>
        <v>0</v>
      </c>
      <c r="I1698" s="276" t="s">
        <v>6201</v>
      </c>
      <c r="J1698" s="276">
        <f t="shared" si="26"/>
        <v>0</v>
      </c>
      <c r="K1698" s="277"/>
    </row>
    <row r="1699" spans="1:11" x14ac:dyDescent="0.15">
      <c r="A1699" s="274">
        <v>1698</v>
      </c>
      <c r="B1699" s="275" t="s">
        <v>2168</v>
      </c>
      <c r="C1699" s="275" t="s">
        <v>1056</v>
      </c>
      <c r="D1699" s="275">
        <v>0</v>
      </c>
      <c r="E1699" s="275">
        <v>100</v>
      </c>
      <c r="F1699" s="275" t="s">
        <v>456</v>
      </c>
      <c r="G1699" s="275">
        <v>1</v>
      </c>
      <c r="H1699" s="275">
        <f>'Pixel-System'!AR57</f>
        <v>0</v>
      </c>
      <c r="I1699" s="276" t="s">
        <v>6201</v>
      </c>
      <c r="J1699" s="276">
        <f t="shared" si="26"/>
        <v>0</v>
      </c>
      <c r="K1699" s="277"/>
    </row>
    <row r="1700" spans="1:11" x14ac:dyDescent="0.15">
      <c r="A1700" s="274">
        <v>1699</v>
      </c>
      <c r="B1700" s="275" t="s">
        <v>2169</v>
      </c>
      <c r="C1700" s="275" t="s">
        <v>1056</v>
      </c>
      <c r="D1700" s="275">
        <v>0</v>
      </c>
      <c r="E1700" s="275">
        <v>100</v>
      </c>
      <c r="F1700" s="275" t="s">
        <v>456</v>
      </c>
      <c r="G1700" s="275">
        <v>1</v>
      </c>
      <c r="H1700" s="275">
        <f>'Pixel-System'!AR58</f>
        <v>0</v>
      </c>
      <c r="I1700" s="276" t="s">
        <v>6201</v>
      </c>
      <c r="J1700" s="276">
        <f t="shared" si="26"/>
        <v>0</v>
      </c>
      <c r="K1700" s="277"/>
    </row>
    <row r="1701" spans="1:11" x14ac:dyDescent="0.15">
      <c r="A1701" s="274">
        <v>1700</v>
      </c>
      <c r="B1701" s="275" t="s">
        <v>2170</v>
      </c>
      <c r="C1701" s="275" t="s">
        <v>1056</v>
      </c>
      <c r="D1701" s="275">
        <v>0</v>
      </c>
      <c r="E1701" s="275">
        <v>100</v>
      </c>
      <c r="F1701" s="275" t="s">
        <v>456</v>
      </c>
      <c r="G1701" s="275">
        <v>1</v>
      </c>
      <c r="H1701" s="275">
        <f>'Pixel-System'!AR59</f>
        <v>37</v>
      </c>
      <c r="I1701" s="276" t="s">
        <v>6201</v>
      </c>
      <c r="J1701" s="276">
        <f t="shared" si="26"/>
        <v>3700</v>
      </c>
      <c r="K1701" s="277"/>
    </row>
    <row r="1702" spans="1:11" x14ac:dyDescent="0.15">
      <c r="A1702" s="274">
        <v>1701</v>
      </c>
      <c r="B1702" s="275" t="s">
        <v>2171</v>
      </c>
      <c r="C1702" s="275" t="s">
        <v>1056</v>
      </c>
      <c r="D1702" s="275">
        <v>0</v>
      </c>
      <c r="E1702" s="275">
        <v>100</v>
      </c>
      <c r="F1702" s="275" t="s">
        <v>456</v>
      </c>
      <c r="G1702" s="275">
        <v>1</v>
      </c>
      <c r="H1702" s="275">
        <f>'Pixel-System'!AR60</f>
        <v>35</v>
      </c>
      <c r="I1702" s="276" t="s">
        <v>6201</v>
      </c>
      <c r="J1702" s="276">
        <f t="shared" si="26"/>
        <v>3500</v>
      </c>
      <c r="K1702" s="277"/>
    </row>
    <row r="1703" spans="1:11" x14ac:dyDescent="0.15">
      <c r="A1703" s="274">
        <v>1702</v>
      </c>
      <c r="B1703" s="275" t="s">
        <v>2172</v>
      </c>
      <c r="C1703" s="275" t="s">
        <v>1056</v>
      </c>
      <c r="D1703" s="275">
        <v>0</v>
      </c>
      <c r="E1703" s="275">
        <v>100</v>
      </c>
      <c r="F1703" s="275" t="s">
        <v>456</v>
      </c>
      <c r="G1703" s="275">
        <v>1</v>
      </c>
      <c r="H1703" s="275">
        <f>'Pixel-System'!AR61</f>
        <v>32</v>
      </c>
      <c r="I1703" s="276" t="s">
        <v>6201</v>
      </c>
      <c r="J1703" s="276">
        <f t="shared" si="26"/>
        <v>3200</v>
      </c>
      <c r="K1703" s="277"/>
    </row>
    <row r="1704" spans="1:11" x14ac:dyDescent="0.15">
      <c r="A1704" s="274">
        <v>1703</v>
      </c>
      <c r="B1704" s="275" t="s">
        <v>2173</v>
      </c>
      <c r="C1704" s="275" t="s">
        <v>1056</v>
      </c>
      <c r="D1704" s="275">
        <v>0</v>
      </c>
      <c r="E1704" s="275">
        <v>100</v>
      </c>
      <c r="F1704" s="275" t="s">
        <v>456</v>
      </c>
      <c r="G1704" s="275">
        <v>1</v>
      </c>
      <c r="H1704" s="275">
        <f>'Pixel-System'!AR62</f>
        <v>30</v>
      </c>
      <c r="I1704" s="276" t="s">
        <v>6201</v>
      </c>
      <c r="J1704" s="276">
        <f t="shared" si="26"/>
        <v>3000</v>
      </c>
      <c r="K1704" s="277"/>
    </row>
    <row r="1705" spans="1:11" x14ac:dyDescent="0.15">
      <c r="A1705" s="274">
        <v>1704</v>
      </c>
      <c r="B1705" s="275" t="s">
        <v>2174</v>
      </c>
      <c r="C1705" s="275" t="s">
        <v>1056</v>
      </c>
      <c r="D1705" s="275">
        <v>0</v>
      </c>
      <c r="E1705" s="275">
        <v>100</v>
      </c>
      <c r="F1705" s="275" t="s">
        <v>456</v>
      </c>
      <c r="G1705" s="275">
        <v>1</v>
      </c>
      <c r="H1705" s="275">
        <f>'Pixel-System'!AR63</f>
        <v>28</v>
      </c>
      <c r="I1705" s="276" t="s">
        <v>6201</v>
      </c>
      <c r="J1705" s="276">
        <f t="shared" si="26"/>
        <v>2800</v>
      </c>
      <c r="K1705" s="277"/>
    </row>
    <row r="1706" spans="1:11" x14ac:dyDescent="0.15">
      <c r="A1706" s="274">
        <v>1705</v>
      </c>
      <c r="B1706" s="275" t="s">
        <v>2175</v>
      </c>
      <c r="C1706" s="275" t="s">
        <v>1056</v>
      </c>
      <c r="D1706" s="275">
        <v>0</v>
      </c>
      <c r="E1706" s="275">
        <v>100</v>
      </c>
      <c r="F1706" s="275" t="s">
        <v>456</v>
      </c>
      <c r="G1706" s="275">
        <v>1</v>
      </c>
      <c r="H1706" s="275">
        <f>'Pixel-System'!AR64</f>
        <v>25</v>
      </c>
      <c r="I1706" s="276" t="s">
        <v>6201</v>
      </c>
      <c r="J1706" s="276">
        <f t="shared" si="26"/>
        <v>2500</v>
      </c>
      <c r="K1706" s="277"/>
    </row>
    <row r="1707" spans="1:11" x14ac:dyDescent="0.15">
      <c r="A1707" s="274">
        <v>1706</v>
      </c>
      <c r="B1707" s="275" t="s">
        <v>2176</v>
      </c>
      <c r="C1707" s="275" t="s">
        <v>1056</v>
      </c>
      <c r="D1707" s="275">
        <v>0</v>
      </c>
      <c r="E1707" s="275">
        <v>100</v>
      </c>
      <c r="F1707" s="275" t="s">
        <v>456</v>
      </c>
      <c r="G1707" s="275">
        <v>1</v>
      </c>
      <c r="H1707" s="275">
        <f>'Pixel-System'!AR65</f>
        <v>23</v>
      </c>
      <c r="I1707" s="276" t="s">
        <v>6201</v>
      </c>
      <c r="J1707" s="276">
        <f t="shared" si="26"/>
        <v>2300</v>
      </c>
      <c r="K1707" s="277"/>
    </row>
    <row r="1708" spans="1:11" x14ac:dyDescent="0.15">
      <c r="A1708" s="274">
        <v>1707</v>
      </c>
      <c r="B1708" s="275" t="s">
        <v>2177</v>
      </c>
      <c r="C1708" s="275" t="s">
        <v>1056</v>
      </c>
      <c r="D1708" s="275">
        <v>0</v>
      </c>
      <c r="E1708" s="275">
        <v>100</v>
      </c>
      <c r="F1708" s="275" t="s">
        <v>456</v>
      </c>
      <c r="G1708" s="275">
        <v>1</v>
      </c>
      <c r="H1708" s="275">
        <f>'Pixel-System'!AR66</f>
        <v>21</v>
      </c>
      <c r="I1708" s="276" t="s">
        <v>6201</v>
      </c>
      <c r="J1708" s="276">
        <f t="shared" si="26"/>
        <v>2100</v>
      </c>
      <c r="K1708" s="277"/>
    </row>
    <row r="1709" spans="1:11" x14ac:dyDescent="0.15">
      <c r="A1709" s="274">
        <v>1708</v>
      </c>
      <c r="B1709" s="275" t="s">
        <v>2178</v>
      </c>
      <c r="C1709" s="275" t="s">
        <v>1056</v>
      </c>
      <c r="D1709" s="275">
        <v>0</v>
      </c>
      <c r="E1709" s="275">
        <v>100</v>
      </c>
      <c r="F1709" s="275" t="s">
        <v>456</v>
      </c>
      <c r="G1709" s="275">
        <v>1</v>
      </c>
      <c r="H1709" s="275">
        <f>'Pixel-System'!AR67</f>
        <v>19</v>
      </c>
      <c r="I1709" s="276" t="s">
        <v>6201</v>
      </c>
      <c r="J1709" s="276">
        <f t="shared" si="26"/>
        <v>1900</v>
      </c>
      <c r="K1709" s="277"/>
    </row>
    <row r="1710" spans="1:11" x14ac:dyDescent="0.15">
      <c r="A1710" s="274">
        <v>1709</v>
      </c>
      <c r="B1710" s="275" t="s">
        <v>2179</v>
      </c>
      <c r="C1710" s="275" t="s">
        <v>1056</v>
      </c>
      <c r="D1710" s="275">
        <v>0</v>
      </c>
      <c r="E1710" s="275">
        <v>100</v>
      </c>
      <c r="F1710" s="275" t="s">
        <v>456</v>
      </c>
      <c r="G1710" s="275">
        <v>1</v>
      </c>
      <c r="H1710" s="275">
        <f>'Pixel-System'!AR68</f>
        <v>17</v>
      </c>
      <c r="I1710" s="276" t="s">
        <v>6201</v>
      </c>
      <c r="J1710" s="276">
        <f t="shared" si="26"/>
        <v>1700</v>
      </c>
      <c r="K1710" s="277"/>
    </row>
    <row r="1711" spans="1:11" x14ac:dyDescent="0.15">
      <c r="A1711" s="274">
        <v>1710</v>
      </c>
      <c r="B1711" s="275" t="s">
        <v>2180</v>
      </c>
      <c r="C1711" s="275" t="s">
        <v>1056</v>
      </c>
      <c r="D1711" s="275">
        <v>0</v>
      </c>
      <c r="E1711" s="275">
        <v>100</v>
      </c>
      <c r="F1711" s="275" t="s">
        <v>456</v>
      </c>
      <c r="G1711" s="275">
        <v>1</v>
      </c>
      <c r="H1711" s="275">
        <f>'Pixel-System'!AR69</f>
        <v>15</v>
      </c>
      <c r="I1711" s="276" t="s">
        <v>6201</v>
      </c>
      <c r="J1711" s="276">
        <f t="shared" si="26"/>
        <v>1500</v>
      </c>
      <c r="K1711" s="277"/>
    </row>
    <row r="1712" spans="1:11" x14ac:dyDescent="0.15">
      <c r="A1712" s="274">
        <v>1711</v>
      </c>
      <c r="B1712" s="275" t="s">
        <v>2181</v>
      </c>
      <c r="C1712" s="275" t="s">
        <v>1056</v>
      </c>
      <c r="D1712" s="275">
        <v>0</v>
      </c>
      <c r="E1712" s="275">
        <v>100</v>
      </c>
      <c r="F1712" s="275" t="s">
        <v>456</v>
      </c>
      <c r="G1712" s="275">
        <v>1</v>
      </c>
      <c r="H1712" s="275">
        <f>'Pixel-System'!AR70</f>
        <v>13</v>
      </c>
      <c r="I1712" s="276" t="s">
        <v>6201</v>
      </c>
      <c r="J1712" s="276">
        <f t="shared" si="26"/>
        <v>1300</v>
      </c>
      <c r="K1712" s="277"/>
    </row>
    <row r="1713" spans="1:11" x14ac:dyDescent="0.15">
      <c r="A1713" s="274">
        <v>1712</v>
      </c>
      <c r="B1713" s="275" t="s">
        <v>2182</v>
      </c>
      <c r="C1713" s="275" t="s">
        <v>1056</v>
      </c>
      <c r="D1713" s="275">
        <v>0</v>
      </c>
      <c r="E1713" s="275">
        <v>100</v>
      </c>
      <c r="F1713" s="275" t="s">
        <v>456</v>
      </c>
      <c r="G1713" s="275">
        <v>1</v>
      </c>
      <c r="H1713" s="275">
        <f>'Pixel-System'!AR71</f>
        <v>11</v>
      </c>
      <c r="I1713" s="276" t="s">
        <v>6201</v>
      </c>
      <c r="J1713" s="276">
        <f t="shared" si="26"/>
        <v>1100</v>
      </c>
      <c r="K1713" s="277"/>
    </row>
    <row r="1714" spans="1:11" x14ac:dyDescent="0.15">
      <c r="A1714" s="274">
        <v>1713</v>
      </c>
      <c r="B1714" s="275" t="s">
        <v>2183</v>
      </c>
      <c r="C1714" s="275" t="s">
        <v>1056</v>
      </c>
      <c r="D1714" s="275">
        <v>0</v>
      </c>
      <c r="E1714" s="275">
        <v>100</v>
      </c>
      <c r="F1714" s="275" t="s">
        <v>456</v>
      </c>
      <c r="G1714" s="275">
        <v>1</v>
      </c>
      <c r="H1714" s="275">
        <f>'Pixel-System'!AR72</f>
        <v>9</v>
      </c>
      <c r="I1714" s="276" t="s">
        <v>6201</v>
      </c>
      <c r="J1714" s="276">
        <f t="shared" si="26"/>
        <v>900</v>
      </c>
      <c r="K1714" s="277"/>
    </row>
    <row r="1715" spans="1:11" x14ac:dyDescent="0.15">
      <c r="A1715" s="274">
        <v>1714</v>
      </c>
      <c r="B1715" s="275" t="s">
        <v>2184</v>
      </c>
      <c r="C1715" s="275" t="s">
        <v>1056</v>
      </c>
      <c r="D1715" s="275">
        <v>0</v>
      </c>
      <c r="E1715" s="275">
        <v>100</v>
      </c>
      <c r="F1715" s="275" t="s">
        <v>456</v>
      </c>
      <c r="G1715" s="275">
        <v>1</v>
      </c>
      <c r="H1715" s="275">
        <f>'Pixel-System'!AR73</f>
        <v>0</v>
      </c>
      <c r="I1715" s="276" t="s">
        <v>6201</v>
      </c>
      <c r="J1715" s="276">
        <f t="shared" si="26"/>
        <v>0</v>
      </c>
      <c r="K1715" s="277"/>
    </row>
    <row r="1716" spans="1:11" x14ac:dyDescent="0.15">
      <c r="A1716" s="274">
        <v>1715</v>
      </c>
      <c r="B1716" s="285" t="s">
        <v>2185</v>
      </c>
      <c r="C1716" s="285" t="s">
        <v>1056</v>
      </c>
      <c r="D1716" s="285">
        <v>0</v>
      </c>
      <c r="E1716" s="285">
        <v>100</v>
      </c>
      <c r="F1716" s="285" t="s">
        <v>456</v>
      </c>
      <c r="G1716" s="285">
        <v>1</v>
      </c>
      <c r="H1716" s="285">
        <f>'Pixel-System'!AR74</f>
        <v>0</v>
      </c>
      <c r="I1716" s="345" t="s">
        <v>6200</v>
      </c>
      <c r="J1716" s="345">
        <f t="shared" si="26"/>
        <v>0</v>
      </c>
      <c r="K1716" s="277"/>
    </row>
    <row r="1717" spans="1:11" x14ac:dyDescent="0.15">
      <c r="A1717" s="274">
        <v>1716</v>
      </c>
      <c r="B1717" s="285" t="s">
        <v>2186</v>
      </c>
      <c r="C1717" s="285" t="s">
        <v>1056</v>
      </c>
      <c r="D1717" s="285">
        <v>0</v>
      </c>
      <c r="E1717" s="285">
        <v>100</v>
      </c>
      <c r="F1717" s="285" t="s">
        <v>456</v>
      </c>
      <c r="G1717" s="285">
        <v>1</v>
      </c>
      <c r="H1717" s="285">
        <f>'Pixel-System'!AR75</f>
        <v>0</v>
      </c>
      <c r="I1717" s="345" t="s">
        <v>6200</v>
      </c>
      <c r="J1717" s="345">
        <f t="shared" si="26"/>
        <v>0</v>
      </c>
      <c r="K1717" s="277"/>
    </row>
    <row r="1718" spans="1:11" x14ac:dyDescent="0.15">
      <c r="A1718" s="274">
        <v>1717</v>
      </c>
      <c r="B1718" s="285" t="s">
        <v>2187</v>
      </c>
      <c r="C1718" s="285" t="s">
        <v>1056</v>
      </c>
      <c r="D1718" s="285">
        <v>0</v>
      </c>
      <c r="E1718" s="285">
        <v>100</v>
      </c>
      <c r="F1718" s="285" t="s">
        <v>456</v>
      </c>
      <c r="G1718" s="285">
        <v>1</v>
      </c>
      <c r="H1718" s="285">
        <f>'Pixel-System'!AR76</f>
        <v>0</v>
      </c>
      <c r="I1718" s="345" t="s">
        <v>6200</v>
      </c>
      <c r="J1718" s="345">
        <f t="shared" si="26"/>
        <v>0</v>
      </c>
      <c r="K1718" s="277"/>
    </row>
    <row r="1719" spans="1:11" x14ac:dyDescent="0.15">
      <c r="A1719" s="274">
        <v>1718</v>
      </c>
      <c r="B1719" s="285" t="s">
        <v>2188</v>
      </c>
      <c r="C1719" s="285" t="s">
        <v>1056</v>
      </c>
      <c r="D1719" s="285">
        <v>0</v>
      </c>
      <c r="E1719" s="285">
        <v>100</v>
      </c>
      <c r="F1719" s="285" t="s">
        <v>456</v>
      </c>
      <c r="G1719" s="285">
        <v>1</v>
      </c>
      <c r="H1719" s="285">
        <f>'Pixel-System'!AR77</f>
        <v>0</v>
      </c>
      <c r="I1719" s="345" t="s">
        <v>6200</v>
      </c>
      <c r="J1719" s="345">
        <f t="shared" si="26"/>
        <v>0</v>
      </c>
      <c r="K1719" s="277"/>
    </row>
    <row r="1720" spans="1:11" x14ac:dyDescent="0.15">
      <c r="A1720" s="274">
        <v>1719</v>
      </c>
      <c r="B1720" s="285" t="s">
        <v>2189</v>
      </c>
      <c r="C1720" s="285" t="s">
        <v>1056</v>
      </c>
      <c r="D1720" s="285">
        <v>0</v>
      </c>
      <c r="E1720" s="285">
        <v>100</v>
      </c>
      <c r="F1720" s="285" t="s">
        <v>456</v>
      </c>
      <c r="G1720" s="285">
        <v>1</v>
      </c>
      <c r="H1720" s="285">
        <f>'Pixel-System'!AR78</f>
        <v>0</v>
      </c>
      <c r="I1720" s="345" t="s">
        <v>6200</v>
      </c>
      <c r="J1720" s="345">
        <f t="shared" si="26"/>
        <v>0</v>
      </c>
      <c r="K1720" s="277"/>
    </row>
    <row r="1721" spans="1:11" x14ac:dyDescent="0.15">
      <c r="A1721" s="274">
        <v>1720</v>
      </c>
      <c r="B1721" s="285" t="s">
        <v>2190</v>
      </c>
      <c r="C1721" s="285" t="s">
        <v>1056</v>
      </c>
      <c r="D1721" s="285">
        <v>0</v>
      </c>
      <c r="E1721" s="285">
        <v>100</v>
      </c>
      <c r="F1721" s="285" t="s">
        <v>456</v>
      </c>
      <c r="G1721" s="285">
        <v>1</v>
      </c>
      <c r="H1721" s="285">
        <f>'Pixel-System'!AR79</f>
        <v>0</v>
      </c>
      <c r="I1721" s="345" t="s">
        <v>6200</v>
      </c>
      <c r="J1721" s="345">
        <f t="shared" si="26"/>
        <v>0</v>
      </c>
      <c r="K1721" s="277"/>
    </row>
    <row r="1722" spans="1:11" x14ac:dyDescent="0.15">
      <c r="A1722" s="274">
        <v>1721</v>
      </c>
      <c r="B1722" s="285" t="s">
        <v>2191</v>
      </c>
      <c r="C1722" s="285" t="s">
        <v>1056</v>
      </c>
      <c r="D1722" s="285">
        <v>0</v>
      </c>
      <c r="E1722" s="285">
        <v>100</v>
      </c>
      <c r="F1722" s="285" t="s">
        <v>456</v>
      </c>
      <c r="G1722" s="285">
        <v>1</v>
      </c>
      <c r="H1722" s="285">
        <f>'Pixel-System'!AR80</f>
        <v>0</v>
      </c>
      <c r="I1722" s="345" t="s">
        <v>6200</v>
      </c>
      <c r="J1722" s="345">
        <f t="shared" si="26"/>
        <v>0</v>
      </c>
      <c r="K1722" s="277"/>
    </row>
    <row r="1723" spans="1:11" x14ac:dyDescent="0.15">
      <c r="A1723" s="274">
        <v>1722</v>
      </c>
      <c r="B1723" s="285" t="s">
        <v>2192</v>
      </c>
      <c r="C1723" s="285" t="s">
        <v>1056</v>
      </c>
      <c r="D1723" s="285">
        <v>0</v>
      </c>
      <c r="E1723" s="285">
        <v>100</v>
      </c>
      <c r="F1723" s="285" t="s">
        <v>456</v>
      </c>
      <c r="G1723" s="285">
        <v>1</v>
      </c>
      <c r="H1723" s="285">
        <f>'Pixel-System'!AR81</f>
        <v>0</v>
      </c>
      <c r="I1723" s="345" t="s">
        <v>6200</v>
      </c>
      <c r="J1723" s="345">
        <f t="shared" si="26"/>
        <v>0</v>
      </c>
      <c r="K1723" s="277"/>
    </row>
    <row r="1724" spans="1:11" x14ac:dyDescent="0.15">
      <c r="A1724" s="274">
        <v>1723</v>
      </c>
      <c r="B1724" s="285" t="s">
        <v>2193</v>
      </c>
      <c r="C1724" s="285" t="s">
        <v>1056</v>
      </c>
      <c r="D1724" s="285">
        <v>0</v>
      </c>
      <c r="E1724" s="285">
        <v>100</v>
      </c>
      <c r="F1724" s="285" t="s">
        <v>456</v>
      </c>
      <c r="G1724" s="285">
        <v>1</v>
      </c>
      <c r="H1724" s="285">
        <f>'Pixel-System'!AR82</f>
        <v>0</v>
      </c>
      <c r="I1724" s="345" t="s">
        <v>6200</v>
      </c>
      <c r="J1724" s="345">
        <f t="shared" si="26"/>
        <v>0</v>
      </c>
      <c r="K1724" s="277"/>
    </row>
    <row r="1725" spans="1:11" x14ac:dyDescent="0.15">
      <c r="A1725" s="274">
        <v>1724</v>
      </c>
      <c r="B1725" s="285" t="s">
        <v>2194</v>
      </c>
      <c r="C1725" s="285" t="s">
        <v>1056</v>
      </c>
      <c r="D1725" s="285">
        <v>0</v>
      </c>
      <c r="E1725" s="285">
        <v>100</v>
      </c>
      <c r="F1725" s="285" t="s">
        <v>456</v>
      </c>
      <c r="G1725" s="285">
        <v>1</v>
      </c>
      <c r="H1725" s="285">
        <f>'Pixel-System'!AR83</f>
        <v>0</v>
      </c>
      <c r="I1725" s="345" t="s">
        <v>6200</v>
      </c>
      <c r="J1725" s="345">
        <f t="shared" si="26"/>
        <v>0</v>
      </c>
      <c r="K1725" s="277"/>
    </row>
    <row r="1726" spans="1:11" x14ac:dyDescent="0.15">
      <c r="A1726" s="274">
        <v>1725</v>
      </c>
      <c r="B1726" s="285" t="s">
        <v>2195</v>
      </c>
      <c r="C1726" s="285" t="s">
        <v>1056</v>
      </c>
      <c r="D1726" s="285">
        <v>0</v>
      </c>
      <c r="E1726" s="285">
        <v>100</v>
      </c>
      <c r="F1726" s="285" t="s">
        <v>456</v>
      </c>
      <c r="G1726" s="285">
        <v>1</v>
      </c>
      <c r="H1726" s="285">
        <f>'Pixel-System'!AR84</f>
        <v>0</v>
      </c>
      <c r="I1726" s="345" t="s">
        <v>6200</v>
      </c>
      <c r="J1726" s="345">
        <f t="shared" si="26"/>
        <v>0</v>
      </c>
      <c r="K1726" s="277"/>
    </row>
    <row r="1727" spans="1:11" x14ac:dyDescent="0.15">
      <c r="A1727" s="274">
        <v>1726</v>
      </c>
      <c r="B1727" s="285" t="s">
        <v>2196</v>
      </c>
      <c r="C1727" s="285" t="s">
        <v>1056</v>
      </c>
      <c r="D1727" s="285">
        <v>0</v>
      </c>
      <c r="E1727" s="285">
        <v>100</v>
      </c>
      <c r="F1727" s="285" t="s">
        <v>456</v>
      </c>
      <c r="G1727" s="285">
        <v>1</v>
      </c>
      <c r="H1727" s="285">
        <f>'Pixel-System'!AR85</f>
        <v>0</v>
      </c>
      <c r="I1727" s="345" t="s">
        <v>6200</v>
      </c>
      <c r="J1727" s="345">
        <f t="shared" si="26"/>
        <v>0</v>
      </c>
      <c r="K1727" s="277"/>
    </row>
    <row r="1728" spans="1:11" x14ac:dyDescent="0.15">
      <c r="A1728" s="274">
        <v>1727</v>
      </c>
      <c r="B1728" s="285" t="s">
        <v>2197</v>
      </c>
      <c r="C1728" s="285" t="s">
        <v>1056</v>
      </c>
      <c r="D1728" s="285">
        <v>0</v>
      </c>
      <c r="E1728" s="285">
        <v>100</v>
      </c>
      <c r="F1728" s="285" t="s">
        <v>456</v>
      </c>
      <c r="G1728" s="285">
        <v>1</v>
      </c>
      <c r="H1728" s="285">
        <f>'Pixel-System'!AR86</f>
        <v>0</v>
      </c>
      <c r="I1728" s="345" t="s">
        <v>6200</v>
      </c>
      <c r="J1728" s="345">
        <f t="shared" si="26"/>
        <v>0</v>
      </c>
      <c r="K1728" s="277"/>
    </row>
    <row r="1729" spans="1:11" x14ac:dyDescent="0.15">
      <c r="A1729" s="274">
        <v>1728</v>
      </c>
      <c r="B1729" s="285" t="s">
        <v>2198</v>
      </c>
      <c r="C1729" s="285" t="s">
        <v>1056</v>
      </c>
      <c r="D1729" s="285">
        <v>0</v>
      </c>
      <c r="E1729" s="285">
        <v>100</v>
      </c>
      <c r="F1729" s="285" t="s">
        <v>456</v>
      </c>
      <c r="G1729" s="285">
        <v>1</v>
      </c>
      <c r="H1729" s="285">
        <f>'Pixel-System'!AR87</f>
        <v>0</v>
      </c>
      <c r="I1729" s="345" t="s">
        <v>6200</v>
      </c>
      <c r="J1729" s="345">
        <f t="shared" si="26"/>
        <v>0</v>
      </c>
      <c r="K1729" s="277"/>
    </row>
    <row r="1730" spans="1:11" x14ac:dyDescent="0.15">
      <c r="A1730" s="274">
        <v>1729</v>
      </c>
      <c r="B1730" s="285" t="s">
        <v>2199</v>
      </c>
      <c r="C1730" s="285" t="s">
        <v>1056</v>
      </c>
      <c r="D1730" s="285">
        <v>0</v>
      </c>
      <c r="E1730" s="285">
        <v>100</v>
      </c>
      <c r="F1730" s="285" t="s">
        <v>456</v>
      </c>
      <c r="G1730" s="285">
        <v>1</v>
      </c>
      <c r="H1730" s="285">
        <f>'Pixel-System'!AR88</f>
        <v>0</v>
      </c>
      <c r="I1730" s="345" t="s">
        <v>6200</v>
      </c>
      <c r="J1730" s="345">
        <f t="shared" si="26"/>
        <v>0</v>
      </c>
      <c r="K1730" s="277"/>
    </row>
    <row r="1731" spans="1:11" x14ac:dyDescent="0.15">
      <c r="A1731" s="274">
        <v>1730</v>
      </c>
      <c r="B1731" s="285" t="s">
        <v>2200</v>
      </c>
      <c r="C1731" s="285" t="s">
        <v>1056</v>
      </c>
      <c r="D1731" s="285">
        <v>0</v>
      </c>
      <c r="E1731" s="285">
        <v>100</v>
      </c>
      <c r="F1731" s="285" t="s">
        <v>456</v>
      </c>
      <c r="G1731" s="285">
        <v>1</v>
      </c>
      <c r="H1731" s="285">
        <f>'Pixel-System'!AR89</f>
        <v>0</v>
      </c>
      <c r="I1731" s="345" t="s">
        <v>6200</v>
      </c>
      <c r="J1731" s="345">
        <f t="shared" si="26"/>
        <v>0</v>
      </c>
      <c r="K1731" s="277"/>
    </row>
    <row r="1732" spans="1:11" x14ac:dyDescent="0.15">
      <c r="A1732" s="274">
        <v>1731</v>
      </c>
      <c r="B1732" s="285" t="s">
        <v>2201</v>
      </c>
      <c r="C1732" s="285" t="s">
        <v>1056</v>
      </c>
      <c r="D1732" s="285">
        <v>0</v>
      </c>
      <c r="E1732" s="285">
        <v>100</v>
      </c>
      <c r="F1732" s="285" t="s">
        <v>456</v>
      </c>
      <c r="G1732" s="285">
        <v>1</v>
      </c>
      <c r="H1732" s="285">
        <f>'Pixel-System'!AR90</f>
        <v>0</v>
      </c>
      <c r="I1732" s="345" t="s">
        <v>6200</v>
      </c>
      <c r="J1732" s="345">
        <f t="shared" si="26"/>
        <v>0</v>
      </c>
      <c r="K1732" s="277"/>
    </row>
    <row r="1733" spans="1:11" x14ac:dyDescent="0.15">
      <c r="A1733" s="274">
        <v>1732</v>
      </c>
      <c r="B1733" s="285" t="s">
        <v>2202</v>
      </c>
      <c r="C1733" s="285" t="s">
        <v>1056</v>
      </c>
      <c r="D1733" s="285">
        <v>0</v>
      </c>
      <c r="E1733" s="285">
        <v>100</v>
      </c>
      <c r="F1733" s="285" t="s">
        <v>456</v>
      </c>
      <c r="G1733" s="285">
        <v>1</v>
      </c>
      <c r="H1733" s="285">
        <f>'Pixel-System'!AR91</f>
        <v>0</v>
      </c>
      <c r="I1733" s="345" t="s">
        <v>6200</v>
      </c>
      <c r="J1733" s="345">
        <f t="shared" si="26"/>
        <v>0</v>
      </c>
      <c r="K1733" s="277"/>
    </row>
    <row r="1734" spans="1:11" x14ac:dyDescent="0.15">
      <c r="A1734" s="274">
        <v>1733</v>
      </c>
      <c r="B1734" s="285" t="s">
        <v>2203</v>
      </c>
      <c r="C1734" s="285" t="s">
        <v>1056</v>
      </c>
      <c r="D1734" s="285">
        <v>0</v>
      </c>
      <c r="E1734" s="285">
        <v>100</v>
      </c>
      <c r="F1734" s="285" t="s">
        <v>456</v>
      </c>
      <c r="G1734" s="285">
        <v>1</v>
      </c>
      <c r="H1734" s="285">
        <f>'Pixel-System'!AR92</f>
        <v>0</v>
      </c>
      <c r="I1734" s="345" t="s">
        <v>6200</v>
      </c>
      <c r="J1734" s="345">
        <f t="shared" si="26"/>
        <v>0</v>
      </c>
      <c r="K1734" s="277"/>
    </row>
    <row r="1735" spans="1:11" x14ac:dyDescent="0.15">
      <c r="A1735" s="274">
        <v>1734</v>
      </c>
      <c r="B1735" s="285" t="s">
        <v>2204</v>
      </c>
      <c r="C1735" s="285" t="s">
        <v>1056</v>
      </c>
      <c r="D1735" s="285">
        <v>0</v>
      </c>
      <c r="E1735" s="285">
        <v>100</v>
      </c>
      <c r="F1735" s="285" t="s">
        <v>456</v>
      </c>
      <c r="G1735" s="285">
        <v>1</v>
      </c>
      <c r="H1735" s="285">
        <f>'Pixel-System'!AR93</f>
        <v>0</v>
      </c>
      <c r="I1735" s="345" t="s">
        <v>6200</v>
      </c>
      <c r="J1735" s="345">
        <f t="shared" si="26"/>
        <v>0</v>
      </c>
      <c r="K1735" s="277"/>
    </row>
    <row r="1736" spans="1:11" x14ac:dyDescent="0.15">
      <c r="A1736" s="274">
        <v>1735</v>
      </c>
      <c r="B1736" s="285" t="s">
        <v>2205</v>
      </c>
      <c r="C1736" s="285" t="s">
        <v>1056</v>
      </c>
      <c r="D1736" s="285">
        <v>0</v>
      </c>
      <c r="E1736" s="285">
        <v>100</v>
      </c>
      <c r="F1736" s="285" t="s">
        <v>456</v>
      </c>
      <c r="G1736" s="285">
        <v>1</v>
      </c>
      <c r="H1736" s="285">
        <f>'Pixel-System'!AR94</f>
        <v>0</v>
      </c>
      <c r="I1736" s="345" t="s">
        <v>6200</v>
      </c>
      <c r="J1736" s="345">
        <f t="shared" si="26"/>
        <v>0</v>
      </c>
      <c r="K1736" s="277"/>
    </row>
    <row r="1737" spans="1:11" x14ac:dyDescent="0.15">
      <c r="A1737" s="274">
        <v>1736</v>
      </c>
      <c r="B1737" s="285" t="s">
        <v>2206</v>
      </c>
      <c r="C1737" s="285" t="s">
        <v>1056</v>
      </c>
      <c r="D1737" s="285">
        <v>0</v>
      </c>
      <c r="E1737" s="285">
        <v>100</v>
      </c>
      <c r="F1737" s="285" t="s">
        <v>456</v>
      </c>
      <c r="G1737" s="285">
        <v>1</v>
      </c>
      <c r="H1737" s="285">
        <f>'Pixel-System'!AR95</f>
        <v>0</v>
      </c>
      <c r="I1737" s="345" t="s">
        <v>6200</v>
      </c>
      <c r="J1737" s="345">
        <f t="shared" si="26"/>
        <v>0</v>
      </c>
      <c r="K1737" s="277"/>
    </row>
    <row r="1738" spans="1:11" x14ac:dyDescent="0.15">
      <c r="A1738" s="274">
        <v>1737</v>
      </c>
      <c r="B1738" s="285" t="s">
        <v>2207</v>
      </c>
      <c r="C1738" s="285" t="s">
        <v>1056</v>
      </c>
      <c r="D1738" s="285">
        <v>0</v>
      </c>
      <c r="E1738" s="285">
        <v>100</v>
      </c>
      <c r="F1738" s="285" t="s">
        <v>456</v>
      </c>
      <c r="G1738" s="285">
        <v>1</v>
      </c>
      <c r="H1738" s="285">
        <f>'Pixel-System'!AR96</f>
        <v>0</v>
      </c>
      <c r="I1738" s="345" t="s">
        <v>6200</v>
      </c>
      <c r="J1738" s="345">
        <f t="shared" si="26"/>
        <v>0</v>
      </c>
      <c r="K1738" s="277"/>
    </row>
    <row r="1739" spans="1:11" x14ac:dyDescent="0.15">
      <c r="A1739" s="274">
        <v>1738</v>
      </c>
      <c r="B1739" s="285" t="s">
        <v>2208</v>
      </c>
      <c r="C1739" s="285" t="s">
        <v>1056</v>
      </c>
      <c r="D1739" s="285">
        <v>0</v>
      </c>
      <c r="E1739" s="285">
        <v>100</v>
      </c>
      <c r="F1739" s="285" t="s">
        <v>456</v>
      </c>
      <c r="G1739" s="285">
        <v>1</v>
      </c>
      <c r="H1739" s="285">
        <f>'Pixel-System'!AR97</f>
        <v>0</v>
      </c>
      <c r="I1739" s="345" t="s">
        <v>6200</v>
      </c>
      <c r="J1739" s="345">
        <f t="shared" si="26"/>
        <v>0</v>
      </c>
      <c r="K1739" s="277"/>
    </row>
    <row r="1740" spans="1:11" x14ac:dyDescent="0.15">
      <c r="A1740" s="274">
        <v>1739</v>
      </c>
      <c r="B1740" s="285" t="s">
        <v>2209</v>
      </c>
      <c r="C1740" s="285" t="s">
        <v>1056</v>
      </c>
      <c r="D1740" s="285">
        <v>0</v>
      </c>
      <c r="E1740" s="285">
        <v>100</v>
      </c>
      <c r="F1740" s="285" t="s">
        <v>456</v>
      </c>
      <c r="G1740" s="285">
        <v>1</v>
      </c>
      <c r="H1740" s="285">
        <f>'Pixel-System'!AR98</f>
        <v>0</v>
      </c>
      <c r="I1740" s="345" t="s">
        <v>6200</v>
      </c>
      <c r="J1740" s="345">
        <f t="shared" si="26"/>
        <v>0</v>
      </c>
      <c r="K1740" s="277"/>
    </row>
    <row r="1741" spans="1:11" x14ac:dyDescent="0.15">
      <c r="A1741" s="274">
        <v>1740</v>
      </c>
      <c r="B1741" s="285" t="s">
        <v>2210</v>
      </c>
      <c r="C1741" s="285" t="s">
        <v>1056</v>
      </c>
      <c r="D1741" s="285">
        <v>0</v>
      </c>
      <c r="E1741" s="285">
        <v>100</v>
      </c>
      <c r="F1741" s="285" t="s">
        <v>456</v>
      </c>
      <c r="G1741" s="285">
        <v>1</v>
      </c>
      <c r="H1741" s="285">
        <f>'Pixel-System'!AR99</f>
        <v>0</v>
      </c>
      <c r="I1741" s="345" t="s">
        <v>6200</v>
      </c>
      <c r="J1741" s="345">
        <f t="shared" ref="J1741:J1804" si="27">H1741*100</f>
        <v>0</v>
      </c>
      <c r="K1741" s="277"/>
    </row>
    <row r="1742" spans="1:11" x14ac:dyDescent="0.15">
      <c r="A1742" s="274">
        <v>1741</v>
      </c>
      <c r="B1742" s="285" t="s">
        <v>2211</v>
      </c>
      <c r="C1742" s="285" t="s">
        <v>1056</v>
      </c>
      <c r="D1742" s="285">
        <v>0</v>
      </c>
      <c r="E1742" s="285">
        <v>100</v>
      </c>
      <c r="F1742" s="285" t="s">
        <v>456</v>
      </c>
      <c r="G1742" s="285">
        <v>1</v>
      </c>
      <c r="H1742" s="285">
        <f>'Pixel-System'!AR100</f>
        <v>0</v>
      </c>
      <c r="I1742" s="345" t="s">
        <v>6200</v>
      </c>
      <c r="J1742" s="345">
        <f t="shared" si="27"/>
        <v>0</v>
      </c>
      <c r="K1742" s="277"/>
    </row>
    <row r="1743" spans="1:11" x14ac:dyDescent="0.15">
      <c r="A1743" s="274">
        <v>1742</v>
      </c>
      <c r="B1743" s="285" t="s">
        <v>2212</v>
      </c>
      <c r="C1743" s="285" t="s">
        <v>1056</v>
      </c>
      <c r="D1743" s="285">
        <v>0</v>
      </c>
      <c r="E1743" s="285">
        <v>100</v>
      </c>
      <c r="F1743" s="285" t="s">
        <v>456</v>
      </c>
      <c r="G1743" s="285">
        <v>1</v>
      </c>
      <c r="H1743" s="285">
        <f>'Pixel-System'!AR101</f>
        <v>0</v>
      </c>
      <c r="I1743" s="345" t="s">
        <v>6200</v>
      </c>
      <c r="J1743" s="345">
        <f t="shared" si="27"/>
        <v>0</v>
      </c>
      <c r="K1743" s="277"/>
    </row>
    <row r="1744" spans="1:11" x14ac:dyDescent="0.15">
      <c r="A1744" s="274">
        <v>1743</v>
      </c>
      <c r="B1744" s="285" t="s">
        <v>2213</v>
      </c>
      <c r="C1744" s="285" t="s">
        <v>1056</v>
      </c>
      <c r="D1744" s="285">
        <v>0</v>
      </c>
      <c r="E1744" s="285">
        <v>100</v>
      </c>
      <c r="F1744" s="285" t="s">
        <v>456</v>
      </c>
      <c r="G1744" s="285">
        <v>1</v>
      </c>
      <c r="H1744" s="285">
        <f>'Pixel-System'!AR102</f>
        <v>0</v>
      </c>
      <c r="I1744" s="345" t="s">
        <v>6200</v>
      </c>
      <c r="J1744" s="345">
        <f t="shared" si="27"/>
        <v>0</v>
      </c>
      <c r="K1744" s="277"/>
    </row>
    <row r="1745" spans="1:11" x14ac:dyDescent="0.15">
      <c r="A1745" s="274">
        <v>1744</v>
      </c>
      <c r="B1745" s="285" t="s">
        <v>2214</v>
      </c>
      <c r="C1745" s="285" t="s">
        <v>1056</v>
      </c>
      <c r="D1745" s="285">
        <v>0</v>
      </c>
      <c r="E1745" s="285">
        <v>100</v>
      </c>
      <c r="F1745" s="285" t="s">
        <v>456</v>
      </c>
      <c r="G1745" s="285">
        <v>1</v>
      </c>
      <c r="H1745" s="285">
        <f>'Pixel-System'!AR103</f>
        <v>0</v>
      </c>
      <c r="I1745" s="345" t="s">
        <v>6200</v>
      </c>
      <c r="J1745" s="345">
        <f t="shared" si="27"/>
        <v>0</v>
      </c>
      <c r="K1745" s="277"/>
    </row>
    <row r="1746" spans="1:11" x14ac:dyDescent="0.15">
      <c r="A1746" s="274">
        <v>1745</v>
      </c>
      <c r="B1746" s="285" t="s">
        <v>2215</v>
      </c>
      <c r="C1746" s="285" t="s">
        <v>1056</v>
      </c>
      <c r="D1746" s="285">
        <v>0</v>
      </c>
      <c r="E1746" s="285">
        <v>100</v>
      </c>
      <c r="F1746" s="285" t="s">
        <v>456</v>
      </c>
      <c r="G1746" s="285">
        <v>1</v>
      </c>
      <c r="H1746" s="285">
        <f>'Pixel-System'!AR104</f>
        <v>0</v>
      </c>
      <c r="I1746" s="345" t="s">
        <v>6200</v>
      </c>
      <c r="J1746" s="345">
        <f t="shared" si="27"/>
        <v>0</v>
      </c>
      <c r="K1746" s="277"/>
    </row>
    <row r="1747" spans="1:11" x14ac:dyDescent="0.15">
      <c r="A1747" s="274">
        <v>1746</v>
      </c>
      <c r="B1747" s="285" t="s">
        <v>2216</v>
      </c>
      <c r="C1747" s="285" t="s">
        <v>1056</v>
      </c>
      <c r="D1747" s="285">
        <v>0</v>
      </c>
      <c r="E1747" s="285">
        <v>100</v>
      </c>
      <c r="F1747" s="285" t="s">
        <v>456</v>
      </c>
      <c r="G1747" s="285">
        <v>1</v>
      </c>
      <c r="H1747" s="285">
        <f>'Pixel-System'!AR105</f>
        <v>0</v>
      </c>
      <c r="I1747" s="345" t="s">
        <v>6200</v>
      </c>
      <c r="J1747" s="345">
        <f t="shared" si="27"/>
        <v>0</v>
      </c>
      <c r="K1747" s="277"/>
    </row>
    <row r="1748" spans="1:11" x14ac:dyDescent="0.15">
      <c r="A1748" s="274">
        <v>1747</v>
      </c>
      <c r="B1748" s="275" t="s">
        <v>2217</v>
      </c>
      <c r="C1748" s="275" t="s">
        <v>1056</v>
      </c>
      <c r="D1748" s="275">
        <v>0</v>
      </c>
      <c r="E1748" s="275">
        <v>100</v>
      </c>
      <c r="F1748" s="275" t="s">
        <v>456</v>
      </c>
      <c r="G1748" s="275">
        <v>1</v>
      </c>
      <c r="H1748" s="275">
        <f>'Pixel-System'!N9</f>
        <v>100</v>
      </c>
      <c r="I1748" s="276" t="s">
        <v>6202</v>
      </c>
      <c r="J1748" s="276">
        <f t="shared" si="27"/>
        <v>10000</v>
      </c>
      <c r="K1748" s="277"/>
    </row>
    <row r="1749" spans="1:11" x14ac:dyDescent="0.15">
      <c r="A1749" s="274">
        <v>1748</v>
      </c>
      <c r="B1749" s="275" t="s">
        <v>2218</v>
      </c>
      <c r="C1749" s="275" t="s">
        <v>1056</v>
      </c>
      <c r="D1749" s="275">
        <v>0</v>
      </c>
      <c r="E1749" s="275">
        <v>100</v>
      </c>
      <c r="F1749" s="275" t="s">
        <v>456</v>
      </c>
      <c r="G1749" s="275">
        <v>1</v>
      </c>
      <c r="H1749" s="275">
        <f>'Pixel-System'!X9</f>
        <v>100</v>
      </c>
      <c r="I1749" s="276" t="s">
        <v>6203</v>
      </c>
      <c r="J1749" s="276">
        <f t="shared" si="27"/>
        <v>10000</v>
      </c>
      <c r="K1749" s="277"/>
    </row>
    <row r="1750" spans="1:11" x14ac:dyDescent="0.15">
      <c r="A1750" s="274">
        <v>1749</v>
      </c>
      <c r="B1750" s="275" t="s">
        <v>2219</v>
      </c>
      <c r="C1750" s="275" t="s">
        <v>1056</v>
      </c>
      <c r="D1750" s="275">
        <v>0</v>
      </c>
      <c r="E1750" s="275">
        <v>100</v>
      </c>
      <c r="F1750" s="275" t="s">
        <v>456</v>
      </c>
      <c r="G1750" s="275">
        <v>1</v>
      </c>
      <c r="H1750" s="275">
        <f>'Pixel-System'!AH9</f>
        <v>100</v>
      </c>
      <c r="I1750" s="276" t="s">
        <v>6204</v>
      </c>
      <c r="J1750" s="276">
        <f t="shared" si="27"/>
        <v>10000</v>
      </c>
      <c r="K1750" s="277"/>
    </row>
    <row r="1751" spans="1:11" x14ac:dyDescent="0.15">
      <c r="A1751" s="274">
        <v>1750</v>
      </c>
      <c r="B1751" s="275" t="s">
        <v>2220</v>
      </c>
      <c r="C1751" s="275" t="s">
        <v>1056</v>
      </c>
      <c r="D1751" s="275">
        <v>0</v>
      </c>
      <c r="E1751" s="275">
        <v>100</v>
      </c>
      <c r="F1751" s="275" t="s">
        <v>456</v>
      </c>
      <c r="G1751" s="275">
        <v>1</v>
      </c>
      <c r="H1751" s="275">
        <f>'Pixel-System'!AR9</f>
        <v>100</v>
      </c>
      <c r="I1751" s="276" t="s">
        <v>6205</v>
      </c>
      <c r="J1751" s="276">
        <f t="shared" si="27"/>
        <v>10000</v>
      </c>
      <c r="K1751" s="277"/>
    </row>
    <row r="1752" spans="1:11" x14ac:dyDescent="0.15">
      <c r="A1752" s="274">
        <v>1751</v>
      </c>
      <c r="B1752" s="275" t="s">
        <v>2221</v>
      </c>
      <c r="C1752" s="275" t="s">
        <v>1056</v>
      </c>
      <c r="D1752" s="275">
        <v>0</v>
      </c>
      <c r="E1752" s="275">
        <v>100</v>
      </c>
      <c r="F1752" s="275" t="s">
        <v>456</v>
      </c>
      <c r="G1752" s="275">
        <v>1</v>
      </c>
      <c r="H1752" s="275">
        <f>'Pixel-System'!O10</f>
        <v>49</v>
      </c>
      <c r="I1752" s="276" t="s">
        <v>6207</v>
      </c>
      <c r="J1752" s="276">
        <f t="shared" si="27"/>
        <v>4900</v>
      </c>
      <c r="K1752" s="277"/>
    </row>
    <row r="1753" spans="1:11" x14ac:dyDescent="0.15">
      <c r="A1753" s="274">
        <v>1752</v>
      </c>
      <c r="B1753" s="275" t="s">
        <v>2222</v>
      </c>
      <c r="C1753" s="275" t="s">
        <v>1056</v>
      </c>
      <c r="D1753" s="275">
        <v>0</v>
      </c>
      <c r="E1753" s="275">
        <v>100</v>
      </c>
      <c r="F1753" s="275" t="s">
        <v>456</v>
      </c>
      <c r="G1753" s="275">
        <v>1</v>
      </c>
      <c r="H1753" s="275">
        <f>'Pixel-System'!O11</f>
        <v>46</v>
      </c>
      <c r="I1753" s="276" t="s">
        <v>6207</v>
      </c>
      <c r="J1753" s="276">
        <f t="shared" si="27"/>
        <v>4600</v>
      </c>
      <c r="K1753" s="277"/>
    </row>
    <row r="1754" spans="1:11" x14ac:dyDescent="0.15">
      <c r="A1754" s="274">
        <v>1753</v>
      </c>
      <c r="B1754" s="275" t="s">
        <v>2223</v>
      </c>
      <c r="C1754" s="275" t="s">
        <v>1056</v>
      </c>
      <c r="D1754" s="275">
        <v>0</v>
      </c>
      <c r="E1754" s="275">
        <v>100</v>
      </c>
      <c r="F1754" s="275" t="s">
        <v>456</v>
      </c>
      <c r="G1754" s="275">
        <v>1</v>
      </c>
      <c r="H1754" s="275">
        <f>'Pixel-System'!O12</f>
        <v>43</v>
      </c>
      <c r="I1754" s="276" t="s">
        <v>6207</v>
      </c>
      <c r="J1754" s="276">
        <f t="shared" si="27"/>
        <v>4300</v>
      </c>
      <c r="K1754" s="277"/>
    </row>
    <row r="1755" spans="1:11" x14ac:dyDescent="0.15">
      <c r="A1755" s="274">
        <v>1754</v>
      </c>
      <c r="B1755" s="275" t="s">
        <v>2224</v>
      </c>
      <c r="C1755" s="275" t="s">
        <v>1056</v>
      </c>
      <c r="D1755" s="275">
        <v>0</v>
      </c>
      <c r="E1755" s="275">
        <v>100</v>
      </c>
      <c r="F1755" s="275" t="s">
        <v>456</v>
      </c>
      <c r="G1755" s="275">
        <v>1</v>
      </c>
      <c r="H1755" s="275">
        <f>'Pixel-System'!O13</f>
        <v>40</v>
      </c>
      <c r="I1755" s="276" t="s">
        <v>6207</v>
      </c>
      <c r="J1755" s="276">
        <f t="shared" si="27"/>
        <v>4000</v>
      </c>
      <c r="K1755" s="277"/>
    </row>
    <row r="1756" spans="1:11" x14ac:dyDescent="0.15">
      <c r="A1756" s="274">
        <v>1755</v>
      </c>
      <c r="B1756" s="275" t="s">
        <v>2225</v>
      </c>
      <c r="C1756" s="275" t="s">
        <v>1056</v>
      </c>
      <c r="D1756" s="275">
        <v>0</v>
      </c>
      <c r="E1756" s="275">
        <v>100</v>
      </c>
      <c r="F1756" s="275" t="s">
        <v>456</v>
      </c>
      <c r="G1756" s="275">
        <v>1</v>
      </c>
      <c r="H1756" s="275">
        <f>'Pixel-System'!O14</f>
        <v>37</v>
      </c>
      <c r="I1756" s="276" t="s">
        <v>6207</v>
      </c>
      <c r="J1756" s="276">
        <f t="shared" si="27"/>
        <v>3700</v>
      </c>
      <c r="K1756" s="277"/>
    </row>
    <row r="1757" spans="1:11" x14ac:dyDescent="0.15">
      <c r="A1757" s="274">
        <v>1756</v>
      </c>
      <c r="B1757" s="275" t="s">
        <v>2226</v>
      </c>
      <c r="C1757" s="275" t="s">
        <v>1056</v>
      </c>
      <c r="D1757" s="275">
        <v>0</v>
      </c>
      <c r="E1757" s="275">
        <v>100</v>
      </c>
      <c r="F1757" s="275" t="s">
        <v>456</v>
      </c>
      <c r="G1757" s="275">
        <v>1</v>
      </c>
      <c r="H1757" s="275">
        <f>'Pixel-System'!O15</f>
        <v>34</v>
      </c>
      <c r="I1757" s="276" t="s">
        <v>6207</v>
      </c>
      <c r="J1757" s="276">
        <f t="shared" si="27"/>
        <v>3400</v>
      </c>
      <c r="K1757" s="277"/>
    </row>
    <row r="1758" spans="1:11" x14ac:dyDescent="0.15">
      <c r="A1758" s="274">
        <v>1757</v>
      </c>
      <c r="B1758" s="275" t="s">
        <v>2227</v>
      </c>
      <c r="C1758" s="275" t="s">
        <v>1056</v>
      </c>
      <c r="D1758" s="275">
        <v>0</v>
      </c>
      <c r="E1758" s="275">
        <v>100</v>
      </c>
      <c r="F1758" s="275" t="s">
        <v>456</v>
      </c>
      <c r="G1758" s="275">
        <v>1</v>
      </c>
      <c r="H1758" s="275">
        <f>'Pixel-System'!O16</f>
        <v>31</v>
      </c>
      <c r="I1758" s="276" t="s">
        <v>6207</v>
      </c>
      <c r="J1758" s="276">
        <f t="shared" si="27"/>
        <v>3100</v>
      </c>
      <c r="K1758" s="277"/>
    </row>
    <row r="1759" spans="1:11" x14ac:dyDescent="0.15">
      <c r="A1759" s="274">
        <v>1758</v>
      </c>
      <c r="B1759" s="275" t="s">
        <v>2228</v>
      </c>
      <c r="C1759" s="275" t="s">
        <v>1056</v>
      </c>
      <c r="D1759" s="275">
        <v>0</v>
      </c>
      <c r="E1759" s="275">
        <v>100</v>
      </c>
      <c r="F1759" s="275" t="s">
        <v>456</v>
      </c>
      <c r="G1759" s="275">
        <v>1</v>
      </c>
      <c r="H1759" s="275">
        <f>'Pixel-System'!O17</f>
        <v>28</v>
      </c>
      <c r="I1759" s="276" t="s">
        <v>6207</v>
      </c>
      <c r="J1759" s="276">
        <f t="shared" si="27"/>
        <v>2800</v>
      </c>
      <c r="K1759" s="277"/>
    </row>
    <row r="1760" spans="1:11" x14ac:dyDescent="0.15">
      <c r="A1760" s="274">
        <v>1759</v>
      </c>
      <c r="B1760" s="275" t="s">
        <v>2229</v>
      </c>
      <c r="C1760" s="275" t="s">
        <v>1056</v>
      </c>
      <c r="D1760" s="275">
        <v>0</v>
      </c>
      <c r="E1760" s="275">
        <v>100</v>
      </c>
      <c r="F1760" s="275" t="s">
        <v>456</v>
      </c>
      <c r="G1760" s="275">
        <v>1</v>
      </c>
      <c r="H1760" s="275">
        <f>'Pixel-System'!O18</f>
        <v>25</v>
      </c>
      <c r="I1760" s="276" t="s">
        <v>6207</v>
      </c>
      <c r="J1760" s="276">
        <f t="shared" si="27"/>
        <v>2500</v>
      </c>
      <c r="K1760" s="277"/>
    </row>
    <row r="1761" spans="1:11" x14ac:dyDescent="0.15">
      <c r="A1761" s="274">
        <v>1760</v>
      </c>
      <c r="B1761" s="275" t="s">
        <v>2230</v>
      </c>
      <c r="C1761" s="275" t="s">
        <v>1056</v>
      </c>
      <c r="D1761" s="275">
        <v>0</v>
      </c>
      <c r="E1761" s="275">
        <v>100</v>
      </c>
      <c r="F1761" s="275" t="s">
        <v>456</v>
      </c>
      <c r="G1761" s="275">
        <v>1</v>
      </c>
      <c r="H1761" s="275">
        <f>'Pixel-System'!O19</f>
        <v>22</v>
      </c>
      <c r="I1761" s="276" t="s">
        <v>6207</v>
      </c>
      <c r="J1761" s="276">
        <f t="shared" si="27"/>
        <v>2200</v>
      </c>
      <c r="K1761" s="277"/>
    </row>
    <row r="1762" spans="1:11" x14ac:dyDescent="0.15">
      <c r="A1762" s="274">
        <v>1761</v>
      </c>
      <c r="B1762" s="275" t="s">
        <v>2231</v>
      </c>
      <c r="C1762" s="275" t="s">
        <v>1056</v>
      </c>
      <c r="D1762" s="275">
        <v>0</v>
      </c>
      <c r="E1762" s="275">
        <v>100</v>
      </c>
      <c r="F1762" s="275" t="s">
        <v>456</v>
      </c>
      <c r="G1762" s="275">
        <v>1</v>
      </c>
      <c r="H1762" s="275">
        <f>'Pixel-System'!O20</f>
        <v>19</v>
      </c>
      <c r="I1762" s="276" t="s">
        <v>6207</v>
      </c>
      <c r="J1762" s="276">
        <f t="shared" si="27"/>
        <v>1900</v>
      </c>
      <c r="K1762" s="277"/>
    </row>
    <row r="1763" spans="1:11" x14ac:dyDescent="0.15">
      <c r="A1763" s="274">
        <v>1762</v>
      </c>
      <c r="B1763" s="275" t="s">
        <v>2232</v>
      </c>
      <c r="C1763" s="275" t="s">
        <v>1056</v>
      </c>
      <c r="D1763" s="275">
        <v>0</v>
      </c>
      <c r="E1763" s="275">
        <v>100</v>
      </c>
      <c r="F1763" s="275" t="s">
        <v>456</v>
      </c>
      <c r="G1763" s="275">
        <v>1</v>
      </c>
      <c r="H1763" s="275">
        <f>'Pixel-System'!O21</f>
        <v>16</v>
      </c>
      <c r="I1763" s="276" t="s">
        <v>6207</v>
      </c>
      <c r="J1763" s="276">
        <f t="shared" si="27"/>
        <v>1600</v>
      </c>
      <c r="K1763" s="277"/>
    </row>
    <row r="1764" spans="1:11" x14ac:dyDescent="0.15">
      <c r="A1764" s="274">
        <v>1763</v>
      </c>
      <c r="B1764" s="275" t="s">
        <v>2233</v>
      </c>
      <c r="C1764" s="275" t="s">
        <v>1056</v>
      </c>
      <c r="D1764" s="275">
        <v>0</v>
      </c>
      <c r="E1764" s="275">
        <v>100</v>
      </c>
      <c r="F1764" s="275" t="s">
        <v>456</v>
      </c>
      <c r="G1764" s="275">
        <v>1</v>
      </c>
      <c r="H1764" s="275">
        <f>'Pixel-System'!O22</f>
        <v>50</v>
      </c>
      <c r="I1764" s="276" t="s">
        <v>6207</v>
      </c>
      <c r="J1764" s="276">
        <f t="shared" si="27"/>
        <v>5000</v>
      </c>
      <c r="K1764" s="277"/>
    </row>
    <row r="1765" spans="1:11" x14ac:dyDescent="0.15">
      <c r="A1765" s="274">
        <v>1764</v>
      </c>
      <c r="B1765" s="275" t="s">
        <v>2234</v>
      </c>
      <c r="C1765" s="275" t="s">
        <v>1056</v>
      </c>
      <c r="D1765" s="275">
        <v>0</v>
      </c>
      <c r="E1765" s="275">
        <v>100</v>
      </c>
      <c r="F1765" s="275" t="s">
        <v>456</v>
      </c>
      <c r="G1765" s="275">
        <v>1</v>
      </c>
      <c r="H1765" s="275">
        <f>'Pixel-System'!O23</f>
        <v>50</v>
      </c>
      <c r="I1765" s="276" t="s">
        <v>6207</v>
      </c>
      <c r="J1765" s="276">
        <f t="shared" si="27"/>
        <v>5000</v>
      </c>
      <c r="K1765" s="277"/>
    </row>
    <row r="1766" spans="1:11" x14ac:dyDescent="0.15">
      <c r="A1766" s="274">
        <v>1765</v>
      </c>
      <c r="B1766" s="275" t="s">
        <v>2235</v>
      </c>
      <c r="C1766" s="275" t="s">
        <v>1056</v>
      </c>
      <c r="D1766" s="275">
        <v>0</v>
      </c>
      <c r="E1766" s="275">
        <v>100</v>
      </c>
      <c r="F1766" s="275" t="s">
        <v>456</v>
      </c>
      <c r="G1766" s="275">
        <v>1</v>
      </c>
      <c r="H1766" s="275">
        <f>'Pixel-System'!O24</f>
        <v>0</v>
      </c>
      <c r="I1766" s="276" t="s">
        <v>6207</v>
      </c>
      <c r="J1766" s="276">
        <f t="shared" si="27"/>
        <v>0</v>
      </c>
      <c r="K1766" s="277"/>
    </row>
    <row r="1767" spans="1:11" x14ac:dyDescent="0.15">
      <c r="A1767" s="274">
        <v>1766</v>
      </c>
      <c r="B1767" s="275" t="s">
        <v>2236</v>
      </c>
      <c r="C1767" s="275" t="s">
        <v>1056</v>
      </c>
      <c r="D1767" s="275">
        <v>0</v>
      </c>
      <c r="E1767" s="275">
        <v>100</v>
      </c>
      <c r="F1767" s="275" t="s">
        <v>456</v>
      </c>
      <c r="G1767" s="275">
        <v>1</v>
      </c>
      <c r="H1767" s="275">
        <f>'Pixel-System'!O25</f>
        <v>0</v>
      </c>
      <c r="I1767" s="276" t="s">
        <v>6207</v>
      </c>
      <c r="J1767" s="276">
        <f t="shared" si="27"/>
        <v>0</v>
      </c>
      <c r="K1767" s="277"/>
    </row>
    <row r="1768" spans="1:11" x14ac:dyDescent="0.15">
      <c r="A1768" s="274">
        <v>1767</v>
      </c>
      <c r="B1768" s="275" t="s">
        <v>2237</v>
      </c>
      <c r="C1768" s="275" t="s">
        <v>1056</v>
      </c>
      <c r="D1768" s="275">
        <v>0</v>
      </c>
      <c r="E1768" s="275">
        <v>100</v>
      </c>
      <c r="F1768" s="275" t="s">
        <v>456</v>
      </c>
      <c r="G1768" s="275">
        <v>1</v>
      </c>
      <c r="H1768" s="275">
        <f>'Pixel-System'!O26</f>
        <v>28</v>
      </c>
      <c r="I1768" s="276" t="s">
        <v>6207</v>
      </c>
      <c r="J1768" s="276">
        <f t="shared" si="27"/>
        <v>2800</v>
      </c>
      <c r="K1768" s="277"/>
    </row>
    <row r="1769" spans="1:11" x14ac:dyDescent="0.15">
      <c r="A1769" s="274">
        <v>1768</v>
      </c>
      <c r="B1769" s="275" t="s">
        <v>2238</v>
      </c>
      <c r="C1769" s="275" t="s">
        <v>1056</v>
      </c>
      <c r="D1769" s="275">
        <v>0</v>
      </c>
      <c r="E1769" s="275">
        <v>100</v>
      </c>
      <c r="F1769" s="275" t="s">
        <v>456</v>
      </c>
      <c r="G1769" s="275">
        <v>1</v>
      </c>
      <c r="H1769" s="275">
        <f>'Pixel-System'!O27</f>
        <v>33</v>
      </c>
      <c r="I1769" s="276" t="s">
        <v>6207</v>
      </c>
      <c r="J1769" s="276">
        <f t="shared" si="27"/>
        <v>3300</v>
      </c>
      <c r="K1769" s="277"/>
    </row>
    <row r="1770" spans="1:11" x14ac:dyDescent="0.15">
      <c r="A1770" s="274">
        <v>1769</v>
      </c>
      <c r="B1770" s="275" t="s">
        <v>2239</v>
      </c>
      <c r="C1770" s="275" t="s">
        <v>1056</v>
      </c>
      <c r="D1770" s="275">
        <v>0</v>
      </c>
      <c r="E1770" s="275">
        <v>100</v>
      </c>
      <c r="F1770" s="275" t="s">
        <v>456</v>
      </c>
      <c r="G1770" s="275">
        <v>1</v>
      </c>
      <c r="H1770" s="275">
        <f>'Pixel-System'!O28</f>
        <v>38</v>
      </c>
      <c r="I1770" s="276" t="s">
        <v>6207</v>
      </c>
      <c r="J1770" s="276">
        <f t="shared" si="27"/>
        <v>3800</v>
      </c>
      <c r="K1770" s="277"/>
    </row>
    <row r="1771" spans="1:11" x14ac:dyDescent="0.15">
      <c r="A1771" s="274">
        <v>1770</v>
      </c>
      <c r="B1771" s="275" t="s">
        <v>2240</v>
      </c>
      <c r="C1771" s="275" t="s">
        <v>1056</v>
      </c>
      <c r="D1771" s="275">
        <v>0</v>
      </c>
      <c r="E1771" s="275">
        <v>100</v>
      </c>
      <c r="F1771" s="275" t="s">
        <v>456</v>
      </c>
      <c r="G1771" s="275">
        <v>1</v>
      </c>
      <c r="H1771" s="275">
        <f>'Pixel-System'!O29</f>
        <v>43</v>
      </c>
      <c r="I1771" s="276" t="s">
        <v>6207</v>
      </c>
      <c r="J1771" s="276">
        <f t="shared" si="27"/>
        <v>4300</v>
      </c>
      <c r="K1771" s="277"/>
    </row>
    <row r="1772" spans="1:11" x14ac:dyDescent="0.15">
      <c r="A1772" s="274">
        <v>1771</v>
      </c>
      <c r="B1772" s="275" t="s">
        <v>2241</v>
      </c>
      <c r="C1772" s="275" t="s">
        <v>1056</v>
      </c>
      <c r="D1772" s="275">
        <v>0</v>
      </c>
      <c r="E1772" s="275">
        <v>100</v>
      </c>
      <c r="F1772" s="275" t="s">
        <v>456</v>
      </c>
      <c r="G1772" s="275">
        <v>1</v>
      </c>
      <c r="H1772" s="275">
        <f>'Pixel-System'!O30</f>
        <v>48</v>
      </c>
      <c r="I1772" s="276" t="s">
        <v>6207</v>
      </c>
      <c r="J1772" s="276">
        <f t="shared" si="27"/>
        <v>4800</v>
      </c>
      <c r="K1772" s="277"/>
    </row>
    <row r="1773" spans="1:11" x14ac:dyDescent="0.15">
      <c r="A1773" s="274">
        <v>1772</v>
      </c>
      <c r="B1773" s="275" t="s">
        <v>2242</v>
      </c>
      <c r="C1773" s="275" t="s">
        <v>1056</v>
      </c>
      <c r="D1773" s="275">
        <v>0</v>
      </c>
      <c r="E1773" s="275">
        <v>100</v>
      </c>
      <c r="F1773" s="275" t="s">
        <v>456</v>
      </c>
      <c r="G1773" s="275">
        <v>1</v>
      </c>
      <c r="H1773" s="275">
        <f>'Pixel-System'!O31</f>
        <v>53</v>
      </c>
      <c r="I1773" s="276" t="s">
        <v>6207</v>
      </c>
      <c r="J1773" s="276">
        <f t="shared" si="27"/>
        <v>5300</v>
      </c>
      <c r="K1773" s="277"/>
    </row>
    <row r="1774" spans="1:11" x14ac:dyDescent="0.15">
      <c r="A1774" s="274">
        <v>1773</v>
      </c>
      <c r="B1774" s="275" t="s">
        <v>2243</v>
      </c>
      <c r="C1774" s="275" t="s">
        <v>1056</v>
      </c>
      <c r="D1774" s="275">
        <v>0</v>
      </c>
      <c r="E1774" s="275">
        <v>100</v>
      </c>
      <c r="F1774" s="275" t="s">
        <v>456</v>
      </c>
      <c r="G1774" s="275">
        <v>1</v>
      </c>
      <c r="H1774" s="275">
        <f>'Pixel-System'!O32</f>
        <v>58</v>
      </c>
      <c r="I1774" s="276" t="s">
        <v>6207</v>
      </c>
      <c r="J1774" s="276">
        <f t="shared" si="27"/>
        <v>5800</v>
      </c>
      <c r="K1774" s="277"/>
    </row>
    <row r="1775" spans="1:11" x14ac:dyDescent="0.15">
      <c r="A1775" s="274">
        <v>1774</v>
      </c>
      <c r="B1775" s="275" t="s">
        <v>2244</v>
      </c>
      <c r="C1775" s="275" t="s">
        <v>1056</v>
      </c>
      <c r="D1775" s="275">
        <v>0</v>
      </c>
      <c r="E1775" s="275">
        <v>100</v>
      </c>
      <c r="F1775" s="275" t="s">
        <v>456</v>
      </c>
      <c r="G1775" s="275">
        <v>1</v>
      </c>
      <c r="H1775" s="275">
        <f>'Pixel-System'!O33</f>
        <v>63</v>
      </c>
      <c r="I1775" s="276" t="s">
        <v>6207</v>
      </c>
      <c r="J1775" s="276">
        <f t="shared" si="27"/>
        <v>6300</v>
      </c>
      <c r="K1775" s="277"/>
    </row>
    <row r="1776" spans="1:11" x14ac:dyDescent="0.15">
      <c r="A1776" s="274">
        <v>1775</v>
      </c>
      <c r="B1776" s="275" t="s">
        <v>2245</v>
      </c>
      <c r="C1776" s="275" t="s">
        <v>1056</v>
      </c>
      <c r="D1776" s="275">
        <v>0</v>
      </c>
      <c r="E1776" s="275">
        <v>100</v>
      </c>
      <c r="F1776" s="275" t="s">
        <v>456</v>
      </c>
      <c r="G1776" s="275">
        <v>1</v>
      </c>
      <c r="H1776" s="275">
        <f>'Pixel-System'!O34</f>
        <v>68</v>
      </c>
      <c r="I1776" s="276" t="s">
        <v>6207</v>
      </c>
      <c r="J1776" s="276">
        <f t="shared" si="27"/>
        <v>6800</v>
      </c>
      <c r="K1776" s="277"/>
    </row>
    <row r="1777" spans="1:11" x14ac:dyDescent="0.15">
      <c r="A1777" s="274">
        <v>1776</v>
      </c>
      <c r="B1777" s="275" t="s">
        <v>2246</v>
      </c>
      <c r="C1777" s="275" t="s">
        <v>1056</v>
      </c>
      <c r="D1777" s="275">
        <v>0</v>
      </c>
      <c r="E1777" s="275">
        <v>100</v>
      </c>
      <c r="F1777" s="275" t="s">
        <v>456</v>
      </c>
      <c r="G1777" s="275">
        <v>1</v>
      </c>
      <c r="H1777" s="275">
        <f>'Pixel-System'!O35</f>
        <v>73</v>
      </c>
      <c r="I1777" s="276" t="s">
        <v>6207</v>
      </c>
      <c r="J1777" s="276">
        <f t="shared" si="27"/>
        <v>7300</v>
      </c>
      <c r="K1777" s="277"/>
    </row>
    <row r="1778" spans="1:11" x14ac:dyDescent="0.15">
      <c r="A1778" s="274">
        <v>1777</v>
      </c>
      <c r="B1778" s="275" t="s">
        <v>2247</v>
      </c>
      <c r="C1778" s="275" t="s">
        <v>1056</v>
      </c>
      <c r="D1778" s="275">
        <v>0</v>
      </c>
      <c r="E1778" s="275">
        <v>100</v>
      </c>
      <c r="F1778" s="275" t="s">
        <v>456</v>
      </c>
      <c r="G1778" s="275">
        <v>1</v>
      </c>
      <c r="H1778" s="275">
        <f>'Pixel-System'!O36</f>
        <v>78</v>
      </c>
      <c r="I1778" s="276" t="s">
        <v>6207</v>
      </c>
      <c r="J1778" s="276">
        <f t="shared" si="27"/>
        <v>7800</v>
      </c>
      <c r="K1778" s="277"/>
    </row>
    <row r="1779" spans="1:11" x14ac:dyDescent="0.15">
      <c r="A1779" s="274">
        <v>1778</v>
      </c>
      <c r="B1779" s="275" t="s">
        <v>2248</v>
      </c>
      <c r="C1779" s="275" t="s">
        <v>1056</v>
      </c>
      <c r="D1779" s="275">
        <v>0</v>
      </c>
      <c r="E1779" s="275">
        <v>100</v>
      </c>
      <c r="F1779" s="275" t="s">
        <v>456</v>
      </c>
      <c r="G1779" s="275">
        <v>1</v>
      </c>
      <c r="H1779" s="275">
        <f>'Pixel-System'!O37</f>
        <v>83</v>
      </c>
      <c r="I1779" s="276" t="s">
        <v>6207</v>
      </c>
      <c r="J1779" s="276">
        <f t="shared" si="27"/>
        <v>8300</v>
      </c>
      <c r="K1779" s="277"/>
    </row>
    <row r="1780" spans="1:11" x14ac:dyDescent="0.15">
      <c r="A1780" s="274">
        <v>1779</v>
      </c>
      <c r="B1780" s="275" t="s">
        <v>2249</v>
      </c>
      <c r="C1780" s="275" t="s">
        <v>1056</v>
      </c>
      <c r="D1780" s="275">
        <v>0</v>
      </c>
      <c r="E1780" s="275">
        <v>100</v>
      </c>
      <c r="F1780" s="275" t="s">
        <v>456</v>
      </c>
      <c r="G1780" s="275">
        <v>1</v>
      </c>
      <c r="H1780" s="275">
        <f>'Pixel-System'!O38</f>
        <v>7</v>
      </c>
      <c r="I1780" s="276" t="s">
        <v>6207</v>
      </c>
      <c r="J1780" s="276">
        <f t="shared" si="27"/>
        <v>700</v>
      </c>
      <c r="K1780" s="277"/>
    </row>
    <row r="1781" spans="1:11" x14ac:dyDescent="0.15">
      <c r="A1781" s="274">
        <v>1780</v>
      </c>
      <c r="B1781" s="275" t="s">
        <v>2250</v>
      </c>
      <c r="C1781" s="275" t="s">
        <v>1056</v>
      </c>
      <c r="D1781" s="275">
        <v>0</v>
      </c>
      <c r="E1781" s="275">
        <v>100</v>
      </c>
      <c r="F1781" s="275" t="s">
        <v>456</v>
      </c>
      <c r="G1781" s="275">
        <v>1</v>
      </c>
      <c r="H1781" s="275">
        <f>'Pixel-System'!O39</f>
        <v>5</v>
      </c>
      <c r="I1781" s="276" t="s">
        <v>6207</v>
      </c>
      <c r="J1781" s="276">
        <f t="shared" si="27"/>
        <v>500</v>
      </c>
      <c r="K1781" s="277"/>
    </row>
    <row r="1782" spans="1:11" x14ac:dyDescent="0.15">
      <c r="A1782" s="274">
        <v>1781</v>
      </c>
      <c r="B1782" s="275" t="s">
        <v>2251</v>
      </c>
      <c r="C1782" s="275" t="s">
        <v>1056</v>
      </c>
      <c r="D1782" s="275">
        <v>0</v>
      </c>
      <c r="E1782" s="275">
        <v>100</v>
      </c>
      <c r="F1782" s="275" t="s">
        <v>456</v>
      </c>
      <c r="G1782" s="275">
        <v>1</v>
      </c>
      <c r="H1782" s="275">
        <f>'Pixel-System'!O40</f>
        <v>0</v>
      </c>
      <c r="I1782" s="276" t="s">
        <v>6207</v>
      </c>
      <c r="J1782" s="276">
        <f t="shared" si="27"/>
        <v>0</v>
      </c>
      <c r="K1782" s="277"/>
    </row>
    <row r="1783" spans="1:11" x14ac:dyDescent="0.15">
      <c r="A1783" s="274">
        <v>1782</v>
      </c>
      <c r="B1783" s="275" t="s">
        <v>2252</v>
      </c>
      <c r="C1783" s="275" t="s">
        <v>1056</v>
      </c>
      <c r="D1783" s="275">
        <v>0</v>
      </c>
      <c r="E1783" s="275">
        <v>100</v>
      </c>
      <c r="F1783" s="275" t="s">
        <v>456</v>
      </c>
      <c r="G1783" s="275">
        <v>1</v>
      </c>
      <c r="H1783" s="275">
        <f>'Pixel-System'!O41</f>
        <v>0</v>
      </c>
      <c r="I1783" s="276" t="s">
        <v>6207</v>
      </c>
      <c r="J1783" s="276">
        <f t="shared" si="27"/>
        <v>0</v>
      </c>
      <c r="K1783" s="277"/>
    </row>
    <row r="1784" spans="1:11" x14ac:dyDescent="0.15">
      <c r="A1784" s="274">
        <v>1783</v>
      </c>
      <c r="B1784" s="275" t="s">
        <v>2253</v>
      </c>
      <c r="C1784" s="275" t="s">
        <v>1056</v>
      </c>
      <c r="D1784" s="275">
        <v>0</v>
      </c>
      <c r="E1784" s="275">
        <v>100</v>
      </c>
      <c r="F1784" s="275" t="s">
        <v>456</v>
      </c>
      <c r="G1784" s="275">
        <v>1</v>
      </c>
      <c r="H1784" s="275">
        <f>'Pixel-System'!O42</f>
        <v>12</v>
      </c>
      <c r="I1784" s="276" t="s">
        <v>6207</v>
      </c>
      <c r="J1784" s="276">
        <f t="shared" si="27"/>
        <v>1200</v>
      </c>
      <c r="K1784" s="277"/>
    </row>
    <row r="1785" spans="1:11" x14ac:dyDescent="0.15">
      <c r="A1785" s="274">
        <v>1784</v>
      </c>
      <c r="B1785" s="275" t="s">
        <v>2254</v>
      </c>
      <c r="C1785" s="275" t="s">
        <v>1056</v>
      </c>
      <c r="D1785" s="275">
        <v>0</v>
      </c>
      <c r="E1785" s="275">
        <v>100</v>
      </c>
      <c r="F1785" s="275" t="s">
        <v>456</v>
      </c>
      <c r="G1785" s="275">
        <v>1</v>
      </c>
      <c r="H1785" s="275">
        <f>'Pixel-System'!O43</f>
        <v>15</v>
      </c>
      <c r="I1785" s="276" t="s">
        <v>6207</v>
      </c>
      <c r="J1785" s="276">
        <f t="shared" si="27"/>
        <v>1500</v>
      </c>
      <c r="K1785" s="277"/>
    </row>
    <row r="1786" spans="1:11" x14ac:dyDescent="0.15">
      <c r="A1786" s="274">
        <v>1785</v>
      </c>
      <c r="B1786" s="275" t="s">
        <v>2255</v>
      </c>
      <c r="C1786" s="275" t="s">
        <v>1056</v>
      </c>
      <c r="D1786" s="275">
        <v>0</v>
      </c>
      <c r="E1786" s="275">
        <v>100</v>
      </c>
      <c r="F1786" s="275" t="s">
        <v>456</v>
      </c>
      <c r="G1786" s="275">
        <v>1</v>
      </c>
      <c r="H1786" s="275">
        <f>'Pixel-System'!O44</f>
        <v>18</v>
      </c>
      <c r="I1786" s="276" t="s">
        <v>6207</v>
      </c>
      <c r="J1786" s="276">
        <f t="shared" si="27"/>
        <v>1800</v>
      </c>
      <c r="K1786" s="277"/>
    </row>
    <row r="1787" spans="1:11" x14ac:dyDescent="0.15">
      <c r="A1787" s="274">
        <v>1786</v>
      </c>
      <c r="B1787" s="275" t="s">
        <v>2256</v>
      </c>
      <c r="C1787" s="275" t="s">
        <v>1056</v>
      </c>
      <c r="D1787" s="275">
        <v>0</v>
      </c>
      <c r="E1787" s="275">
        <v>100</v>
      </c>
      <c r="F1787" s="275" t="s">
        <v>456</v>
      </c>
      <c r="G1787" s="275">
        <v>1</v>
      </c>
      <c r="H1787" s="275">
        <f>'Pixel-System'!O45</f>
        <v>21</v>
      </c>
      <c r="I1787" s="276" t="s">
        <v>6207</v>
      </c>
      <c r="J1787" s="276">
        <f t="shared" si="27"/>
        <v>2100</v>
      </c>
      <c r="K1787" s="277"/>
    </row>
    <row r="1788" spans="1:11" x14ac:dyDescent="0.15">
      <c r="A1788" s="274">
        <v>1787</v>
      </c>
      <c r="B1788" s="275" t="s">
        <v>2257</v>
      </c>
      <c r="C1788" s="275" t="s">
        <v>1056</v>
      </c>
      <c r="D1788" s="275">
        <v>0</v>
      </c>
      <c r="E1788" s="275">
        <v>100</v>
      </c>
      <c r="F1788" s="275" t="s">
        <v>456</v>
      </c>
      <c r="G1788" s="275">
        <v>1</v>
      </c>
      <c r="H1788" s="275">
        <f>'Pixel-System'!O46</f>
        <v>24</v>
      </c>
      <c r="I1788" s="276" t="s">
        <v>6207</v>
      </c>
      <c r="J1788" s="276">
        <f t="shared" si="27"/>
        <v>2400</v>
      </c>
      <c r="K1788" s="277"/>
    </row>
    <row r="1789" spans="1:11" x14ac:dyDescent="0.15">
      <c r="A1789" s="274">
        <v>1788</v>
      </c>
      <c r="B1789" s="275" t="s">
        <v>2258</v>
      </c>
      <c r="C1789" s="275" t="s">
        <v>1056</v>
      </c>
      <c r="D1789" s="275">
        <v>0</v>
      </c>
      <c r="E1789" s="275">
        <v>100</v>
      </c>
      <c r="F1789" s="275" t="s">
        <v>456</v>
      </c>
      <c r="G1789" s="275">
        <v>1</v>
      </c>
      <c r="H1789" s="275">
        <f>'Pixel-System'!O47</f>
        <v>27</v>
      </c>
      <c r="I1789" s="276" t="s">
        <v>6207</v>
      </c>
      <c r="J1789" s="276">
        <f t="shared" si="27"/>
        <v>2700</v>
      </c>
      <c r="K1789" s="277"/>
    </row>
    <row r="1790" spans="1:11" x14ac:dyDescent="0.15">
      <c r="A1790" s="274">
        <v>1789</v>
      </c>
      <c r="B1790" s="275" t="s">
        <v>2259</v>
      </c>
      <c r="C1790" s="275" t="s">
        <v>1056</v>
      </c>
      <c r="D1790" s="275">
        <v>0</v>
      </c>
      <c r="E1790" s="275">
        <v>100</v>
      </c>
      <c r="F1790" s="275" t="s">
        <v>456</v>
      </c>
      <c r="G1790" s="275">
        <v>1</v>
      </c>
      <c r="H1790" s="275">
        <f>'Pixel-System'!O48</f>
        <v>30</v>
      </c>
      <c r="I1790" s="276" t="s">
        <v>6207</v>
      </c>
      <c r="J1790" s="276">
        <f t="shared" si="27"/>
        <v>3000</v>
      </c>
      <c r="K1790" s="277"/>
    </row>
    <row r="1791" spans="1:11" x14ac:dyDescent="0.15">
      <c r="A1791" s="274">
        <v>1790</v>
      </c>
      <c r="B1791" s="275" t="s">
        <v>2260</v>
      </c>
      <c r="C1791" s="275" t="s">
        <v>1056</v>
      </c>
      <c r="D1791" s="275">
        <v>0</v>
      </c>
      <c r="E1791" s="275">
        <v>100</v>
      </c>
      <c r="F1791" s="275" t="s">
        <v>456</v>
      </c>
      <c r="G1791" s="275">
        <v>1</v>
      </c>
      <c r="H1791" s="275">
        <f>'Pixel-System'!O49</f>
        <v>33</v>
      </c>
      <c r="I1791" s="276" t="s">
        <v>6207</v>
      </c>
      <c r="J1791" s="276">
        <f t="shared" si="27"/>
        <v>3300</v>
      </c>
      <c r="K1791" s="277"/>
    </row>
    <row r="1792" spans="1:11" x14ac:dyDescent="0.15">
      <c r="A1792" s="274">
        <v>1791</v>
      </c>
      <c r="B1792" s="275" t="s">
        <v>2261</v>
      </c>
      <c r="C1792" s="275" t="s">
        <v>1056</v>
      </c>
      <c r="D1792" s="275">
        <v>0</v>
      </c>
      <c r="E1792" s="275">
        <v>100</v>
      </c>
      <c r="F1792" s="275" t="s">
        <v>456</v>
      </c>
      <c r="G1792" s="275">
        <v>1</v>
      </c>
      <c r="H1792" s="275">
        <f>'Pixel-System'!O50</f>
        <v>36</v>
      </c>
      <c r="I1792" s="276" t="s">
        <v>6207</v>
      </c>
      <c r="J1792" s="276">
        <f t="shared" si="27"/>
        <v>3600</v>
      </c>
      <c r="K1792" s="277"/>
    </row>
    <row r="1793" spans="1:11" x14ac:dyDescent="0.15">
      <c r="A1793" s="274">
        <v>1792</v>
      </c>
      <c r="B1793" s="275" t="s">
        <v>2262</v>
      </c>
      <c r="C1793" s="275" t="s">
        <v>1056</v>
      </c>
      <c r="D1793" s="275">
        <v>0</v>
      </c>
      <c r="E1793" s="275">
        <v>100</v>
      </c>
      <c r="F1793" s="275" t="s">
        <v>456</v>
      </c>
      <c r="G1793" s="275">
        <v>1</v>
      </c>
      <c r="H1793" s="275">
        <f>'Pixel-System'!O51</f>
        <v>39</v>
      </c>
      <c r="I1793" s="276" t="s">
        <v>6207</v>
      </c>
      <c r="J1793" s="276">
        <f t="shared" si="27"/>
        <v>3900</v>
      </c>
      <c r="K1793" s="277"/>
    </row>
    <row r="1794" spans="1:11" x14ac:dyDescent="0.15">
      <c r="A1794" s="274">
        <v>1793</v>
      </c>
      <c r="B1794" s="275" t="s">
        <v>2263</v>
      </c>
      <c r="C1794" s="275" t="s">
        <v>1056</v>
      </c>
      <c r="D1794" s="275">
        <v>0</v>
      </c>
      <c r="E1794" s="275">
        <v>100</v>
      </c>
      <c r="F1794" s="275" t="s">
        <v>456</v>
      </c>
      <c r="G1794" s="275">
        <v>1</v>
      </c>
      <c r="H1794" s="275">
        <f>'Pixel-System'!O52</f>
        <v>42</v>
      </c>
      <c r="I1794" s="276" t="s">
        <v>6207</v>
      </c>
      <c r="J1794" s="276">
        <f t="shared" si="27"/>
        <v>4200</v>
      </c>
      <c r="K1794" s="277"/>
    </row>
    <row r="1795" spans="1:11" x14ac:dyDescent="0.15">
      <c r="A1795" s="274">
        <v>1794</v>
      </c>
      <c r="B1795" s="275" t="s">
        <v>2264</v>
      </c>
      <c r="C1795" s="275" t="s">
        <v>1056</v>
      </c>
      <c r="D1795" s="275">
        <v>0</v>
      </c>
      <c r="E1795" s="275">
        <v>100</v>
      </c>
      <c r="F1795" s="275" t="s">
        <v>456</v>
      </c>
      <c r="G1795" s="275">
        <v>1</v>
      </c>
      <c r="H1795" s="275">
        <f>'Pixel-System'!O53</f>
        <v>45</v>
      </c>
      <c r="I1795" s="276" t="s">
        <v>6207</v>
      </c>
      <c r="J1795" s="276">
        <f t="shared" si="27"/>
        <v>4500</v>
      </c>
      <c r="K1795" s="277"/>
    </row>
    <row r="1796" spans="1:11" x14ac:dyDescent="0.15">
      <c r="A1796" s="274">
        <v>1795</v>
      </c>
      <c r="B1796" s="275" t="s">
        <v>2265</v>
      </c>
      <c r="C1796" s="275" t="s">
        <v>1056</v>
      </c>
      <c r="D1796" s="275">
        <v>0</v>
      </c>
      <c r="E1796" s="275">
        <v>100</v>
      </c>
      <c r="F1796" s="275" t="s">
        <v>456</v>
      </c>
      <c r="G1796" s="275">
        <v>1</v>
      </c>
      <c r="H1796" s="275">
        <f>'Pixel-System'!O54</f>
        <v>0</v>
      </c>
      <c r="I1796" s="276" t="s">
        <v>6207</v>
      </c>
      <c r="J1796" s="276">
        <f t="shared" si="27"/>
        <v>0</v>
      </c>
      <c r="K1796" s="277"/>
    </row>
    <row r="1797" spans="1:11" x14ac:dyDescent="0.15">
      <c r="A1797" s="274">
        <v>1796</v>
      </c>
      <c r="B1797" s="275" t="s">
        <v>2266</v>
      </c>
      <c r="C1797" s="275" t="s">
        <v>1056</v>
      </c>
      <c r="D1797" s="275">
        <v>0</v>
      </c>
      <c r="E1797" s="275">
        <v>100</v>
      </c>
      <c r="F1797" s="275" t="s">
        <v>456</v>
      </c>
      <c r="G1797" s="275">
        <v>1</v>
      </c>
      <c r="H1797" s="275">
        <f>'Pixel-System'!O55</f>
        <v>0</v>
      </c>
      <c r="I1797" s="276" t="s">
        <v>6207</v>
      </c>
      <c r="J1797" s="276">
        <f t="shared" si="27"/>
        <v>0</v>
      </c>
      <c r="K1797" s="277"/>
    </row>
    <row r="1798" spans="1:11" x14ac:dyDescent="0.15">
      <c r="A1798" s="274">
        <v>1797</v>
      </c>
      <c r="B1798" s="275" t="s">
        <v>2267</v>
      </c>
      <c r="C1798" s="275" t="s">
        <v>1056</v>
      </c>
      <c r="D1798" s="275">
        <v>0</v>
      </c>
      <c r="E1798" s="275">
        <v>100</v>
      </c>
      <c r="F1798" s="275" t="s">
        <v>456</v>
      </c>
      <c r="G1798" s="275">
        <v>1</v>
      </c>
      <c r="H1798" s="275">
        <f>'Pixel-System'!O56</f>
        <v>0</v>
      </c>
      <c r="I1798" s="276" t="s">
        <v>6207</v>
      </c>
      <c r="J1798" s="276">
        <f t="shared" si="27"/>
        <v>0</v>
      </c>
      <c r="K1798" s="277"/>
    </row>
    <row r="1799" spans="1:11" x14ac:dyDescent="0.15">
      <c r="A1799" s="274">
        <v>1798</v>
      </c>
      <c r="B1799" s="275" t="s">
        <v>2268</v>
      </c>
      <c r="C1799" s="275" t="s">
        <v>1056</v>
      </c>
      <c r="D1799" s="275">
        <v>0</v>
      </c>
      <c r="E1799" s="275">
        <v>100</v>
      </c>
      <c r="F1799" s="275" t="s">
        <v>456</v>
      </c>
      <c r="G1799" s="275">
        <v>1</v>
      </c>
      <c r="H1799" s="275">
        <f>'Pixel-System'!O57</f>
        <v>0</v>
      </c>
      <c r="I1799" s="276" t="s">
        <v>6207</v>
      </c>
      <c r="J1799" s="276">
        <f t="shared" si="27"/>
        <v>0</v>
      </c>
      <c r="K1799" s="277"/>
    </row>
    <row r="1800" spans="1:11" x14ac:dyDescent="0.15">
      <c r="A1800" s="274">
        <v>1799</v>
      </c>
      <c r="B1800" s="275" t="s">
        <v>2269</v>
      </c>
      <c r="C1800" s="275" t="s">
        <v>1056</v>
      </c>
      <c r="D1800" s="275">
        <v>0</v>
      </c>
      <c r="E1800" s="275">
        <v>100</v>
      </c>
      <c r="F1800" s="275" t="s">
        <v>456</v>
      </c>
      <c r="G1800" s="275">
        <v>1</v>
      </c>
      <c r="H1800" s="275">
        <f>'Pixel-System'!O58</f>
        <v>97</v>
      </c>
      <c r="I1800" s="276" t="s">
        <v>6207</v>
      </c>
      <c r="J1800" s="276">
        <f t="shared" si="27"/>
        <v>9700</v>
      </c>
      <c r="K1800" s="277"/>
    </row>
    <row r="1801" spans="1:11" x14ac:dyDescent="0.15">
      <c r="A1801" s="274">
        <v>1800</v>
      </c>
      <c r="B1801" s="275" t="s">
        <v>2270</v>
      </c>
      <c r="C1801" s="275" t="s">
        <v>1056</v>
      </c>
      <c r="D1801" s="275">
        <v>0</v>
      </c>
      <c r="E1801" s="275">
        <v>100</v>
      </c>
      <c r="F1801" s="275" t="s">
        <v>456</v>
      </c>
      <c r="G1801" s="275">
        <v>1</v>
      </c>
      <c r="H1801" s="275">
        <f>'Pixel-System'!O59</f>
        <v>93</v>
      </c>
      <c r="I1801" s="276" t="s">
        <v>6207</v>
      </c>
      <c r="J1801" s="276">
        <f t="shared" si="27"/>
        <v>9300</v>
      </c>
      <c r="K1801" s="277"/>
    </row>
    <row r="1802" spans="1:11" x14ac:dyDescent="0.15">
      <c r="A1802" s="274">
        <v>1801</v>
      </c>
      <c r="B1802" s="275" t="s">
        <v>2271</v>
      </c>
      <c r="C1802" s="275" t="s">
        <v>1056</v>
      </c>
      <c r="D1802" s="275">
        <v>0</v>
      </c>
      <c r="E1802" s="275">
        <v>100</v>
      </c>
      <c r="F1802" s="275" t="s">
        <v>456</v>
      </c>
      <c r="G1802" s="275">
        <v>1</v>
      </c>
      <c r="H1802" s="275">
        <f>'Pixel-System'!O60</f>
        <v>89</v>
      </c>
      <c r="I1802" s="276" t="s">
        <v>6207</v>
      </c>
      <c r="J1802" s="276">
        <f t="shared" si="27"/>
        <v>8900</v>
      </c>
      <c r="K1802" s="277"/>
    </row>
    <row r="1803" spans="1:11" x14ac:dyDescent="0.15">
      <c r="A1803" s="274">
        <v>1802</v>
      </c>
      <c r="B1803" s="275" t="s">
        <v>2272</v>
      </c>
      <c r="C1803" s="275" t="s">
        <v>1056</v>
      </c>
      <c r="D1803" s="275">
        <v>0</v>
      </c>
      <c r="E1803" s="275">
        <v>100</v>
      </c>
      <c r="F1803" s="275" t="s">
        <v>456</v>
      </c>
      <c r="G1803" s="275">
        <v>1</v>
      </c>
      <c r="H1803" s="275">
        <f>'Pixel-System'!O61</f>
        <v>85</v>
      </c>
      <c r="I1803" s="276" t="s">
        <v>6207</v>
      </c>
      <c r="J1803" s="276">
        <f t="shared" si="27"/>
        <v>8500</v>
      </c>
      <c r="K1803" s="277"/>
    </row>
    <row r="1804" spans="1:11" x14ac:dyDescent="0.15">
      <c r="A1804" s="274">
        <v>1803</v>
      </c>
      <c r="B1804" s="275" t="s">
        <v>2273</v>
      </c>
      <c r="C1804" s="275" t="s">
        <v>1056</v>
      </c>
      <c r="D1804" s="275">
        <v>0</v>
      </c>
      <c r="E1804" s="275">
        <v>100</v>
      </c>
      <c r="F1804" s="275" t="s">
        <v>456</v>
      </c>
      <c r="G1804" s="275">
        <v>1</v>
      </c>
      <c r="H1804" s="275">
        <f>'Pixel-System'!O62</f>
        <v>81</v>
      </c>
      <c r="I1804" s="276" t="s">
        <v>6207</v>
      </c>
      <c r="J1804" s="276">
        <f t="shared" si="27"/>
        <v>8100</v>
      </c>
      <c r="K1804" s="277"/>
    </row>
    <row r="1805" spans="1:11" x14ac:dyDescent="0.15">
      <c r="A1805" s="274">
        <v>1804</v>
      </c>
      <c r="B1805" s="275" t="s">
        <v>2274</v>
      </c>
      <c r="C1805" s="275" t="s">
        <v>1056</v>
      </c>
      <c r="D1805" s="275">
        <v>0</v>
      </c>
      <c r="E1805" s="275">
        <v>100</v>
      </c>
      <c r="F1805" s="275" t="s">
        <v>456</v>
      </c>
      <c r="G1805" s="275">
        <v>1</v>
      </c>
      <c r="H1805" s="275">
        <f>'Pixel-System'!O63</f>
        <v>77</v>
      </c>
      <c r="I1805" s="276" t="s">
        <v>6207</v>
      </c>
      <c r="J1805" s="276">
        <f t="shared" ref="J1805:J1868" si="28">H1805*100</f>
        <v>7700</v>
      </c>
      <c r="K1805" s="277"/>
    </row>
    <row r="1806" spans="1:11" x14ac:dyDescent="0.15">
      <c r="A1806" s="274">
        <v>1805</v>
      </c>
      <c r="B1806" s="275" t="s">
        <v>2275</v>
      </c>
      <c r="C1806" s="275" t="s">
        <v>1056</v>
      </c>
      <c r="D1806" s="275">
        <v>0</v>
      </c>
      <c r="E1806" s="275">
        <v>100</v>
      </c>
      <c r="F1806" s="275" t="s">
        <v>456</v>
      </c>
      <c r="G1806" s="275">
        <v>1</v>
      </c>
      <c r="H1806" s="275">
        <f>'Pixel-System'!O64</f>
        <v>73</v>
      </c>
      <c r="I1806" s="276" t="s">
        <v>6207</v>
      </c>
      <c r="J1806" s="276">
        <f t="shared" si="28"/>
        <v>7300</v>
      </c>
      <c r="K1806" s="277"/>
    </row>
    <row r="1807" spans="1:11" x14ac:dyDescent="0.15">
      <c r="A1807" s="274">
        <v>1806</v>
      </c>
      <c r="B1807" s="275" t="s">
        <v>2276</v>
      </c>
      <c r="C1807" s="275" t="s">
        <v>1056</v>
      </c>
      <c r="D1807" s="275">
        <v>0</v>
      </c>
      <c r="E1807" s="275">
        <v>100</v>
      </c>
      <c r="F1807" s="275" t="s">
        <v>456</v>
      </c>
      <c r="G1807" s="275">
        <v>1</v>
      </c>
      <c r="H1807" s="275">
        <f>'Pixel-System'!O65</f>
        <v>69</v>
      </c>
      <c r="I1807" s="276" t="s">
        <v>6207</v>
      </c>
      <c r="J1807" s="276">
        <f t="shared" si="28"/>
        <v>6900</v>
      </c>
      <c r="K1807" s="277"/>
    </row>
    <row r="1808" spans="1:11" x14ac:dyDescent="0.15">
      <c r="A1808" s="274">
        <v>1807</v>
      </c>
      <c r="B1808" s="275" t="s">
        <v>2277</v>
      </c>
      <c r="C1808" s="275" t="s">
        <v>1056</v>
      </c>
      <c r="D1808" s="275">
        <v>0</v>
      </c>
      <c r="E1808" s="275">
        <v>100</v>
      </c>
      <c r="F1808" s="275" t="s">
        <v>456</v>
      </c>
      <c r="G1808" s="275">
        <v>1</v>
      </c>
      <c r="H1808" s="275">
        <f>'Pixel-System'!O66</f>
        <v>65</v>
      </c>
      <c r="I1808" s="276" t="s">
        <v>6207</v>
      </c>
      <c r="J1808" s="276">
        <f t="shared" si="28"/>
        <v>6500</v>
      </c>
      <c r="K1808" s="277"/>
    </row>
    <row r="1809" spans="1:11" x14ac:dyDescent="0.15">
      <c r="A1809" s="274">
        <v>1808</v>
      </c>
      <c r="B1809" s="275" t="s">
        <v>2278</v>
      </c>
      <c r="C1809" s="275" t="s">
        <v>1056</v>
      </c>
      <c r="D1809" s="275">
        <v>0</v>
      </c>
      <c r="E1809" s="275">
        <v>100</v>
      </c>
      <c r="F1809" s="275" t="s">
        <v>456</v>
      </c>
      <c r="G1809" s="275">
        <v>1</v>
      </c>
      <c r="H1809" s="275">
        <f>'Pixel-System'!O67</f>
        <v>61</v>
      </c>
      <c r="I1809" s="276" t="s">
        <v>6207</v>
      </c>
      <c r="J1809" s="276">
        <f t="shared" si="28"/>
        <v>6100</v>
      </c>
      <c r="K1809" s="277"/>
    </row>
    <row r="1810" spans="1:11" x14ac:dyDescent="0.15">
      <c r="A1810" s="274">
        <v>1809</v>
      </c>
      <c r="B1810" s="275" t="s">
        <v>2279</v>
      </c>
      <c r="C1810" s="275" t="s">
        <v>1056</v>
      </c>
      <c r="D1810" s="275">
        <v>0</v>
      </c>
      <c r="E1810" s="275">
        <v>100</v>
      </c>
      <c r="F1810" s="275" t="s">
        <v>456</v>
      </c>
      <c r="G1810" s="275">
        <v>1</v>
      </c>
      <c r="H1810" s="275">
        <f>'Pixel-System'!O68</f>
        <v>57</v>
      </c>
      <c r="I1810" s="276" t="s">
        <v>6207</v>
      </c>
      <c r="J1810" s="276">
        <f t="shared" si="28"/>
        <v>5700</v>
      </c>
      <c r="K1810" s="277"/>
    </row>
    <row r="1811" spans="1:11" x14ac:dyDescent="0.15">
      <c r="A1811" s="274">
        <v>1810</v>
      </c>
      <c r="B1811" s="275" t="s">
        <v>2280</v>
      </c>
      <c r="C1811" s="275" t="s">
        <v>1056</v>
      </c>
      <c r="D1811" s="275">
        <v>0</v>
      </c>
      <c r="E1811" s="275">
        <v>100</v>
      </c>
      <c r="F1811" s="275" t="s">
        <v>456</v>
      </c>
      <c r="G1811" s="275">
        <v>1</v>
      </c>
      <c r="H1811" s="275">
        <f>'Pixel-System'!O69</f>
        <v>53</v>
      </c>
      <c r="I1811" s="276" t="s">
        <v>6207</v>
      </c>
      <c r="J1811" s="276">
        <f t="shared" si="28"/>
        <v>5300</v>
      </c>
      <c r="K1811" s="277"/>
    </row>
    <row r="1812" spans="1:11" x14ac:dyDescent="0.15">
      <c r="A1812" s="274">
        <v>1811</v>
      </c>
      <c r="B1812" s="275" t="s">
        <v>2281</v>
      </c>
      <c r="C1812" s="275" t="s">
        <v>1056</v>
      </c>
      <c r="D1812" s="275">
        <v>0</v>
      </c>
      <c r="E1812" s="275">
        <v>100</v>
      </c>
      <c r="F1812" s="275" t="s">
        <v>456</v>
      </c>
      <c r="G1812" s="275">
        <v>1</v>
      </c>
      <c r="H1812" s="275">
        <f>'Pixel-System'!O70</f>
        <v>0</v>
      </c>
      <c r="I1812" s="276" t="s">
        <v>6207</v>
      </c>
      <c r="J1812" s="276">
        <f t="shared" si="28"/>
        <v>0</v>
      </c>
      <c r="K1812" s="277"/>
    </row>
    <row r="1813" spans="1:11" x14ac:dyDescent="0.15">
      <c r="A1813" s="274">
        <v>1812</v>
      </c>
      <c r="B1813" s="275" t="s">
        <v>2282</v>
      </c>
      <c r="C1813" s="275" t="s">
        <v>1056</v>
      </c>
      <c r="D1813" s="275">
        <v>0</v>
      </c>
      <c r="E1813" s="275">
        <v>100</v>
      </c>
      <c r="F1813" s="275" t="s">
        <v>456</v>
      </c>
      <c r="G1813" s="275">
        <v>1</v>
      </c>
      <c r="H1813" s="275">
        <f>'Pixel-System'!O71</f>
        <v>0</v>
      </c>
      <c r="I1813" s="276" t="s">
        <v>6207</v>
      </c>
      <c r="J1813" s="276">
        <f t="shared" si="28"/>
        <v>0</v>
      </c>
      <c r="K1813" s="277"/>
    </row>
    <row r="1814" spans="1:11" x14ac:dyDescent="0.15">
      <c r="A1814" s="274">
        <v>1813</v>
      </c>
      <c r="B1814" s="275" t="s">
        <v>2283</v>
      </c>
      <c r="C1814" s="275" t="s">
        <v>1056</v>
      </c>
      <c r="D1814" s="275">
        <v>0</v>
      </c>
      <c r="E1814" s="275">
        <v>100</v>
      </c>
      <c r="F1814" s="275" t="s">
        <v>456</v>
      </c>
      <c r="G1814" s="275">
        <v>1</v>
      </c>
      <c r="H1814" s="275">
        <f>'Pixel-System'!O72</f>
        <v>0</v>
      </c>
      <c r="I1814" s="276" t="s">
        <v>6207</v>
      </c>
      <c r="J1814" s="276">
        <f t="shared" si="28"/>
        <v>0</v>
      </c>
      <c r="K1814" s="277"/>
    </row>
    <row r="1815" spans="1:11" x14ac:dyDescent="0.15">
      <c r="A1815" s="274">
        <v>1814</v>
      </c>
      <c r="B1815" s="275" t="s">
        <v>2284</v>
      </c>
      <c r="C1815" s="275" t="s">
        <v>1056</v>
      </c>
      <c r="D1815" s="275">
        <v>0</v>
      </c>
      <c r="E1815" s="275">
        <v>100</v>
      </c>
      <c r="F1815" s="275" t="s">
        <v>456</v>
      </c>
      <c r="G1815" s="275">
        <v>1</v>
      </c>
      <c r="H1815" s="275">
        <f>'Pixel-System'!O73</f>
        <v>0</v>
      </c>
      <c r="I1815" s="276" t="s">
        <v>6207</v>
      </c>
      <c r="J1815" s="276">
        <f t="shared" si="28"/>
        <v>0</v>
      </c>
      <c r="K1815" s="277"/>
    </row>
    <row r="1816" spans="1:11" x14ac:dyDescent="0.15">
      <c r="A1816" s="274">
        <v>1815</v>
      </c>
      <c r="B1816" s="285" t="s">
        <v>2285</v>
      </c>
      <c r="C1816" s="285" t="s">
        <v>1056</v>
      </c>
      <c r="D1816" s="285">
        <v>0</v>
      </c>
      <c r="E1816" s="285">
        <v>100</v>
      </c>
      <c r="F1816" s="285" t="s">
        <v>456</v>
      </c>
      <c r="G1816" s="285">
        <v>1</v>
      </c>
      <c r="H1816" s="285">
        <f>'Pixel-System'!O74</f>
        <v>0</v>
      </c>
      <c r="I1816" s="345" t="s">
        <v>6206</v>
      </c>
      <c r="J1816" s="345">
        <f t="shared" si="28"/>
        <v>0</v>
      </c>
      <c r="K1816" s="277"/>
    </row>
    <row r="1817" spans="1:11" x14ac:dyDescent="0.15">
      <c r="A1817" s="274">
        <v>1816</v>
      </c>
      <c r="B1817" s="285" t="s">
        <v>2286</v>
      </c>
      <c r="C1817" s="285" t="s">
        <v>1056</v>
      </c>
      <c r="D1817" s="285">
        <v>0</v>
      </c>
      <c r="E1817" s="285">
        <v>100</v>
      </c>
      <c r="F1817" s="285" t="s">
        <v>456</v>
      </c>
      <c r="G1817" s="285">
        <v>1</v>
      </c>
      <c r="H1817" s="285">
        <f>'Pixel-System'!O75</f>
        <v>0</v>
      </c>
      <c r="I1817" s="345" t="s">
        <v>6206</v>
      </c>
      <c r="J1817" s="345">
        <f t="shared" si="28"/>
        <v>0</v>
      </c>
      <c r="K1817" s="277"/>
    </row>
    <row r="1818" spans="1:11" x14ac:dyDescent="0.15">
      <c r="A1818" s="274">
        <v>1817</v>
      </c>
      <c r="B1818" s="285" t="s">
        <v>2287</v>
      </c>
      <c r="C1818" s="285" t="s">
        <v>1056</v>
      </c>
      <c r="D1818" s="285">
        <v>0</v>
      </c>
      <c r="E1818" s="285">
        <v>100</v>
      </c>
      <c r="F1818" s="285" t="s">
        <v>456</v>
      </c>
      <c r="G1818" s="285">
        <v>1</v>
      </c>
      <c r="H1818" s="285">
        <f>'Pixel-System'!O76</f>
        <v>0</v>
      </c>
      <c r="I1818" s="345" t="s">
        <v>6206</v>
      </c>
      <c r="J1818" s="345">
        <f t="shared" si="28"/>
        <v>0</v>
      </c>
      <c r="K1818" s="277"/>
    </row>
    <row r="1819" spans="1:11" x14ac:dyDescent="0.15">
      <c r="A1819" s="274">
        <v>1818</v>
      </c>
      <c r="B1819" s="285" t="s">
        <v>2288</v>
      </c>
      <c r="C1819" s="285" t="s">
        <v>1056</v>
      </c>
      <c r="D1819" s="285">
        <v>0</v>
      </c>
      <c r="E1819" s="285">
        <v>100</v>
      </c>
      <c r="F1819" s="285" t="s">
        <v>456</v>
      </c>
      <c r="G1819" s="285">
        <v>1</v>
      </c>
      <c r="H1819" s="285">
        <f>'Pixel-System'!O77</f>
        <v>0</v>
      </c>
      <c r="I1819" s="345" t="s">
        <v>6206</v>
      </c>
      <c r="J1819" s="345">
        <f t="shared" si="28"/>
        <v>0</v>
      </c>
      <c r="K1819" s="277"/>
    </row>
    <row r="1820" spans="1:11" x14ac:dyDescent="0.15">
      <c r="A1820" s="274">
        <v>1819</v>
      </c>
      <c r="B1820" s="285" t="s">
        <v>2289</v>
      </c>
      <c r="C1820" s="285" t="s">
        <v>1056</v>
      </c>
      <c r="D1820" s="285">
        <v>0</v>
      </c>
      <c r="E1820" s="285">
        <v>100</v>
      </c>
      <c r="F1820" s="285" t="s">
        <v>456</v>
      </c>
      <c r="G1820" s="285">
        <v>1</v>
      </c>
      <c r="H1820" s="285">
        <f>'Pixel-System'!O78</f>
        <v>0</v>
      </c>
      <c r="I1820" s="345" t="s">
        <v>6206</v>
      </c>
      <c r="J1820" s="345">
        <f t="shared" si="28"/>
        <v>0</v>
      </c>
      <c r="K1820" s="277"/>
    </row>
    <row r="1821" spans="1:11" x14ac:dyDescent="0.15">
      <c r="A1821" s="274">
        <v>1820</v>
      </c>
      <c r="B1821" s="285" t="s">
        <v>2290</v>
      </c>
      <c r="C1821" s="285" t="s">
        <v>1056</v>
      </c>
      <c r="D1821" s="285">
        <v>0</v>
      </c>
      <c r="E1821" s="285">
        <v>100</v>
      </c>
      <c r="F1821" s="285" t="s">
        <v>456</v>
      </c>
      <c r="G1821" s="285">
        <v>1</v>
      </c>
      <c r="H1821" s="285">
        <f>'Pixel-System'!O79</f>
        <v>0</v>
      </c>
      <c r="I1821" s="345" t="s">
        <v>6206</v>
      </c>
      <c r="J1821" s="345">
        <f t="shared" si="28"/>
        <v>0</v>
      </c>
      <c r="K1821" s="277"/>
    </row>
    <row r="1822" spans="1:11" x14ac:dyDescent="0.15">
      <c r="A1822" s="274">
        <v>1821</v>
      </c>
      <c r="B1822" s="285" t="s">
        <v>2291</v>
      </c>
      <c r="C1822" s="285" t="s">
        <v>1056</v>
      </c>
      <c r="D1822" s="285">
        <v>0</v>
      </c>
      <c r="E1822" s="285">
        <v>100</v>
      </c>
      <c r="F1822" s="285" t="s">
        <v>456</v>
      </c>
      <c r="G1822" s="285">
        <v>1</v>
      </c>
      <c r="H1822" s="285">
        <f>'Pixel-System'!O80</f>
        <v>0</v>
      </c>
      <c r="I1822" s="345" t="s">
        <v>6206</v>
      </c>
      <c r="J1822" s="345">
        <f t="shared" si="28"/>
        <v>0</v>
      </c>
      <c r="K1822" s="277"/>
    </row>
    <row r="1823" spans="1:11" x14ac:dyDescent="0.15">
      <c r="A1823" s="274">
        <v>1822</v>
      </c>
      <c r="B1823" s="285" t="s">
        <v>2292</v>
      </c>
      <c r="C1823" s="285" t="s">
        <v>1056</v>
      </c>
      <c r="D1823" s="285">
        <v>0</v>
      </c>
      <c r="E1823" s="285">
        <v>100</v>
      </c>
      <c r="F1823" s="285" t="s">
        <v>456</v>
      </c>
      <c r="G1823" s="285">
        <v>1</v>
      </c>
      <c r="H1823" s="285">
        <f>'Pixel-System'!O81</f>
        <v>0</v>
      </c>
      <c r="I1823" s="345" t="s">
        <v>6206</v>
      </c>
      <c r="J1823" s="345">
        <f t="shared" si="28"/>
        <v>0</v>
      </c>
      <c r="K1823" s="277"/>
    </row>
    <row r="1824" spans="1:11" x14ac:dyDescent="0.15">
      <c r="A1824" s="274">
        <v>1823</v>
      </c>
      <c r="B1824" s="285" t="s">
        <v>2293</v>
      </c>
      <c r="C1824" s="285" t="s">
        <v>1056</v>
      </c>
      <c r="D1824" s="285">
        <v>0</v>
      </c>
      <c r="E1824" s="285">
        <v>100</v>
      </c>
      <c r="F1824" s="285" t="s">
        <v>456</v>
      </c>
      <c r="G1824" s="285">
        <v>1</v>
      </c>
      <c r="H1824" s="285">
        <f>'Pixel-System'!O82</f>
        <v>0</v>
      </c>
      <c r="I1824" s="345" t="s">
        <v>6206</v>
      </c>
      <c r="J1824" s="345">
        <f t="shared" si="28"/>
        <v>0</v>
      </c>
      <c r="K1824" s="277"/>
    </row>
    <row r="1825" spans="1:11" x14ac:dyDescent="0.15">
      <c r="A1825" s="274">
        <v>1824</v>
      </c>
      <c r="B1825" s="285" t="s">
        <v>2294</v>
      </c>
      <c r="C1825" s="285" t="s">
        <v>1056</v>
      </c>
      <c r="D1825" s="285">
        <v>0</v>
      </c>
      <c r="E1825" s="285">
        <v>100</v>
      </c>
      <c r="F1825" s="285" t="s">
        <v>456</v>
      </c>
      <c r="G1825" s="285">
        <v>1</v>
      </c>
      <c r="H1825" s="285">
        <f>'Pixel-System'!O83</f>
        <v>0</v>
      </c>
      <c r="I1825" s="345" t="s">
        <v>6206</v>
      </c>
      <c r="J1825" s="345">
        <f t="shared" si="28"/>
        <v>0</v>
      </c>
      <c r="K1825" s="277"/>
    </row>
    <row r="1826" spans="1:11" x14ac:dyDescent="0.15">
      <c r="A1826" s="274">
        <v>1825</v>
      </c>
      <c r="B1826" s="285" t="s">
        <v>2295</v>
      </c>
      <c r="C1826" s="285" t="s">
        <v>1056</v>
      </c>
      <c r="D1826" s="285">
        <v>0</v>
      </c>
      <c r="E1826" s="285">
        <v>100</v>
      </c>
      <c r="F1826" s="285" t="s">
        <v>456</v>
      </c>
      <c r="G1826" s="285">
        <v>1</v>
      </c>
      <c r="H1826" s="285">
        <f>'Pixel-System'!O84</f>
        <v>0</v>
      </c>
      <c r="I1826" s="345" t="s">
        <v>6206</v>
      </c>
      <c r="J1826" s="345">
        <f t="shared" si="28"/>
        <v>0</v>
      </c>
      <c r="K1826" s="277"/>
    </row>
    <row r="1827" spans="1:11" x14ac:dyDescent="0.15">
      <c r="A1827" s="274">
        <v>1826</v>
      </c>
      <c r="B1827" s="285" t="s">
        <v>2296</v>
      </c>
      <c r="C1827" s="285" t="s">
        <v>1056</v>
      </c>
      <c r="D1827" s="285">
        <v>0</v>
      </c>
      <c r="E1827" s="285">
        <v>100</v>
      </c>
      <c r="F1827" s="285" t="s">
        <v>456</v>
      </c>
      <c r="G1827" s="285">
        <v>1</v>
      </c>
      <c r="H1827" s="285">
        <f>'Pixel-System'!O85</f>
        <v>0</v>
      </c>
      <c r="I1827" s="345" t="s">
        <v>6206</v>
      </c>
      <c r="J1827" s="345">
        <f t="shared" si="28"/>
        <v>0</v>
      </c>
      <c r="K1827" s="277"/>
    </row>
    <row r="1828" spans="1:11" x14ac:dyDescent="0.15">
      <c r="A1828" s="274">
        <v>1827</v>
      </c>
      <c r="B1828" s="285" t="s">
        <v>2297</v>
      </c>
      <c r="C1828" s="285" t="s">
        <v>1056</v>
      </c>
      <c r="D1828" s="285">
        <v>0</v>
      </c>
      <c r="E1828" s="285">
        <v>100</v>
      </c>
      <c r="F1828" s="285" t="s">
        <v>456</v>
      </c>
      <c r="G1828" s="285">
        <v>1</v>
      </c>
      <c r="H1828" s="285">
        <f>'Pixel-System'!O86</f>
        <v>0</v>
      </c>
      <c r="I1828" s="345" t="s">
        <v>6206</v>
      </c>
      <c r="J1828" s="345">
        <f t="shared" si="28"/>
        <v>0</v>
      </c>
      <c r="K1828" s="277"/>
    </row>
    <row r="1829" spans="1:11" x14ac:dyDescent="0.15">
      <c r="A1829" s="274">
        <v>1828</v>
      </c>
      <c r="B1829" s="285" t="s">
        <v>2298</v>
      </c>
      <c r="C1829" s="285" t="s">
        <v>1056</v>
      </c>
      <c r="D1829" s="285">
        <v>0</v>
      </c>
      <c r="E1829" s="285">
        <v>100</v>
      </c>
      <c r="F1829" s="285" t="s">
        <v>456</v>
      </c>
      <c r="G1829" s="285">
        <v>1</v>
      </c>
      <c r="H1829" s="285">
        <f>'Pixel-System'!O87</f>
        <v>0</v>
      </c>
      <c r="I1829" s="345" t="s">
        <v>6206</v>
      </c>
      <c r="J1829" s="345">
        <f t="shared" si="28"/>
        <v>0</v>
      </c>
      <c r="K1829" s="277"/>
    </row>
    <row r="1830" spans="1:11" x14ac:dyDescent="0.15">
      <c r="A1830" s="274">
        <v>1829</v>
      </c>
      <c r="B1830" s="285" t="s">
        <v>2299</v>
      </c>
      <c r="C1830" s="285" t="s">
        <v>1056</v>
      </c>
      <c r="D1830" s="285">
        <v>0</v>
      </c>
      <c r="E1830" s="285">
        <v>100</v>
      </c>
      <c r="F1830" s="285" t="s">
        <v>456</v>
      </c>
      <c r="G1830" s="285">
        <v>1</v>
      </c>
      <c r="H1830" s="285">
        <f>'Pixel-System'!O88</f>
        <v>0</v>
      </c>
      <c r="I1830" s="345" t="s">
        <v>6206</v>
      </c>
      <c r="J1830" s="345">
        <f t="shared" si="28"/>
        <v>0</v>
      </c>
      <c r="K1830" s="277"/>
    </row>
    <row r="1831" spans="1:11" x14ac:dyDescent="0.15">
      <c r="A1831" s="274">
        <v>1830</v>
      </c>
      <c r="B1831" s="285" t="s">
        <v>2300</v>
      </c>
      <c r="C1831" s="285" t="s">
        <v>1056</v>
      </c>
      <c r="D1831" s="285">
        <v>0</v>
      </c>
      <c r="E1831" s="285">
        <v>100</v>
      </c>
      <c r="F1831" s="285" t="s">
        <v>456</v>
      </c>
      <c r="G1831" s="285">
        <v>1</v>
      </c>
      <c r="H1831" s="285">
        <f>'Pixel-System'!O89</f>
        <v>0</v>
      </c>
      <c r="I1831" s="345" t="s">
        <v>6206</v>
      </c>
      <c r="J1831" s="345">
        <f t="shared" si="28"/>
        <v>0</v>
      </c>
      <c r="K1831" s="277"/>
    </row>
    <row r="1832" spans="1:11" x14ac:dyDescent="0.15">
      <c r="A1832" s="274">
        <v>1831</v>
      </c>
      <c r="B1832" s="285" t="s">
        <v>2301</v>
      </c>
      <c r="C1832" s="285" t="s">
        <v>1056</v>
      </c>
      <c r="D1832" s="285">
        <v>0</v>
      </c>
      <c r="E1832" s="285">
        <v>100</v>
      </c>
      <c r="F1832" s="285" t="s">
        <v>456</v>
      </c>
      <c r="G1832" s="285">
        <v>1</v>
      </c>
      <c r="H1832" s="285">
        <f>'Pixel-System'!O90</f>
        <v>0</v>
      </c>
      <c r="I1832" s="345" t="s">
        <v>6206</v>
      </c>
      <c r="J1832" s="345">
        <f t="shared" si="28"/>
        <v>0</v>
      </c>
      <c r="K1832" s="277"/>
    </row>
    <row r="1833" spans="1:11" x14ac:dyDescent="0.15">
      <c r="A1833" s="274">
        <v>1832</v>
      </c>
      <c r="B1833" s="285" t="s">
        <v>2302</v>
      </c>
      <c r="C1833" s="285" t="s">
        <v>1056</v>
      </c>
      <c r="D1833" s="285">
        <v>0</v>
      </c>
      <c r="E1833" s="285">
        <v>100</v>
      </c>
      <c r="F1833" s="285" t="s">
        <v>456</v>
      </c>
      <c r="G1833" s="285">
        <v>1</v>
      </c>
      <c r="H1833" s="285">
        <f>'Pixel-System'!O91</f>
        <v>0</v>
      </c>
      <c r="I1833" s="345" t="s">
        <v>6206</v>
      </c>
      <c r="J1833" s="345">
        <f t="shared" si="28"/>
        <v>0</v>
      </c>
      <c r="K1833" s="277"/>
    </row>
    <row r="1834" spans="1:11" x14ac:dyDescent="0.15">
      <c r="A1834" s="274">
        <v>1833</v>
      </c>
      <c r="B1834" s="285" t="s">
        <v>2303</v>
      </c>
      <c r="C1834" s="285" t="s">
        <v>1056</v>
      </c>
      <c r="D1834" s="285">
        <v>0</v>
      </c>
      <c r="E1834" s="285">
        <v>100</v>
      </c>
      <c r="F1834" s="285" t="s">
        <v>456</v>
      </c>
      <c r="G1834" s="285">
        <v>1</v>
      </c>
      <c r="H1834" s="285">
        <f>'Pixel-System'!O92</f>
        <v>0</v>
      </c>
      <c r="I1834" s="345" t="s">
        <v>6206</v>
      </c>
      <c r="J1834" s="345">
        <f t="shared" si="28"/>
        <v>0</v>
      </c>
      <c r="K1834" s="277"/>
    </row>
    <row r="1835" spans="1:11" x14ac:dyDescent="0.15">
      <c r="A1835" s="274">
        <v>1834</v>
      </c>
      <c r="B1835" s="285" t="s">
        <v>2304</v>
      </c>
      <c r="C1835" s="285" t="s">
        <v>1056</v>
      </c>
      <c r="D1835" s="285">
        <v>0</v>
      </c>
      <c r="E1835" s="285">
        <v>100</v>
      </c>
      <c r="F1835" s="285" t="s">
        <v>456</v>
      </c>
      <c r="G1835" s="285">
        <v>1</v>
      </c>
      <c r="H1835" s="285">
        <f>'Pixel-System'!O93</f>
        <v>0</v>
      </c>
      <c r="I1835" s="345" t="s">
        <v>6206</v>
      </c>
      <c r="J1835" s="345">
        <f t="shared" si="28"/>
        <v>0</v>
      </c>
      <c r="K1835" s="277"/>
    </row>
    <row r="1836" spans="1:11" x14ac:dyDescent="0.15">
      <c r="A1836" s="274">
        <v>1835</v>
      </c>
      <c r="B1836" s="285" t="s">
        <v>2305</v>
      </c>
      <c r="C1836" s="285" t="s">
        <v>1056</v>
      </c>
      <c r="D1836" s="285">
        <v>0</v>
      </c>
      <c r="E1836" s="285">
        <v>100</v>
      </c>
      <c r="F1836" s="285" t="s">
        <v>456</v>
      </c>
      <c r="G1836" s="285">
        <v>1</v>
      </c>
      <c r="H1836" s="285">
        <f>'Pixel-System'!O94</f>
        <v>0</v>
      </c>
      <c r="I1836" s="345" t="s">
        <v>6206</v>
      </c>
      <c r="J1836" s="345">
        <f t="shared" si="28"/>
        <v>0</v>
      </c>
      <c r="K1836" s="277"/>
    </row>
    <row r="1837" spans="1:11" x14ac:dyDescent="0.15">
      <c r="A1837" s="274">
        <v>1836</v>
      </c>
      <c r="B1837" s="285" t="s">
        <v>2306</v>
      </c>
      <c r="C1837" s="285" t="s">
        <v>1056</v>
      </c>
      <c r="D1837" s="285">
        <v>0</v>
      </c>
      <c r="E1837" s="285">
        <v>100</v>
      </c>
      <c r="F1837" s="285" t="s">
        <v>456</v>
      </c>
      <c r="G1837" s="285">
        <v>1</v>
      </c>
      <c r="H1837" s="285">
        <f>'Pixel-System'!O95</f>
        <v>0</v>
      </c>
      <c r="I1837" s="345" t="s">
        <v>6206</v>
      </c>
      <c r="J1837" s="345">
        <f t="shared" si="28"/>
        <v>0</v>
      </c>
      <c r="K1837" s="277"/>
    </row>
    <row r="1838" spans="1:11" x14ac:dyDescent="0.15">
      <c r="A1838" s="274">
        <v>1837</v>
      </c>
      <c r="B1838" s="285" t="s">
        <v>2307</v>
      </c>
      <c r="C1838" s="285" t="s">
        <v>1056</v>
      </c>
      <c r="D1838" s="285">
        <v>0</v>
      </c>
      <c r="E1838" s="285">
        <v>100</v>
      </c>
      <c r="F1838" s="285" t="s">
        <v>456</v>
      </c>
      <c r="G1838" s="285">
        <v>1</v>
      </c>
      <c r="H1838" s="285">
        <f>'Pixel-System'!O96</f>
        <v>0</v>
      </c>
      <c r="I1838" s="345" t="s">
        <v>6206</v>
      </c>
      <c r="J1838" s="345">
        <f t="shared" si="28"/>
        <v>0</v>
      </c>
      <c r="K1838" s="277"/>
    </row>
    <row r="1839" spans="1:11" x14ac:dyDescent="0.15">
      <c r="A1839" s="274">
        <v>1838</v>
      </c>
      <c r="B1839" s="285" t="s">
        <v>2308</v>
      </c>
      <c r="C1839" s="285" t="s">
        <v>1056</v>
      </c>
      <c r="D1839" s="285">
        <v>0</v>
      </c>
      <c r="E1839" s="285">
        <v>100</v>
      </c>
      <c r="F1839" s="285" t="s">
        <v>456</v>
      </c>
      <c r="G1839" s="285">
        <v>1</v>
      </c>
      <c r="H1839" s="285">
        <f>'Pixel-System'!O97</f>
        <v>0</v>
      </c>
      <c r="I1839" s="345" t="s">
        <v>6206</v>
      </c>
      <c r="J1839" s="345">
        <f t="shared" si="28"/>
        <v>0</v>
      </c>
      <c r="K1839" s="277"/>
    </row>
    <row r="1840" spans="1:11" x14ac:dyDescent="0.15">
      <c r="A1840" s="274">
        <v>1839</v>
      </c>
      <c r="B1840" s="285" t="s">
        <v>2309</v>
      </c>
      <c r="C1840" s="285" t="s">
        <v>1056</v>
      </c>
      <c r="D1840" s="285">
        <v>0</v>
      </c>
      <c r="E1840" s="285">
        <v>100</v>
      </c>
      <c r="F1840" s="285" t="s">
        <v>456</v>
      </c>
      <c r="G1840" s="285">
        <v>1</v>
      </c>
      <c r="H1840" s="285">
        <f>'Pixel-System'!O98</f>
        <v>0</v>
      </c>
      <c r="I1840" s="345" t="s">
        <v>6206</v>
      </c>
      <c r="J1840" s="345">
        <f t="shared" si="28"/>
        <v>0</v>
      </c>
      <c r="K1840" s="277"/>
    </row>
    <row r="1841" spans="1:11" x14ac:dyDescent="0.15">
      <c r="A1841" s="274">
        <v>1840</v>
      </c>
      <c r="B1841" s="285" t="s">
        <v>2310</v>
      </c>
      <c r="C1841" s="285" t="s">
        <v>1056</v>
      </c>
      <c r="D1841" s="285">
        <v>0</v>
      </c>
      <c r="E1841" s="285">
        <v>100</v>
      </c>
      <c r="F1841" s="285" t="s">
        <v>456</v>
      </c>
      <c r="G1841" s="285">
        <v>1</v>
      </c>
      <c r="H1841" s="285">
        <f>'Pixel-System'!O99</f>
        <v>0</v>
      </c>
      <c r="I1841" s="345" t="s">
        <v>6206</v>
      </c>
      <c r="J1841" s="345">
        <f t="shared" si="28"/>
        <v>0</v>
      </c>
      <c r="K1841" s="277"/>
    </row>
    <row r="1842" spans="1:11" x14ac:dyDescent="0.15">
      <c r="A1842" s="274">
        <v>1841</v>
      </c>
      <c r="B1842" s="285" t="s">
        <v>2311</v>
      </c>
      <c r="C1842" s="285" t="s">
        <v>1056</v>
      </c>
      <c r="D1842" s="285">
        <v>0</v>
      </c>
      <c r="E1842" s="285">
        <v>100</v>
      </c>
      <c r="F1842" s="285" t="s">
        <v>456</v>
      </c>
      <c r="G1842" s="285">
        <v>1</v>
      </c>
      <c r="H1842" s="285">
        <f>'Pixel-System'!O100</f>
        <v>0</v>
      </c>
      <c r="I1842" s="345" t="s">
        <v>6206</v>
      </c>
      <c r="J1842" s="345">
        <f t="shared" si="28"/>
        <v>0</v>
      </c>
      <c r="K1842" s="277"/>
    </row>
    <row r="1843" spans="1:11" x14ac:dyDescent="0.15">
      <c r="A1843" s="274">
        <v>1842</v>
      </c>
      <c r="B1843" s="285" t="s">
        <v>2312</v>
      </c>
      <c r="C1843" s="285" t="s">
        <v>1056</v>
      </c>
      <c r="D1843" s="285">
        <v>0</v>
      </c>
      <c r="E1843" s="285">
        <v>100</v>
      </c>
      <c r="F1843" s="285" t="s">
        <v>456</v>
      </c>
      <c r="G1843" s="285">
        <v>1</v>
      </c>
      <c r="H1843" s="285">
        <f>'Pixel-System'!O101</f>
        <v>0</v>
      </c>
      <c r="I1843" s="345" t="s">
        <v>6206</v>
      </c>
      <c r="J1843" s="345">
        <f t="shared" si="28"/>
        <v>0</v>
      </c>
      <c r="K1843" s="277"/>
    </row>
    <row r="1844" spans="1:11" x14ac:dyDescent="0.15">
      <c r="A1844" s="274">
        <v>1843</v>
      </c>
      <c r="B1844" s="285" t="s">
        <v>2313</v>
      </c>
      <c r="C1844" s="285" t="s">
        <v>1056</v>
      </c>
      <c r="D1844" s="285">
        <v>0</v>
      </c>
      <c r="E1844" s="285">
        <v>100</v>
      </c>
      <c r="F1844" s="285" t="s">
        <v>456</v>
      </c>
      <c r="G1844" s="285">
        <v>1</v>
      </c>
      <c r="H1844" s="285">
        <f>'Pixel-System'!O102</f>
        <v>0</v>
      </c>
      <c r="I1844" s="345" t="s">
        <v>6206</v>
      </c>
      <c r="J1844" s="345">
        <f t="shared" si="28"/>
        <v>0</v>
      </c>
      <c r="K1844" s="277"/>
    </row>
    <row r="1845" spans="1:11" x14ac:dyDescent="0.15">
      <c r="A1845" s="274">
        <v>1844</v>
      </c>
      <c r="B1845" s="285" t="s">
        <v>2314</v>
      </c>
      <c r="C1845" s="285" t="s">
        <v>1056</v>
      </c>
      <c r="D1845" s="285">
        <v>0</v>
      </c>
      <c r="E1845" s="285">
        <v>100</v>
      </c>
      <c r="F1845" s="285" t="s">
        <v>456</v>
      </c>
      <c r="G1845" s="285">
        <v>1</v>
      </c>
      <c r="H1845" s="285">
        <f>'Pixel-System'!O103</f>
        <v>0</v>
      </c>
      <c r="I1845" s="345" t="s">
        <v>6206</v>
      </c>
      <c r="J1845" s="345">
        <f t="shared" si="28"/>
        <v>0</v>
      </c>
      <c r="K1845" s="277"/>
    </row>
    <row r="1846" spans="1:11" x14ac:dyDescent="0.15">
      <c r="A1846" s="274">
        <v>1845</v>
      </c>
      <c r="B1846" s="285" t="s">
        <v>2315</v>
      </c>
      <c r="C1846" s="285" t="s">
        <v>1056</v>
      </c>
      <c r="D1846" s="285">
        <v>0</v>
      </c>
      <c r="E1846" s="285">
        <v>100</v>
      </c>
      <c r="F1846" s="285" t="s">
        <v>456</v>
      </c>
      <c r="G1846" s="285">
        <v>1</v>
      </c>
      <c r="H1846" s="285">
        <f>'Pixel-System'!O104</f>
        <v>0</v>
      </c>
      <c r="I1846" s="345" t="s">
        <v>6206</v>
      </c>
      <c r="J1846" s="345">
        <f t="shared" si="28"/>
        <v>0</v>
      </c>
      <c r="K1846" s="277"/>
    </row>
    <row r="1847" spans="1:11" x14ac:dyDescent="0.15">
      <c r="A1847" s="274">
        <v>1846</v>
      </c>
      <c r="B1847" s="285" t="s">
        <v>2316</v>
      </c>
      <c r="C1847" s="285" t="s">
        <v>1056</v>
      </c>
      <c r="D1847" s="285">
        <v>0</v>
      </c>
      <c r="E1847" s="285">
        <v>100</v>
      </c>
      <c r="F1847" s="285" t="s">
        <v>456</v>
      </c>
      <c r="G1847" s="285">
        <v>1</v>
      </c>
      <c r="H1847" s="285">
        <f>'Pixel-System'!O105</f>
        <v>0</v>
      </c>
      <c r="I1847" s="345" t="s">
        <v>6206</v>
      </c>
      <c r="J1847" s="345">
        <f t="shared" si="28"/>
        <v>0</v>
      </c>
      <c r="K1847" s="277"/>
    </row>
    <row r="1848" spans="1:11" x14ac:dyDescent="0.15">
      <c r="A1848" s="274">
        <v>1847</v>
      </c>
      <c r="B1848" s="275" t="s">
        <v>2377</v>
      </c>
      <c r="C1848" s="275" t="s">
        <v>1056</v>
      </c>
      <c r="D1848" s="275">
        <v>0</v>
      </c>
      <c r="E1848" s="275">
        <v>100</v>
      </c>
      <c r="F1848" s="275" t="s">
        <v>456</v>
      </c>
      <c r="G1848" s="275">
        <v>1</v>
      </c>
      <c r="H1848" s="275">
        <f>'Pixel-System'!Y10</f>
        <v>80</v>
      </c>
      <c r="I1848" s="276" t="s">
        <v>6209</v>
      </c>
      <c r="J1848" s="276">
        <f t="shared" si="28"/>
        <v>8000</v>
      </c>
      <c r="K1848" s="277"/>
    </row>
    <row r="1849" spans="1:11" x14ac:dyDescent="0.15">
      <c r="A1849" s="274">
        <v>1848</v>
      </c>
      <c r="B1849" s="275" t="s">
        <v>2378</v>
      </c>
      <c r="C1849" s="275" t="s">
        <v>1056</v>
      </c>
      <c r="D1849" s="275">
        <v>0</v>
      </c>
      <c r="E1849" s="275">
        <v>100</v>
      </c>
      <c r="F1849" s="275" t="s">
        <v>456</v>
      </c>
      <c r="G1849" s="275">
        <v>1</v>
      </c>
      <c r="H1849" s="275">
        <f>'Pixel-System'!Y11</f>
        <v>78</v>
      </c>
      <c r="I1849" s="276" t="s">
        <v>6209</v>
      </c>
      <c r="J1849" s="276">
        <f t="shared" si="28"/>
        <v>7800</v>
      </c>
      <c r="K1849" s="277"/>
    </row>
    <row r="1850" spans="1:11" x14ac:dyDescent="0.15">
      <c r="A1850" s="274">
        <v>1849</v>
      </c>
      <c r="B1850" s="275" t="s">
        <v>2379</v>
      </c>
      <c r="C1850" s="275" t="s">
        <v>1056</v>
      </c>
      <c r="D1850" s="275">
        <v>0</v>
      </c>
      <c r="E1850" s="275">
        <v>100</v>
      </c>
      <c r="F1850" s="275" t="s">
        <v>456</v>
      </c>
      <c r="G1850" s="275">
        <v>1</v>
      </c>
      <c r="H1850" s="275">
        <f>'Pixel-System'!Y12</f>
        <v>76</v>
      </c>
      <c r="I1850" s="276" t="s">
        <v>6209</v>
      </c>
      <c r="J1850" s="276">
        <f t="shared" si="28"/>
        <v>7600</v>
      </c>
      <c r="K1850" s="277"/>
    </row>
    <row r="1851" spans="1:11" x14ac:dyDescent="0.15">
      <c r="A1851" s="274">
        <v>1850</v>
      </c>
      <c r="B1851" s="275" t="s">
        <v>2380</v>
      </c>
      <c r="C1851" s="275" t="s">
        <v>1056</v>
      </c>
      <c r="D1851" s="275">
        <v>0</v>
      </c>
      <c r="E1851" s="275">
        <v>100</v>
      </c>
      <c r="F1851" s="275" t="s">
        <v>456</v>
      </c>
      <c r="G1851" s="275">
        <v>1</v>
      </c>
      <c r="H1851" s="275">
        <f>'Pixel-System'!Y13</f>
        <v>74</v>
      </c>
      <c r="I1851" s="276" t="s">
        <v>6209</v>
      </c>
      <c r="J1851" s="276">
        <f t="shared" si="28"/>
        <v>7400</v>
      </c>
      <c r="K1851" s="277"/>
    </row>
    <row r="1852" spans="1:11" x14ac:dyDescent="0.15">
      <c r="A1852" s="274">
        <v>1851</v>
      </c>
      <c r="B1852" s="275" t="s">
        <v>2381</v>
      </c>
      <c r="C1852" s="275" t="s">
        <v>1056</v>
      </c>
      <c r="D1852" s="275">
        <v>0</v>
      </c>
      <c r="E1852" s="275">
        <v>100</v>
      </c>
      <c r="F1852" s="275" t="s">
        <v>456</v>
      </c>
      <c r="G1852" s="275">
        <v>1</v>
      </c>
      <c r="H1852" s="275">
        <f>'Pixel-System'!Y14</f>
        <v>72</v>
      </c>
      <c r="I1852" s="276" t="s">
        <v>6209</v>
      </c>
      <c r="J1852" s="276">
        <f t="shared" si="28"/>
        <v>7200</v>
      </c>
      <c r="K1852" s="277"/>
    </row>
    <row r="1853" spans="1:11" x14ac:dyDescent="0.15">
      <c r="A1853" s="274">
        <v>1852</v>
      </c>
      <c r="B1853" s="275" t="s">
        <v>2382</v>
      </c>
      <c r="C1853" s="275" t="s">
        <v>1056</v>
      </c>
      <c r="D1853" s="275">
        <v>0</v>
      </c>
      <c r="E1853" s="275">
        <v>100</v>
      </c>
      <c r="F1853" s="275" t="s">
        <v>456</v>
      </c>
      <c r="G1853" s="275">
        <v>1</v>
      </c>
      <c r="H1853" s="275">
        <f>'Pixel-System'!Y15</f>
        <v>70</v>
      </c>
      <c r="I1853" s="276" t="s">
        <v>6209</v>
      </c>
      <c r="J1853" s="276">
        <f t="shared" si="28"/>
        <v>7000</v>
      </c>
      <c r="K1853" s="277"/>
    </row>
    <row r="1854" spans="1:11" x14ac:dyDescent="0.15">
      <c r="A1854" s="274">
        <v>1853</v>
      </c>
      <c r="B1854" s="275" t="s">
        <v>2383</v>
      </c>
      <c r="C1854" s="275" t="s">
        <v>1056</v>
      </c>
      <c r="D1854" s="275">
        <v>0</v>
      </c>
      <c r="E1854" s="275">
        <v>100</v>
      </c>
      <c r="F1854" s="275" t="s">
        <v>456</v>
      </c>
      <c r="G1854" s="275">
        <v>1</v>
      </c>
      <c r="H1854" s="275">
        <f>'Pixel-System'!Y16</f>
        <v>68</v>
      </c>
      <c r="I1854" s="276" t="s">
        <v>6209</v>
      </c>
      <c r="J1854" s="276">
        <f t="shared" si="28"/>
        <v>6800</v>
      </c>
      <c r="K1854" s="277"/>
    </row>
    <row r="1855" spans="1:11" x14ac:dyDescent="0.15">
      <c r="A1855" s="274">
        <v>1854</v>
      </c>
      <c r="B1855" s="275" t="s">
        <v>2384</v>
      </c>
      <c r="C1855" s="275" t="s">
        <v>1056</v>
      </c>
      <c r="D1855" s="275">
        <v>0</v>
      </c>
      <c r="E1855" s="275">
        <v>100</v>
      </c>
      <c r="F1855" s="275" t="s">
        <v>456</v>
      </c>
      <c r="G1855" s="275">
        <v>1</v>
      </c>
      <c r="H1855" s="275">
        <f>'Pixel-System'!Y17</f>
        <v>66</v>
      </c>
      <c r="I1855" s="276" t="s">
        <v>6209</v>
      </c>
      <c r="J1855" s="276">
        <f t="shared" si="28"/>
        <v>6600</v>
      </c>
      <c r="K1855" s="277"/>
    </row>
    <row r="1856" spans="1:11" x14ac:dyDescent="0.15">
      <c r="A1856" s="274">
        <v>1855</v>
      </c>
      <c r="B1856" s="275" t="s">
        <v>2385</v>
      </c>
      <c r="C1856" s="275" t="s">
        <v>1056</v>
      </c>
      <c r="D1856" s="275">
        <v>0</v>
      </c>
      <c r="E1856" s="275">
        <v>100</v>
      </c>
      <c r="F1856" s="275" t="s">
        <v>456</v>
      </c>
      <c r="G1856" s="275">
        <v>1</v>
      </c>
      <c r="H1856" s="275">
        <f>'Pixel-System'!Y18</f>
        <v>64</v>
      </c>
      <c r="I1856" s="276" t="s">
        <v>6209</v>
      </c>
      <c r="J1856" s="276">
        <f t="shared" si="28"/>
        <v>6400</v>
      </c>
      <c r="K1856" s="277"/>
    </row>
    <row r="1857" spans="1:11" x14ac:dyDescent="0.15">
      <c r="A1857" s="274">
        <v>1856</v>
      </c>
      <c r="B1857" s="275" t="s">
        <v>2386</v>
      </c>
      <c r="C1857" s="275" t="s">
        <v>1056</v>
      </c>
      <c r="D1857" s="275">
        <v>0</v>
      </c>
      <c r="E1857" s="275">
        <v>100</v>
      </c>
      <c r="F1857" s="275" t="s">
        <v>456</v>
      </c>
      <c r="G1857" s="275">
        <v>1</v>
      </c>
      <c r="H1857" s="275">
        <f>'Pixel-System'!Y19</f>
        <v>62</v>
      </c>
      <c r="I1857" s="276" t="s">
        <v>6209</v>
      </c>
      <c r="J1857" s="276">
        <f t="shared" si="28"/>
        <v>6200</v>
      </c>
      <c r="K1857" s="277"/>
    </row>
    <row r="1858" spans="1:11" x14ac:dyDescent="0.15">
      <c r="A1858" s="274">
        <v>1857</v>
      </c>
      <c r="B1858" s="275" t="s">
        <v>2387</v>
      </c>
      <c r="C1858" s="275" t="s">
        <v>1056</v>
      </c>
      <c r="D1858" s="275">
        <v>0</v>
      </c>
      <c r="E1858" s="275">
        <v>100</v>
      </c>
      <c r="F1858" s="275" t="s">
        <v>456</v>
      </c>
      <c r="G1858" s="275">
        <v>1</v>
      </c>
      <c r="H1858" s="275">
        <f>'Pixel-System'!Y20</f>
        <v>60</v>
      </c>
      <c r="I1858" s="276" t="s">
        <v>6209</v>
      </c>
      <c r="J1858" s="276">
        <f t="shared" si="28"/>
        <v>6000</v>
      </c>
      <c r="K1858" s="277"/>
    </row>
    <row r="1859" spans="1:11" x14ac:dyDescent="0.15">
      <c r="A1859" s="274">
        <v>1858</v>
      </c>
      <c r="B1859" s="275" t="s">
        <v>2388</v>
      </c>
      <c r="C1859" s="275" t="s">
        <v>1056</v>
      </c>
      <c r="D1859" s="275">
        <v>0</v>
      </c>
      <c r="E1859" s="275">
        <v>100</v>
      </c>
      <c r="F1859" s="275" t="s">
        <v>456</v>
      </c>
      <c r="G1859" s="275">
        <v>1</v>
      </c>
      <c r="H1859" s="275">
        <f>'Pixel-System'!Y21</f>
        <v>58</v>
      </c>
      <c r="I1859" s="276" t="s">
        <v>6209</v>
      </c>
      <c r="J1859" s="276">
        <f t="shared" si="28"/>
        <v>5800</v>
      </c>
      <c r="K1859" s="277"/>
    </row>
    <row r="1860" spans="1:11" x14ac:dyDescent="0.15">
      <c r="A1860" s="274">
        <v>1859</v>
      </c>
      <c r="B1860" s="275" t="s">
        <v>2389</v>
      </c>
      <c r="C1860" s="275" t="s">
        <v>1056</v>
      </c>
      <c r="D1860" s="275">
        <v>0</v>
      </c>
      <c r="E1860" s="275">
        <v>100</v>
      </c>
      <c r="F1860" s="275" t="s">
        <v>456</v>
      </c>
      <c r="G1860" s="275">
        <v>1</v>
      </c>
      <c r="H1860" s="275">
        <f>'Pixel-System'!Y22</f>
        <v>50</v>
      </c>
      <c r="I1860" s="276" t="s">
        <v>6209</v>
      </c>
      <c r="J1860" s="276">
        <f t="shared" si="28"/>
        <v>5000</v>
      </c>
      <c r="K1860" s="277"/>
    </row>
    <row r="1861" spans="1:11" x14ac:dyDescent="0.15">
      <c r="A1861" s="274">
        <v>1860</v>
      </c>
      <c r="B1861" s="275" t="s">
        <v>2390</v>
      </c>
      <c r="C1861" s="275" t="s">
        <v>1056</v>
      </c>
      <c r="D1861" s="275">
        <v>0</v>
      </c>
      <c r="E1861" s="275">
        <v>100</v>
      </c>
      <c r="F1861" s="275" t="s">
        <v>456</v>
      </c>
      <c r="G1861" s="275">
        <v>1</v>
      </c>
      <c r="H1861" s="275">
        <f>'Pixel-System'!Y23</f>
        <v>50</v>
      </c>
      <c r="I1861" s="276" t="s">
        <v>6209</v>
      </c>
      <c r="J1861" s="276">
        <f t="shared" si="28"/>
        <v>5000</v>
      </c>
      <c r="K1861" s="277"/>
    </row>
    <row r="1862" spans="1:11" x14ac:dyDescent="0.15">
      <c r="A1862" s="274">
        <v>1861</v>
      </c>
      <c r="B1862" s="275" t="s">
        <v>2391</v>
      </c>
      <c r="C1862" s="275" t="s">
        <v>1056</v>
      </c>
      <c r="D1862" s="275">
        <v>0</v>
      </c>
      <c r="E1862" s="275">
        <v>100</v>
      </c>
      <c r="F1862" s="275" t="s">
        <v>456</v>
      </c>
      <c r="G1862" s="275">
        <v>1</v>
      </c>
      <c r="H1862" s="275">
        <f>'Pixel-System'!Y24</f>
        <v>0</v>
      </c>
      <c r="I1862" s="276" t="s">
        <v>6209</v>
      </c>
      <c r="J1862" s="276">
        <f t="shared" si="28"/>
        <v>0</v>
      </c>
      <c r="K1862" s="277"/>
    </row>
    <row r="1863" spans="1:11" x14ac:dyDescent="0.15">
      <c r="A1863" s="274">
        <v>1862</v>
      </c>
      <c r="B1863" s="275" t="s">
        <v>2392</v>
      </c>
      <c r="C1863" s="275" t="s">
        <v>1056</v>
      </c>
      <c r="D1863" s="275">
        <v>0</v>
      </c>
      <c r="E1863" s="275">
        <v>100</v>
      </c>
      <c r="F1863" s="275" t="s">
        <v>456</v>
      </c>
      <c r="G1863" s="275">
        <v>1</v>
      </c>
      <c r="H1863" s="275">
        <f>'Pixel-System'!Y25</f>
        <v>0</v>
      </c>
      <c r="I1863" s="276" t="s">
        <v>6209</v>
      </c>
      <c r="J1863" s="276">
        <f t="shared" si="28"/>
        <v>0</v>
      </c>
      <c r="K1863" s="277"/>
    </row>
    <row r="1864" spans="1:11" x14ac:dyDescent="0.15">
      <c r="A1864" s="274">
        <v>1863</v>
      </c>
      <c r="B1864" s="275" t="s">
        <v>2395</v>
      </c>
      <c r="C1864" s="275" t="s">
        <v>1056</v>
      </c>
      <c r="D1864" s="275">
        <v>0</v>
      </c>
      <c r="E1864" s="275">
        <v>100</v>
      </c>
      <c r="F1864" s="275" t="s">
        <v>456</v>
      </c>
      <c r="G1864" s="275">
        <v>1</v>
      </c>
      <c r="H1864" s="275">
        <f>'Pixel-System'!Y26</f>
        <v>58</v>
      </c>
      <c r="I1864" s="276" t="s">
        <v>6209</v>
      </c>
      <c r="J1864" s="276">
        <f t="shared" si="28"/>
        <v>5800</v>
      </c>
      <c r="K1864" s="277"/>
    </row>
    <row r="1865" spans="1:11" x14ac:dyDescent="0.15">
      <c r="A1865" s="274">
        <v>1864</v>
      </c>
      <c r="B1865" s="275" t="s">
        <v>2396</v>
      </c>
      <c r="C1865" s="275" t="s">
        <v>1056</v>
      </c>
      <c r="D1865" s="275">
        <v>0</v>
      </c>
      <c r="E1865" s="275">
        <v>100</v>
      </c>
      <c r="F1865" s="275" t="s">
        <v>456</v>
      </c>
      <c r="G1865" s="275">
        <v>1</v>
      </c>
      <c r="H1865" s="275">
        <f>'Pixel-System'!Y27</f>
        <v>56</v>
      </c>
      <c r="I1865" s="276" t="s">
        <v>6209</v>
      </c>
      <c r="J1865" s="276">
        <f t="shared" si="28"/>
        <v>5600</v>
      </c>
      <c r="K1865" s="277"/>
    </row>
    <row r="1866" spans="1:11" x14ac:dyDescent="0.15">
      <c r="A1866" s="274">
        <v>1865</v>
      </c>
      <c r="B1866" s="275" t="s">
        <v>2397</v>
      </c>
      <c r="C1866" s="275" t="s">
        <v>1056</v>
      </c>
      <c r="D1866" s="275">
        <v>0</v>
      </c>
      <c r="E1866" s="275">
        <v>100</v>
      </c>
      <c r="F1866" s="275" t="s">
        <v>456</v>
      </c>
      <c r="G1866" s="275">
        <v>1</v>
      </c>
      <c r="H1866" s="275">
        <f>'Pixel-System'!Y28</f>
        <v>54</v>
      </c>
      <c r="I1866" s="276" t="s">
        <v>6209</v>
      </c>
      <c r="J1866" s="276">
        <f t="shared" si="28"/>
        <v>5400</v>
      </c>
      <c r="K1866" s="277"/>
    </row>
    <row r="1867" spans="1:11" x14ac:dyDescent="0.15">
      <c r="A1867" s="274">
        <v>1866</v>
      </c>
      <c r="B1867" s="275" t="s">
        <v>2398</v>
      </c>
      <c r="C1867" s="275" t="s">
        <v>1056</v>
      </c>
      <c r="D1867" s="275">
        <v>0</v>
      </c>
      <c r="E1867" s="275">
        <v>100</v>
      </c>
      <c r="F1867" s="275" t="s">
        <v>456</v>
      </c>
      <c r="G1867" s="275">
        <v>1</v>
      </c>
      <c r="H1867" s="275">
        <f>'Pixel-System'!Y29</f>
        <v>52</v>
      </c>
      <c r="I1867" s="276" t="s">
        <v>6209</v>
      </c>
      <c r="J1867" s="276">
        <f t="shared" si="28"/>
        <v>5200</v>
      </c>
      <c r="K1867" s="277"/>
    </row>
    <row r="1868" spans="1:11" x14ac:dyDescent="0.15">
      <c r="A1868" s="274">
        <v>1867</v>
      </c>
      <c r="B1868" s="275" t="s">
        <v>2399</v>
      </c>
      <c r="C1868" s="275" t="s">
        <v>1056</v>
      </c>
      <c r="D1868" s="275">
        <v>0</v>
      </c>
      <c r="E1868" s="275">
        <v>100</v>
      </c>
      <c r="F1868" s="275" t="s">
        <v>456</v>
      </c>
      <c r="G1868" s="275">
        <v>1</v>
      </c>
      <c r="H1868" s="275">
        <f>'Pixel-System'!Y30</f>
        <v>50</v>
      </c>
      <c r="I1868" s="276" t="s">
        <v>6209</v>
      </c>
      <c r="J1868" s="276">
        <f t="shared" si="28"/>
        <v>5000</v>
      </c>
      <c r="K1868" s="277"/>
    </row>
    <row r="1869" spans="1:11" x14ac:dyDescent="0.15">
      <c r="A1869" s="274">
        <v>1868</v>
      </c>
      <c r="B1869" s="275" t="s">
        <v>2400</v>
      </c>
      <c r="C1869" s="275" t="s">
        <v>1056</v>
      </c>
      <c r="D1869" s="275">
        <v>0</v>
      </c>
      <c r="E1869" s="275">
        <v>100</v>
      </c>
      <c r="F1869" s="275" t="s">
        <v>456</v>
      </c>
      <c r="G1869" s="275">
        <v>1</v>
      </c>
      <c r="H1869" s="275">
        <f>'Pixel-System'!Y31</f>
        <v>48</v>
      </c>
      <c r="I1869" s="276" t="s">
        <v>6209</v>
      </c>
      <c r="J1869" s="276">
        <f t="shared" ref="J1869:J1932" si="29">H1869*100</f>
        <v>4800</v>
      </c>
      <c r="K1869" s="277"/>
    </row>
    <row r="1870" spans="1:11" x14ac:dyDescent="0.15">
      <c r="A1870" s="274">
        <v>1869</v>
      </c>
      <c r="B1870" s="275" t="s">
        <v>2401</v>
      </c>
      <c r="C1870" s="275" t="s">
        <v>1056</v>
      </c>
      <c r="D1870" s="275">
        <v>0</v>
      </c>
      <c r="E1870" s="275">
        <v>100</v>
      </c>
      <c r="F1870" s="275" t="s">
        <v>456</v>
      </c>
      <c r="G1870" s="275">
        <v>1</v>
      </c>
      <c r="H1870" s="275">
        <f>'Pixel-System'!Y32</f>
        <v>46</v>
      </c>
      <c r="I1870" s="276" t="s">
        <v>6209</v>
      </c>
      <c r="J1870" s="276">
        <f t="shared" si="29"/>
        <v>4600</v>
      </c>
      <c r="K1870" s="277"/>
    </row>
    <row r="1871" spans="1:11" x14ac:dyDescent="0.15">
      <c r="A1871" s="274">
        <v>1870</v>
      </c>
      <c r="B1871" s="275" t="s">
        <v>2402</v>
      </c>
      <c r="C1871" s="275" t="s">
        <v>1056</v>
      </c>
      <c r="D1871" s="275">
        <v>0</v>
      </c>
      <c r="E1871" s="275">
        <v>100</v>
      </c>
      <c r="F1871" s="275" t="s">
        <v>456</v>
      </c>
      <c r="G1871" s="275">
        <v>1</v>
      </c>
      <c r="H1871" s="275">
        <f>'Pixel-System'!Y33</f>
        <v>44</v>
      </c>
      <c r="I1871" s="276" t="s">
        <v>6209</v>
      </c>
      <c r="J1871" s="276">
        <f t="shared" si="29"/>
        <v>4400</v>
      </c>
      <c r="K1871" s="277"/>
    </row>
    <row r="1872" spans="1:11" x14ac:dyDescent="0.15">
      <c r="A1872" s="274">
        <v>1871</v>
      </c>
      <c r="B1872" s="275" t="s">
        <v>2403</v>
      </c>
      <c r="C1872" s="275" t="s">
        <v>1056</v>
      </c>
      <c r="D1872" s="275">
        <v>0</v>
      </c>
      <c r="E1872" s="275">
        <v>100</v>
      </c>
      <c r="F1872" s="275" t="s">
        <v>456</v>
      </c>
      <c r="G1872" s="275">
        <v>1</v>
      </c>
      <c r="H1872" s="275">
        <f>'Pixel-System'!Y34</f>
        <v>42</v>
      </c>
      <c r="I1872" s="276" t="s">
        <v>6209</v>
      </c>
      <c r="J1872" s="276">
        <f t="shared" si="29"/>
        <v>4200</v>
      </c>
      <c r="K1872" s="277"/>
    </row>
    <row r="1873" spans="1:11" x14ac:dyDescent="0.15">
      <c r="A1873" s="274">
        <v>1872</v>
      </c>
      <c r="B1873" s="275" t="s">
        <v>2404</v>
      </c>
      <c r="C1873" s="275" t="s">
        <v>1056</v>
      </c>
      <c r="D1873" s="275">
        <v>0</v>
      </c>
      <c r="E1873" s="275">
        <v>100</v>
      </c>
      <c r="F1873" s="275" t="s">
        <v>456</v>
      </c>
      <c r="G1873" s="275">
        <v>1</v>
      </c>
      <c r="H1873" s="275">
        <f>'Pixel-System'!Y35</f>
        <v>40</v>
      </c>
      <c r="I1873" s="276" t="s">
        <v>6209</v>
      </c>
      <c r="J1873" s="276">
        <f t="shared" si="29"/>
        <v>4000</v>
      </c>
      <c r="K1873" s="277"/>
    </row>
    <row r="1874" spans="1:11" x14ac:dyDescent="0.15">
      <c r="A1874" s="274">
        <v>1873</v>
      </c>
      <c r="B1874" s="275" t="s">
        <v>2405</v>
      </c>
      <c r="C1874" s="275" t="s">
        <v>1056</v>
      </c>
      <c r="D1874" s="275">
        <v>0</v>
      </c>
      <c r="E1874" s="275">
        <v>100</v>
      </c>
      <c r="F1874" s="275" t="s">
        <v>456</v>
      </c>
      <c r="G1874" s="275">
        <v>1</v>
      </c>
      <c r="H1874" s="275">
        <f>'Pixel-System'!Y36</f>
        <v>38</v>
      </c>
      <c r="I1874" s="276" t="s">
        <v>6209</v>
      </c>
      <c r="J1874" s="276">
        <f t="shared" si="29"/>
        <v>3800</v>
      </c>
      <c r="K1874" s="277"/>
    </row>
    <row r="1875" spans="1:11" x14ac:dyDescent="0.15">
      <c r="A1875" s="274">
        <v>1874</v>
      </c>
      <c r="B1875" s="275" t="s">
        <v>2406</v>
      </c>
      <c r="C1875" s="275" t="s">
        <v>1056</v>
      </c>
      <c r="D1875" s="275">
        <v>0</v>
      </c>
      <c r="E1875" s="275">
        <v>100</v>
      </c>
      <c r="F1875" s="275" t="s">
        <v>456</v>
      </c>
      <c r="G1875" s="275">
        <v>1</v>
      </c>
      <c r="H1875" s="275">
        <f>'Pixel-System'!Y37</f>
        <v>36</v>
      </c>
      <c r="I1875" s="276" t="s">
        <v>6209</v>
      </c>
      <c r="J1875" s="276">
        <f t="shared" si="29"/>
        <v>3600</v>
      </c>
      <c r="K1875" s="277"/>
    </row>
    <row r="1876" spans="1:11" x14ac:dyDescent="0.15">
      <c r="A1876" s="274">
        <v>1875</v>
      </c>
      <c r="B1876" s="275" t="s">
        <v>2407</v>
      </c>
      <c r="C1876" s="275" t="s">
        <v>1056</v>
      </c>
      <c r="D1876" s="275">
        <v>0</v>
      </c>
      <c r="E1876" s="275">
        <v>100</v>
      </c>
      <c r="F1876" s="275" t="s">
        <v>456</v>
      </c>
      <c r="G1876" s="275">
        <v>1</v>
      </c>
      <c r="H1876" s="275">
        <f>'Pixel-System'!Y38</f>
        <v>35</v>
      </c>
      <c r="I1876" s="276" t="s">
        <v>6209</v>
      </c>
      <c r="J1876" s="276">
        <f t="shared" si="29"/>
        <v>3500</v>
      </c>
      <c r="K1876" s="277"/>
    </row>
    <row r="1877" spans="1:11" x14ac:dyDescent="0.15">
      <c r="A1877" s="274">
        <v>1876</v>
      </c>
      <c r="B1877" s="275" t="s">
        <v>2408</v>
      </c>
      <c r="C1877" s="275" t="s">
        <v>1056</v>
      </c>
      <c r="D1877" s="275">
        <v>0</v>
      </c>
      <c r="E1877" s="275">
        <v>100</v>
      </c>
      <c r="F1877" s="275" t="s">
        <v>456</v>
      </c>
      <c r="G1877" s="275">
        <v>1</v>
      </c>
      <c r="H1877" s="275">
        <f>'Pixel-System'!Y39</f>
        <v>35</v>
      </c>
      <c r="I1877" s="276" t="s">
        <v>6209</v>
      </c>
      <c r="J1877" s="276">
        <f t="shared" si="29"/>
        <v>3500</v>
      </c>
      <c r="K1877" s="277"/>
    </row>
    <row r="1878" spans="1:11" x14ac:dyDescent="0.15">
      <c r="A1878" s="274">
        <v>1877</v>
      </c>
      <c r="B1878" s="275" t="s">
        <v>2409</v>
      </c>
      <c r="C1878" s="275" t="s">
        <v>1056</v>
      </c>
      <c r="D1878" s="275">
        <v>0</v>
      </c>
      <c r="E1878" s="275">
        <v>100</v>
      </c>
      <c r="F1878" s="275" t="s">
        <v>456</v>
      </c>
      <c r="G1878" s="275">
        <v>1</v>
      </c>
      <c r="H1878" s="275">
        <f>'Pixel-System'!Y40</f>
        <v>0</v>
      </c>
      <c r="I1878" s="276" t="s">
        <v>6209</v>
      </c>
      <c r="J1878" s="276">
        <f t="shared" si="29"/>
        <v>0</v>
      </c>
      <c r="K1878" s="277"/>
    </row>
    <row r="1879" spans="1:11" x14ac:dyDescent="0.15">
      <c r="A1879" s="274">
        <v>1878</v>
      </c>
      <c r="B1879" s="275" t="s">
        <v>2410</v>
      </c>
      <c r="C1879" s="275" t="s">
        <v>1056</v>
      </c>
      <c r="D1879" s="275">
        <v>0</v>
      </c>
      <c r="E1879" s="275">
        <v>100</v>
      </c>
      <c r="F1879" s="275" t="s">
        <v>456</v>
      </c>
      <c r="G1879" s="275">
        <v>1</v>
      </c>
      <c r="H1879" s="275">
        <f>'Pixel-System'!Y41</f>
        <v>0</v>
      </c>
      <c r="I1879" s="276" t="s">
        <v>6209</v>
      </c>
      <c r="J1879" s="276">
        <f t="shared" si="29"/>
        <v>0</v>
      </c>
      <c r="K1879" s="277"/>
    </row>
    <row r="1880" spans="1:11" x14ac:dyDescent="0.15">
      <c r="A1880" s="274">
        <v>1879</v>
      </c>
      <c r="B1880" s="275" t="s">
        <v>2393</v>
      </c>
      <c r="C1880" s="275" t="s">
        <v>1056</v>
      </c>
      <c r="D1880" s="275">
        <v>0</v>
      </c>
      <c r="E1880" s="275">
        <v>100</v>
      </c>
      <c r="F1880" s="275" t="s">
        <v>456</v>
      </c>
      <c r="G1880" s="275">
        <v>1</v>
      </c>
      <c r="H1880" s="275">
        <f>'Pixel-System'!Y42</f>
        <v>0</v>
      </c>
      <c r="I1880" s="276" t="s">
        <v>6209</v>
      </c>
      <c r="J1880" s="276">
        <f t="shared" si="29"/>
        <v>0</v>
      </c>
      <c r="K1880" s="277"/>
    </row>
    <row r="1881" spans="1:11" x14ac:dyDescent="0.15">
      <c r="A1881" s="274">
        <v>1880</v>
      </c>
      <c r="B1881" s="275" t="s">
        <v>2317</v>
      </c>
      <c r="C1881" s="275" t="s">
        <v>1056</v>
      </c>
      <c r="D1881" s="275">
        <v>0</v>
      </c>
      <c r="E1881" s="275">
        <v>100</v>
      </c>
      <c r="F1881" s="275" t="s">
        <v>456</v>
      </c>
      <c r="G1881" s="275">
        <v>1</v>
      </c>
      <c r="H1881" s="275">
        <f>'Pixel-System'!Y43</f>
        <v>0</v>
      </c>
      <c r="I1881" s="276" t="s">
        <v>6209</v>
      </c>
      <c r="J1881" s="276">
        <f t="shared" si="29"/>
        <v>0</v>
      </c>
      <c r="K1881" s="277"/>
    </row>
    <row r="1882" spans="1:11" x14ac:dyDescent="0.15">
      <c r="A1882" s="274">
        <v>1881</v>
      </c>
      <c r="B1882" s="275" t="s">
        <v>2318</v>
      </c>
      <c r="C1882" s="275" t="s">
        <v>1056</v>
      </c>
      <c r="D1882" s="275">
        <v>0</v>
      </c>
      <c r="E1882" s="275">
        <v>100</v>
      </c>
      <c r="F1882" s="275" t="s">
        <v>456</v>
      </c>
      <c r="G1882" s="275">
        <v>1</v>
      </c>
      <c r="H1882" s="275">
        <f>'Pixel-System'!Y44</f>
        <v>0</v>
      </c>
      <c r="I1882" s="276" t="s">
        <v>6209</v>
      </c>
      <c r="J1882" s="276">
        <f t="shared" si="29"/>
        <v>0</v>
      </c>
      <c r="K1882" s="277"/>
    </row>
    <row r="1883" spans="1:11" x14ac:dyDescent="0.15">
      <c r="A1883" s="274">
        <v>1882</v>
      </c>
      <c r="B1883" s="275" t="s">
        <v>2319</v>
      </c>
      <c r="C1883" s="275" t="s">
        <v>1056</v>
      </c>
      <c r="D1883" s="275">
        <v>0</v>
      </c>
      <c r="E1883" s="275">
        <v>100</v>
      </c>
      <c r="F1883" s="275" t="s">
        <v>456</v>
      </c>
      <c r="G1883" s="275">
        <v>1</v>
      </c>
      <c r="H1883" s="275">
        <f>'Pixel-System'!Y45</f>
        <v>0</v>
      </c>
      <c r="I1883" s="276" t="s">
        <v>6209</v>
      </c>
      <c r="J1883" s="276">
        <f t="shared" si="29"/>
        <v>0</v>
      </c>
      <c r="K1883" s="277"/>
    </row>
    <row r="1884" spans="1:11" x14ac:dyDescent="0.15">
      <c r="A1884" s="274">
        <v>1883</v>
      </c>
      <c r="B1884" s="275" t="s">
        <v>2320</v>
      </c>
      <c r="C1884" s="275" t="s">
        <v>1056</v>
      </c>
      <c r="D1884" s="275">
        <v>0</v>
      </c>
      <c r="E1884" s="275">
        <v>100</v>
      </c>
      <c r="F1884" s="275" t="s">
        <v>456</v>
      </c>
      <c r="G1884" s="275">
        <v>1</v>
      </c>
      <c r="H1884" s="275">
        <f>'Pixel-System'!Y46</f>
        <v>0</v>
      </c>
      <c r="I1884" s="276" t="s">
        <v>6209</v>
      </c>
      <c r="J1884" s="276">
        <f t="shared" si="29"/>
        <v>0</v>
      </c>
      <c r="K1884" s="277"/>
    </row>
    <row r="1885" spans="1:11" x14ac:dyDescent="0.15">
      <c r="A1885" s="274">
        <v>1884</v>
      </c>
      <c r="B1885" s="275" t="s">
        <v>2321</v>
      </c>
      <c r="C1885" s="275" t="s">
        <v>1056</v>
      </c>
      <c r="D1885" s="275">
        <v>0</v>
      </c>
      <c r="E1885" s="275">
        <v>100</v>
      </c>
      <c r="F1885" s="275" t="s">
        <v>456</v>
      </c>
      <c r="G1885" s="275">
        <v>1</v>
      </c>
      <c r="H1885" s="275">
        <f>'Pixel-System'!Y47</f>
        <v>0</v>
      </c>
      <c r="I1885" s="276" t="s">
        <v>6209</v>
      </c>
      <c r="J1885" s="276">
        <f t="shared" si="29"/>
        <v>0</v>
      </c>
      <c r="K1885" s="277"/>
    </row>
    <row r="1886" spans="1:11" x14ac:dyDescent="0.15">
      <c r="A1886" s="274">
        <v>1885</v>
      </c>
      <c r="B1886" s="275" t="s">
        <v>2322</v>
      </c>
      <c r="C1886" s="275" t="s">
        <v>1056</v>
      </c>
      <c r="D1886" s="275">
        <v>0</v>
      </c>
      <c r="E1886" s="275">
        <v>100</v>
      </c>
      <c r="F1886" s="275" t="s">
        <v>456</v>
      </c>
      <c r="G1886" s="275">
        <v>1</v>
      </c>
      <c r="H1886" s="275">
        <f>'Pixel-System'!Y48</f>
        <v>0</v>
      </c>
      <c r="I1886" s="276" t="s">
        <v>6209</v>
      </c>
      <c r="J1886" s="276">
        <f t="shared" si="29"/>
        <v>0</v>
      </c>
      <c r="K1886" s="277"/>
    </row>
    <row r="1887" spans="1:11" x14ac:dyDescent="0.15">
      <c r="A1887" s="274">
        <v>1886</v>
      </c>
      <c r="B1887" s="275" t="s">
        <v>2323</v>
      </c>
      <c r="C1887" s="275" t="s">
        <v>1056</v>
      </c>
      <c r="D1887" s="275">
        <v>0</v>
      </c>
      <c r="E1887" s="275">
        <v>100</v>
      </c>
      <c r="F1887" s="275" t="s">
        <v>456</v>
      </c>
      <c r="G1887" s="275">
        <v>1</v>
      </c>
      <c r="H1887" s="275">
        <f>'Pixel-System'!Y49</f>
        <v>0</v>
      </c>
      <c r="I1887" s="276" t="s">
        <v>6209</v>
      </c>
      <c r="J1887" s="276">
        <f t="shared" si="29"/>
        <v>0</v>
      </c>
      <c r="K1887" s="277"/>
    </row>
    <row r="1888" spans="1:11" x14ac:dyDescent="0.15">
      <c r="A1888" s="274">
        <v>1887</v>
      </c>
      <c r="B1888" s="275" t="s">
        <v>2324</v>
      </c>
      <c r="C1888" s="275" t="s">
        <v>1056</v>
      </c>
      <c r="D1888" s="275">
        <v>0</v>
      </c>
      <c r="E1888" s="275">
        <v>100</v>
      </c>
      <c r="F1888" s="275" t="s">
        <v>456</v>
      </c>
      <c r="G1888" s="275">
        <v>1</v>
      </c>
      <c r="H1888" s="275">
        <f>'Pixel-System'!Y50</f>
        <v>0</v>
      </c>
      <c r="I1888" s="276" t="s">
        <v>6209</v>
      </c>
      <c r="J1888" s="276">
        <f t="shared" si="29"/>
        <v>0</v>
      </c>
      <c r="K1888" s="277"/>
    </row>
    <row r="1889" spans="1:11" x14ac:dyDescent="0.15">
      <c r="A1889" s="274">
        <v>1888</v>
      </c>
      <c r="B1889" s="275" t="s">
        <v>2325</v>
      </c>
      <c r="C1889" s="275" t="s">
        <v>1056</v>
      </c>
      <c r="D1889" s="275">
        <v>0</v>
      </c>
      <c r="E1889" s="275">
        <v>100</v>
      </c>
      <c r="F1889" s="275" t="s">
        <v>456</v>
      </c>
      <c r="G1889" s="275">
        <v>1</v>
      </c>
      <c r="H1889" s="275">
        <f>'Pixel-System'!Y51</f>
        <v>0</v>
      </c>
      <c r="I1889" s="276" t="s">
        <v>6209</v>
      </c>
      <c r="J1889" s="276">
        <f t="shared" si="29"/>
        <v>0</v>
      </c>
      <c r="K1889" s="277"/>
    </row>
    <row r="1890" spans="1:11" x14ac:dyDescent="0.15">
      <c r="A1890" s="274">
        <v>1889</v>
      </c>
      <c r="B1890" s="275" t="s">
        <v>2326</v>
      </c>
      <c r="C1890" s="275" t="s">
        <v>1056</v>
      </c>
      <c r="D1890" s="275">
        <v>0</v>
      </c>
      <c r="E1890" s="275">
        <v>100</v>
      </c>
      <c r="F1890" s="275" t="s">
        <v>456</v>
      </c>
      <c r="G1890" s="275">
        <v>1</v>
      </c>
      <c r="H1890" s="275">
        <f>'Pixel-System'!Y52</f>
        <v>0</v>
      </c>
      <c r="I1890" s="276" t="s">
        <v>6209</v>
      </c>
      <c r="J1890" s="276">
        <f t="shared" si="29"/>
        <v>0</v>
      </c>
      <c r="K1890" s="277"/>
    </row>
    <row r="1891" spans="1:11" x14ac:dyDescent="0.15">
      <c r="A1891" s="274">
        <v>1890</v>
      </c>
      <c r="B1891" s="275" t="s">
        <v>2327</v>
      </c>
      <c r="C1891" s="275" t="s">
        <v>1056</v>
      </c>
      <c r="D1891" s="275">
        <v>0</v>
      </c>
      <c r="E1891" s="275">
        <v>100</v>
      </c>
      <c r="F1891" s="275" t="s">
        <v>456</v>
      </c>
      <c r="G1891" s="275">
        <v>1</v>
      </c>
      <c r="H1891" s="275">
        <f>'Pixel-System'!Y53</f>
        <v>0</v>
      </c>
      <c r="I1891" s="276" t="s">
        <v>6209</v>
      </c>
      <c r="J1891" s="276">
        <f t="shared" si="29"/>
        <v>0</v>
      </c>
      <c r="K1891" s="277"/>
    </row>
    <row r="1892" spans="1:11" x14ac:dyDescent="0.15">
      <c r="A1892" s="274">
        <v>1891</v>
      </c>
      <c r="B1892" s="275" t="s">
        <v>2328</v>
      </c>
      <c r="C1892" s="275" t="s">
        <v>1056</v>
      </c>
      <c r="D1892" s="275">
        <v>0</v>
      </c>
      <c r="E1892" s="275">
        <v>100</v>
      </c>
      <c r="F1892" s="275" t="s">
        <v>456</v>
      </c>
      <c r="G1892" s="275">
        <v>1</v>
      </c>
      <c r="H1892" s="275">
        <f>'Pixel-System'!Y54</f>
        <v>0</v>
      </c>
      <c r="I1892" s="276" t="s">
        <v>6209</v>
      </c>
      <c r="J1892" s="276">
        <f t="shared" si="29"/>
        <v>0</v>
      </c>
      <c r="K1892" s="277"/>
    </row>
    <row r="1893" spans="1:11" x14ac:dyDescent="0.15">
      <c r="A1893" s="274">
        <v>1892</v>
      </c>
      <c r="B1893" s="275" t="s">
        <v>2329</v>
      </c>
      <c r="C1893" s="275" t="s">
        <v>1056</v>
      </c>
      <c r="D1893" s="275">
        <v>0</v>
      </c>
      <c r="E1893" s="275">
        <v>100</v>
      </c>
      <c r="F1893" s="275" t="s">
        <v>456</v>
      </c>
      <c r="G1893" s="275">
        <v>1</v>
      </c>
      <c r="H1893" s="275">
        <f>'Pixel-System'!Y55</f>
        <v>0</v>
      </c>
      <c r="I1893" s="276" t="s">
        <v>6209</v>
      </c>
      <c r="J1893" s="276">
        <f t="shared" si="29"/>
        <v>0</v>
      </c>
      <c r="K1893" s="277"/>
    </row>
    <row r="1894" spans="1:11" x14ac:dyDescent="0.15">
      <c r="A1894" s="274">
        <v>1893</v>
      </c>
      <c r="B1894" s="275" t="s">
        <v>2330</v>
      </c>
      <c r="C1894" s="275" t="s">
        <v>1056</v>
      </c>
      <c r="D1894" s="275">
        <v>0</v>
      </c>
      <c r="E1894" s="275">
        <v>100</v>
      </c>
      <c r="F1894" s="275" t="s">
        <v>456</v>
      </c>
      <c r="G1894" s="275">
        <v>1</v>
      </c>
      <c r="H1894" s="275">
        <f>'Pixel-System'!Y56</f>
        <v>0</v>
      </c>
      <c r="I1894" s="276" t="s">
        <v>6209</v>
      </c>
      <c r="J1894" s="276">
        <f t="shared" si="29"/>
        <v>0</v>
      </c>
      <c r="K1894" s="277"/>
    </row>
    <row r="1895" spans="1:11" x14ac:dyDescent="0.15">
      <c r="A1895" s="274">
        <v>1894</v>
      </c>
      <c r="B1895" s="275" t="s">
        <v>2331</v>
      </c>
      <c r="C1895" s="275" t="s">
        <v>1056</v>
      </c>
      <c r="D1895" s="275">
        <v>0</v>
      </c>
      <c r="E1895" s="275">
        <v>100</v>
      </c>
      <c r="F1895" s="275" t="s">
        <v>456</v>
      </c>
      <c r="G1895" s="275">
        <v>1</v>
      </c>
      <c r="H1895" s="275">
        <f>'Pixel-System'!Y57</f>
        <v>0</v>
      </c>
      <c r="I1895" s="276" t="s">
        <v>6209</v>
      </c>
      <c r="J1895" s="276">
        <f t="shared" si="29"/>
        <v>0</v>
      </c>
      <c r="K1895" s="277"/>
    </row>
    <row r="1896" spans="1:11" x14ac:dyDescent="0.15">
      <c r="A1896" s="274">
        <v>1895</v>
      </c>
      <c r="B1896" s="275" t="s">
        <v>2411</v>
      </c>
      <c r="C1896" s="275" t="s">
        <v>1056</v>
      </c>
      <c r="D1896" s="275">
        <v>0</v>
      </c>
      <c r="E1896" s="275">
        <v>100</v>
      </c>
      <c r="F1896" s="275" t="s">
        <v>456</v>
      </c>
      <c r="G1896" s="275">
        <v>1</v>
      </c>
      <c r="H1896" s="275">
        <f>'Pixel-System'!Y58</f>
        <v>0</v>
      </c>
      <c r="I1896" s="276" t="s">
        <v>6209</v>
      </c>
      <c r="J1896" s="276">
        <f t="shared" si="29"/>
        <v>0</v>
      </c>
      <c r="K1896" s="277"/>
    </row>
    <row r="1897" spans="1:11" x14ac:dyDescent="0.15">
      <c r="A1897" s="274">
        <v>1896</v>
      </c>
      <c r="B1897" s="275" t="s">
        <v>2332</v>
      </c>
      <c r="C1897" s="275" t="s">
        <v>1056</v>
      </c>
      <c r="D1897" s="275">
        <v>0</v>
      </c>
      <c r="E1897" s="275">
        <v>100</v>
      </c>
      <c r="F1897" s="275" t="s">
        <v>456</v>
      </c>
      <c r="G1897" s="275">
        <v>1</v>
      </c>
      <c r="H1897" s="275">
        <f>'Pixel-System'!Y59</f>
        <v>0</v>
      </c>
      <c r="I1897" s="276" t="s">
        <v>6209</v>
      </c>
      <c r="J1897" s="276">
        <f t="shared" si="29"/>
        <v>0</v>
      </c>
      <c r="K1897" s="277"/>
    </row>
    <row r="1898" spans="1:11" x14ac:dyDescent="0.15">
      <c r="A1898" s="274">
        <v>1897</v>
      </c>
      <c r="B1898" s="275" t="s">
        <v>2333</v>
      </c>
      <c r="C1898" s="275" t="s">
        <v>1056</v>
      </c>
      <c r="D1898" s="275">
        <v>0</v>
      </c>
      <c r="E1898" s="275">
        <v>100</v>
      </c>
      <c r="F1898" s="275" t="s">
        <v>456</v>
      </c>
      <c r="G1898" s="275">
        <v>1</v>
      </c>
      <c r="H1898" s="275">
        <f>'Pixel-System'!Y60</f>
        <v>0</v>
      </c>
      <c r="I1898" s="276" t="s">
        <v>6209</v>
      </c>
      <c r="J1898" s="276">
        <f t="shared" si="29"/>
        <v>0</v>
      </c>
      <c r="K1898" s="277"/>
    </row>
    <row r="1899" spans="1:11" x14ac:dyDescent="0.15">
      <c r="A1899" s="274">
        <v>1898</v>
      </c>
      <c r="B1899" s="275" t="s">
        <v>2334</v>
      </c>
      <c r="C1899" s="275" t="s">
        <v>1056</v>
      </c>
      <c r="D1899" s="275">
        <v>0</v>
      </c>
      <c r="E1899" s="275">
        <v>100</v>
      </c>
      <c r="F1899" s="275" t="s">
        <v>456</v>
      </c>
      <c r="G1899" s="275">
        <v>1</v>
      </c>
      <c r="H1899" s="275">
        <f>'Pixel-System'!Y61</f>
        <v>0</v>
      </c>
      <c r="I1899" s="276" t="s">
        <v>6209</v>
      </c>
      <c r="J1899" s="276">
        <f t="shared" si="29"/>
        <v>0</v>
      </c>
      <c r="K1899" s="277"/>
    </row>
    <row r="1900" spans="1:11" x14ac:dyDescent="0.15">
      <c r="A1900" s="274">
        <v>1899</v>
      </c>
      <c r="B1900" s="275" t="s">
        <v>2335</v>
      </c>
      <c r="C1900" s="275" t="s">
        <v>1056</v>
      </c>
      <c r="D1900" s="275">
        <v>0</v>
      </c>
      <c r="E1900" s="275">
        <v>100</v>
      </c>
      <c r="F1900" s="275" t="s">
        <v>456</v>
      </c>
      <c r="G1900" s="275">
        <v>1</v>
      </c>
      <c r="H1900" s="275">
        <f>'Pixel-System'!Y62</f>
        <v>0</v>
      </c>
      <c r="I1900" s="276" t="s">
        <v>6209</v>
      </c>
      <c r="J1900" s="276">
        <f t="shared" si="29"/>
        <v>0</v>
      </c>
      <c r="K1900" s="277"/>
    </row>
    <row r="1901" spans="1:11" x14ac:dyDescent="0.15">
      <c r="A1901" s="274">
        <v>1900</v>
      </c>
      <c r="B1901" s="275" t="s">
        <v>2336</v>
      </c>
      <c r="C1901" s="275" t="s">
        <v>1056</v>
      </c>
      <c r="D1901" s="275">
        <v>0</v>
      </c>
      <c r="E1901" s="275">
        <v>100</v>
      </c>
      <c r="F1901" s="275" t="s">
        <v>456</v>
      </c>
      <c r="G1901" s="275">
        <v>1</v>
      </c>
      <c r="H1901" s="275">
        <f>'Pixel-System'!Y63</f>
        <v>0</v>
      </c>
      <c r="I1901" s="276" t="s">
        <v>6209</v>
      </c>
      <c r="J1901" s="276">
        <f t="shared" si="29"/>
        <v>0</v>
      </c>
      <c r="K1901" s="277"/>
    </row>
    <row r="1902" spans="1:11" x14ac:dyDescent="0.15">
      <c r="A1902" s="274">
        <v>1901</v>
      </c>
      <c r="B1902" s="275" t="s">
        <v>2337</v>
      </c>
      <c r="C1902" s="275" t="s">
        <v>1056</v>
      </c>
      <c r="D1902" s="275">
        <v>0</v>
      </c>
      <c r="E1902" s="275">
        <v>100</v>
      </c>
      <c r="F1902" s="275" t="s">
        <v>456</v>
      </c>
      <c r="G1902" s="275">
        <v>1</v>
      </c>
      <c r="H1902" s="275">
        <f>'Pixel-System'!Y64</f>
        <v>0</v>
      </c>
      <c r="I1902" s="276" t="s">
        <v>6209</v>
      </c>
      <c r="J1902" s="276">
        <f t="shared" si="29"/>
        <v>0</v>
      </c>
      <c r="K1902" s="277"/>
    </row>
    <row r="1903" spans="1:11" x14ac:dyDescent="0.15">
      <c r="A1903" s="274">
        <v>1902</v>
      </c>
      <c r="B1903" s="275" t="s">
        <v>2338</v>
      </c>
      <c r="C1903" s="275" t="s">
        <v>1056</v>
      </c>
      <c r="D1903" s="275">
        <v>0</v>
      </c>
      <c r="E1903" s="275">
        <v>100</v>
      </c>
      <c r="F1903" s="275" t="s">
        <v>456</v>
      </c>
      <c r="G1903" s="275">
        <v>1</v>
      </c>
      <c r="H1903" s="275">
        <f>'Pixel-System'!Y65</f>
        <v>0</v>
      </c>
      <c r="I1903" s="276" t="s">
        <v>6209</v>
      </c>
      <c r="J1903" s="276">
        <f t="shared" si="29"/>
        <v>0</v>
      </c>
      <c r="K1903" s="277"/>
    </row>
    <row r="1904" spans="1:11" x14ac:dyDescent="0.15">
      <c r="A1904" s="274">
        <v>1903</v>
      </c>
      <c r="B1904" s="275" t="s">
        <v>2339</v>
      </c>
      <c r="C1904" s="275" t="s">
        <v>1056</v>
      </c>
      <c r="D1904" s="275">
        <v>0</v>
      </c>
      <c r="E1904" s="275">
        <v>100</v>
      </c>
      <c r="F1904" s="275" t="s">
        <v>456</v>
      </c>
      <c r="G1904" s="275">
        <v>1</v>
      </c>
      <c r="H1904" s="275">
        <f>'Pixel-System'!Y66</f>
        <v>0</v>
      </c>
      <c r="I1904" s="276" t="s">
        <v>6209</v>
      </c>
      <c r="J1904" s="276">
        <f t="shared" si="29"/>
        <v>0</v>
      </c>
      <c r="K1904" s="277"/>
    </row>
    <row r="1905" spans="1:11" x14ac:dyDescent="0.15">
      <c r="A1905" s="274">
        <v>1904</v>
      </c>
      <c r="B1905" s="275" t="s">
        <v>2340</v>
      </c>
      <c r="C1905" s="275" t="s">
        <v>1056</v>
      </c>
      <c r="D1905" s="275">
        <v>0</v>
      </c>
      <c r="E1905" s="275">
        <v>100</v>
      </c>
      <c r="F1905" s="275" t="s">
        <v>456</v>
      </c>
      <c r="G1905" s="275">
        <v>1</v>
      </c>
      <c r="H1905" s="275">
        <f>'Pixel-System'!Y67</f>
        <v>0</v>
      </c>
      <c r="I1905" s="276" t="s">
        <v>6209</v>
      </c>
      <c r="J1905" s="276">
        <f t="shared" si="29"/>
        <v>0</v>
      </c>
      <c r="K1905" s="277"/>
    </row>
    <row r="1906" spans="1:11" x14ac:dyDescent="0.15">
      <c r="A1906" s="274">
        <v>1905</v>
      </c>
      <c r="B1906" s="275" t="s">
        <v>2341</v>
      </c>
      <c r="C1906" s="275" t="s">
        <v>1056</v>
      </c>
      <c r="D1906" s="275">
        <v>0</v>
      </c>
      <c r="E1906" s="275">
        <v>100</v>
      </c>
      <c r="F1906" s="275" t="s">
        <v>456</v>
      </c>
      <c r="G1906" s="275">
        <v>1</v>
      </c>
      <c r="H1906" s="275">
        <f>'Pixel-System'!Y68</f>
        <v>0</v>
      </c>
      <c r="I1906" s="276" t="s">
        <v>6209</v>
      </c>
      <c r="J1906" s="276">
        <f t="shared" si="29"/>
        <v>0</v>
      </c>
      <c r="K1906" s="277"/>
    </row>
    <row r="1907" spans="1:11" x14ac:dyDescent="0.15">
      <c r="A1907" s="274">
        <v>1906</v>
      </c>
      <c r="B1907" s="275" t="s">
        <v>2342</v>
      </c>
      <c r="C1907" s="275" t="s">
        <v>1056</v>
      </c>
      <c r="D1907" s="275">
        <v>0</v>
      </c>
      <c r="E1907" s="275">
        <v>100</v>
      </c>
      <c r="F1907" s="275" t="s">
        <v>456</v>
      </c>
      <c r="G1907" s="275">
        <v>1</v>
      </c>
      <c r="H1907" s="275">
        <f>'Pixel-System'!Y69</f>
        <v>0</v>
      </c>
      <c r="I1907" s="276" t="s">
        <v>6209</v>
      </c>
      <c r="J1907" s="276">
        <f t="shared" si="29"/>
        <v>0</v>
      </c>
      <c r="K1907" s="277"/>
    </row>
    <row r="1908" spans="1:11" x14ac:dyDescent="0.15">
      <c r="A1908" s="274">
        <v>1907</v>
      </c>
      <c r="B1908" s="275" t="s">
        <v>2343</v>
      </c>
      <c r="C1908" s="275" t="s">
        <v>1056</v>
      </c>
      <c r="D1908" s="275">
        <v>0</v>
      </c>
      <c r="E1908" s="275">
        <v>100</v>
      </c>
      <c r="F1908" s="275" t="s">
        <v>456</v>
      </c>
      <c r="G1908" s="275">
        <v>1</v>
      </c>
      <c r="H1908" s="275">
        <f>'Pixel-System'!Y70</f>
        <v>0</v>
      </c>
      <c r="I1908" s="276" t="s">
        <v>6209</v>
      </c>
      <c r="J1908" s="276">
        <f t="shared" si="29"/>
        <v>0</v>
      </c>
      <c r="K1908" s="277"/>
    </row>
    <row r="1909" spans="1:11" x14ac:dyDescent="0.15">
      <c r="A1909" s="274">
        <v>1908</v>
      </c>
      <c r="B1909" s="275" t="s">
        <v>2344</v>
      </c>
      <c r="C1909" s="275" t="s">
        <v>1056</v>
      </c>
      <c r="D1909" s="275">
        <v>0</v>
      </c>
      <c r="E1909" s="275">
        <v>100</v>
      </c>
      <c r="F1909" s="275" t="s">
        <v>456</v>
      </c>
      <c r="G1909" s="275">
        <v>1</v>
      </c>
      <c r="H1909" s="275">
        <f>'Pixel-System'!Y71</f>
        <v>0</v>
      </c>
      <c r="I1909" s="276" t="s">
        <v>6209</v>
      </c>
      <c r="J1909" s="276">
        <f t="shared" si="29"/>
        <v>0</v>
      </c>
      <c r="K1909" s="277"/>
    </row>
    <row r="1910" spans="1:11" x14ac:dyDescent="0.15">
      <c r="A1910" s="274">
        <v>1909</v>
      </c>
      <c r="B1910" s="275" t="s">
        <v>2345</v>
      </c>
      <c r="C1910" s="275" t="s">
        <v>1056</v>
      </c>
      <c r="D1910" s="275">
        <v>0</v>
      </c>
      <c r="E1910" s="275">
        <v>100</v>
      </c>
      <c r="F1910" s="275" t="s">
        <v>456</v>
      </c>
      <c r="G1910" s="275">
        <v>1</v>
      </c>
      <c r="H1910" s="275">
        <f>'Pixel-System'!Y72</f>
        <v>0</v>
      </c>
      <c r="I1910" s="276" t="s">
        <v>6209</v>
      </c>
      <c r="J1910" s="276">
        <f t="shared" si="29"/>
        <v>0</v>
      </c>
      <c r="K1910" s="277"/>
    </row>
    <row r="1911" spans="1:11" x14ac:dyDescent="0.15">
      <c r="A1911" s="274">
        <v>1910</v>
      </c>
      <c r="B1911" s="275" t="s">
        <v>2346</v>
      </c>
      <c r="C1911" s="275" t="s">
        <v>1056</v>
      </c>
      <c r="D1911" s="275">
        <v>0</v>
      </c>
      <c r="E1911" s="275">
        <v>100</v>
      </c>
      <c r="F1911" s="275" t="s">
        <v>456</v>
      </c>
      <c r="G1911" s="275">
        <v>1</v>
      </c>
      <c r="H1911" s="275">
        <f>'Pixel-System'!Y73</f>
        <v>0</v>
      </c>
      <c r="I1911" s="276" t="s">
        <v>6209</v>
      </c>
      <c r="J1911" s="276">
        <f t="shared" si="29"/>
        <v>0</v>
      </c>
      <c r="K1911" s="277"/>
    </row>
    <row r="1912" spans="1:11" x14ac:dyDescent="0.15">
      <c r="A1912" s="274">
        <v>1911</v>
      </c>
      <c r="B1912" s="285" t="s">
        <v>2394</v>
      </c>
      <c r="C1912" s="285" t="s">
        <v>1056</v>
      </c>
      <c r="D1912" s="285">
        <v>0</v>
      </c>
      <c r="E1912" s="285">
        <v>100</v>
      </c>
      <c r="F1912" s="285" t="s">
        <v>456</v>
      </c>
      <c r="G1912" s="285">
        <v>1</v>
      </c>
      <c r="H1912" s="285">
        <f>'Pixel-System'!Y74</f>
        <v>0</v>
      </c>
      <c r="I1912" s="345" t="s">
        <v>6208</v>
      </c>
      <c r="J1912" s="345">
        <f t="shared" si="29"/>
        <v>0</v>
      </c>
      <c r="K1912" s="277"/>
    </row>
    <row r="1913" spans="1:11" x14ac:dyDescent="0.15">
      <c r="A1913" s="274">
        <v>1912</v>
      </c>
      <c r="B1913" s="285" t="s">
        <v>2347</v>
      </c>
      <c r="C1913" s="285" t="s">
        <v>1056</v>
      </c>
      <c r="D1913" s="285">
        <v>0</v>
      </c>
      <c r="E1913" s="285">
        <v>100</v>
      </c>
      <c r="F1913" s="285" t="s">
        <v>456</v>
      </c>
      <c r="G1913" s="285">
        <v>1</v>
      </c>
      <c r="H1913" s="285">
        <f>'Pixel-System'!Y75</f>
        <v>0</v>
      </c>
      <c r="I1913" s="345" t="s">
        <v>6208</v>
      </c>
      <c r="J1913" s="345">
        <f t="shared" si="29"/>
        <v>0</v>
      </c>
      <c r="K1913" s="277"/>
    </row>
    <row r="1914" spans="1:11" x14ac:dyDescent="0.15">
      <c r="A1914" s="274">
        <v>1913</v>
      </c>
      <c r="B1914" s="285" t="s">
        <v>2348</v>
      </c>
      <c r="C1914" s="285" t="s">
        <v>1056</v>
      </c>
      <c r="D1914" s="285">
        <v>0</v>
      </c>
      <c r="E1914" s="285">
        <v>100</v>
      </c>
      <c r="F1914" s="285" t="s">
        <v>456</v>
      </c>
      <c r="G1914" s="285">
        <v>1</v>
      </c>
      <c r="H1914" s="285">
        <f>'Pixel-System'!Y76</f>
        <v>0</v>
      </c>
      <c r="I1914" s="345" t="s">
        <v>6208</v>
      </c>
      <c r="J1914" s="345">
        <f t="shared" si="29"/>
        <v>0</v>
      </c>
      <c r="K1914" s="277"/>
    </row>
    <row r="1915" spans="1:11" x14ac:dyDescent="0.15">
      <c r="A1915" s="274">
        <v>1914</v>
      </c>
      <c r="B1915" s="285" t="s">
        <v>2349</v>
      </c>
      <c r="C1915" s="285" t="s">
        <v>1056</v>
      </c>
      <c r="D1915" s="285">
        <v>0</v>
      </c>
      <c r="E1915" s="285">
        <v>100</v>
      </c>
      <c r="F1915" s="285" t="s">
        <v>456</v>
      </c>
      <c r="G1915" s="285">
        <v>1</v>
      </c>
      <c r="H1915" s="285">
        <f>'Pixel-System'!Y77</f>
        <v>0</v>
      </c>
      <c r="I1915" s="345" t="s">
        <v>6208</v>
      </c>
      <c r="J1915" s="345">
        <f t="shared" si="29"/>
        <v>0</v>
      </c>
      <c r="K1915" s="277"/>
    </row>
    <row r="1916" spans="1:11" x14ac:dyDescent="0.15">
      <c r="A1916" s="274">
        <v>1915</v>
      </c>
      <c r="B1916" s="285" t="s">
        <v>2350</v>
      </c>
      <c r="C1916" s="285" t="s">
        <v>1056</v>
      </c>
      <c r="D1916" s="285">
        <v>0</v>
      </c>
      <c r="E1916" s="285">
        <v>100</v>
      </c>
      <c r="F1916" s="285" t="s">
        <v>456</v>
      </c>
      <c r="G1916" s="285">
        <v>1</v>
      </c>
      <c r="H1916" s="285">
        <f>'Pixel-System'!Y78</f>
        <v>0</v>
      </c>
      <c r="I1916" s="345" t="s">
        <v>6208</v>
      </c>
      <c r="J1916" s="345">
        <f t="shared" si="29"/>
        <v>0</v>
      </c>
      <c r="K1916" s="277"/>
    </row>
    <row r="1917" spans="1:11" x14ac:dyDescent="0.15">
      <c r="A1917" s="274">
        <v>1916</v>
      </c>
      <c r="B1917" s="285" t="s">
        <v>2351</v>
      </c>
      <c r="C1917" s="285" t="s">
        <v>1056</v>
      </c>
      <c r="D1917" s="285">
        <v>0</v>
      </c>
      <c r="E1917" s="285">
        <v>100</v>
      </c>
      <c r="F1917" s="285" t="s">
        <v>456</v>
      </c>
      <c r="G1917" s="285">
        <v>1</v>
      </c>
      <c r="H1917" s="285">
        <f>'Pixel-System'!Y79</f>
        <v>0</v>
      </c>
      <c r="I1917" s="345" t="s">
        <v>6208</v>
      </c>
      <c r="J1917" s="345">
        <f t="shared" si="29"/>
        <v>0</v>
      </c>
      <c r="K1917" s="277"/>
    </row>
    <row r="1918" spans="1:11" x14ac:dyDescent="0.15">
      <c r="A1918" s="274">
        <v>1917</v>
      </c>
      <c r="B1918" s="285" t="s">
        <v>2352</v>
      </c>
      <c r="C1918" s="285" t="s">
        <v>1056</v>
      </c>
      <c r="D1918" s="285">
        <v>0</v>
      </c>
      <c r="E1918" s="285">
        <v>100</v>
      </c>
      <c r="F1918" s="285" t="s">
        <v>456</v>
      </c>
      <c r="G1918" s="285">
        <v>1</v>
      </c>
      <c r="H1918" s="285">
        <f>'Pixel-System'!Y80</f>
        <v>0</v>
      </c>
      <c r="I1918" s="345" t="s">
        <v>6208</v>
      </c>
      <c r="J1918" s="345">
        <f t="shared" si="29"/>
        <v>0</v>
      </c>
      <c r="K1918" s="277"/>
    </row>
    <row r="1919" spans="1:11" x14ac:dyDescent="0.15">
      <c r="A1919" s="274">
        <v>1918</v>
      </c>
      <c r="B1919" s="285" t="s">
        <v>2353</v>
      </c>
      <c r="C1919" s="285" t="s">
        <v>1056</v>
      </c>
      <c r="D1919" s="285">
        <v>0</v>
      </c>
      <c r="E1919" s="285">
        <v>100</v>
      </c>
      <c r="F1919" s="285" t="s">
        <v>456</v>
      </c>
      <c r="G1919" s="285">
        <v>1</v>
      </c>
      <c r="H1919" s="285">
        <f>'Pixel-System'!Y81</f>
        <v>0</v>
      </c>
      <c r="I1919" s="345" t="s">
        <v>6208</v>
      </c>
      <c r="J1919" s="345">
        <f t="shared" si="29"/>
        <v>0</v>
      </c>
      <c r="K1919" s="277"/>
    </row>
    <row r="1920" spans="1:11" x14ac:dyDescent="0.15">
      <c r="A1920" s="274">
        <v>1919</v>
      </c>
      <c r="B1920" s="285" t="s">
        <v>2354</v>
      </c>
      <c r="C1920" s="285" t="s">
        <v>1056</v>
      </c>
      <c r="D1920" s="285">
        <v>0</v>
      </c>
      <c r="E1920" s="285">
        <v>100</v>
      </c>
      <c r="F1920" s="285" t="s">
        <v>456</v>
      </c>
      <c r="G1920" s="285">
        <v>1</v>
      </c>
      <c r="H1920" s="285">
        <f>'Pixel-System'!Y82</f>
        <v>0</v>
      </c>
      <c r="I1920" s="345" t="s">
        <v>6208</v>
      </c>
      <c r="J1920" s="345">
        <f t="shared" si="29"/>
        <v>0</v>
      </c>
      <c r="K1920" s="277"/>
    </row>
    <row r="1921" spans="1:11" x14ac:dyDescent="0.15">
      <c r="A1921" s="274">
        <v>1920</v>
      </c>
      <c r="B1921" s="285" t="s">
        <v>2355</v>
      </c>
      <c r="C1921" s="285" t="s">
        <v>1056</v>
      </c>
      <c r="D1921" s="285">
        <v>0</v>
      </c>
      <c r="E1921" s="285">
        <v>100</v>
      </c>
      <c r="F1921" s="285" t="s">
        <v>456</v>
      </c>
      <c r="G1921" s="285">
        <v>1</v>
      </c>
      <c r="H1921" s="285">
        <f>'Pixel-System'!Y83</f>
        <v>0</v>
      </c>
      <c r="I1921" s="345" t="s">
        <v>6208</v>
      </c>
      <c r="J1921" s="345">
        <f t="shared" si="29"/>
        <v>0</v>
      </c>
      <c r="K1921" s="277"/>
    </row>
    <row r="1922" spans="1:11" x14ac:dyDescent="0.15">
      <c r="A1922" s="274">
        <v>1921</v>
      </c>
      <c r="B1922" s="285" t="s">
        <v>2356</v>
      </c>
      <c r="C1922" s="285" t="s">
        <v>1056</v>
      </c>
      <c r="D1922" s="285">
        <v>0</v>
      </c>
      <c r="E1922" s="285">
        <v>100</v>
      </c>
      <c r="F1922" s="285" t="s">
        <v>456</v>
      </c>
      <c r="G1922" s="285">
        <v>1</v>
      </c>
      <c r="H1922" s="285">
        <f>'Pixel-System'!Y84</f>
        <v>0</v>
      </c>
      <c r="I1922" s="345" t="s">
        <v>6208</v>
      </c>
      <c r="J1922" s="345">
        <f t="shared" si="29"/>
        <v>0</v>
      </c>
      <c r="K1922" s="277"/>
    </row>
    <row r="1923" spans="1:11" x14ac:dyDescent="0.15">
      <c r="A1923" s="274">
        <v>1922</v>
      </c>
      <c r="B1923" s="285" t="s">
        <v>2357</v>
      </c>
      <c r="C1923" s="285" t="s">
        <v>1056</v>
      </c>
      <c r="D1923" s="285">
        <v>0</v>
      </c>
      <c r="E1923" s="285">
        <v>100</v>
      </c>
      <c r="F1923" s="285" t="s">
        <v>456</v>
      </c>
      <c r="G1923" s="285">
        <v>1</v>
      </c>
      <c r="H1923" s="285">
        <f>'Pixel-System'!Y85</f>
        <v>0</v>
      </c>
      <c r="I1923" s="345" t="s">
        <v>6208</v>
      </c>
      <c r="J1923" s="345">
        <f t="shared" si="29"/>
        <v>0</v>
      </c>
      <c r="K1923" s="277"/>
    </row>
    <row r="1924" spans="1:11" x14ac:dyDescent="0.15">
      <c r="A1924" s="274">
        <v>1923</v>
      </c>
      <c r="B1924" s="285" t="s">
        <v>2358</v>
      </c>
      <c r="C1924" s="285" t="s">
        <v>1056</v>
      </c>
      <c r="D1924" s="285">
        <v>0</v>
      </c>
      <c r="E1924" s="285">
        <v>100</v>
      </c>
      <c r="F1924" s="285" t="s">
        <v>456</v>
      </c>
      <c r="G1924" s="285">
        <v>1</v>
      </c>
      <c r="H1924" s="285">
        <f>'Pixel-System'!Y86</f>
        <v>0</v>
      </c>
      <c r="I1924" s="345" t="s">
        <v>6208</v>
      </c>
      <c r="J1924" s="345">
        <f t="shared" si="29"/>
        <v>0</v>
      </c>
      <c r="K1924" s="277"/>
    </row>
    <row r="1925" spans="1:11" x14ac:dyDescent="0.15">
      <c r="A1925" s="274">
        <v>1924</v>
      </c>
      <c r="B1925" s="285" t="s">
        <v>2359</v>
      </c>
      <c r="C1925" s="285" t="s">
        <v>1056</v>
      </c>
      <c r="D1925" s="285">
        <v>0</v>
      </c>
      <c r="E1925" s="285">
        <v>100</v>
      </c>
      <c r="F1925" s="285" t="s">
        <v>456</v>
      </c>
      <c r="G1925" s="285">
        <v>1</v>
      </c>
      <c r="H1925" s="285">
        <f>'Pixel-System'!Y87</f>
        <v>0</v>
      </c>
      <c r="I1925" s="345" t="s">
        <v>6208</v>
      </c>
      <c r="J1925" s="345">
        <f t="shared" si="29"/>
        <v>0</v>
      </c>
      <c r="K1925" s="277"/>
    </row>
    <row r="1926" spans="1:11" x14ac:dyDescent="0.15">
      <c r="A1926" s="274">
        <v>1925</v>
      </c>
      <c r="B1926" s="285" t="s">
        <v>2360</v>
      </c>
      <c r="C1926" s="285" t="s">
        <v>1056</v>
      </c>
      <c r="D1926" s="285">
        <v>0</v>
      </c>
      <c r="E1926" s="285">
        <v>100</v>
      </c>
      <c r="F1926" s="285" t="s">
        <v>456</v>
      </c>
      <c r="G1926" s="285">
        <v>1</v>
      </c>
      <c r="H1926" s="285">
        <f>'Pixel-System'!Y88</f>
        <v>0</v>
      </c>
      <c r="I1926" s="345" t="s">
        <v>6208</v>
      </c>
      <c r="J1926" s="345">
        <f t="shared" si="29"/>
        <v>0</v>
      </c>
      <c r="K1926" s="277"/>
    </row>
    <row r="1927" spans="1:11" x14ac:dyDescent="0.15">
      <c r="A1927" s="274">
        <v>1926</v>
      </c>
      <c r="B1927" s="285" t="s">
        <v>2361</v>
      </c>
      <c r="C1927" s="285" t="s">
        <v>1056</v>
      </c>
      <c r="D1927" s="285">
        <v>0</v>
      </c>
      <c r="E1927" s="285">
        <v>100</v>
      </c>
      <c r="F1927" s="285" t="s">
        <v>456</v>
      </c>
      <c r="G1927" s="285">
        <v>1</v>
      </c>
      <c r="H1927" s="285">
        <f>'Pixel-System'!Y89</f>
        <v>0</v>
      </c>
      <c r="I1927" s="345" t="s">
        <v>6208</v>
      </c>
      <c r="J1927" s="345">
        <f t="shared" si="29"/>
        <v>0</v>
      </c>
      <c r="K1927" s="277"/>
    </row>
    <row r="1928" spans="1:11" x14ac:dyDescent="0.15">
      <c r="A1928" s="274">
        <v>1927</v>
      </c>
      <c r="B1928" s="285" t="s">
        <v>2412</v>
      </c>
      <c r="C1928" s="285" t="s">
        <v>1056</v>
      </c>
      <c r="D1928" s="285">
        <v>0</v>
      </c>
      <c r="E1928" s="285">
        <v>100</v>
      </c>
      <c r="F1928" s="285" t="s">
        <v>456</v>
      </c>
      <c r="G1928" s="285">
        <v>1</v>
      </c>
      <c r="H1928" s="285">
        <f>'Pixel-System'!Y90</f>
        <v>0</v>
      </c>
      <c r="I1928" s="345" t="s">
        <v>6208</v>
      </c>
      <c r="J1928" s="345">
        <f t="shared" si="29"/>
        <v>0</v>
      </c>
      <c r="K1928" s="277"/>
    </row>
    <row r="1929" spans="1:11" x14ac:dyDescent="0.15">
      <c r="A1929" s="274">
        <v>1928</v>
      </c>
      <c r="B1929" s="285" t="s">
        <v>2362</v>
      </c>
      <c r="C1929" s="285" t="s">
        <v>1056</v>
      </c>
      <c r="D1929" s="285">
        <v>0</v>
      </c>
      <c r="E1929" s="285">
        <v>100</v>
      </c>
      <c r="F1929" s="285" t="s">
        <v>456</v>
      </c>
      <c r="G1929" s="285">
        <v>1</v>
      </c>
      <c r="H1929" s="285">
        <f>'Pixel-System'!Y91</f>
        <v>0</v>
      </c>
      <c r="I1929" s="345" t="s">
        <v>6208</v>
      </c>
      <c r="J1929" s="345">
        <f t="shared" si="29"/>
        <v>0</v>
      </c>
      <c r="K1929" s="277"/>
    </row>
    <row r="1930" spans="1:11" x14ac:dyDescent="0.15">
      <c r="A1930" s="274">
        <v>1929</v>
      </c>
      <c r="B1930" s="285" t="s">
        <v>2363</v>
      </c>
      <c r="C1930" s="285" t="s">
        <v>1056</v>
      </c>
      <c r="D1930" s="285">
        <v>0</v>
      </c>
      <c r="E1930" s="285">
        <v>100</v>
      </c>
      <c r="F1930" s="285" t="s">
        <v>456</v>
      </c>
      <c r="G1930" s="285">
        <v>1</v>
      </c>
      <c r="H1930" s="285">
        <f>'Pixel-System'!Y92</f>
        <v>0</v>
      </c>
      <c r="I1930" s="345" t="s">
        <v>6208</v>
      </c>
      <c r="J1930" s="345">
        <f t="shared" si="29"/>
        <v>0</v>
      </c>
      <c r="K1930" s="277"/>
    </row>
    <row r="1931" spans="1:11" x14ac:dyDescent="0.15">
      <c r="A1931" s="274">
        <v>1930</v>
      </c>
      <c r="B1931" s="285" t="s">
        <v>2364</v>
      </c>
      <c r="C1931" s="285" t="s">
        <v>1056</v>
      </c>
      <c r="D1931" s="285">
        <v>0</v>
      </c>
      <c r="E1931" s="285">
        <v>100</v>
      </c>
      <c r="F1931" s="285" t="s">
        <v>456</v>
      </c>
      <c r="G1931" s="285">
        <v>1</v>
      </c>
      <c r="H1931" s="285">
        <f>'Pixel-System'!Y93</f>
        <v>0</v>
      </c>
      <c r="I1931" s="345" t="s">
        <v>6208</v>
      </c>
      <c r="J1931" s="345">
        <f t="shared" si="29"/>
        <v>0</v>
      </c>
      <c r="K1931" s="277"/>
    </row>
    <row r="1932" spans="1:11" x14ac:dyDescent="0.15">
      <c r="A1932" s="274">
        <v>1931</v>
      </c>
      <c r="B1932" s="285" t="s">
        <v>2365</v>
      </c>
      <c r="C1932" s="285" t="s">
        <v>1056</v>
      </c>
      <c r="D1932" s="285">
        <v>0</v>
      </c>
      <c r="E1932" s="285">
        <v>100</v>
      </c>
      <c r="F1932" s="285" t="s">
        <v>456</v>
      </c>
      <c r="G1932" s="285">
        <v>1</v>
      </c>
      <c r="H1932" s="285">
        <f>'Pixel-System'!Y94</f>
        <v>0</v>
      </c>
      <c r="I1932" s="345" t="s">
        <v>6208</v>
      </c>
      <c r="J1932" s="345">
        <f t="shared" si="29"/>
        <v>0</v>
      </c>
      <c r="K1932" s="277"/>
    </row>
    <row r="1933" spans="1:11" x14ac:dyDescent="0.15">
      <c r="A1933" s="274">
        <v>1932</v>
      </c>
      <c r="B1933" s="285" t="s">
        <v>2366</v>
      </c>
      <c r="C1933" s="285" t="s">
        <v>1056</v>
      </c>
      <c r="D1933" s="285">
        <v>0</v>
      </c>
      <c r="E1933" s="285">
        <v>100</v>
      </c>
      <c r="F1933" s="285" t="s">
        <v>456</v>
      </c>
      <c r="G1933" s="285">
        <v>1</v>
      </c>
      <c r="H1933" s="285">
        <f>'Pixel-System'!Y95</f>
        <v>0</v>
      </c>
      <c r="I1933" s="345" t="s">
        <v>6208</v>
      </c>
      <c r="J1933" s="345">
        <f t="shared" ref="J1933:J1996" si="30">H1933*100</f>
        <v>0</v>
      </c>
      <c r="K1933" s="277"/>
    </row>
    <row r="1934" spans="1:11" x14ac:dyDescent="0.15">
      <c r="A1934" s="274">
        <v>1933</v>
      </c>
      <c r="B1934" s="285" t="s">
        <v>2367</v>
      </c>
      <c r="C1934" s="285" t="s">
        <v>1056</v>
      </c>
      <c r="D1934" s="285">
        <v>0</v>
      </c>
      <c r="E1934" s="285">
        <v>100</v>
      </c>
      <c r="F1934" s="285" t="s">
        <v>456</v>
      </c>
      <c r="G1934" s="285">
        <v>1</v>
      </c>
      <c r="H1934" s="285">
        <f>'Pixel-System'!Y96</f>
        <v>0</v>
      </c>
      <c r="I1934" s="345" t="s">
        <v>6208</v>
      </c>
      <c r="J1934" s="345">
        <f t="shared" si="30"/>
        <v>0</v>
      </c>
      <c r="K1934" s="277"/>
    </row>
    <row r="1935" spans="1:11" x14ac:dyDescent="0.15">
      <c r="A1935" s="274">
        <v>1934</v>
      </c>
      <c r="B1935" s="285" t="s">
        <v>2368</v>
      </c>
      <c r="C1935" s="285" t="s">
        <v>1056</v>
      </c>
      <c r="D1935" s="285">
        <v>0</v>
      </c>
      <c r="E1935" s="285">
        <v>100</v>
      </c>
      <c r="F1935" s="285" t="s">
        <v>456</v>
      </c>
      <c r="G1935" s="285">
        <v>1</v>
      </c>
      <c r="H1935" s="285">
        <f>'Pixel-System'!Y97</f>
        <v>0</v>
      </c>
      <c r="I1935" s="345" t="s">
        <v>6208</v>
      </c>
      <c r="J1935" s="345">
        <f t="shared" si="30"/>
        <v>0</v>
      </c>
      <c r="K1935" s="277"/>
    </row>
    <row r="1936" spans="1:11" x14ac:dyDescent="0.15">
      <c r="A1936" s="274">
        <v>1935</v>
      </c>
      <c r="B1936" s="285" t="s">
        <v>2369</v>
      </c>
      <c r="C1936" s="285" t="s">
        <v>1056</v>
      </c>
      <c r="D1936" s="285">
        <v>0</v>
      </c>
      <c r="E1936" s="285">
        <v>100</v>
      </c>
      <c r="F1936" s="285" t="s">
        <v>456</v>
      </c>
      <c r="G1936" s="285">
        <v>1</v>
      </c>
      <c r="H1936" s="285">
        <f>'Pixel-System'!Y98</f>
        <v>0</v>
      </c>
      <c r="I1936" s="345" t="s">
        <v>6208</v>
      </c>
      <c r="J1936" s="345">
        <f t="shared" si="30"/>
        <v>0</v>
      </c>
      <c r="K1936" s="277"/>
    </row>
    <row r="1937" spans="1:11" x14ac:dyDescent="0.15">
      <c r="A1937" s="274">
        <v>1936</v>
      </c>
      <c r="B1937" s="285" t="s">
        <v>2370</v>
      </c>
      <c r="C1937" s="285" t="s">
        <v>1056</v>
      </c>
      <c r="D1937" s="285">
        <v>0</v>
      </c>
      <c r="E1937" s="285">
        <v>100</v>
      </c>
      <c r="F1937" s="285" t="s">
        <v>456</v>
      </c>
      <c r="G1937" s="285">
        <v>1</v>
      </c>
      <c r="H1937" s="285">
        <f>'Pixel-System'!Y99</f>
        <v>0</v>
      </c>
      <c r="I1937" s="345" t="s">
        <v>6208</v>
      </c>
      <c r="J1937" s="345">
        <f t="shared" si="30"/>
        <v>0</v>
      </c>
      <c r="K1937" s="277"/>
    </row>
    <row r="1938" spans="1:11" x14ac:dyDescent="0.15">
      <c r="A1938" s="274">
        <v>1937</v>
      </c>
      <c r="B1938" s="285" t="s">
        <v>2371</v>
      </c>
      <c r="C1938" s="285" t="s">
        <v>1056</v>
      </c>
      <c r="D1938" s="285">
        <v>0</v>
      </c>
      <c r="E1938" s="285">
        <v>100</v>
      </c>
      <c r="F1938" s="285" t="s">
        <v>456</v>
      </c>
      <c r="G1938" s="285">
        <v>1</v>
      </c>
      <c r="H1938" s="285">
        <f>'Pixel-System'!Y100</f>
        <v>0</v>
      </c>
      <c r="I1938" s="345" t="s">
        <v>6208</v>
      </c>
      <c r="J1938" s="345">
        <f t="shared" si="30"/>
        <v>0</v>
      </c>
      <c r="K1938" s="277"/>
    </row>
    <row r="1939" spans="1:11" x14ac:dyDescent="0.15">
      <c r="A1939" s="274">
        <v>1938</v>
      </c>
      <c r="B1939" s="285" t="s">
        <v>2372</v>
      </c>
      <c r="C1939" s="285" t="s">
        <v>1056</v>
      </c>
      <c r="D1939" s="285">
        <v>0</v>
      </c>
      <c r="E1939" s="285">
        <v>100</v>
      </c>
      <c r="F1939" s="285" t="s">
        <v>456</v>
      </c>
      <c r="G1939" s="285">
        <v>1</v>
      </c>
      <c r="H1939" s="285">
        <f>'Pixel-System'!Y101</f>
        <v>0</v>
      </c>
      <c r="I1939" s="345" t="s">
        <v>6208</v>
      </c>
      <c r="J1939" s="345">
        <f t="shared" si="30"/>
        <v>0</v>
      </c>
      <c r="K1939" s="277"/>
    </row>
    <row r="1940" spans="1:11" x14ac:dyDescent="0.15">
      <c r="A1940" s="274">
        <v>1939</v>
      </c>
      <c r="B1940" s="285" t="s">
        <v>2373</v>
      </c>
      <c r="C1940" s="285" t="s">
        <v>1056</v>
      </c>
      <c r="D1940" s="285">
        <v>0</v>
      </c>
      <c r="E1940" s="285">
        <v>100</v>
      </c>
      <c r="F1940" s="285" t="s">
        <v>456</v>
      </c>
      <c r="G1940" s="285">
        <v>1</v>
      </c>
      <c r="H1940" s="285">
        <f>'Pixel-System'!Y102</f>
        <v>0</v>
      </c>
      <c r="I1940" s="345" t="s">
        <v>6208</v>
      </c>
      <c r="J1940" s="345">
        <f t="shared" si="30"/>
        <v>0</v>
      </c>
      <c r="K1940" s="277"/>
    </row>
    <row r="1941" spans="1:11" x14ac:dyDescent="0.15">
      <c r="A1941" s="274">
        <v>1940</v>
      </c>
      <c r="B1941" s="285" t="s">
        <v>2374</v>
      </c>
      <c r="C1941" s="285" t="s">
        <v>1056</v>
      </c>
      <c r="D1941" s="285">
        <v>0</v>
      </c>
      <c r="E1941" s="285">
        <v>100</v>
      </c>
      <c r="F1941" s="285" t="s">
        <v>456</v>
      </c>
      <c r="G1941" s="285">
        <v>1</v>
      </c>
      <c r="H1941" s="285">
        <f>'Pixel-System'!Y103</f>
        <v>0</v>
      </c>
      <c r="I1941" s="345" t="s">
        <v>6208</v>
      </c>
      <c r="J1941" s="345">
        <f t="shared" si="30"/>
        <v>0</v>
      </c>
      <c r="K1941" s="277"/>
    </row>
    <row r="1942" spans="1:11" x14ac:dyDescent="0.15">
      <c r="A1942" s="274">
        <v>1941</v>
      </c>
      <c r="B1942" s="285" t="s">
        <v>2375</v>
      </c>
      <c r="C1942" s="285" t="s">
        <v>1056</v>
      </c>
      <c r="D1942" s="285">
        <v>0</v>
      </c>
      <c r="E1942" s="285">
        <v>100</v>
      </c>
      <c r="F1942" s="285" t="s">
        <v>456</v>
      </c>
      <c r="G1942" s="285">
        <v>1</v>
      </c>
      <c r="H1942" s="285">
        <f>'Pixel-System'!Y104</f>
        <v>0</v>
      </c>
      <c r="I1942" s="345" t="s">
        <v>6208</v>
      </c>
      <c r="J1942" s="345">
        <f t="shared" si="30"/>
        <v>0</v>
      </c>
      <c r="K1942" s="277"/>
    </row>
    <row r="1943" spans="1:11" x14ac:dyDescent="0.15">
      <c r="A1943" s="274">
        <v>1942</v>
      </c>
      <c r="B1943" s="285" t="s">
        <v>2376</v>
      </c>
      <c r="C1943" s="285" t="s">
        <v>1056</v>
      </c>
      <c r="D1943" s="285">
        <v>0</v>
      </c>
      <c r="E1943" s="285">
        <v>100</v>
      </c>
      <c r="F1943" s="285" t="s">
        <v>456</v>
      </c>
      <c r="G1943" s="285">
        <v>1</v>
      </c>
      <c r="H1943" s="285">
        <f>'Pixel-System'!Y105</f>
        <v>0</v>
      </c>
      <c r="I1943" s="345" t="s">
        <v>6208</v>
      </c>
      <c r="J1943" s="345">
        <f t="shared" si="30"/>
        <v>0</v>
      </c>
      <c r="K1943" s="277"/>
    </row>
    <row r="1944" spans="1:11" x14ac:dyDescent="0.15">
      <c r="A1944" s="274">
        <v>1943</v>
      </c>
      <c r="B1944" s="275" t="s">
        <v>2413</v>
      </c>
      <c r="C1944" s="275" t="s">
        <v>1056</v>
      </c>
      <c r="D1944" s="275">
        <v>0</v>
      </c>
      <c r="E1944" s="275">
        <v>100</v>
      </c>
      <c r="F1944" s="275" t="s">
        <v>456</v>
      </c>
      <c r="G1944" s="275">
        <v>1</v>
      </c>
      <c r="H1944" s="275">
        <f>'Pixel-System'!AI10</f>
        <v>27</v>
      </c>
      <c r="I1944" s="276" t="s">
        <v>6211</v>
      </c>
      <c r="J1944" s="276">
        <f t="shared" si="30"/>
        <v>2700</v>
      </c>
      <c r="K1944" s="277"/>
    </row>
    <row r="1945" spans="1:11" x14ac:dyDescent="0.15">
      <c r="A1945" s="274">
        <v>1944</v>
      </c>
      <c r="B1945" s="275" t="s">
        <v>2414</v>
      </c>
      <c r="C1945" s="275" t="s">
        <v>1056</v>
      </c>
      <c r="D1945" s="275">
        <v>0</v>
      </c>
      <c r="E1945" s="275">
        <v>100</v>
      </c>
      <c r="F1945" s="275" t="s">
        <v>456</v>
      </c>
      <c r="G1945" s="275">
        <v>1</v>
      </c>
      <c r="H1945" s="275">
        <f>'Pixel-System'!AI11</f>
        <v>27</v>
      </c>
      <c r="I1945" s="276" t="s">
        <v>6211</v>
      </c>
      <c r="J1945" s="276">
        <f t="shared" si="30"/>
        <v>2700</v>
      </c>
      <c r="K1945" s="277"/>
    </row>
    <row r="1946" spans="1:11" x14ac:dyDescent="0.15">
      <c r="A1946" s="274">
        <v>1945</v>
      </c>
      <c r="B1946" s="275" t="s">
        <v>2415</v>
      </c>
      <c r="C1946" s="275" t="s">
        <v>1056</v>
      </c>
      <c r="D1946" s="275">
        <v>0</v>
      </c>
      <c r="E1946" s="275">
        <v>100</v>
      </c>
      <c r="F1946" s="275" t="s">
        <v>456</v>
      </c>
      <c r="G1946" s="275">
        <v>1</v>
      </c>
      <c r="H1946" s="275">
        <f>'Pixel-System'!AI12</f>
        <v>26</v>
      </c>
      <c r="I1946" s="276" t="s">
        <v>6211</v>
      </c>
      <c r="J1946" s="276">
        <f t="shared" si="30"/>
        <v>2600</v>
      </c>
      <c r="K1946" s="277"/>
    </row>
    <row r="1947" spans="1:11" x14ac:dyDescent="0.15">
      <c r="A1947" s="274">
        <v>1946</v>
      </c>
      <c r="B1947" s="275" t="s">
        <v>2416</v>
      </c>
      <c r="C1947" s="275" t="s">
        <v>1056</v>
      </c>
      <c r="D1947" s="275">
        <v>0</v>
      </c>
      <c r="E1947" s="275">
        <v>100</v>
      </c>
      <c r="F1947" s="275" t="s">
        <v>456</v>
      </c>
      <c r="G1947" s="275">
        <v>1</v>
      </c>
      <c r="H1947" s="275">
        <f>'Pixel-System'!AI13</f>
        <v>26</v>
      </c>
      <c r="I1947" s="276" t="s">
        <v>6211</v>
      </c>
      <c r="J1947" s="276">
        <f t="shared" si="30"/>
        <v>2600</v>
      </c>
      <c r="K1947" s="277"/>
    </row>
    <row r="1948" spans="1:11" x14ac:dyDescent="0.15">
      <c r="A1948" s="274">
        <v>1947</v>
      </c>
      <c r="B1948" s="275" t="s">
        <v>2417</v>
      </c>
      <c r="C1948" s="275" t="s">
        <v>1056</v>
      </c>
      <c r="D1948" s="275">
        <v>0</v>
      </c>
      <c r="E1948" s="275">
        <v>100</v>
      </c>
      <c r="F1948" s="275" t="s">
        <v>456</v>
      </c>
      <c r="G1948" s="275">
        <v>1</v>
      </c>
      <c r="H1948" s="275">
        <f>'Pixel-System'!AI14</f>
        <v>26</v>
      </c>
      <c r="I1948" s="276" t="s">
        <v>6211</v>
      </c>
      <c r="J1948" s="276">
        <f t="shared" si="30"/>
        <v>2600</v>
      </c>
      <c r="K1948" s="277"/>
    </row>
    <row r="1949" spans="1:11" x14ac:dyDescent="0.15">
      <c r="A1949" s="274">
        <v>1948</v>
      </c>
      <c r="B1949" s="275" t="s">
        <v>2418</v>
      </c>
      <c r="C1949" s="275" t="s">
        <v>1056</v>
      </c>
      <c r="D1949" s="275">
        <v>0</v>
      </c>
      <c r="E1949" s="275">
        <v>100</v>
      </c>
      <c r="F1949" s="275" t="s">
        <v>456</v>
      </c>
      <c r="G1949" s="275">
        <v>1</v>
      </c>
      <c r="H1949" s="275">
        <f>'Pixel-System'!AI15</f>
        <v>26</v>
      </c>
      <c r="I1949" s="276" t="s">
        <v>6211</v>
      </c>
      <c r="J1949" s="276">
        <f t="shared" si="30"/>
        <v>2600</v>
      </c>
      <c r="K1949" s="277"/>
    </row>
    <row r="1950" spans="1:11" x14ac:dyDescent="0.15">
      <c r="A1950" s="274">
        <v>1949</v>
      </c>
      <c r="B1950" s="275" t="s">
        <v>2419</v>
      </c>
      <c r="C1950" s="275" t="s">
        <v>1056</v>
      </c>
      <c r="D1950" s="275">
        <v>0</v>
      </c>
      <c r="E1950" s="275">
        <v>100</v>
      </c>
      <c r="F1950" s="275" t="s">
        <v>456</v>
      </c>
      <c r="G1950" s="275">
        <v>1</v>
      </c>
      <c r="H1950" s="275">
        <f>'Pixel-System'!AI16</f>
        <v>26</v>
      </c>
      <c r="I1950" s="276" t="s">
        <v>6211</v>
      </c>
      <c r="J1950" s="276">
        <f t="shared" si="30"/>
        <v>2600</v>
      </c>
      <c r="K1950" s="277"/>
    </row>
    <row r="1951" spans="1:11" x14ac:dyDescent="0.15">
      <c r="A1951" s="274">
        <v>1950</v>
      </c>
      <c r="B1951" s="275" t="s">
        <v>2420</v>
      </c>
      <c r="C1951" s="275" t="s">
        <v>1056</v>
      </c>
      <c r="D1951" s="275">
        <v>0</v>
      </c>
      <c r="E1951" s="275">
        <v>100</v>
      </c>
      <c r="F1951" s="275" t="s">
        <v>456</v>
      </c>
      <c r="G1951" s="275">
        <v>1</v>
      </c>
      <c r="H1951" s="275">
        <f>'Pixel-System'!AI17</f>
        <v>26</v>
      </c>
      <c r="I1951" s="276" t="s">
        <v>6211</v>
      </c>
      <c r="J1951" s="276">
        <f t="shared" si="30"/>
        <v>2600</v>
      </c>
      <c r="K1951" s="277"/>
    </row>
    <row r="1952" spans="1:11" x14ac:dyDescent="0.15">
      <c r="A1952" s="274">
        <v>1951</v>
      </c>
      <c r="B1952" s="275" t="s">
        <v>2421</v>
      </c>
      <c r="C1952" s="275" t="s">
        <v>1056</v>
      </c>
      <c r="D1952" s="275">
        <v>0</v>
      </c>
      <c r="E1952" s="275">
        <v>100</v>
      </c>
      <c r="F1952" s="275" t="s">
        <v>456</v>
      </c>
      <c r="G1952" s="275">
        <v>1</v>
      </c>
      <c r="H1952" s="275">
        <f>'Pixel-System'!AI18</f>
        <v>26</v>
      </c>
      <c r="I1952" s="276" t="s">
        <v>6211</v>
      </c>
      <c r="J1952" s="276">
        <f t="shared" si="30"/>
        <v>2600</v>
      </c>
      <c r="K1952" s="277"/>
    </row>
    <row r="1953" spans="1:11" x14ac:dyDescent="0.15">
      <c r="A1953" s="274">
        <v>1952</v>
      </c>
      <c r="B1953" s="275" t="s">
        <v>2422</v>
      </c>
      <c r="C1953" s="275" t="s">
        <v>1056</v>
      </c>
      <c r="D1953" s="275">
        <v>0</v>
      </c>
      <c r="E1953" s="275">
        <v>100</v>
      </c>
      <c r="F1953" s="275" t="s">
        <v>456</v>
      </c>
      <c r="G1953" s="275">
        <v>1</v>
      </c>
      <c r="H1953" s="275">
        <f>'Pixel-System'!AI19</f>
        <v>26</v>
      </c>
      <c r="I1953" s="276" t="s">
        <v>6211</v>
      </c>
      <c r="J1953" s="276">
        <f t="shared" si="30"/>
        <v>2600</v>
      </c>
      <c r="K1953" s="277"/>
    </row>
    <row r="1954" spans="1:11" x14ac:dyDescent="0.15">
      <c r="A1954" s="274">
        <v>1953</v>
      </c>
      <c r="B1954" s="275" t="s">
        <v>2423</v>
      </c>
      <c r="C1954" s="275" t="s">
        <v>1056</v>
      </c>
      <c r="D1954" s="275">
        <v>0</v>
      </c>
      <c r="E1954" s="275">
        <v>100</v>
      </c>
      <c r="F1954" s="275" t="s">
        <v>456</v>
      </c>
      <c r="G1954" s="275">
        <v>1</v>
      </c>
      <c r="H1954" s="275">
        <f>'Pixel-System'!AI20</f>
        <v>26</v>
      </c>
      <c r="I1954" s="276" t="s">
        <v>6211</v>
      </c>
      <c r="J1954" s="276">
        <f t="shared" si="30"/>
        <v>2600</v>
      </c>
      <c r="K1954" s="277"/>
    </row>
    <row r="1955" spans="1:11" x14ac:dyDescent="0.15">
      <c r="A1955" s="274">
        <v>1954</v>
      </c>
      <c r="B1955" s="275" t="s">
        <v>2424</v>
      </c>
      <c r="C1955" s="275" t="s">
        <v>1056</v>
      </c>
      <c r="D1955" s="275">
        <v>0</v>
      </c>
      <c r="E1955" s="275">
        <v>100</v>
      </c>
      <c r="F1955" s="275" t="s">
        <v>456</v>
      </c>
      <c r="G1955" s="275">
        <v>1</v>
      </c>
      <c r="H1955" s="275">
        <f>'Pixel-System'!AI21</f>
        <v>25</v>
      </c>
      <c r="I1955" s="276" t="s">
        <v>6211</v>
      </c>
      <c r="J1955" s="276">
        <f t="shared" si="30"/>
        <v>2500</v>
      </c>
      <c r="K1955" s="277"/>
    </row>
    <row r="1956" spans="1:11" x14ac:dyDescent="0.15">
      <c r="A1956" s="274">
        <v>1955</v>
      </c>
      <c r="B1956" s="275" t="s">
        <v>2425</v>
      </c>
      <c r="C1956" s="275" t="s">
        <v>1056</v>
      </c>
      <c r="D1956" s="275">
        <v>0</v>
      </c>
      <c r="E1956" s="275">
        <v>100</v>
      </c>
      <c r="F1956" s="275" t="s">
        <v>456</v>
      </c>
      <c r="G1956" s="275">
        <v>1</v>
      </c>
      <c r="H1956" s="275">
        <f>'Pixel-System'!AI22</f>
        <v>50</v>
      </c>
      <c r="I1956" s="276" t="s">
        <v>6211</v>
      </c>
      <c r="J1956" s="276">
        <f t="shared" si="30"/>
        <v>5000</v>
      </c>
      <c r="K1956" s="277"/>
    </row>
    <row r="1957" spans="1:11" x14ac:dyDescent="0.15">
      <c r="A1957" s="274">
        <v>1956</v>
      </c>
      <c r="B1957" s="275" t="s">
        <v>2426</v>
      </c>
      <c r="C1957" s="275" t="s">
        <v>1056</v>
      </c>
      <c r="D1957" s="275">
        <v>0</v>
      </c>
      <c r="E1957" s="275">
        <v>100</v>
      </c>
      <c r="F1957" s="275" t="s">
        <v>456</v>
      </c>
      <c r="G1957" s="275">
        <v>1</v>
      </c>
      <c r="H1957" s="275">
        <f>'Pixel-System'!AI23</f>
        <v>50</v>
      </c>
      <c r="I1957" s="276" t="s">
        <v>6211</v>
      </c>
      <c r="J1957" s="276">
        <f t="shared" si="30"/>
        <v>5000</v>
      </c>
      <c r="K1957" s="277"/>
    </row>
    <row r="1958" spans="1:11" x14ac:dyDescent="0.15">
      <c r="A1958" s="274">
        <v>1957</v>
      </c>
      <c r="B1958" s="275" t="s">
        <v>2427</v>
      </c>
      <c r="C1958" s="275" t="s">
        <v>1056</v>
      </c>
      <c r="D1958" s="275">
        <v>0</v>
      </c>
      <c r="E1958" s="275">
        <v>100</v>
      </c>
      <c r="F1958" s="275" t="s">
        <v>456</v>
      </c>
      <c r="G1958" s="275">
        <v>1</v>
      </c>
      <c r="H1958" s="275">
        <f>'Pixel-System'!AI24</f>
        <v>0</v>
      </c>
      <c r="I1958" s="276" t="s">
        <v>6211</v>
      </c>
      <c r="J1958" s="276">
        <f t="shared" si="30"/>
        <v>0</v>
      </c>
      <c r="K1958" s="277"/>
    </row>
    <row r="1959" spans="1:11" x14ac:dyDescent="0.15">
      <c r="A1959" s="274">
        <v>1958</v>
      </c>
      <c r="B1959" s="275" t="s">
        <v>2428</v>
      </c>
      <c r="C1959" s="275" t="s">
        <v>1056</v>
      </c>
      <c r="D1959" s="275">
        <v>0</v>
      </c>
      <c r="E1959" s="275">
        <v>100</v>
      </c>
      <c r="F1959" s="275" t="s">
        <v>456</v>
      </c>
      <c r="G1959" s="275">
        <v>1</v>
      </c>
      <c r="H1959" s="275">
        <f>'Pixel-System'!AI25</f>
        <v>0</v>
      </c>
      <c r="I1959" s="276" t="s">
        <v>6211</v>
      </c>
      <c r="J1959" s="276">
        <f t="shared" si="30"/>
        <v>0</v>
      </c>
      <c r="K1959" s="277"/>
    </row>
    <row r="1960" spans="1:11" x14ac:dyDescent="0.15">
      <c r="A1960" s="274">
        <v>1959</v>
      </c>
      <c r="B1960" s="275" t="s">
        <v>2429</v>
      </c>
      <c r="C1960" s="275" t="s">
        <v>1056</v>
      </c>
      <c r="D1960" s="275">
        <v>0</v>
      </c>
      <c r="E1960" s="275">
        <v>100</v>
      </c>
      <c r="F1960" s="275" t="s">
        <v>456</v>
      </c>
      <c r="G1960" s="275">
        <v>1</v>
      </c>
      <c r="H1960" s="275">
        <f>'Pixel-System'!AI26</f>
        <v>27</v>
      </c>
      <c r="I1960" s="276" t="s">
        <v>6211</v>
      </c>
      <c r="J1960" s="276">
        <f t="shared" si="30"/>
        <v>2700</v>
      </c>
      <c r="K1960" s="277"/>
    </row>
    <row r="1961" spans="1:11" x14ac:dyDescent="0.15">
      <c r="A1961" s="274">
        <v>1960</v>
      </c>
      <c r="B1961" s="275" t="s">
        <v>2430</v>
      </c>
      <c r="C1961" s="275" t="s">
        <v>1056</v>
      </c>
      <c r="D1961" s="275">
        <v>0</v>
      </c>
      <c r="E1961" s="275">
        <v>100</v>
      </c>
      <c r="F1961" s="275" t="s">
        <v>456</v>
      </c>
      <c r="G1961" s="275">
        <v>1</v>
      </c>
      <c r="H1961" s="275">
        <f>'Pixel-System'!AI27</f>
        <v>27</v>
      </c>
      <c r="I1961" s="276" t="s">
        <v>6211</v>
      </c>
      <c r="J1961" s="276">
        <f t="shared" si="30"/>
        <v>2700</v>
      </c>
      <c r="K1961" s="277"/>
    </row>
    <row r="1962" spans="1:11" x14ac:dyDescent="0.15">
      <c r="A1962" s="274">
        <v>1961</v>
      </c>
      <c r="B1962" s="275" t="s">
        <v>2431</v>
      </c>
      <c r="C1962" s="275" t="s">
        <v>1056</v>
      </c>
      <c r="D1962" s="275">
        <v>0</v>
      </c>
      <c r="E1962" s="275">
        <v>100</v>
      </c>
      <c r="F1962" s="275" t="s">
        <v>456</v>
      </c>
      <c r="G1962" s="275">
        <v>1</v>
      </c>
      <c r="H1962" s="275">
        <f>'Pixel-System'!AI28</f>
        <v>26</v>
      </c>
      <c r="I1962" s="276" t="s">
        <v>6211</v>
      </c>
      <c r="J1962" s="276">
        <f t="shared" si="30"/>
        <v>2600</v>
      </c>
      <c r="K1962" s="277"/>
    </row>
    <row r="1963" spans="1:11" x14ac:dyDescent="0.15">
      <c r="A1963" s="274">
        <v>1962</v>
      </c>
      <c r="B1963" s="275" t="s">
        <v>2432</v>
      </c>
      <c r="C1963" s="275" t="s">
        <v>1056</v>
      </c>
      <c r="D1963" s="275">
        <v>0</v>
      </c>
      <c r="E1963" s="275">
        <v>100</v>
      </c>
      <c r="F1963" s="275" t="s">
        <v>456</v>
      </c>
      <c r="G1963" s="275">
        <v>1</v>
      </c>
      <c r="H1963" s="275">
        <f>'Pixel-System'!AI29</f>
        <v>26</v>
      </c>
      <c r="I1963" s="276" t="s">
        <v>6211</v>
      </c>
      <c r="J1963" s="276">
        <f t="shared" si="30"/>
        <v>2600</v>
      </c>
      <c r="K1963" s="277"/>
    </row>
    <row r="1964" spans="1:11" x14ac:dyDescent="0.15">
      <c r="A1964" s="274">
        <v>1963</v>
      </c>
      <c r="B1964" s="275" t="s">
        <v>2433</v>
      </c>
      <c r="C1964" s="275" t="s">
        <v>1056</v>
      </c>
      <c r="D1964" s="275">
        <v>0</v>
      </c>
      <c r="E1964" s="275">
        <v>100</v>
      </c>
      <c r="F1964" s="275" t="s">
        <v>456</v>
      </c>
      <c r="G1964" s="275">
        <v>1</v>
      </c>
      <c r="H1964" s="275">
        <f>'Pixel-System'!AI30</f>
        <v>26</v>
      </c>
      <c r="I1964" s="276" t="s">
        <v>6211</v>
      </c>
      <c r="J1964" s="276">
        <f t="shared" si="30"/>
        <v>2600</v>
      </c>
      <c r="K1964" s="277"/>
    </row>
    <row r="1965" spans="1:11" x14ac:dyDescent="0.15">
      <c r="A1965" s="274">
        <v>1964</v>
      </c>
      <c r="B1965" s="275" t="s">
        <v>2434</v>
      </c>
      <c r="C1965" s="275" t="s">
        <v>1056</v>
      </c>
      <c r="D1965" s="275">
        <v>0</v>
      </c>
      <c r="E1965" s="275">
        <v>100</v>
      </c>
      <c r="F1965" s="275" t="s">
        <v>456</v>
      </c>
      <c r="G1965" s="275">
        <v>1</v>
      </c>
      <c r="H1965" s="275">
        <f>'Pixel-System'!AI31</f>
        <v>26</v>
      </c>
      <c r="I1965" s="276" t="s">
        <v>6211</v>
      </c>
      <c r="J1965" s="276">
        <f t="shared" si="30"/>
        <v>2600</v>
      </c>
      <c r="K1965" s="277"/>
    </row>
    <row r="1966" spans="1:11" x14ac:dyDescent="0.15">
      <c r="A1966" s="274">
        <v>1965</v>
      </c>
      <c r="B1966" s="275" t="s">
        <v>2435</v>
      </c>
      <c r="C1966" s="275" t="s">
        <v>1056</v>
      </c>
      <c r="D1966" s="275">
        <v>0</v>
      </c>
      <c r="E1966" s="275">
        <v>100</v>
      </c>
      <c r="F1966" s="275" t="s">
        <v>456</v>
      </c>
      <c r="G1966" s="275">
        <v>1</v>
      </c>
      <c r="H1966" s="275">
        <f>'Pixel-System'!AI32</f>
        <v>26</v>
      </c>
      <c r="I1966" s="276" t="s">
        <v>6211</v>
      </c>
      <c r="J1966" s="276">
        <f t="shared" si="30"/>
        <v>2600</v>
      </c>
      <c r="K1966" s="277"/>
    </row>
    <row r="1967" spans="1:11" x14ac:dyDescent="0.15">
      <c r="A1967" s="274">
        <v>1966</v>
      </c>
      <c r="B1967" s="275" t="s">
        <v>2436</v>
      </c>
      <c r="C1967" s="275" t="s">
        <v>1056</v>
      </c>
      <c r="D1967" s="275">
        <v>0</v>
      </c>
      <c r="E1967" s="275">
        <v>100</v>
      </c>
      <c r="F1967" s="275" t="s">
        <v>456</v>
      </c>
      <c r="G1967" s="275">
        <v>1</v>
      </c>
      <c r="H1967" s="275">
        <f>'Pixel-System'!AI33</f>
        <v>26</v>
      </c>
      <c r="I1967" s="276" t="s">
        <v>6211</v>
      </c>
      <c r="J1967" s="276">
        <f t="shared" si="30"/>
        <v>2600</v>
      </c>
      <c r="K1967" s="277"/>
    </row>
    <row r="1968" spans="1:11" x14ac:dyDescent="0.15">
      <c r="A1968" s="274">
        <v>1967</v>
      </c>
      <c r="B1968" s="275" t="s">
        <v>2437</v>
      </c>
      <c r="C1968" s="275" t="s">
        <v>1056</v>
      </c>
      <c r="D1968" s="275">
        <v>0</v>
      </c>
      <c r="E1968" s="275">
        <v>100</v>
      </c>
      <c r="F1968" s="275" t="s">
        <v>456</v>
      </c>
      <c r="G1968" s="275">
        <v>1</v>
      </c>
      <c r="H1968" s="275">
        <f>'Pixel-System'!AI34</f>
        <v>26</v>
      </c>
      <c r="I1968" s="276" t="s">
        <v>6211</v>
      </c>
      <c r="J1968" s="276">
        <f t="shared" si="30"/>
        <v>2600</v>
      </c>
      <c r="K1968" s="277"/>
    </row>
    <row r="1969" spans="1:11" x14ac:dyDescent="0.15">
      <c r="A1969" s="274">
        <v>1968</v>
      </c>
      <c r="B1969" s="275" t="s">
        <v>2438</v>
      </c>
      <c r="C1969" s="275" t="s">
        <v>1056</v>
      </c>
      <c r="D1969" s="275">
        <v>0</v>
      </c>
      <c r="E1969" s="275">
        <v>100</v>
      </c>
      <c r="F1969" s="275" t="s">
        <v>456</v>
      </c>
      <c r="G1969" s="275">
        <v>1</v>
      </c>
      <c r="H1969" s="275">
        <f>'Pixel-System'!AI35</f>
        <v>26</v>
      </c>
      <c r="I1969" s="276" t="s">
        <v>6211</v>
      </c>
      <c r="J1969" s="276">
        <f t="shared" si="30"/>
        <v>2600</v>
      </c>
      <c r="K1969" s="277"/>
    </row>
    <row r="1970" spans="1:11" x14ac:dyDescent="0.15">
      <c r="A1970" s="274">
        <v>1969</v>
      </c>
      <c r="B1970" s="275" t="s">
        <v>2439</v>
      </c>
      <c r="C1970" s="275" t="s">
        <v>1056</v>
      </c>
      <c r="D1970" s="275">
        <v>0</v>
      </c>
      <c r="E1970" s="275">
        <v>100</v>
      </c>
      <c r="F1970" s="275" t="s">
        <v>456</v>
      </c>
      <c r="G1970" s="275">
        <v>1</v>
      </c>
      <c r="H1970" s="275">
        <f>'Pixel-System'!AI36</f>
        <v>26</v>
      </c>
      <c r="I1970" s="276" t="s">
        <v>6211</v>
      </c>
      <c r="J1970" s="276">
        <f t="shared" si="30"/>
        <v>2600</v>
      </c>
      <c r="K1970" s="277"/>
    </row>
    <row r="1971" spans="1:11" x14ac:dyDescent="0.15">
      <c r="A1971" s="274">
        <v>1970</v>
      </c>
      <c r="B1971" s="275" t="s">
        <v>2440</v>
      </c>
      <c r="C1971" s="275" t="s">
        <v>1056</v>
      </c>
      <c r="D1971" s="275">
        <v>0</v>
      </c>
      <c r="E1971" s="275">
        <v>100</v>
      </c>
      <c r="F1971" s="275" t="s">
        <v>456</v>
      </c>
      <c r="G1971" s="275">
        <v>1</v>
      </c>
      <c r="H1971" s="275">
        <f>'Pixel-System'!AI37</f>
        <v>25</v>
      </c>
      <c r="I1971" s="276" t="s">
        <v>6211</v>
      </c>
      <c r="J1971" s="276">
        <f t="shared" si="30"/>
        <v>2500</v>
      </c>
      <c r="K1971" s="277"/>
    </row>
    <row r="1972" spans="1:11" x14ac:dyDescent="0.15">
      <c r="A1972" s="274">
        <v>1971</v>
      </c>
      <c r="B1972" s="275" t="s">
        <v>2441</v>
      </c>
      <c r="C1972" s="275" t="s">
        <v>1056</v>
      </c>
      <c r="D1972" s="275">
        <v>0</v>
      </c>
      <c r="E1972" s="275">
        <v>100</v>
      </c>
      <c r="F1972" s="275" t="s">
        <v>456</v>
      </c>
      <c r="G1972" s="275">
        <v>1</v>
      </c>
      <c r="H1972" s="275">
        <f>'Pixel-System'!AI38</f>
        <v>7</v>
      </c>
      <c r="I1972" s="276" t="s">
        <v>6211</v>
      </c>
      <c r="J1972" s="276">
        <f t="shared" si="30"/>
        <v>700</v>
      </c>
      <c r="K1972" s="277"/>
    </row>
    <row r="1973" spans="1:11" x14ac:dyDescent="0.15">
      <c r="A1973" s="274">
        <v>1972</v>
      </c>
      <c r="B1973" s="275" t="s">
        <v>2442</v>
      </c>
      <c r="C1973" s="275" t="s">
        <v>1056</v>
      </c>
      <c r="D1973" s="275">
        <v>0</v>
      </c>
      <c r="E1973" s="275">
        <v>100</v>
      </c>
      <c r="F1973" s="275" t="s">
        <v>456</v>
      </c>
      <c r="G1973" s="275">
        <v>1</v>
      </c>
      <c r="H1973" s="275">
        <f>'Pixel-System'!AI39</f>
        <v>5</v>
      </c>
      <c r="I1973" s="276" t="s">
        <v>6211</v>
      </c>
      <c r="J1973" s="276">
        <f t="shared" si="30"/>
        <v>500</v>
      </c>
      <c r="K1973" s="277"/>
    </row>
    <row r="1974" spans="1:11" x14ac:dyDescent="0.15">
      <c r="A1974" s="274">
        <v>1973</v>
      </c>
      <c r="B1974" s="275" t="s">
        <v>2443</v>
      </c>
      <c r="C1974" s="275" t="s">
        <v>1056</v>
      </c>
      <c r="D1974" s="275">
        <v>0</v>
      </c>
      <c r="E1974" s="275">
        <v>100</v>
      </c>
      <c r="F1974" s="275" t="s">
        <v>456</v>
      </c>
      <c r="G1974" s="275">
        <v>1</v>
      </c>
      <c r="H1974" s="275">
        <f>'Pixel-System'!AI40</f>
        <v>0</v>
      </c>
      <c r="I1974" s="276" t="s">
        <v>6211</v>
      </c>
      <c r="J1974" s="276">
        <f t="shared" si="30"/>
        <v>0</v>
      </c>
      <c r="K1974" s="277"/>
    </row>
    <row r="1975" spans="1:11" x14ac:dyDescent="0.15">
      <c r="A1975" s="274">
        <v>1974</v>
      </c>
      <c r="B1975" s="275" t="s">
        <v>2444</v>
      </c>
      <c r="C1975" s="275" t="s">
        <v>1056</v>
      </c>
      <c r="D1975" s="275">
        <v>0</v>
      </c>
      <c r="E1975" s="275">
        <v>100</v>
      </c>
      <c r="F1975" s="275" t="s">
        <v>456</v>
      </c>
      <c r="G1975" s="275">
        <v>1</v>
      </c>
      <c r="H1975" s="275">
        <f>'Pixel-System'!AI41</f>
        <v>0</v>
      </c>
      <c r="I1975" s="276" t="s">
        <v>6211</v>
      </c>
      <c r="J1975" s="276">
        <f t="shared" si="30"/>
        <v>0</v>
      </c>
      <c r="K1975" s="277"/>
    </row>
    <row r="1976" spans="1:11" x14ac:dyDescent="0.15">
      <c r="A1976" s="274">
        <v>1975</v>
      </c>
      <c r="B1976" s="275" t="s">
        <v>2445</v>
      </c>
      <c r="C1976" s="275" t="s">
        <v>1056</v>
      </c>
      <c r="D1976" s="275">
        <v>0</v>
      </c>
      <c r="E1976" s="275">
        <v>100</v>
      </c>
      <c r="F1976" s="275" t="s">
        <v>456</v>
      </c>
      <c r="G1976" s="275">
        <v>1</v>
      </c>
      <c r="H1976" s="275">
        <f>'Pixel-System'!AI42</f>
        <v>0</v>
      </c>
      <c r="I1976" s="276" t="s">
        <v>6211</v>
      </c>
      <c r="J1976" s="276">
        <f t="shared" si="30"/>
        <v>0</v>
      </c>
      <c r="K1976" s="277"/>
    </row>
    <row r="1977" spans="1:11" x14ac:dyDescent="0.15">
      <c r="A1977" s="274">
        <v>1976</v>
      </c>
      <c r="B1977" s="275" t="s">
        <v>2446</v>
      </c>
      <c r="C1977" s="275" t="s">
        <v>1056</v>
      </c>
      <c r="D1977" s="275">
        <v>0</v>
      </c>
      <c r="E1977" s="275">
        <v>100</v>
      </c>
      <c r="F1977" s="275" t="s">
        <v>456</v>
      </c>
      <c r="G1977" s="275">
        <v>1</v>
      </c>
      <c r="H1977" s="275">
        <f>'Pixel-System'!AI43</f>
        <v>0</v>
      </c>
      <c r="I1977" s="276" t="s">
        <v>6211</v>
      </c>
      <c r="J1977" s="276">
        <f t="shared" si="30"/>
        <v>0</v>
      </c>
      <c r="K1977" s="277"/>
    </row>
    <row r="1978" spans="1:11" x14ac:dyDescent="0.15">
      <c r="A1978" s="274">
        <v>1977</v>
      </c>
      <c r="B1978" s="275" t="s">
        <v>2447</v>
      </c>
      <c r="C1978" s="275" t="s">
        <v>1056</v>
      </c>
      <c r="D1978" s="275">
        <v>0</v>
      </c>
      <c r="E1978" s="275">
        <v>100</v>
      </c>
      <c r="F1978" s="275" t="s">
        <v>456</v>
      </c>
      <c r="G1978" s="275">
        <v>1</v>
      </c>
      <c r="H1978" s="275">
        <f>'Pixel-System'!AI44</f>
        <v>0</v>
      </c>
      <c r="I1978" s="276" t="s">
        <v>6211</v>
      </c>
      <c r="J1978" s="276">
        <f t="shared" si="30"/>
        <v>0</v>
      </c>
      <c r="K1978" s="277"/>
    </row>
    <row r="1979" spans="1:11" x14ac:dyDescent="0.15">
      <c r="A1979" s="274">
        <v>1978</v>
      </c>
      <c r="B1979" s="275" t="s">
        <v>2448</v>
      </c>
      <c r="C1979" s="275" t="s">
        <v>1056</v>
      </c>
      <c r="D1979" s="275">
        <v>0</v>
      </c>
      <c r="E1979" s="275">
        <v>100</v>
      </c>
      <c r="F1979" s="275" t="s">
        <v>456</v>
      </c>
      <c r="G1979" s="275">
        <v>1</v>
      </c>
      <c r="H1979" s="275">
        <f>'Pixel-System'!AI45</f>
        <v>0</v>
      </c>
      <c r="I1979" s="276" t="s">
        <v>6211</v>
      </c>
      <c r="J1979" s="276">
        <f t="shared" si="30"/>
        <v>0</v>
      </c>
      <c r="K1979" s="277"/>
    </row>
    <row r="1980" spans="1:11" x14ac:dyDescent="0.15">
      <c r="A1980" s="274">
        <v>1979</v>
      </c>
      <c r="B1980" s="275" t="s">
        <v>2449</v>
      </c>
      <c r="C1980" s="275" t="s">
        <v>1056</v>
      </c>
      <c r="D1980" s="275">
        <v>0</v>
      </c>
      <c r="E1980" s="275">
        <v>100</v>
      </c>
      <c r="F1980" s="275" t="s">
        <v>456</v>
      </c>
      <c r="G1980" s="275">
        <v>1</v>
      </c>
      <c r="H1980" s="275">
        <f>'Pixel-System'!AI46</f>
        <v>0</v>
      </c>
      <c r="I1980" s="276" t="s">
        <v>6211</v>
      </c>
      <c r="J1980" s="276">
        <f t="shared" si="30"/>
        <v>0</v>
      </c>
      <c r="K1980" s="277"/>
    </row>
    <row r="1981" spans="1:11" x14ac:dyDescent="0.15">
      <c r="A1981" s="274">
        <v>1980</v>
      </c>
      <c r="B1981" s="275" t="s">
        <v>2450</v>
      </c>
      <c r="C1981" s="275" t="s">
        <v>1056</v>
      </c>
      <c r="D1981" s="275">
        <v>0</v>
      </c>
      <c r="E1981" s="275">
        <v>100</v>
      </c>
      <c r="F1981" s="275" t="s">
        <v>456</v>
      </c>
      <c r="G1981" s="275">
        <v>1</v>
      </c>
      <c r="H1981" s="275">
        <f>'Pixel-System'!AI47</f>
        <v>0</v>
      </c>
      <c r="I1981" s="276" t="s">
        <v>6211</v>
      </c>
      <c r="J1981" s="276">
        <f t="shared" si="30"/>
        <v>0</v>
      </c>
      <c r="K1981" s="277"/>
    </row>
    <row r="1982" spans="1:11" x14ac:dyDescent="0.15">
      <c r="A1982" s="274">
        <v>1981</v>
      </c>
      <c r="B1982" s="275" t="s">
        <v>2451</v>
      </c>
      <c r="C1982" s="275" t="s">
        <v>1056</v>
      </c>
      <c r="D1982" s="275">
        <v>0</v>
      </c>
      <c r="E1982" s="275">
        <v>100</v>
      </c>
      <c r="F1982" s="275" t="s">
        <v>456</v>
      </c>
      <c r="G1982" s="275">
        <v>1</v>
      </c>
      <c r="H1982" s="275">
        <f>'Pixel-System'!AI48</f>
        <v>0</v>
      </c>
      <c r="I1982" s="276" t="s">
        <v>6211</v>
      </c>
      <c r="J1982" s="276">
        <f t="shared" si="30"/>
        <v>0</v>
      </c>
      <c r="K1982" s="277"/>
    </row>
    <row r="1983" spans="1:11" x14ac:dyDescent="0.15">
      <c r="A1983" s="274">
        <v>1982</v>
      </c>
      <c r="B1983" s="275" t="s">
        <v>2452</v>
      </c>
      <c r="C1983" s="275" t="s">
        <v>1056</v>
      </c>
      <c r="D1983" s="275">
        <v>0</v>
      </c>
      <c r="E1983" s="275">
        <v>100</v>
      </c>
      <c r="F1983" s="275" t="s">
        <v>456</v>
      </c>
      <c r="G1983" s="275">
        <v>1</v>
      </c>
      <c r="H1983" s="275">
        <f>'Pixel-System'!AI49</f>
        <v>0</v>
      </c>
      <c r="I1983" s="276" t="s">
        <v>6211</v>
      </c>
      <c r="J1983" s="276">
        <f t="shared" si="30"/>
        <v>0</v>
      </c>
      <c r="K1983" s="277"/>
    </row>
    <row r="1984" spans="1:11" x14ac:dyDescent="0.15">
      <c r="A1984" s="274">
        <v>1983</v>
      </c>
      <c r="B1984" s="275" t="s">
        <v>2453</v>
      </c>
      <c r="C1984" s="275" t="s">
        <v>1056</v>
      </c>
      <c r="D1984" s="275">
        <v>0</v>
      </c>
      <c r="E1984" s="275">
        <v>100</v>
      </c>
      <c r="F1984" s="275" t="s">
        <v>456</v>
      </c>
      <c r="G1984" s="275">
        <v>1</v>
      </c>
      <c r="H1984" s="275">
        <f>'Pixel-System'!AI50</f>
        <v>0</v>
      </c>
      <c r="I1984" s="276" t="s">
        <v>6211</v>
      </c>
      <c r="J1984" s="276">
        <f t="shared" si="30"/>
        <v>0</v>
      </c>
      <c r="K1984" s="277"/>
    </row>
    <row r="1985" spans="1:11" x14ac:dyDescent="0.15">
      <c r="A1985" s="274">
        <v>1984</v>
      </c>
      <c r="B1985" s="275" t="s">
        <v>2454</v>
      </c>
      <c r="C1985" s="275" t="s">
        <v>1056</v>
      </c>
      <c r="D1985" s="275">
        <v>0</v>
      </c>
      <c r="E1985" s="275">
        <v>100</v>
      </c>
      <c r="F1985" s="275" t="s">
        <v>456</v>
      </c>
      <c r="G1985" s="275">
        <v>1</v>
      </c>
      <c r="H1985" s="275">
        <f>'Pixel-System'!AI51</f>
        <v>0</v>
      </c>
      <c r="I1985" s="276" t="s">
        <v>6211</v>
      </c>
      <c r="J1985" s="276">
        <f t="shared" si="30"/>
        <v>0</v>
      </c>
      <c r="K1985" s="277"/>
    </row>
    <row r="1986" spans="1:11" x14ac:dyDescent="0.15">
      <c r="A1986" s="274">
        <v>1985</v>
      </c>
      <c r="B1986" s="275" t="s">
        <v>2455</v>
      </c>
      <c r="C1986" s="275" t="s">
        <v>1056</v>
      </c>
      <c r="D1986" s="275">
        <v>0</v>
      </c>
      <c r="E1986" s="275">
        <v>100</v>
      </c>
      <c r="F1986" s="275" t="s">
        <v>456</v>
      </c>
      <c r="G1986" s="275">
        <v>1</v>
      </c>
      <c r="H1986" s="275">
        <f>'Pixel-System'!AI52</f>
        <v>0</v>
      </c>
      <c r="I1986" s="276" t="s">
        <v>6211</v>
      </c>
      <c r="J1986" s="276">
        <f t="shared" si="30"/>
        <v>0</v>
      </c>
      <c r="K1986" s="277"/>
    </row>
    <row r="1987" spans="1:11" x14ac:dyDescent="0.15">
      <c r="A1987" s="274">
        <v>1986</v>
      </c>
      <c r="B1987" s="275" t="s">
        <v>2456</v>
      </c>
      <c r="C1987" s="275" t="s">
        <v>1056</v>
      </c>
      <c r="D1987" s="275">
        <v>0</v>
      </c>
      <c r="E1987" s="275">
        <v>100</v>
      </c>
      <c r="F1987" s="275" t="s">
        <v>456</v>
      </c>
      <c r="G1987" s="275">
        <v>1</v>
      </c>
      <c r="H1987" s="275">
        <f>'Pixel-System'!AI53</f>
        <v>0</v>
      </c>
      <c r="I1987" s="276" t="s">
        <v>6211</v>
      </c>
      <c r="J1987" s="276">
        <f t="shared" si="30"/>
        <v>0</v>
      </c>
      <c r="K1987" s="277"/>
    </row>
    <row r="1988" spans="1:11" x14ac:dyDescent="0.15">
      <c r="A1988" s="274">
        <v>1987</v>
      </c>
      <c r="B1988" s="275" t="s">
        <v>2457</v>
      </c>
      <c r="C1988" s="275" t="s">
        <v>1056</v>
      </c>
      <c r="D1988" s="275">
        <v>0</v>
      </c>
      <c r="E1988" s="275">
        <v>100</v>
      </c>
      <c r="F1988" s="275" t="s">
        <v>456</v>
      </c>
      <c r="G1988" s="275">
        <v>1</v>
      </c>
      <c r="H1988" s="275">
        <f>'Pixel-System'!AI54</f>
        <v>0</v>
      </c>
      <c r="I1988" s="276" t="s">
        <v>6211</v>
      </c>
      <c r="J1988" s="276">
        <f t="shared" si="30"/>
        <v>0</v>
      </c>
      <c r="K1988" s="277"/>
    </row>
    <row r="1989" spans="1:11" x14ac:dyDescent="0.15">
      <c r="A1989" s="274">
        <v>1988</v>
      </c>
      <c r="B1989" s="275" t="s">
        <v>2458</v>
      </c>
      <c r="C1989" s="275" t="s">
        <v>1056</v>
      </c>
      <c r="D1989" s="275">
        <v>0</v>
      </c>
      <c r="E1989" s="275">
        <v>100</v>
      </c>
      <c r="F1989" s="275" t="s">
        <v>456</v>
      </c>
      <c r="G1989" s="275">
        <v>1</v>
      </c>
      <c r="H1989" s="275">
        <f>'Pixel-System'!AI55</f>
        <v>0</v>
      </c>
      <c r="I1989" s="276" t="s">
        <v>6211</v>
      </c>
      <c r="J1989" s="276">
        <f t="shared" si="30"/>
        <v>0</v>
      </c>
      <c r="K1989" s="277"/>
    </row>
    <row r="1990" spans="1:11" x14ac:dyDescent="0.15">
      <c r="A1990" s="274">
        <v>1989</v>
      </c>
      <c r="B1990" s="275" t="s">
        <v>2459</v>
      </c>
      <c r="C1990" s="275" t="s">
        <v>1056</v>
      </c>
      <c r="D1990" s="275">
        <v>0</v>
      </c>
      <c r="E1990" s="275">
        <v>100</v>
      </c>
      <c r="F1990" s="275" t="s">
        <v>456</v>
      </c>
      <c r="G1990" s="275">
        <v>1</v>
      </c>
      <c r="H1990" s="275">
        <f>'Pixel-System'!AI56</f>
        <v>0</v>
      </c>
      <c r="I1990" s="276" t="s">
        <v>6211</v>
      </c>
      <c r="J1990" s="276">
        <f t="shared" si="30"/>
        <v>0</v>
      </c>
      <c r="K1990" s="277"/>
    </row>
    <row r="1991" spans="1:11" x14ac:dyDescent="0.15">
      <c r="A1991" s="274">
        <v>1990</v>
      </c>
      <c r="B1991" s="275" t="s">
        <v>2460</v>
      </c>
      <c r="C1991" s="275" t="s">
        <v>1056</v>
      </c>
      <c r="D1991" s="275">
        <v>0</v>
      </c>
      <c r="E1991" s="275">
        <v>100</v>
      </c>
      <c r="F1991" s="275" t="s">
        <v>456</v>
      </c>
      <c r="G1991" s="275">
        <v>1</v>
      </c>
      <c r="H1991" s="275">
        <f>'Pixel-System'!AI57</f>
        <v>0</v>
      </c>
      <c r="I1991" s="276" t="s">
        <v>6211</v>
      </c>
      <c r="J1991" s="276">
        <f t="shared" si="30"/>
        <v>0</v>
      </c>
      <c r="K1991" s="277"/>
    </row>
    <row r="1992" spans="1:11" x14ac:dyDescent="0.15">
      <c r="A1992" s="274">
        <v>1991</v>
      </c>
      <c r="B1992" s="275" t="s">
        <v>2461</v>
      </c>
      <c r="C1992" s="275" t="s">
        <v>1056</v>
      </c>
      <c r="D1992" s="275">
        <v>0</v>
      </c>
      <c r="E1992" s="275">
        <v>100</v>
      </c>
      <c r="F1992" s="275" t="s">
        <v>456</v>
      </c>
      <c r="G1992" s="275">
        <v>1</v>
      </c>
      <c r="H1992" s="275">
        <f>'Pixel-System'!AI58</f>
        <v>0</v>
      </c>
      <c r="I1992" s="276" t="s">
        <v>6211</v>
      </c>
      <c r="J1992" s="276">
        <f t="shared" si="30"/>
        <v>0</v>
      </c>
      <c r="K1992" s="277"/>
    </row>
    <row r="1993" spans="1:11" x14ac:dyDescent="0.15">
      <c r="A1993" s="274">
        <v>1992</v>
      </c>
      <c r="B1993" s="275" t="s">
        <v>2462</v>
      </c>
      <c r="C1993" s="275" t="s">
        <v>1056</v>
      </c>
      <c r="D1993" s="275">
        <v>0</v>
      </c>
      <c r="E1993" s="275">
        <v>100</v>
      </c>
      <c r="F1993" s="275" t="s">
        <v>456</v>
      </c>
      <c r="G1993" s="275">
        <v>1</v>
      </c>
      <c r="H1993" s="275">
        <f>'Pixel-System'!AI59</f>
        <v>0</v>
      </c>
      <c r="I1993" s="276" t="s">
        <v>6211</v>
      </c>
      <c r="J1993" s="276">
        <f t="shared" si="30"/>
        <v>0</v>
      </c>
      <c r="K1993" s="277"/>
    </row>
    <row r="1994" spans="1:11" x14ac:dyDescent="0.15">
      <c r="A1994" s="274">
        <v>1993</v>
      </c>
      <c r="B1994" s="275" t="s">
        <v>2463</v>
      </c>
      <c r="C1994" s="275" t="s">
        <v>1056</v>
      </c>
      <c r="D1994" s="275">
        <v>0</v>
      </c>
      <c r="E1994" s="275">
        <v>100</v>
      </c>
      <c r="F1994" s="275" t="s">
        <v>456</v>
      </c>
      <c r="G1994" s="275">
        <v>1</v>
      </c>
      <c r="H1994" s="275">
        <f>'Pixel-System'!AI60</f>
        <v>0</v>
      </c>
      <c r="I1994" s="276" t="s">
        <v>6211</v>
      </c>
      <c r="J1994" s="276">
        <f t="shared" si="30"/>
        <v>0</v>
      </c>
      <c r="K1994" s="277"/>
    </row>
    <row r="1995" spans="1:11" x14ac:dyDescent="0.15">
      <c r="A1995" s="274">
        <v>1994</v>
      </c>
      <c r="B1995" s="275" t="s">
        <v>2464</v>
      </c>
      <c r="C1995" s="275" t="s">
        <v>1056</v>
      </c>
      <c r="D1995" s="275">
        <v>0</v>
      </c>
      <c r="E1995" s="275">
        <v>100</v>
      </c>
      <c r="F1995" s="275" t="s">
        <v>456</v>
      </c>
      <c r="G1995" s="275">
        <v>1</v>
      </c>
      <c r="H1995" s="275">
        <f>'Pixel-System'!AI61</f>
        <v>0</v>
      </c>
      <c r="I1995" s="276" t="s">
        <v>6211</v>
      </c>
      <c r="J1995" s="276">
        <f t="shared" si="30"/>
        <v>0</v>
      </c>
      <c r="K1995" s="277"/>
    </row>
    <row r="1996" spans="1:11" x14ac:dyDescent="0.15">
      <c r="A1996" s="274">
        <v>1995</v>
      </c>
      <c r="B1996" s="275" t="s">
        <v>2465</v>
      </c>
      <c r="C1996" s="275" t="s">
        <v>1056</v>
      </c>
      <c r="D1996" s="275">
        <v>0</v>
      </c>
      <c r="E1996" s="275">
        <v>100</v>
      </c>
      <c r="F1996" s="275" t="s">
        <v>456</v>
      </c>
      <c r="G1996" s="275">
        <v>1</v>
      </c>
      <c r="H1996" s="275">
        <f>'Pixel-System'!AI62</f>
        <v>0</v>
      </c>
      <c r="I1996" s="276" t="s">
        <v>6211</v>
      </c>
      <c r="J1996" s="276">
        <f t="shared" si="30"/>
        <v>0</v>
      </c>
      <c r="K1996" s="277"/>
    </row>
    <row r="1997" spans="1:11" x14ac:dyDescent="0.15">
      <c r="A1997" s="274">
        <v>1996</v>
      </c>
      <c r="B1997" s="275" t="s">
        <v>2466</v>
      </c>
      <c r="C1997" s="275" t="s">
        <v>1056</v>
      </c>
      <c r="D1997" s="275">
        <v>0</v>
      </c>
      <c r="E1997" s="275">
        <v>100</v>
      </c>
      <c r="F1997" s="275" t="s">
        <v>456</v>
      </c>
      <c r="G1997" s="275">
        <v>1</v>
      </c>
      <c r="H1997" s="275">
        <f>'Pixel-System'!AI63</f>
        <v>0</v>
      </c>
      <c r="I1997" s="276" t="s">
        <v>6211</v>
      </c>
      <c r="J1997" s="276">
        <f t="shared" ref="J1997:J2060" si="31">H1997*100</f>
        <v>0</v>
      </c>
      <c r="K1997" s="277"/>
    </row>
    <row r="1998" spans="1:11" x14ac:dyDescent="0.15">
      <c r="A1998" s="274">
        <v>1997</v>
      </c>
      <c r="B1998" s="275" t="s">
        <v>2467</v>
      </c>
      <c r="C1998" s="275" t="s">
        <v>1056</v>
      </c>
      <c r="D1998" s="275">
        <v>0</v>
      </c>
      <c r="E1998" s="275">
        <v>100</v>
      </c>
      <c r="F1998" s="275" t="s">
        <v>456</v>
      </c>
      <c r="G1998" s="275">
        <v>1</v>
      </c>
      <c r="H1998" s="275">
        <f>'Pixel-System'!AI64</f>
        <v>0</v>
      </c>
      <c r="I1998" s="276" t="s">
        <v>6211</v>
      </c>
      <c r="J1998" s="276">
        <f t="shared" si="31"/>
        <v>0</v>
      </c>
      <c r="K1998" s="277"/>
    </row>
    <row r="1999" spans="1:11" x14ac:dyDescent="0.15">
      <c r="A1999" s="274">
        <v>1998</v>
      </c>
      <c r="B1999" s="275" t="s">
        <v>2468</v>
      </c>
      <c r="C1999" s="275" t="s">
        <v>1056</v>
      </c>
      <c r="D1999" s="275">
        <v>0</v>
      </c>
      <c r="E1999" s="275">
        <v>100</v>
      </c>
      <c r="F1999" s="275" t="s">
        <v>456</v>
      </c>
      <c r="G1999" s="275">
        <v>1</v>
      </c>
      <c r="H1999" s="275">
        <f>'Pixel-System'!AI65</f>
        <v>0</v>
      </c>
      <c r="I1999" s="276" t="s">
        <v>6211</v>
      </c>
      <c r="J1999" s="276">
        <f t="shared" si="31"/>
        <v>0</v>
      </c>
      <c r="K1999" s="277"/>
    </row>
    <row r="2000" spans="1:11" x14ac:dyDescent="0.15">
      <c r="A2000" s="274">
        <v>1999</v>
      </c>
      <c r="B2000" s="275" t="s">
        <v>2469</v>
      </c>
      <c r="C2000" s="275" t="s">
        <v>1056</v>
      </c>
      <c r="D2000" s="275">
        <v>0</v>
      </c>
      <c r="E2000" s="275">
        <v>100</v>
      </c>
      <c r="F2000" s="275" t="s">
        <v>456</v>
      </c>
      <c r="G2000" s="275">
        <v>1</v>
      </c>
      <c r="H2000" s="275">
        <f>'Pixel-System'!AI66</f>
        <v>0</v>
      </c>
      <c r="I2000" s="276" t="s">
        <v>6211</v>
      </c>
      <c r="J2000" s="276">
        <f t="shared" si="31"/>
        <v>0</v>
      </c>
      <c r="K2000" s="277"/>
    </row>
    <row r="2001" spans="1:11" x14ac:dyDescent="0.15">
      <c r="A2001" s="274">
        <v>2000</v>
      </c>
      <c r="B2001" s="275" t="s">
        <v>2470</v>
      </c>
      <c r="C2001" s="275" t="s">
        <v>1056</v>
      </c>
      <c r="D2001" s="275">
        <v>0</v>
      </c>
      <c r="E2001" s="275">
        <v>100</v>
      </c>
      <c r="F2001" s="275" t="s">
        <v>456</v>
      </c>
      <c r="G2001" s="275">
        <v>1</v>
      </c>
      <c r="H2001" s="275">
        <f>'Pixel-System'!AI67</f>
        <v>0</v>
      </c>
      <c r="I2001" s="276" t="s">
        <v>6211</v>
      </c>
      <c r="J2001" s="276">
        <f t="shared" si="31"/>
        <v>0</v>
      </c>
      <c r="K2001" s="277"/>
    </row>
    <row r="2002" spans="1:11" x14ac:dyDescent="0.15">
      <c r="A2002" s="274">
        <v>2001</v>
      </c>
      <c r="B2002" s="275" t="s">
        <v>2471</v>
      </c>
      <c r="C2002" s="275" t="s">
        <v>1056</v>
      </c>
      <c r="D2002" s="275">
        <v>0</v>
      </c>
      <c r="E2002" s="275">
        <v>100</v>
      </c>
      <c r="F2002" s="275" t="s">
        <v>456</v>
      </c>
      <c r="G2002" s="275">
        <v>1</v>
      </c>
      <c r="H2002" s="275">
        <f>'Pixel-System'!AI68</f>
        <v>0</v>
      </c>
      <c r="I2002" s="276" t="s">
        <v>6211</v>
      </c>
      <c r="J2002" s="276">
        <f t="shared" si="31"/>
        <v>0</v>
      </c>
      <c r="K2002" s="277"/>
    </row>
    <row r="2003" spans="1:11" x14ac:dyDescent="0.15">
      <c r="A2003" s="274">
        <v>2002</v>
      </c>
      <c r="B2003" s="275" t="s">
        <v>2472</v>
      </c>
      <c r="C2003" s="275" t="s">
        <v>1056</v>
      </c>
      <c r="D2003" s="275">
        <v>0</v>
      </c>
      <c r="E2003" s="275">
        <v>100</v>
      </c>
      <c r="F2003" s="275" t="s">
        <v>456</v>
      </c>
      <c r="G2003" s="275">
        <v>1</v>
      </c>
      <c r="H2003" s="275">
        <f>'Pixel-System'!AI69</f>
        <v>0</v>
      </c>
      <c r="I2003" s="276" t="s">
        <v>6211</v>
      </c>
      <c r="J2003" s="276">
        <f t="shared" si="31"/>
        <v>0</v>
      </c>
      <c r="K2003" s="277"/>
    </row>
    <row r="2004" spans="1:11" x14ac:dyDescent="0.15">
      <c r="A2004" s="274">
        <v>2003</v>
      </c>
      <c r="B2004" s="275" t="s">
        <v>2473</v>
      </c>
      <c r="C2004" s="275" t="s">
        <v>1056</v>
      </c>
      <c r="D2004" s="275">
        <v>0</v>
      </c>
      <c r="E2004" s="275">
        <v>100</v>
      </c>
      <c r="F2004" s="275" t="s">
        <v>456</v>
      </c>
      <c r="G2004" s="275">
        <v>1</v>
      </c>
      <c r="H2004" s="275">
        <f>'Pixel-System'!AI70</f>
        <v>0</v>
      </c>
      <c r="I2004" s="276" t="s">
        <v>6211</v>
      </c>
      <c r="J2004" s="276">
        <f t="shared" si="31"/>
        <v>0</v>
      </c>
      <c r="K2004" s="277"/>
    </row>
    <row r="2005" spans="1:11" x14ac:dyDescent="0.15">
      <c r="A2005" s="274">
        <v>2004</v>
      </c>
      <c r="B2005" s="275" t="s">
        <v>2474</v>
      </c>
      <c r="C2005" s="275" t="s">
        <v>1056</v>
      </c>
      <c r="D2005" s="275">
        <v>0</v>
      </c>
      <c r="E2005" s="275">
        <v>100</v>
      </c>
      <c r="F2005" s="275" t="s">
        <v>456</v>
      </c>
      <c r="G2005" s="275">
        <v>1</v>
      </c>
      <c r="H2005" s="275">
        <f>'Pixel-System'!AI71</f>
        <v>0</v>
      </c>
      <c r="I2005" s="276" t="s">
        <v>6211</v>
      </c>
      <c r="J2005" s="276">
        <f t="shared" si="31"/>
        <v>0</v>
      </c>
      <c r="K2005" s="277"/>
    </row>
    <row r="2006" spans="1:11" x14ac:dyDescent="0.15">
      <c r="A2006" s="274">
        <v>2005</v>
      </c>
      <c r="B2006" s="275" t="s">
        <v>2475</v>
      </c>
      <c r="C2006" s="275" t="s">
        <v>1056</v>
      </c>
      <c r="D2006" s="275">
        <v>0</v>
      </c>
      <c r="E2006" s="275">
        <v>100</v>
      </c>
      <c r="F2006" s="275" t="s">
        <v>456</v>
      </c>
      <c r="G2006" s="275">
        <v>1</v>
      </c>
      <c r="H2006" s="275">
        <f>'Pixel-System'!AI72</f>
        <v>0</v>
      </c>
      <c r="I2006" s="276" t="s">
        <v>6211</v>
      </c>
      <c r="J2006" s="276">
        <f t="shared" si="31"/>
        <v>0</v>
      </c>
      <c r="K2006" s="277"/>
    </row>
    <row r="2007" spans="1:11" x14ac:dyDescent="0.15">
      <c r="A2007" s="274">
        <v>2006</v>
      </c>
      <c r="B2007" s="275" t="s">
        <v>2476</v>
      </c>
      <c r="C2007" s="275" t="s">
        <v>1056</v>
      </c>
      <c r="D2007" s="275">
        <v>0</v>
      </c>
      <c r="E2007" s="275">
        <v>100</v>
      </c>
      <c r="F2007" s="275" t="s">
        <v>456</v>
      </c>
      <c r="G2007" s="275">
        <v>1</v>
      </c>
      <c r="H2007" s="275">
        <f>'Pixel-System'!AI73</f>
        <v>0</v>
      </c>
      <c r="I2007" s="276" t="s">
        <v>6211</v>
      </c>
      <c r="J2007" s="276">
        <f t="shared" si="31"/>
        <v>0</v>
      </c>
      <c r="K2007" s="277"/>
    </row>
    <row r="2008" spans="1:11" x14ac:dyDescent="0.15">
      <c r="A2008" s="274">
        <v>2007</v>
      </c>
      <c r="B2008" s="285" t="s">
        <v>2477</v>
      </c>
      <c r="C2008" s="285" t="s">
        <v>1056</v>
      </c>
      <c r="D2008" s="285">
        <v>0</v>
      </c>
      <c r="E2008" s="285">
        <v>100</v>
      </c>
      <c r="F2008" s="285" t="s">
        <v>456</v>
      </c>
      <c r="G2008" s="285">
        <v>1</v>
      </c>
      <c r="H2008" s="285">
        <f>'Pixel-System'!AI74</f>
        <v>0</v>
      </c>
      <c r="I2008" s="345" t="s">
        <v>6210</v>
      </c>
      <c r="J2008" s="345">
        <f t="shared" si="31"/>
        <v>0</v>
      </c>
      <c r="K2008" s="277"/>
    </row>
    <row r="2009" spans="1:11" x14ac:dyDescent="0.15">
      <c r="A2009" s="274">
        <v>2008</v>
      </c>
      <c r="B2009" s="285" t="s">
        <v>2478</v>
      </c>
      <c r="C2009" s="285" t="s">
        <v>1056</v>
      </c>
      <c r="D2009" s="285">
        <v>0</v>
      </c>
      <c r="E2009" s="285">
        <v>100</v>
      </c>
      <c r="F2009" s="285" t="s">
        <v>456</v>
      </c>
      <c r="G2009" s="285">
        <v>1</v>
      </c>
      <c r="H2009" s="285">
        <f>'Pixel-System'!AI75</f>
        <v>0</v>
      </c>
      <c r="I2009" s="345" t="s">
        <v>6210</v>
      </c>
      <c r="J2009" s="345">
        <f t="shared" si="31"/>
        <v>0</v>
      </c>
      <c r="K2009" s="277"/>
    </row>
    <row r="2010" spans="1:11" x14ac:dyDescent="0.15">
      <c r="A2010" s="274">
        <v>2009</v>
      </c>
      <c r="B2010" s="285" t="s">
        <v>2479</v>
      </c>
      <c r="C2010" s="285" t="s">
        <v>1056</v>
      </c>
      <c r="D2010" s="285">
        <v>0</v>
      </c>
      <c r="E2010" s="285">
        <v>100</v>
      </c>
      <c r="F2010" s="285" t="s">
        <v>456</v>
      </c>
      <c r="G2010" s="285">
        <v>1</v>
      </c>
      <c r="H2010" s="285">
        <f>'Pixel-System'!AI76</f>
        <v>0</v>
      </c>
      <c r="I2010" s="345" t="s">
        <v>6210</v>
      </c>
      <c r="J2010" s="345">
        <f t="shared" si="31"/>
        <v>0</v>
      </c>
      <c r="K2010" s="277"/>
    </row>
    <row r="2011" spans="1:11" x14ac:dyDescent="0.15">
      <c r="A2011" s="274">
        <v>2010</v>
      </c>
      <c r="B2011" s="285" t="s">
        <v>2480</v>
      </c>
      <c r="C2011" s="285" t="s">
        <v>1056</v>
      </c>
      <c r="D2011" s="285">
        <v>0</v>
      </c>
      <c r="E2011" s="285">
        <v>100</v>
      </c>
      <c r="F2011" s="285" t="s">
        <v>456</v>
      </c>
      <c r="G2011" s="285">
        <v>1</v>
      </c>
      <c r="H2011" s="285">
        <f>'Pixel-System'!AI77</f>
        <v>0</v>
      </c>
      <c r="I2011" s="345" t="s">
        <v>6210</v>
      </c>
      <c r="J2011" s="345">
        <f t="shared" si="31"/>
        <v>0</v>
      </c>
      <c r="K2011" s="277"/>
    </row>
    <row r="2012" spans="1:11" x14ac:dyDescent="0.15">
      <c r="A2012" s="274">
        <v>2011</v>
      </c>
      <c r="B2012" s="285" t="s">
        <v>2481</v>
      </c>
      <c r="C2012" s="285" t="s">
        <v>1056</v>
      </c>
      <c r="D2012" s="285">
        <v>0</v>
      </c>
      <c r="E2012" s="285">
        <v>100</v>
      </c>
      <c r="F2012" s="285" t="s">
        <v>456</v>
      </c>
      <c r="G2012" s="285">
        <v>1</v>
      </c>
      <c r="H2012" s="285">
        <f>'Pixel-System'!AI78</f>
        <v>0</v>
      </c>
      <c r="I2012" s="345" t="s">
        <v>6210</v>
      </c>
      <c r="J2012" s="345">
        <f t="shared" si="31"/>
        <v>0</v>
      </c>
      <c r="K2012" s="277"/>
    </row>
    <row r="2013" spans="1:11" x14ac:dyDescent="0.15">
      <c r="A2013" s="274">
        <v>2012</v>
      </c>
      <c r="B2013" s="285" t="s">
        <v>2482</v>
      </c>
      <c r="C2013" s="285" t="s">
        <v>1056</v>
      </c>
      <c r="D2013" s="285">
        <v>0</v>
      </c>
      <c r="E2013" s="285">
        <v>100</v>
      </c>
      <c r="F2013" s="285" t="s">
        <v>456</v>
      </c>
      <c r="G2013" s="285">
        <v>1</v>
      </c>
      <c r="H2013" s="285">
        <f>'Pixel-System'!AI79</f>
        <v>0</v>
      </c>
      <c r="I2013" s="345" t="s">
        <v>6210</v>
      </c>
      <c r="J2013" s="345">
        <f t="shared" si="31"/>
        <v>0</v>
      </c>
      <c r="K2013" s="277"/>
    </row>
    <row r="2014" spans="1:11" x14ac:dyDescent="0.15">
      <c r="A2014" s="274">
        <v>2013</v>
      </c>
      <c r="B2014" s="285" t="s">
        <v>2483</v>
      </c>
      <c r="C2014" s="285" t="s">
        <v>1056</v>
      </c>
      <c r="D2014" s="285">
        <v>0</v>
      </c>
      <c r="E2014" s="285">
        <v>100</v>
      </c>
      <c r="F2014" s="285" t="s">
        <v>456</v>
      </c>
      <c r="G2014" s="285">
        <v>1</v>
      </c>
      <c r="H2014" s="285">
        <f>'Pixel-System'!AI80</f>
        <v>0</v>
      </c>
      <c r="I2014" s="345" t="s">
        <v>6210</v>
      </c>
      <c r="J2014" s="345">
        <f t="shared" si="31"/>
        <v>0</v>
      </c>
      <c r="K2014" s="277"/>
    </row>
    <row r="2015" spans="1:11" x14ac:dyDescent="0.15">
      <c r="A2015" s="274">
        <v>2014</v>
      </c>
      <c r="B2015" s="285" t="s">
        <v>2484</v>
      </c>
      <c r="C2015" s="285" t="s">
        <v>1056</v>
      </c>
      <c r="D2015" s="285">
        <v>0</v>
      </c>
      <c r="E2015" s="285">
        <v>100</v>
      </c>
      <c r="F2015" s="285" t="s">
        <v>456</v>
      </c>
      <c r="G2015" s="285">
        <v>1</v>
      </c>
      <c r="H2015" s="285">
        <f>'Pixel-System'!AI81</f>
        <v>0</v>
      </c>
      <c r="I2015" s="345" t="s">
        <v>6210</v>
      </c>
      <c r="J2015" s="345">
        <f t="shared" si="31"/>
        <v>0</v>
      </c>
      <c r="K2015" s="277"/>
    </row>
    <row r="2016" spans="1:11" x14ac:dyDescent="0.15">
      <c r="A2016" s="274">
        <v>2015</v>
      </c>
      <c r="B2016" s="285" t="s">
        <v>2485</v>
      </c>
      <c r="C2016" s="285" t="s">
        <v>1056</v>
      </c>
      <c r="D2016" s="285">
        <v>0</v>
      </c>
      <c r="E2016" s="285">
        <v>100</v>
      </c>
      <c r="F2016" s="285" t="s">
        <v>456</v>
      </c>
      <c r="G2016" s="285">
        <v>1</v>
      </c>
      <c r="H2016" s="285">
        <f>'Pixel-System'!AI82</f>
        <v>0</v>
      </c>
      <c r="I2016" s="345" t="s">
        <v>6210</v>
      </c>
      <c r="J2016" s="345">
        <f t="shared" si="31"/>
        <v>0</v>
      </c>
      <c r="K2016" s="277"/>
    </row>
    <row r="2017" spans="1:11" x14ac:dyDescent="0.15">
      <c r="A2017" s="274">
        <v>2016</v>
      </c>
      <c r="B2017" s="285" t="s">
        <v>2486</v>
      </c>
      <c r="C2017" s="285" t="s">
        <v>1056</v>
      </c>
      <c r="D2017" s="285">
        <v>0</v>
      </c>
      <c r="E2017" s="285">
        <v>100</v>
      </c>
      <c r="F2017" s="285" t="s">
        <v>456</v>
      </c>
      <c r="G2017" s="285">
        <v>1</v>
      </c>
      <c r="H2017" s="285">
        <f>'Pixel-System'!AI83</f>
        <v>0</v>
      </c>
      <c r="I2017" s="345" t="s">
        <v>6210</v>
      </c>
      <c r="J2017" s="345">
        <f t="shared" si="31"/>
        <v>0</v>
      </c>
      <c r="K2017" s="277"/>
    </row>
    <row r="2018" spans="1:11" x14ac:dyDescent="0.15">
      <c r="A2018" s="274">
        <v>2017</v>
      </c>
      <c r="B2018" s="285" t="s">
        <v>2487</v>
      </c>
      <c r="C2018" s="285" t="s">
        <v>1056</v>
      </c>
      <c r="D2018" s="285">
        <v>0</v>
      </c>
      <c r="E2018" s="285">
        <v>100</v>
      </c>
      <c r="F2018" s="285" t="s">
        <v>456</v>
      </c>
      <c r="G2018" s="285">
        <v>1</v>
      </c>
      <c r="H2018" s="285">
        <f>'Pixel-System'!AI84</f>
        <v>0</v>
      </c>
      <c r="I2018" s="345" t="s">
        <v>6210</v>
      </c>
      <c r="J2018" s="345">
        <f t="shared" si="31"/>
        <v>0</v>
      </c>
      <c r="K2018" s="277"/>
    </row>
    <row r="2019" spans="1:11" x14ac:dyDescent="0.15">
      <c r="A2019" s="274">
        <v>2018</v>
      </c>
      <c r="B2019" s="285" t="s">
        <v>2488</v>
      </c>
      <c r="C2019" s="285" t="s">
        <v>1056</v>
      </c>
      <c r="D2019" s="285">
        <v>0</v>
      </c>
      <c r="E2019" s="285">
        <v>100</v>
      </c>
      <c r="F2019" s="285" t="s">
        <v>456</v>
      </c>
      <c r="G2019" s="285">
        <v>1</v>
      </c>
      <c r="H2019" s="285">
        <f>'Pixel-System'!AI85</f>
        <v>0</v>
      </c>
      <c r="I2019" s="345" t="s">
        <v>6210</v>
      </c>
      <c r="J2019" s="345">
        <f t="shared" si="31"/>
        <v>0</v>
      </c>
      <c r="K2019" s="277"/>
    </row>
    <row r="2020" spans="1:11" x14ac:dyDescent="0.15">
      <c r="A2020" s="274">
        <v>2019</v>
      </c>
      <c r="B2020" s="285" t="s">
        <v>2489</v>
      </c>
      <c r="C2020" s="285" t="s">
        <v>1056</v>
      </c>
      <c r="D2020" s="285">
        <v>0</v>
      </c>
      <c r="E2020" s="285">
        <v>100</v>
      </c>
      <c r="F2020" s="285" t="s">
        <v>456</v>
      </c>
      <c r="G2020" s="285">
        <v>1</v>
      </c>
      <c r="H2020" s="285">
        <f>'Pixel-System'!AI86</f>
        <v>0</v>
      </c>
      <c r="I2020" s="345" t="s">
        <v>6210</v>
      </c>
      <c r="J2020" s="345">
        <f t="shared" si="31"/>
        <v>0</v>
      </c>
      <c r="K2020" s="277"/>
    </row>
    <row r="2021" spans="1:11" x14ac:dyDescent="0.15">
      <c r="A2021" s="274">
        <v>2020</v>
      </c>
      <c r="B2021" s="285" t="s">
        <v>2490</v>
      </c>
      <c r="C2021" s="285" t="s">
        <v>1056</v>
      </c>
      <c r="D2021" s="285">
        <v>0</v>
      </c>
      <c r="E2021" s="285">
        <v>100</v>
      </c>
      <c r="F2021" s="285" t="s">
        <v>456</v>
      </c>
      <c r="G2021" s="285">
        <v>1</v>
      </c>
      <c r="H2021" s="285">
        <f>'Pixel-System'!AI87</f>
        <v>0</v>
      </c>
      <c r="I2021" s="345" t="s">
        <v>6210</v>
      </c>
      <c r="J2021" s="345">
        <f t="shared" si="31"/>
        <v>0</v>
      </c>
      <c r="K2021" s="277"/>
    </row>
    <row r="2022" spans="1:11" x14ac:dyDescent="0.15">
      <c r="A2022" s="274">
        <v>2021</v>
      </c>
      <c r="B2022" s="285" t="s">
        <v>2491</v>
      </c>
      <c r="C2022" s="285" t="s">
        <v>1056</v>
      </c>
      <c r="D2022" s="285">
        <v>0</v>
      </c>
      <c r="E2022" s="285">
        <v>100</v>
      </c>
      <c r="F2022" s="285" t="s">
        <v>456</v>
      </c>
      <c r="G2022" s="285">
        <v>1</v>
      </c>
      <c r="H2022" s="285">
        <f>'Pixel-System'!AI88</f>
        <v>0</v>
      </c>
      <c r="I2022" s="345" t="s">
        <v>6210</v>
      </c>
      <c r="J2022" s="345">
        <f t="shared" si="31"/>
        <v>0</v>
      </c>
      <c r="K2022" s="277"/>
    </row>
    <row r="2023" spans="1:11" x14ac:dyDescent="0.15">
      <c r="A2023" s="274">
        <v>2022</v>
      </c>
      <c r="B2023" s="285" t="s">
        <v>2492</v>
      </c>
      <c r="C2023" s="285" t="s">
        <v>1056</v>
      </c>
      <c r="D2023" s="285">
        <v>0</v>
      </c>
      <c r="E2023" s="285">
        <v>100</v>
      </c>
      <c r="F2023" s="285" t="s">
        <v>456</v>
      </c>
      <c r="G2023" s="285">
        <v>1</v>
      </c>
      <c r="H2023" s="285">
        <f>'Pixel-System'!AI89</f>
        <v>0</v>
      </c>
      <c r="I2023" s="345" t="s">
        <v>6210</v>
      </c>
      <c r="J2023" s="345">
        <f t="shared" si="31"/>
        <v>0</v>
      </c>
      <c r="K2023" s="277"/>
    </row>
    <row r="2024" spans="1:11" x14ac:dyDescent="0.15">
      <c r="A2024" s="274">
        <v>2023</v>
      </c>
      <c r="B2024" s="285" t="s">
        <v>2493</v>
      </c>
      <c r="C2024" s="285" t="s">
        <v>1056</v>
      </c>
      <c r="D2024" s="285">
        <v>0</v>
      </c>
      <c r="E2024" s="285">
        <v>100</v>
      </c>
      <c r="F2024" s="285" t="s">
        <v>456</v>
      </c>
      <c r="G2024" s="285">
        <v>1</v>
      </c>
      <c r="H2024" s="285">
        <f>'Pixel-System'!AI90</f>
        <v>0</v>
      </c>
      <c r="I2024" s="345" t="s">
        <v>6210</v>
      </c>
      <c r="J2024" s="345">
        <f t="shared" si="31"/>
        <v>0</v>
      </c>
      <c r="K2024" s="277"/>
    </row>
    <row r="2025" spans="1:11" x14ac:dyDescent="0.15">
      <c r="A2025" s="274">
        <v>2024</v>
      </c>
      <c r="B2025" s="285" t="s">
        <v>2494</v>
      </c>
      <c r="C2025" s="285" t="s">
        <v>1056</v>
      </c>
      <c r="D2025" s="285">
        <v>0</v>
      </c>
      <c r="E2025" s="285">
        <v>100</v>
      </c>
      <c r="F2025" s="285" t="s">
        <v>456</v>
      </c>
      <c r="G2025" s="285">
        <v>1</v>
      </c>
      <c r="H2025" s="285">
        <f>'Pixel-System'!AI91</f>
        <v>0</v>
      </c>
      <c r="I2025" s="345" t="s">
        <v>6210</v>
      </c>
      <c r="J2025" s="345">
        <f t="shared" si="31"/>
        <v>0</v>
      </c>
      <c r="K2025" s="277"/>
    </row>
    <row r="2026" spans="1:11" x14ac:dyDescent="0.15">
      <c r="A2026" s="274">
        <v>2025</v>
      </c>
      <c r="B2026" s="285" t="s">
        <v>2495</v>
      </c>
      <c r="C2026" s="285" t="s">
        <v>1056</v>
      </c>
      <c r="D2026" s="285">
        <v>0</v>
      </c>
      <c r="E2026" s="285">
        <v>100</v>
      </c>
      <c r="F2026" s="285" t="s">
        <v>456</v>
      </c>
      <c r="G2026" s="285">
        <v>1</v>
      </c>
      <c r="H2026" s="285">
        <f>'Pixel-System'!AI92</f>
        <v>0</v>
      </c>
      <c r="I2026" s="345" t="s">
        <v>6210</v>
      </c>
      <c r="J2026" s="345">
        <f t="shared" si="31"/>
        <v>0</v>
      </c>
      <c r="K2026" s="277"/>
    </row>
    <row r="2027" spans="1:11" x14ac:dyDescent="0.15">
      <c r="A2027" s="274">
        <v>2026</v>
      </c>
      <c r="B2027" s="285" t="s">
        <v>2496</v>
      </c>
      <c r="C2027" s="285" t="s">
        <v>1056</v>
      </c>
      <c r="D2027" s="285">
        <v>0</v>
      </c>
      <c r="E2027" s="285">
        <v>100</v>
      </c>
      <c r="F2027" s="285" t="s">
        <v>456</v>
      </c>
      <c r="G2027" s="285">
        <v>1</v>
      </c>
      <c r="H2027" s="285">
        <f>'Pixel-System'!AI93</f>
        <v>0</v>
      </c>
      <c r="I2027" s="345" t="s">
        <v>6210</v>
      </c>
      <c r="J2027" s="345">
        <f t="shared" si="31"/>
        <v>0</v>
      </c>
      <c r="K2027" s="277"/>
    </row>
    <row r="2028" spans="1:11" x14ac:dyDescent="0.15">
      <c r="A2028" s="274">
        <v>2027</v>
      </c>
      <c r="B2028" s="285" t="s">
        <v>2497</v>
      </c>
      <c r="C2028" s="285" t="s">
        <v>1056</v>
      </c>
      <c r="D2028" s="285">
        <v>0</v>
      </c>
      <c r="E2028" s="285">
        <v>100</v>
      </c>
      <c r="F2028" s="285" t="s">
        <v>456</v>
      </c>
      <c r="G2028" s="285">
        <v>1</v>
      </c>
      <c r="H2028" s="285">
        <f>'Pixel-System'!AI94</f>
        <v>0</v>
      </c>
      <c r="I2028" s="345" t="s">
        <v>6210</v>
      </c>
      <c r="J2028" s="345">
        <f t="shared" si="31"/>
        <v>0</v>
      </c>
      <c r="K2028" s="277"/>
    </row>
    <row r="2029" spans="1:11" x14ac:dyDescent="0.15">
      <c r="A2029" s="274">
        <v>2028</v>
      </c>
      <c r="B2029" s="285" t="s">
        <v>2498</v>
      </c>
      <c r="C2029" s="285" t="s">
        <v>1056</v>
      </c>
      <c r="D2029" s="285">
        <v>0</v>
      </c>
      <c r="E2029" s="285">
        <v>100</v>
      </c>
      <c r="F2029" s="285" t="s">
        <v>456</v>
      </c>
      <c r="G2029" s="285">
        <v>1</v>
      </c>
      <c r="H2029" s="285">
        <f>'Pixel-System'!AI95</f>
        <v>0</v>
      </c>
      <c r="I2029" s="345" t="s">
        <v>6210</v>
      </c>
      <c r="J2029" s="345">
        <f t="shared" si="31"/>
        <v>0</v>
      </c>
      <c r="K2029" s="277"/>
    </row>
    <row r="2030" spans="1:11" x14ac:dyDescent="0.15">
      <c r="A2030" s="274">
        <v>2029</v>
      </c>
      <c r="B2030" s="285" t="s">
        <v>2499</v>
      </c>
      <c r="C2030" s="285" t="s">
        <v>1056</v>
      </c>
      <c r="D2030" s="285">
        <v>0</v>
      </c>
      <c r="E2030" s="285">
        <v>100</v>
      </c>
      <c r="F2030" s="285" t="s">
        <v>456</v>
      </c>
      <c r="G2030" s="285">
        <v>1</v>
      </c>
      <c r="H2030" s="285">
        <f>'Pixel-System'!AI96</f>
        <v>0</v>
      </c>
      <c r="I2030" s="345" t="s">
        <v>6210</v>
      </c>
      <c r="J2030" s="345">
        <f t="shared" si="31"/>
        <v>0</v>
      </c>
      <c r="K2030" s="277"/>
    </row>
    <row r="2031" spans="1:11" x14ac:dyDescent="0.15">
      <c r="A2031" s="274">
        <v>2030</v>
      </c>
      <c r="B2031" s="285" t="s">
        <v>2500</v>
      </c>
      <c r="C2031" s="285" t="s">
        <v>1056</v>
      </c>
      <c r="D2031" s="285">
        <v>0</v>
      </c>
      <c r="E2031" s="285">
        <v>100</v>
      </c>
      <c r="F2031" s="285" t="s">
        <v>456</v>
      </c>
      <c r="G2031" s="285">
        <v>1</v>
      </c>
      <c r="H2031" s="285">
        <f>'Pixel-System'!AI97</f>
        <v>0</v>
      </c>
      <c r="I2031" s="345" t="s">
        <v>6210</v>
      </c>
      <c r="J2031" s="345">
        <f t="shared" si="31"/>
        <v>0</v>
      </c>
      <c r="K2031" s="277"/>
    </row>
    <row r="2032" spans="1:11" x14ac:dyDescent="0.15">
      <c r="A2032" s="274">
        <v>2031</v>
      </c>
      <c r="B2032" s="285" t="s">
        <v>2501</v>
      </c>
      <c r="C2032" s="285" t="s">
        <v>1056</v>
      </c>
      <c r="D2032" s="285">
        <v>0</v>
      </c>
      <c r="E2032" s="285">
        <v>100</v>
      </c>
      <c r="F2032" s="285" t="s">
        <v>456</v>
      </c>
      <c r="G2032" s="285">
        <v>1</v>
      </c>
      <c r="H2032" s="285">
        <f>'Pixel-System'!AI98</f>
        <v>0</v>
      </c>
      <c r="I2032" s="345" t="s">
        <v>6210</v>
      </c>
      <c r="J2032" s="345">
        <f t="shared" si="31"/>
        <v>0</v>
      </c>
      <c r="K2032" s="277"/>
    </row>
    <row r="2033" spans="1:11" x14ac:dyDescent="0.15">
      <c r="A2033" s="274">
        <v>2032</v>
      </c>
      <c r="B2033" s="285" t="s">
        <v>2502</v>
      </c>
      <c r="C2033" s="285" t="s">
        <v>1056</v>
      </c>
      <c r="D2033" s="285">
        <v>0</v>
      </c>
      <c r="E2033" s="285">
        <v>100</v>
      </c>
      <c r="F2033" s="285" t="s">
        <v>456</v>
      </c>
      <c r="G2033" s="285">
        <v>1</v>
      </c>
      <c r="H2033" s="285">
        <f>'Pixel-System'!AI99</f>
        <v>0</v>
      </c>
      <c r="I2033" s="345" t="s">
        <v>6210</v>
      </c>
      <c r="J2033" s="345">
        <f t="shared" si="31"/>
        <v>0</v>
      </c>
      <c r="K2033" s="277"/>
    </row>
    <row r="2034" spans="1:11" x14ac:dyDescent="0.15">
      <c r="A2034" s="274">
        <v>2033</v>
      </c>
      <c r="B2034" s="285" t="s">
        <v>2503</v>
      </c>
      <c r="C2034" s="285" t="s">
        <v>1056</v>
      </c>
      <c r="D2034" s="285">
        <v>0</v>
      </c>
      <c r="E2034" s="285">
        <v>100</v>
      </c>
      <c r="F2034" s="285" t="s">
        <v>456</v>
      </c>
      <c r="G2034" s="285">
        <v>1</v>
      </c>
      <c r="H2034" s="285">
        <f>'Pixel-System'!AI100</f>
        <v>0</v>
      </c>
      <c r="I2034" s="345" t="s">
        <v>6210</v>
      </c>
      <c r="J2034" s="345">
        <f t="shared" si="31"/>
        <v>0</v>
      </c>
      <c r="K2034" s="277"/>
    </row>
    <row r="2035" spans="1:11" x14ac:dyDescent="0.15">
      <c r="A2035" s="274">
        <v>2034</v>
      </c>
      <c r="B2035" s="285" t="s">
        <v>2504</v>
      </c>
      <c r="C2035" s="285" t="s">
        <v>1056</v>
      </c>
      <c r="D2035" s="285">
        <v>0</v>
      </c>
      <c r="E2035" s="285">
        <v>100</v>
      </c>
      <c r="F2035" s="285" t="s">
        <v>456</v>
      </c>
      <c r="G2035" s="285">
        <v>1</v>
      </c>
      <c r="H2035" s="285">
        <f>'Pixel-System'!AI101</f>
        <v>0</v>
      </c>
      <c r="I2035" s="345" t="s">
        <v>6210</v>
      </c>
      <c r="J2035" s="345">
        <f t="shared" si="31"/>
        <v>0</v>
      </c>
      <c r="K2035" s="277"/>
    </row>
    <row r="2036" spans="1:11" x14ac:dyDescent="0.15">
      <c r="A2036" s="274">
        <v>2035</v>
      </c>
      <c r="B2036" s="285" t="s">
        <v>2505</v>
      </c>
      <c r="C2036" s="285" t="s">
        <v>1056</v>
      </c>
      <c r="D2036" s="285">
        <v>0</v>
      </c>
      <c r="E2036" s="285">
        <v>100</v>
      </c>
      <c r="F2036" s="285" t="s">
        <v>456</v>
      </c>
      <c r="G2036" s="285">
        <v>1</v>
      </c>
      <c r="H2036" s="285">
        <f>'Pixel-System'!AI102</f>
        <v>0</v>
      </c>
      <c r="I2036" s="345" t="s">
        <v>6210</v>
      </c>
      <c r="J2036" s="345">
        <f t="shared" si="31"/>
        <v>0</v>
      </c>
      <c r="K2036" s="277"/>
    </row>
    <row r="2037" spans="1:11" x14ac:dyDescent="0.15">
      <c r="A2037" s="274">
        <v>2036</v>
      </c>
      <c r="B2037" s="285" t="s">
        <v>2506</v>
      </c>
      <c r="C2037" s="285" t="s">
        <v>1056</v>
      </c>
      <c r="D2037" s="285">
        <v>0</v>
      </c>
      <c r="E2037" s="285">
        <v>100</v>
      </c>
      <c r="F2037" s="285" t="s">
        <v>456</v>
      </c>
      <c r="G2037" s="285">
        <v>1</v>
      </c>
      <c r="H2037" s="285">
        <f>'Pixel-System'!AI103</f>
        <v>0</v>
      </c>
      <c r="I2037" s="345" t="s">
        <v>6210</v>
      </c>
      <c r="J2037" s="345">
        <f t="shared" si="31"/>
        <v>0</v>
      </c>
      <c r="K2037" s="277"/>
    </row>
    <row r="2038" spans="1:11" x14ac:dyDescent="0.15">
      <c r="A2038" s="274">
        <v>2037</v>
      </c>
      <c r="B2038" s="285" t="s">
        <v>2507</v>
      </c>
      <c r="C2038" s="285" t="s">
        <v>1056</v>
      </c>
      <c r="D2038" s="285">
        <v>0</v>
      </c>
      <c r="E2038" s="285">
        <v>100</v>
      </c>
      <c r="F2038" s="285" t="s">
        <v>456</v>
      </c>
      <c r="G2038" s="285">
        <v>1</v>
      </c>
      <c r="H2038" s="285">
        <f>'Pixel-System'!AI104</f>
        <v>0</v>
      </c>
      <c r="I2038" s="345" t="s">
        <v>6210</v>
      </c>
      <c r="J2038" s="345">
        <f t="shared" si="31"/>
        <v>0</v>
      </c>
      <c r="K2038" s="277"/>
    </row>
    <row r="2039" spans="1:11" x14ac:dyDescent="0.15">
      <c r="A2039" s="274">
        <v>2038</v>
      </c>
      <c r="B2039" s="285" t="s">
        <v>2508</v>
      </c>
      <c r="C2039" s="285" t="s">
        <v>1056</v>
      </c>
      <c r="D2039" s="285">
        <v>0</v>
      </c>
      <c r="E2039" s="285">
        <v>100</v>
      </c>
      <c r="F2039" s="285" t="s">
        <v>456</v>
      </c>
      <c r="G2039" s="285">
        <v>1</v>
      </c>
      <c r="H2039" s="285">
        <f>'Pixel-System'!AI105</f>
        <v>0</v>
      </c>
      <c r="I2039" s="345" t="s">
        <v>6210</v>
      </c>
      <c r="J2039" s="345">
        <f t="shared" si="31"/>
        <v>0</v>
      </c>
      <c r="K2039" s="277"/>
    </row>
    <row r="2040" spans="1:11" x14ac:dyDescent="0.15">
      <c r="A2040" s="274">
        <v>2039</v>
      </c>
      <c r="B2040" s="275" t="s">
        <v>2509</v>
      </c>
      <c r="C2040" s="275" t="s">
        <v>1056</v>
      </c>
      <c r="D2040" s="275">
        <v>0</v>
      </c>
      <c r="E2040" s="275">
        <v>100</v>
      </c>
      <c r="F2040" s="275" t="s">
        <v>456</v>
      </c>
      <c r="G2040" s="275">
        <v>1</v>
      </c>
      <c r="H2040" s="275">
        <f>'Pixel-System'!AS10</f>
        <v>27</v>
      </c>
      <c r="I2040" s="276" t="s">
        <v>6213</v>
      </c>
      <c r="J2040" s="276">
        <f t="shared" si="31"/>
        <v>2700</v>
      </c>
      <c r="K2040" s="277"/>
    </row>
    <row r="2041" spans="1:11" x14ac:dyDescent="0.15">
      <c r="A2041" s="274">
        <v>2040</v>
      </c>
      <c r="B2041" s="275" t="s">
        <v>2510</v>
      </c>
      <c r="C2041" s="275" t="s">
        <v>1056</v>
      </c>
      <c r="D2041" s="275">
        <v>0</v>
      </c>
      <c r="E2041" s="275">
        <v>100</v>
      </c>
      <c r="F2041" s="275" t="s">
        <v>456</v>
      </c>
      <c r="G2041" s="275">
        <v>1</v>
      </c>
      <c r="H2041" s="275">
        <f>'Pixel-System'!AS11</f>
        <v>27</v>
      </c>
      <c r="I2041" s="276" t="s">
        <v>6213</v>
      </c>
      <c r="J2041" s="276">
        <f t="shared" si="31"/>
        <v>2700</v>
      </c>
      <c r="K2041" s="277"/>
    </row>
    <row r="2042" spans="1:11" x14ac:dyDescent="0.15">
      <c r="A2042" s="274">
        <v>2041</v>
      </c>
      <c r="B2042" s="275" t="s">
        <v>2511</v>
      </c>
      <c r="C2042" s="275" t="s">
        <v>1056</v>
      </c>
      <c r="D2042" s="275">
        <v>0</v>
      </c>
      <c r="E2042" s="275">
        <v>100</v>
      </c>
      <c r="F2042" s="275" t="s">
        <v>456</v>
      </c>
      <c r="G2042" s="275">
        <v>1</v>
      </c>
      <c r="H2042" s="275">
        <f>'Pixel-System'!AS12</f>
        <v>26</v>
      </c>
      <c r="I2042" s="276" t="s">
        <v>6213</v>
      </c>
      <c r="J2042" s="276">
        <f t="shared" si="31"/>
        <v>2600</v>
      </c>
      <c r="K2042" s="277"/>
    </row>
    <row r="2043" spans="1:11" x14ac:dyDescent="0.15">
      <c r="A2043" s="274">
        <v>2042</v>
      </c>
      <c r="B2043" s="275" t="s">
        <v>2512</v>
      </c>
      <c r="C2043" s="275" t="s">
        <v>1056</v>
      </c>
      <c r="D2043" s="275">
        <v>0</v>
      </c>
      <c r="E2043" s="275">
        <v>100</v>
      </c>
      <c r="F2043" s="275" t="s">
        <v>456</v>
      </c>
      <c r="G2043" s="275">
        <v>1</v>
      </c>
      <c r="H2043" s="275">
        <f>'Pixel-System'!AS13</f>
        <v>26</v>
      </c>
      <c r="I2043" s="276" t="s">
        <v>6213</v>
      </c>
      <c r="J2043" s="276">
        <f t="shared" si="31"/>
        <v>2600</v>
      </c>
      <c r="K2043" s="277"/>
    </row>
    <row r="2044" spans="1:11" x14ac:dyDescent="0.15">
      <c r="A2044" s="274">
        <v>2043</v>
      </c>
      <c r="B2044" s="275" t="s">
        <v>2513</v>
      </c>
      <c r="C2044" s="275" t="s">
        <v>1056</v>
      </c>
      <c r="D2044" s="275">
        <v>0</v>
      </c>
      <c r="E2044" s="275">
        <v>100</v>
      </c>
      <c r="F2044" s="275" t="s">
        <v>456</v>
      </c>
      <c r="G2044" s="275">
        <v>1</v>
      </c>
      <c r="H2044" s="275">
        <f>'Pixel-System'!AS14</f>
        <v>26</v>
      </c>
      <c r="I2044" s="276" t="s">
        <v>6213</v>
      </c>
      <c r="J2044" s="276">
        <f t="shared" si="31"/>
        <v>2600</v>
      </c>
      <c r="K2044" s="277"/>
    </row>
    <row r="2045" spans="1:11" x14ac:dyDescent="0.15">
      <c r="A2045" s="274">
        <v>2044</v>
      </c>
      <c r="B2045" s="275" t="s">
        <v>2514</v>
      </c>
      <c r="C2045" s="275" t="s">
        <v>1056</v>
      </c>
      <c r="D2045" s="275">
        <v>0</v>
      </c>
      <c r="E2045" s="275">
        <v>100</v>
      </c>
      <c r="F2045" s="275" t="s">
        <v>456</v>
      </c>
      <c r="G2045" s="275">
        <v>1</v>
      </c>
      <c r="H2045" s="275">
        <f>'Pixel-System'!AS15</f>
        <v>26</v>
      </c>
      <c r="I2045" s="276" t="s">
        <v>6213</v>
      </c>
      <c r="J2045" s="276">
        <f t="shared" si="31"/>
        <v>2600</v>
      </c>
      <c r="K2045" s="277"/>
    </row>
    <row r="2046" spans="1:11" x14ac:dyDescent="0.15">
      <c r="A2046" s="274">
        <v>2045</v>
      </c>
      <c r="B2046" s="275" t="s">
        <v>2515</v>
      </c>
      <c r="C2046" s="275" t="s">
        <v>1056</v>
      </c>
      <c r="D2046" s="275">
        <v>0</v>
      </c>
      <c r="E2046" s="275">
        <v>100</v>
      </c>
      <c r="F2046" s="275" t="s">
        <v>456</v>
      </c>
      <c r="G2046" s="275">
        <v>1</v>
      </c>
      <c r="H2046" s="275">
        <f>'Pixel-System'!AS16</f>
        <v>26</v>
      </c>
      <c r="I2046" s="276" t="s">
        <v>6213</v>
      </c>
      <c r="J2046" s="276">
        <f t="shared" si="31"/>
        <v>2600</v>
      </c>
      <c r="K2046" s="277"/>
    </row>
    <row r="2047" spans="1:11" x14ac:dyDescent="0.15">
      <c r="A2047" s="274">
        <v>2046</v>
      </c>
      <c r="B2047" s="275" t="s">
        <v>2516</v>
      </c>
      <c r="C2047" s="275" t="s">
        <v>1056</v>
      </c>
      <c r="D2047" s="275">
        <v>0</v>
      </c>
      <c r="E2047" s="275">
        <v>100</v>
      </c>
      <c r="F2047" s="275" t="s">
        <v>456</v>
      </c>
      <c r="G2047" s="275">
        <v>1</v>
      </c>
      <c r="H2047" s="275">
        <f>'Pixel-System'!AS17</f>
        <v>26</v>
      </c>
      <c r="I2047" s="276" t="s">
        <v>6213</v>
      </c>
      <c r="J2047" s="276">
        <f t="shared" si="31"/>
        <v>2600</v>
      </c>
      <c r="K2047" s="277"/>
    </row>
    <row r="2048" spans="1:11" x14ac:dyDescent="0.15">
      <c r="A2048" s="274">
        <v>2047</v>
      </c>
      <c r="B2048" s="275" t="s">
        <v>2517</v>
      </c>
      <c r="C2048" s="275" t="s">
        <v>1056</v>
      </c>
      <c r="D2048" s="275">
        <v>0</v>
      </c>
      <c r="E2048" s="275">
        <v>100</v>
      </c>
      <c r="F2048" s="275" t="s">
        <v>456</v>
      </c>
      <c r="G2048" s="275">
        <v>1</v>
      </c>
      <c r="H2048" s="275">
        <f>'Pixel-System'!AS18</f>
        <v>26</v>
      </c>
      <c r="I2048" s="276" t="s">
        <v>6213</v>
      </c>
      <c r="J2048" s="276">
        <f t="shared" si="31"/>
        <v>2600</v>
      </c>
      <c r="K2048" s="277"/>
    </row>
    <row r="2049" spans="1:11" x14ac:dyDescent="0.15">
      <c r="A2049" s="274">
        <v>2048</v>
      </c>
      <c r="B2049" s="275" t="s">
        <v>2518</v>
      </c>
      <c r="C2049" s="275" t="s">
        <v>1056</v>
      </c>
      <c r="D2049" s="275">
        <v>0</v>
      </c>
      <c r="E2049" s="275">
        <v>100</v>
      </c>
      <c r="F2049" s="275" t="s">
        <v>456</v>
      </c>
      <c r="G2049" s="275">
        <v>1</v>
      </c>
      <c r="H2049" s="275">
        <f>'Pixel-System'!AS19</f>
        <v>26</v>
      </c>
      <c r="I2049" s="276" t="s">
        <v>6213</v>
      </c>
      <c r="J2049" s="276">
        <f t="shared" si="31"/>
        <v>2600</v>
      </c>
      <c r="K2049" s="277"/>
    </row>
    <row r="2050" spans="1:11" x14ac:dyDescent="0.15">
      <c r="A2050" s="274">
        <v>2049</v>
      </c>
      <c r="B2050" s="275" t="s">
        <v>2519</v>
      </c>
      <c r="C2050" s="275" t="s">
        <v>1056</v>
      </c>
      <c r="D2050" s="275">
        <v>0</v>
      </c>
      <c r="E2050" s="275">
        <v>100</v>
      </c>
      <c r="F2050" s="275" t="s">
        <v>456</v>
      </c>
      <c r="G2050" s="275">
        <v>1</v>
      </c>
      <c r="H2050" s="275">
        <f>'Pixel-System'!AS20</f>
        <v>26</v>
      </c>
      <c r="I2050" s="276" t="s">
        <v>6213</v>
      </c>
      <c r="J2050" s="276">
        <f t="shared" si="31"/>
        <v>2600</v>
      </c>
      <c r="K2050" s="277"/>
    </row>
    <row r="2051" spans="1:11" x14ac:dyDescent="0.15">
      <c r="A2051" s="274">
        <v>2050</v>
      </c>
      <c r="B2051" s="275" t="s">
        <v>2520</v>
      </c>
      <c r="C2051" s="275" t="s">
        <v>1056</v>
      </c>
      <c r="D2051" s="275">
        <v>0</v>
      </c>
      <c r="E2051" s="275">
        <v>100</v>
      </c>
      <c r="F2051" s="275" t="s">
        <v>456</v>
      </c>
      <c r="G2051" s="275">
        <v>1</v>
      </c>
      <c r="H2051" s="275">
        <f>'Pixel-System'!AS21</f>
        <v>25</v>
      </c>
      <c r="I2051" s="276" t="s">
        <v>6213</v>
      </c>
      <c r="J2051" s="276">
        <f t="shared" si="31"/>
        <v>2500</v>
      </c>
      <c r="K2051" s="277"/>
    </row>
    <row r="2052" spans="1:11" x14ac:dyDescent="0.15">
      <c r="A2052" s="274">
        <v>2051</v>
      </c>
      <c r="B2052" s="275" t="s">
        <v>2521</v>
      </c>
      <c r="C2052" s="275" t="s">
        <v>1056</v>
      </c>
      <c r="D2052" s="275">
        <v>0</v>
      </c>
      <c r="E2052" s="275">
        <v>100</v>
      </c>
      <c r="F2052" s="275" t="s">
        <v>456</v>
      </c>
      <c r="G2052" s="275">
        <v>1</v>
      </c>
      <c r="H2052" s="275">
        <f>'Pixel-System'!AS22</f>
        <v>50</v>
      </c>
      <c r="I2052" s="276" t="s">
        <v>6213</v>
      </c>
      <c r="J2052" s="276">
        <f t="shared" si="31"/>
        <v>5000</v>
      </c>
      <c r="K2052" s="277"/>
    </row>
    <row r="2053" spans="1:11" x14ac:dyDescent="0.15">
      <c r="A2053" s="274">
        <v>2052</v>
      </c>
      <c r="B2053" s="275" t="s">
        <v>2522</v>
      </c>
      <c r="C2053" s="275" t="s">
        <v>1056</v>
      </c>
      <c r="D2053" s="275">
        <v>0</v>
      </c>
      <c r="E2053" s="275">
        <v>100</v>
      </c>
      <c r="F2053" s="275" t="s">
        <v>456</v>
      </c>
      <c r="G2053" s="275">
        <v>1</v>
      </c>
      <c r="H2053" s="275">
        <f>'Pixel-System'!AS23</f>
        <v>50</v>
      </c>
      <c r="I2053" s="276" t="s">
        <v>6213</v>
      </c>
      <c r="J2053" s="276">
        <f t="shared" si="31"/>
        <v>5000</v>
      </c>
      <c r="K2053" s="277"/>
    </row>
    <row r="2054" spans="1:11" x14ac:dyDescent="0.15">
      <c r="A2054" s="274">
        <v>2053</v>
      </c>
      <c r="B2054" s="275" t="s">
        <v>2523</v>
      </c>
      <c r="C2054" s="275" t="s">
        <v>1056</v>
      </c>
      <c r="D2054" s="275">
        <v>0</v>
      </c>
      <c r="E2054" s="275">
        <v>100</v>
      </c>
      <c r="F2054" s="275" t="s">
        <v>456</v>
      </c>
      <c r="G2054" s="275">
        <v>1</v>
      </c>
      <c r="H2054" s="275">
        <f>'Pixel-System'!AS24</f>
        <v>0</v>
      </c>
      <c r="I2054" s="276" t="s">
        <v>6213</v>
      </c>
      <c r="J2054" s="276">
        <f t="shared" si="31"/>
        <v>0</v>
      </c>
      <c r="K2054" s="277"/>
    </row>
    <row r="2055" spans="1:11" x14ac:dyDescent="0.15">
      <c r="A2055" s="274">
        <v>2054</v>
      </c>
      <c r="B2055" s="275" t="s">
        <v>2524</v>
      </c>
      <c r="C2055" s="275" t="s">
        <v>1056</v>
      </c>
      <c r="D2055" s="275">
        <v>0</v>
      </c>
      <c r="E2055" s="275">
        <v>100</v>
      </c>
      <c r="F2055" s="275" t="s">
        <v>456</v>
      </c>
      <c r="G2055" s="275">
        <v>1</v>
      </c>
      <c r="H2055" s="275">
        <f>'Pixel-System'!AS25</f>
        <v>0</v>
      </c>
      <c r="I2055" s="276" t="s">
        <v>6213</v>
      </c>
      <c r="J2055" s="276">
        <f t="shared" si="31"/>
        <v>0</v>
      </c>
      <c r="K2055" s="277"/>
    </row>
    <row r="2056" spans="1:11" x14ac:dyDescent="0.15">
      <c r="A2056" s="274">
        <v>2055</v>
      </c>
      <c r="B2056" s="275" t="s">
        <v>2525</v>
      </c>
      <c r="C2056" s="275" t="s">
        <v>1056</v>
      </c>
      <c r="D2056" s="275">
        <v>0</v>
      </c>
      <c r="E2056" s="275">
        <v>100</v>
      </c>
      <c r="F2056" s="275" t="s">
        <v>456</v>
      </c>
      <c r="G2056" s="275">
        <v>1</v>
      </c>
      <c r="H2056" s="275">
        <f>'Pixel-System'!AS26</f>
        <v>27</v>
      </c>
      <c r="I2056" s="276" t="s">
        <v>6213</v>
      </c>
      <c r="J2056" s="276">
        <f t="shared" si="31"/>
        <v>2700</v>
      </c>
      <c r="K2056" s="277"/>
    </row>
    <row r="2057" spans="1:11" x14ac:dyDescent="0.15">
      <c r="A2057" s="274">
        <v>2056</v>
      </c>
      <c r="B2057" s="275" t="s">
        <v>2526</v>
      </c>
      <c r="C2057" s="275" t="s">
        <v>1056</v>
      </c>
      <c r="D2057" s="275">
        <v>0</v>
      </c>
      <c r="E2057" s="275">
        <v>100</v>
      </c>
      <c r="F2057" s="275" t="s">
        <v>456</v>
      </c>
      <c r="G2057" s="275">
        <v>1</v>
      </c>
      <c r="H2057" s="275">
        <f>'Pixel-System'!AS27</f>
        <v>27</v>
      </c>
      <c r="I2057" s="276" t="s">
        <v>6213</v>
      </c>
      <c r="J2057" s="276">
        <f t="shared" si="31"/>
        <v>2700</v>
      </c>
      <c r="K2057" s="277"/>
    </row>
    <row r="2058" spans="1:11" x14ac:dyDescent="0.15">
      <c r="A2058" s="274">
        <v>2057</v>
      </c>
      <c r="B2058" s="275" t="s">
        <v>2527</v>
      </c>
      <c r="C2058" s="275" t="s">
        <v>1056</v>
      </c>
      <c r="D2058" s="275">
        <v>0</v>
      </c>
      <c r="E2058" s="275">
        <v>100</v>
      </c>
      <c r="F2058" s="275" t="s">
        <v>456</v>
      </c>
      <c r="G2058" s="275">
        <v>1</v>
      </c>
      <c r="H2058" s="275">
        <f>'Pixel-System'!AS28</f>
        <v>26</v>
      </c>
      <c r="I2058" s="276" t="s">
        <v>6213</v>
      </c>
      <c r="J2058" s="276">
        <f t="shared" si="31"/>
        <v>2600</v>
      </c>
      <c r="K2058" s="277"/>
    </row>
    <row r="2059" spans="1:11" x14ac:dyDescent="0.15">
      <c r="A2059" s="274">
        <v>2058</v>
      </c>
      <c r="B2059" s="275" t="s">
        <v>2528</v>
      </c>
      <c r="C2059" s="275" t="s">
        <v>1056</v>
      </c>
      <c r="D2059" s="275">
        <v>0</v>
      </c>
      <c r="E2059" s="275">
        <v>100</v>
      </c>
      <c r="F2059" s="275" t="s">
        <v>456</v>
      </c>
      <c r="G2059" s="275">
        <v>1</v>
      </c>
      <c r="H2059" s="275">
        <f>'Pixel-System'!AS29</f>
        <v>26</v>
      </c>
      <c r="I2059" s="276" t="s">
        <v>6213</v>
      </c>
      <c r="J2059" s="276">
        <f t="shared" si="31"/>
        <v>2600</v>
      </c>
      <c r="K2059" s="277"/>
    </row>
    <row r="2060" spans="1:11" x14ac:dyDescent="0.15">
      <c r="A2060" s="274">
        <v>2059</v>
      </c>
      <c r="B2060" s="275" t="s">
        <v>2529</v>
      </c>
      <c r="C2060" s="275" t="s">
        <v>1056</v>
      </c>
      <c r="D2060" s="275">
        <v>0</v>
      </c>
      <c r="E2060" s="275">
        <v>100</v>
      </c>
      <c r="F2060" s="275" t="s">
        <v>456</v>
      </c>
      <c r="G2060" s="275">
        <v>1</v>
      </c>
      <c r="H2060" s="275">
        <f>'Pixel-System'!AS30</f>
        <v>26</v>
      </c>
      <c r="I2060" s="276" t="s">
        <v>6213</v>
      </c>
      <c r="J2060" s="276">
        <f t="shared" si="31"/>
        <v>2600</v>
      </c>
      <c r="K2060" s="277"/>
    </row>
    <row r="2061" spans="1:11" x14ac:dyDescent="0.15">
      <c r="A2061" s="274">
        <v>2060</v>
      </c>
      <c r="B2061" s="275" t="s">
        <v>2530</v>
      </c>
      <c r="C2061" s="275" t="s">
        <v>1056</v>
      </c>
      <c r="D2061" s="275">
        <v>0</v>
      </c>
      <c r="E2061" s="275">
        <v>100</v>
      </c>
      <c r="F2061" s="275" t="s">
        <v>456</v>
      </c>
      <c r="G2061" s="275">
        <v>1</v>
      </c>
      <c r="H2061" s="275">
        <f>'Pixel-System'!AS31</f>
        <v>26</v>
      </c>
      <c r="I2061" s="276" t="s">
        <v>6213</v>
      </c>
      <c r="J2061" s="276">
        <f t="shared" ref="J2061:J2124" si="32">H2061*100</f>
        <v>2600</v>
      </c>
      <c r="K2061" s="277"/>
    </row>
    <row r="2062" spans="1:11" x14ac:dyDescent="0.15">
      <c r="A2062" s="274">
        <v>2061</v>
      </c>
      <c r="B2062" s="275" t="s">
        <v>2531</v>
      </c>
      <c r="C2062" s="275" t="s">
        <v>1056</v>
      </c>
      <c r="D2062" s="275">
        <v>0</v>
      </c>
      <c r="E2062" s="275">
        <v>100</v>
      </c>
      <c r="F2062" s="275" t="s">
        <v>456</v>
      </c>
      <c r="G2062" s="275">
        <v>1</v>
      </c>
      <c r="H2062" s="275">
        <f>'Pixel-System'!AS32</f>
        <v>26</v>
      </c>
      <c r="I2062" s="276" t="s">
        <v>6213</v>
      </c>
      <c r="J2062" s="276">
        <f t="shared" si="32"/>
        <v>2600</v>
      </c>
      <c r="K2062" s="277"/>
    </row>
    <row r="2063" spans="1:11" x14ac:dyDescent="0.15">
      <c r="A2063" s="274">
        <v>2062</v>
      </c>
      <c r="B2063" s="275" t="s">
        <v>2532</v>
      </c>
      <c r="C2063" s="275" t="s">
        <v>1056</v>
      </c>
      <c r="D2063" s="275">
        <v>0</v>
      </c>
      <c r="E2063" s="275">
        <v>100</v>
      </c>
      <c r="F2063" s="275" t="s">
        <v>456</v>
      </c>
      <c r="G2063" s="275">
        <v>1</v>
      </c>
      <c r="H2063" s="275">
        <f>'Pixel-System'!AS33</f>
        <v>26</v>
      </c>
      <c r="I2063" s="276" t="s">
        <v>6213</v>
      </c>
      <c r="J2063" s="276">
        <f t="shared" si="32"/>
        <v>2600</v>
      </c>
      <c r="K2063" s="277"/>
    </row>
    <row r="2064" spans="1:11" x14ac:dyDescent="0.15">
      <c r="A2064" s="274">
        <v>2063</v>
      </c>
      <c r="B2064" s="275" t="s">
        <v>2533</v>
      </c>
      <c r="C2064" s="275" t="s">
        <v>1056</v>
      </c>
      <c r="D2064" s="275">
        <v>0</v>
      </c>
      <c r="E2064" s="275">
        <v>100</v>
      </c>
      <c r="F2064" s="275" t="s">
        <v>456</v>
      </c>
      <c r="G2064" s="275">
        <v>1</v>
      </c>
      <c r="H2064" s="275">
        <f>'Pixel-System'!AS34</f>
        <v>26</v>
      </c>
      <c r="I2064" s="276" t="s">
        <v>6213</v>
      </c>
      <c r="J2064" s="276">
        <f t="shared" si="32"/>
        <v>2600</v>
      </c>
      <c r="K2064" s="277"/>
    </row>
    <row r="2065" spans="1:11" x14ac:dyDescent="0.15">
      <c r="A2065" s="274">
        <v>2064</v>
      </c>
      <c r="B2065" s="275" t="s">
        <v>2534</v>
      </c>
      <c r="C2065" s="275" t="s">
        <v>1056</v>
      </c>
      <c r="D2065" s="275">
        <v>0</v>
      </c>
      <c r="E2065" s="275">
        <v>100</v>
      </c>
      <c r="F2065" s="275" t="s">
        <v>456</v>
      </c>
      <c r="G2065" s="275">
        <v>1</v>
      </c>
      <c r="H2065" s="275">
        <f>'Pixel-System'!AS35</f>
        <v>26</v>
      </c>
      <c r="I2065" s="276" t="s">
        <v>6213</v>
      </c>
      <c r="J2065" s="276">
        <f t="shared" si="32"/>
        <v>2600</v>
      </c>
      <c r="K2065" s="277"/>
    </row>
    <row r="2066" spans="1:11" x14ac:dyDescent="0.15">
      <c r="A2066" s="274">
        <v>2065</v>
      </c>
      <c r="B2066" s="275" t="s">
        <v>2535</v>
      </c>
      <c r="C2066" s="275" t="s">
        <v>1056</v>
      </c>
      <c r="D2066" s="275">
        <v>0</v>
      </c>
      <c r="E2066" s="275">
        <v>100</v>
      </c>
      <c r="F2066" s="275" t="s">
        <v>456</v>
      </c>
      <c r="G2066" s="275">
        <v>1</v>
      </c>
      <c r="H2066" s="275">
        <f>'Pixel-System'!AS36</f>
        <v>26</v>
      </c>
      <c r="I2066" s="276" t="s">
        <v>6213</v>
      </c>
      <c r="J2066" s="276">
        <f t="shared" si="32"/>
        <v>2600</v>
      </c>
      <c r="K2066" s="277"/>
    </row>
    <row r="2067" spans="1:11" x14ac:dyDescent="0.15">
      <c r="A2067" s="274">
        <v>2066</v>
      </c>
      <c r="B2067" s="275" t="s">
        <v>2536</v>
      </c>
      <c r="C2067" s="275" t="s">
        <v>1056</v>
      </c>
      <c r="D2067" s="275">
        <v>0</v>
      </c>
      <c r="E2067" s="275">
        <v>100</v>
      </c>
      <c r="F2067" s="275" t="s">
        <v>456</v>
      </c>
      <c r="G2067" s="275">
        <v>1</v>
      </c>
      <c r="H2067" s="275">
        <f>'Pixel-System'!AS37</f>
        <v>25</v>
      </c>
      <c r="I2067" s="276" t="s">
        <v>6213</v>
      </c>
      <c r="J2067" s="276">
        <f t="shared" si="32"/>
        <v>2500</v>
      </c>
      <c r="K2067" s="277"/>
    </row>
    <row r="2068" spans="1:11" x14ac:dyDescent="0.15">
      <c r="A2068" s="274">
        <v>2067</v>
      </c>
      <c r="B2068" s="275" t="s">
        <v>2537</v>
      </c>
      <c r="C2068" s="275" t="s">
        <v>1056</v>
      </c>
      <c r="D2068" s="275">
        <v>0</v>
      </c>
      <c r="E2068" s="275">
        <v>100</v>
      </c>
      <c r="F2068" s="275" t="s">
        <v>456</v>
      </c>
      <c r="G2068" s="275">
        <v>1</v>
      </c>
      <c r="H2068" s="275">
        <f>'Pixel-System'!AS38</f>
        <v>7</v>
      </c>
      <c r="I2068" s="276" t="s">
        <v>6213</v>
      </c>
      <c r="J2068" s="276">
        <f t="shared" si="32"/>
        <v>700</v>
      </c>
      <c r="K2068" s="277"/>
    </row>
    <row r="2069" spans="1:11" x14ac:dyDescent="0.15">
      <c r="A2069" s="274">
        <v>2068</v>
      </c>
      <c r="B2069" s="275" t="s">
        <v>2538</v>
      </c>
      <c r="C2069" s="275" t="s">
        <v>1056</v>
      </c>
      <c r="D2069" s="275">
        <v>0</v>
      </c>
      <c r="E2069" s="275">
        <v>100</v>
      </c>
      <c r="F2069" s="275" t="s">
        <v>456</v>
      </c>
      <c r="G2069" s="275">
        <v>1</v>
      </c>
      <c r="H2069" s="275">
        <f>'Pixel-System'!AS39</f>
        <v>5</v>
      </c>
      <c r="I2069" s="276" t="s">
        <v>6213</v>
      </c>
      <c r="J2069" s="276">
        <f t="shared" si="32"/>
        <v>500</v>
      </c>
      <c r="K2069" s="277"/>
    </row>
    <row r="2070" spans="1:11" x14ac:dyDescent="0.15">
      <c r="A2070" s="274">
        <v>2069</v>
      </c>
      <c r="B2070" s="275" t="s">
        <v>2539</v>
      </c>
      <c r="C2070" s="275" t="s">
        <v>1056</v>
      </c>
      <c r="D2070" s="275">
        <v>0</v>
      </c>
      <c r="E2070" s="275">
        <v>100</v>
      </c>
      <c r="F2070" s="275" t="s">
        <v>456</v>
      </c>
      <c r="G2070" s="275">
        <v>1</v>
      </c>
      <c r="H2070" s="275">
        <f>'Pixel-System'!AS40</f>
        <v>0</v>
      </c>
      <c r="I2070" s="276" t="s">
        <v>6213</v>
      </c>
      <c r="J2070" s="276">
        <f t="shared" si="32"/>
        <v>0</v>
      </c>
      <c r="K2070" s="277"/>
    </row>
    <row r="2071" spans="1:11" x14ac:dyDescent="0.15">
      <c r="A2071" s="274">
        <v>2070</v>
      </c>
      <c r="B2071" s="275" t="s">
        <v>2540</v>
      </c>
      <c r="C2071" s="275" t="s">
        <v>1056</v>
      </c>
      <c r="D2071" s="275">
        <v>0</v>
      </c>
      <c r="E2071" s="275">
        <v>100</v>
      </c>
      <c r="F2071" s="275" t="s">
        <v>456</v>
      </c>
      <c r="G2071" s="275">
        <v>1</v>
      </c>
      <c r="H2071" s="275">
        <f>'Pixel-System'!AS41</f>
        <v>0</v>
      </c>
      <c r="I2071" s="276" t="s">
        <v>6213</v>
      </c>
      <c r="J2071" s="276">
        <f t="shared" si="32"/>
        <v>0</v>
      </c>
      <c r="K2071" s="277"/>
    </row>
    <row r="2072" spans="1:11" x14ac:dyDescent="0.15">
      <c r="A2072" s="274">
        <v>2071</v>
      </c>
      <c r="B2072" s="275" t="s">
        <v>2541</v>
      </c>
      <c r="C2072" s="275" t="s">
        <v>1056</v>
      </c>
      <c r="D2072" s="275">
        <v>0</v>
      </c>
      <c r="E2072" s="275">
        <v>100</v>
      </c>
      <c r="F2072" s="275" t="s">
        <v>456</v>
      </c>
      <c r="G2072" s="275">
        <v>1</v>
      </c>
      <c r="H2072" s="275">
        <f>'Pixel-System'!AS42</f>
        <v>0</v>
      </c>
      <c r="I2072" s="276" t="s">
        <v>6213</v>
      </c>
      <c r="J2072" s="276">
        <f t="shared" si="32"/>
        <v>0</v>
      </c>
      <c r="K2072" s="277"/>
    </row>
    <row r="2073" spans="1:11" x14ac:dyDescent="0.15">
      <c r="A2073" s="274">
        <v>2072</v>
      </c>
      <c r="B2073" s="275" t="s">
        <v>2542</v>
      </c>
      <c r="C2073" s="275" t="s">
        <v>1056</v>
      </c>
      <c r="D2073" s="275">
        <v>0</v>
      </c>
      <c r="E2073" s="275">
        <v>100</v>
      </c>
      <c r="F2073" s="275" t="s">
        <v>456</v>
      </c>
      <c r="G2073" s="275">
        <v>1</v>
      </c>
      <c r="H2073" s="275">
        <f>'Pixel-System'!AS43</f>
        <v>0</v>
      </c>
      <c r="I2073" s="276" t="s">
        <v>6213</v>
      </c>
      <c r="J2073" s="276">
        <f t="shared" si="32"/>
        <v>0</v>
      </c>
      <c r="K2073" s="277"/>
    </row>
    <row r="2074" spans="1:11" x14ac:dyDescent="0.15">
      <c r="A2074" s="274">
        <v>2073</v>
      </c>
      <c r="B2074" s="275" t="s">
        <v>2543</v>
      </c>
      <c r="C2074" s="275" t="s">
        <v>1056</v>
      </c>
      <c r="D2074" s="275">
        <v>0</v>
      </c>
      <c r="E2074" s="275">
        <v>100</v>
      </c>
      <c r="F2074" s="275" t="s">
        <v>456</v>
      </c>
      <c r="G2074" s="275">
        <v>1</v>
      </c>
      <c r="H2074" s="275">
        <f>'Pixel-System'!AS44</f>
        <v>0</v>
      </c>
      <c r="I2074" s="276" t="s">
        <v>6213</v>
      </c>
      <c r="J2074" s="276">
        <f t="shared" si="32"/>
        <v>0</v>
      </c>
      <c r="K2074" s="277"/>
    </row>
    <row r="2075" spans="1:11" x14ac:dyDescent="0.15">
      <c r="A2075" s="274">
        <v>2074</v>
      </c>
      <c r="B2075" s="275" t="s">
        <v>2544</v>
      </c>
      <c r="C2075" s="275" t="s">
        <v>1056</v>
      </c>
      <c r="D2075" s="275">
        <v>0</v>
      </c>
      <c r="E2075" s="275">
        <v>100</v>
      </c>
      <c r="F2075" s="275" t="s">
        <v>456</v>
      </c>
      <c r="G2075" s="275">
        <v>1</v>
      </c>
      <c r="H2075" s="275">
        <f>'Pixel-System'!AS45</f>
        <v>0</v>
      </c>
      <c r="I2075" s="276" t="s">
        <v>6213</v>
      </c>
      <c r="J2075" s="276">
        <f t="shared" si="32"/>
        <v>0</v>
      </c>
      <c r="K2075" s="277"/>
    </row>
    <row r="2076" spans="1:11" x14ac:dyDescent="0.15">
      <c r="A2076" s="274">
        <v>2075</v>
      </c>
      <c r="B2076" s="275" t="s">
        <v>2545</v>
      </c>
      <c r="C2076" s="275" t="s">
        <v>1056</v>
      </c>
      <c r="D2076" s="275">
        <v>0</v>
      </c>
      <c r="E2076" s="275">
        <v>100</v>
      </c>
      <c r="F2076" s="275" t="s">
        <v>456</v>
      </c>
      <c r="G2076" s="275">
        <v>1</v>
      </c>
      <c r="H2076" s="275">
        <f>'Pixel-System'!AS46</f>
        <v>0</v>
      </c>
      <c r="I2076" s="276" t="s">
        <v>6213</v>
      </c>
      <c r="J2076" s="276">
        <f t="shared" si="32"/>
        <v>0</v>
      </c>
      <c r="K2076" s="277"/>
    </row>
    <row r="2077" spans="1:11" x14ac:dyDescent="0.15">
      <c r="A2077" s="274">
        <v>2076</v>
      </c>
      <c r="B2077" s="275" t="s">
        <v>2546</v>
      </c>
      <c r="C2077" s="275" t="s">
        <v>1056</v>
      </c>
      <c r="D2077" s="275">
        <v>0</v>
      </c>
      <c r="E2077" s="275">
        <v>100</v>
      </c>
      <c r="F2077" s="275" t="s">
        <v>456</v>
      </c>
      <c r="G2077" s="275">
        <v>1</v>
      </c>
      <c r="H2077" s="275">
        <f>'Pixel-System'!AS47</f>
        <v>0</v>
      </c>
      <c r="I2077" s="276" t="s">
        <v>6213</v>
      </c>
      <c r="J2077" s="276">
        <f t="shared" si="32"/>
        <v>0</v>
      </c>
      <c r="K2077" s="277"/>
    </row>
    <row r="2078" spans="1:11" x14ac:dyDescent="0.15">
      <c r="A2078" s="274">
        <v>2077</v>
      </c>
      <c r="B2078" s="275" t="s">
        <v>2547</v>
      </c>
      <c r="C2078" s="275" t="s">
        <v>1056</v>
      </c>
      <c r="D2078" s="275">
        <v>0</v>
      </c>
      <c r="E2078" s="275">
        <v>100</v>
      </c>
      <c r="F2078" s="275" t="s">
        <v>456</v>
      </c>
      <c r="G2078" s="275">
        <v>1</v>
      </c>
      <c r="H2078" s="275">
        <f>'Pixel-System'!AS48</f>
        <v>0</v>
      </c>
      <c r="I2078" s="276" t="s">
        <v>6213</v>
      </c>
      <c r="J2078" s="276">
        <f t="shared" si="32"/>
        <v>0</v>
      </c>
      <c r="K2078" s="277"/>
    </row>
    <row r="2079" spans="1:11" x14ac:dyDescent="0.15">
      <c r="A2079" s="274">
        <v>2078</v>
      </c>
      <c r="B2079" s="275" t="s">
        <v>2548</v>
      </c>
      <c r="C2079" s="275" t="s">
        <v>1056</v>
      </c>
      <c r="D2079" s="275">
        <v>0</v>
      </c>
      <c r="E2079" s="275">
        <v>100</v>
      </c>
      <c r="F2079" s="275" t="s">
        <v>456</v>
      </c>
      <c r="G2079" s="275">
        <v>1</v>
      </c>
      <c r="H2079" s="275">
        <f>'Pixel-System'!AS49</f>
        <v>0</v>
      </c>
      <c r="I2079" s="276" t="s">
        <v>6213</v>
      </c>
      <c r="J2079" s="276">
        <f t="shared" si="32"/>
        <v>0</v>
      </c>
      <c r="K2079" s="277"/>
    </row>
    <row r="2080" spans="1:11" x14ac:dyDescent="0.15">
      <c r="A2080" s="274">
        <v>2079</v>
      </c>
      <c r="B2080" s="275" t="s">
        <v>2549</v>
      </c>
      <c r="C2080" s="275" t="s">
        <v>1056</v>
      </c>
      <c r="D2080" s="275">
        <v>0</v>
      </c>
      <c r="E2080" s="275">
        <v>100</v>
      </c>
      <c r="F2080" s="275" t="s">
        <v>456</v>
      </c>
      <c r="G2080" s="275">
        <v>1</v>
      </c>
      <c r="H2080" s="275">
        <f>'Pixel-System'!AS50</f>
        <v>0</v>
      </c>
      <c r="I2080" s="276" t="s">
        <v>6213</v>
      </c>
      <c r="J2080" s="276">
        <f t="shared" si="32"/>
        <v>0</v>
      </c>
      <c r="K2080" s="277"/>
    </row>
    <row r="2081" spans="1:11" x14ac:dyDescent="0.15">
      <c r="A2081" s="274">
        <v>2080</v>
      </c>
      <c r="B2081" s="275" t="s">
        <v>2550</v>
      </c>
      <c r="C2081" s="275" t="s">
        <v>1056</v>
      </c>
      <c r="D2081" s="275">
        <v>0</v>
      </c>
      <c r="E2081" s="275">
        <v>100</v>
      </c>
      <c r="F2081" s="275" t="s">
        <v>456</v>
      </c>
      <c r="G2081" s="275">
        <v>1</v>
      </c>
      <c r="H2081" s="275">
        <f>'Pixel-System'!AS51</f>
        <v>0</v>
      </c>
      <c r="I2081" s="276" t="s">
        <v>6213</v>
      </c>
      <c r="J2081" s="276">
        <f t="shared" si="32"/>
        <v>0</v>
      </c>
      <c r="K2081" s="277"/>
    </row>
    <row r="2082" spans="1:11" x14ac:dyDescent="0.15">
      <c r="A2082" s="274">
        <v>2081</v>
      </c>
      <c r="B2082" s="275" t="s">
        <v>2551</v>
      </c>
      <c r="C2082" s="275" t="s">
        <v>1056</v>
      </c>
      <c r="D2082" s="275">
        <v>0</v>
      </c>
      <c r="E2082" s="275">
        <v>100</v>
      </c>
      <c r="F2082" s="275" t="s">
        <v>456</v>
      </c>
      <c r="G2082" s="275">
        <v>1</v>
      </c>
      <c r="H2082" s="275">
        <f>'Pixel-System'!AS52</f>
        <v>0</v>
      </c>
      <c r="I2082" s="276" t="s">
        <v>6213</v>
      </c>
      <c r="J2082" s="276">
        <f t="shared" si="32"/>
        <v>0</v>
      </c>
      <c r="K2082" s="277"/>
    </row>
    <row r="2083" spans="1:11" x14ac:dyDescent="0.15">
      <c r="A2083" s="274">
        <v>2082</v>
      </c>
      <c r="B2083" s="275" t="s">
        <v>2552</v>
      </c>
      <c r="C2083" s="275" t="s">
        <v>1056</v>
      </c>
      <c r="D2083" s="275">
        <v>0</v>
      </c>
      <c r="E2083" s="275">
        <v>100</v>
      </c>
      <c r="F2083" s="275" t="s">
        <v>456</v>
      </c>
      <c r="G2083" s="275">
        <v>1</v>
      </c>
      <c r="H2083" s="275">
        <f>'Pixel-System'!AS53</f>
        <v>0</v>
      </c>
      <c r="I2083" s="276" t="s">
        <v>6213</v>
      </c>
      <c r="J2083" s="276">
        <f t="shared" si="32"/>
        <v>0</v>
      </c>
      <c r="K2083" s="277"/>
    </row>
    <row r="2084" spans="1:11" x14ac:dyDescent="0.15">
      <c r="A2084" s="274">
        <v>2083</v>
      </c>
      <c r="B2084" s="275" t="s">
        <v>2553</v>
      </c>
      <c r="C2084" s="275" t="s">
        <v>1056</v>
      </c>
      <c r="D2084" s="275">
        <v>0</v>
      </c>
      <c r="E2084" s="275">
        <v>100</v>
      </c>
      <c r="F2084" s="275" t="s">
        <v>456</v>
      </c>
      <c r="G2084" s="275">
        <v>1</v>
      </c>
      <c r="H2084" s="275">
        <f>'Pixel-System'!AS54</f>
        <v>0</v>
      </c>
      <c r="I2084" s="276" t="s">
        <v>6213</v>
      </c>
      <c r="J2084" s="276">
        <f t="shared" si="32"/>
        <v>0</v>
      </c>
      <c r="K2084" s="277"/>
    </row>
    <row r="2085" spans="1:11" x14ac:dyDescent="0.15">
      <c r="A2085" s="274">
        <v>2084</v>
      </c>
      <c r="B2085" s="275" t="s">
        <v>2554</v>
      </c>
      <c r="C2085" s="275" t="s">
        <v>1056</v>
      </c>
      <c r="D2085" s="275">
        <v>0</v>
      </c>
      <c r="E2085" s="275">
        <v>100</v>
      </c>
      <c r="F2085" s="275" t="s">
        <v>456</v>
      </c>
      <c r="G2085" s="275">
        <v>1</v>
      </c>
      <c r="H2085" s="275">
        <f>'Pixel-System'!AS55</f>
        <v>0</v>
      </c>
      <c r="I2085" s="276" t="s">
        <v>6213</v>
      </c>
      <c r="J2085" s="276">
        <f t="shared" si="32"/>
        <v>0</v>
      </c>
      <c r="K2085" s="277"/>
    </row>
    <row r="2086" spans="1:11" x14ac:dyDescent="0.15">
      <c r="A2086" s="274">
        <v>2085</v>
      </c>
      <c r="B2086" s="275" t="s">
        <v>2555</v>
      </c>
      <c r="C2086" s="275" t="s">
        <v>1056</v>
      </c>
      <c r="D2086" s="275">
        <v>0</v>
      </c>
      <c r="E2086" s="275">
        <v>100</v>
      </c>
      <c r="F2086" s="275" t="s">
        <v>456</v>
      </c>
      <c r="G2086" s="275">
        <v>1</v>
      </c>
      <c r="H2086" s="275">
        <f>'Pixel-System'!AS56</f>
        <v>0</v>
      </c>
      <c r="I2086" s="276" t="s">
        <v>6213</v>
      </c>
      <c r="J2086" s="276">
        <f t="shared" si="32"/>
        <v>0</v>
      </c>
      <c r="K2086" s="277"/>
    </row>
    <row r="2087" spans="1:11" x14ac:dyDescent="0.15">
      <c r="A2087" s="274">
        <v>2086</v>
      </c>
      <c r="B2087" s="275" t="s">
        <v>2556</v>
      </c>
      <c r="C2087" s="275" t="s">
        <v>1056</v>
      </c>
      <c r="D2087" s="275">
        <v>0</v>
      </c>
      <c r="E2087" s="275">
        <v>100</v>
      </c>
      <c r="F2087" s="275" t="s">
        <v>456</v>
      </c>
      <c r="G2087" s="275">
        <v>1</v>
      </c>
      <c r="H2087" s="275">
        <f>'Pixel-System'!AS57</f>
        <v>0</v>
      </c>
      <c r="I2087" s="276" t="s">
        <v>6213</v>
      </c>
      <c r="J2087" s="276">
        <f t="shared" si="32"/>
        <v>0</v>
      </c>
      <c r="K2087" s="277"/>
    </row>
    <row r="2088" spans="1:11" x14ac:dyDescent="0.15">
      <c r="A2088" s="274">
        <v>2087</v>
      </c>
      <c r="B2088" s="275" t="s">
        <v>2557</v>
      </c>
      <c r="C2088" s="275" t="s">
        <v>1056</v>
      </c>
      <c r="D2088" s="275">
        <v>0</v>
      </c>
      <c r="E2088" s="275">
        <v>100</v>
      </c>
      <c r="F2088" s="275" t="s">
        <v>456</v>
      </c>
      <c r="G2088" s="275">
        <v>1</v>
      </c>
      <c r="H2088" s="275">
        <f>'Pixel-System'!AS58</f>
        <v>0</v>
      </c>
      <c r="I2088" s="276" t="s">
        <v>6213</v>
      </c>
      <c r="J2088" s="276">
        <f t="shared" si="32"/>
        <v>0</v>
      </c>
      <c r="K2088" s="277"/>
    </row>
    <row r="2089" spans="1:11" x14ac:dyDescent="0.15">
      <c r="A2089" s="274">
        <v>2088</v>
      </c>
      <c r="B2089" s="275" t="s">
        <v>2558</v>
      </c>
      <c r="C2089" s="275" t="s">
        <v>1056</v>
      </c>
      <c r="D2089" s="275">
        <v>0</v>
      </c>
      <c r="E2089" s="275">
        <v>100</v>
      </c>
      <c r="F2089" s="275" t="s">
        <v>456</v>
      </c>
      <c r="G2089" s="275">
        <v>1</v>
      </c>
      <c r="H2089" s="275">
        <f>'Pixel-System'!AS59</f>
        <v>0</v>
      </c>
      <c r="I2089" s="276" t="s">
        <v>6213</v>
      </c>
      <c r="J2089" s="276">
        <f t="shared" si="32"/>
        <v>0</v>
      </c>
      <c r="K2089" s="277"/>
    </row>
    <row r="2090" spans="1:11" x14ac:dyDescent="0.15">
      <c r="A2090" s="274">
        <v>2089</v>
      </c>
      <c r="B2090" s="275" t="s">
        <v>2559</v>
      </c>
      <c r="C2090" s="275" t="s">
        <v>1056</v>
      </c>
      <c r="D2090" s="275">
        <v>0</v>
      </c>
      <c r="E2090" s="275">
        <v>100</v>
      </c>
      <c r="F2090" s="275" t="s">
        <v>456</v>
      </c>
      <c r="G2090" s="275">
        <v>1</v>
      </c>
      <c r="H2090" s="275">
        <f>'Pixel-System'!AS60</f>
        <v>0</v>
      </c>
      <c r="I2090" s="276" t="s">
        <v>6213</v>
      </c>
      <c r="J2090" s="276">
        <f t="shared" si="32"/>
        <v>0</v>
      </c>
      <c r="K2090" s="277"/>
    </row>
    <row r="2091" spans="1:11" x14ac:dyDescent="0.15">
      <c r="A2091" s="274">
        <v>2090</v>
      </c>
      <c r="B2091" s="275" t="s">
        <v>2560</v>
      </c>
      <c r="C2091" s="275" t="s">
        <v>1056</v>
      </c>
      <c r="D2091" s="275">
        <v>0</v>
      </c>
      <c r="E2091" s="275">
        <v>100</v>
      </c>
      <c r="F2091" s="275" t="s">
        <v>456</v>
      </c>
      <c r="G2091" s="275">
        <v>1</v>
      </c>
      <c r="H2091" s="275">
        <f>'Pixel-System'!AS61</f>
        <v>0</v>
      </c>
      <c r="I2091" s="276" t="s">
        <v>6213</v>
      </c>
      <c r="J2091" s="276">
        <f t="shared" si="32"/>
        <v>0</v>
      </c>
      <c r="K2091" s="277"/>
    </row>
    <row r="2092" spans="1:11" x14ac:dyDescent="0.15">
      <c r="A2092" s="274">
        <v>2091</v>
      </c>
      <c r="B2092" s="275" t="s">
        <v>2561</v>
      </c>
      <c r="C2092" s="275" t="s">
        <v>1056</v>
      </c>
      <c r="D2092" s="275">
        <v>0</v>
      </c>
      <c r="E2092" s="275">
        <v>100</v>
      </c>
      <c r="F2092" s="275" t="s">
        <v>456</v>
      </c>
      <c r="G2092" s="275">
        <v>1</v>
      </c>
      <c r="H2092" s="275">
        <f>'Pixel-System'!AS62</f>
        <v>0</v>
      </c>
      <c r="I2092" s="276" t="s">
        <v>6213</v>
      </c>
      <c r="J2092" s="276">
        <f t="shared" si="32"/>
        <v>0</v>
      </c>
      <c r="K2092" s="277"/>
    </row>
    <row r="2093" spans="1:11" x14ac:dyDescent="0.15">
      <c r="A2093" s="274">
        <v>2092</v>
      </c>
      <c r="B2093" s="275" t="s">
        <v>2562</v>
      </c>
      <c r="C2093" s="275" t="s">
        <v>1056</v>
      </c>
      <c r="D2093" s="275">
        <v>0</v>
      </c>
      <c r="E2093" s="275">
        <v>100</v>
      </c>
      <c r="F2093" s="275" t="s">
        <v>456</v>
      </c>
      <c r="G2093" s="275">
        <v>1</v>
      </c>
      <c r="H2093" s="275">
        <f>'Pixel-System'!AS63</f>
        <v>0</v>
      </c>
      <c r="I2093" s="276" t="s">
        <v>6213</v>
      </c>
      <c r="J2093" s="276">
        <f t="shared" si="32"/>
        <v>0</v>
      </c>
      <c r="K2093" s="277"/>
    </row>
    <row r="2094" spans="1:11" x14ac:dyDescent="0.15">
      <c r="A2094" s="274">
        <v>2093</v>
      </c>
      <c r="B2094" s="275" t="s">
        <v>2563</v>
      </c>
      <c r="C2094" s="275" t="s">
        <v>1056</v>
      </c>
      <c r="D2094" s="275">
        <v>0</v>
      </c>
      <c r="E2094" s="275">
        <v>100</v>
      </c>
      <c r="F2094" s="275" t="s">
        <v>456</v>
      </c>
      <c r="G2094" s="275">
        <v>1</v>
      </c>
      <c r="H2094" s="275">
        <f>'Pixel-System'!AS64</f>
        <v>0</v>
      </c>
      <c r="I2094" s="276" t="s">
        <v>6213</v>
      </c>
      <c r="J2094" s="276">
        <f t="shared" si="32"/>
        <v>0</v>
      </c>
      <c r="K2094" s="277"/>
    </row>
    <row r="2095" spans="1:11" x14ac:dyDescent="0.15">
      <c r="A2095" s="274">
        <v>2094</v>
      </c>
      <c r="B2095" s="275" t="s">
        <v>2564</v>
      </c>
      <c r="C2095" s="275" t="s">
        <v>1056</v>
      </c>
      <c r="D2095" s="275">
        <v>0</v>
      </c>
      <c r="E2095" s="275">
        <v>100</v>
      </c>
      <c r="F2095" s="275" t="s">
        <v>456</v>
      </c>
      <c r="G2095" s="275">
        <v>1</v>
      </c>
      <c r="H2095" s="275">
        <f>'Pixel-System'!AS65</f>
        <v>0</v>
      </c>
      <c r="I2095" s="276" t="s">
        <v>6213</v>
      </c>
      <c r="J2095" s="276">
        <f t="shared" si="32"/>
        <v>0</v>
      </c>
      <c r="K2095" s="277"/>
    </row>
    <row r="2096" spans="1:11" x14ac:dyDescent="0.15">
      <c r="A2096" s="274">
        <v>2095</v>
      </c>
      <c r="B2096" s="275" t="s">
        <v>2565</v>
      </c>
      <c r="C2096" s="275" t="s">
        <v>1056</v>
      </c>
      <c r="D2096" s="275">
        <v>0</v>
      </c>
      <c r="E2096" s="275">
        <v>100</v>
      </c>
      <c r="F2096" s="275" t="s">
        <v>456</v>
      </c>
      <c r="G2096" s="275">
        <v>1</v>
      </c>
      <c r="H2096" s="275">
        <f>'Pixel-System'!AS66</f>
        <v>0</v>
      </c>
      <c r="I2096" s="276" t="s">
        <v>6213</v>
      </c>
      <c r="J2096" s="276">
        <f t="shared" si="32"/>
        <v>0</v>
      </c>
      <c r="K2096" s="277"/>
    </row>
    <row r="2097" spans="1:11" x14ac:dyDescent="0.15">
      <c r="A2097" s="274">
        <v>2096</v>
      </c>
      <c r="B2097" s="275" t="s">
        <v>2566</v>
      </c>
      <c r="C2097" s="275" t="s">
        <v>1056</v>
      </c>
      <c r="D2097" s="275">
        <v>0</v>
      </c>
      <c r="E2097" s="275">
        <v>100</v>
      </c>
      <c r="F2097" s="275" t="s">
        <v>456</v>
      </c>
      <c r="G2097" s="275">
        <v>1</v>
      </c>
      <c r="H2097" s="275">
        <f>'Pixel-System'!AS67</f>
        <v>0</v>
      </c>
      <c r="I2097" s="276" t="s">
        <v>6213</v>
      </c>
      <c r="J2097" s="276">
        <f t="shared" si="32"/>
        <v>0</v>
      </c>
      <c r="K2097" s="277"/>
    </row>
    <row r="2098" spans="1:11" x14ac:dyDescent="0.15">
      <c r="A2098" s="274">
        <v>2097</v>
      </c>
      <c r="B2098" s="275" t="s">
        <v>2567</v>
      </c>
      <c r="C2098" s="275" t="s">
        <v>1056</v>
      </c>
      <c r="D2098" s="275">
        <v>0</v>
      </c>
      <c r="E2098" s="275">
        <v>100</v>
      </c>
      <c r="F2098" s="275" t="s">
        <v>456</v>
      </c>
      <c r="G2098" s="275">
        <v>1</v>
      </c>
      <c r="H2098" s="275">
        <f>'Pixel-System'!AS68</f>
        <v>0</v>
      </c>
      <c r="I2098" s="276" t="s">
        <v>6213</v>
      </c>
      <c r="J2098" s="276">
        <f t="shared" si="32"/>
        <v>0</v>
      </c>
      <c r="K2098" s="277"/>
    </row>
    <row r="2099" spans="1:11" x14ac:dyDescent="0.15">
      <c r="A2099" s="274">
        <v>2098</v>
      </c>
      <c r="B2099" s="275" t="s">
        <v>2568</v>
      </c>
      <c r="C2099" s="275" t="s">
        <v>1056</v>
      </c>
      <c r="D2099" s="275">
        <v>0</v>
      </c>
      <c r="E2099" s="275">
        <v>100</v>
      </c>
      <c r="F2099" s="275" t="s">
        <v>456</v>
      </c>
      <c r="G2099" s="275">
        <v>1</v>
      </c>
      <c r="H2099" s="275">
        <f>'Pixel-System'!AS69</f>
        <v>0</v>
      </c>
      <c r="I2099" s="276" t="s">
        <v>6213</v>
      </c>
      <c r="J2099" s="276">
        <f t="shared" si="32"/>
        <v>0</v>
      </c>
      <c r="K2099" s="277"/>
    </row>
    <row r="2100" spans="1:11" x14ac:dyDescent="0.15">
      <c r="A2100" s="274">
        <v>2099</v>
      </c>
      <c r="B2100" s="275" t="s">
        <v>2569</v>
      </c>
      <c r="C2100" s="275" t="s">
        <v>1056</v>
      </c>
      <c r="D2100" s="275">
        <v>0</v>
      </c>
      <c r="E2100" s="275">
        <v>100</v>
      </c>
      <c r="F2100" s="275" t="s">
        <v>456</v>
      </c>
      <c r="G2100" s="275">
        <v>1</v>
      </c>
      <c r="H2100" s="275">
        <f>'Pixel-System'!AS70</f>
        <v>0</v>
      </c>
      <c r="I2100" s="276" t="s">
        <v>6213</v>
      </c>
      <c r="J2100" s="276">
        <f t="shared" si="32"/>
        <v>0</v>
      </c>
      <c r="K2100" s="277"/>
    </row>
    <row r="2101" spans="1:11" x14ac:dyDescent="0.15">
      <c r="A2101" s="274">
        <v>2100</v>
      </c>
      <c r="B2101" s="275" t="s">
        <v>2570</v>
      </c>
      <c r="C2101" s="275" t="s">
        <v>1056</v>
      </c>
      <c r="D2101" s="275">
        <v>0</v>
      </c>
      <c r="E2101" s="275">
        <v>100</v>
      </c>
      <c r="F2101" s="275" t="s">
        <v>456</v>
      </c>
      <c r="G2101" s="275">
        <v>1</v>
      </c>
      <c r="H2101" s="275">
        <f>'Pixel-System'!AS71</f>
        <v>0</v>
      </c>
      <c r="I2101" s="276" t="s">
        <v>6213</v>
      </c>
      <c r="J2101" s="276">
        <f t="shared" si="32"/>
        <v>0</v>
      </c>
      <c r="K2101" s="277"/>
    </row>
    <row r="2102" spans="1:11" x14ac:dyDescent="0.15">
      <c r="A2102" s="274">
        <v>2101</v>
      </c>
      <c r="B2102" s="275" t="s">
        <v>2571</v>
      </c>
      <c r="C2102" s="275" t="s">
        <v>1056</v>
      </c>
      <c r="D2102" s="275">
        <v>0</v>
      </c>
      <c r="E2102" s="275">
        <v>100</v>
      </c>
      <c r="F2102" s="275" t="s">
        <v>456</v>
      </c>
      <c r="G2102" s="275">
        <v>1</v>
      </c>
      <c r="H2102" s="275">
        <f>'Pixel-System'!AS72</f>
        <v>0</v>
      </c>
      <c r="I2102" s="276" t="s">
        <v>6213</v>
      </c>
      <c r="J2102" s="276">
        <f t="shared" si="32"/>
        <v>0</v>
      </c>
      <c r="K2102" s="277"/>
    </row>
    <row r="2103" spans="1:11" x14ac:dyDescent="0.15">
      <c r="A2103" s="274">
        <v>2102</v>
      </c>
      <c r="B2103" s="275" t="s">
        <v>2572</v>
      </c>
      <c r="C2103" s="275" t="s">
        <v>1056</v>
      </c>
      <c r="D2103" s="275">
        <v>0</v>
      </c>
      <c r="E2103" s="275">
        <v>100</v>
      </c>
      <c r="F2103" s="275" t="s">
        <v>456</v>
      </c>
      <c r="G2103" s="275">
        <v>1</v>
      </c>
      <c r="H2103" s="275">
        <f>'Pixel-System'!AS73</f>
        <v>0</v>
      </c>
      <c r="I2103" s="276" t="s">
        <v>6213</v>
      </c>
      <c r="J2103" s="276">
        <f t="shared" si="32"/>
        <v>0</v>
      </c>
      <c r="K2103" s="277"/>
    </row>
    <row r="2104" spans="1:11" x14ac:dyDescent="0.15">
      <c r="A2104" s="274">
        <v>2103</v>
      </c>
      <c r="B2104" s="285" t="s">
        <v>2573</v>
      </c>
      <c r="C2104" s="285" t="s">
        <v>1056</v>
      </c>
      <c r="D2104" s="285">
        <v>0</v>
      </c>
      <c r="E2104" s="285">
        <v>100</v>
      </c>
      <c r="F2104" s="285" t="s">
        <v>456</v>
      </c>
      <c r="G2104" s="285">
        <v>1</v>
      </c>
      <c r="H2104" s="285">
        <f>'Pixel-System'!AS74</f>
        <v>0</v>
      </c>
      <c r="I2104" s="345" t="s">
        <v>6212</v>
      </c>
      <c r="J2104" s="345">
        <f t="shared" si="32"/>
        <v>0</v>
      </c>
      <c r="K2104" s="277"/>
    </row>
    <row r="2105" spans="1:11" x14ac:dyDescent="0.15">
      <c r="A2105" s="274">
        <v>2104</v>
      </c>
      <c r="B2105" s="285" t="s">
        <v>2574</v>
      </c>
      <c r="C2105" s="285" t="s">
        <v>1056</v>
      </c>
      <c r="D2105" s="285">
        <v>0</v>
      </c>
      <c r="E2105" s="285">
        <v>100</v>
      </c>
      <c r="F2105" s="285" t="s">
        <v>456</v>
      </c>
      <c r="G2105" s="285">
        <v>1</v>
      </c>
      <c r="H2105" s="285">
        <f>'Pixel-System'!AS75</f>
        <v>0</v>
      </c>
      <c r="I2105" s="345" t="s">
        <v>6212</v>
      </c>
      <c r="J2105" s="345">
        <f t="shared" si="32"/>
        <v>0</v>
      </c>
      <c r="K2105" s="277"/>
    </row>
    <row r="2106" spans="1:11" x14ac:dyDescent="0.15">
      <c r="A2106" s="274">
        <v>2105</v>
      </c>
      <c r="B2106" s="285" t="s">
        <v>2575</v>
      </c>
      <c r="C2106" s="285" t="s">
        <v>1056</v>
      </c>
      <c r="D2106" s="285">
        <v>0</v>
      </c>
      <c r="E2106" s="285">
        <v>100</v>
      </c>
      <c r="F2106" s="285" t="s">
        <v>456</v>
      </c>
      <c r="G2106" s="285">
        <v>1</v>
      </c>
      <c r="H2106" s="285">
        <f>'Pixel-System'!AS76</f>
        <v>0</v>
      </c>
      <c r="I2106" s="345" t="s">
        <v>6212</v>
      </c>
      <c r="J2106" s="345">
        <f t="shared" si="32"/>
        <v>0</v>
      </c>
      <c r="K2106" s="277"/>
    </row>
    <row r="2107" spans="1:11" x14ac:dyDescent="0.15">
      <c r="A2107" s="274">
        <v>2106</v>
      </c>
      <c r="B2107" s="285" t="s">
        <v>2576</v>
      </c>
      <c r="C2107" s="285" t="s">
        <v>1056</v>
      </c>
      <c r="D2107" s="285">
        <v>0</v>
      </c>
      <c r="E2107" s="285">
        <v>100</v>
      </c>
      <c r="F2107" s="285" t="s">
        <v>456</v>
      </c>
      <c r="G2107" s="285">
        <v>1</v>
      </c>
      <c r="H2107" s="285">
        <f>'Pixel-System'!AS77</f>
        <v>0</v>
      </c>
      <c r="I2107" s="345" t="s">
        <v>6212</v>
      </c>
      <c r="J2107" s="345">
        <f t="shared" si="32"/>
        <v>0</v>
      </c>
      <c r="K2107" s="277"/>
    </row>
    <row r="2108" spans="1:11" x14ac:dyDescent="0.15">
      <c r="A2108" s="274">
        <v>2107</v>
      </c>
      <c r="B2108" s="285" t="s">
        <v>2577</v>
      </c>
      <c r="C2108" s="285" t="s">
        <v>1056</v>
      </c>
      <c r="D2108" s="285">
        <v>0</v>
      </c>
      <c r="E2108" s="285">
        <v>100</v>
      </c>
      <c r="F2108" s="285" t="s">
        <v>456</v>
      </c>
      <c r="G2108" s="285">
        <v>1</v>
      </c>
      <c r="H2108" s="285">
        <f>'Pixel-System'!AS78</f>
        <v>0</v>
      </c>
      <c r="I2108" s="345" t="s">
        <v>6212</v>
      </c>
      <c r="J2108" s="345">
        <f t="shared" si="32"/>
        <v>0</v>
      </c>
      <c r="K2108" s="277"/>
    </row>
    <row r="2109" spans="1:11" x14ac:dyDescent="0.15">
      <c r="A2109" s="274">
        <v>2108</v>
      </c>
      <c r="B2109" s="285" t="s">
        <v>2578</v>
      </c>
      <c r="C2109" s="285" t="s">
        <v>1056</v>
      </c>
      <c r="D2109" s="285">
        <v>0</v>
      </c>
      <c r="E2109" s="285">
        <v>100</v>
      </c>
      <c r="F2109" s="285" t="s">
        <v>456</v>
      </c>
      <c r="G2109" s="285">
        <v>1</v>
      </c>
      <c r="H2109" s="285">
        <f>'Pixel-System'!AS79</f>
        <v>0</v>
      </c>
      <c r="I2109" s="345" t="s">
        <v>6212</v>
      </c>
      <c r="J2109" s="345">
        <f t="shared" si="32"/>
        <v>0</v>
      </c>
      <c r="K2109" s="277"/>
    </row>
    <row r="2110" spans="1:11" x14ac:dyDescent="0.15">
      <c r="A2110" s="274">
        <v>2109</v>
      </c>
      <c r="B2110" s="285" t="s">
        <v>2579</v>
      </c>
      <c r="C2110" s="285" t="s">
        <v>1056</v>
      </c>
      <c r="D2110" s="285">
        <v>0</v>
      </c>
      <c r="E2110" s="285">
        <v>100</v>
      </c>
      <c r="F2110" s="285" t="s">
        <v>456</v>
      </c>
      <c r="G2110" s="285">
        <v>1</v>
      </c>
      <c r="H2110" s="285">
        <f>'Pixel-System'!AS80</f>
        <v>0</v>
      </c>
      <c r="I2110" s="345" t="s">
        <v>6212</v>
      </c>
      <c r="J2110" s="345">
        <f t="shared" si="32"/>
        <v>0</v>
      </c>
      <c r="K2110" s="277"/>
    </row>
    <row r="2111" spans="1:11" x14ac:dyDescent="0.15">
      <c r="A2111" s="274">
        <v>2110</v>
      </c>
      <c r="B2111" s="285" t="s">
        <v>2580</v>
      </c>
      <c r="C2111" s="285" t="s">
        <v>1056</v>
      </c>
      <c r="D2111" s="285">
        <v>0</v>
      </c>
      <c r="E2111" s="285">
        <v>100</v>
      </c>
      <c r="F2111" s="285" t="s">
        <v>456</v>
      </c>
      <c r="G2111" s="285">
        <v>1</v>
      </c>
      <c r="H2111" s="285">
        <f>'Pixel-System'!AS81</f>
        <v>0</v>
      </c>
      <c r="I2111" s="345" t="s">
        <v>6212</v>
      </c>
      <c r="J2111" s="345">
        <f t="shared" si="32"/>
        <v>0</v>
      </c>
      <c r="K2111" s="277"/>
    </row>
    <row r="2112" spans="1:11" x14ac:dyDescent="0.15">
      <c r="A2112" s="274">
        <v>2111</v>
      </c>
      <c r="B2112" s="285" t="s">
        <v>2581</v>
      </c>
      <c r="C2112" s="285" t="s">
        <v>1056</v>
      </c>
      <c r="D2112" s="285">
        <v>0</v>
      </c>
      <c r="E2112" s="285">
        <v>100</v>
      </c>
      <c r="F2112" s="285" t="s">
        <v>456</v>
      </c>
      <c r="G2112" s="285">
        <v>1</v>
      </c>
      <c r="H2112" s="285">
        <f>'Pixel-System'!AS82</f>
        <v>0</v>
      </c>
      <c r="I2112" s="345" t="s">
        <v>6212</v>
      </c>
      <c r="J2112" s="345">
        <f t="shared" si="32"/>
        <v>0</v>
      </c>
      <c r="K2112" s="277"/>
    </row>
    <row r="2113" spans="1:11" x14ac:dyDescent="0.15">
      <c r="A2113" s="274">
        <v>2112</v>
      </c>
      <c r="B2113" s="285" t="s">
        <v>2582</v>
      </c>
      <c r="C2113" s="285" t="s">
        <v>1056</v>
      </c>
      <c r="D2113" s="285">
        <v>0</v>
      </c>
      <c r="E2113" s="285">
        <v>100</v>
      </c>
      <c r="F2113" s="285" t="s">
        <v>456</v>
      </c>
      <c r="G2113" s="285">
        <v>1</v>
      </c>
      <c r="H2113" s="285">
        <f>'Pixel-System'!AS83</f>
        <v>0</v>
      </c>
      <c r="I2113" s="345" t="s">
        <v>6212</v>
      </c>
      <c r="J2113" s="345">
        <f t="shared" si="32"/>
        <v>0</v>
      </c>
      <c r="K2113" s="277"/>
    </row>
    <row r="2114" spans="1:11" x14ac:dyDescent="0.15">
      <c r="A2114" s="274">
        <v>2113</v>
      </c>
      <c r="B2114" s="285" t="s">
        <v>2583</v>
      </c>
      <c r="C2114" s="285" t="s">
        <v>1056</v>
      </c>
      <c r="D2114" s="285">
        <v>0</v>
      </c>
      <c r="E2114" s="285">
        <v>100</v>
      </c>
      <c r="F2114" s="285" t="s">
        <v>456</v>
      </c>
      <c r="G2114" s="285">
        <v>1</v>
      </c>
      <c r="H2114" s="285">
        <f>'Pixel-System'!AS84</f>
        <v>0</v>
      </c>
      <c r="I2114" s="345" t="s">
        <v>6212</v>
      </c>
      <c r="J2114" s="345">
        <f t="shared" si="32"/>
        <v>0</v>
      </c>
      <c r="K2114" s="277"/>
    </row>
    <row r="2115" spans="1:11" x14ac:dyDescent="0.15">
      <c r="A2115" s="274">
        <v>2114</v>
      </c>
      <c r="B2115" s="285" t="s">
        <v>2584</v>
      </c>
      <c r="C2115" s="285" t="s">
        <v>1056</v>
      </c>
      <c r="D2115" s="285">
        <v>0</v>
      </c>
      <c r="E2115" s="285">
        <v>100</v>
      </c>
      <c r="F2115" s="285" t="s">
        <v>456</v>
      </c>
      <c r="G2115" s="285">
        <v>1</v>
      </c>
      <c r="H2115" s="285">
        <f>'Pixel-System'!AS85</f>
        <v>0</v>
      </c>
      <c r="I2115" s="345" t="s">
        <v>6212</v>
      </c>
      <c r="J2115" s="345">
        <f t="shared" si="32"/>
        <v>0</v>
      </c>
      <c r="K2115" s="277"/>
    </row>
    <row r="2116" spans="1:11" x14ac:dyDescent="0.15">
      <c r="A2116" s="274">
        <v>2115</v>
      </c>
      <c r="B2116" s="285" t="s">
        <v>2585</v>
      </c>
      <c r="C2116" s="285" t="s">
        <v>1056</v>
      </c>
      <c r="D2116" s="285">
        <v>0</v>
      </c>
      <c r="E2116" s="285">
        <v>100</v>
      </c>
      <c r="F2116" s="285" t="s">
        <v>456</v>
      </c>
      <c r="G2116" s="285">
        <v>1</v>
      </c>
      <c r="H2116" s="285">
        <f>'Pixel-System'!AS86</f>
        <v>0</v>
      </c>
      <c r="I2116" s="345" t="s">
        <v>6212</v>
      </c>
      <c r="J2116" s="345">
        <f t="shared" si="32"/>
        <v>0</v>
      </c>
      <c r="K2116" s="277"/>
    </row>
    <row r="2117" spans="1:11" x14ac:dyDescent="0.15">
      <c r="A2117" s="274">
        <v>2116</v>
      </c>
      <c r="B2117" s="285" t="s">
        <v>2586</v>
      </c>
      <c r="C2117" s="285" t="s">
        <v>1056</v>
      </c>
      <c r="D2117" s="285">
        <v>0</v>
      </c>
      <c r="E2117" s="285">
        <v>100</v>
      </c>
      <c r="F2117" s="285" t="s">
        <v>456</v>
      </c>
      <c r="G2117" s="285">
        <v>1</v>
      </c>
      <c r="H2117" s="285">
        <f>'Pixel-System'!AS87</f>
        <v>0</v>
      </c>
      <c r="I2117" s="345" t="s">
        <v>6212</v>
      </c>
      <c r="J2117" s="345">
        <f t="shared" si="32"/>
        <v>0</v>
      </c>
      <c r="K2117" s="277"/>
    </row>
    <row r="2118" spans="1:11" x14ac:dyDescent="0.15">
      <c r="A2118" s="274">
        <v>2117</v>
      </c>
      <c r="B2118" s="285" t="s">
        <v>2587</v>
      </c>
      <c r="C2118" s="285" t="s">
        <v>1056</v>
      </c>
      <c r="D2118" s="285">
        <v>0</v>
      </c>
      <c r="E2118" s="285">
        <v>100</v>
      </c>
      <c r="F2118" s="285" t="s">
        <v>456</v>
      </c>
      <c r="G2118" s="285">
        <v>1</v>
      </c>
      <c r="H2118" s="285">
        <f>'Pixel-System'!AS88</f>
        <v>0</v>
      </c>
      <c r="I2118" s="345" t="s">
        <v>6212</v>
      </c>
      <c r="J2118" s="345">
        <f t="shared" si="32"/>
        <v>0</v>
      </c>
      <c r="K2118" s="277"/>
    </row>
    <row r="2119" spans="1:11" x14ac:dyDescent="0.15">
      <c r="A2119" s="274">
        <v>2118</v>
      </c>
      <c r="B2119" s="285" t="s">
        <v>2588</v>
      </c>
      <c r="C2119" s="285" t="s">
        <v>1056</v>
      </c>
      <c r="D2119" s="285">
        <v>0</v>
      </c>
      <c r="E2119" s="285">
        <v>100</v>
      </c>
      <c r="F2119" s="285" t="s">
        <v>456</v>
      </c>
      <c r="G2119" s="285">
        <v>1</v>
      </c>
      <c r="H2119" s="285">
        <f>'Pixel-System'!AS89</f>
        <v>0</v>
      </c>
      <c r="I2119" s="345" t="s">
        <v>6212</v>
      </c>
      <c r="J2119" s="345">
        <f t="shared" si="32"/>
        <v>0</v>
      </c>
      <c r="K2119" s="277"/>
    </row>
    <row r="2120" spans="1:11" x14ac:dyDescent="0.15">
      <c r="A2120" s="274">
        <v>2119</v>
      </c>
      <c r="B2120" s="285" t="s">
        <v>2589</v>
      </c>
      <c r="C2120" s="285" t="s">
        <v>1056</v>
      </c>
      <c r="D2120" s="285">
        <v>0</v>
      </c>
      <c r="E2120" s="285">
        <v>100</v>
      </c>
      <c r="F2120" s="285" t="s">
        <v>456</v>
      </c>
      <c r="G2120" s="285">
        <v>1</v>
      </c>
      <c r="H2120" s="285">
        <f>'Pixel-System'!AS90</f>
        <v>0</v>
      </c>
      <c r="I2120" s="345" t="s">
        <v>6212</v>
      </c>
      <c r="J2120" s="345">
        <f t="shared" si="32"/>
        <v>0</v>
      </c>
      <c r="K2120" s="277"/>
    </row>
    <row r="2121" spans="1:11" x14ac:dyDescent="0.15">
      <c r="A2121" s="274">
        <v>2120</v>
      </c>
      <c r="B2121" s="285" t="s">
        <v>2590</v>
      </c>
      <c r="C2121" s="285" t="s">
        <v>1056</v>
      </c>
      <c r="D2121" s="285">
        <v>0</v>
      </c>
      <c r="E2121" s="285">
        <v>100</v>
      </c>
      <c r="F2121" s="285" t="s">
        <v>456</v>
      </c>
      <c r="G2121" s="285">
        <v>1</v>
      </c>
      <c r="H2121" s="285">
        <f>'Pixel-System'!AS91</f>
        <v>0</v>
      </c>
      <c r="I2121" s="345" t="s">
        <v>6212</v>
      </c>
      <c r="J2121" s="345">
        <f t="shared" si="32"/>
        <v>0</v>
      </c>
      <c r="K2121" s="277"/>
    </row>
    <row r="2122" spans="1:11" x14ac:dyDescent="0.15">
      <c r="A2122" s="274">
        <v>2121</v>
      </c>
      <c r="B2122" s="285" t="s">
        <v>2591</v>
      </c>
      <c r="C2122" s="285" t="s">
        <v>1056</v>
      </c>
      <c r="D2122" s="285">
        <v>0</v>
      </c>
      <c r="E2122" s="285">
        <v>100</v>
      </c>
      <c r="F2122" s="285" t="s">
        <v>456</v>
      </c>
      <c r="G2122" s="285">
        <v>1</v>
      </c>
      <c r="H2122" s="285">
        <f>'Pixel-System'!AS92</f>
        <v>0</v>
      </c>
      <c r="I2122" s="345" t="s">
        <v>6212</v>
      </c>
      <c r="J2122" s="345">
        <f t="shared" si="32"/>
        <v>0</v>
      </c>
      <c r="K2122" s="277"/>
    </row>
    <row r="2123" spans="1:11" x14ac:dyDescent="0.15">
      <c r="A2123" s="274">
        <v>2122</v>
      </c>
      <c r="B2123" s="285" t="s">
        <v>2592</v>
      </c>
      <c r="C2123" s="285" t="s">
        <v>1056</v>
      </c>
      <c r="D2123" s="285">
        <v>0</v>
      </c>
      <c r="E2123" s="285">
        <v>100</v>
      </c>
      <c r="F2123" s="285" t="s">
        <v>456</v>
      </c>
      <c r="G2123" s="285">
        <v>1</v>
      </c>
      <c r="H2123" s="285">
        <f>'Pixel-System'!AS93</f>
        <v>0</v>
      </c>
      <c r="I2123" s="345" t="s">
        <v>6212</v>
      </c>
      <c r="J2123" s="345">
        <f t="shared" si="32"/>
        <v>0</v>
      </c>
      <c r="K2123" s="277"/>
    </row>
    <row r="2124" spans="1:11" x14ac:dyDescent="0.15">
      <c r="A2124" s="274">
        <v>2123</v>
      </c>
      <c r="B2124" s="285" t="s">
        <v>2593</v>
      </c>
      <c r="C2124" s="285" t="s">
        <v>1056</v>
      </c>
      <c r="D2124" s="285">
        <v>0</v>
      </c>
      <c r="E2124" s="285">
        <v>100</v>
      </c>
      <c r="F2124" s="285" t="s">
        <v>456</v>
      </c>
      <c r="G2124" s="285">
        <v>1</v>
      </c>
      <c r="H2124" s="285">
        <f>'Pixel-System'!AS94</f>
        <v>0</v>
      </c>
      <c r="I2124" s="345" t="s">
        <v>6212</v>
      </c>
      <c r="J2124" s="345">
        <f t="shared" si="32"/>
        <v>0</v>
      </c>
      <c r="K2124" s="277"/>
    </row>
    <row r="2125" spans="1:11" x14ac:dyDescent="0.15">
      <c r="A2125" s="274">
        <v>2124</v>
      </c>
      <c r="B2125" s="285" t="s">
        <v>2594</v>
      </c>
      <c r="C2125" s="285" t="s">
        <v>1056</v>
      </c>
      <c r="D2125" s="285">
        <v>0</v>
      </c>
      <c r="E2125" s="285">
        <v>100</v>
      </c>
      <c r="F2125" s="285" t="s">
        <v>456</v>
      </c>
      <c r="G2125" s="285">
        <v>1</v>
      </c>
      <c r="H2125" s="285">
        <f>'Pixel-System'!AS95</f>
        <v>0</v>
      </c>
      <c r="I2125" s="345" t="s">
        <v>6212</v>
      </c>
      <c r="J2125" s="345">
        <f t="shared" ref="J2125:J2188" si="33">H2125*100</f>
        <v>0</v>
      </c>
      <c r="K2125" s="277"/>
    </row>
    <row r="2126" spans="1:11" x14ac:dyDescent="0.15">
      <c r="A2126" s="274">
        <v>2125</v>
      </c>
      <c r="B2126" s="285" t="s">
        <v>2595</v>
      </c>
      <c r="C2126" s="285" t="s">
        <v>1056</v>
      </c>
      <c r="D2126" s="285">
        <v>0</v>
      </c>
      <c r="E2126" s="285">
        <v>100</v>
      </c>
      <c r="F2126" s="285" t="s">
        <v>456</v>
      </c>
      <c r="G2126" s="285">
        <v>1</v>
      </c>
      <c r="H2126" s="285">
        <f>'Pixel-System'!AS96</f>
        <v>0</v>
      </c>
      <c r="I2126" s="345" t="s">
        <v>6212</v>
      </c>
      <c r="J2126" s="345">
        <f t="shared" si="33"/>
        <v>0</v>
      </c>
      <c r="K2126" s="277"/>
    </row>
    <row r="2127" spans="1:11" x14ac:dyDescent="0.15">
      <c r="A2127" s="274">
        <v>2126</v>
      </c>
      <c r="B2127" s="285" t="s">
        <v>2596</v>
      </c>
      <c r="C2127" s="285" t="s">
        <v>1056</v>
      </c>
      <c r="D2127" s="285">
        <v>0</v>
      </c>
      <c r="E2127" s="285">
        <v>100</v>
      </c>
      <c r="F2127" s="285" t="s">
        <v>456</v>
      </c>
      <c r="G2127" s="285">
        <v>1</v>
      </c>
      <c r="H2127" s="285">
        <f>'Pixel-System'!AS97</f>
        <v>0</v>
      </c>
      <c r="I2127" s="345" t="s">
        <v>6212</v>
      </c>
      <c r="J2127" s="345">
        <f t="shared" si="33"/>
        <v>0</v>
      </c>
      <c r="K2127" s="277"/>
    </row>
    <row r="2128" spans="1:11" x14ac:dyDescent="0.15">
      <c r="A2128" s="274">
        <v>2127</v>
      </c>
      <c r="B2128" s="285" t="s">
        <v>2597</v>
      </c>
      <c r="C2128" s="285" t="s">
        <v>1056</v>
      </c>
      <c r="D2128" s="285">
        <v>0</v>
      </c>
      <c r="E2128" s="285">
        <v>100</v>
      </c>
      <c r="F2128" s="285" t="s">
        <v>456</v>
      </c>
      <c r="G2128" s="285">
        <v>1</v>
      </c>
      <c r="H2128" s="285">
        <f>'Pixel-System'!AS98</f>
        <v>0</v>
      </c>
      <c r="I2128" s="345" t="s">
        <v>6212</v>
      </c>
      <c r="J2128" s="345">
        <f t="shared" si="33"/>
        <v>0</v>
      </c>
      <c r="K2128" s="277"/>
    </row>
    <row r="2129" spans="1:11" x14ac:dyDescent="0.15">
      <c r="A2129" s="274">
        <v>2128</v>
      </c>
      <c r="B2129" s="285" t="s">
        <v>2598</v>
      </c>
      <c r="C2129" s="285" t="s">
        <v>1056</v>
      </c>
      <c r="D2129" s="285">
        <v>0</v>
      </c>
      <c r="E2129" s="285">
        <v>100</v>
      </c>
      <c r="F2129" s="285" t="s">
        <v>456</v>
      </c>
      <c r="G2129" s="285">
        <v>1</v>
      </c>
      <c r="H2129" s="285">
        <f>'Pixel-System'!AS99</f>
        <v>0</v>
      </c>
      <c r="I2129" s="345" t="s">
        <v>6212</v>
      </c>
      <c r="J2129" s="345">
        <f t="shared" si="33"/>
        <v>0</v>
      </c>
      <c r="K2129" s="277"/>
    </row>
    <row r="2130" spans="1:11" x14ac:dyDescent="0.15">
      <c r="A2130" s="274">
        <v>2129</v>
      </c>
      <c r="B2130" s="285" t="s">
        <v>2599</v>
      </c>
      <c r="C2130" s="285" t="s">
        <v>1056</v>
      </c>
      <c r="D2130" s="285">
        <v>0</v>
      </c>
      <c r="E2130" s="285">
        <v>100</v>
      </c>
      <c r="F2130" s="285" t="s">
        <v>456</v>
      </c>
      <c r="G2130" s="285">
        <v>1</v>
      </c>
      <c r="H2130" s="285">
        <f>'Pixel-System'!AS100</f>
        <v>0</v>
      </c>
      <c r="I2130" s="345" t="s">
        <v>6212</v>
      </c>
      <c r="J2130" s="345">
        <f t="shared" si="33"/>
        <v>0</v>
      </c>
      <c r="K2130" s="277"/>
    </row>
    <row r="2131" spans="1:11" x14ac:dyDescent="0.15">
      <c r="A2131" s="274">
        <v>2130</v>
      </c>
      <c r="B2131" s="285" t="s">
        <v>2600</v>
      </c>
      <c r="C2131" s="285" t="s">
        <v>1056</v>
      </c>
      <c r="D2131" s="285">
        <v>0</v>
      </c>
      <c r="E2131" s="285">
        <v>100</v>
      </c>
      <c r="F2131" s="285" t="s">
        <v>456</v>
      </c>
      <c r="G2131" s="285">
        <v>1</v>
      </c>
      <c r="H2131" s="285">
        <f>'Pixel-System'!AS101</f>
        <v>0</v>
      </c>
      <c r="I2131" s="345" t="s">
        <v>6212</v>
      </c>
      <c r="J2131" s="345">
        <f t="shared" si="33"/>
        <v>0</v>
      </c>
      <c r="K2131" s="277"/>
    </row>
    <row r="2132" spans="1:11" x14ac:dyDescent="0.15">
      <c r="A2132" s="274">
        <v>2131</v>
      </c>
      <c r="B2132" s="285" t="s">
        <v>2601</v>
      </c>
      <c r="C2132" s="285" t="s">
        <v>1056</v>
      </c>
      <c r="D2132" s="285">
        <v>0</v>
      </c>
      <c r="E2132" s="285">
        <v>100</v>
      </c>
      <c r="F2132" s="285" t="s">
        <v>456</v>
      </c>
      <c r="G2132" s="285">
        <v>1</v>
      </c>
      <c r="H2132" s="285">
        <f>'Pixel-System'!AS102</f>
        <v>0</v>
      </c>
      <c r="I2132" s="345" t="s">
        <v>6212</v>
      </c>
      <c r="J2132" s="345">
        <f t="shared" si="33"/>
        <v>0</v>
      </c>
      <c r="K2132" s="277"/>
    </row>
    <row r="2133" spans="1:11" x14ac:dyDescent="0.15">
      <c r="A2133" s="274">
        <v>2132</v>
      </c>
      <c r="B2133" s="285" t="s">
        <v>2602</v>
      </c>
      <c r="C2133" s="285" t="s">
        <v>1056</v>
      </c>
      <c r="D2133" s="285">
        <v>0</v>
      </c>
      <c r="E2133" s="285">
        <v>100</v>
      </c>
      <c r="F2133" s="285" t="s">
        <v>456</v>
      </c>
      <c r="G2133" s="285">
        <v>1</v>
      </c>
      <c r="H2133" s="285">
        <f>'Pixel-System'!AS103</f>
        <v>0</v>
      </c>
      <c r="I2133" s="345" t="s">
        <v>6212</v>
      </c>
      <c r="J2133" s="345">
        <f t="shared" si="33"/>
        <v>0</v>
      </c>
      <c r="K2133" s="277"/>
    </row>
    <row r="2134" spans="1:11" x14ac:dyDescent="0.15">
      <c r="A2134" s="274">
        <v>2133</v>
      </c>
      <c r="B2134" s="285" t="s">
        <v>2603</v>
      </c>
      <c r="C2134" s="285" t="s">
        <v>1056</v>
      </c>
      <c r="D2134" s="285">
        <v>0</v>
      </c>
      <c r="E2134" s="285">
        <v>100</v>
      </c>
      <c r="F2134" s="285" t="s">
        <v>456</v>
      </c>
      <c r="G2134" s="285">
        <v>1</v>
      </c>
      <c r="H2134" s="285">
        <f>'Pixel-System'!AS104</f>
        <v>0</v>
      </c>
      <c r="I2134" s="345" t="s">
        <v>6212</v>
      </c>
      <c r="J2134" s="345">
        <f t="shared" si="33"/>
        <v>0</v>
      </c>
      <c r="K2134" s="277"/>
    </row>
    <row r="2135" spans="1:11" x14ac:dyDescent="0.15">
      <c r="A2135" s="274">
        <v>2134</v>
      </c>
      <c r="B2135" s="285" t="s">
        <v>2604</v>
      </c>
      <c r="C2135" s="285" t="s">
        <v>1056</v>
      </c>
      <c r="D2135" s="285">
        <v>0</v>
      </c>
      <c r="E2135" s="285">
        <v>100</v>
      </c>
      <c r="F2135" s="285" t="s">
        <v>456</v>
      </c>
      <c r="G2135" s="285">
        <v>1</v>
      </c>
      <c r="H2135" s="285">
        <f>'Pixel-System'!AS105</f>
        <v>0</v>
      </c>
      <c r="I2135" s="345" t="s">
        <v>6212</v>
      </c>
      <c r="J2135" s="345">
        <f t="shared" si="33"/>
        <v>0</v>
      </c>
      <c r="K2135" s="277"/>
    </row>
    <row r="2136" spans="1:11" x14ac:dyDescent="0.15">
      <c r="A2136" s="274">
        <v>2135</v>
      </c>
      <c r="B2136" s="275" t="s">
        <v>2605</v>
      </c>
      <c r="C2136" s="275" t="s">
        <v>1056</v>
      </c>
      <c r="D2136" s="275">
        <v>0</v>
      </c>
      <c r="E2136" s="275">
        <v>100</v>
      </c>
      <c r="F2136" s="275" t="s">
        <v>456</v>
      </c>
      <c r="G2136" s="275">
        <v>1</v>
      </c>
      <c r="H2136" s="275">
        <f>'Pixel-System'!O9</f>
        <v>100</v>
      </c>
      <c r="I2136" s="276" t="s">
        <v>6214</v>
      </c>
      <c r="J2136" s="276">
        <f t="shared" si="33"/>
        <v>10000</v>
      </c>
      <c r="K2136" s="277"/>
    </row>
    <row r="2137" spans="1:11" x14ac:dyDescent="0.15">
      <c r="A2137" s="274">
        <v>2136</v>
      </c>
      <c r="B2137" s="275" t="s">
        <v>2606</v>
      </c>
      <c r="C2137" s="275" t="s">
        <v>1056</v>
      </c>
      <c r="D2137" s="275">
        <v>0</v>
      </c>
      <c r="E2137" s="275">
        <v>100</v>
      </c>
      <c r="F2137" s="275" t="s">
        <v>456</v>
      </c>
      <c r="G2137" s="275">
        <v>1</v>
      </c>
      <c r="H2137" s="275">
        <f>'Pixel-System'!Y9</f>
        <v>100</v>
      </c>
      <c r="I2137" s="276" t="s">
        <v>6215</v>
      </c>
      <c r="J2137" s="276">
        <f t="shared" si="33"/>
        <v>10000</v>
      </c>
      <c r="K2137" s="277"/>
    </row>
    <row r="2138" spans="1:11" x14ac:dyDescent="0.15">
      <c r="A2138" s="274">
        <v>2137</v>
      </c>
      <c r="B2138" s="275" t="s">
        <v>2607</v>
      </c>
      <c r="C2138" s="275" t="s">
        <v>1056</v>
      </c>
      <c r="D2138" s="275">
        <v>0</v>
      </c>
      <c r="E2138" s="275">
        <v>100</v>
      </c>
      <c r="F2138" s="275" t="s">
        <v>456</v>
      </c>
      <c r="G2138" s="275">
        <v>1</v>
      </c>
      <c r="H2138" s="275">
        <f>'Pixel-System'!AI9</f>
        <v>100</v>
      </c>
      <c r="I2138" s="276" t="s">
        <v>6216</v>
      </c>
      <c r="J2138" s="276">
        <f t="shared" si="33"/>
        <v>10000</v>
      </c>
      <c r="K2138" s="277"/>
    </row>
    <row r="2139" spans="1:11" x14ac:dyDescent="0.15">
      <c r="A2139" s="274">
        <v>2138</v>
      </c>
      <c r="B2139" s="275" t="s">
        <v>2608</v>
      </c>
      <c r="C2139" s="275" t="s">
        <v>1056</v>
      </c>
      <c r="D2139" s="275">
        <v>0</v>
      </c>
      <c r="E2139" s="275">
        <v>100</v>
      </c>
      <c r="F2139" s="275" t="s">
        <v>456</v>
      </c>
      <c r="G2139" s="275">
        <v>1</v>
      </c>
      <c r="H2139" s="275">
        <f>'Pixel-System'!AS9</f>
        <v>100</v>
      </c>
      <c r="I2139" s="276" t="s">
        <v>6217</v>
      </c>
      <c r="J2139" s="276">
        <f t="shared" si="33"/>
        <v>10000</v>
      </c>
      <c r="K2139" s="277"/>
    </row>
    <row r="2140" spans="1:11" x14ac:dyDescent="0.15">
      <c r="A2140" s="274">
        <v>2139</v>
      </c>
      <c r="B2140" s="275" t="s">
        <v>2612</v>
      </c>
      <c r="C2140" s="275" t="s">
        <v>1056</v>
      </c>
      <c r="D2140" s="275">
        <v>0</v>
      </c>
      <c r="E2140" s="275">
        <v>100</v>
      </c>
      <c r="F2140" s="275" t="s">
        <v>456</v>
      </c>
      <c r="G2140" s="275">
        <v>1</v>
      </c>
      <c r="H2140" s="275">
        <f>'Pixel-System'!P10</f>
        <v>76</v>
      </c>
      <c r="I2140" s="276" t="s">
        <v>6219</v>
      </c>
      <c r="J2140" s="276">
        <f t="shared" si="33"/>
        <v>7600</v>
      </c>
      <c r="K2140" s="277"/>
    </row>
    <row r="2141" spans="1:11" x14ac:dyDescent="0.15">
      <c r="A2141" s="274">
        <v>2140</v>
      </c>
      <c r="B2141" s="275" t="s">
        <v>2613</v>
      </c>
      <c r="C2141" s="275" t="s">
        <v>1056</v>
      </c>
      <c r="D2141" s="275">
        <v>0</v>
      </c>
      <c r="E2141" s="275">
        <v>100</v>
      </c>
      <c r="F2141" s="275" t="s">
        <v>456</v>
      </c>
      <c r="G2141" s="275">
        <v>1</v>
      </c>
      <c r="H2141" s="275">
        <f>'Pixel-System'!P11</f>
        <v>72</v>
      </c>
      <c r="I2141" s="276" t="s">
        <v>6219</v>
      </c>
      <c r="J2141" s="276">
        <f t="shared" si="33"/>
        <v>7200</v>
      </c>
      <c r="K2141" s="277"/>
    </row>
    <row r="2142" spans="1:11" x14ac:dyDescent="0.15">
      <c r="A2142" s="274">
        <v>2141</v>
      </c>
      <c r="B2142" s="275" t="s">
        <v>2614</v>
      </c>
      <c r="C2142" s="275" t="s">
        <v>1056</v>
      </c>
      <c r="D2142" s="275">
        <v>0</v>
      </c>
      <c r="E2142" s="275">
        <v>100</v>
      </c>
      <c r="F2142" s="275" t="s">
        <v>456</v>
      </c>
      <c r="G2142" s="275">
        <v>1</v>
      </c>
      <c r="H2142" s="275">
        <f>'Pixel-System'!P12</f>
        <v>68</v>
      </c>
      <c r="I2142" s="276" t="s">
        <v>6219</v>
      </c>
      <c r="J2142" s="276">
        <f t="shared" si="33"/>
        <v>6800</v>
      </c>
      <c r="K2142" s="277"/>
    </row>
    <row r="2143" spans="1:11" x14ac:dyDescent="0.15">
      <c r="A2143" s="274">
        <v>2142</v>
      </c>
      <c r="B2143" s="275" t="s">
        <v>2615</v>
      </c>
      <c r="C2143" s="275" t="s">
        <v>1056</v>
      </c>
      <c r="D2143" s="275">
        <v>0</v>
      </c>
      <c r="E2143" s="275">
        <v>100</v>
      </c>
      <c r="F2143" s="275" t="s">
        <v>456</v>
      </c>
      <c r="G2143" s="275">
        <v>1</v>
      </c>
      <c r="H2143" s="275">
        <f>'Pixel-System'!P13</f>
        <v>64</v>
      </c>
      <c r="I2143" s="276" t="s">
        <v>6219</v>
      </c>
      <c r="J2143" s="276">
        <f t="shared" si="33"/>
        <v>6400</v>
      </c>
      <c r="K2143" s="277"/>
    </row>
    <row r="2144" spans="1:11" x14ac:dyDescent="0.15">
      <c r="A2144" s="274">
        <v>2143</v>
      </c>
      <c r="B2144" s="275" t="s">
        <v>2616</v>
      </c>
      <c r="C2144" s="275" t="s">
        <v>1056</v>
      </c>
      <c r="D2144" s="275">
        <v>0</v>
      </c>
      <c r="E2144" s="275">
        <v>100</v>
      </c>
      <c r="F2144" s="275" t="s">
        <v>456</v>
      </c>
      <c r="G2144" s="275">
        <v>1</v>
      </c>
      <c r="H2144" s="275">
        <f>'Pixel-System'!P14</f>
        <v>60</v>
      </c>
      <c r="I2144" s="276" t="s">
        <v>6219</v>
      </c>
      <c r="J2144" s="276">
        <f t="shared" si="33"/>
        <v>6000</v>
      </c>
      <c r="K2144" s="277"/>
    </row>
    <row r="2145" spans="1:11" x14ac:dyDescent="0.15">
      <c r="A2145" s="274">
        <v>2144</v>
      </c>
      <c r="B2145" s="275" t="s">
        <v>2617</v>
      </c>
      <c r="C2145" s="275" t="s">
        <v>1056</v>
      </c>
      <c r="D2145" s="275">
        <v>0</v>
      </c>
      <c r="E2145" s="275">
        <v>100</v>
      </c>
      <c r="F2145" s="275" t="s">
        <v>456</v>
      </c>
      <c r="G2145" s="275">
        <v>1</v>
      </c>
      <c r="H2145" s="275">
        <f>'Pixel-System'!P15</f>
        <v>56</v>
      </c>
      <c r="I2145" s="276" t="s">
        <v>6219</v>
      </c>
      <c r="J2145" s="276">
        <f t="shared" si="33"/>
        <v>5600</v>
      </c>
      <c r="K2145" s="277"/>
    </row>
    <row r="2146" spans="1:11" x14ac:dyDescent="0.15">
      <c r="A2146" s="274">
        <v>2145</v>
      </c>
      <c r="B2146" s="275" t="s">
        <v>2618</v>
      </c>
      <c r="C2146" s="275" t="s">
        <v>1056</v>
      </c>
      <c r="D2146" s="275">
        <v>0</v>
      </c>
      <c r="E2146" s="275">
        <v>100</v>
      </c>
      <c r="F2146" s="275" t="s">
        <v>456</v>
      </c>
      <c r="G2146" s="275">
        <v>1</v>
      </c>
      <c r="H2146" s="275">
        <f>'Pixel-System'!P16</f>
        <v>52</v>
      </c>
      <c r="I2146" s="276" t="s">
        <v>6219</v>
      </c>
      <c r="J2146" s="276">
        <f t="shared" si="33"/>
        <v>5200</v>
      </c>
      <c r="K2146" s="277"/>
    </row>
    <row r="2147" spans="1:11" x14ac:dyDescent="0.15">
      <c r="A2147" s="274">
        <v>2146</v>
      </c>
      <c r="B2147" s="275" t="s">
        <v>2619</v>
      </c>
      <c r="C2147" s="275" t="s">
        <v>1056</v>
      </c>
      <c r="D2147" s="275">
        <v>0</v>
      </c>
      <c r="E2147" s="275">
        <v>100</v>
      </c>
      <c r="F2147" s="275" t="s">
        <v>456</v>
      </c>
      <c r="G2147" s="275">
        <v>1</v>
      </c>
      <c r="H2147" s="275">
        <f>'Pixel-System'!P17</f>
        <v>48</v>
      </c>
      <c r="I2147" s="276" t="s">
        <v>6219</v>
      </c>
      <c r="J2147" s="276">
        <f t="shared" si="33"/>
        <v>4800</v>
      </c>
      <c r="K2147" s="277"/>
    </row>
    <row r="2148" spans="1:11" x14ac:dyDescent="0.15">
      <c r="A2148" s="274">
        <v>2147</v>
      </c>
      <c r="B2148" s="275" t="s">
        <v>2620</v>
      </c>
      <c r="C2148" s="275" t="s">
        <v>1056</v>
      </c>
      <c r="D2148" s="275">
        <v>0</v>
      </c>
      <c r="E2148" s="275">
        <v>100</v>
      </c>
      <c r="F2148" s="275" t="s">
        <v>456</v>
      </c>
      <c r="G2148" s="275">
        <v>1</v>
      </c>
      <c r="H2148" s="275">
        <f>'Pixel-System'!P18</f>
        <v>44</v>
      </c>
      <c r="I2148" s="276" t="s">
        <v>6219</v>
      </c>
      <c r="J2148" s="276">
        <f t="shared" si="33"/>
        <v>4400</v>
      </c>
      <c r="K2148" s="277"/>
    </row>
    <row r="2149" spans="1:11" x14ac:dyDescent="0.15">
      <c r="A2149" s="274">
        <v>2148</v>
      </c>
      <c r="B2149" s="275" t="s">
        <v>2621</v>
      </c>
      <c r="C2149" s="275" t="s">
        <v>1056</v>
      </c>
      <c r="D2149" s="275">
        <v>0</v>
      </c>
      <c r="E2149" s="275">
        <v>100</v>
      </c>
      <c r="F2149" s="275" t="s">
        <v>456</v>
      </c>
      <c r="G2149" s="275">
        <v>1</v>
      </c>
      <c r="H2149" s="275">
        <f>'Pixel-System'!P19</f>
        <v>40</v>
      </c>
      <c r="I2149" s="276" t="s">
        <v>6219</v>
      </c>
      <c r="J2149" s="276">
        <f t="shared" si="33"/>
        <v>4000</v>
      </c>
      <c r="K2149" s="277"/>
    </row>
    <row r="2150" spans="1:11" x14ac:dyDescent="0.15">
      <c r="A2150" s="274">
        <v>2149</v>
      </c>
      <c r="B2150" s="275" t="s">
        <v>2622</v>
      </c>
      <c r="C2150" s="275" t="s">
        <v>1056</v>
      </c>
      <c r="D2150" s="275">
        <v>0</v>
      </c>
      <c r="E2150" s="275">
        <v>100</v>
      </c>
      <c r="F2150" s="275" t="s">
        <v>456</v>
      </c>
      <c r="G2150" s="275">
        <v>1</v>
      </c>
      <c r="H2150" s="275">
        <f>'Pixel-System'!P20</f>
        <v>36</v>
      </c>
      <c r="I2150" s="276" t="s">
        <v>6219</v>
      </c>
      <c r="J2150" s="276">
        <f t="shared" si="33"/>
        <v>3600</v>
      </c>
      <c r="K2150" s="277"/>
    </row>
    <row r="2151" spans="1:11" x14ac:dyDescent="0.15">
      <c r="A2151" s="274">
        <v>2150</v>
      </c>
      <c r="B2151" s="275" t="s">
        <v>2623</v>
      </c>
      <c r="C2151" s="275" t="s">
        <v>1056</v>
      </c>
      <c r="D2151" s="275">
        <v>0</v>
      </c>
      <c r="E2151" s="275">
        <v>100</v>
      </c>
      <c r="F2151" s="275" t="s">
        <v>456</v>
      </c>
      <c r="G2151" s="275">
        <v>1</v>
      </c>
      <c r="H2151" s="275">
        <f>'Pixel-System'!P21</f>
        <v>32</v>
      </c>
      <c r="I2151" s="276" t="s">
        <v>6219</v>
      </c>
      <c r="J2151" s="276">
        <f t="shared" si="33"/>
        <v>3200</v>
      </c>
      <c r="K2151" s="277"/>
    </row>
    <row r="2152" spans="1:11" x14ac:dyDescent="0.15">
      <c r="A2152" s="274">
        <v>2151</v>
      </c>
      <c r="B2152" s="275" t="s">
        <v>2624</v>
      </c>
      <c r="C2152" s="275" t="s">
        <v>1056</v>
      </c>
      <c r="D2152" s="275">
        <v>0</v>
      </c>
      <c r="E2152" s="275">
        <v>100</v>
      </c>
      <c r="F2152" s="275" t="s">
        <v>456</v>
      </c>
      <c r="G2152" s="275">
        <v>1</v>
      </c>
      <c r="H2152" s="275">
        <f>'Pixel-System'!P22</f>
        <v>0</v>
      </c>
      <c r="I2152" s="276" t="s">
        <v>6219</v>
      </c>
      <c r="J2152" s="276">
        <f t="shared" si="33"/>
        <v>0</v>
      </c>
      <c r="K2152" s="277"/>
    </row>
    <row r="2153" spans="1:11" x14ac:dyDescent="0.15">
      <c r="A2153" s="274">
        <v>2152</v>
      </c>
      <c r="B2153" s="275" t="s">
        <v>2625</v>
      </c>
      <c r="C2153" s="275" t="s">
        <v>1056</v>
      </c>
      <c r="D2153" s="275">
        <v>0</v>
      </c>
      <c r="E2153" s="275">
        <v>100</v>
      </c>
      <c r="F2153" s="275" t="s">
        <v>456</v>
      </c>
      <c r="G2153" s="275">
        <v>1</v>
      </c>
      <c r="H2153" s="275">
        <f>'Pixel-System'!P23</f>
        <v>0</v>
      </c>
      <c r="I2153" s="276" t="s">
        <v>6219</v>
      </c>
      <c r="J2153" s="276">
        <f t="shared" si="33"/>
        <v>0</v>
      </c>
      <c r="K2153" s="277"/>
    </row>
    <row r="2154" spans="1:11" x14ac:dyDescent="0.15">
      <c r="A2154" s="274">
        <v>2153</v>
      </c>
      <c r="B2154" s="275" t="s">
        <v>2626</v>
      </c>
      <c r="C2154" s="275" t="s">
        <v>1056</v>
      </c>
      <c r="D2154" s="275">
        <v>0</v>
      </c>
      <c r="E2154" s="275">
        <v>100</v>
      </c>
      <c r="F2154" s="275" t="s">
        <v>456</v>
      </c>
      <c r="G2154" s="275">
        <v>1</v>
      </c>
      <c r="H2154" s="275">
        <f>'Pixel-System'!P24</f>
        <v>0</v>
      </c>
      <c r="I2154" s="276" t="s">
        <v>6219</v>
      </c>
      <c r="J2154" s="276">
        <f t="shared" si="33"/>
        <v>0</v>
      </c>
      <c r="K2154" s="277"/>
    </row>
    <row r="2155" spans="1:11" x14ac:dyDescent="0.15">
      <c r="A2155" s="274">
        <v>2154</v>
      </c>
      <c r="B2155" s="275" t="s">
        <v>2627</v>
      </c>
      <c r="C2155" s="275" t="s">
        <v>1056</v>
      </c>
      <c r="D2155" s="275">
        <v>0</v>
      </c>
      <c r="E2155" s="275">
        <v>100</v>
      </c>
      <c r="F2155" s="275" t="s">
        <v>456</v>
      </c>
      <c r="G2155" s="275">
        <v>1</v>
      </c>
      <c r="H2155" s="275">
        <f>'Pixel-System'!P25</f>
        <v>0</v>
      </c>
      <c r="I2155" s="276" t="s">
        <v>6219</v>
      </c>
      <c r="J2155" s="276">
        <f t="shared" si="33"/>
        <v>0</v>
      </c>
      <c r="K2155" s="277"/>
    </row>
    <row r="2156" spans="1:11" x14ac:dyDescent="0.15">
      <c r="A2156" s="274">
        <v>2155</v>
      </c>
      <c r="B2156" s="275" t="s">
        <v>2609</v>
      </c>
      <c r="C2156" s="275" t="s">
        <v>1056</v>
      </c>
      <c r="D2156" s="275">
        <v>0</v>
      </c>
      <c r="E2156" s="275">
        <v>100</v>
      </c>
      <c r="F2156" s="275" t="s">
        <v>456</v>
      </c>
      <c r="G2156" s="275">
        <v>1</v>
      </c>
      <c r="H2156" s="275">
        <f>'Pixel-System'!P26</f>
        <v>23</v>
      </c>
      <c r="I2156" s="276" t="s">
        <v>6219</v>
      </c>
      <c r="J2156" s="276">
        <f t="shared" si="33"/>
        <v>2300</v>
      </c>
      <c r="K2156" s="277"/>
    </row>
    <row r="2157" spans="1:11" x14ac:dyDescent="0.15">
      <c r="A2157" s="274">
        <v>2156</v>
      </c>
      <c r="B2157" s="275" t="s">
        <v>2628</v>
      </c>
      <c r="C2157" s="275" t="s">
        <v>1056</v>
      </c>
      <c r="D2157" s="275">
        <v>0</v>
      </c>
      <c r="E2157" s="275">
        <v>100</v>
      </c>
      <c r="F2157" s="275" t="s">
        <v>456</v>
      </c>
      <c r="G2157" s="275">
        <v>1</v>
      </c>
      <c r="H2157" s="275">
        <f>'Pixel-System'!P27</f>
        <v>29</v>
      </c>
      <c r="I2157" s="276" t="s">
        <v>6219</v>
      </c>
      <c r="J2157" s="276">
        <f t="shared" si="33"/>
        <v>2900</v>
      </c>
      <c r="K2157" s="277"/>
    </row>
    <row r="2158" spans="1:11" x14ac:dyDescent="0.15">
      <c r="A2158" s="274">
        <v>2157</v>
      </c>
      <c r="B2158" s="275" t="s">
        <v>2629</v>
      </c>
      <c r="C2158" s="275" t="s">
        <v>1056</v>
      </c>
      <c r="D2158" s="275">
        <v>0</v>
      </c>
      <c r="E2158" s="275">
        <v>100</v>
      </c>
      <c r="F2158" s="275" t="s">
        <v>456</v>
      </c>
      <c r="G2158" s="275">
        <v>1</v>
      </c>
      <c r="H2158" s="275">
        <f>'Pixel-System'!P28</f>
        <v>35</v>
      </c>
      <c r="I2158" s="276" t="s">
        <v>6219</v>
      </c>
      <c r="J2158" s="276">
        <f t="shared" si="33"/>
        <v>3500</v>
      </c>
      <c r="K2158" s="277"/>
    </row>
    <row r="2159" spans="1:11" x14ac:dyDescent="0.15">
      <c r="A2159" s="274">
        <v>2158</v>
      </c>
      <c r="B2159" s="275" t="s">
        <v>2630</v>
      </c>
      <c r="C2159" s="275" t="s">
        <v>1056</v>
      </c>
      <c r="D2159" s="275">
        <v>0</v>
      </c>
      <c r="E2159" s="275">
        <v>100</v>
      </c>
      <c r="F2159" s="275" t="s">
        <v>456</v>
      </c>
      <c r="G2159" s="275">
        <v>1</v>
      </c>
      <c r="H2159" s="275">
        <f>'Pixel-System'!P29</f>
        <v>41</v>
      </c>
      <c r="I2159" s="276" t="s">
        <v>6219</v>
      </c>
      <c r="J2159" s="276">
        <f t="shared" si="33"/>
        <v>4100</v>
      </c>
      <c r="K2159" s="277"/>
    </row>
    <row r="2160" spans="1:11" x14ac:dyDescent="0.15">
      <c r="A2160" s="274">
        <v>2159</v>
      </c>
      <c r="B2160" s="275" t="s">
        <v>2631</v>
      </c>
      <c r="C2160" s="275" t="s">
        <v>1056</v>
      </c>
      <c r="D2160" s="275">
        <v>0</v>
      </c>
      <c r="E2160" s="275">
        <v>100</v>
      </c>
      <c r="F2160" s="275" t="s">
        <v>456</v>
      </c>
      <c r="G2160" s="275">
        <v>1</v>
      </c>
      <c r="H2160" s="275">
        <f>'Pixel-System'!P30</f>
        <v>47</v>
      </c>
      <c r="I2160" s="276" t="s">
        <v>6219</v>
      </c>
      <c r="J2160" s="276">
        <f t="shared" si="33"/>
        <v>4700</v>
      </c>
      <c r="K2160" s="277"/>
    </row>
    <row r="2161" spans="1:11" x14ac:dyDescent="0.15">
      <c r="A2161" s="274">
        <v>2160</v>
      </c>
      <c r="B2161" s="275" t="s">
        <v>2632</v>
      </c>
      <c r="C2161" s="275" t="s">
        <v>1056</v>
      </c>
      <c r="D2161" s="275">
        <v>0</v>
      </c>
      <c r="E2161" s="275">
        <v>100</v>
      </c>
      <c r="F2161" s="275" t="s">
        <v>456</v>
      </c>
      <c r="G2161" s="275">
        <v>1</v>
      </c>
      <c r="H2161" s="275">
        <f>'Pixel-System'!P31</f>
        <v>53</v>
      </c>
      <c r="I2161" s="276" t="s">
        <v>6219</v>
      </c>
      <c r="J2161" s="276">
        <f t="shared" si="33"/>
        <v>5300</v>
      </c>
      <c r="K2161" s="277"/>
    </row>
    <row r="2162" spans="1:11" x14ac:dyDescent="0.15">
      <c r="A2162" s="274">
        <v>2161</v>
      </c>
      <c r="B2162" s="275" t="s">
        <v>2633</v>
      </c>
      <c r="C2162" s="275" t="s">
        <v>1056</v>
      </c>
      <c r="D2162" s="275">
        <v>0</v>
      </c>
      <c r="E2162" s="275">
        <v>100</v>
      </c>
      <c r="F2162" s="275" t="s">
        <v>456</v>
      </c>
      <c r="G2162" s="275">
        <v>1</v>
      </c>
      <c r="H2162" s="275">
        <f>'Pixel-System'!P32</f>
        <v>59</v>
      </c>
      <c r="I2162" s="276" t="s">
        <v>6219</v>
      </c>
      <c r="J2162" s="276">
        <f t="shared" si="33"/>
        <v>5900</v>
      </c>
      <c r="K2162" s="277"/>
    </row>
    <row r="2163" spans="1:11" x14ac:dyDescent="0.15">
      <c r="A2163" s="274">
        <v>2162</v>
      </c>
      <c r="B2163" s="275" t="s">
        <v>2634</v>
      </c>
      <c r="C2163" s="275" t="s">
        <v>1056</v>
      </c>
      <c r="D2163" s="275">
        <v>0</v>
      </c>
      <c r="E2163" s="275">
        <v>100</v>
      </c>
      <c r="F2163" s="275" t="s">
        <v>456</v>
      </c>
      <c r="G2163" s="275">
        <v>1</v>
      </c>
      <c r="H2163" s="275">
        <f>'Pixel-System'!P33</f>
        <v>65</v>
      </c>
      <c r="I2163" s="276" t="s">
        <v>6219</v>
      </c>
      <c r="J2163" s="276">
        <f t="shared" si="33"/>
        <v>6500</v>
      </c>
      <c r="K2163" s="277"/>
    </row>
    <row r="2164" spans="1:11" x14ac:dyDescent="0.15">
      <c r="A2164" s="274">
        <v>2163</v>
      </c>
      <c r="B2164" s="275" t="s">
        <v>2635</v>
      </c>
      <c r="C2164" s="275" t="s">
        <v>1056</v>
      </c>
      <c r="D2164" s="275">
        <v>0</v>
      </c>
      <c r="E2164" s="275">
        <v>100</v>
      </c>
      <c r="F2164" s="275" t="s">
        <v>456</v>
      </c>
      <c r="G2164" s="275">
        <v>1</v>
      </c>
      <c r="H2164" s="275">
        <f>'Pixel-System'!P34</f>
        <v>71</v>
      </c>
      <c r="I2164" s="276" t="s">
        <v>6219</v>
      </c>
      <c r="J2164" s="276">
        <f t="shared" si="33"/>
        <v>7100</v>
      </c>
      <c r="K2164" s="277"/>
    </row>
    <row r="2165" spans="1:11" x14ac:dyDescent="0.15">
      <c r="A2165" s="274">
        <v>2164</v>
      </c>
      <c r="B2165" s="275" t="s">
        <v>2636</v>
      </c>
      <c r="C2165" s="275" t="s">
        <v>1056</v>
      </c>
      <c r="D2165" s="275">
        <v>0</v>
      </c>
      <c r="E2165" s="275">
        <v>100</v>
      </c>
      <c r="F2165" s="275" t="s">
        <v>456</v>
      </c>
      <c r="G2165" s="275">
        <v>1</v>
      </c>
      <c r="H2165" s="275">
        <f>'Pixel-System'!P35</f>
        <v>77</v>
      </c>
      <c r="I2165" s="276" t="s">
        <v>6219</v>
      </c>
      <c r="J2165" s="276">
        <f t="shared" si="33"/>
        <v>7700</v>
      </c>
      <c r="K2165" s="277"/>
    </row>
    <row r="2166" spans="1:11" x14ac:dyDescent="0.15">
      <c r="A2166" s="274">
        <v>2165</v>
      </c>
      <c r="B2166" s="275" t="s">
        <v>2637</v>
      </c>
      <c r="C2166" s="275" t="s">
        <v>1056</v>
      </c>
      <c r="D2166" s="275">
        <v>0</v>
      </c>
      <c r="E2166" s="275">
        <v>100</v>
      </c>
      <c r="F2166" s="275" t="s">
        <v>456</v>
      </c>
      <c r="G2166" s="275">
        <v>1</v>
      </c>
      <c r="H2166" s="275">
        <f>'Pixel-System'!P36</f>
        <v>83</v>
      </c>
      <c r="I2166" s="276" t="s">
        <v>6219</v>
      </c>
      <c r="J2166" s="276">
        <f t="shared" si="33"/>
        <v>8300</v>
      </c>
      <c r="K2166" s="277"/>
    </row>
    <row r="2167" spans="1:11" x14ac:dyDescent="0.15">
      <c r="A2167" s="274">
        <v>2166</v>
      </c>
      <c r="B2167" s="275" t="s">
        <v>2638</v>
      </c>
      <c r="C2167" s="275" t="s">
        <v>1056</v>
      </c>
      <c r="D2167" s="275">
        <v>0</v>
      </c>
      <c r="E2167" s="275">
        <v>100</v>
      </c>
      <c r="F2167" s="275" t="s">
        <v>456</v>
      </c>
      <c r="G2167" s="275">
        <v>1</v>
      </c>
      <c r="H2167" s="275">
        <f>'Pixel-System'!P37</f>
        <v>89</v>
      </c>
      <c r="I2167" s="276" t="s">
        <v>6219</v>
      </c>
      <c r="J2167" s="276">
        <f t="shared" si="33"/>
        <v>8900</v>
      </c>
      <c r="K2167" s="277"/>
    </row>
    <row r="2168" spans="1:11" x14ac:dyDescent="0.15">
      <c r="A2168" s="274">
        <v>2167</v>
      </c>
      <c r="B2168" s="275" t="s">
        <v>2639</v>
      </c>
      <c r="C2168" s="275" t="s">
        <v>1056</v>
      </c>
      <c r="D2168" s="275">
        <v>0</v>
      </c>
      <c r="E2168" s="275">
        <v>100</v>
      </c>
      <c r="F2168" s="275" t="s">
        <v>456</v>
      </c>
      <c r="G2168" s="275">
        <v>1</v>
      </c>
      <c r="H2168" s="275">
        <f>'Pixel-System'!P38</f>
        <v>7</v>
      </c>
      <c r="I2168" s="276" t="s">
        <v>6219</v>
      </c>
      <c r="J2168" s="276">
        <f t="shared" si="33"/>
        <v>700</v>
      </c>
      <c r="K2168" s="277"/>
    </row>
    <row r="2169" spans="1:11" x14ac:dyDescent="0.15">
      <c r="A2169" s="274">
        <v>2168</v>
      </c>
      <c r="B2169" s="275" t="s">
        <v>2640</v>
      </c>
      <c r="C2169" s="275" t="s">
        <v>1056</v>
      </c>
      <c r="D2169" s="275">
        <v>0</v>
      </c>
      <c r="E2169" s="275">
        <v>100</v>
      </c>
      <c r="F2169" s="275" t="s">
        <v>456</v>
      </c>
      <c r="G2169" s="275">
        <v>1</v>
      </c>
      <c r="H2169" s="275">
        <f>'Pixel-System'!P39</f>
        <v>5</v>
      </c>
      <c r="I2169" s="276" t="s">
        <v>6219</v>
      </c>
      <c r="J2169" s="276">
        <f t="shared" si="33"/>
        <v>500</v>
      </c>
      <c r="K2169" s="277"/>
    </row>
    <row r="2170" spans="1:11" x14ac:dyDescent="0.15">
      <c r="A2170" s="274">
        <v>2169</v>
      </c>
      <c r="B2170" s="275" t="s">
        <v>2641</v>
      </c>
      <c r="C2170" s="275" t="s">
        <v>1056</v>
      </c>
      <c r="D2170" s="275">
        <v>0</v>
      </c>
      <c r="E2170" s="275">
        <v>100</v>
      </c>
      <c r="F2170" s="275" t="s">
        <v>456</v>
      </c>
      <c r="G2170" s="275">
        <v>1</v>
      </c>
      <c r="H2170" s="275">
        <f>'Pixel-System'!P40</f>
        <v>0</v>
      </c>
      <c r="I2170" s="276" t="s">
        <v>6219</v>
      </c>
      <c r="J2170" s="276">
        <f t="shared" si="33"/>
        <v>0</v>
      </c>
      <c r="K2170" s="277"/>
    </row>
    <row r="2171" spans="1:11" x14ac:dyDescent="0.15">
      <c r="A2171" s="274">
        <v>2170</v>
      </c>
      <c r="B2171" s="275" t="s">
        <v>2642</v>
      </c>
      <c r="C2171" s="275" t="s">
        <v>1056</v>
      </c>
      <c r="D2171" s="275">
        <v>0</v>
      </c>
      <c r="E2171" s="275">
        <v>100</v>
      </c>
      <c r="F2171" s="275" t="s">
        <v>456</v>
      </c>
      <c r="G2171" s="275">
        <v>1</v>
      </c>
      <c r="H2171" s="275">
        <f>'Pixel-System'!P41</f>
        <v>0</v>
      </c>
      <c r="I2171" s="276" t="s">
        <v>6219</v>
      </c>
      <c r="J2171" s="276">
        <f t="shared" si="33"/>
        <v>0</v>
      </c>
      <c r="K2171" s="277"/>
    </row>
    <row r="2172" spans="1:11" x14ac:dyDescent="0.15">
      <c r="A2172" s="274">
        <v>2171</v>
      </c>
      <c r="B2172" s="275" t="s">
        <v>2643</v>
      </c>
      <c r="C2172" s="275" t="s">
        <v>1056</v>
      </c>
      <c r="D2172" s="275">
        <v>0</v>
      </c>
      <c r="E2172" s="275">
        <v>100</v>
      </c>
      <c r="F2172" s="275" t="s">
        <v>456</v>
      </c>
      <c r="G2172" s="275">
        <v>1</v>
      </c>
      <c r="H2172" s="275">
        <f>'Pixel-System'!P42</f>
        <v>65</v>
      </c>
      <c r="I2172" s="276" t="s">
        <v>6219</v>
      </c>
      <c r="J2172" s="276">
        <f t="shared" si="33"/>
        <v>6500</v>
      </c>
      <c r="K2172" s="277"/>
    </row>
    <row r="2173" spans="1:11" x14ac:dyDescent="0.15">
      <c r="A2173" s="274">
        <v>2172</v>
      </c>
      <c r="B2173" s="275" t="s">
        <v>2644</v>
      </c>
      <c r="C2173" s="275" t="s">
        <v>1056</v>
      </c>
      <c r="D2173" s="275">
        <v>0</v>
      </c>
      <c r="E2173" s="275">
        <v>100</v>
      </c>
      <c r="F2173" s="275" t="s">
        <v>456</v>
      </c>
      <c r="G2173" s="275">
        <v>1</v>
      </c>
      <c r="H2173" s="275">
        <f>'Pixel-System'!P43</f>
        <v>61</v>
      </c>
      <c r="I2173" s="276" t="s">
        <v>6219</v>
      </c>
      <c r="J2173" s="276">
        <f t="shared" si="33"/>
        <v>6100</v>
      </c>
      <c r="K2173" s="277"/>
    </row>
    <row r="2174" spans="1:11" x14ac:dyDescent="0.15">
      <c r="A2174" s="274">
        <v>2173</v>
      </c>
      <c r="B2174" s="275" t="s">
        <v>2645</v>
      </c>
      <c r="C2174" s="275" t="s">
        <v>1056</v>
      </c>
      <c r="D2174" s="275">
        <v>0</v>
      </c>
      <c r="E2174" s="275">
        <v>100</v>
      </c>
      <c r="F2174" s="275" t="s">
        <v>456</v>
      </c>
      <c r="G2174" s="275">
        <v>1</v>
      </c>
      <c r="H2174" s="275">
        <f>'Pixel-System'!P44</f>
        <v>57</v>
      </c>
      <c r="I2174" s="276" t="s">
        <v>6219</v>
      </c>
      <c r="J2174" s="276">
        <f t="shared" si="33"/>
        <v>5700</v>
      </c>
      <c r="K2174" s="277"/>
    </row>
    <row r="2175" spans="1:11" x14ac:dyDescent="0.15">
      <c r="A2175" s="274">
        <v>2174</v>
      </c>
      <c r="B2175" s="275" t="s">
        <v>2646</v>
      </c>
      <c r="C2175" s="275" t="s">
        <v>1056</v>
      </c>
      <c r="D2175" s="275">
        <v>0</v>
      </c>
      <c r="E2175" s="275">
        <v>100</v>
      </c>
      <c r="F2175" s="275" t="s">
        <v>456</v>
      </c>
      <c r="G2175" s="275">
        <v>1</v>
      </c>
      <c r="H2175" s="275">
        <f>'Pixel-System'!P45</f>
        <v>53</v>
      </c>
      <c r="I2175" s="276" t="s">
        <v>6219</v>
      </c>
      <c r="J2175" s="276">
        <f t="shared" si="33"/>
        <v>5300</v>
      </c>
      <c r="K2175" s="277"/>
    </row>
    <row r="2176" spans="1:11" x14ac:dyDescent="0.15">
      <c r="A2176" s="274">
        <v>2175</v>
      </c>
      <c r="B2176" s="275" t="s">
        <v>2647</v>
      </c>
      <c r="C2176" s="275" t="s">
        <v>1056</v>
      </c>
      <c r="D2176" s="275">
        <v>0</v>
      </c>
      <c r="E2176" s="275">
        <v>100</v>
      </c>
      <c r="F2176" s="275" t="s">
        <v>456</v>
      </c>
      <c r="G2176" s="275">
        <v>1</v>
      </c>
      <c r="H2176" s="275">
        <f>'Pixel-System'!P46</f>
        <v>49</v>
      </c>
      <c r="I2176" s="276" t="s">
        <v>6219</v>
      </c>
      <c r="J2176" s="276">
        <f t="shared" si="33"/>
        <v>4900</v>
      </c>
      <c r="K2176" s="277"/>
    </row>
    <row r="2177" spans="1:11" x14ac:dyDescent="0.15">
      <c r="A2177" s="274">
        <v>2176</v>
      </c>
      <c r="B2177" s="275" t="s">
        <v>2648</v>
      </c>
      <c r="C2177" s="275" t="s">
        <v>1056</v>
      </c>
      <c r="D2177" s="275">
        <v>0</v>
      </c>
      <c r="E2177" s="275">
        <v>100</v>
      </c>
      <c r="F2177" s="275" t="s">
        <v>456</v>
      </c>
      <c r="G2177" s="275">
        <v>1</v>
      </c>
      <c r="H2177" s="275">
        <f>'Pixel-System'!P47</f>
        <v>45</v>
      </c>
      <c r="I2177" s="276" t="s">
        <v>6219</v>
      </c>
      <c r="J2177" s="276">
        <f t="shared" si="33"/>
        <v>4500</v>
      </c>
      <c r="K2177" s="277"/>
    </row>
    <row r="2178" spans="1:11" x14ac:dyDescent="0.15">
      <c r="A2178" s="274">
        <v>2177</v>
      </c>
      <c r="B2178" s="275" t="s">
        <v>2649</v>
      </c>
      <c r="C2178" s="275" t="s">
        <v>1056</v>
      </c>
      <c r="D2178" s="275">
        <v>0</v>
      </c>
      <c r="E2178" s="275">
        <v>100</v>
      </c>
      <c r="F2178" s="275" t="s">
        <v>456</v>
      </c>
      <c r="G2178" s="275">
        <v>1</v>
      </c>
      <c r="H2178" s="275">
        <f>'Pixel-System'!P48</f>
        <v>41</v>
      </c>
      <c r="I2178" s="276" t="s">
        <v>6219</v>
      </c>
      <c r="J2178" s="276">
        <f t="shared" si="33"/>
        <v>4100</v>
      </c>
      <c r="K2178" s="277"/>
    </row>
    <row r="2179" spans="1:11" x14ac:dyDescent="0.15">
      <c r="A2179" s="274">
        <v>2178</v>
      </c>
      <c r="B2179" s="275" t="s">
        <v>2650</v>
      </c>
      <c r="C2179" s="275" t="s">
        <v>1056</v>
      </c>
      <c r="D2179" s="275">
        <v>0</v>
      </c>
      <c r="E2179" s="275">
        <v>100</v>
      </c>
      <c r="F2179" s="275" t="s">
        <v>456</v>
      </c>
      <c r="G2179" s="275">
        <v>1</v>
      </c>
      <c r="H2179" s="275">
        <f>'Pixel-System'!P49</f>
        <v>37</v>
      </c>
      <c r="I2179" s="276" t="s">
        <v>6219</v>
      </c>
      <c r="J2179" s="276">
        <f t="shared" si="33"/>
        <v>3700</v>
      </c>
      <c r="K2179" s="277"/>
    </row>
    <row r="2180" spans="1:11" x14ac:dyDescent="0.15">
      <c r="A2180" s="274">
        <v>2179</v>
      </c>
      <c r="B2180" s="275" t="s">
        <v>2651</v>
      </c>
      <c r="C2180" s="275" t="s">
        <v>1056</v>
      </c>
      <c r="D2180" s="275">
        <v>0</v>
      </c>
      <c r="E2180" s="275">
        <v>100</v>
      </c>
      <c r="F2180" s="275" t="s">
        <v>456</v>
      </c>
      <c r="G2180" s="275">
        <v>1</v>
      </c>
      <c r="H2180" s="275">
        <f>'Pixel-System'!P50</f>
        <v>33</v>
      </c>
      <c r="I2180" s="276" t="s">
        <v>6219</v>
      </c>
      <c r="J2180" s="276">
        <f t="shared" si="33"/>
        <v>3300</v>
      </c>
      <c r="K2180" s="277"/>
    </row>
    <row r="2181" spans="1:11" x14ac:dyDescent="0.15">
      <c r="A2181" s="274">
        <v>2180</v>
      </c>
      <c r="B2181" s="275" t="s">
        <v>2652</v>
      </c>
      <c r="C2181" s="275" t="s">
        <v>1056</v>
      </c>
      <c r="D2181" s="275">
        <v>0</v>
      </c>
      <c r="E2181" s="275">
        <v>100</v>
      </c>
      <c r="F2181" s="275" t="s">
        <v>456</v>
      </c>
      <c r="G2181" s="275">
        <v>1</v>
      </c>
      <c r="H2181" s="275">
        <f>'Pixel-System'!P51</f>
        <v>29</v>
      </c>
      <c r="I2181" s="276" t="s">
        <v>6219</v>
      </c>
      <c r="J2181" s="276">
        <f t="shared" si="33"/>
        <v>2900</v>
      </c>
      <c r="K2181" s="277"/>
    </row>
    <row r="2182" spans="1:11" x14ac:dyDescent="0.15">
      <c r="A2182" s="274">
        <v>2181</v>
      </c>
      <c r="B2182" s="275" t="s">
        <v>2653</v>
      </c>
      <c r="C2182" s="275" t="s">
        <v>1056</v>
      </c>
      <c r="D2182" s="275">
        <v>0</v>
      </c>
      <c r="E2182" s="275">
        <v>100</v>
      </c>
      <c r="F2182" s="275" t="s">
        <v>456</v>
      </c>
      <c r="G2182" s="275">
        <v>1</v>
      </c>
      <c r="H2182" s="275">
        <f>'Pixel-System'!P52</f>
        <v>25</v>
      </c>
      <c r="I2182" s="276" t="s">
        <v>6219</v>
      </c>
      <c r="J2182" s="276">
        <f t="shared" si="33"/>
        <v>2500</v>
      </c>
      <c r="K2182" s="277"/>
    </row>
    <row r="2183" spans="1:11" x14ac:dyDescent="0.15">
      <c r="A2183" s="274">
        <v>2182</v>
      </c>
      <c r="B2183" s="275" t="s">
        <v>2654</v>
      </c>
      <c r="C2183" s="275" t="s">
        <v>1056</v>
      </c>
      <c r="D2183" s="275">
        <v>0</v>
      </c>
      <c r="E2183" s="275">
        <v>100</v>
      </c>
      <c r="F2183" s="275" t="s">
        <v>456</v>
      </c>
      <c r="G2183" s="275">
        <v>1</v>
      </c>
      <c r="H2183" s="275">
        <f>'Pixel-System'!P53</f>
        <v>21</v>
      </c>
      <c r="I2183" s="276" t="s">
        <v>6219</v>
      </c>
      <c r="J2183" s="276">
        <f t="shared" si="33"/>
        <v>2100</v>
      </c>
      <c r="K2183" s="277"/>
    </row>
    <row r="2184" spans="1:11" x14ac:dyDescent="0.15">
      <c r="A2184" s="274">
        <v>2183</v>
      </c>
      <c r="B2184" s="275" t="s">
        <v>2655</v>
      </c>
      <c r="C2184" s="275" t="s">
        <v>1056</v>
      </c>
      <c r="D2184" s="275">
        <v>0</v>
      </c>
      <c r="E2184" s="275">
        <v>100</v>
      </c>
      <c r="F2184" s="275" t="s">
        <v>456</v>
      </c>
      <c r="G2184" s="275">
        <v>1</v>
      </c>
      <c r="H2184" s="275">
        <f>'Pixel-System'!P54</f>
        <v>0</v>
      </c>
      <c r="I2184" s="276" t="s">
        <v>6219</v>
      </c>
      <c r="J2184" s="276">
        <f t="shared" si="33"/>
        <v>0</v>
      </c>
      <c r="K2184" s="277"/>
    </row>
    <row r="2185" spans="1:11" x14ac:dyDescent="0.15">
      <c r="A2185" s="274">
        <v>2184</v>
      </c>
      <c r="B2185" s="275" t="s">
        <v>2656</v>
      </c>
      <c r="C2185" s="275" t="s">
        <v>1056</v>
      </c>
      <c r="D2185" s="275">
        <v>0</v>
      </c>
      <c r="E2185" s="275">
        <v>100</v>
      </c>
      <c r="F2185" s="275" t="s">
        <v>456</v>
      </c>
      <c r="G2185" s="275">
        <v>1</v>
      </c>
      <c r="H2185" s="275">
        <f>'Pixel-System'!P55</f>
        <v>0</v>
      </c>
      <c r="I2185" s="276" t="s">
        <v>6219</v>
      </c>
      <c r="J2185" s="276">
        <f t="shared" si="33"/>
        <v>0</v>
      </c>
      <c r="K2185" s="277"/>
    </row>
    <row r="2186" spans="1:11" x14ac:dyDescent="0.15">
      <c r="A2186" s="274">
        <v>2185</v>
      </c>
      <c r="B2186" s="275" t="s">
        <v>2657</v>
      </c>
      <c r="C2186" s="275" t="s">
        <v>1056</v>
      </c>
      <c r="D2186" s="275">
        <v>0</v>
      </c>
      <c r="E2186" s="275">
        <v>100</v>
      </c>
      <c r="F2186" s="275" t="s">
        <v>456</v>
      </c>
      <c r="G2186" s="275">
        <v>1</v>
      </c>
      <c r="H2186" s="275">
        <f>'Pixel-System'!P56</f>
        <v>0</v>
      </c>
      <c r="I2186" s="276" t="s">
        <v>6219</v>
      </c>
      <c r="J2186" s="276">
        <f t="shared" si="33"/>
        <v>0</v>
      </c>
      <c r="K2186" s="277"/>
    </row>
    <row r="2187" spans="1:11" x14ac:dyDescent="0.15">
      <c r="A2187" s="274">
        <v>2186</v>
      </c>
      <c r="B2187" s="275" t="s">
        <v>2658</v>
      </c>
      <c r="C2187" s="275" t="s">
        <v>1056</v>
      </c>
      <c r="D2187" s="275">
        <v>0</v>
      </c>
      <c r="E2187" s="275">
        <v>100</v>
      </c>
      <c r="F2187" s="275" t="s">
        <v>456</v>
      </c>
      <c r="G2187" s="275">
        <v>1</v>
      </c>
      <c r="H2187" s="275">
        <f>'Pixel-System'!P57</f>
        <v>0</v>
      </c>
      <c r="I2187" s="276" t="s">
        <v>6219</v>
      </c>
      <c r="J2187" s="276">
        <f t="shared" si="33"/>
        <v>0</v>
      </c>
      <c r="K2187" s="277"/>
    </row>
    <row r="2188" spans="1:11" x14ac:dyDescent="0.15">
      <c r="A2188" s="274">
        <v>2187</v>
      </c>
      <c r="B2188" s="275" t="s">
        <v>2610</v>
      </c>
      <c r="C2188" s="275" t="s">
        <v>1056</v>
      </c>
      <c r="D2188" s="275">
        <v>0</v>
      </c>
      <c r="E2188" s="275">
        <v>100</v>
      </c>
      <c r="F2188" s="275" t="s">
        <v>456</v>
      </c>
      <c r="G2188" s="275">
        <v>1</v>
      </c>
      <c r="H2188" s="275">
        <f>'Pixel-System'!P58</f>
        <v>23</v>
      </c>
      <c r="I2188" s="276" t="s">
        <v>6219</v>
      </c>
      <c r="J2188" s="276">
        <f t="shared" si="33"/>
        <v>2300</v>
      </c>
      <c r="K2188" s="277"/>
    </row>
    <row r="2189" spans="1:11" x14ac:dyDescent="0.15">
      <c r="A2189" s="274">
        <v>2188</v>
      </c>
      <c r="B2189" s="275" t="s">
        <v>2659</v>
      </c>
      <c r="C2189" s="275" t="s">
        <v>1056</v>
      </c>
      <c r="D2189" s="275">
        <v>0</v>
      </c>
      <c r="E2189" s="275">
        <v>100</v>
      </c>
      <c r="F2189" s="275" t="s">
        <v>456</v>
      </c>
      <c r="G2189" s="275">
        <v>1</v>
      </c>
      <c r="H2189" s="275">
        <f>'Pixel-System'!P59</f>
        <v>24</v>
      </c>
      <c r="I2189" s="276" t="s">
        <v>6219</v>
      </c>
      <c r="J2189" s="276">
        <f t="shared" ref="J2189:J2252" si="34">H2189*100</f>
        <v>2400</v>
      </c>
      <c r="K2189" s="277"/>
    </row>
    <row r="2190" spans="1:11" x14ac:dyDescent="0.15">
      <c r="A2190" s="274">
        <v>2189</v>
      </c>
      <c r="B2190" s="275" t="s">
        <v>2660</v>
      </c>
      <c r="C2190" s="275" t="s">
        <v>1056</v>
      </c>
      <c r="D2190" s="275">
        <v>0</v>
      </c>
      <c r="E2190" s="275">
        <v>100</v>
      </c>
      <c r="F2190" s="275" t="s">
        <v>456</v>
      </c>
      <c r="G2190" s="275">
        <v>1</v>
      </c>
      <c r="H2190" s="275">
        <f>'Pixel-System'!P60</f>
        <v>25</v>
      </c>
      <c r="I2190" s="276" t="s">
        <v>6219</v>
      </c>
      <c r="J2190" s="276">
        <f t="shared" si="34"/>
        <v>2500</v>
      </c>
      <c r="K2190" s="277"/>
    </row>
    <row r="2191" spans="1:11" x14ac:dyDescent="0.15">
      <c r="A2191" s="274">
        <v>2190</v>
      </c>
      <c r="B2191" s="275" t="s">
        <v>2661</v>
      </c>
      <c r="C2191" s="275" t="s">
        <v>1056</v>
      </c>
      <c r="D2191" s="275">
        <v>0</v>
      </c>
      <c r="E2191" s="275">
        <v>100</v>
      </c>
      <c r="F2191" s="275" t="s">
        <v>456</v>
      </c>
      <c r="G2191" s="275">
        <v>1</v>
      </c>
      <c r="H2191" s="275">
        <f>'Pixel-System'!P61</f>
        <v>26</v>
      </c>
      <c r="I2191" s="276" t="s">
        <v>6219</v>
      </c>
      <c r="J2191" s="276">
        <f t="shared" si="34"/>
        <v>2600</v>
      </c>
      <c r="K2191" s="277"/>
    </row>
    <row r="2192" spans="1:11" x14ac:dyDescent="0.15">
      <c r="A2192" s="274">
        <v>2191</v>
      </c>
      <c r="B2192" s="275" t="s">
        <v>2662</v>
      </c>
      <c r="C2192" s="275" t="s">
        <v>1056</v>
      </c>
      <c r="D2192" s="275">
        <v>0</v>
      </c>
      <c r="E2192" s="275">
        <v>100</v>
      </c>
      <c r="F2192" s="275" t="s">
        <v>456</v>
      </c>
      <c r="G2192" s="275">
        <v>1</v>
      </c>
      <c r="H2192" s="275">
        <f>'Pixel-System'!P62</f>
        <v>27</v>
      </c>
      <c r="I2192" s="276" t="s">
        <v>6219</v>
      </c>
      <c r="J2192" s="276">
        <f t="shared" si="34"/>
        <v>2700</v>
      </c>
      <c r="K2192" s="277"/>
    </row>
    <row r="2193" spans="1:11" x14ac:dyDescent="0.15">
      <c r="A2193" s="274">
        <v>2192</v>
      </c>
      <c r="B2193" s="275" t="s">
        <v>2663</v>
      </c>
      <c r="C2193" s="275" t="s">
        <v>1056</v>
      </c>
      <c r="D2193" s="275">
        <v>0</v>
      </c>
      <c r="E2193" s="275">
        <v>100</v>
      </c>
      <c r="F2193" s="275" t="s">
        <v>456</v>
      </c>
      <c r="G2193" s="275">
        <v>1</v>
      </c>
      <c r="H2193" s="275">
        <f>'Pixel-System'!P63</f>
        <v>28</v>
      </c>
      <c r="I2193" s="276" t="s">
        <v>6219</v>
      </c>
      <c r="J2193" s="276">
        <f t="shared" si="34"/>
        <v>2800</v>
      </c>
      <c r="K2193" s="277"/>
    </row>
    <row r="2194" spans="1:11" x14ac:dyDescent="0.15">
      <c r="A2194" s="274">
        <v>2193</v>
      </c>
      <c r="B2194" s="275" t="s">
        <v>2664</v>
      </c>
      <c r="C2194" s="275" t="s">
        <v>1056</v>
      </c>
      <c r="D2194" s="275">
        <v>0</v>
      </c>
      <c r="E2194" s="275">
        <v>100</v>
      </c>
      <c r="F2194" s="275" t="s">
        <v>456</v>
      </c>
      <c r="G2194" s="275">
        <v>1</v>
      </c>
      <c r="H2194" s="275">
        <f>'Pixel-System'!P64</f>
        <v>29</v>
      </c>
      <c r="I2194" s="276" t="s">
        <v>6219</v>
      </c>
      <c r="J2194" s="276">
        <f t="shared" si="34"/>
        <v>2900</v>
      </c>
      <c r="K2194" s="277"/>
    </row>
    <row r="2195" spans="1:11" x14ac:dyDescent="0.15">
      <c r="A2195" s="274">
        <v>2194</v>
      </c>
      <c r="B2195" s="275" t="s">
        <v>2665</v>
      </c>
      <c r="C2195" s="275" t="s">
        <v>1056</v>
      </c>
      <c r="D2195" s="275">
        <v>0</v>
      </c>
      <c r="E2195" s="275">
        <v>100</v>
      </c>
      <c r="F2195" s="275" t="s">
        <v>456</v>
      </c>
      <c r="G2195" s="275">
        <v>1</v>
      </c>
      <c r="H2195" s="275">
        <f>'Pixel-System'!P65</f>
        <v>30</v>
      </c>
      <c r="I2195" s="276" t="s">
        <v>6219</v>
      </c>
      <c r="J2195" s="276">
        <f t="shared" si="34"/>
        <v>3000</v>
      </c>
      <c r="K2195" s="277"/>
    </row>
    <row r="2196" spans="1:11" x14ac:dyDescent="0.15">
      <c r="A2196" s="274">
        <v>2195</v>
      </c>
      <c r="B2196" s="275" t="s">
        <v>2666</v>
      </c>
      <c r="C2196" s="275" t="s">
        <v>1056</v>
      </c>
      <c r="D2196" s="275">
        <v>0</v>
      </c>
      <c r="E2196" s="275">
        <v>100</v>
      </c>
      <c r="F2196" s="275" t="s">
        <v>456</v>
      </c>
      <c r="G2196" s="275">
        <v>1</v>
      </c>
      <c r="H2196" s="275">
        <f>'Pixel-System'!P66</f>
        <v>31</v>
      </c>
      <c r="I2196" s="276" t="s">
        <v>6219</v>
      </c>
      <c r="J2196" s="276">
        <f t="shared" si="34"/>
        <v>3100</v>
      </c>
      <c r="K2196" s="277"/>
    </row>
    <row r="2197" spans="1:11" x14ac:dyDescent="0.15">
      <c r="A2197" s="274">
        <v>2196</v>
      </c>
      <c r="B2197" s="275" t="s">
        <v>2667</v>
      </c>
      <c r="C2197" s="275" t="s">
        <v>1056</v>
      </c>
      <c r="D2197" s="275">
        <v>0</v>
      </c>
      <c r="E2197" s="275">
        <v>100</v>
      </c>
      <c r="F2197" s="275" t="s">
        <v>456</v>
      </c>
      <c r="G2197" s="275">
        <v>1</v>
      </c>
      <c r="H2197" s="275">
        <f>'Pixel-System'!P67</f>
        <v>32</v>
      </c>
      <c r="I2197" s="276" t="s">
        <v>6219</v>
      </c>
      <c r="J2197" s="276">
        <f t="shared" si="34"/>
        <v>3200</v>
      </c>
      <c r="K2197" s="277"/>
    </row>
    <row r="2198" spans="1:11" x14ac:dyDescent="0.15">
      <c r="A2198" s="274">
        <v>2197</v>
      </c>
      <c r="B2198" s="275" t="s">
        <v>2668</v>
      </c>
      <c r="C2198" s="275" t="s">
        <v>1056</v>
      </c>
      <c r="D2198" s="275">
        <v>0</v>
      </c>
      <c r="E2198" s="275">
        <v>100</v>
      </c>
      <c r="F2198" s="275" t="s">
        <v>456</v>
      </c>
      <c r="G2198" s="275">
        <v>1</v>
      </c>
      <c r="H2198" s="275">
        <f>'Pixel-System'!P68</f>
        <v>33</v>
      </c>
      <c r="I2198" s="276" t="s">
        <v>6219</v>
      </c>
      <c r="J2198" s="276">
        <f t="shared" si="34"/>
        <v>3300</v>
      </c>
      <c r="K2198" s="277"/>
    </row>
    <row r="2199" spans="1:11" x14ac:dyDescent="0.15">
      <c r="A2199" s="274">
        <v>2198</v>
      </c>
      <c r="B2199" s="275" t="s">
        <v>2669</v>
      </c>
      <c r="C2199" s="275" t="s">
        <v>1056</v>
      </c>
      <c r="D2199" s="275">
        <v>0</v>
      </c>
      <c r="E2199" s="275">
        <v>100</v>
      </c>
      <c r="F2199" s="275" t="s">
        <v>456</v>
      </c>
      <c r="G2199" s="275">
        <v>1</v>
      </c>
      <c r="H2199" s="275">
        <f>'Pixel-System'!P69</f>
        <v>34</v>
      </c>
      <c r="I2199" s="276" t="s">
        <v>6219</v>
      </c>
      <c r="J2199" s="276">
        <f t="shared" si="34"/>
        <v>3400</v>
      </c>
      <c r="K2199" s="277"/>
    </row>
    <row r="2200" spans="1:11" x14ac:dyDescent="0.15">
      <c r="A2200" s="274">
        <v>2199</v>
      </c>
      <c r="B2200" s="275" t="s">
        <v>2670</v>
      </c>
      <c r="C2200" s="275" t="s">
        <v>1056</v>
      </c>
      <c r="D2200" s="275">
        <v>0</v>
      </c>
      <c r="E2200" s="275">
        <v>100</v>
      </c>
      <c r="F2200" s="275" t="s">
        <v>456</v>
      </c>
      <c r="G2200" s="275">
        <v>1</v>
      </c>
      <c r="H2200" s="275">
        <f>'Pixel-System'!P70</f>
        <v>0</v>
      </c>
      <c r="I2200" s="276" t="s">
        <v>6219</v>
      </c>
      <c r="J2200" s="276">
        <f t="shared" si="34"/>
        <v>0</v>
      </c>
      <c r="K2200" s="277"/>
    </row>
    <row r="2201" spans="1:11" x14ac:dyDescent="0.15">
      <c r="A2201" s="274">
        <v>2200</v>
      </c>
      <c r="B2201" s="275" t="s">
        <v>2671</v>
      </c>
      <c r="C2201" s="275" t="s">
        <v>1056</v>
      </c>
      <c r="D2201" s="275">
        <v>0</v>
      </c>
      <c r="E2201" s="275">
        <v>100</v>
      </c>
      <c r="F2201" s="275" t="s">
        <v>456</v>
      </c>
      <c r="G2201" s="275">
        <v>1</v>
      </c>
      <c r="H2201" s="275">
        <f>'Pixel-System'!P71</f>
        <v>0</v>
      </c>
      <c r="I2201" s="276" t="s">
        <v>6219</v>
      </c>
      <c r="J2201" s="276">
        <f t="shared" si="34"/>
        <v>0</v>
      </c>
      <c r="K2201" s="277"/>
    </row>
    <row r="2202" spans="1:11" x14ac:dyDescent="0.15">
      <c r="A2202" s="274">
        <v>2201</v>
      </c>
      <c r="B2202" s="275" t="s">
        <v>2672</v>
      </c>
      <c r="C2202" s="275" t="s">
        <v>1056</v>
      </c>
      <c r="D2202" s="275">
        <v>0</v>
      </c>
      <c r="E2202" s="275">
        <v>100</v>
      </c>
      <c r="F2202" s="275" t="s">
        <v>456</v>
      </c>
      <c r="G2202" s="275">
        <v>1</v>
      </c>
      <c r="H2202" s="275">
        <f>'Pixel-System'!P72</f>
        <v>0</v>
      </c>
      <c r="I2202" s="276" t="s">
        <v>6219</v>
      </c>
      <c r="J2202" s="276">
        <f t="shared" si="34"/>
        <v>0</v>
      </c>
      <c r="K2202" s="277"/>
    </row>
    <row r="2203" spans="1:11" x14ac:dyDescent="0.15">
      <c r="A2203" s="274">
        <v>2202</v>
      </c>
      <c r="B2203" s="275" t="s">
        <v>2673</v>
      </c>
      <c r="C2203" s="275" t="s">
        <v>1056</v>
      </c>
      <c r="D2203" s="275">
        <v>0</v>
      </c>
      <c r="E2203" s="275">
        <v>100</v>
      </c>
      <c r="F2203" s="275" t="s">
        <v>456</v>
      </c>
      <c r="G2203" s="275">
        <v>1</v>
      </c>
      <c r="H2203" s="275">
        <f>'Pixel-System'!P73</f>
        <v>0</v>
      </c>
      <c r="I2203" s="276" t="s">
        <v>6219</v>
      </c>
      <c r="J2203" s="276">
        <f t="shared" si="34"/>
        <v>0</v>
      </c>
      <c r="K2203" s="277"/>
    </row>
    <row r="2204" spans="1:11" x14ac:dyDescent="0.15">
      <c r="A2204" s="274">
        <v>2203</v>
      </c>
      <c r="B2204" s="285" t="s">
        <v>2674</v>
      </c>
      <c r="C2204" s="285" t="s">
        <v>1056</v>
      </c>
      <c r="D2204" s="285">
        <v>0</v>
      </c>
      <c r="E2204" s="285">
        <v>100</v>
      </c>
      <c r="F2204" s="285" t="s">
        <v>456</v>
      </c>
      <c r="G2204" s="285">
        <v>1</v>
      </c>
      <c r="H2204" s="285">
        <f>'Pixel-System'!P74</f>
        <v>0</v>
      </c>
      <c r="I2204" s="345" t="s">
        <v>6218</v>
      </c>
      <c r="J2204" s="345">
        <f t="shared" si="34"/>
        <v>0</v>
      </c>
      <c r="K2204" s="277"/>
    </row>
    <row r="2205" spans="1:11" x14ac:dyDescent="0.15">
      <c r="A2205" s="274">
        <v>2204</v>
      </c>
      <c r="B2205" s="285" t="s">
        <v>2675</v>
      </c>
      <c r="C2205" s="285" t="s">
        <v>1056</v>
      </c>
      <c r="D2205" s="285">
        <v>0</v>
      </c>
      <c r="E2205" s="285">
        <v>100</v>
      </c>
      <c r="F2205" s="285" t="s">
        <v>456</v>
      </c>
      <c r="G2205" s="285">
        <v>1</v>
      </c>
      <c r="H2205" s="285">
        <f>'Pixel-System'!P75</f>
        <v>0</v>
      </c>
      <c r="I2205" s="345" t="s">
        <v>6218</v>
      </c>
      <c r="J2205" s="345">
        <f t="shared" si="34"/>
        <v>0</v>
      </c>
      <c r="K2205" s="277"/>
    </row>
    <row r="2206" spans="1:11" x14ac:dyDescent="0.15">
      <c r="A2206" s="274">
        <v>2205</v>
      </c>
      <c r="B2206" s="285" t="s">
        <v>2676</v>
      </c>
      <c r="C2206" s="285" t="s">
        <v>1056</v>
      </c>
      <c r="D2206" s="285">
        <v>0</v>
      </c>
      <c r="E2206" s="285">
        <v>100</v>
      </c>
      <c r="F2206" s="285" t="s">
        <v>456</v>
      </c>
      <c r="G2206" s="285">
        <v>1</v>
      </c>
      <c r="H2206" s="285">
        <f>'Pixel-System'!P76</f>
        <v>0</v>
      </c>
      <c r="I2206" s="345" t="s">
        <v>6218</v>
      </c>
      <c r="J2206" s="345">
        <f t="shared" si="34"/>
        <v>0</v>
      </c>
      <c r="K2206" s="277"/>
    </row>
    <row r="2207" spans="1:11" x14ac:dyDescent="0.15">
      <c r="A2207" s="274">
        <v>2206</v>
      </c>
      <c r="B2207" s="285" t="s">
        <v>2677</v>
      </c>
      <c r="C2207" s="285" t="s">
        <v>1056</v>
      </c>
      <c r="D2207" s="285">
        <v>0</v>
      </c>
      <c r="E2207" s="285">
        <v>100</v>
      </c>
      <c r="F2207" s="285" t="s">
        <v>456</v>
      </c>
      <c r="G2207" s="285">
        <v>1</v>
      </c>
      <c r="H2207" s="285">
        <f>'Pixel-System'!P77</f>
        <v>0</v>
      </c>
      <c r="I2207" s="345" t="s">
        <v>6218</v>
      </c>
      <c r="J2207" s="345">
        <f t="shared" si="34"/>
        <v>0</v>
      </c>
      <c r="K2207" s="277"/>
    </row>
    <row r="2208" spans="1:11" x14ac:dyDescent="0.15">
      <c r="A2208" s="274">
        <v>2207</v>
      </c>
      <c r="B2208" s="285" t="s">
        <v>2678</v>
      </c>
      <c r="C2208" s="285" t="s">
        <v>1056</v>
      </c>
      <c r="D2208" s="285">
        <v>0</v>
      </c>
      <c r="E2208" s="285">
        <v>100</v>
      </c>
      <c r="F2208" s="285" t="s">
        <v>456</v>
      </c>
      <c r="G2208" s="285">
        <v>1</v>
      </c>
      <c r="H2208" s="285">
        <f>'Pixel-System'!P78</f>
        <v>0</v>
      </c>
      <c r="I2208" s="345" t="s">
        <v>6218</v>
      </c>
      <c r="J2208" s="345">
        <f t="shared" si="34"/>
        <v>0</v>
      </c>
      <c r="K2208" s="277"/>
    </row>
    <row r="2209" spans="1:11" x14ac:dyDescent="0.15">
      <c r="A2209" s="274">
        <v>2208</v>
      </c>
      <c r="B2209" s="285" t="s">
        <v>2679</v>
      </c>
      <c r="C2209" s="285" t="s">
        <v>1056</v>
      </c>
      <c r="D2209" s="285">
        <v>0</v>
      </c>
      <c r="E2209" s="285">
        <v>100</v>
      </c>
      <c r="F2209" s="285" t="s">
        <v>456</v>
      </c>
      <c r="G2209" s="285">
        <v>1</v>
      </c>
      <c r="H2209" s="285">
        <f>'Pixel-System'!P79</f>
        <v>0</v>
      </c>
      <c r="I2209" s="345" t="s">
        <v>6218</v>
      </c>
      <c r="J2209" s="345">
        <f t="shared" si="34"/>
        <v>0</v>
      </c>
      <c r="K2209" s="277"/>
    </row>
    <row r="2210" spans="1:11" x14ac:dyDescent="0.15">
      <c r="A2210" s="274">
        <v>2209</v>
      </c>
      <c r="B2210" s="285" t="s">
        <v>2680</v>
      </c>
      <c r="C2210" s="285" t="s">
        <v>1056</v>
      </c>
      <c r="D2210" s="285">
        <v>0</v>
      </c>
      <c r="E2210" s="285">
        <v>100</v>
      </c>
      <c r="F2210" s="285" t="s">
        <v>456</v>
      </c>
      <c r="G2210" s="285">
        <v>1</v>
      </c>
      <c r="H2210" s="285">
        <f>'Pixel-System'!P80</f>
        <v>0</v>
      </c>
      <c r="I2210" s="345" t="s">
        <v>6218</v>
      </c>
      <c r="J2210" s="345">
        <f t="shared" si="34"/>
        <v>0</v>
      </c>
      <c r="K2210" s="277"/>
    </row>
    <row r="2211" spans="1:11" x14ac:dyDescent="0.15">
      <c r="A2211" s="274">
        <v>2210</v>
      </c>
      <c r="B2211" s="285" t="s">
        <v>2681</v>
      </c>
      <c r="C2211" s="285" t="s">
        <v>1056</v>
      </c>
      <c r="D2211" s="285">
        <v>0</v>
      </c>
      <c r="E2211" s="285">
        <v>100</v>
      </c>
      <c r="F2211" s="285" t="s">
        <v>456</v>
      </c>
      <c r="G2211" s="285">
        <v>1</v>
      </c>
      <c r="H2211" s="285">
        <f>'Pixel-System'!P81</f>
        <v>0</v>
      </c>
      <c r="I2211" s="345" t="s">
        <v>6218</v>
      </c>
      <c r="J2211" s="345">
        <f t="shared" si="34"/>
        <v>0</v>
      </c>
      <c r="K2211" s="277"/>
    </row>
    <row r="2212" spans="1:11" x14ac:dyDescent="0.15">
      <c r="A2212" s="274">
        <v>2211</v>
      </c>
      <c r="B2212" s="285" t="s">
        <v>2682</v>
      </c>
      <c r="C2212" s="285" t="s">
        <v>1056</v>
      </c>
      <c r="D2212" s="285">
        <v>0</v>
      </c>
      <c r="E2212" s="285">
        <v>100</v>
      </c>
      <c r="F2212" s="285" t="s">
        <v>456</v>
      </c>
      <c r="G2212" s="285">
        <v>1</v>
      </c>
      <c r="H2212" s="285">
        <f>'Pixel-System'!P82</f>
        <v>0</v>
      </c>
      <c r="I2212" s="345" t="s">
        <v>6218</v>
      </c>
      <c r="J2212" s="345">
        <f t="shared" si="34"/>
        <v>0</v>
      </c>
      <c r="K2212" s="277"/>
    </row>
    <row r="2213" spans="1:11" x14ac:dyDescent="0.15">
      <c r="A2213" s="274">
        <v>2212</v>
      </c>
      <c r="B2213" s="285" t="s">
        <v>2683</v>
      </c>
      <c r="C2213" s="285" t="s">
        <v>1056</v>
      </c>
      <c r="D2213" s="285">
        <v>0</v>
      </c>
      <c r="E2213" s="285">
        <v>100</v>
      </c>
      <c r="F2213" s="285" t="s">
        <v>456</v>
      </c>
      <c r="G2213" s="285">
        <v>1</v>
      </c>
      <c r="H2213" s="285">
        <f>'Pixel-System'!P83</f>
        <v>0</v>
      </c>
      <c r="I2213" s="345" t="s">
        <v>6218</v>
      </c>
      <c r="J2213" s="345">
        <f t="shared" si="34"/>
        <v>0</v>
      </c>
      <c r="K2213" s="277"/>
    </row>
    <row r="2214" spans="1:11" x14ac:dyDescent="0.15">
      <c r="A2214" s="274">
        <v>2213</v>
      </c>
      <c r="B2214" s="285" t="s">
        <v>2684</v>
      </c>
      <c r="C2214" s="285" t="s">
        <v>1056</v>
      </c>
      <c r="D2214" s="285">
        <v>0</v>
      </c>
      <c r="E2214" s="285">
        <v>100</v>
      </c>
      <c r="F2214" s="285" t="s">
        <v>456</v>
      </c>
      <c r="G2214" s="285">
        <v>1</v>
      </c>
      <c r="H2214" s="285">
        <f>'Pixel-System'!P84</f>
        <v>0</v>
      </c>
      <c r="I2214" s="345" t="s">
        <v>6218</v>
      </c>
      <c r="J2214" s="345">
        <f t="shared" si="34"/>
        <v>0</v>
      </c>
      <c r="K2214" s="277"/>
    </row>
    <row r="2215" spans="1:11" x14ac:dyDescent="0.15">
      <c r="A2215" s="274">
        <v>2214</v>
      </c>
      <c r="B2215" s="285" t="s">
        <v>2685</v>
      </c>
      <c r="C2215" s="285" t="s">
        <v>1056</v>
      </c>
      <c r="D2215" s="285">
        <v>0</v>
      </c>
      <c r="E2215" s="285">
        <v>100</v>
      </c>
      <c r="F2215" s="285" t="s">
        <v>456</v>
      </c>
      <c r="G2215" s="285">
        <v>1</v>
      </c>
      <c r="H2215" s="285">
        <f>'Pixel-System'!P85</f>
        <v>0</v>
      </c>
      <c r="I2215" s="345" t="s">
        <v>6218</v>
      </c>
      <c r="J2215" s="345">
        <f t="shared" si="34"/>
        <v>0</v>
      </c>
      <c r="K2215" s="277"/>
    </row>
    <row r="2216" spans="1:11" x14ac:dyDescent="0.15">
      <c r="A2216" s="274">
        <v>2215</v>
      </c>
      <c r="B2216" s="285" t="s">
        <v>2686</v>
      </c>
      <c r="C2216" s="285" t="s">
        <v>1056</v>
      </c>
      <c r="D2216" s="285">
        <v>0</v>
      </c>
      <c r="E2216" s="285">
        <v>100</v>
      </c>
      <c r="F2216" s="285" t="s">
        <v>456</v>
      </c>
      <c r="G2216" s="285">
        <v>1</v>
      </c>
      <c r="H2216" s="285">
        <f>'Pixel-System'!P86</f>
        <v>0</v>
      </c>
      <c r="I2216" s="345" t="s">
        <v>6218</v>
      </c>
      <c r="J2216" s="345">
        <f t="shared" si="34"/>
        <v>0</v>
      </c>
      <c r="K2216" s="277"/>
    </row>
    <row r="2217" spans="1:11" x14ac:dyDescent="0.15">
      <c r="A2217" s="274">
        <v>2216</v>
      </c>
      <c r="B2217" s="285" t="s">
        <v>2687</v>
      </c>
      <c r="C2217" s="285" t="s">
        <v>1056</v>
      </c>
      <c r="D2217" s="285">
        <v>0</v>
      </c>
      <c r="E2217" s="285">
        <v>100</v>
      </c>
      <c r="F2217" s="285" t="s">
        <v>456</v>
      </c>
      <c r="G2217" s="285">
        <v>1</v>
      </c>
      <c r="H2217" s="285">
        <f>'Pixel-System'!P87</f>
        <v>0</v>
      </c>
      <c r="I2217" s="345" t="s">
        <v>6218</v>
      </c>
      <c r="J2217" s="345">
        <f t="shared" si="34"/>
        <v>0</v>
      </c>
      <c r="K2217" s="277"/>
    </row>
    <row r="2218" spans="1:11" x14ac:dyDescent="0.15">
      <c r="A2218" s="274">
        <v>2217</v>
      </c>
      <c r="B2218" s="285" t="s">
        <v>2688</v>
      </c>
      <c r="C2218" s="285" t="s">
        <v>1056</v>
      </c>
      <c r="D2218" s="285">
        <v>0</v>
      </c>
      <c r="E2218" s="285">
        <v>100</v>
      </c>
      <c r="F2218" s="285" t="s">
        <v>456</v>
      </c>
      <c r="G2218" s="285">
        <v>1</v>
      </c>
      <c r="H2218" s="285">
        <f>'Pixel-System'!P88</f>
        <v>0</v>
      </c>
      <c r="I2218" s="345" t="s">
        <v>6218</v>
      </c>
      <c r="J2218" s="345">
        <f t="shared" si="34"/>
        <v>0</v>
      </c>
      <c r="K2218" s="277"/>
    </row>
    <row r="2219" spans="1:11" x14ac:dyDescent="0.15">
      <c r="A2219" s="274">
        <v>2218</v>
      </c>
      <c r="B2219" s="285" t="s">
        <v>2689</v>
      </c>
      <c r="C2219" s="285" t="s">
        <v>1056</v>
      </c>
      <c r="D2219" s="285">
        <v>0</v>
      </c>
      <c r="E2219" s="285">
        <v>100</v>
      </c>
      <c r="F2219" s="285" t="s">
        <v>456</v>
      </c>
      <c r="G2219" s="285">
        <v>1</v>
      </c>
      <c r="H2219" s="285">
        <f>'Pixel-System'!P89</f>
        <v>0</v>
      </c>
      <c r="I2219" s="345" t="s">
        <v>6218</v>
      </c>
      <c r="J2219" s="345">
        <f t="shared" si="34"/>
        <v>0</v>
      </c>
      <c r="K2219" s="277"/>
    </row>
    <row r="2220" spans="1:11" x14ac:dyDescent="0.15">
      <c r="A2220" s="274">
        <v>2219</v>
      </c>
      <c r="B2220" s="285" t="s">
        <v>2611</v>
      </c>
      <c r="C2220" s="285" t="s">
        <v>1056</v>
      </c>
      <c r="D2220" s="285">
        <v>0</v>
      </c>
      <c r="E2220" s="285">
        <v>100</v>
      </c>
      <c r="F2220" s="285" t="s">
        <v>456</v>
      </c>
      <c r="G2220" s="285">
        <v>1</v>
      </c>
      <c r="H2220" s="285">
        <f>'Pixel-System'!P90</f>
        <v>0</v>
      </c>
      <c r="I2220" s="345" t="s">
        <v>6218</v>
      </c>
      <c r="J2220" s="345">
        <f t="shared" si="34"/>
        <v>0</v>
      </c>
      <c r="K2220" s="277"/>
    </row>
    <row r="2221" spans="1:11" x14ac:dyDescent="0.15">
      <c r="A2221" s="274">
        <v>2220</v>
      </c>
      <c r="B2221" s="285" t="s">
        <v>2690</v>
      </c>
      <c r="C2221" s="285" t="s">
        <v>1056</v>
      </c>
      <c r="D2221" s="285">
        <v>0</v>
      </c>
      <c r="E2221" s="285">
        <v>100</v>
      </c>
      <c r="F2221" s="285" t="s">
        <v>456</v>
      </c>
      <c r="G2221" s="285">
        <v>1</v>
      </c>
      <c r="H2221" s="285">
        <f>'Pixel-System'!P91</f>
        <v>0</v>
      </c>
      <c r="I2221" s="345" t="s">
        <v>6218</v>
      </c>
      <c r="J2221" s="345">
        <f t="shared" si="34"/>
        <v>0</v>
      </c>
      <c r="K2221" s="277"/>
    </row>
    <row r="2222" spans="1:11" x14ac:dyDescent="0.15">
      <c r="A2222" s="274">
        <v>2221</v>
      </c>
      <c r="B2222" s="285" t="s">
        <v>2691</v>
      </c>
      <c r="C2222" s="285" t="s">
        <v>1056</v>
      </c>
      <c r="D2222" s="285">
        <v>0</v>
      </c>
      <c r="E2222" s="285">
        <v>100</v>
      </c>
      <c r="F2222" s="285" t="s">
        <v>456</v>
      </c>
      <c r="G2222" s="285">
        <v>1</v>
      </c>
      <c r="H2222" s="285">
        <f>'Pixel-System'!P92</f>
        <v>0</v>
      </c>
      <c r="I2222" s="345" t="s">
        <v>6218</v>
      </c>
      <c r="J2222" s="345">
        <f t="shared" si="34"/>
        <v>0</v>
      </c>
      <c r="K2222" s="277"/>
    </row>
    <row r="2223" spans="1:11" x14ac:dyDescent="0.15">
      <c r="A2223" s="274">
        <v>2222</v>
      </c>
      <c r="B2223" s="285" t="s">
        <v>2692</v>
      </c>
      <c r="C2223" s="285" t="s">
        <v>1056</v>
      </c>
      <c r="D2223" s="285">
        <v>0</v>
      </c>
      <c r="E2223" s="285">
        <v>100</v>
      </c>
      <c r="F2223" s="285" t="s">
        <v>456</v>
      </c>
      <c r="G2223" s="285">
        <v>1</v>
      </c>
      <c r="H2223" s="285">
        <f>'Pixel-System'!P93</f>
        <v>0</v>
      </c>
      <c r="I2223" s="345" t="s">
        <v>6218</v>
      </c>
      <c r="J2223" s="345">
        <f t="shared" si="34"/>
        <v>0</v>
      </c>
      <c r="K2223" s="277"/>
    </row>
    <row r="2224" spans="1:11" x14ac:dyDescent="0.15">
      <c r="A2224" s="274">
        <v>2223</v>
      </c>
      <c r="B2224" s="285" t="s">
        <v>2693</v>
      </c>
      <c r="C2224" s="285" t="s">
        <v>1056</v>
      </c>
      <c r="D2224" s="285">
        <v>0</v>
      </c>
      <c r="E2224" s="285">
        <v>100</v>
      </c>
      <c r="F2224" s="285" t="s">
        <v>456</v>
      </c>
      <c r="G2224" s="285">
        <v>1</v>
      </c>
      <c r="H2224" s="285">
        <f>'Pixel-System'!P94</f>
        <v>0</v>
      </c>
      <c r="I2224" s="345" t="s">
        <v>6218</v>
      </c>
      <c r="J2224" s="345">
        <f t="shared" si="34"/>
        <v>0</v>
      </c>
      <c r="K2224" s="277"/>
    </row>
    <row r="2225" spans="1:11" x14ac:dyDescent="0.15">
      <c r="A2225" s="274">
        <v>2224</v>
      </c>
      <c r="B2225" s="285" t="s">
        <v>2694</v>
      </c>
      <c r="C2225" s="285" t="s">
        <v>1056</v>
      </c>
      <c r="D2225" s="285">
        <v>0</v>
      </c>
      <c r="E2225" s="285">
        <v>100</v>
      </c>
      <c r="F2225" s="285" t="s">
        <v>456</v>
      </c>
      <c r="G2225" s="285">
        <v>1</v>
      </c>
      <c r="H2225" s="285">
        <f>'Pixel-System'!P95</f>
        <v>0</v>
      </c>
      <c r="I2225" s="345" t="s">
        <v>6218</v>
      </c>
      <c r="J2225" s="345">
        <f t="shared" si="34"/>
        <v>0</v>
      </c>
      <c r="K2225" s="277"/>
    </row>
    <row r="2226" spans="1:11" x14ac:dyDescent="0.15">
      <c r="A2226" s="274">
        <v>2225</v>
      </c>
      <c r="B2226" s="285" t="s">
        <v>2695</v>
      </c>
      <c r="C2226" s="285" t="s">
        <v>1056</v>
      </c>
      <c r="D2226" s="285">
        <v>0</v>
      </c>
      <c r="E2226" s="285">
        <v>100</v>
      </c>
      <c r="F2226" s="285" t="s">
        <v>456</v>
      </c>
      <c r="G2226" s="285">
        <v>1</v>
      </c>
      <c r="H2226" s="285">
        <f>'Pixel-System'!P96</f>
        <v>0</v>
      </c>
      <c r="I2226" s="345" t="s">
        <v>6218</v>
      </c>
      <c r="J2226" s="345">
        <f t="shared" si="34"/>
        <v>0</v>
      </c>
      <c r="K2226" s="277"/>
    </row>
    <row r="2227" spans="1:11" x14ac:dyDescent="0.15">
      <c r="A2227" s="274">
        <v>2226</v>
      </c>
      <c r="B2227" s="285" t="s">
        <v>2696</v>
      </c>
      <c r="C2227" s="285" t="s">
        <v>1056</v>
      </c>
      <c r="D2227" s="285">
        <v>0</v>
      </c>
      <c r="E2227" s="285">
        <v>100</v>
      </c>
      <c r="F2227" s="285" t="s">
        <v>456</v>
      </c>
      <c r="G2227" s="285">
        <v>1</v>
      </c>
      <c r="H2227" s="285">
        <f>'Pixel-System'!P97</f>
        <v>0</v>
      </c>
      <c r="I2227" s="345" t="s">
        <v>6218</v>
      </c>
      <c r="J2227" s="345">
        <f t="shared" si="34"/>
        <v>0</v>
      </c>
      <c r="K2227" s="277"/>
    </row>
    <row r="2228" spans="1:11" x14ac:dyDescent="0.15">
      <c r="A2228" s="274">
        <v>2227</v>
      </c>
      <c r="B2228" s="285" t="s">
        <v>2697</v>
      </c>
      <c r="C2228" s="285" t="s">
        <v>1056</v>
      </c>
      <c r="D2228" s="285">
        <v>0</v>
      </c>
      <c r="E2228" s="285">
        <v>100</v>
      </c>
      <c r="F2228" s="285" t="s">
        <v>456</v>
      </c>
      <c r="G2228" s="285">
        <v>1</v>
      </c>
      <c r="H2228" s="285">
        <f>'Pixel-System'!P98</f>
        <v>0</v>
      </c>
      <c r="I2228" s="345" t="s">
        <v>6218</v>
      </c>
      <c r="J2228" s="345">
        <f t="shared" si="34"/>
        <v>0</v>
      </c>
      <c r="K2228" s="277"/>
    </row>
    <row r="2229" spans="1:11" x14ac:dyDescent="0.15">
      <c r="A2229" s="274">
        <v>2228</v>
      </c>
      <c r="B2229" s="285" t="s">
        <v>2698</v>
      </c>
      <c r="C2229" s="285" t="s">
        <v>1056</v>
      </c>
      <c r="D2229" s="285">
        <v>0</v>
      </c>
      <c r="E2229" s="285">
        <v>100</v>
      </c>
      <c r="F2229" s="285" t="s">
        <v>456</v>
      </c>
      <c r="G2229" s="285">
        <v>1</v>
      </c>
      <c r="H2229" s="285">
        <f>'Pixel-System'!P99</f>
        <v>0</v>
      </c>
      <c r="I2229" s="345" t="s">
        <v>6218</v>
      </c>
      <c r="J2229" s="345">
        <f t="shared" si="34"/>
        <v>0</v>
      </c>
      <c r="K2229" s="277"/>
    </row>
    <row r="2230" spans="1:11" x14ac:dyDescent="0.15">
      <c r="A2230" s="274">
        <v>2229</v>
      </c>
      <c r="B2230" s="285" t="s">
        <v>2699</v>
      </c>
      <c r="C2230" s="285" t="s">
        <v>1056</v>
      </c>
      <c r="D2230" s="285">
        <v>0</v>
      </c>
      <c r="E2230" s="285">
        <v>100</v>
      </c>
      <c r="F2230" s="285" t="s">
        <v>456</v>
      </c>
      <c r="G2230" s="285">
        <v>1</v>
      </c>
      <c r="H2230" s="285">
        <f>'Pixel-System'!P100</f>
        <v>0</v>
      </c>
      <c r="I2230" s="345" t="s">
        <v>6218</v>
      </c>
      <c r="J2230" s="345">
        <f t="shared" si="34"/>
        <v>0</v>
      </c>
      <c r="K2230" s="277"/>
    </row>
    <row r="2231" spans="1:11" x14ac:dyDescent="0.15">
      <c r="A2231" s="274">
        <v>2230</v>
      </c>
      <c r="B2231" s="285" t="s">
        <v>2700</v>
      </c>
      <c r="C2231" s="285" t="s">
        <v>1056</v>
      </c>
      <c r="D2231" s="285">
        <v>0</v>
      </c>
      <c r="E2231" s="285">
        <v>100</v>
      </c>
      <c r="F2231" s="285" t="s">
        <v>456</v>
      </c>
      <c r="G2231" s="285">
        <v>1</v>
      </c>
      <c r="H2231" s="285">
        <f>'Pixel-System'!P101</f>
        <v>0</v>
      </c>
      <c r="I2231" s="345" t="s">
        <v>6218</v>
      </c>
      <c r="J2231" s="345">
        <f t="shared" si="34"/>
        <v>0</v>
      </c>
      <c r="K2231" s="277"/>
    </row>
    <row r="2232" spans="1:11" x14ac:dyDescent="0.15">
      <c r="A2232" s="274">
        <v>2231</v>
      </c>
      <c r="B2232" s="285" t="s">
        <v>2701</v>
      </c>
      <c r="C2232" s="285" t="s">
        <v>1056</v>
      </c>
      <c r="D2232" s="285">
        <v>0</v>
      </c>
      <c r="E2232" s="285">
        <v>100</v>
      </c>
      <c r="F2232" s="285" t="s">
        <v>456</v>
      </c>
      <c r="G2232" s="285">
        <v>1</v>
      </c>
      <c r="H2232" s="285">
        <f>'Pixel-System'!P102</f>
        <v>0</v>
      </c>
      <c r="I2232" s="345" t="s">
        <v>6218</v>
      </c>
      <c r="J2232" s="345">
        <f t="shared" si="34"/>
        <v>0</v>
      </c>
      <c r="K2232" s="277"/>
    </row>
    <row r="2233" spans="1:11" x14ac:dyDescent="0.15">
      <c r="A2233" s="274">
        <v>2232</v>
      </c>
      <c r="B2233" s="285" t="s">
        <v>2702</v>
      </c>
      <c r="C2233" s="285" t="s">
        <v>1056</v>
      </c>
      <c r="D2233" s="285">
        <v>0</v>
      </c>
      <c r="E2233" s="285">
        <v>100</v>
      </c>
      <c r="F2233" s="285" t="s">
        <v>456</v>
      </c>
      <c r="G2233" s="285">
        <v>1</v>
      </c>
      <c r="H2233" s="285">
        <f>'Pixel-System'!P103</f>
        <v>0</v>
      </c>
      <c r="I2233" s="345" t="s">
        <v>6218</v>
      </c>
      <c r="J2233" s="345">
        <f t="shared" si="34"/>
        <v>0</v>
      </c>
      <c r="K2233" s="277"/>
    </row>
    <row r="2234" spans="1:11" x14ac:dyDescent="0.15">
      <c r="A2234" s="274">
        <v>2233</v>
      </c>
      <c r="B2234" s="285" t="s">
        <v>2703</v>
      </c>
      <c r="C2234" s="285" t="s">
        <v>1056</v>
      </c>
      <c r="D2234" s="285">
        <v>0</v>
      </c>
      <c r="E2234" s="285">
        <v>100</v>
      </c>
      <c r="F2234" s="285" t="s">
        <v>456</v>
      </c>
      <c r="G2234" s="285">
        <v>1</v>
      </c>
      <c r="H2234" s="285">
        <f>'Pixel-System'!P104</f>
        <v>0</v>
      </c>
      <c r="I2234" s="345" t="s">
        <v>6218</v>
      </c>
      <c r="J2234" s="345">
        <f t="shared" si="34"/>
        <v>0</v>
      </c>
      <c r="K2234" s="277"/>
    </row>
    <row r="2235" spans="1:11" x14ac:dyDescent="0.15">
      <c r="A2235" s="274">
        <v>2234</v>
      </c>
      <c r="B2235" s="285" t="s">
        <v>2704</v>
      </c>
      <c r="C2235" s="285" t="s">
        <v>2705</v>
      </c>
      <c r="D2235" s="285">
        <v>0</v>
      </c>
      <c r="E2235" s="285">
        <v>100</v>
      </c>
      <c r="F2235" s="285" t="s">
        <v>468</v>
      </c>
      <c r="G2235" s="285">
        <v>1</v>
      </c>
      <c r="H2235" s="285">
        <f>'Pixel-System'!P105</f>
        <v>0</v>
      </c>
      <c r="I2235" s="345" t="s">
        <v>6218</v>
      </c>
      <c r="J2235" s="345">
        <f t="shared" si="34"/>
        <v>0</v>
      </c>
      <c r="K2235" s="277"/>
    </row>
    <row r="2236" spans="1:11" x14ac:dyDescent="0.15">
      <c r="A2236" s="274">
        <v>2235</v>
      </c>
      <c r="B2236" s="275" t="s">
        <v>2706</v>
      </c>
      <c r="C2236" s="275" t="s">
        <v>2705</v>
      </c>
      <c r="D2236" s="275">
        <v>0</v>
      </c>
      <c r="E2236" s="275">
        <v>100</v>
      </c>
      <c r="F2236" s="275" t="s">
        <v>2707</v>
      </c>
      <c r="G2236" s="275">
        <v>1</v>
      </c>
      <c r="H2236" s="275">
        <f>'Pixel-System'!Z10</f>
        <v>0</v>
      </c>
      <c r="I2236" s="276" t="s">
        <v>6223</v>
      </c>
      <c r="J2236" s="276">
        <f t="shared" si="34"/>
        <v>0</v>
      </c>
      <c r="K2236" s="277"/>
    </row>
    <row r="2237" spans="1:11" x14ac:dyDescent="0.15">
      <c r="A2237" s="274">
        <v>2236</v>
      </c>
      <c r="B2237" s="275" t="s">
        <v>2708</v>
      </c>
      <c r="C2237" s="275" t="s">
        <v>2709</v>
      </c>
      <c r="D2237" s="275">
        <v>0</v>
      </c>
      <c r="E2237" s="275">
        <v>100</v>
      </c>
      <c r="F2237" s="275" t="s">
        <v>2710</v>
      </c>
      <c r="G2237" s="275">
        <v>1</v>
      </c>
      <c r="H2237" s="275">
        <f>'Pixel-System'!Z11</f>
        <v>0</v>
      </c>
      <c r="I2237" s="276" t="s">
        <v>6223</v>
      </c>
      <c r="J2237" s="276">
        <f t="shared" si="34"/>
        <v>0</v>
      </c>
      <c r="K2237" s="277"/>
    </row>
    <row r="2238" spans="1:11" x14ac:dyDescent="0.15">
      <c r="A2238" s="274">
        <v>2237</v>
      </c>
      <c r="B2238" s="275" t="s">
        <v>2711</v>
      </c>
      <c r="C2238" s="275" t="s">
        <v>2709</v>
      </c>
      <c r="D2238" s="275">
        <v>0</v>
      </c>
      <c r="E2238" s="275">
        <v>100</v>
      </c>
      <c r="F2238" s="275" t="s">
        <v>2707</v>
      </c>
      <c r="G2238" s="275">
        <v>1</v>
      </c>
      <c r="H2238" s="275">
        <f>'Pixel-System'!Z12</f>
        <v>0</v>
      </c>
      <c r="I2238" s="276" t="s">
        <v>6223</v>
      </c>
      <c r="J2238" s="276">
        <f t="shared" si="34"/>
        <v>0</v>
      </c>
      <c r="K2238" s="277"/>
    </row>
    <row r="2239" spans="1:11" x14ac:dyDescent="0.15">
      <c r="A2239" s="274">
        <v>2238</v>
      </c>
      <c r="B2239" s="275" t="s">
        <v>2712</v>
      </c>
      <c r="C2239" s="275" t="s">
        <v>2705</v>
      </c>
      <c r="D2239" s="275">
        <v>0</v>
      </c>
      <c r="E2239" s="275">
        <v>100</v>
      </c>
      <c r="F2239" s="275" t="s">
        <v>2707</v>
      </c>
      <c r="G2239" s="275">
        <v>1</v>
      </c>
      <c r="H2239" s="275">
        <f>'Pixel-System'!Z13</f>
        <v>0</v>
      </c>
      <c r="I2239" s="276" t="s">
        <v>6223</v>
      </c>
      <c r="J2239" s="276">
        <f t="shared" si="34"/>
        <v>0</v>
      </c>
      <c r="K2239" s="277"/>
    </row>
    <row r="2240" spans="1:11" x14ac:dyDescent="0.15">
      <c r="A2240" s="274">
        <v>2239</v>
      </c>
      <c r="B2240" s="275" t="s">
        <v>2713</v>
      </c>
      <c r="C2240" s="275" t="s">
        <v>2705</v>
      </c>
      <c r="D2240" s="275">
        <v>0</v>
      </c>
      <c r="E2240" s="275">
        <v>100</v>
      </c>
      <c r="F2240" s="275" t="s">
        <v>468</v>
      </c>
      <c r="G2240" s="275">
        <v>1</v>
      </c>
      <c r="H2240" s="275">
        <f>'Pixel-System'!Z14</f>
        <v>0</v>
      </c>
      <c r="I2240" s="276" t="s">
        <v>6223</v>
      </c>
      <c r="J2240" s="276">
        <f t="shared" si="34"/>
        <v>0</v>
      </c>
      <c r="K2240" s="277"/>
    </row>
    <row r="2241" spans="1:11" x14ac:dyDescent="0.15">
      <c r="A2241" s="274">
        <v>2240</v>
      </c>
      <c r="B2241" s="275" t="s">
        <v>2714</v>
      </c>
      <c r="C2241" s="275" t="s">
        <v>2705</v>
      </c>
      <c r="D2241" s="275">
        <v>0</v>
      </c>
      <c r="E2241" s="275">
        <v>100</v>
      </c>
      <c r="F2241" s="275" t="s">
        <v>2707</v>
      </c>
      <c r="G2241" s="275">
        <v>1</v>
      </c>
      <c r="H2241" s="275">
        <f>'Pixel-System'!Z15</f>
        <v>0</v>
      </c>
      <c r="I2241" s="276" t="s">
        <v>6223</v>
      </c>
      <c r="J2241" s="276">
        <f t="shared" si="34"/>
        <v>0</v>
      </c>
      <c r="K2241" s="277"/>
    </row>
    <row r="2242" spans="1:11" x14ac:dyDescent="0.15">
      <c r="A2242" s="274">
        <v>2241</v>
      </c>
      <c r="B2242" s="275" t="s">
        <v>2715</v>
      </c>
      <c r="C2242" s="275" t="s">
        <v>2705</v>
      </c>
      <c r="D2242" s="275">
        <v>0</v>
      </c>
      <c r="E2242" s="275">
        <v>100</v>
      </c>
      <c r="F2242" s="275" t="s">
        <v>468</v>
      </c>
      <c r="G2242" s="275">
        <v>1</v>
      </c>
      <c r="H2242" s="275">
        <f>'Pixel-System'!Z16</f>
        <v>0</v>
      </c>
      <c r="I2242" s="276" t="s">
        <v>6223</v>
      </c>
      <c r="J2242" s="276">
        <f t="shared" si="34"/>
        <v>0</v>
      </c>
      <c r="K2242" s="277"/>
    </row>
    <row r="2243" spans="1:11" x14ac:dyDescent="0.15">
      <c r="A2243" s="274">
        <v>2242</v>
      </c>
      <c r="B2243" s="275" t="s">
        <v>2716</v>
      </c>
      <c r="C2243" s="275" t="s">
        <v>2705</v>
      </c>
      <c r="D2243" s="275">
        <v>0</v>
      </c>
      <c r="E2243" s="275">
        <v>100</v>
      </c>
      <c r="F2243" s="275" t="s">
        <v>468</v>
      </c>
      <c r="G2243" s="275">
        <v>1</v>
      </c>
      <c r="H2243" s="275">
        <f>'Pixel-System'!Z17</f>
        <v>0</v>
      </c>
      <c r="I2243" s="276" t="s">
        <v>6223</v>
      </c>
      <c r="J2243" s="276">
        <f t="shared" si="34"/>
        <v>0</v>
      </c>
      <c r="K2243" s="277"/>
    </row>
    <row r="2244" spans="1:11" x14ac:dyDescent="0.15">
      <c r="A2244" s="274">
        <v>2243</v>
      </c>
      <c r="B2244" s="275" t="s">
        <v>2717</v>
      </c>
      <c r="C2244" s="275" t="s">
        <v>2709</v>
      </c>
      <c r="D2244" s="275">
        <v>0</v>
      </c>
      <c r="E2244" s="275">
        <v>100</v>
      </c>
      <c r="F2244" s="275" t="s">
        <v>2707</v>
      </c>
      <c r="G2244" s="275">
        <v>1</v>
      </c>
      <c r="H2244" s="275">
        <f>'Pixel-System'!Z18</f>
        <v>0</v>
      </c>
      <c r="I2244" s="276" t="s">
        <v>6223</v>
      </c>
      <c r="J2244" s="276">
        <f t="shared" si="34"/>
        <v>0</v>
      </c>
      <c r="K2244" s="277"/>
    </row>
    <row r="2245" spans="1:11" x14ac:dyDescent="0.15">
      <c r="A2245" s="274">
        <v>2244</v>
      </c>
      <c r="B2245" s="275" t="s">
        <v>2718</v>
      </c>
      <c r="C2245" s="275" t="s">
        <v>2705</v>
      </c>
      <c r="D2245" s="275">
        <v>0</v>
      </c>
      <c r="E2245" s="275">
        <v>100</v>
      </c>
      <c r="F2245" s="275" t="s">
        <v>2707</v>
      </c>
      <c r="G2245" s="275">
        <v>1</v>
      </c>
      <c r="H2245" s="275">
        <f>'Pixel-System'!Z19</f>
        <v>0</v>
      </c>
      <c r="I2245" s="276" t="s">
        <v>6223</v>
      </c>
      <c r="J2245" s="276">
        <f t="shared" si="34"/>
        <v>0</v>
      </c>
      <c r="K2245" s="277"/>
    </row>
    <row r="2246" spans="1:11" x14ac:dyDescent="0.15">
      <c r="A2246" s="274">
        <v>2245</v>
      </c>
      <c r="B2246" s="275" t="s">
        <v>2719</v>
      </c>
      <c r="C2246" s="275" t="s">
        <v>2709</v>
      </c>
      <c r="D2246" s="275">
        <v>0</v>
      </c>
      <c r="E2246" s="275">
        <v>100</v>
      </c>
      <c r="F2246" s="275" t="s">
        <v>2707</v>
      </c>
      <c r="G2246" s="275">
        <v>1</v>
      </c>
      <c r="H2246" s="275">
        <f>'Pixel-System'!Z20</f>
        <v>0</v>
      </c>
      <c r="I2246" s="276" t="s">
        <v>6223</v>
      </c>
      <c r="J2246" s="276">
        <f t="shared" si="34"/>
        <v>0</v>
      </c>
      <c r="K2246" s="277"/>
    </row>
    <row r="2247" spans="1:11" x14ac:dyDescent="0.15">
      <c r="A2247" s="274">
        <v>2246</v>
      </c>
      <c r="B2247" s="275" t="s">
        <v>2720</v>
      </c>
      <c r="C2247" s="275" t="s">
        <v>2709</v>
      </c>
      <c r="D2247" s="275">
        <v>0</v>
      </c>
      <c r="E2247" s="275">
        <v>100</v>
      </c>
      <c r="F2247" s="275" t="s">
        <v>2707</v>
      </c>
      <c r="G2247" s="275">
        <v>1</v>
      </c>
      <c r="H2247" s="275">
        <f>'Pixel-System'!Z21</f>
        <v>0</v>
      </c>
      <c r="I2247" s="276" t="s">
        <v>6223</v>
      </c>
      <c r="J2247" s="276">
        <f t="shared" si="34"/>
        <v>0</v>
      </c>
      <c r="K2247" s="277"/>
    </row>
    <row r="2248" spans="1:11" x14ac:dyDescent="0.15">
      <c r="A2248" s="274">
        <v>2247</v>
      </c>
      <c r="B2248" s="275" t="s">
        <v>2721</v>
      </c>
      <c r="C2248" s="275" t="s">
        <v>2705</v>
      </c>
      <c r="D2248" s="275">
        <v>0</v>
      </c>
      <c r="E2248" s="275">
        <v>100</v>
      </c>
      <c r="F2248" s="275" t="s">
        <v>468</v>
      </c>
      <c r="G2248" s="275">
        <v>1</v>
      </c>
      <c r="H2248" s="275">
        <f>'Pixel-System'!Z22</f>
        <v>7</v>
      </c>
      <c r="I2248" s="276" t="s">
        <v>6223</v>
      </c>
      <c r="J2248" s="276">
        <f t="shared" si="34"/>
        <v>700</v>
      </c>
      <c r="K2248" s="277"/>
    </row>
    <row r="2249" spans="1:11" x14ac:dyDescent="0.15">
      <c r="A2249" s="274">
        <v>2248</v>
      </c>
      <c r="B2249" s="275" t="s">
        <v>2722</v>
      </c>
      <c r="C2249" s="275" t="s">
        <v>2705</v>
      </c>
      <c r="D2249" s="275">
        <v>0</v>
      </c>
      <c r="E2249" s="275">
        <v>100</v>
      </c>
      <c r="F2249" s="275" t="s">
        <v>468</v>
      </c>
      <c r="G2249" s="275">
        <v>1</v>
      </c>
      <c r="H2249" s="275">
        <f>'Pixel-System'!Z23</f>
        <v>5</v>
      </c>
      <c r="I2249" s="276" t="s">
        <v>6223</v>
      </c>
      <c r="J2249" s="276">
        <f t="shared" si="34"/>
        <v>500</v>
      </c>
      <c r="K2249" s="277"/>
    </row>
    <row r="2250" spans="1:11" x14ac:dyDescent="0.15">
      <c r="A2250" s="274">
        <v>2249</v>
      </c>
      <c r="B2250" s="275" t="s">
        <v>2723</v>
      </c>
      <c r="C2250" s="275" t="s">
        <v>2709</v>
      </c>
      <c r="D2250" s="275">
        <v>0</v>
      </c>
      <c r="E2250" s="275">
        <v>100</v>
      </c>
      <c r="F2250" s="275" t="s">
        <v>2707</v>
      </c>
      <c r="G2250" s="275">
        <v>1</v>
      </c>
      <c r="H2250" s="275">
        <f>'Pixel-System'!Z24</f>
        <v>0</v>
      </c>
      <c r="I2250" s="276" t="s">
        <v>6223</v>
      </c>
      <c r="J2250" s="276">
        <f t="shared" si="34"/>
        <v>0</v>
      </c>
      <c r="K2250" s="277"/>
    </row>
    <row r="2251" spans="1:11" x14ac:dyDescent="0.15">
      <c r="A2251" s="274">
        <v>2250</v>
      </c>
      <c r="B2251" s="275" t="s">
        <v>2724</v>
      </c>
      <c r="C2251" s="275" t="s">
        <v>2709</v>
      </c>
      <c r="D2251" s="275">
        <v>0</v>
      </c>
      <c r="E2251" s="275">
        <v>100</v>
      </c>
      <c r="F2251" s="275" t="s">
        <v>2707</v>
      </c>
      <c r="G2251" s="275">
        <v>1</v>
      </c>
      <c r="H2251" s="275">
        <f>'Pixel-System'!Z25</f>
        <v>0</v>
      </c>
      <c r="I2251" s="276" t="s">
        <v>6223</v>
      </c>
      <c r="J2251" s="276">
        <f t="shared" si="34"/>
        <v>0</v>
      </c>
      <c r="K2251" s="277"/>
    </row>
    <row r="2252" spans="1:11" x14ac:dyDescent="0.15">
      <c r="A2252" s="274">
        <v>2251</v>
      </c>
      <c r="B2252" s="275" t="s">
        <v>2725</v>
      </c>
      <c r="C2252" s="275" t="s">
        <v>2709</v>
      </c>
      <c r="D2252" s="275">
        <v>0</v>
      </c>
      <c r="E2252" s="275">
        <v>100</v>
      </c>
      <c r="F2252" s="275" t="s">
        <v>468</v>
      </c>
      <c r="G2252" s="275">
        <v>1</v>
      </c>
      <c r="H2252" s="275">
        <f>'Pixel-System'!Z26</f>
        <v>0</v>
      </c>
      <c r="I2252" s="276" t="s">
        <v>6223</v>
      </c>
      <c r="J2252" s="276">
        <f t="shared" si="34"/>
        <v>0</v>
      </c>
      <c r="K2252" s="277"/>
    </row>
    <row r="2253" spans="1:11" x14ac:dyDescent="0.15">
      <c r="A2253" s="274">
        <v>2252</v>
      </c>
      <c r="B2253" s="275" t="s">
        <v>2726</v>
      </c>
      <c r="C2253" s="275" t="s">
        <v>2709</v>
      </c>
      <c r="D2253" s="275">
        <v>0</v>
      </c>
      <c r="E2253" s="275">
        <v>100</v>
      </c>
      <c r="F2253" s="275" t="s">
        <v>2707</v>
      </c>
      <c r="G2253" s="275">
        <v>1</v>
      </c>
      <c r="H2253" s="275">
        <f>'Pixel-System'!Z27</f>
        <v>0</v>
      </c>
      <c r="I2253" s="276" t="s">
        <v>6223</v>
      </c>
      <c r="J2253" s="276">
        <f t="shared" ref="J2253:J2316" si="35">H2253*100</f>
        <v>0</v>
      </c>
      <c r="K2253" s="277"/>
    </row>
    <row r="2254" spans="1:11" x14ac:dyDescent="0.15">
      <c r="A2254" s="274">
        <v>2253</v>
      </c>
      <c r="B2254" s="275" t="s">
        <v>2727</v>
      </c>
      <c r="C2254" s="275" t="s">
        <v>2709</v>
      </c>
      <c r="D2254" s="275">
        <v>0</v>
      </c>
      <c r="E2254" s="275">
        <v>100</v>
      </c>
      <c r="F2254" s="275" t="s">
        <v>2707</v>
      </c>
      <c r="G2254" s="275">
        <v>1</v>
      </c>
      <c r="H2254" s="275">
        <f>'Pixel-System'!Z28</f>
        <v>0</v>
      </c>
      <c r="I2254" s="276" t="s">
        <v>6223</v>
      </c>
      <c r="J2254" s="276">
        <f t="shared" si="35"/>
        <v>0</v>
      </c>
      <c r="K2254" s="277"/>
    </row>
    <row r="2255" spans="1:11" x14ac:dyDescent="0.15">
      <c r="A2255" s="274">
        <v>2254</v>
      </c>
      <c r="B2255" s="275" t="s">
        <v>2728</v>
      </c>
      <c r="C2255" s="275" t="s">
        <v>2709</v>
      </c>
      <c r="D2255" s="275">
        <v>0</v>
      </c>
      <c r="E2255" s="275">
        <v>100</v>
      </c>
      <c r="F2255" s="275" t="s">
        <v>2707</v>
      </c>
      <c r="G2255" s="275">
        <v>1</v>
      </c>
      <c r="H2255" s="275">
        <f>'Pixel-System'!Z29</f>
        <v>0</v>
      </c>
      <c r="I2255" s="276" t="s">
        <v>6223</v>
      </c>
      <c r="J2255" s="276">
        <f t="shared" si="35"/>
        <v>0</v>
      </c>
      <c r="K2255" s="277"/>
    </row>
    <row r="2256" spans="1:11" x14ac:dyDescent="0.15">
      <c r="A2256" s="274">
        <v>2255</v>
      </c>
      <c r="B2256" s="275" t="s">
        <v>2729</v>
      </c>
      <c r="C2256" s="275" t="s">
        <v>2709</v>
      </c>
      <c r="D2256" s="275">
        <v>0</v>
      </c>
      <c r="E2256" s="275">
        <v>100</v>
      </c>
      <c r="F2256" s="275" t="s">
        <v>2707</v>
      </c>
      <c r="G2256" s="275">
        <v>1</v>
      </c>
      <c r="H2256" s="275">
        <f>'Pixel-System'!Z30</f>
        <v>0</v>
      </c>
      <c r="I2256" s="276" t="s">
        <v>6223</v>
      </c>
      <c r="J2256" s="276">
        <f t="shared" si="35"/>
        <v>0</v>
      </c>
      <c r="K2256" s="277"/>
    </row>
    <row r="2257" spans="1:11" x14ac:dyDescent="0.15">
      <c r="A2257" s="274">
        <v>2256</v>
      </c>
      <c r="B2257" s="275" t="s">
        <v>2730</v>
      </c>
      <c r="C2257" s="275" t="s">
        <v>2709</v>
      </c>
      <c r="D2257" s="275">
        <v>0</v>
      </c>
      <c r="E2257" s="275">
        <v>100</v>
      </c>
      <c r="F2257" s="275" t="s">
        <v>2707</v>
      </c>
      <c r="G2257" s="275">
        <v>1</v>
      </c>
      <c r="H2257" s="275">
        <f>'Pixel-System'!Z31</f>
        <v>0</v>
      </c>
      <c r="I2257" s="276" t="s">
        <v>6223</v>
      </c>
      <c r="J2257" s="276">
        <f t="shared" si="35"/>
        <v>0</v>
      </c>
      <c r="K2257" s="277"/>
    </row>
    <row r="2258" spans="1:11" x14ac:dyDescent="0.15">
      <c r="A2258" s="274">
        <v>2257</v>
      </c>
      <c r="B2258" s="275" t="s">
        <v>2731</v>
      </c>
      <c r="C2258" s="275" t="s">
        <v>2709</v>
      </c>
      <c r="D2258" s="275">
        <v>0</v>
      </c>
      <c r="E2258" s="275">
        <v>100</v>
      </c>
      <c r="F2258" s="275" t="s">
        <v>2707</v>
      </c>
      <c r="G2258" s="275">
        <v>1</v>
      </c>
      <c r="H2258" s="275">
        <f>'Pixel-System'!Z32</f>
        <v>0</v>
      </c>
      <c r="I2258" s="276" t="s">
        <v>6223</v>
      </c>
      <c r="J2258" s="276">
        <f t="shared" si="35"/>
        <v>0</v>
      </c>
      <c r="K2258" s="277"/>
    </row>
    <row r="2259" spans="1:11" x14ac:dyDescent="0.15">
      <c r="A2259" s="274">
        <v>2258</v>
      </c>
      <c r="B2259" s="275" t="s">
        <v>2732</v>
      </c>
      <c r="C2259" s="275" t="s">
        <v>2709</v>
      </c>
      <c r="D2259" s="275">
        <v>0</v>
      </c>
      <c r="E2259" s="275">
        <v>100</v>
      </c>
      <c r="F2259" s="275" t="s">
        <v>2707</v>
      </c>
      <c r="G2259" s="275">
        <v>1</v>
      </c>
      <c r="H2259" s="275">
        <f>'Pixel-System'!Z33</f>
        <v>0</v>
      </c>
      <c r="I2259" s="276" t="s">
        <v>6223</v>
      </c>
      <c r="J2259" s="276">
        <f t="shared" si="35"/>
        <v>0</v>
      </c>
      <c r="K2259" s="277"/>
    </row>
    <row r="2260" spans="1:11" x14ac:dyDescent="0.15">
      <c r="A2260" s="274">
        <v>2259</v>
      </c>
      <c r="B2260" s="275" t="s">
        <v>2733</v>
      </c>
      <c r="C2260" s="275" t="s">
        <v>2709</v>
      </c>
      <c r="D2260" s="275">
        <v>0</v>
      </c>
      <c r="E2260" s="275">
        <v>100</v>
      </c>
      <c r="F2260" s="275" t="s">
        <v>2707</v>
      </c>
      <c r="G2260" s="275">
        <v>1</v>
      </c>
      <c r="H2260" s="275">
        <f>'Pixel-System'!Z34</f>
        <v>0</v>
      </c>
      <c r="I2260" s="276" t="s">
        <v>6223</v>
      </c>
      <c r="J2260" s="276">
        <f t="shared" si="35"/>
        <v>0</v>
      </c>
      <c r="K2260" s="277"/>
    </row>
    <row r="2261" spans="1:11" x14ac:dyDescent="0.15">
      <c r="A2261" s="274">
        <v>2260</v>
      </c>
      <c r="B2261" s="275" t="s">
        <v>2734</v>
      </c>
      <c r="C2261" s="275" t="s">
        <v>2709</v>
      </c>
      <c r="D2261" s="275">
        <v>0</v>
      </c>
      <c r="E2261" s="275">
        <v>100</v>
      </c>
      <c r="F2261" s="275" t="s">
        <v>2707</v>
      </c>
      <c r="G2261" s="275">
        <v>1</v>
      </c>
      <c r="H2261" s="275">
        <f>'Pixel-System'!Z35</f>
        <v>0</v>
      </c>
      <c r="I2261" s="276" t="s">
        <v>6223</v>
      </c>
      <c r="J2261" s="276">
        <f t="shared" si="35"/>
        <v>0</v>
      </c>
      <c r="K2261" s="277"/>
    </row>
    <row r="2262" spans="1:11" x14ac:dyDescent="0.15">
      <c r="A2262" s="274">
        <v>2261</v>
      </c>
      <c r="B2262" s="275" t="s">
        <v>2735</v>
      </c>
      <c r="C2262" s="275" t="s">
        <v>2709</v>
      </c>
      <c r="D2262" s="275">
        <v>0</v>
      </c>
      <c r="E2262" s="275">
        <v>100</v>
      </c>
      <c r="F2262" s="275" t="s">
        <v>2707</v>
      </c>
      <c r="G2262" s="275">
        <v>1</v>
      </c>
      <c r="H2262" s="275">
        <f>'Pixel-System'!Z36</f>
        <v>0</v>
      </c>
      <c r="I2262" s="276" t="s">
        <v>6223</v>
      </c>
      <c r="J2262" s="276">
        <f t="shared" si="35"/>
        <v>0</v>
      </c>
      <c r="K2262" s="277"/>
    </row>
    <row r="2263" spans="1:11" x14ac:dyDescent="0.15">
      <c r="A2263" s="274">
        <v>2262</v>
      </c>
      <c r="B2263" s="275" t="s">
        <v>2736</v>
      </c>
      <c r="C2263" s="275" t="s">
        <v>2709</v>
      </c>
      <c r="D2263" s="275">
        <v>0</v>
      </c>
      <c r="E2263" s="275">
        <v>100</v>
      </c>
      <c r="F2263" s="275" t="s">
        <v>2707</v>
      </c>
      <c r="G2263" s="275">
        <v>1</v>
      </c>
      <c r="H2263" s="275">
        <f>'Pixel-System'!Z37</f>
        <v>0</v>
      </c>
      <c r="I2263" s="276" t="s">
        <v>6223</v>
      </c>
      <c r="J2263" s="276">
        <f t="shared" si="35"/>
        <v>0</v>
      </c>
      <c r="K2263" s="277"/>
    </row>
    <row r="2264" spans="1:11" x14ac:dyDescent="0.15">
      <c r="A2264" s="274">
        <v>2263</v>
      </c>
      <c r="B2264" s="275" t="s">
        <v>2737</v>
      </c>
      <c r="C2264" s="275" t="s">
        <v>2709</v>
      </c>
      <c r="D2264" s="275">
        <v>0</v>
      </c>
      <c r="E2264" s="275">
        <v>100</v>
      </c>
      <c r="F2264" s="275" t="s">
        <v>2707</v>
      </c>
      <c r="G2264" s="275">
        <v>1</v>
      </c>
      <c r="H2264" s="275">
        <f>'Pixel-System'!Z38</f>
        <v>50</v>
      </c>
      <c r="I2264" s="276" t="s">
        <v>6223</v>
      </c>
      <c r="J2264" s="276">
        <f t="shared" si="35"/>
        <v>5000</v>
      </c>
      <c r="K2264" s="277"/>
    </row>
    <row r="2265" spans="1:11" x14ac:dyDescent="0.15">
      <c r="A2265" s="274">
        <v>2264</v>
      </c>
      <c r="B2265" s="275" t="s">
        <v>2738</v>
      </c>
      <c r="C2265" s="275" t="s">
        <v>2705</v>
      </c>
      <c r="D2265" s="275">
        <v>0</v>
      </c>
      <c r="E2265" s="275">
        <v>100</v>
      </c>
      <c r="F2265" s="275" t="s">
        <v>468</v>
      </c>
      <c r="G2265" s="275">
        <v>1</v>
      </c>
      <c r="H2265" s="275">
        <f>'Pixel-System'!Z39</f>
        <v>50</v>
      </c>
      <c r="I2265" s="276" t="s">
        <v>6223</v>
      </c>
      <c r="J2265" s="276">
        <f t="shared" si="35"/>
        <v>5000</v>
      </c>
      <c r="K2265" s="277"/>
    </row>
    <row r="2266" spans="1:11" x14ac:dyDescent="0.15">
      <c r="A2266" s="274">
        <v>2265</v>
      </c>
      <c r="B2266" s="275" t="s">
        <v>2739</v>
      </c>
      <c r="C2266" s="275" t="s">
        <v>2709</v>
      </c>
      <c r="D2266" s="275">
        <v>0</v>
      </c>
      <c r="E2266" s="275">
        <v>100</v>
      </c>
      <c r="F2266" s="275" t="s">
        <v>2707</v>
      </c>
      <c r="G2266" s="275">
        <v>1</v>
      </c>
      <c r="H2266" s="275">
        <f>'Pixel-System'!Z40</f>
        <v>0</v>
      </c>
      <c r="I2266" s="276" t="s">
        <v>6223</v>
      </c>
      <c r="J2266" s="276">
        <f t="shared" si="35"/>
        <v>0</v>
      </c>
      <c r="K2266" s="277"/>
    </row>
    <row r="2267" spans="1:11" x14ac:dyDescent="0.15">
      <c r="A2267" s="274">
        <v>2266</v>
      </c>
      <c r="B2267" s="275" t="s">
        <v>2740</v>
      </c>
      <c r="C2267" s="275" t="s">
        <v>2709</v>
      </c>
      <c r="D2267" s="275">
        <v>0</v>
      </c>
      <c r="E2267" s="275">
        <v>100</v>
      </c>
      <c r="F2267" s="275" t="s">
        <v>2707</v>
      </c>
      <c r="G2267" s="275">
        <v>1</v>
      </c>
      <c r="H2267" s="275">
        <f>'Pixel-System'!Z41</f>
        <v>0</v>
      </c>
      <c r="I2267" s="276" t="s">
        <v>6223</v>
      </c>
      <c r="J2267" s="276">
        <f t="shared" si="35"/>
        <v>0</v>
      </c>
      <c r="K2267" s="277"/>
    </row>
    <row r="2268" spans="1:11" x14ac:dyDescent="0.15">
      <c r="A2268" s="274">
        <v>2267</v>
      </c>
      <c r="B2268" s="275" t="s">
        <v>2741</v>
      </c>
      <c r="C2268" s="275" t="s">
        <v>2709</v>
      </c>
      <c r="D2268" s="275">
        <v>0</v>
      </c>
      <c r="E2268" s="275">
        <v>100</v>
      </c>
      <c r="F2268" s="275" t="s">
        <v>2707</v>
      </c>
      <c r="G2268" s="275">
        <v>1</v>
      </c>
      <c r="H2268" s="275">
        <f>'Pixel-System'!Z42</f>
        <v>0</v>
      </c>
      <c r="I2268" s="276" t="s">
        <v>6223</v>
      </c>
      <c r="J2268" s="276">
        <f t="shared" si="35"/>
        <v>0</v>
      </c>
      <c r="K2268" s="277"/>
    </row>
    <row r="2269" spans="1:11" x14ac:dyDescent="0.15">
      <c r="A2269" s="274">
        <v>2268</v>
      </c>
      <c r="B2269" s="275" t="s">
        <v>2742</v>
      </c>
      <c r="C2269" s="275" t="s">
        <v>2709</v>
      </c>
      <c r="D2269" s="275">
        <v>0</v>
      </c>
      <c r="E2269" s="275">
        <v>100</v>
      </c>
      <c r="F2269" s="275" t="s">
        <v>2707</v>
      </c>
      <c r="G2269" s="275">
        <v>1</v>
      </c>
      <c r="H2269" s="275">
        <f>'Pixel-System'!Z43</f>
        <v>0</v>
      </c>
      <c r="I2269" s="276" t="s">
        <v>6223</v>
      </c>
      <c r="J2269" s="276">
        <f t="shared" si="35"/>
        <v>0</v>
      </c>
      <c r="K2269" s="277"/>
    </row>
    <row r="2270" spans="1:11" x14ac:dyDescent="0.15">
      <c r="A2270" s="274">
        <v>2269</v>
      </c>
      <c r="B2270" s="275" t="s">
        <v>2743</v>
      </c>
      <c r="C2270" s="275" t="s">
        <v>2709</v>
      </c>
      <c r="D2270" s="275">
        <v>0</v>
      </c>
      <c r="E2270" s="275">
        <v>100</v>
      </c>
      <c r="F2270" s="275" t="s">
        <v>2707</v>
      </c>
      <c r="G2270" s="275">
        <v>1</v>
      </c>
      <c r="H2270" s="275">
        <f>'Pixel-System'!Z44</f>
        <v>0</v>
      </c>
      <c r="I2270" s="276" t="s">
        <v>6223</v>
      </c>
      <c r="J2270" s="276">
        <f t="shared" si="35"/>
        <v>0</v>
      </c>
      <c r="K2270" s="277"/>
    </row>
    <row r="2271" spans="1:11" x14ac:dyDescent="0.15">
      <c r="A2271" s="274">
        <v>2270</v>
      </c>
      <c r="B2271" s="275" t="s">
        <v>2744</v>
      </c>
      <c r="C2271" s="275" t="s">
        <v>2709</v>
      </c>
      <c r="D2271" s="275">
        <v>0</v>
      </c>
      <c r="E2271" s="275">
        <v>100</v>
      </c>
      <c r="F2271" s="275" t="s">
        <v>2707</v>
      </c>
      <c r="G2271" s="275">
        <v>1</v>
      </c>
      <c r="H2271" s="275">
        <f>'Pixel-System'!Z45</f>
        <v>0</v>
      </c>
      <c r="I2271" s="276" t="s">
        <v>6223</v>
      </c>
      <c r="J2271" s="276">
        <f t="shared" si="35"/>
        <v>0</v>
      </c>
      <c r="K2271" s="277"/>
    </row>
    <row r="2272" spans="1:11" x14ac:dyDescent="0.15">
      <c r="A2272" s="274">
        <v>2271</v>
      </c>
      <c r="B2272" s="275" t="s">
        <v>2745</v>
      </c>
      <c r="C2272" s="275" t="s">
        <v>2709</v>
      </c>
      <c r="D2272" s="275">
        <v>0</v>
      </c>
      <c r="E2272" s="275">
        <v>100</v>
      </c>
      <c r="F2272" s="275" t="s">
        <v>468</v>
      </c>
      <c r="G2272" s="275">
        <v>1</v>
      </c>
      <c r="H2272" s="275">
        <f>'Pixel-System'!Z46</f>
        <v>0</v>
      </c>
      <c r="I2272" s="276" t="s">
        <v>6223</v>
      </c>
      <c r="J2272" s="276">
        <f t="shared" si="35"/>
        <v>0</v>
      </c>
      <c r="K2272" s="277"/>
    </row>
    <row r="2273" spans="1:11" x14ac:dyDescent="0.15">
      <c r="A2273" s="274">
        <v>2272</v>
      </c>
      <c r="B2273" s="275" t="s">
        <v>2746</v>
      </c>
      <c r="C2273" s="275" t="s">
        <v>2709</v>
      </c>
      <c r="D2273" s="275">
        <v>0</v>
      </c>
      <c r="E2273" s="275">
        <v>100</v>
      </c>
      <c r="F2273" s="275" t="s">
        <v>2707</v>
      </c>
      <c r="G2273" s="275">
        <v>1</v>
      </c>
      <c r="H2273" s="275">
        <f>'Pixel-System'!Z47</f>
        <v>0</v>
      </c>
      <c r="I2273" s="276" t="s">
        <v>6223</v>
      </c>
      <c r="J2273" s="276">
        <f t="shared" si="35"/>
        <v>0</v>
      </c>
      <c r="K2273" s="277"/>
    </row>
    <row r="2274" spans="1:11" x14ac:dyDescent="0.15">
      <c r="A2274" s="274">
        <v>2273</v>
      </c>
      <c r="B2274" s="275" t="s">
        <v>2747</v>
      </c>
      <c r="C2274" s="275" t="s">
        <v>2709</v>
      </c>
      <c r="D2274" s="275">
        <v>0</v>
      </c>
      <c r="E2274" s="275">
        <v>100</v>
      </c>
      <c r="F2274" s="275" t="s">
        <v>2707</v>
      </c>
      <c r="G2274" s="275">
        <v>1</v>
      </c>
      <c r="H2274" s="275">
        <f>'Pixel-System'!Z48</f>
        <v>0</v>
      </c>
      <c r="I2274" s="276" t="s">
        <v>6223</v>
      </c>
      <c r="J2274" s="276">
        <f t="shared" si="35"/>
        <v>0</v>
      </c>
      <c r="K2274" s="277"/>
    </row>
    <row r="2275" spans="1:11" x14ac:dyDescent="0.15">
      <c r="A2275" s="274">
        <v>2274</v>
      </c>
      <c r="B2275" s="275" t="s">
        <v>2748</v>
      </c>
      <c r="C2275" s="275" t="s">
        <v>2709</v>
      </c>
      <c r="D2275" s="275">
        <v>0</v>
      </c>
      <c r="E2275" s="275">
        <v>100</v>
      </c>
      <c r="F2275" s="275" t="s">
        <v>2707</v>
      </c>
      <c r="G2275" s="275">
        <v>1</v>
      </c>
      <c r="H2275" s="275">
        <f>'Pixel-System'!Z49</f>
        <v>0</v>
      </c>
      <c r="I2275" s="276" t="s">
        <v>6223</v>
      </c>
      <c r="J2275" s="276">
        <f t="shared" si="35"/>
        <v>0</v>
      </c>
      <c r="K2275" s="277"/>
    </row>
    <row r="2276" spans="1:11" x14ac:dyDescent="0.15">
      <c r="A2276" s="274">
        <v>2275</v>
      </c>
      <c r="B2276" s="275" t="s">
        <v>2749</v>
      </c>
      <c r="C2276" s="275" t="s">
        <v>2705</v>
      </c>
      <c r="D2276" s="275">
        <v>0</v>
      </c>
      <c r="E2276" s="275">
        <v>100</v>
      </c>
      <c r="F2276" s="275" t="s">
        <v>468</v>
      </c>
      <c r="G2276" s="275">
        <v>1</v>
      </c>
      <c r="H2276" s="275">
        <f>'Pixel-System'!Z50</f>
        <v>0</v>
      </c>
      <c r="I2276" s="276" t="s">
        <v>6223</v>
      </c>
      <c r="J2276" s="276">
        <f t="shared" si="35"/>
        <v>0</v>
      </c>
      <c r="K2276" s="277"/>
    </row>
    <row r="2277" spans="1:11" x14ac:dyDescent="0.15">
      <c r="A2277" s="274">
        <v>2276</v>
      </c>
      <c r="B2277" s="275" t="s">
        <v>2750</v>
      </c>
      <c r="C2277" s="275" t="s">
        <v>2709</v>
      </c>
      <c r="D2277" s="275">
        <v>0</v>
      </c>
      <c r="E2277" s="275">
        <v>100</v>
      </c>
      <c r="F2277" s="275" t="s">
        <v>2707</v>
      </c>
      <c r="G2277" s="275">
        <v>1</v>
      </c>
      <c r="H2277" s="275">
        <f>'Pixel-System'!Z51</f>
        <v>0</v>
      </c>
      <c r="I2277" s="276" t="s">
        <v>6223</v>
      </c>
      <c r="J2277" s="276">
        <f t="shared" si="35"/>
        <v>0</v>
      </c>
      <c r="K2277" s="277"/>
    </row>
    <row r="2278" spans="1:11" x14ac:dyDescent="0.15">
      <c r="A2278" s="274">
        <v>2277</v>
      </c>
      <c r="B2278" s="275" t="s">
        <v>2751</v>
      </c>
      <c r="C2278" s="275" t="s">
        <v>2709</v>
      </c>
      <c r="D2278" s="275">
        <v>0</v>
      </c>
      <c r="E2278" s="275">
        <v>100</v>
      </c>
      <c r="F2278" s="275" t="s">
        <v>2707</v>
      </c>
      <c r="G2278" s="275">
        <v>1</v>
      </c>
      <c r="H2278" s="275">
        <f>'Pixel-System'!Z52</f>
        <v>0</v>
      </c>
      <c r="I2278" s="276" t="s">
        <v>6223</v>
      </c>
      <c r="J2278" s="276">
        <f t="shared" si="35"/>
        <v>0</v>
      </c>
      <c r="K2278" s="277"/>
    </row>
    <row r="2279" spans="1:11" x14ac:dyDescent="0.15">
      <c r="A2279" s="274">
        <v>2278</v>
      </c>
      <c r="B2279" s="275" t="s">
        <v>2752</v>
      </c>
      <c r="C2279" s="275" t="s">
        <v>2709</v>
      </c>
      <c r="D2279" s="275">
        <v>0</v>
      </c>
      <c r="E2279" s="275">
        <v>100</v>
      </c>
      <c r="F2279" s="275" t="s">
        <v>2707</v>
      </c>
      <c r="G2279" s="275">
        <v>1</v>
      </c>
      <c r="H2279" s="275">
        <f>'Pixel-System'!Z53</f>
        <v>0</v>
      </c>
      <c r="I2279" s="276" t="s">
        <v>6223</v>
      </c>
      <c r="J2279" s="276">
        <f t="shared" si="35"/>
        <v>0</v>
      </c>
      <c r="K2279" s="277"/>
    </row>
    <row r="2280" spans="1:11" x14ac:dyDescent="0.15">
      <c r="A2280" s="274">
        <v>2279</v>
      </c>
      <c r="B2280" s="275" t="s">
        <v>2753</v>
      </c>
      <c r="C2280" s="275" t="s">
        <v>2709</v>
      </c>
      <c r="D2280" s="275">
        <v>0</v>
      </c>
      <c r="E2280" s="275">
        <v>100</v>
      </c>
      <c r="F2280" s="275" t="s">
        <v>2707</v>
      </c>
      <c r="G2280" s="275">
        <v>1</v>
      </c>
      <c r="H2280" s="275">
        <f>'Pixel-System'!Z54</f>
        <v>0</v>
      </c>
      <c r="I2280" s="276" t="s">
        <v>6223</v>
      </c>
      <c r="J2280" s="276">
        <f t="shared" si="35"/>
        <v>0</v>
      </c>
      <c r="K2280" s="277"/>
    </row>
    <row r="2281" spans="1:11" x14ac:dyDescent="0.15">
      <c r="A2281" s="274">
        <v>2280</v>
      </c>
      <c r="B2281" s="275" t="s">
        <v>2754</v>
      </c>
      <c r="C2281" s="275" t="s">
        <v>2705</v>
      </c>
      <c r="D2281" s="275">
        <v>0</v>
      </c>
      <c r="E2281" s="275">
        <v>100</v>
      </c>
      <c r="F2281" s="275" t="s">
        <v>2707</v>
      </c>
      <c r="G2281" s="275">
        <v>1</v>
      </c>
      <c r="H2281" s="275">
        <f>'Pixel-System'!Z55</f>
        <v>0</v>
      </c>
      <c r="I2281" s="276" t="s">
        <v>6223</v>
      </c>
      <c r="J2281" s="276">
        <f t="shared" si="35"/>
        <v>0</v>
      </c>
      <c r="K2281" s="277"/>
    </row>
    <row r="2282" spans="1:11" x14ac:dyDescent="0.15">
      <c r="A2282" s="274">
        <v>2281</v>
      </c>
      <c r="B2282" s="275" t="s">
        <v>2755</v>
      </c>
      <c r="C2282" s="275" t="s">
        <v>2709</v>
      </c>
      <c r="D2282" s="275">
        <v>0</v>
      </c>
      <c r="E2282" s="275">
        <v>100</v>
      </c>
      <c r="F2282" s="275" t="s">
        <v>2707</v>
      </c>
      <c r="G2282" s="275">
        <v>1</v>
      </c>
      <c r="H2282" s="275">
        <f>'Pixel-System'!Z56</f>
        <v>0</v>
      </c>
      <c r="I2282" s="276" t="s">
        <v>6223</v>
      </c>
      <c r="J2282" s="276">
        <f t="shared" si="35"/>
        <v>0</v>
      </c>
      <c r="K2282" s="277"/>
    </row>
    <row r="2283" spans="1:11" x14ac:dyDescent="0.15">
      <c r="A2283" s="274">
        <v>2282</v>
      </c>
      <c r="B2283" s="275" t="s">
        <v>2756</v>
      </c>
      <c r="C2283" s="275" t="s">
        <v>2709</v>
      </c>
      <c r="D2283" s="275">
        <v>0</v>
      </c>
      <c r="E2283" s="275">
        <v>100</v>
      </c>
      <c r="F2283" s="275" t="s">
        <v>2707</v>
      </c>
      <c r="G2283" s="275">
        <v>1</v>
      </c>
      <c r="H2283" s="275">
        <f>'Pixel-System'!Z57</f>
        <v>0</v>
      </c>
      <c r="I2283" s="276" t="s">
        <v>6223</v>
      </c>
      <c r="J2283" s="276">
        <f t="shared" si="35"/>
        <v>0</v>
      </c>
      <c r="K2283" s="277"/>
    </row>
    <row r="2284" spans="1:11" x14ac:dyDescent="0.15">
      <c r="A2284" s="274">
        <v>2283</v>
      </c>
      <c r="B2284" s="275" t="s">
        <v>2757</v>
      </c>
      <c r="C2284" s="275" t="s">
        <v>2709</v>
      </c>
      <c r="D2284" s="275">
        <v>0</v>
      </c>
      <c r="E2284" s="275">
        <v>100</v>
      </c>
      <c r="F2284" s="275" t="s">
        <v>2707</v>
      </c>
      <c r="G2284" s="275">
        <v>1</v>
      </c>
      <c r="H2284" s="275">
        <f>'Pixel-System'!Z58</f>
        <v>0</v>
      </c>
      <c r="I2284" s="276" t="s">
        <v>6223</v>
      </c>
      <c r="J2284" s="276">
        <f t="shared" si="35"/>
        <v>0</v>
      </c>
      <c r="K2284" s="277"/>
    </row>
    <row r="2285" spans="1:11" x14ac:dyDescent="0.15">
      <c r="A2285" s="274">
        <v>2284</v>
      </c>
      <c r="B2285" s="275" t="s">
        <v>2758</v>
      </c>
      <c r="C2285" s="275" t="s">
        <v>2709</v>
      </c>
      <c r="D2285" s="275">
        <v>0</v>
      </c>
      <c r="E2285" s="275">
        <v>100</v>
      </c>
      <c r="F2285" s="275" t="s">
        <v>2707</v>
      </c>
      <c r="G2285" s="275">
        <v>1</v>
      </c>
      <c r="H2285" s="275">
        <f>'Pixel-System'!Z59</f>
        <v>0</v>
      </c>
      <c r="I2285" s="276" t="s">
        <v>6223</v>
      </c>
      <c r="J2285" s="276">
        <f t="shared" si="35"/>
        <v>0</v>
      </c>
      <c r="K2285" s="277"/>
    </row>
    <row r="2286" spans="1:11" x14ac:dyDescent="0.15">
      <c r="A2286" s="274">
        <v>2285</v>
      </c>
      <c r="B2286" s="275" t="s">
        <v>2759</v>
      </c>
      <c r="C2286" s="275" t="s">
        <v>2709</v>
      </c>
      <c r="D2286" s="275">
        <v>0</v>
      </c>
      <c r="E2286" s="275">
        <v>100</v>
      </c>
      <c r="F2286" s="275" t="s">
        <v>2707</v>
      </c>
      <c r="G2286" s="275">
        <v>1</v>
      </c>
      <c r="H2286" s="275">
        <f>'Pixel-System'!Z60</f>
        <v>0</v>
      </c>
      <c r="I2286" s="276" t="s">
        <v>6223</v>
      </c>
      <c r="J2286" s="276">
        <f t="shared" si="35"/>
        <v>0</v>
      </c>
      <c r="K2286" s="277"/>
    </row>
    <row r="2287" spans="1:11" x14ac:dyDescent="0.15">
      <c r="A2287" s="274">
        <v>2286</v>
      </c>
      <c r="B2287" s="275" t="s">
        <v>2760</v>
      </c>
      <c r="C2287" s="275" t="s">
        <v>2709</v>
      </c>
      <c r="D2287" s="275">
        <v>0</v>
      </c>
      <c r="E2287" s="275">
        <v>100</v>
      </c>
      <c r="F2287" s="275" t="s">
        <v>2707</v>
      </c>
      <c r="G2287" s="275">
        <v>1</v>
      </c>
      <c r="H2287" s="275">
        <f>'Pixel-System'!Z61</f>
        <v>0</v>
      </c>
      <c r="I2287" s="276" t="s">
        <v>6223</v>
      </c>
      <c r="J2287" s="276">
        <f t="shared" si="35"/>
        <v>0</v>
      </c>
      <c r="K2287" s="277"/>
    </row>
    <row r="2288" spans="1:11" x14ac:dyDescent="0.15">
      <c r="A2288" s="274">
        <v>2287</v>
      </c>
      <c r="B2288" s="275" t="s">
        <v>2761</v>
      </c>
      <c r="C2288" s="275" t="s">
        <v>2709</v>
      </c>
      <c r="D2288" s="275">
        <v>0</v>
      </c>
      <c r="E2288" s="275">
        <v>100</v>
      </c>
      <c r="F2288" s="275" t="s">
        <v>2707</v>
      </c>
      <c r="G2288" s="275">
        <v>1</v>
      </c>
      <c r="H2288" s="275">
        <f>'Pixel-System'!Z62</f>
        <v>0</v>
      </c>
      <c r="I2288" s="276" t="s">
        <v>6223</v>
      </c>
      <c r="J2288" s="276">
        <f t="shared" si="35"/>
        <v>0</v>
      </c>
      <c r="K2288" s="277"/>
    </row>
    <row r="2289" spans="1:11" x14ac:dyDescent="0.15">
      <c r="A2289" s="274">
        <v>2288</v>
      </c>
      <c r="B2289" s="275" t="s">
        <v>2762</v>
      </c>
      <c r="C2289" s="275" t="s">
        <v>2709</v>
      </c>
      <c r="D2289" s="275">
        <v>0</v>
      </c>
      <c r="E2289" s="275">
        <v>100</v>
      </c>
      <c r="F2289" s="275" t="s">
        <v>2707</v>
      </c>
      <c r="G2289" s="275">
        <v>1</v>
      </c>
      <c r="H2289" s="275">
        <f>'Pixel-System'!Z63</f>
        <v>0</v>
      </c>
      <c r="I2289" s="276" t="s">
        <v>6223</v>
      </c>
      <c r="J2289" s="276">
        <f t="shared" si="35"/>
        <v>0</v>
      </c>
      <c r="K2289" s="277"/>
    </row>
    <row r="2290" spans="1:11" x14ac:dyDescent="0.15">
      <c r="A2290" s="274">
        <v>2289</v>
      </c>
      <c r="B2290" s="275" t="s">
        <v>2763</v>
      </c>
      <c r="C2290" s="275" t="s">
        <v>2709</v>
      </c>
      <c r="D2290" s="275">
        <v>0</v>
      </c>
      <c r="E2290" s="275">
        <v>100</v>
      </c>
      <c r="F2290" s="275" t="s">
        <v>2707</v>
      </c>
      <c r="G2290" s="275">
        <v>1</v>
      </c>
      <c r="H2290" s="275">
        <f>'Pixel-System'!Z64</f>
        <v>0</v>
      </c>
      <c r="I2290" s="276" t="s">
        <v>6223</v>
      </c>
      <c r="J2290" s="276">
        <f t="shared" si="35"/>
        <v>0</v>
      </c>
      <c r="K2290" s="277"/>
    </row>
    <row r="2291" spans="1:11" x14ac:dyDescent="0.15">
      <c r="A2291" s="274">
        <v>2290</v>
      </c>
      <c r="B2291" s="275" t="s">
        <v>2764</v>
      </c>
      <c r="C2291" s="275" t="s">
        <v>2709</v>
      </c>
      <c r="D2291" s="275">
        <v>0</v>
      </c>
      <c r="E2291" s="275">
        <v>100</v>
      </c>
      <c r="F2291" s="275" t="s">
        <v>2707</v>
      </c>
      <c r="G2291" s="275">
        <v>1</v>
      </c>
      <c r="H2291" s="275">
        <f>'Pixel-System'!Z65</f>
        <v>0</v>
      </c>
      <c r="I2291" s="276" t="s">
        <v>6223</v>
      </c>
      <c r="J2291" s="276">
        <f t="shared" si="35"/>
        <v>0</v>
      </c>
      <c r="K2291" s="277"/>
    </row>
    <row r="2292" spans="1:11" x14ac:dyDescent="0.15">
      <c r="A2292" s="274">
        <v>2291</v>
      </c>
      <c r="B2292" s="275" t="s">
        <v>2765</v>
      </c>
      <c r="C2292" s="275" t="s">
        <v>2709</v>
      </c>
      <c r="D2292" s="275">
        <v>0</v>
      </c>
      <c r="E2292" s="275">
        <v>100</v>
      </c>
      <c r="F2292" s="275" t="s">
        <v>2707</v>
      </c>
      <c r="G2292" s="275">
        <v>1</v>
      </c>
      <c r="H2292" s="275">
        <f>'Pixel-System'!Z66</f>
        <v>0</v>
      </c>
      <c r="I2292" s="276" t="s">
        <v>6223</v>
      </c>
      <c r="J2292" s="276">
        <f t="shared" si="35"/>
        <v>0</v>
      </c>
      <c r="K2292" s="277"/>
    </row>
    <row r="2293" spans="1:11" x14ac:dyDescent="0.15">
      <c r="A2293" s="274">
        <v>2292</v>
      </c>
      <c r="B2293" s="275" t="s">
        <v>2766</v>
      </c>
      <c r="C2293" s="275" t="s">
        <v>2709</v>
      </c>
      <c r="D2293" s="275">
        <v>0</v>
      </c>
      <c r="E2293" s="275">
        <v>100</v>
      </c>
      <c r="F2293" s="275" t="s">
        <v>2707</v>
      </c>
      <c r="G2293" s="275">
        <v>1</v>
      </c>
      <c r="H2293" s="275">
        <f>'Pixel-System'!Z67</f>
        <v>0</v>
      </c>
      <c r="I2293" s="276" t="s">
        <v>6223</v>
      </c>
      <c r="J2293" s="276">
        <f t="shared" si="35"/>
        <v>0</v>
      </c>
      <c r="K2293" s="277"/>
    </row>
    <row r="2294" spans="1:11" x14ac:dyDescent="0.15">
      <c r="A2294" s="274">
        <v>2293</v>
      </c>
      <c r="B2294" s="275" t="s">
        <v>2767</v>
      </c>
      <c r="C2294" s="275" t="s">
        <v>2709</v>
      </c>
      <c r="D2294" s="275">
        <v>0</v>
      </c>
      <c r="E2294" s="275">
        <v>100</v>
      </c>
      <c r="F2294" s="275" t="s">
        <v>2707</v>
      </c>
      <c r="G2294" s="275">
        <v>1</v>
      </c>
      <c r="H2294" s="275">
        <f>'Pixel-System'!Z68</f>
        <v>0</v>
      </c>
      <c r="I2294" s="276" t="s">
        <v>6223</v>
      </c>
      <c r="J2294" s="276">
        <f t="shared" si="35"/>
        <v>0</v>
      </c>
      <c r="K2294" s="277"/>
    </row>
    <row r="2295" spans="1:11" x14ac:dyDescent="0.15">
      <c r="A2295" s="274">
        <v>2294</v>
      </c>
      <c r="B2295" s="275" t="s">
        <v>2768</v>
      </c>
      <c r="C2295" s="275" t="s">
        <v>2709</v>
      </c>
      <c r="D2295" s="275">
        <v>0</v>
      </c>
      <c r="E2295" s="275">
        <v>100</v>
      </c>
      <c r="F2295" s="275" t="s">
        <v>2707</v>
      </c>
      <c r="G2295" s="275">
        <v>1</v>
      </c>
      <c r="H2295" s="275">
        <f>'Pixel-System'!Z69</f>
        <v>0</v>
      </c>
      <c r="I2295" s="276" t="s">
        <v>6223</v>
      </c>
      <c r="J2295" s="276">
        <f t="shared" si="35"/>
        <v>0</v>
      </c>
      <c r="K2295" s="277"/>
    </row>
    <row r="2296" spans="1:11" x14ac:dyDescent="0.15">
      <c r="A2296" s="274">
        <v>2295</v>
      </c>
      <c r="B2296" s="275" t="s">
        <v>2769</v>
      </c>
      <c r="C2296" s="275" t="s">
        <v>2709</v>
      </c>
      <c r="D2296" s="275">
        <v>0</v>
      </c>
      <c r="E2296" s="275">
        <v>100</v>
      </c>
      <c r="F2296" s="275" t="s">
        <v>2707</v>
      </c>
      <c r="G2296" s="275">
        <v>1</v>
      </c>
      <c r="H2296" s="275">
        <f>'Pixel-System'!Z70</f>
        <v>0</v>
      </c>
      <c r="I2296" s="276" t="s">
        <v>6223</v>
      </c>
      <c r="J2296" s="276">
        <f t="shared" si="35"/>
        <v>0</v>
      </c>
      <c r="K2296" s="277"/>
    </row>
    <row r="2297" spans="1:11" x14ac:dyDescent="0.15">
      <c r="A2297" s="274">
        <v>2296</v>
      </c>
      <c r="B2297" s="275" t="s">
        <v>2770</v>
      </c>
      <c r="C2297" s="275" t="s">
        <v>2709</v>
      </c>
      <c r="D2297" s="275">
        <v>0</v>
      </c>
      <c r="E2297" s="275">
        <v>100</v>
      </c>
      <c r="F2297" s="275" t="s">
        <v>2707</v>
      </c>
      <c r="G2297" s="275">
        <v>1</v>
      </c>
      <c r="H2297" s="275">
        <f>'Pixel-System'!Z71</f>
        <v>0</v>
      </c>
      <c r="I2297" s="276" t="s">
        <v>6223</v>
      </c>
      <c r="J2297" s="276">
        <f t="shared" si="35"/>
        <v>0</v>
      </c>
      <c r="K2297" s="277"/>
    </row>
    <row r="2298" spans="1:11" x14ac:dyDescent="0.15">
      <c r="A2298" s="274">
        <v>2297</v>
      </c>
      <c r="B2298" s="275" t="s">
        <v>2771</v>
      </c>
      <c r="C2298" s="275" t="s">
        <v>2705</v>
      </c>
      <c r="D2298" s="275">
        <v>0</v>
      </c>
      <c r="E2298" s="275">
        <v>100</v>
      </c>
      <c r="F2298" s="275" t="s">
        <v>2707</v>
      </c>
      <c r="G2298" s="275">
        <v>1</v>
      </c>
      <c r="H2298" s="275">
        <f>'Pixel-System'!Z72</f>
        <v>0</v>
      </c>
      <c r="I2298" s="276" t="s">
        <v>6223</v>
      </c>
      <c r="J2298" s="276">
        <f t="shared" si="35"/>
        <v>0</v>
      </c>
      <c r="K2298" s="277"/>
    </row>
    <row r="2299" spans="1:11" x14ac:dyDescent="0.15">
      <c r="A2299" s="274">
        <v>2298</v>
      </c>
      <c r="B2299" s="275" t="s">
        <v>2772</v>
      </c>
      <c r="C2299" s="275" t="s">
        <v>2709</v>
      </c>
      <c r="D2299" s="275">
        <v>0</v>
      </c>
      <c r="E2299" s="275">
        <v>100</v>
      </c>
      <c r="F2299" s="275" t="s">
        <v>2707</v>
      </c>
      <c r="G2299" s="275">
        <v>1</v>
      </c>
      <c r="H2299" s="275">
        <f>'Pixel-System'!Z73</f>
        <v>0</v>
      </c>
      <c r="I2299" s="276" t="s">
        <v>6223</v>
      </c>
      <c r="J2299" s="276">
        <f t="shared" si="35"/>
        <v>0</v>
      </c>
      <c r="K2299" s="277"/>
    </row>
    <row r="2300" spans="1:11" x14ac:dyDescent="0.15">
      <c r="A2300" s="274">
        <v>2299</v>
      </c>
      <c r="B2300" s="285" t="s">
        <v>2773</v>
      </c>
      <c r="C2300" s="285" t="s">
        <v>2709</v>
      </c>
      <c r="D2300" s="285">
        <v>0</v>
      </c>
      <c r="E2300" s="285">
        <v>100</v>
      </c>
      <c r="F2300" s="285" t="s">
        <v>2707</v>
      </c>
      <c r="G2300" s="285">
        <v>1</v>
      </c>
      <c r="H2300" s="285">
        <f>'Pixel-System'!Z74</f>
        <v>0</v>
      </c>
      <c r="I2300" s="345" t="s">
        <v>6222</v>
      </c>
      <c r="J2300" s="345">
        <f t="shared" si="35"/>
        <v>0</v>
      </c>
      <c r="K2300" s="277"/>
    </row>
    <row r="2301" spans="1:11" x14ac:dyDescent="0.15">
      <c r="A2301" s="274">
        <v>2300</v>
      </c>
      <c r="B2301" s="285" t="s">
        <v>2774</v>
      </c>
      <c r="C2301" s="285" t="s">
        <v>2709</v>
      </c>
      <c r="D2301" s="285">
        <v>0</v>
      </c>
      <c r="E2301" s="285">
        <v>100</v>
      </c>
      <c r="F2301" s="285" t="s">
        <v>2707</v>
      </c>
      <c r="G2301" s="285">
        <v>1</v>
      </c>
      <c r="H2301" s="285">
        <f>'Pixel-System'!Z75</f>
        <v>0</v>
      </c>
      <c r="I2301" s="345" t="s">
        <v>6222</v>
      </c>
      <c r="J2301" s="345">
        <f t="shared" si="35"/>
        <v>0</v>
      </c>
      <c r="K2301" s="277"/>
    </row>
    <row r="2302" spans="1:11" x14ac:dyDescent="0.15">
      <c r="A2302" s="274">
        <v>2301</v>
      </c>
      <c r="B2302" s="285" t="s">
        <v>2775</v>
      </c>
      <c r="C2302" s="285" t="s">
        <v>2709</v>
      </c>
      <c r="D2302" s="285">
        <v>0</v>
      </c>
      <c r="E2302" s="285">
        <v>100</v>
      </c>
      <c r="F2302" s="285" t="s">
        <v>2707</v>
      </c>
      <c r="G2302" s="285">
        <v>1</v>
      </c>
      <c r="H2302" s="285">
        <f>'Pixel-System'!Z76</f>
        <v>0</v>
      </c>
      <c r="I2302" s="345" t="s">
        <v>6222</v>
      </c>
      <c r="J2302" s="345">
        <f t="shared" si="35"/>
        <v>0</v>
      </c>
      <c r="K2302" s="277"/>
    </row>
    <row r="2303" spans="1:11" x14ac:dyDescent="0.15">
      <c r="A2303" s="274">
        <v>2302</v>
      </c>
      <c r="B2303" s="285" t="s">
        <v>2776</v>
      </c>
      <c r="C2303" s="285" t="s">
        <v>2709</v>
      </c>
      <c r="D2303" s="285">
        <v>0</v>
      </c>
      <c r="E2303" s="285">
        <v>100</v>
      </c>
      <c r="F2303" s="285" t="s">
        <v>2707</v>
      </c>
      <c r="G2303" s="285">
        <v>1</v>
      </c>
      <c r="H2303" s="285">
        <f>'Pixel-System'!Z77</f>
        <v>0</v>
      </c>
      <c r="I2303" s="345" t="s">
        <v>6222</v>
      </c>
      <c r="J2303" s="345">
        <f t="shared" si="35"/>
        <v>0</v>
      </c>
      <c r="K2303" s="277"/>
    </row>
    <row r="2304" spans="1:11" x14ac:dyDescent="0.15">
      <c r="A2304" s="274">
        <v>2303</v>
      </c>
      <c r="B2304" s="285" t="s">
        <v>2777</v>
      </c>
      <c r="C2304" s="285" t="s">
        <v>2709</v>
      </c>
      <c r="D2304" s="285">
        <v>0</v>
      </c>
      <c r="E2304" s="285">
        <v>100</v>
      </c>
      <c r="F2304" s="285" t="s">
        <v>2707</v>
      </c>
      <c r="G2304" s="285">
        <v>1</v>
      </c>
      <c r="H2304" s="285">
        <f>'Pixel-System'!Z78</f>
        <v>0</v>
      </c>
      <c r="I2304" s="345" t="s">
        <v>6222</v>
      </c>
      <c r="J2304" s="345">
        <f t="shared" si="35"/>
        <v>0</v>
      </c>
      <c r="K2304" s="277"/>
    </row>
    <row r="2305" spans="1:11" x14ac:dyDescent="0.15">
      <c r="A2305" s="274">
        <v>2304</v>
      </c>
      <c r="B2305" s="285" t="s">
        <v>2778</v>
      </c>
      <c r="C2305" s="285" t="s">
        <v>2709</v>
      </c>
      <c r="D2305" s="285">
        <v>0</v>
      </c>
      <c r="E2305" s="285">
        <v>100</v>
      </c>
      <c r="F2305" s="285" t="s">
        <v>2707</v>
      </c>
      <c r="G2305" s="285">
        <v>1</v>
      </c>
      <c r="H2305" s="285">
        <f>'Pixel-System'!Z79</f>
        <v>0</v>
      </c>
      <c r="I2305" s="345" t="s">
        <v>6222</v>
      </c>
      <c r="J2305" s="345">
        <f t="shared" si="35"/>
        <v>0</v>
      </c>
      <c r="K2305" s="277"/>
    </row>
    <row r="2306" spans="1:11" x14ac:dyDescent="0.15">
      <c r="A2306" s="274">
        <v>2305</v>
      </c>
      <c r="B2306" s="285" t="s">
        <v>2779</v>
      </c>
      <c r="C2306" s="285" t="s">
        <v>2709</v>
      </c>
      <c r="D2306" s="285">
        <v>0</v>
      </c>
      <c r="E2306" s="285">
        <v>100</v>
      </c>
      <c r="F2306" s="285" t="s">
        <v>2707</v>
      </c>
      <c r="G2306" s="285">
        <v>1</v>
      </c>
      <c r="H2306" s="285">
        <f>'Pixel-System'!Z80</f>
        <v>0</v>
      </c>
      <c r="I2306" s="345" t="s">
        <v>6222</v>
      </c>
      <c r="J2306" s="345">
        <f t="shared" si="35"/>
        <v>0</v>
      </c>
      <c r="K2306" s="277"/>
    </row>
    <row r="2307" spans="1:11" x14ac:dyDescent="0.15">
      <c r="A2307" s="274">
        <v>2306</v>
      </c>
      <c r="B2307" s="285" t="s">
        <v>2780</v>
      </c>
      <c r="C2307" s="285" t="s">
        <v>2709</v>
      </c>
      <c r="D2307" s="285">
        <v>0</v>
      </c>
      <c r="E2307" s="285">
        <v>100</v>
      </c>
      <c r="F2307" s="285" t="s">
        <v>2707</v>
      </c>
      <c r="G2307" s="285">
        <v>1</v>
      </c>
      <c r="H2307" s="285">
        <f>'Pixel-System'!Z81</f>
        <v>0</v>
      </c>
      <c r="I2307" s="345" t="s">
        <v>6222</v>
      </c>
      <c r="J2307" s="345">
        <f t="shared" si="35"/>
        <v>0</v>
      </c>
      <c r="K2307" s="277"/>
    </row>
    <row r="2308" spans="1:11" x14ac:dyDescent="0.15">
      <c r="A2308" s="274">
        <v>2307</v>
      </c>
      <c r="B2308" s="285" t="s">
        <v>2781</v>
      </c>
      <c r="C2308" s="285" t="s">
        <v>2709</v>
      </c>
      <c r="D2308" s="285">
        <v>0</v>
      </c>
      <c r="E2308" s="285">
        <v>100</v>
      </c>
      <c r="F2308" s="285" t="s">
        <v>468</v>
      </c>
      <c r="G2308" s="285">
        <v>1</v>
      </c>
      <c r="H2308" s="285">
        <f>'Pixel-System'!Z82</f>
        <v>0</v>
      </c>
      <c r="I2308" s="345" t="s">
        <v>6222</v>
      </c>
      <c r="J2308" s="345">
        <f t="shared" si="35"/>
        <v>0</v>
      </c>
      <c r="K2308" s="277"/>
    </row>
    <row r="2309" spans="1:11" x14ac:dyDescent="0.15">
      <c r="A2309" s="274">
        <v>2308</v>
      </c>
      <c r="B2309" s="285" t="s">
        <v>2782</v>
      </c>
      <c r="C2309" s="285" t="s">
        <v>2709</v>
      </c>
      <c r="D2309" s="285">
        <v>0</v>
      </c>
      <c r="E2309" s="285">
        <v>100</v>
      </c>
      <c r="F2309" s="285" t="s">
        <v>2707</v>
      </c>
      <c r="G2309" s="285">
        <v>1</v>
      </c>
      <c r="H2309" s="285">
        <f>'Pixel-System'!Z83</f>
        <v>0</v>
      </c>
      <c r="I2309" s="345" t="s">
        <v>6222</v>
      </c>
      <c r="J2309" s="345">
        <f t="shared" si="35"/>
        <v>0</v>
      </c>
      <c r="K2309" s="277"/>
    </row>
    <row r="2310" spans="1:11" x14ac:dyDescent="0.15">
      <c r="A2310" s="274">
        <v>2309</v>
      </c>
      <c r="B2310" s="285" t="s">
        <v>2783</v>
      </c>
      <c r="C2310" s="285" t="s">
        <v>2709</v>
      </c>
      <c r="D2310" s="285">
        <v>0</v>
      </c>
      <c r="E2310" s="285">
        <v>100</v>
      </c>
      <c r="F2310" s="285" t="s">
        <v>2707</v>
      </c>
      <c r="G2310" s="285">
        <v>1</v>
      </c>
      <c r="H2310" s="285">
        <f>'Pixel-System'!Z84</f>
        <v>0</v>
      </c>
      <c r="I2310" s="345" t="s">
        <v>6222</v>
      </c>
      <c r="J2310" s="345">
        <f t="shared" si="35"/>
        <v>0</v>
      </c>
      <c r="K2310" s="277"/>
    </row>
    <row r="2311" spans="1:11" x14ac:dyDescent="0.15">
      <c r="A2311" s="274">
        <v>2310</v>
      </c>
      <c r="B2311" s="285" t="s">
        <v>2784</v>
      </c>
      <c r="C2311" s="285" t="s">
        <v>2709</v>
      </c>
      <c r="D2311" s="285">
        <v>0</v>
      </c>
      <c r="E2311" s="285">
        <v>100</v>
      </c>
      <c r="F2311" s="285" t="s">
        <v>2707</v>
      </c>
      <c r="G2311" s="285">
        <v>1</v>
      </c>
      <c r="H2311" s="285">
        <f>'Pixel-System'!Z85</f>
        <v>0</v>
      </c>
      <c r="I2311" s="345" t="s">
        <v>6222</v>
      </c>
      <c r="J2311" s="345">
        <f t="shared" si="35"/>
        <v>0</v>
      </c>
      <c r="K2311" s="277"/>
    </row>
    <row r="2312" spans="1:11" x14ac:dyDescent="0.15">
      <c r="A2312" s="274">
        <v>2311</v>
      </c>
      <c r="B2312" s="285" t="s">
        <v>2785</v>
      </c>
      <c r="C2312" s="285" t="s">
        <v>2786</v>
      </c>
      <c r="D2312" s="285">
        <v>0</v>
      </c>
      <c r="E2312" s="285">
        <v>100</v>
      </c>
      <c r="F2312" s="285" t="s">
        <v>2707</v>
      </c>
      <c r="G2312" s="285">
        <v>1</v>
      </c>
      <c r="H2312" s="285">
        <f>'Pixel-System'!Z86</f>
        <v>0</v>
      </c>
      <c r="I2312" s="345" t="s">
        <v>6222</v>
      </c>
      <c r="J2312" s="345">
        <f t="shared" si="35"/>
        <v>0</v>
      </c>
      <c r="K2312" s="277"/>
    </row>
    <row r="2313" spans="1:11" x14ac:dyDescent="0.15">
      <c r="A2313" s="274">
        <v>2312</v>
      </c>
      <c r="B2313" s="285" t="s">
        <v>2787</v>
      </c>
      <c r="C2313" s="285" t="s">
        <v>2709</v>
      </c>
      <c r="D2313" s="285">
        <v>0</v>
      </c>
      <c r="E2313" s="285">
        <v>100</v>
      </c>
      <c r="F2313" s="285" t="s">
        <v>2707</v>
      </c>
      <c r="G2313" s="285">
        <v>1</v>
      </c>
      <c r="H2313" s="285">
        <f>'Pixel-System'!Z87</f>
        <v>0</v>
      </c>
      <c r="I2313" s="345" t="s">
        <v>6222</v>
      </c>
      <c r="J2313" s="345">
        <f t="shared" si="35"/>
        <v>0</v>
      </c>
      <c r="K2313" s="277"/>
    </row>
    <row r="2314" spans="1:11" x14ac:dyDescent="0.15">
      <c r="A2314" s="274">
        <v>2313</v>
      </c>
      <c r="B2314" s="285" t="s">
        <v>2788</v>
      </c>
      <c r="C2314" s="285" t="s">
        <v>2709</v>
      </c>
      <c r="D2314" s="285">
        <v>0</v>
      </c>
      <c r="E2314" s="285">
        <v>100</v>
      </c>
      <c r="F2314" s="285" t="s">
        <v>2707</v>
      </c>
      <c r="G2314" s="285">
        <v>1</v>
      </c>
      <c r="H2314" s="285">
        <f>'Pixel-System'!Z88</f>
        <v>0</v>
      </c>
      <c r="I2314" s="345" t="s">
        <v>6222</v>
      </c>
      <c r="J2314" s="345">
        <f t="shared" si="35"/>
        <v>0</v>
      </c>
      <c r="K2314" s="277"/>
    </row>
    <row r="2315" spans="1:11" x14ac:dyDescent="0.15">
      <c r="A2315" s="274">
        <v>2314</v>
      </c>
      <c r="B2315" s="285" t="s">
        <v>2789</v>
      </c>
      <c r="C2315" s="285" t="s">
        <v>2709</v>
      </c>
      <c r="D2315" s="285">
        <v>0</v>
      </c>
      <c r="E2315" s="285">
        <v>100</v>
      </c>
      <c r="F2315" s="285" t="s">
        <v>2710</v>
      </c>
      <c r="G2315" s="285">
        <v>1</v>
      </c>
      <c r="H2315" s="285">
        <f>'Pixel-System'!Z89</f>
        <v>0</v>
      </c>
      <c r="I2315" s="345" t="s">
        <v>6222</v>
      </c>
      <c r="J2315" s="345">
        <f t="shared" si="35"/>
        <v>0</v>
      </c>
      <c r="K2315" s="277"/>
    </row>
    <row r="2316" spans="1:11" x14ac:dyDescent="0.15">
      <c r="A2316" s="274">
        <v>2315</v>
      </c>
      <c r="B2316" s="285" t="s">
        <v>2790</v>
      </c>
      <c r="C2316" s="285" t="s">
        <v>2709</v>
      </c>
      <c r="D2316" s="285">
        <v>0</v>
      </c>
      <c r="E2316" s="285">
        <v>100</v>
      </c>
      <c r="F2316" s="285" t="s">
        <v>2707</v>
      </c>
      <c r="G2316" s="285">
        <v>1</v>
      </c>
      <c r="H2316" s="285">
        <f>'Pixel-System'!Z90</f>
        <v>0</v>
      </c>
      <c r="I2316" s="345" t="s">
        <v>6222</v>
      </c>
      <c r="J2316" s="345">
        <f t="shared" si="35"/>
        <v>0</v>
      </c>
      <c r="K2316" s="277"/>
    </row>
    <row r="2317" spans="1:11" x14ac:dyDescent="0.15">
      <c r="A2317" s="274">
        <v>2316</v>
      </c>
      <c r="B2317" s="285" t="s">
        <v>2791</v>
      </c>
      <c r="C2317" s="285" t="s">
        <v>2709</v>
      </c>
      <c r="D2317" s="285">
        <v>0</v>
      </c>
      <c r="E2317" s="285">
        <v>100</v>
      </c>
      <c r="F2317" s="285" t="s">
        <v>2707</v>
      </c>
      <c r="G2317" s="285">
        <v>1</v>
      </c>
      <c r="H2317" s="285">
        <f>'Pixel-System'!Z91</f>
        <v>0</v>
      </c>
      <c r="I2317" s="345" t="s">
        <v>6222</v>
      </c>
      <c r="J2317" s="345">
        <f t="shared" ref="J2317:J2380" si="36">H2317*100</f>
        <v>0</v>
      </c>
      <c r="K2317" s="277"/>
    </row>
    <row r="2318" spans="1:11" x14ac:dyDescent="0.15">
      <c r="A2318" s="274">
        <v>2317</v>
      </c>
      <c r="B2318" s="285" t="s">
        <v>2792</v>
      </c>
      <c r="C2318" s="285" t="s">
        <v>2709</v>
      </c>
      <c r="D2318" s="285">
        <v>0</v>
      </c>
      <c r="E2318" s="285">
        <v>100</v>
      </c>
      <c r="F2318" s="285" t="s">
        <v>2707</v>
      </c>
      <c r="G2318" s="285">
        <v>1</v>
      </c>
      <c r="H2318" s="285">
        <f>'Pixel-System'!Z92</f>
        <v>0</v>
      </c>
      <c r="I2318" s="345" t="s">
        <v>6222</v>
      </c>
      <c r="J2318" s="345">
        <f t="shared" si="36"/>
        <v>0</v>
      </c>
      <c r="K2318" s="277"/>
    </row>
    <row r="2319" spans="1:11" x14ac:dyDescent="0.15">
      <c r="A2319" s="274">
        <v>2318</v>
      </c>
      <c r="B2319" s="285" t="s">
        <v>2793</v>
      </c>
      <c r="C2319" s="285" t="s">
        <v>2709</v>
      </c>
      <c r="D2319" s="285">
        <v>0</v>
      </c>
      <c r="E2319" s="285">
        <v>100</v>
      </c>
      <c r="F2319" s="285" t="s">
        <v>2707</v>
      </c>
      <c r="G2319" s="285">
        <v>1</v>
      </c>
      <c r="H2319" s="285">
        <f>'Pixel-System'!Z93</f>
        <v>0</v>
      </c>
      <c r="I2319" s="345" t="s">
        <v>6222</v>
      </c>
      <c r="J2319" s="345">
        <f t="shared" si="36"/>
        <v>0</v>
      </c>
      <c r="K2319" s="277"/>
    </row>
    <row r="2320" spans="1:11" x14ac:dyDescent="0.15">
      <c r="A2320" s="274">
        <v>2319</v>
      </c>
      <c r="B2320" s="285" t="s">
        <v>2794</v>
      </c>
      <c r="C2320" s="285" t="s">
        <v>2709</v>
      </c>
      <c r="D2320" s="285">
        <v>0</v>
      </c>
      <c r="E2320" s="285">
        <v>100</v>
      </c>
      <c r="F2320" s="285" t="s">
        <v>2707</v>
      </c>
      <c r="G2320" s="285">
        <v>1</v>
      </c>
      <c r="H2320" s="285">
        <f>'Pixel-System'!Z94</f>
        <v>0</v>
      </c>
      <c r="I2320" s="345" t="s">
        <v>6222</v>
      </c>
      <c r="J2320" s="345">
        <f t="shared" si="36"/>
        <v>0</v>
      </c>
      <c r="K2320" s="277"/>
    </row>
    <row r="2321" spans="1:11" x14ac:dyDescent="0.15">
      <c r="A2321" s="274">
        <v>2320</v>
      </c>
      <c r="B2321" s="285" t="s">
        <v>2795</v>
      </c>
      <c r="C2321" s="285" t="s">
        <v>2705</v>
      </c>
      <c r="D2321" s="285">
        <v>0</v>
      </c>
      <c r="E2321" s="285">
        <v>100</v>
      </c>
      <c r="F2321" s="285" t="s">
        <v>2707</v>
      </c>
      <c r="G2321" s="285">
        <v>1</v>
      </c>
      <c r="H2321" s="285">
        <f>'Pixel-System'!Z95</f>
        <v>0</v>
      </c>
      <c r="I2321" s="345" t="s">
        <v>6222</v>
      </c>
      <c r="J2321" s="345">
        <f t="shared" si="36"/>
        <v>0</v>
      </c>
      <c r="K2321" s="277"/>
    </row>
    <row r="2322" spans="1:11" x14ac:dyDescent="0.15">
      <c r="A2322" s="274">
        <v>2321</v>
      </c>
      <c r="B2322" s="285" t="s">
        <v>2796</v>
      </c>
      <c r="C2322" s="285" t="s">
        <v>2709</v>
      </c>
      <c r="D2322" s="285">
        <v>0</v>
      </c>
      <c r="E2322" s="285">
        <v>100</v>
      </c>
      <c r="F2322" s="285" t="s">
        <v>2707</v>
      </c>
      <c r="G2322" s="285">
        <v>1</v>
      </c>
      <c r="H2322" s="285">
        <f>'Pixel-System'!Z96</f>
        <v>0</v>
      </c>
      <c r="I2322" s="345" t="s">
        <v>6222</v>
      </c>
      <c r="J2322" s="345">
        <f t="shared" si="36"/>
        <v>0</v>
      </c>
      <c r="K2322" s="277"/>
    </row>
    <row r="2323" spans="1:11" x14ac:dyDescent="0.15">
      <c r="A2323" s="274">
        <v>2322</v>
      </c>
      <c r="B2323" s="285" t="s">
        <v>2797</v>
      </c>
      <c r="C2323" s="285" t="s">
        <v>2705</v>
      </c>
      <c r="D2323" s="285">
        <v>0</v>
      </c>
      <c r="E2323" s="285">
        <v>100</v>
      </c>
      <c r="F2323" s="285" t="s">
        <v>468</v>
      </c>
      <c r="G2323" s="285">
        <v>1</v>
      </c>
      <c r="H2323" s="285">
        <f>'Pixel-System'!Z97</f>
        <v>0</v>
      </c>
      <c r="I2323" s="345" t="s">
        <v>6222</v>
      </c>
      <c r="J2323" s="345">
        <f t="shared" si="36"/>
        <v>0</v>
      </c>
      <c r="K2323" s="277"/>
    </row>
    <row r="2324" spans="1:11" x14ac:dyDescent="0.15">
      <c r="A2324" s="274">
        <v>2323</v>
      </c>
      <c r="B2324" s="285" t="s">
        <v>2798</v>
      </c>
      <c r="C2324" s="285" t="s">
        <v>2709</v>
      </c>
      <c r="D2324" s="285">
        <v>0</v>
      </c>
      <c r="E2324" s="285">
        <v>100</v>
      </c>
      <c r="F2324" s="285" t="s">
        <v>2707</v>
      </c>
      <c r="G2324" s="285">
        <v>1</v>
      </c>
      <c r="H2324" s="285">
        <f>'Pixel-System'!Z98</f>
        <v>0</v>
      </c>
      <c r="I2324" s="345" t="s">
        <v>6222</v>
      </c>
      <c r="J2324" s="345">
        <f t="shared" si="36"/>
        <v>0</v>
      </c>
      <c r="K2324" s="277"/>
    </row>
    <row r="2325" spans="1:11" x14ac:dyDescent="0.15">
      <c r="A2325" s="274">
        <v>2324</v>
      </c>
      <c r="B2325" s="285" t="s">
        <v>2799</v>
      </c>
      <c r="C2325" s="285" t="s">
        <v>2705</v>
      </c>
      <c r="D2325" s="285">
        <v>0</v>
      </c>
      <c r="E2325" s="285">
        <v>100</v>
      </c>
      <c r="F2325" s="285" t="s">
        <v>2707</v>
      </c>
      <c r="G2325" s="285">
        <v>1</v>
      </c>
      <c r="H2325" s="285">
        <f>'Pixel-System'!Z99</f>
        <v>0</v>
      </c>
      <c r="I2325" s="345" t="s">
        <v>6222</v>
      </c>
      <c r="J2325" s="345">
        <f t="shared" si="36"/>
        <v>0</v>
      </c>
      <c r="K2325" s="277"/>
    </row>
    <row r="2326" spans="1:11" x14ac:dyDescent="0.15">
      <c r="A2326" s="274">
        <v>2325</v>
      </c>
      <c r="B2326" s="285" t="s">
        <v>2800</v>
      </c>
      <c r="C2326" s="285" t="s">
        <v>2709</v>
      </c>
      <c r="D2326" s="285">
        <v>0</v>
      </c>
      <c r="E2326" s="285">
        <v>100</v>
      </c>
      <c r="F2326" s="285" t="s">
        <v>2707</v>
      </c>
      <c r="G2326" s="285">
        <v>1</v>
      </c>
      <c r="H2326" s="285">
        <f>'Pixel-System'!Z100</f>
        <v>0</v>
      </c>
      <c r="I2326" s="345" t="s">
        <v>6222</v>
      </c>
      <c r="J2326" s="345">
        <f t="shared" si="36"/>
        <v>0</v>
      </c>
      <c r="K2326" s="277"/>
    </row>
    <row r="2327" spans="1:11" x14ac:dyDescent="0.15">
      <c r="A2327" s="274">
        <v>2326</v>
      </c>
      <c r="B2327" s="285" t="s">
        <v>2801</v>
      </c>
      <c r="C2327" s="285" t="s">
        <v>2709</v>
      </c>
      <c r="D2327" s="285">
        <v>0</v>
      </c>
      <c r="E2327" s="285">
        <v>100</v>
      </c>
      <c r="F2327" s="285" t="s">
        <v>2707</v>
      </c>
      <c r="G2327" s="285">
        <v>1</v>
      </c>
      <c r="H2327" s="285">
        <f>'Pixel-System'!Z101</f>
        <v>0</v>
      </c>
      <c r="I2327" s="345" t="s">
        <v>6222</v>
      </c>
      <c r="J2327" s="345">
        <f t="shared" si="36"/>
        <v>0</v>
      </c>
      <c r="K2327" s="277"/>
    </row>
    <row r="2328" spans="1:11" x14ac:dyDescent="0.15">
      <c r="A2328" s="274">
        <v>2327</v>
      </c>
      <c r="B2328" s="285" t="s">
        <v>2802</v>
      </c>
      <c r="C2328" s="285" t="s">
        <v>2709</v>
      </c>
      <c r="D2328" s="285">
        <v>0</v>
      </c>
      <c r="E2328" s="285">
        <v>100</v>
      </c>
      <c r="F2328" s="285" t="s">
        <v>2707</v>
      </c>
      <c r="G2328" s="285">
        <v>1</v>
      </c>
      <c r="H2328" s="285">
        <f>'Pixel-System'!Z102</f>
        <v>0</v>
      </c>
      <c r="I2328" s="345" t="s">
        <v>6222</v>
      </c>
      <c r="J2328" s="345">
        <f t="shared" si="36"/>
        <v>0</v>
      </c>
      <c r="K2328" s="277"/>
    </row>
    <row r="2329" spans="1:11" x14ac:dyDescent="0.15">
      <c r="A2329" s="274">
        <v>2328</v>
      </c>
      <c r="B2329" s="285" t="s">
        <v>2803</v>
      </c>
      <c r="C2329" s="285" t="s">
        <v>2709</v>
      </c>
      <c r="D2329" s="285">
        <v>0</v>
      </c>
      <c r="E2329" s="285">
        <v>100</v>
      </c>
      <c r="F2329" s="285" t="s">
        <v>2707</v>
      </c>
      <c r="G2329" s="285">
        <v>1</v>
      </c>
      <c r="H2329" s="285">
        <f>'Pixel-System'!Z103</f>
        <v>0</v>
      </c>
      <c r="I2329" s="345" t="s">
        <v>6222</v>
      </c>
      <c r="J2329" s="345">
        <f t="shared" si="36"/>
        <v>0</v>
      </c>
      <c r="K2329" s="277"/>
    </row>
    <row r="2330" spans="1:11" x14ac:dyDescent="0.15">
      <c r="A2330" s="274">
        <v>2329</v>
      </c>
      <c r="B2330" s="285" t="s">
        <v>2804</v>
      </c>
      <c r="C2330" s="285" t="s">
        <v>2705</v>
      </c>
      <c r="D2330" s="285">
        <v>0</v>
      </c>
      <c r="E2330" s="285">
        <v>100</v>
      </c>
      <c r="F2330" s="285" t="s">
        <v>2707</v>
      </c>
      <c r="G2330" s="285">
        <v>1</v>
      </c>
      <c r="H2330" s="285">
        <f>'Pixel-System'!Z104</f>
        <v>0</v>
      </c>
      <c r="I2330" s="345" t="s">
        <v>6222</v>
      </c>
      <c r="J2330" s="345">
        <f t="shared" si="36"/>
        <v>0</v>
      </c>
      <c r="K2330" s="277"/>
    </row>
    <row r="2331" spans="1:11" x14ac:dyDescent="0.15">
      <c r="A2331" s="274">
        <v>2330</v>
      </c>
      <c r="B2331" s="285" t="s">
        <v>2805</v>
      </c>
      <c r="C2331" s="285" t="s">
        <v>2709</v>
      </c>
      <c r="D2331" s="285">
        <v>0</v>
      </c>
      <c r="E2331" s="285">
        <v>100</v>
      </c>
      <c r="F2331" s="285" t="s">
        <v>2707</v>
      </c>
      <c r="G2331" s="285">
        <v>1</v>
      </c>
      <c r="H2331" s="285">
        <f>'Pixel-System'!Z105</f>
        <v>0</v>
      </c>
      <c r="I2331" s="345" t="s">
        <v>6222</v>
      </c>
      <c r="J2331" s="345">
        <f t="shared" si="36"/>
        <v>0</v>
      </c>
      <c r="K2331" s="277"/>
    </row>
    <row r="2332" spans="1:11" x14ac:dyDescent="0.15">
      <c r="A2332" s="274">
        <v>2331</v>
      </c>
      <c r="B2332" s="275" t="s">
        <v>2809</v>
      </c>
      <c r="C2332" s="275" t="s">
        <v>2709</v>
      </c>
      <c r="D2332" s="275">
        <v>0</v>
      </c>
      <c r="E2332" s="275">
        <v>100</v>
      </c>
      <c r="F2332" s="275" t="s">
        <v>2707</v>
      </c>
      <c r="G2332" s="275">
        <v>1</v>
      </c>
      <c r="H2332" s="275">
        <f>'Pixel-System'!AJ10</f>
        <v>0</v>
      </c>
      <c r="I2332" s="276" t="s">
        <v>6226</v>
      </c>
      <c r="J2332" s="276">
        <f t="shared" si="36"/>
        <v>0</v>
      </c>
      <c r="K2332" s="277"/>
    </row>
    <row r="2333" spans="1:11" x14ac:dyDescent="0.15">
      <c r="A2333" s="274">
        <v>2332</v>
      </c>
      <c r="B2333" s="275" t="s">
        <v>2810</v>
      </c>
      <c r="C2333" s="275" t="s">
        <v>2709</v>
      </c>
      <c r="D2333" s="275">
        <v>0</v>
      </c>
      <c r="E2333" s="275">
        <v>100</v>
      </c>
      <c r="F2333" s="275" t="s">
        <v>2707</v>
      </c>
      <c r="G2333" s="275">
        <v>1</v>
      </c>
      <c r="H2333" s="275">
        <f>'Pixel-System'!AJ11</f>
        <v>0</v>
      </c>
      <c r="I2333" s="276" t="s">
        <v>6226</v>
      </c>
      <c r="J2333" s="276">
        <f t="shared" si="36"/>
        <v>0</v>
      </c>
      <c r="K2333" s="277"/>
    </row>
    <row r="2334" spans="1:11" x14ac:dyDescent="0.15">
      <c r="A2334" s="274">
        <v>2333</v>
      </c>
      <c r="B2334" s="275" t="s">
        <v>2811</v>
      </c>
      <c r="C2334" s="275" t="s">
        <v>2709</v>
      </c>
      <c r="D2334" s="275">
        <v>0</v>
      </c>
      <c r="E2334" s="275">
        <v>100</v>
      </c>
      <c r="F2334" s="275" t="s">
        <v>2707</v>
      </c>
      <c r="G2334" s="275">
        <v>1</v>
      </c>
      <c r="H2334" s="275">
        <f>'Pixel-System'!AJ12</f>
        <v>0</v>
      </c>
      <c r="I2334" s="276" t="s">
        <v>6226</v>
      </c>
      <c r="J2334" s="276">
        <f t="shared" si="36"/>
        <v>0</v>
      </c>
      <c r="K2334" s="277"/>
    </row>
    <row r="2335" spans="1:11" x14ac:dyDescent="0.15">
      <c r="A2335" s="274">
        <v>2334</v>
      </c>
      <c r="B2335" s="275" t="s">
        <v>2812</v>
      </c>
      <c r="C2335" s="275" t="s">
        <v>2709</v>
      </c>
      <c r="D2335" s="275">
        <v>0</v>
      </c>
      <c r="E2335" s="275">
        <v>100</v>
      </c>
      <c r="F2335" s="275" t="s">
        <v>2707</v>
      </c>
      <c r="G2335" s="275">
        <v>1</v>
      </c>
      <c r="H2335" s="275">
        <f>'Pixel-System'!AJ13</f>
        <v>0</v>
      </c>
      <c r="I2335" s="276" t="s">
        <v>6226</v>
      </c>
      <c r="J2335" s="276">
        <f t="shared" si="36"/>
        <v>0</v>
      </c>
      <c r="K2335" s="277"/>
    </row>
    <row r="2336" spans="1:11" x14ac:dyDescent="0.15">
      <c r="A2336" s="274">
        <v>2335</v>
      </c>
      <c r="B2336" s="275" t="s">
        <v>2813</v>
      </c>
      <c r="C2336" s="275" t="s">
        <v>2709</v>
      </c>
      <c r="D2336" s="275">
        <v>0</v>
      </c>
      <c r="E2336" s="275">
        <v>100</v>
      </c>
      <c r="F2336" s="275" t="s">
        <v>2707</v>
      </c>
      <c r="G2336" s="275">
        <v>1</v>
      </c>
      <c r="H2336" s="275">
        <f>'Pixel-System'!AJ14</f>
        <v>0</v>
      </c>
      <c r="I2336" s="276" t="s">
        <v>6226</v>
      </c>
      <c r="J2336" s="276">
        <f t="shared" si="36"/>
        <v>0</v>
      </c>
      <c r="K2336" s="277"/>
    </row>
    <row r="2337" spans="1:11" x14ac:dyDescent="0.15">
      <c r="A2337" s="274">
        <v>2336</v>
      </c>
      <c r="B2337" s="275" t="s">
        <v>2814</v>
      </c>
      <c r="C2337" s="275" t="s">
        <v>2709</v>
      </c>
      <c r="D2337" s="275">
        <v>0</v>
      </c>
      <c r="E2337" s="275">
        <v>100</v>
      </c>
      <c r="F2337" s="275" t="s">
        <v>2707</v>
      </c>
      <c r="G2337" s="275">
        <v>1</v>
      </c>
      <c r="H2337" s="275">
        <f>'Pixel-System'!AJ15</f>
        <v>0</v>
      </c>
      <c r="I2337" s="276" t="s">
        <v>6226</v>
      </c>
      <c r="J2337" s="276">
        <f t="shared" si="36"/>
        <v>0</v>
      </c>
      <c r="K2337" s="277"/>
    </row>
    <row r="2338" spans="1:11" x14ac:dyDescent="0.15">
      <c r="A2338" s="274">
        <v>2337</v>
      </c>
      <c r="B2338" s="275" t="s">
        <v>2815</v>
      </c>
      <c r="C2338" s="275" t="s">
        <v>2709</v>
      </c>
      <c r="D2338" s="275">
        <v>0</v>
      </c>
      <c r="E2338" s="275">
        <v>100</v>
      </c>
      <c r="F2338" s="275" t="s">
        <v>2707</v>
      </c>
      <c r="G2338" s="275">
        <v>1</v>
      </c>
      <c r="H2338" s="275">
        <f>'Pixel-System'!AJ16</f>
        <v>0</v>
      </c>
      <c r="I2338" s="276" t="s">
        <v>6226</v>
      </c>
      <c r="J2338" s="276">
        <f t="shared" si="36"/>
        <v>0</v>
      </c>
      <c r="K2338" s="277"/>
    </row>
    <row r="2339" spans="1:11" x14ac:dyDescent="0.15">
      <c r="A2339" s="274">
        <v>2338</v>
      </c>
      <c r="B2339" s="275" t="s">
        <v>2816</v>
      </c>
      <c r="C2339" s="275" t="s">
        <v>2709</v>
      </c>
      <c r="D2339" s="275">
        <v>0</v>
      </c>
      <c r="E2339" s="275">
        <v>100</v>
      </c>
      <c r="F2339" s="275" t="s">
        <v>2707</v>
      </c>
      <c r="G2339" s="275">
        <v>1</v>
      </c>
      <c r="H2339" s="275">
        <f>'Pixel-System'!AJ17</f>
        <v>0</v>
      </c>
      <c r="I2339" s="276" t="s">
        <v>6226</v>
      </c>
      <c r="J2339" s="276">
        <f t="shared" si="36"/>
        <v>0</v>
      </c>
      <c r="K2339" s="277"/>
    </row>
    <row r="2340" spans="1:11" x14ac:dyDescent="0.15">
      <c r="A2340" s="274">
        <v>2339</v>
      </c>
      <c r="B2340" s="275" t="s">
        <v>2817</v>
      </c>
      <c r="C2340" s="275" t="s">
        <v>2709</v>
      </c>
      <c r="D2340" s="275">
        <v>0</v>
      </c>
      <c r="E2340" s="275">
        <v>100</v>
      </c>
      <c r="F2340" s="275" t="s">
        <v>2707</v>
      </c>
      <c r="G2340" s="275">
        <v>1</v>
      </c>
      <c r="H2340" s="275">
        <f>'Pixel-System'!AJ18</f>
        <v>0</v>
      </c>
      <c r="I2340" s="276" t="s">
        <v>6226</v>
      </c>
      <c r="J2340" s="276">
        <f t="shared" si="36"/>
        <v>0</v>
      </c>
      <c r="K2340" s="277"/>
    </row>
    <row r="2341" spans="1:11" x14ac:dyDescent="0.15">
      <c r="A2341" s="274">
        <v>2340</v>
      </c>
      <c r="B2341" s="275" t="s">
        <v>2818</v>
      </c>
      <c r="C2341" s="275" t="s">
        <v>2709</v>
      </c>
      <c r="D2341" s="275">
        <v>0</v>
      </c>
      <c r="E2341" s="275">
        <v>100</v>
      </c>
      <c r="F2341" s="275" t="s">
        <v>2707</v>
      </c>
      <c r="G2341" s="275">
        <v>1</v>
      </c>
      <c r="H2341" s="275">
        <f>'Pixel-System'!AJ19</f>
        <v>0</v>
      </c>
      <c r="I2341" s="276" t="s">
        <v>6226</v>
      </c>
      <c r="J2341" s="276">
        <f t="shared" si="36"/>
        <v>0</v>
      </c>
      <c r="K2341" s="277"/>
    </row>
    <row r="2342" spans="1:11" x14ac:dyDescent="0.15">
      <c r="A2342" s="274">
        <v>2341</v>
      </c>
      <c r="B2342" s="275" t="s">
        <v>2819</v>
      </c>
      <c r="C2342" s="275" t="s">
        <v>2709</v>
      </c>
      <c r="D2342" s="275">
        <v>0</v>
      </c>
      <c r="E2342" s="275">
        <v>100</v>
      </c>
      <c r="F2342" s="275" t="s">
        <v>2707</v>
      </c>
      <c r="G2342" s="275">
        <v>1</v>
      </c>
      <c r="H2342" s="275">
        <f>'Pixel-System'!AJ20</f>
        <v>0</v>
      </c>
      <c r="I2342" s="276" t="s">
        <v>6226</v>
      </c>
      <c r="J2342" s="276">
        <f t="shared" si="36"/>
        <v>0</v>
      </c>
      <c r="K2342" s="277"/>
    </row>
    <row r="2343" spans="1:11" x14ac:dyDescent="0.15">
      <c r="A2343" s="274">
        <v>2342</v>
      </c>
      <c r="B2343" s="275" t="s">
        <v>2820</v>
      </c>
      <c r="C2343" s="275" t="s">
        <v>2709</v>
      </c>
      <c r="D2343" s="275">
        <v>0</v>
      </c>
      <c r="E2343" s="275">
        <v>100</v>
      </c>
      <c r="F2343" s="275" t="s">
        <v>2707</v>
      </c>
      <c r="G2343" s="275">
        <v>1</v>
      </c>
      <c r="H2343" s="275">
        <f>'Pixel-System'!AJ21</f>
        <v>0</v>
      </c>
      <c r="I2343" s="276" t="s">
        <v>6226</v>
      </c>
      <c r="J2343" s="276">
        <f t="shared" si="36"/>
        <v>0</v>
      </c>
      <c r="K2343" s="277"/>
    </row>
    <row r="2344" spans="1:11" x14ac:dyDescent="0.15">
      <c r="A2344" s="274">
        <v>2343</v>
      </c>
      <c r="B2344" s="275" t="s">
        <v>2821</v>
      </c>
      <c r="C2344" s="275" t="s">
        <v>2709</v>
      </c>
      <c r="D2344" s="275">
        <v>0</v>
      </c>
      <c r="E2344" s="275">
        <v>100</v>
      </c>
      <c r="F2344" s="275" t="s">
        <v>2707</v>
      </c>
      <c r="G2344" s="275">
        <v>1</v>
      </c>
      <c r="H2344" s="275">
        <f>'Pixel-System'!AJ22</f>
        <v>7</v>
      </c>
      <c r="I2344" s="276" t="s">
        <v>6226</v>
      </c>
      <c r="J2344" s="276">
        <f t="shared" si="36"/>
        <v>700</v>
      </c>
      <c r="K2344" s="277"/>
    </row>
    <row r="2345" spans="1:11" x14ac:dyDescent="0.15">
      <c r="A2345" s="274">
        <v>2344</v>
      </c>
      <c r="B2345" s="275" t="s">
        <v>2822</v>
      </c>
      <c r="C2345" s="275" t="s">
        <v>2709</v>
      </c>
      <c r="D2345" s="275">
        <v>0</v>
      </c>
      <c r="E2345" s="275">
        <v>100</v>
      </c>
      <c r="F2345" s="275" t="s">
        <v>2707</v>
      </c>
      <c r="G2345" s="275">
        <v>1</v>
      </c>
      <c r="H2345" s="275">
        <f>'Pixel-System'!AJ23</f>
        <v>5</v>
      </c>
      <c r="I2345" s="276" t="s">
        <v>6226</v>
      </c>
      <c r="J2345" s="276">
        <f t="shared" si="36"/>
        <v>500</v>
      </c>
      <c r="K2345" s="277"/>
    </row>
    <row r="2346" spans="1:11" x14ac:dyDescent="0.15">
      <c r="A2346" s="274">
        <v>2345</v>
      </c>
      <c r="B2346" s="275" t="s">
        <v>2823</v>
      </c>
      <c r="C2346" s="275" t="s">
        <v>2709</v>
      </c>
      <c r="D2346" s="275">
        <v>0</v>
      </c>
      <c r="E2346" s="275">
        <v>100</v>
      </c>
      <c r="F2346" s="275" t="s">
        <v>2707</v>
      </c>
      <c r="G2346" s="275">
        <v>1</v>
      </c>
      <c r="H2346" s="275">
        <f>'Pixel-System'!AJ24</f>
        <v>0</v>
      </c>
      <c r="I2346" s="276" t="s">
        <v>6226</v>
      </c>
      <c r="J2346" s="276">
        <f t="shared" si="36"/>
        <v>0</v>
      </c>
      <c r="K2346" s="277"/>
    </row>
    <row r="2347" spans="1:11" x14ac:dyDescent="0.15">
      <c r="A2347" s="274">
        <v>2346</v>
      </c>
      <c r="B2347" s="275" t="s">
        <v>2824</v>
      </c>
      <c r="C2347" s="275" t="s">
        <v>2709</v>
      </c>
      <c r="D2347" s="275">
        <v>0</v>
      </c>
      <c r="E2347" s="275">
        <v>100</v>
      </c>
      <c r="F2347" s="275" t="s">
        <v>2707</v>
      </c>
      <c r="G2347" s="275">
        <v>1</v>
      </c>
      <c r="H2347" s="275">
        <f>'Pixel-System'!AJ25</f>
        <v>0</v>
      </c>
      <c r="I2347" s="276" t="s">
        <v>6226</v>
      </c>
      <c r="J2347" s="276">
        <f t="shared" si="36"/>
        <v>0</v>
      </c>
      <c r="K2347" s="277"/>
    </row>
    <row r="2348" spans="1:11" x14ac:dyDescent="0.15">
      <c r="A2348" s="274">
        <v>2347</v>
      </c>
      <c r="B2348" s="275" t="s">
        <v>2806</v>
      </c>
      <c r="C2348" s="275" t="s">
        <v>2709</v>
      </c>
      <c r="D2348" s="275">
        <v>0</v>
      </c>
      <c r="E2348" s="275">
        <v>100</v>
      </c>
      <c r="F2348" s="275" t="s">
        <v>2707</v>
      </c>
      <c r="G2348" s="275">
        <v>1</v>
      </c>
      <c r="H2348" s="275">
        <f>'Pixel-System'!AJ26</f>
        <v>0</v>
      </c>
      <c r="I2348" s="276" t="s">
        <v>6226</v>
      </c>
      <c r="J2348" s="276">
        <f t="shared" si="36"/>
        <v>0</v>
      </c>
      <c r="K2348" s="277"/>
    </row>
    <row r="2349" spans="1:11" x14ac:dyDescent="0.15">
      <c r="A2349" s="274">
        <v>2348</v>
      </c>
      <c r="B2349" s="275" t="s">
        <v>2825</v>
      </c>
      <c r="C2349" s="275" t="s">
        <v>2709</v>
      </c>
      <c r="D2349" s="275">
        <v>0</v>
      </c>
      <c r="E2349" s="275">
        <v>100</v>
      </c>
      <c r="F2349" s="275" t="s">
        <v>2707</v>
      </c>
      <c r="G2349" s="275">
        <v>1</v>
      </c>
      <c r="H2349" s="275">
        <f>'Pixel-System'!AJ27</f>
        <v>0</v>
      </c>
      <c r="I2349" s="276" t="s">
        <v>6226</v>
      </c>
      <c r="J2349" s="276">
        <f t="shared" si="36"/>
        <v>0</v>
      </c>
      <c r="K2349" s="277"/>
    </row>
    <row r="2350" spans="1:11" x14ac:dyDescent="0.15">
      <c r="A2350" s="274">
        <v>2349</v>
      </c>
      <c r="B2350" s="275" t="s">
        <v>2826</v>
      </c>
      <c r="C2350" s="275" t="s">
        <v>2709</v>
      </c>
      <c r="D2350" s="275">
        <v>0</v>
      </c>
      <c r="E2350" s="275">
        <v>100</v>
      </c>
      <c r="F2350" s="275" t="s">
        <v>2707</v>
      </c>
      <c r="G2350" s="275">
        <v>1</v>
      </c>
      <c r="H2350" s="275">
        <f>'Pixel-System'!AJ28</f>
        <v>0</v>
      </c>
      <c r="I2350" s="276" t="s">
        <v>6226</v>
      </c>
      <c r="J2350" s="276">
        <f t="shared" si="36"/>
        <v>0</v>
      </c>
      <c r="K2350" s="277"/>
    </row>
    <row r="2351" spans="1:11" x14ac:dyDescent="0.15">
      <c r="A2351" s="274">
        <v>2350</v>
      </c>
      <c r="B2351" s="275" t="s">
        <v>2827</v>
      </c>
      <c r="C2351" s="275" t="s">
        <v>2709</v>
      </c>
      <c r="D2351" s="275">
        <v>0</v>
      </c>
      <c r="E2351" s="275">
        <v>100</v>
      </c>
      <c r="F2351" s="275" t="s">
        <v>2707</v>
      </c>
      <c r="G2351" s="275">
        <v>1</v>
      </c>
      <c r="H2351" s="275">
        <f>'Pixel-System'!AJ29</f>
        <v>0</v>
      </c>
      <c r="I2351" s="276" t="s">
        <v>6226</v>
      </c>
      <c r="J2351" s="276">
        <f t="shared" si="36"/>
        <v>0</v>
      </c>
      <c r="K2351" s="277"/>
    </row>
    <row r="2352" spans="1:11" x14ac:dyDescent="0.15">
      <c r="A2352" s="274">
        <v>2351</v>
      </c>
      <c r="B2352" s="275" t="s">
        <v>2828</v>
      </c>
      <c r="C2352" s="275" t="s">
        <v>2709</v>
      </c>
      <c r="D2352" s="275">
        <v>0</v>
      </c>
      <c r="E2352" s="275">
        <v>100</v>
      </c>
      <c r="F2352" s="275" t="s">
        <v>2707</v>
      </c>
      <c r="G2352" s="275">
        <v>1</v>
      </c>
      <c r="H2352" s="275">
        <f>'Pixel-System'!AJ30</f>
        <v>0</v>
      </c>
      <c r="I2352" s="276" t="s">
        <v>6226</v>
      </c>
      <c r="J2352" s="276">
        <f t="shared" si="36"/>
        <v>0</v>
      </c>
      <c r="K2352" s="277"/>
    </row>
    <row r="2353" spans="1:11" x14ac:dyDescent="0.15">
      <c r="A2353" s="274">
        <v>2352</v>
      </c>
      <c r="B2353" s="275" t="s">
        <v>2829</v>
      </c>
      <c r="C2353" s="275" t="s">
        <v>2709</v>
      </c>
      <c r="D2353" s="275">
        <v>0</v>
      </c>
      <c r="E2353" s="275">
        <v>100</v>
      </c>
      <c r="F2353" s="275" t="s">
        <v>2707</v>
      </c>
      <c r="G2353" s="275">
        <v>1</v>
      </c>
      <c r="H2353" s="275">
        <f>'Pixel-System'!AJ31</f>
        <v>0</v>
      </c>
      <c r="I2353" s="276" t="s">
        <v>6226</v>
      </c>
      <c r="J2353" s="276">
        <f t="shared" si="36"/>
        <v>0</v>
      </c>
      <c r="K2353" s="277"/>
    </row>
    <row r="2354" spans="1:11" x14ac:dyDescent="0.15">
      <c r="A2354" s="274">
        <v>2353</v>
      </c>
      <c r="B2354" s="275" t="s">
        <v>2830</v>
      </c>
      <c r="C2354" s="275" t="s">
        <v>2709</v>
      </c>
      <c r="D2354" s="275">
        <v>0</v>
      </c>
      <c r="E2354" s="275">
        <v>100</v>
      </c>
      <c r="F2354" s="275" t="s">
        <v>2707</v>
      </c>
      <c r="G2354" s="275">
        <v>1</v>
      </c>
      <c r="H2354" s="275">
        <f>'Pixel-System'!AJ32</f>
        <v>0</v>
      </c>
      <c r="I2354" s="276" t="s">
        <v>6226</v>
      </c>
      <c r="J2354" s="276">
        <f t="shared" si="36"/>
        <v>0</v>
      </c>
      <c r="K2354" s="277"/>
    </row>
    <row r="2355" spans="1:11" x14ac:dyDescent="0.15">
      <c r="A2355" s="274">
        <v>2354</v>
      </c>
      <c r="B2355" s="275" t="s">
        <v>2831</v>
      </c>
      <c r="C2355" s="275" t="s">
        <v>2709</v>
      </c>
      <c r="D2355" s="275">
        <v>0</v>
      </c>
      <c r="E2355" s="275">
        <v>100</v>
      </c>
      <c r="F2355" s="275" t="s">
        <v>2707</v>
      </c>
      <c r="G2355" s="275">
        <v>1</v>
      </c>
      <c r="H2355" s="275">
        <f>'Pixel-System'!AJ33</f>
        <v>0</v>
      </c>
      <c r="I2355" s="276" t="s">
        <v>6226</v>
      </c>
      <c r="J2355" s="276">
        <f t="shared" si="36"/>
        <v>0</v>
      </c>
      <c r="K2355" s="277"/>
    </row>
    <row r="2356" spans="1:11" x14ac:dyDescent="0.15">
      <c r="A2356" s="274">
        <v>2355</v>
      </c>
      <c r="B2356" s="275" t="s">
        <v>2832</v>
      </c>
      <c r="C2356" s="275" t="s">
        <v>2709</v>
      </c>
      <c r="D2356" s="275">
        <v>0</v>
      </c>
      <c r="E2356" s="275">
        <v>100</v>
      </c>
      <c r="F2356" s="275" t="s">
        <v>2707</v>
      </c>
      <c r="G2356" s="275">
        <v>1</v>
      </c>
      <c r="H2356" s="275">
        <f>'Pixel-System'!AJ34</f>
        <v>0</v>
      </c>
      <c r="I2356" s="276" t="s">
        <v>6226</v>
      </c>
      <c r="J2356" s="276">
        <f t="shared" si="36"/>
        <v>0</v>
      </c>
      <c r="K2356" s="277"/>
    </row>
    <row r="2357" spans="1:11" x14ac:dyDescent="0.15">
      <c r="A2357" s="274">
        <v>2356</v>
      </c>
      <c r="B2357" s="275" t="s">
        <v>2833</v>
      </c>
      <c r="C2357" s="275" t="s">
        <v>2709</v>
      </c>
      <c r="D2357" s="275">
        <v>0</v>
      </c>
      <c r="E2357" s="275">
        <v>100</v>
      </c>
      <c r="F2357" s="275" t="s">
        <v>2707</v>
      </c>
      <c r="G2357" s="275">
        <v>1</v>
      </c>
      <c r="H2357" s="275">
        <f>'Pixel-System'!AJ35</f>
        <v>0</v>
      </c>
      <c r="I2357" s="276" t="s">
        <v>6226</v>
      </c>
      <c r="J2357" s="276">
        <f t="shared" si="36"/>
        <v>0</v>
      </c>
      <c r="K2357" s="277"/>
    </row>
    <row r="2358" spans="1:11" x14ac:dyDescent="0.15">
      <c r="A2358" s="274">
        <v>2357</v>
      </c>
      <c r="B2358" s="275" t="s">
        <v>2834</v>
      </c>
      <c r="C2358" s="275" t="s">
        <v>2709</v>
      </c>
      <c r="D2358" s="275">
        <v>0</v>
      </c>
      <c r="E2358" s="275">
        <v>100</v>
      </c>
      <c r="F2358" s="275" t="s">
        <v>2707</v>
      </c>
      <c r="G2358" s="275">
        <v>1</v>
      </c>
      <c r="H2358" s="275">
        <f>'Pixel-System'!AJ36</f>
        <v>0</v>
      </c>
      <c r="I2358" s="276" t="s">
        <v>6226</v>
      </c>
      <c r="J2358" s="276">
        <f t="shared" si="36"/>
        <v>0</v>
      </c>
      <c r="K2358" s="277"/>
    </row>
    <row r="2359" spans="1:11" x14ac:dyDescent="0.15">
      <c r="A2359" s="274">
        <v>2358</v>
      </c>
      <c r="B2359" s="275" t="s">
        <v>2835</v>
      </c>
      <c r="C2359" s="275" t="s">
        <v>2709</v>
      </c>
      <c r="D2359" s="275">
        <v>0</v>
      </c>
      <c r="E2359" s="275">
        <v>100</v>
      </c>
      <c r="F2359" s="275" t="s">
        <v>2707</v>
      </c>
      <c r="G2359" s="275">
        <v>1</v>
      </c>
      <c r="H2359" s="275">
        <f>'Pixel-System'!AJ37</f>
        <v>0</v>
      </c>
      <c r="I2359" s="276" t="s">
        <v>6226</v>
      </c>
      <c r="J2359" s="276">
        <f t="shared" si="36"/>
        <v>0</v>
      </c>
      <c r="K2359" s="277"/>
    </row>
    <row r="2360" spans="1:11" x14ac:dyDescent="0.15">
      <c r="A2360" s="274">
        <v>2359</v>
      </c>
      <c r="B2360" s="275" t="s">
        <v>2836</v>
      </c>
      <c r="C2360" s="275" t="s">
        <v>2709</v>
      </c>
      <c r="D2360" s="275">
        <v>0</v>
      </c>
      <c r="E2360" s="275">
        <v>100</v>
      </c>
      <c r="F2360" s="275" t="s">
        <v>2707</v>
      </c>
      <c r="G2360" s="275">
        <v>1</v>
      </c>
      <c r="H2360" s="275">
        <f>'Pixel-System'!AJ38</f>
        <v>7</v>
      </c>
      <c r="I2360" s="276" t="s">
        <v>6226</v>
      </c>
      <c r="J2360" s="276">
        <f t="shared" si="36"/>
        <v>700</v>
      </c>
      <c r="K2360" s="277"/>
    </row>
    <row r="2361" spans="1:11" x14ac:dyDescent="0.15">
      <c r="A2361" s="274">
        <v>2360</v>
      </c>
      <c r="B2361" s="275" t="s">
        <v>2837</v>
      </c>
      <c r="C2361" s="275" t="s">
        <v>2709</v>
      </c>
      <c r="D2361" s="275">
        <v>0</v>
      </c>
      <c r="E2361" s="275">
        <v>100</v>
      </c>
      <c r="F2361" s="275" t="s">
        <v>2707</v>
      </c>
      <c r="G2361" s="275">
        <v>1</v>
      </c>
      <c r="H2361" s="275">
        <f>'Pixel-System'!AJ39</f>
        <v>5</v>
      </c>
      <c r="I2361" s="276" t="s">
        <v>6226</v>
      </c>
      <c r="J2361" s="276">
        <f t="shared" si="36"/>
        <v>500</v>
      </c>
      <c r="K2361" s="277"/>
    </row>
    <row r="2362" spans="1:11" x14ac:dyDescent="0.15">
      <c r="A2362" s="274">
        <v>2361</v>
      </c>
      <c r="B2362" s="275" t="s">
        <v>2838</v>
      </c>
      <c r="C2362" s="275" t="s">
        <v>2709</v>
      </c>
      <c r="D2362" s="275">
        <v>0</v>
      </c>
      <c r="E2362" s="275">
        <v>100</v>
      </c>
      <c r="F2362" s="275" t="s">
        <v>2707</v>
      </c>
      <c r="G2362" s="275">
        <v>1</v>
      </c>
      <c r="H2362" s="275">
        <f>'Pixel-System'!AJ40</f>
        <v>0</v>
      </c>
      <c r="I2362" s="276" t="s">
        <v>6226</v>
      </c>
      <c r="J2362" s="276">
        <f t="shared" si="36"/>
        <v>0</v>
      </c>
      <c r="K2362" s="277"/>
    </row>
    <row r="2363" spans="1:11" x14ac:dyDescent="0.15">
      <c r="A2363" s="274">
        <v>2362</v>
      </c>
      <c r="B2363" s="275" t="s">
        <v>2839</v>
      </c>
      <c r="C2363" s="275" t="s">
        <v>2709</v>
      </c>
      <c r="D2363" s="275">
        <v>0</v>
      </c>
      <c r="E2363" s="275">
        <v>100</v>
      </c>
      <c r="F2363" s="275" t="s">
        <v>2707</v>
      </c>
      <c r="G2363" s="275">
        <v>1</v>
      </c>
      <c r="H2363" s="275">
        <f>'Pixel-System'!AJ41</f>
        <v>0</v>
      </c>
      <c r="I2363" s="276" t="s">
        <v>6226</v>
      </c>
      <c r="J2363" s="276">
        <f t="shared" si="36"/>
        <v>0</v>
      </c>
      <c r="K2363" s="277"/>
    </row>
    <row r="2364" spans="1:11" x14ac:dyDescent="0.15">
      <c r="A2364" s="274">
        <v>2363</v>
      </c>
      <c r="B2364" s="275" t="s">
        <v>2840</v>
      </c>
      <c r="C2364" s="275" t="s">
        <v>2709</v>
      </c>
      <c r="D2364" s="275">
        <v>0</v>
      </c>
      <c r="E2364" s="275">
        <v>100</v>
      </c>
      <c r="F2364" s="275" t="s">
        <v>2707</v>
      </c>
      <c r="G2364" s="275">
        <v>1</v>
      </c>
      <c r="H2364" s="275">
        <f>'Pixel-System'!AJ42</f>
        <v>0</v>
      </c>
      <c r="I2364" s="276" t="s">
        <v>6226</v>
      </c>
      <c r="J2364" s="276">
        <f t="shared" si="36"/>
        <v>0</v>
      </c>
      <c r="K2364" s="277"/>
    </row>
    <row r="2365" spans="1:11" x14ac:dyDescent="0.15">
      <c r="A2365" s="274">
        <v>2364</v>
      </c>
      <c r="B2365" s="275" t="s">
        <v>2841</v>
      </c>
      <c r="C2365" s="275" t="s">
        <v>2709</v>
      </c>
      <c r="D2365" s="275">
        <v>0</v>
      </c>
      <c r="E2365" s="275">
        <v>100</v>
      </c>
      <c r="F2365" s="275" t="s">
        <v>2707</v>
      </c>
      <c r="G2365" s="275">
        <v>1</v>
      </c>
      <c r="H2365" s="275">
        <f>'Pixel-System'!AJ43</f>
        <v>0</v>
      </c>
      <c r="I2365" s="276" t="s">
        <v>6226</v>
      </c>
      <c r="J2365" s="276">
        <f t="shared" si="36"/>
        <v>0</v>
      </c>
      <c r="K2365" s="277"/>
    </row>
    <row r="2366" spans="1:11" x14ac:dyDescent="0.15">
      <c r="A2366" s="274">
        <v>2365</v>
      </c>
      <c r="B2366" s="275" t="s">
        <v>2842</v>
      </c>
      <c r="C2366" s="275" t="s">
        <v>2709</v>
      </c>
      <c r="D2366" s="275">
        <v>0</v>
      </c>
      <c r="E2366" s="275">
        <v>100</v>
      </c>
      <c r="F2366" s="275" t="s">
        <v>2707</v>
      </c>
      <c r="G2366" s="275">
        <v>1</v>
      </c>
      <c r="H2366" s="275">
        <f>'Pixel-System'!AJ44</f>
        <v>0</v>
      </c>
      <c r="I2366" s="276" t="s">
        <v>6226</v>
      </c>
      <c r="J2366" s="276">
        <f t="shared" si="36"/>
        <v>0</v>
      </c>
      <c r="K2366" s="277"/>
    </row>
    <row r="2367" spans="1:11" x14ac:dyDescent="0.15">
      <c r="A2367" s="274">
        <v>2366</v>
      </c>
      <c r="B2367" s="275" t="s">
        <v>2843</v>
      </c>
      <c r="C2367" s="275" t="s">
        <v>2709</v>
      </c>
      <c r="D2367" s="275">
        <v>0</v>
      </c>
      <c r="E2367" s="275">
        <v>100</v>
      </c>
      <c r="F2367" s="275" t="s">
        <v>2707</v>
      </c>
      <c r="G2367" s="275">
        <v>1</v>
      </c>
      <c r="H2367" s="275">
        <f>'Pixel-System'!AJ45</f>
        <v>0</v>
      </c>
      <c r="I2367" s="276" t="s">
        <v>6226</v>
      </c>
      <c r="J2367" s="276">
        <f t="shared" si="36"/>
        <v>0</v>
      </c>
      <c r="K2367" s="277"/>
    </row>
    <row r="2368" spans="1:11" x14ac:dyDescent="0.15">
      <c r="A2368" s="274">
        <v>2367</v>
      </c>
      <c r="B2368" s="275" t="s">
        <v>2844</v>
      </c>
      <c r="C2368" s="275" t="s">
        <v>2709</v>
      </c>
      <c r="D2368" s="275">
        <v>0</v>
      </c>
      <c r="E2368" s="275">
        <v>100</v>
      </c>
      <c r="F2368" s="275" t="s">
        <v>2707</v>
      </c>
      <c r="G2368" s="275">
        <v>1</v>
      </c>
      <c r="H2368" s="275">
        <f>'Pixel-System'!AJ46</f>
        <v>0</v>
      </c>
      <c r="I2368" s="276" t="s">
        <v>6226</v>
      </c>
      <c r="J2368" s="276">
        <f t="shared" si="36"/>
        <v>0</v>
      </c>
      <c r="K2368" s="277"/>
    </row>
    <row r="2369" spans="1:11" x14ac:dyDescent="0.15">
      <c r="A2369" s="274">
        <v>2368</v>
      </c>
      <c r="B2369" s="275" t="s">
        <v>2845</v>
      </c>
      <c r="C2369" s="275" t="s">
        <v>2709</v>
      </c>
      <c r="D2369" s="275">
        <v>0</v>
      </c>
      <c r="E2369" s="275">
        <v>100</v>
      </c>
      <c r="F2369" s="275" t="s">
        <v>2707</v>
      </c>
      <c r="G2369" s="275">
        <v>1</v>
      </c>
      <c r="H2369" s="275">
        <f>'Pixel-System'!AJ47</f>
        <v>0</v>
      </c>
      <c r="I2369" s="276" t="s">
        <v>6226</v>
      </c>
      <c r="J2369" s="276">
        <f t="shared" si="36"/>
        <v>0</v>
      </c>
      <c r="K2369" s="277"/>
    </row>
    <row r="2370" spans="1:11" x14ac:dyDescent="0.15">
      <c r="A2370" s="274">
        <v>2369</v>
      </c>
      <c r="B2370" s="275" t="s">
        <v>2846</v>
      </c>
      <c r="C2370" s="275" t="s">
        <v>2709</v>
      </c>
      <c r="D2370" s="275">
        <v>0</v>
      </c>
      <c r="E2370" s="275">
        <v>100</v>
      </c>
      <c r="F2370" s="275" t="s">
        <v>2707</v>
      </c>
      <c r="G2370" s="275">
        <v>1</v>
      </c>
      <c r="H2370" s="275">
        <f>'Pixel-System'!AJ48</f>
        <v>0</v>
      </c>
      <c r="I2370" s="276" t="s">
        <v>6226</v>
      </c>
      <c r="J2370" s="276">
        <f t="shared" si="36"/>
        <v>0</v>
      </c>
      <c r="K2370" s="277"/>
    </row>
    <row r="2371" spans="1:11" x14ac:dyDescent="0.15">
      <c r="A2371" s="274">
        <v>2370</v>
      </c>
      <c r="B2371" s="275" t="s">
        <v>2847</v>
      </c>
      <c r="C2371" s="275" t="s">
        <v>2709</v>
      </c>
      <c r="D2371" s="275">
        <v>0</v>
      </c>
      <c r="E2371" s="275">
        <v>100</v>
      </c>
      <c r="F2371" s="275" t="s">
        <v>2707</v>
      </c>
      <c r="G2371" s="275">
        <v>1</v>
      </c>
      <c r="H2371" s="275">
        <f>'Pixel-System'!AJ49</f>
        <v>0</v>
      </c>
      <c r="I2371" s="276" t="s">
        <v>6226</v>
      </c>
      <c r="J2371" s="276">
        <f t="shared" si="36"/>
        <v>0</v>
      </c>
      <c r="K2371" s="277"/>
    </row>
    <row r="2372" spans="1:11" x14ac:dyDescent="0.15">
      <c r="A2372" s="274">
        <v>2371</v>
      </c>
      <c r="B2372" s="275" t="s">
        <v>2848</v>
      </c>
      <c r="C2372" s="275" t="s">
        <v>2709</v>
      </c>
      <c r="D2372" s="275">
        <v>0</v>
      </c>
      <c r="E2372" s="275">
        <v>100</v>
      </c>
      <c r="F2372" s="275" t="s">
        <v>2707</v>
      </c>
      <c r="G2372" s="275">
        <v>1</v>
      </c>
      <c r="H2372" s="275">
        <f>'Pixel-System'!AJ50</f>
        <v>0</v>
      </c>
      <c r="I2372" s="276" t="s">
        <v>6226</v>
      </c>
      <c r="J2372" s="276">
        <f t="shared" si="36"/>
        <v>0</v>
      </c>
      <c r="K2372" s="277"/>
    </row>
    <row r="2373" spans="1:11" x14ac:dyDescent="0.15">
      <c r="A2373" s="274">
        <v>2372</v>
      </c>
      <c r="B2373" s="275" t="s">
        <v>2849</v>
      </c>
      <c r="C2373" s="275" t="s">
        <v>2709</v>
      </c>
      <c r="D2373" s="275">
        <v>0</v>
      </c>
      <c r="E2373" s="275">
        <v>100</v>
      </c>
      <c r="F2373" s="275" t="s">
        <v>2707</v>
      </c>
      <c r="G2373" s="275">
        <v>1</v>
      </c>
      <c r="H2373" s="275">
        <f>'Pixel-System'!AJ51</f>
        <v>0</v>
      </c>
      <c r="I2373" s="276" t="s">
        <v>6226</v>
      </c>
      <c r="J2373" s="276">
        <f t="shared" si="36"/>
        <v>0</v>
      </c>
      <c r="K2373" s="277"/>
    </row>
    <row r="2374" spans="1:11" x14ac:dyDescent="0.15">
      <c r="A2374" s="274">
        <v>2373</v>
      </c>
      <c r="B2374" s="275" t="s">
        <v>2850</v>
      </c>
      <c r="C2374" s="275" t="s">
        <v>2709</v>
      </c>
      <c r="D2374" s="275">
        <v>0</v>
      </c>
      <c r="E2374" s="275">
        <v>100</v>
      </c>
      <c r="F2374" s="275" t="s">
        <v>2707</v>
      </c>
      <c r="G2374" s="275">
        <v>1</v>
      </c>
      <c r="H2374" s="275">
        <f>'Pixel-System'!AJ52</f>
        <v>0</v>
      </c>
      <c r="I2374" s="276" t="s">
        <v>6226</v>
      </c>
      <c r="J2374" s="276">
        <f t="shared" si="36"/>
        <v>0</v>
      </c>
      <c r="K2374" s="277"/>
    </row>
    <row r="2375" spans="1:11" x14ac:dyDescent="0.15">
      <c r="A2375" s="274">
        <v>2374</v>
      </c>
      <c r="B2375" s="275" t="s">
        <v>2851</v>
      </c>
      <c r="C2375" s="275" t="s">
        <v>2709</v>
      </c>
      <c r="D2375" s="275">
        <v>0</v>
      </c>
      <c r="E2375" s="275">
        <v>100</v>
      </c>
      <c r="F2375" s="275" t="s">
        <v>2707</v>
      </c>
      <c r="G2375" s="275">
        <v>1</v>
      </c>
      <c r="H2375" s="275">
        <f>'Pixel-System'!AJ53</f>
        <v>0</v>
      </c>
      <c r="I2375" s="276" t="s">
        <v>6226</v>
      </c>
      <c r="J2375" s="276">
        <f t="shared" si="36"/>
        <v>0</v>
      </c>
      <c r="K2375" s="277"/>
    </row>
    <row r="2376" spans="1:11" x14ac:dyDescent="0.15">
      <c r="A2376" s="274">
        <v>2375</v>
      </c>
      <c r="B2376" s="275" t="s">
        <v>2852</v>
      </c>
      <c r="C2376" s="275" t="s">
        <v>2709</v>
      </c>
      <c r="D2376" s="275">
        <v>0</v>
      </c>
      <c r="E2376" s="275">
        <v>100</v>
      </c>
      <c r="F2376" s="275" t="s">
        <v>2707</v>
      </c>
      <c r="G2376" s="275">
        <v>1</v>
      </c>
      <c r="H2376" s="275">
        <f>'Pixel-System'!AJ54</f>
        <v>0</v>
      </c>
      <c r="I2376" s="276" t="s">
        <v>6226</v>
      </c>
      <c r="J2376" s="276">
        <f t="shared" si="36"/>
        <v>0</v>
      </c>
      <c r="K2376" s="277"/>
    </row>
    <row r="2377" spans="1:11" x14ac:dyDescent="0.15">
      <c r="A2377" s="274">
        <v>2376</v>
      </c>
      <c r="B2377" s="275" t="s">
        <v>2853</v>
      </c>
      <c r="C2377" s="275" t="s">
        <v>2709</v>
      </c>
      <c r="D2377" s="275">
        <v>0</v>
      </c>
      <c r="E2377" s="275">
        <v>100</v>
      </c>
      <c r="F2377" s="275" t="s">
        <v>2707</v>
      </c>
      <c r="G2377" s="275">
        <v>1</v>
      </c>
      <c r="H2377" s="275">
        <f>'Pixel-System'!AJ55</f>
        <v>0</v>
      </c>
      <c r="I2377" s="276" t="s">
        <v>6226</v>
      </c>
      <c r="J2377" s="276">
        <f t="shared" si="36"/>
        <v>0</v>
      </c>
      <c r="K2377" s="277"/>
    </row>
    <row r="2378" spans="1:11" x14ac:dyDescent="0.15">
      <c r="A2378" s="274">
        <v>2377</v>
      </c>
      <c r="B2378" s="275" t="s">
        <v>2854</v>
      </c>
      <c r="C2378" s="275" t="s">
        <v>2709</v>
      </c>
      <c r="D2378" s="275">
        <v>0</v>
      </c>
      <c r="E2378" s="275">
        <v>100</v>
      </c>
      <c r="F2378" s="275" t="s">
        <v>2707</v>
      </c>
      <c r="G2378" s="275">
        <v>1</v>
      </c>
      <c r="H2378" s="275">
        <f>'Pixel-System'!AJ56</f>
        <v>0</v>
      </c>
      <c r="I2378" s="276" t="s">
        <v>6226</v>
      </c>
      <c r="J2378" s="276">
        <f t="shared" si="36"/>
        <v>0</v>
      </c>
      <c r="K2378" s="277"/>
    </row>
    <row r="2379" spans="1:11" x14ac:dyDescent="0.15">
      <c r="A2379" s="274">
        <v>2378</v>
      </c>
      <c r="B2379" s="275" t="s">
        <v>2855</v>
      </c>
      <c r="C2379" s="275" t="s">
        <v>2709</v>
      </c>
      <c r="D2379" s="275">
        <v>0</v>
      </c>
      <c r="E2379" s="275">
        <v>100</v>
      </c>
      <c r="F2379" s="275" t="s">
        <v>2707</v>
      </c>
      <c r="G2379" s="275">
        <v>1</v>
      </c>
      <c r="H2379" s="275">
        <f>'Pixel-System'!AJ57</f>
        <v>0</v>
      </c>
      <c r="I2379" s="276" t="s">
        <v>6226</v>
      </c>
      <c r="J2379" s="276">
        <f t="shared" si="36"/>
        <v>0</v>
      </c>
      <c r="K2379" s="277"/>
    </row>
    <row r="2380" spans="1:11" x14ac:dyDescent="0.15">
      <c r="A2380" s="274">
        <v>2379</v>
      </c>
      <c r="B2380" s="275" t="s">
        <v>2807</v>
      </c>
      <c r="C2380" s="275" t="s">
        <v>2709</v>
      </c>
      <c r="D2380" s="275">
        <v>0</v>
      </c>
      <c r="E2380" s="275">
        <v>100</v>
      </c>
      <c r="F2380" s="275" t="s">
        <v>2707</v>
      </c>
      <c r="G2380" s="275">
        <v>1</v>
      </c>
      <c r="H2380" s="275">
        <f>'Pixel-System'!AJ58</f>
        <v>0</v>
      </c>
      <c r="I2380" s="276" t="s">
        <v>6226</v>
      </c>
      <c r="J2380" s="276">
        <f t="shared" si="36"/>
        <v>0</v>
      </c>
      <c r="K2380" s="277"/>
    </row>
    <row r="2381" spans="1:11" x14ac:dyDescent="0.15">
      <c r="A2381" s="274">
        <v>2380</v>
      </c>
      <c r="B2381" s="275" t="s">
        <v>2856</v>
      </c>
      <c r="C2381" s="275" t="s">
        <v>2709</v>
      </c>
      <c r="D2381" s="275">
        <v>0</v>
      </c>
      <c r="E2381" s="275">
        <v>100</v>
      </c>
      <c r="F2381" s="275" t="s">
        <v>2707</v>
      </c>
      <c r="G2381" s="275">
        <v>1</v>
      </c>
      <c r="H2381" s="275">
        <f>'Pixel-System'!AJ59</f>
        <v>0</v>
      </c>
      <c r="I2381" s="276" t="s">
        <v>6226</v>
      </c>
      <c r="J2381" s="276">
        <f t="shared" ref="J2381:J2444" si="37">H2381*100</f>
        <v>0</v>
      </c>
      <c r="K2381" s="277"/>
    </row>
    <row r="2382" spans="1:11" x14ac:dyDescent="0.15">
      <c r="A2382" s="274">
        <v>2381</v>
      </c>
      <c r="B2382" s="275" t="s">
        <v>2857</v>
      </c>
      <c r="C2382" s="275" t="s">
        <v>2709</v>
      </c>
      <c r="D2382" s="275">
        <v>0</v>
      </c>
      <c r="E2382" s="275">
        <v>100</v>
      </c>
      <c r="F2382" s="275" t="s">
        <v>2707</v>
      </c>
      <c r="G2382" s="275">
        <v>1</v>
      </c>
      <c r="H2382" s="275">
        <f>'Pixel-System'!AJ60</f>
        <v>0</v>
      </c>
      <c r="I2382" s="276" t="s">
        <v>6226</v>
      </c>
      <c r="J2382" s="276">
        <f t="shared" si="37"/>
        <v>0</v>
      </c>
      <c r="K2382" s="277"/>
    </row>
    <row r="2383" spans="1:11" x14ac:dyDescent="0.15">
      <c r="A2383" s="274">
        <v>2382</v>
      </c>
      <c r="B2383" s="275" t="s">
        <v>2858</v>
      </c>
      <c r="C2383" s="275" t="s">
        <v>2709</v>
      </c>
      <c r="D2383" s="275">
        <v>0</v>
      </c>
      <c r="E2383" s="275">
        <v>100</v>
      </c>
      <c r="F2383" s="275" t="s">
        <v>2707</v>
      </c>
      <c r="G2383" s="275">
        <v>1</v>
      </c>
      <c r="H2383" s="275">
        <f>'Pixel-System'!AJ61</f>
        <v>0</v>
      </c>
      <c r="I2383" s="276" t="s">
        <v>6226</v>
      </c>
      <c r="J2383" s="276">
        <f t="shared" si="37"/>
        <v>0</v>
      </c>
      <c r="K2383" s="277"/>
    </row>
    <row r="2384" spans="1:11" x14ac:dyDescent="0.15">
      <c r="A2384" s="274">
        <v>2383</v>
      </c>
      <c r="B2384" s="275" t="s">
        <v>2859</v>
      </c>
      <c r="C2384" s="275" t="s">
        <v>2709</v>
      </c>
      <c r="D2384" s="275">
        <v>0</v>
      </c>
      <c r="E2384" s="275">
        <v>100</v>
      </c>
      <c r="F2384" s="275" t="s">
        <v>2707</v>
      </c>
      <c r="G2384" s="275">
        <v>1</v>
      </c>
      <c r="H2384" s="275">
        <f>'Pixel-System'!AJ62</f>
        <v>0</v>
      </c>
      <c r="I2384" s="276" t="s">
        <v>6226</v>
      </c>
      <c r="J2384" s="276">
        <f t="shared" si="37"/>
        <v>0</v>
      </c>
      <c r="K2384" s="277"/>
    </row>
    <row r="2385" spans="1:11" x14ac:dyDescent="0.15">
      <c r="A2385" s="274">
        <v>2384</v>
      </c>
      <c r="B2385" s="275" t="s">
        <v>2860</v>
      </c>
      <c r="C2385" s="275" t="s">
        <v>2709</v>
      </c>
      <c r="D2385" s="275">
        <v>0</v>
      </c>
      <c r="E2385" s="275">
        <v>100</v>
      </c>
      <c r="F2385" s="275" t="s">
        <v>2707</v>
      </c>
      <c r="G2385" s="275">
        <v>1</v>
      </c>
      <c r="H2385" s="275">
        <f>'Pixel-System'!AJ63</f>
        <v>0</v>
      </c>
      <c r="I2385" s="276" t="s">
        <v>6226</v>
      </c>
      <c r="J2385" s="276">
        <f t="shared" si="37"/>
        <v>0</v>
      </c>
      <c r="K2385" s="277"/>
    </row>
    <row r="2386" spans="1:11" x14ac:dyDescent="0.15">
      <c r="A2386" s="274">
        <v>2385</v>
      </c>
      <c r="B2386" s="275" t="s">
        <v>2861</v>
      </c>
      <c r="C2386" s="275" t="s">
        <v>2709</v>
      </c>
      <c r="D2386" s="275">
        <v>0</v>
      </c>
      <c r="E2386" s="275">
        <v>100</v>
      </c>
      <c r="F2386" s="275" t="s">
        <v>2707</v>
      </c>
      <c r="G2386" s="275">
        <v>1</v>
      </c>
      <c r="H2386" s="275">
        <f>'Pixel-System'!AJ64</f>
        <v>0</v>
      </c>
      <c r="I2386" s="276" t="s">
        <v>6226</v>
      </c>
      <c r="J2386" s="276">
        <f t="shared" si="37"/>
        <v>0</v>
      </c>
      <c r="K2386" s="277"/>
    </row>
    <row r="2387" spans="1:11" x14ac:dyDescent="0.15">
      <c r="A2387" s="274">
        <v>2386</v>
      </c>
      <c r="B2387" s="275" t="s">
        <v>2862</v>
      </c>
      <c r="C2387" s="275" t="s">
        <v>2709</v>
      </c>
      <c r="D2387" s="275">
        <v>0</v>
      </c>
      <c r="E2387" s="275">
        <v>100</v>
      </c>
      <c r="F2387" s="275" t="s">
        <v>2707</v>
      </c>
      <c r="G2387" s="275">
        <v>1</v>
      </c>
      <c r="H2387" s="275">
        <f>'Pixel-System'!AJ65</f>
        <v>0</v>
      </c>
      <c r="I2387" s="276" t="s">
        <v>6226</v>
      </c>
      <c r="J2387" s="276">
        <f t="shared" si="37"/>
        <v>0</v>
      </c>
      <c r="K2387" s="277"/>
    </row>
    <row r="2388" spans="1:11" x14ac:dyDescent="0.15">
      <c r="A2388" s="274">
        <v>2387</v>
      </c>
      <c r="B2388" s="275" t="s">
        <v>2863</v>
      </c>
      <c r="C2388" s="275" t="s">
        <v>2709</v>
      </c>
      <c r="D2388" s="275">
        <v>0</v>
      </c>
      <c r="E2388" s="275">
        <v>100</v>
      </c>
      <c r="F2388" s="275" t="s">
        <v>2707</v>
      </c>
      <c r="G2388" s="275">
        <v>1</v>
      </c>
      <c r="H2388" s="275">
        <f>'Pixel-System'!AJ66</f>
        <v>0</v>
      </c>
      <c r="I2388" s="276" t="s">
        <v>6226</v>
      </c>
      <c r="J2388" s="276">
        <f t="shared" si="37"/>
        <v>0</v>
      </c>
      <c r="K2388" s="277"/>
    </row>
    <row r="2389" spans="1:11" x14ac:dyDescent="0.15">
      <c r="A2389" s="274">
        <v>2388</v>
      </c>
      <c r="B2389" s="275" t="s">
        <v>2864</v>
      </c>
      <c r="C2389" s="275" t="s">
        <v>2709</v>
      </c>
      <c r="D2389" s="275">
        <v>0</v>
      </c>
      <c r="E2389" s="275">
        <v>100</v>
      </c>
      <c r="F2389" s="275" t="s">
        <v>2707</v>
      </c>
      <c r="G2389" s="275">
        <v>1</v>
      </c>
      <c r="H2389" s="275">
        <f>'Pixel-System'!AJ67</f>
        <v>0</v>
      </c>
      <c r="I2389" s="276" t="s">
        <v>6226</v>
      </c>
      <c r="J2389" s="276">
        <f t="shared" si="37"/>
        <v>0</v>
      </c>
      <c r="K2389" s="277"/>
    </row>
    <row r="2390" spans="1:11" x14ac:dyDescent="0.15">
      <c r="A2390" s="274">
        <v>2389</v>
      </c>
      <c r="B2390" s="275" t="s">
        <v>2865</v>
      </c>
      <c r="C2390" s="275" t="s">
        <v>2709</v>
      </c>
      <c r="D2390" s="275">
        <v>0</v>
      </c>
      <c r="E2390" s="275">
        <v>100</v>
      </c>
      <c r="F2390" s="275" t="s">
        <v>2707</v>
      </c>
      <c r="G2390" s="275">
        <v>1</v>
      </c>
      <c r="H2390" s="275">
        <f>'Pixel-System'!AJ68</f>
        <v>0</v>
      </c>
      <c r="I2390" s="276" t="s">
        <v>6226</v>
      </c>
      <c r="J2390" s="276">
        <f t="shared" si="37"/>
        <v>0</v>
      </c>
      <c r="K2390" s="277"/>
    </row>
    <row r="2391" spans="1:11" x14ac:dyDescent="0.15">
      <c r="A2391" s="274">
        <v>2390</v>
      </c>
      <c r="B2391" s="275" t="s">
        <v>2866</v>
      </c>
      <c r="C2391" s="275" t="s">
        <v>2709</v>
      </c>
      <c r="D2391" s="275">
        <v>0</v>
      </c>
      <c r="E2391" s="275">
        <v>100</v>
      </c>
      <c r="F2391" s="275" t="s">
        <v>2707</v>
      </c>
      <c r="G2391" s="275">
        <v>1</v>
      </c>
      <c r="H2391" s="275">
        <f>'Pixel-System'!AJ69</f>
        <v>0</v>
      </c>
      <c r="I2391" s="276" t="s">
        <v>6226</v>
      </c>
      <c r="J2391" s="276">
        <f t="shared" si="37"/>
        <v>0</v>
      </c>
      <c r="K2391" s="277"/>
    </row>
    <row r="2392" spans="1:11" x14ac:dyDescent="0.15">
      <c r="A2392" s="274">
        <v>2391</v>
      </c>
      <c r="B2392" s="275" t="s">
        <v>2867</v>
      </c>
      <c r="C2392" s="275" t="s">
        <v>2709</v>
      </c>
      <c r="D2392" s="275">
        <v>0</v>
      </c>
      <c r="E2392" s="275">
        <v>100</v>
      </c>
      <c r="F2392" s="275" t="s">
        <v>2707</v>
      </c>
      <c r="G2392" s="275">
        <v>1</v>
      </c>
      <c r="H2392" s="275">
        <f>'Pixel-System'!AJ70</f>
        <v>0</v>
      </c>
      <c r="I2392" s="276" t="s">
        <v>6226</v>
      </c>
      <c r="J2392" s="276">
        <f t="shared" si="37"/>
        <v>0</v>
      </c>
      <c r="K2392" s="277"/>
    </row>
    <row r="2393" spans="1:11" x14ac:dyDescent="0.15">
      <c r="A2393" s="274">
        <v>2392</v>
      </c>
      <c r="B2393" s="275" t="s">
        <v>2868</v>
      </c>
      <c r="C2393" s="275" t="s">
        <v>2709</v>
      </c>
      <c r="D2393" s="275">
        <v>0</v>
      </c>
      <c r="E2393" s="275">
        <v>100</v>
      </c>
      <c r="F2393" s="275" t="s">
        <v>2707</v>
      </c>
      <c r="G2393" s="275">
        <v>1</v>
      </c>
      <c r="H2393" s="275">
        <f>'Pixel-System'!AJ71</f>
        <v>0</v>
      </c>
      <c r="I2393" s="276" t="s">
        <v>6226</v>
      </c>
      <c r="J2393" s="276">
        <f t="shared" si="37"/>
        <v>0</v>
      </c>
      <c r="K2393" s="277"/>
    </row>
    <row r="2394" spans="1:11" x14ac:dyDescent="0.15">
      <c r="A2394" s="274">
        <v>2393</v>
      </c>
      <c r="B2394" s="275" t="s">
        <v>2869</v>
      </c>
      <c r="C2394" s="275" t="s">
        <v>2709</v>
      </c>
      <c r="D2394" s="275">
        <v>0</v>
      </c>
      <c r="E2394" s="275">
        <v>100</v>
      </c>
      <c r="F2394" s="275" t="s">
        <v>2707</v>
      </c>
      <c r="G2394" s="275">
        <v>1</v>
      </c>
      <c r="H2394" s="275">
        <f>'Pixel-System'!AJ72</f>
        <v>0</v>
      </c>
      <c r="I2394" s="276" t="s">
        <v>6226</v>
      </c>
      <c r="J2394" s="276">
        <f t="shared" si="37"/>
        <v>0</v>
      </c>
      <c r="K2394" s="277"/>
    </row>
    <row r="2395" spans="1:11" x14ac:dyDescent="0.15">
      <c r="A2395" s="274">
        <v>2394</v>
      </c>
      <c r="B2395" s="275" t="s">
        <v>2870</v>
      </c>
      <c r="C2395" s="275" t="s">
        <v>2709</v>
      </c>
      <c r="D2395" s="275">
        <v>0</v>
      </c>
      <c r="E2395" s="275">
        <v>100</v>
      </c>
      <c r="F2395" s="275" t="s">
        <v>2707</v>
      </c>
      <c r="G2395" s="275">
        <v>1</v>
      </c>
      <c r="H2395" s="275">
        <f>'Pixel-System'!AJ73</f>
        <v>0</v>
      </c>
      <c r="I2395" s="276" t="s">
        <v>6226</v>
      </c>
      <c r="J2395" s="276">
        <f t="shared" si="37"/>
        <v>0</v>
      </c>
      <c r="K2395" s="277"/>
    </row>
    <row r="2396" spans="1:11" x14ac:dyDescent="0.15">
      <c r="A2396" s="274">
        <v>2395</v>
      </c>
      <c r="B2396" s="285" t="s">
        <v>2871</v>
      </c>
      <c r="C2396" s="285" t="s">
        <v>2709</v>
      </c>
      <c r="D2396" s="285">
        <v>0</v>
      </c>
      <c r="E2396" s="285">
        <v>100</v>
      </c>
      <c r="F2396" s="285" t="s">
        <v>2707</v>
      </c>
      <c r="G2396" s="285">
        <v>1</v>
      </c>
      <c r="H2396" s="285">
        <f>'Pixel-System'!AJ74</f>
        <v>0</v>
      </c>
      <c r="I2396" s="345" t="s">
        <v>6225</v>
      </c>
      <c r="J2396" s="345">
        <f t="shared" si="37"/>
        <v>0</v>
      </c>
      <c r="K2396" s="277"/>
    </row>
    <row r="2397" spans="1:11" x14ac:dyDescent="0.15">
      <c r="A2397" s="274">
        <v>2396</v>
      </c>
      <c r="B2397" s="285" t="s">
        <v>2872</v>
      </c>
      <c r="C2397" s="285" t="s">
        <v>2709</v>
      </c>
      <c r="D2397" s="285">
        <v>0</v>
      </c>
      <c r="E2397" s="285">
        <v>100</v>
      </c>
      <c r="F2397" s="285" t="s">
        <v>2707</v>
      </c>
      <c r="G2397" s="285">
        <v>1</v>
      </c>
      <c r="H2397" s="285">
        <f>'Pixel-System'!AJ75</f>
        <v>0</v>
      </c>
      <c r="I2397" s="345" t="s">
        <v>6225</v>
      </c>
      <c r="J2397" s="345">
        <f t="shared" si="37"/>
        <v>0</v>
      </c>
      <c r="K2397" s="277"/>
    </row>
    <row r="2398" spans="1:11" x14ac:dyDescent="0.15">
      <c r="A2398" s="274">
        <v>2397</v>
      </c>
      <c r="B2398" s="285" t="s">
        <v>2873</v>
      </c>
      <c r="C2398" s="285" t="s">
        <v>2709</v>
      </c>
      <c r="D2398" s="285">
        <v>0</v>
      </c>
      <c r="E2398" s="285">
        <v>100</v>
      </c>
      <c r="F2398" s="285" t="s">
        <v>2707</v>
      </c>
      <c r="G2398" s="285">
        <v>1</v>
      </c>
      <c r="H2398" s="285">
        <f>'Pixel-System'!AJ76</f>
        <v>0</v>
      </c>
      <c r="I2398" s="345" t="s">
        <v>6225</v>
      </c>
      <c r="J2398" s="345">
        <f t="shared" si="37"/>
        <v>0</v>
      </c>
      <c r="K2398" s="277"/>
    </row>
    <row r="2399" spans="1:11" x14ac:dyDescent="0.15">
      <c r="A2399" s="274">
        <v>2398</v>
      </c>
      <c r="B2399" s="285" t="s">
        <v>2874</v>
      </c>
      <c r="C2399" s="285" t="s">
        <v>2709</v>
      </c>
      <c r="D2399" s="285">
        <v>0</v>
      </c>
      <c r="E2399" s="285">
        <v>100</v>
      </c>
      <c r="F2399" s="285" t="s">
        <v>2707</v>
      </c>
      <c r="G2399" s="285">
        <v>1</v>
      </c>
      <c r="H2399" s="285">
        <f>'Pixel-System'!AJ77</f>
        <v>0</v>
      </c>
      <c r="I2399" s="345" t="s">
        <v>6225</v>
      </c>
      <c r="J2399" s="345">
        <f t="shared" si="37"/>
        <v>0</v>
      </c>
      <c r="K2399" s="277"/>
    </row>
    <row r="2400" spans="1:11" x14ac:dyDescent="0.15">
      <c r="A2400" s="274">
        <v>2399</v>
      </c>
      <c r="B2400" s="285" t="s">
        <v>2875</v>
      </c>
      <c r="C2400" s="285" t="s">
        <v>2709</v>
      </c>
      <c r="D2400" s="285">
        <v>0</v>
      </c>
      <c r="E2400" s="285">
        <v>100</v>
      </c>
      <c r="F2400" s="285" t="s">
        <v>2707</v>
      </c>
      <c r="G2400" s="285">
        <v>1</v>
      </c>
      <c r="H2400" s="285">
        <f>'Pixel-System'!AJ78</f>
        <v>0</v>
      </c>
      <c r="I2400" s="345" t="s">
        <v>6225</v>
      </c>
      <c r="J2400" s="345">
        <f t="shared" si="37"/>
        <v>0</v>
      </c>
      <c r="K2400" s="277"/>
    </row>
    <row r="2401" spans="1:11" x14ac:dyDescent="0.15">
      <c r="A2401" s="274">
        <v>2400</v>
      </c>
      <c r="B2401" s="285" t="s">
        <v>2876</v>
      </c>
      <c r="C2401" s="285" t="s">
        <v>2709</v>
      </c>
      <c r="D2401" s="285">
        <v>0</v>
      </c>
      <c r="E2401" s="285">
        <v>100</v>
      </c>
      <c r="F2401" s="285" t="s">
        <v>2707</v>
      </c>
      <c r="G2401" s="285">
        <v>1</v>
      </c>
      <c r="H2401" s="285">
        <f>'Pixel-System'!AJ79</f>
        <v>0</v>
      </c>
      <c r="I2401" s="345" t="s">
        <v>6225</v>
      </c>
      <c r="J2401" s="345">
        <f t="shared" si="37"/>
        <v>0</v>
      </c>
      <c r="K2401" s="277"/>
    </row>
    <row r="2402" spans="1:11" x14ac:dyDescent="0.15">
      <c r="A2402" s="274">
        <v>2401</v>
      </c>
      <c r="B2402" s="285" t="s">
        <v>2877</v>
      </c>
      <c r="C2402" s="285" t="s">
        <v>2709</v>
      </c>
      <c r="D2402" s="285">
        <v>0</v>
      </c>
      <c r="E2402" s="285">
        <v>100</v>
      </c>
      <c r="F2402" s="285" t="s">
        <v>2707</v>
      </c>
      <c r="G2402" s="285">
        <v>1</v>
      </c>
      <c r="H2402" s="285">
        <f>'Pixel-System'!AJ80</f>
        <v>0</v>
      </c>
      <c r="I2402" s="345" t="s">
        <v>6225</v>
      </c>
      <c r="J2402" s="345">
        <f t="shared" si="37"/>
        <v>0</v>
      </c>
      <c r="K2402" s="277"/>
    </row>
    <row r="2403" spans="1:11" x14ac:dyDescent="0.15">
      <c r="A2403" s="274">
        <v>2402</v>
      </c>
      <c r="B2403" s="285" t="s">
        <v>2878</v>
      </c>
      <c r="C2403" s="285" t="s">
        <v>2709</v>
      </c>
      <c r="D2403" s="285">
        <v>0</v>
      </c>
      <c r="E2403" s="285">
        <v>100</v>
      </c>
      <c r="F2403" s="285" t="s">
        <v>2707</v>
      </c>
      <c r="G2403" s="285">
        <v>1</v>
      </c>
      <c r="H2403" s="285">
        <f>'Pixel-System'!AJ81</f>
        <v>0</v>
      </c>
      <c r="I2403" s="345" t="s">
        <v>6225</v>
      </c>
      <c r="J2403" s="345">
        <f t="shared" si="37"/>
        <v>0</v>
      </c>
      <c r="K2403" s="277"/>
    </row>
    <row r="2404" spans="1:11" x14ac:dyDescent="0.15">
      <c r="A2404" s="274">
        <v>2403</v>
      </c>
      <c r="B2404" s="285" t="s">
        <v>2879</v>
      </c>
      <c r="C2404" s="285" t="s">
        <v>2709</v>
      </c>
      <c r="D2404" s="285">
        <v>0</v>
      </c>
      <c r="E2404" s="285">
        <v>100</v>
      </c>
      <c r="F2404" s="285" t="s">
        <v>2707</v>
      </c>
      <c r="G2404" s="285">
        <v>1</v>
      </c>
      <c r="H2404" s="285">
        <f>'Pixel-System'!AJ82</f>
        <v>0</v>
      </c>
      <c r="I2404" s="345" t="s">
        <v>6225</v>
      </c>
      <c r="J2404" s="345">
        <f t="shared" si="37"/>
        <v>0</v>
      </c>
      <c r="K2404" s="277"/>
    </row>
    <row r="2405" spans="1:11" x14ac:dyDescent="0.15">
      <c r="A2405" s="274">
        <v>2404</v>
      </c>
      <c r="B2405" s="285" t="s">
        <v>2880</v>
      </c>
      <c r="C2405" s="285" t="s">
        <v>2709</v>
      </c>
      <c r="D2405" s="285">
        <v>0</v>
      </c>
      <c r="E2405" s="285">
        <v>100</v>
      </c>
      <c r="F2405" s="285" t="s">
        <v>2707</v>
      </c>
      <c r="G2405" s="285">
        <v>1</v>
      </c>
      <c r="H2405" s="285">
        <f>'Pixel-System'!AJ83</f>
        <v>0</v>
      </c>
      <c r="I2405" s="345" t="s">
        <v>6225</v>
      </c>
      <c r="J2405" s="345">
        <f t="shared" si="37"/>
        <v>0</v>
      </c>
      <c r="K2405" s="277"/>
    </row>
    <row r="2406" spans="1:11" x14ac:dyDescent="0.15">
      <c r="A2406" s="274">
        <v>2405</v>
      </c>
      <c r="B2406" s="285" t="s">
        <v>2881</v>
      </c>
      <c r="C2406" s="285" t="s">
        <v>2709</v>
      </c>
      <c r="D2406" s="285">
        <v>0</v>
      </c>
      <c r="E2406" s="285">
        <v>100</v>
      </c>
      <c r="F2406" s="285" t="s">
        <v>2707</v>
      </c>
      <c r="G2406" s="285">
        <v>1</v>
      </c>
      <c r="H2406" s="285">
        <f>'Pixel-System'!AJ84</f>
        <v>0</v>
      </c>
      <c r="I2406" s="345" t="s">
        <v>6225</v>
      </c>
      <c r="J2406" s="345">
        <f t="shared" si="37"/>
        <v>0</v>
      </c>
      <c r="K2406" s="277"/>
    </row>
    <row r="2407" spans="1:11" x14ac:dyDescent="0.15">
      <c r="A2407" s="274">
        <v>2406</v>
      </c>
      <c r="B2407" s="285" t="s">
        <v>2882</v>
      </c>
      <c r="C2407" s="285" t="s">
        <v>2709</v>
      </c>
      <c r="D2407" s="285">
        <v>0</v>
      </c>
      <c r="E2407" s="285">
        <v>100</v>
      </c>
      <c r="F2407" s="285" t="s">
        <v>2707</v>
      </c>
      <c r="G2407" s="285">
        <v>1</v>
      </c>
      <c r="H2407" s="285">
        <f>'Pixel-System'!AJ85</f>
        <v>0</v>
      </c>
      <c r="I2407" s="345" t="s">
        <v>6225</v>
      </c>
      <c r="J2407" s="345">
        <f t="shared" si="37"/>
        <v>0</v>
      </c>
      <c r="K2407" s="277"/>
    </row>
    <row r="2408" spans="1:11" x14ac:dyDescent="0.15">
      <c r="A2408" s="274">
        <v>2407</v>
      </c>
      <c r="B2408" s="285" t="s">
        <v>2883</v>
      </c>
      <c r="C2408" s="285" t="s">
        <v>2709</v>
      </c>
      <c r="D2408" s="285">
        <v>0</v>
      </c>
      <c r="E2408" s="285">
        <v>100</v>
      </c>
      <c r="F2408" s="285" t="s">
        <v>2707</v>
      </c>
      <c r="G2408" s="285">
        <v>1</v>
      </c>
      <c r="H2408" s="285">
        <f>'Pixel-System'!AJ86</f>
        <v>0</v>
      </c>
      <c r="I2408" s="345" t="s">
        <v>6225</v>
      </c>
      <c r="J2408" s="345">
        <f t="shared" si="37"/>
        <v>0</v>
      </c>
      <c r="K2408" s="277"/>
    </row>
    <row r="2409" spans="1:11" x14ac:dyDescent="0.15">
      <c r="A2409" s="274">
        <v>2408</v>
      </c>
      <c r="B2409" s="285" t="s">
        <v>2884</v>
      </c>
      <c r="C2409" s="285" t="s">
        <v>2709</v>
      </c>
      <c r="D2409" s="285">
        <v>0</v>
      </c>
      <c r="E2409" s="285">
        <v>100</v>
      </c>
      <c r="F2409" s="285" t="s">
        <v>2707</v>
      </c>
      <c r="G2409" s="285">
        <v>1</v>
      </c>
      <c r="H2409" s="285">
        <f>'Pixel-System'!AJ87</f>
        <v>0</v>
      </c>
      <c r="I2409" s="345" t="s">
        <v>6225</v>
      </c>
      <c r="J2409" s="345">
        <f t="shared" si="37"/>
        <v>0</v>
      </c>
      <c r="K2409" s="277"/>
    </row>
    <row r="2410" spans="1:11" x14ac:dyDescent="0.15">
      <c r="A2410" s="274">
        <v>2409</v>
      </c>
      <c r="B2410" s="285" t="s">
        <v>2885</v>
      </c>
      <c r="C2410" s="285" t="s">
        <v>2709</v>
      </c>
      <c r="D2410" s="285">
        <v>0</v>
      </c>
      <c r="E2410" s="285">
        <v>100</v>
      </c>
      <c r="F2410" s="285" t="s">
        <v>2707</v>
      </c>
      <c r="G2410" s="285">
        <v>1</v>
      </c>
      <c r="H2410" s="285">
        <f>'Pixel-System'!AJ88</f>
        <v>0</v>
      </c>
      <c r="I2410" s="345" t="s">
        <v>6225</v>
      </c>
      <c r="J2410" s="345">
        <f t="shared" si="37"/>
        <v>0</v>
      </c>
      <c r="K2410" s="277"/>
    </row>
    <row r="2411" spans="1:11" x14ac:dyDescent="0.15">
      <c r="A2411" s="274">
        <v>2410</v>
      </c>
      <c r="B2411" s="285" t="s">
        <v>2886</v>
      </c>
      <c r="C2411" s="285" t="s">
        <v>2709</v>
      </c>
      <c r="D2411" s="285">
        <v>0</v>
      </c>
      <c r="E2411" s="285">
        <v>100</v>
      </c>
      <c r="F2411" s="285" t="s">
        <v>2707</v>
      </c>
      <c r="G2411" s="285">
        <v>1</v>
      </c>
      <c r="H2411" s="285">
        <f>'Pixel-System'!AJ89</f>
        <v>0</v>
      </c>
      <c r="I2411" s="345" t="s">
        <v>6225</v>
      </c>
      <c r="J2411" s="345">
        <f t="shared" si="37"/>
        <v>0</v>
      </c>
      <c r="K2411" s="277"/>
    </row>
    <row r="2412" spans="1:11" x14ac:dyDescent="0.15">
      <c r="A2412" s="274">
        <v>2411</v>
      </c>
      <c r="B2412" s="285" t="s">
        <v>2808</v>
      </c>
      <c r="C2412" s="285" t="s">
        <v>2709</v>
      </c>
      <c r="D2412" s="285">
        <v>0</v>
      </c>
      <c r="E2412" s="285">
        <v>100</v>
      </c>
      <c r="F2412" s="285" t="s">
        <v>2707</v>
      </c>
      <c r="G2412" s="285">
        <v>1</v>
      </c>
      <c r="H2412" s="285">
        <f>'Pixel-System'!AJ90</f>
        <v>0</v>
      </c>
      <c r="I2412" s="345" t="s">
        <v>6225</v>
      </c>
      <c r="J2412" s="345">
        <f t="shared" si="37"/>
        <v>0</v>
      </c>
      <c r="K2412" s="277"/>
    </row>
    <row r="2413" spans="1:11" x14ac:dyDescent="0.15">
      <c r="A2413" s="274">
        <v>2412</v>
      </c>
      <c r="B2413" s="285" t="s">
        <v>2887</v>
      </c>
      <c r="C2413" s="285" t="s">
        <v>2709</v>
      </c>
      <c r="D2413" s="285">
        <v>0</v>
      </c>
      <c r="E2413" s="285">
        <v>100</v>
      </c>
      <c r="F2413" s="285" t="s">
        <v>2707</v>
      </c>
      <c r="G2413" s="285">
        <v>1</v>
      </c>
      <c r="H2413" s="285">
        <f>'Pixel-System'!AJ91</f>
        <v>0</v>
      </c>
      <c r="I2413" s="345" t="s">
        <v>6225</v>
      </c>
      <c r="J2413" s="345">
        <f t="shared" si="37"/>
        <v>0</v>
      </c>
      <c r="K2413" s="277"/>
    </row>
    <row r="2414" spans="1:11" x14ac:dyDescent="0.15">
      <c r="A2414" s="274">
        <v>2413</v>
      </c>
      <c r="B2414" s="285" t="s">
        <v>2888</v>
      </c>
      <c r="C2414" s="285" t="s">
        <v>2709</v>
      </c>
      <c r="D2414" s="285">
        <v>0</v>
      </c>
      <c r="E2414" s="285">
        <v>100</v>
      </c>
      <c r="F2414" s="285" t="s">
        <v>2707</v>
      </c>
      <c r="G2414" s="285">
        <v>1</v>
      </c>
      <c r="H2414" s="285">
        <f>'Pixel-System'!AJ92</f>
        <v>0</v>
      </c>
      <c r="I2414" s="345" t="s">
        <v>6225</v>
      </c>
      <c r="J2414" s="345">
        <f t="shared" si="37"/>
        <v>0</v>
      </c>
      <c r="K2414" s="277"/>
    </row>
    <row r="2415" spans="1:11" x14ac:dyDescent="0.15">
      <c r="A2415" s="274">
        <v>2414</v>
      </c>
      <c r="B2415" s="285" t="s">
        <v>2889</v>
      </c>
      <c r="C2415" s="285" t="s">
        <v>2709</v>
      </c>
      <c r="D2415" s="285">
        <v>0</v>
      </c>
      <c r="E2415" s="285">
        <v>100</v>
      </c>
      <c r="F2415" s="285" t="s">
        <v>2707</v>
      </c>
      <c r="G2415" s="285">
        <v>1</v>
      </c>
      <c r="H2415" s="285">
        <f>'Pixel-System'!AJ93</f>
        <v>0</v>
      </c>
      <c r="I2415" s="345" t="s">
        <v>6225</v>
      </c>
      <c r="J2415" s="345">
        <f t="shared" si="37"/>
        <v>0</v>
      </c>
      <c r="K2415" s="277"/>
    </row>
    <row r="2416" spans="1:11" x14ac:dyDescent="0.15">
      <c r="A2416" s="274">
        <v>2415</v>
      </c>
      <c r="B2416" s="285" t="s">
        <v>2890</v>
      </c>
      <c r="C2416" s="285" t="s">
        <v>2709</v>
      </c>
      <c r="D2416" s="285">
        <v>0</v>
      </c>
      <c r="E2416" s="285">
        <v>100</v>
      </c>
      <c r="F2416" s="285" t="s">
        <v>2707</v>
      </c>
      <c r="G2416" s="285">
        <v>1</v>
      </c>
      <c r="H2416" s="285">
        <f>'Pixel-System'!AJ94</f>
        <v>0</v>
      </c>
      <c r="I2416" s="345" t="s">
        <v>6225</v>
      </c>
      <c r="J2416" s="345">
        <f t="shared" si="37"/>
        <v>0</v>
      </c>
      <c r="K2416" s="277"/>
    </row>
    <row r="2417" spans="1:11" x14ac:dyDescent="0.15">
      <c r="A2417" s="274">
        <v>2416</v>
      </c>
      <c r="B2417" s="285" t="s">
        <v>2891</v>
      </c>
      <c r="C2417" s="285" t="s">
        <v>2709</v>
      </c>
      <c r="D2417" s="285">
        <v>0</v>
      </c>
      <c r="E2417" s="285">
        <v>100</v>
      </c>
      <c r="F2417" s="285" t="s">
        <v>2707</v>
      </c>
      <c r="G2417" s="285">
        <v>1</v>
      </c>
      <c r="H2417" s="285">
        <f>'Pixel-System'!AJ95</f>
        <v>0</v>
      </c>
      <c r="I2417" s="345" t="s">
        <v>6225</v>
      </c>
      <c r="J2417" s="345">
        <f t="shared" si="37"/>
        <v>0</v>
      </c>
      <c r="K2417" s="277"/>
    </row>
    <row r="2418" spans="1:11" x14ac:dyDescent="0.15">
      <c r="A2418" s="274">
        <v>2417</v>
      </c>
      <c r="B2418" s="285" t="s">
        <v>2892</v>
      </c>
      <c r="C2418" s="285" t="s">
        <v>2709</v>
      </c>
      <c r="D2418" s="285">
        <v>0</v>
      </c>
      <c r="E2418" s="285">
        <v>100</v>
      </c>
      <c r="F2418" s="285" t="s">
        <v>2707</v>
      </c>
      <c r="G2418" s="285">
        <v>1</v>
      </c>
      <c r="H2418" s="285">
        <f>'Pixel-System'!AJ96</f>
        <v>0</v>
      </c>
      <c r="I2418" s="345" t="s">
        <v>6225</v>
      </c>
      <c r="J2418" s="345">
        <f t="shared" si="37"/>
        <v>0</v>
      </c>
      <c r="K2418" s="277"/>
    </row>
    <row r="2419" spans="1:11" x14ac:dyDescent="0.15">
      <c r="A2419" s="274">
        <v>2418</v>
      </c>
      <c r="B2419" s="285" t="s">
        <v>2893</v>
      </c>
      <c r="C2419" s="285" t="s">
        <v>2709</v>
      </c>
      <c r="D2419" s="285">
        <v>0</v>
      </c>
      <c r="E2419" s="285">
        <v>100</v>
      </c>
      <c r="F2419" s="285" t="s">
        <v>2707</v>
      </c>
      <c r="G2419" s="285">
        <v>1</v>
      </c>
      <c r="H2419" s="285">
        <f>'Pixel-System'!AJ97</f>
        <v>0</v>
      </c>
      <c r="I2419" s="345" t="s">
        <v>6225</v>
      </c>
      <c r="J2419" s="345">
        <f t="shared" si="37"/>
        <v>0</v>
      </c>
      <c r="K2419" s="277"/>
    </row>
    <row r="2420" spans="1:11" x14ac:dyDescent="0.15">
      <c r="A2420" s="274">
        <v>2419</v>
      </c>
      <c r="B2420" s="285" t="s">
        <v>2894</v>
      </c>
      <c r="C2420" s="285" t="s">
        <v>2709</v>
      </c>
      <c r="D2420" s="285">
        <v>0</v>
      </c>
      <c r="E2420" s="285">
        <v>100</v>
      </c>
      <c r="F2420" s="285" t="s">
        <v>2707</v>
      </c>
      <c r="G2420" s="285">
        <v>1</v>
      </c>
      <c r="H2420" s="285">
        <f>'Pixel-System'!AJ98</f>
        <v>0</v>
      </c>
      <c r="I2420" s="345" t="s">
        <v>6225</v>
      </c>
      <c r="J2420" s="345">
        <f t="shared" si="37"/>
        <v>0</v>
      </c>
      <c r="K2420" s="277"/>
    </row>
    <row r="2421" spans="1:11" x14ac:dyDescent="0.15">
      <c r="A2421" s="274">
        <v>2420</v>
      </c>
      <c r="B2421" s="285" t="s">
        <v>2895</v>
      </c>
      <c r="C2421" s="285" t="s">
        <v>2709</v>
      </c>
      <c r="D2421" s="285">
        <v>0</v>
      </c>
      <c r="E2421" s="285">
        <v>100</v>
      </c>
      <c r="F2421" s="285" t="s">
        <v>2707</v>
      </c>
      <c r="G2421" s="285">
        <v>1</v>
      </c>
      <c r="H2421" s="285">
        <f>'Pixel-System'!AJ99</f>
        <v>0</v>
      </c>
      <c r="I2421" s="345" t="s">
        <v>6225</v>
      </c>
      <c r="J2421" s="345">
        <f t="shared" si="37"/>
        <v>0</v>
      </c>
      <c r="K2421" s="277"/>
    </row>
    <row r="2422" spans="1:11" x14ac:dyDescent="0.15">
      <c r="A2422" s="274">
        <v>2421</v>
      </c>
      <c r="B2422" s="285" t="s">
        <v>2896</v>
      </c>
      <c r="C2422" s="285" t="s">
        <v>2709</v>
      </c>
      <c r="D2422" s="285">
        <v>0</v>
      </c>
      <c r="E2422" s="285">
        <v>100</v>
      </c>
      <c r="F2422" s="285" t="s">
        <v>2707</v>
      </c>
      <c r="G2422" s="285">
        <v>1</v>
      </c>
      <c r="H2422" s="285">
        <f>'Pixel-System'!AJ100</f>
        <v>0</v>
      </c>
      <c r="I2422" s="345" t="s">
        <v>6225</v>
      </c>
      <c r="J2422" s="345">
        <f t="shared" si="37"/>
        <v>0</v>
      </c>
      <c r="K2422" s="277"/>
    </row>
    <row r="2423" spans="1:11" x14ac:dyDescent="0.15">
      <c r="A2423" s="274">
        <v>2422</v>
      </c>
      <c r="B2423" s="285" t="s">
        <v>2897</v>
      </c>
      <c r="C2423" s="285" t="s">
        <v>2709</v>
      </c>
      <c r="D2423" s="285">
        <v>0</v>
      </c>
      <c r="E2423" s="285">
        <v>100</v>
      </c>
      <c r="F2423" s="285" t="s">
        <v>2707</v>
      </c>
      <c r="G2423" s="285">
        <v>1</v>
      </c>
      <c r="H2423" s="285">
        <f>'Pixel-System'!AJ101</f>
        <v>0</v>
      </c>
      <c r="I2423" s="345" t="s">
        <v>6225</v>
      </c>
      <c r="J2423" s="345">
        <f t="shared" si="37"/>
        <v>0</v>
      </c>
      <c r="K2423" s="277"/>
    </row>
    <row r="2424" spans="1:11" x14ac:dyDescent="0.15">
      <c r="A2424" s="274">
        <v>2423</v>
      </c>
      <c r="B2424" s="285" t="s">
        <v>2898</v>
      </c>
      <c r="C2424" s="285" t="s">
        <v>2709</v>
      </c>
      <c r="D2424" s="285">
        <v>0</v>
      </c>
      <c r="E2424" s="285">
        <v>100</v>
      </c>
      <c r="F2424" s="285" t="s">
        <v>2707</v>
      </c>
      <c r="G2424" s="285">
        <v>1</v>
      </c>
      <c r="H2424" s="285">
        <f>'Pixel-System'!AJ102</f>
        <v>0</v>
      </c>
      <c r="I2424" s="345" t="s">
        <v>6225</v>
      </c>
      <c r="J2424" s="345">
        <f t="shared" si="37"/>
        <v>0</v>
      </c>
      <c r="K2424" s="277"/>
    </row>
    <row r="2425" spans="1:11" x14ac:dyDescent="0.15">
      <c r="A2425" s="274">
        <v>2424</v>
      </c>
      <c r="B2425" s="285" t="s">
        <v>2899</v>
      </c>
      <c r="C2425" s="285" t="s">
        <v>2709</v>
      </c>
      <c r="D2425" s="285">
        <v>0</v>
      </c>
      <c r="E2425" s="285">
        <v>100</v>
      </c>
      <c r="F2425" s="285" t="s">
        <v>2707</v>
      </c>
      <c r="G2425" s="285">
        <v>1</v>
      </c>
      <c r="H2425" s="285">
        <f>'Pixel-System'!AJ103</f>
        <v>0</v>
      </c>
      <c r="I2425" s="345" t="s">
        <v>6225</v>
      </c>
      <c r="J2425" s="345">
        <f t="shared" si="37"/>
        <v>0</v>
      </c>
      <c r="K2425" s="277"/>
    </row>
    <row r="2426" spans="1:11" x14ac:dyDescent="0.15">
      <c r="A2426" s="274">
        <v>2425</v>
      </c>
      <c r="B2426" s="285" t="s">
        <v>2900</v>
      </c>
      <c r="C2426" s="285" t="s">
        <v>2709</v>
      </c>
      <c r="D2426" s="285">
        <v>0</v>
      </c>
      <c r="E2426" s="285">
        <v>100</v>
      </c>
      <c r="F2426" s="285" t="s">
        <v>2707</v>
      </c>
      <c r="G2426" s="285">
        <v>1</v>
      </c>
      <c r="H2426" s="285">
        <f>'Pixel-System'!AJ104</f>
        <v>0</v>
      </c>
      <c r="I2426" s="345" t="s">
        <v>6225</v>
      </c>
      <c r="J2426" s="345">
        <f t="shared" si="37"/>
        <v>0</v>
      </c>
      <c r="K2426" s="277"/>
    </row>
    <row r="2427" spans="1:11" x14ac:dyDescent="0.15">
      <c r="A2427" s="274">
        <v>2426</v>
      </c>
      <c r="B2427" s="285" t="s">
        <v>2901</v>
      </c>
      <c r="C2427" s="285" t="s">
        <v>2709</v>
      </c>
      <c r="D2427" s="285">
        <v>0</v>
      </c>
      <c r="E2427" s="285">
        <v>100</v>
      </c>
      <c r="F2427" s="285" t="s">
        <v>2707</v>
      </c>
      <c r="G2427" s="285">
        <v>1</v>
      </c>
      <c r="H2427" s="285">
        <f>'Pixel-System'!AJ105</f>
        <v>0</v>
      </c>
      <c r="I2427" s="345" t="s">
        <v>6225</v>
      </c>
      <c r="J2427" s="345">
        <f t="shared" si="37"/>
        <v>0</v>
      </c>
      <c r="K2427" s="277"/>
    </row>
    <row r="2428" spans="1:11" x14ac:dyDescent="0.15">
      <c r="A2428" s="274">
        <v>2427</v>
      </c>
      <c r="B2428" s="275" t="s">
        <v>2902</v>
      </c>
      <c r="C2428" s="275" t="s">
        <v>2709</v>
      </c>
      <c r="D2428" s="275">
        <v>0</v>
      </c>
      <c r="E2428" s="275">
        <v>100</v>
      </c>
      <c r="F2428" s="275" t="s">
        <v>2707</v>
      </c>
      <c r="G2428" s="275">
        <v>1</v>
      </c>
      <c r="H2428" s="275">
        <f>'Pixel-System'!AT10</f>
        <v>0</v>
      </c>
      <c r="I2428" s="276" t="s">
        <v>6230</v>
      </c>
      <c r="J2428" s="276">
        <f t="shared" si="37"/>
        <v>0</v>
      </c>
      <c r="K2428" s="277"/>
    </row>
    <row r="2429" spans="1:11" x14ac:dyDescent="0.15">
      <c r="A2429" s="274">
        <v>2428</v>
      </c>
      <c r="B2429" s="275" t="s">
        <v>2963</v>
      </c>
      <c r="C2429" s="275" t="s">
        <v>2709</v>
      </c>
      <c r="D2429" s="275">
        <v>0</v>
      </c>
      <c r="E2429" s="275">
        <v>100</v>
      </c>
      <c r="F2429" s="275" t="s">
        <v>2707</v>
      </c>
      <c r="G2429" s="275">
        <v>1</v>
      </c>
      <c r="H2429" s="275">
        <f>'Pixel-System'!AT11</f>
        <v>0</v>
      </c>
      <c r="I2429" s="276" t="s">
        <v>6230</v>
      </c>
      <c r="J2429" s="276">
        <f t="shared" si="37"/>
        <v>0</v>
      </c>
      <c r="K2429" s="277"/>
    </row>
    <row r="2430" spans="1:11" x14ac:dyDescent="0.15">
      <c r="A2430" s="274">
        <v>2429</v>
      </c>
      <c r="B2430" s="275" t="s">
        <v>2964</v>
      </c>
      <c r="C2430" s="275" t="s">
        <v>2709</v>
      </c>
      <c r="D2430" s="275">
        <v>0</v>
      </c>
      <c r="E2430" s="275">
        <v>100</v>
      </c>
      <c r="F2430" s="275" t="s">
        <v>2707</v>
      </c>
      <c r="G2430" s="275">
        <v>1</v>
      </c>
      <c r="H2430" s="275">
        <f>'Pixel-System'!AT12</f>
        <v>0</v>
      </c>
      <c r="I2430" s="276" t="s">
        <v>6230</v>
      </c>
      <c r="J2430" s="276">
        <f t="shared" si="37"/>
        <v>0</v>
      </c>
      <c r="K2430" s="277"/>
    </row>
    <row r="2431" spans="1:11" x14ac:dyDescent="0.15">
      <c r="A2431" s="274">
        <v>2430</v>
      </c>
      <c r="B2431" s="275" t="s">
        <v>2965</v>
      </c>
      <c r="C2431" s="275" t="s">
        <v>2709</v>
      </c>
      <c r="D2431" s="275">
        <v>0</v>
      </c>
      <c r="E2431" s="275">
        <v>100</v>
      </c>
      <c r="F2431" s="275" t="s">
        <v>2707</v>
      </c>
      <c r="G2431" s="275">
        <v>1</v>
      </c>
      <c r="H2431" s="275">
        <f>'Pixel-System'!AT13</f>
        <v>0</v>
      </c>
      <c r="I2431" s="276" t="s">
        <v>6230</v>
      </c>
      <c r="J2431" s="276">
        <f t="shared" si="37"/>
        <v>0</v>
      </c>
      <c r="K2431" s="277"/>
    </row>
    <row r="2432" spans="1:11" x14ac:dyDescent="0.15">
      <c r="A2432" s="274">
        <v>2431</v>
      </c>
      <c r="B2432" s="275" t="s">
        <v>2966</v>
      </c>
      <c r="C2432" s="275" t="s">
        <v>2709</v>
      </c>
      <c r="D2432" s="275">
        <v>0</v>
      </c>
      <c r="E2432" s="275">
        <v>100</v>
      </c>
      <c r="F2432" s="275" t="s">
        <v>2707</v>
      </c>
      <c r="G2432" s="275">
        <v>1</v>
      </c>
      <c r="H2432" s="275">
        <f>'Pixel-System'!AT14</f>
        <v>0</v>
      </c>
      <c r="I2432" s="276" t="s">
        <v>6230</v>
      </c>
      <c r="J2432" s="276">
        <f t="shared" si="37"/>
        <v>0</v>
      </c>
      <c r="K2432" s="277"/>
    </row>
    <row r="2433" spans="1:11" x14ac:dyDescent="0.15">
      <c r="A2433" s="274">
        <v>2432</v>
      </c>
      <c r="B2433" s="275" t="s">
        <v>2967</v>
      </c>
      <c r="C2433" s="275" t="s">
        <v>2709</v>
      </c>
      <c r="D2433" s="275">
        <v>0</v>
      </c>
      <c r="E2433" s="275">
        <v>100</v>
      </c>
      <c r="F2433" s="275" t="s">
        <v>2707</v>
      </c>
      <c r="G2433" s="275">
        <v>1</v>
      </c>
      <c r="H2433" s="275">
        <f>'Pixel-System'!AT15</f>
        <v>0</v>
      </c>
      <c r="I2433" s="276" t="s">
        <v>6230</v>
      </c>
      <c r="J2433" s="276">
        <f t="shared" si="37"/>
        <v>0</v>
      </c>
      <c r="K2433" s="277"/>
    </row>
    <row r="2434" spans="1:11" x14ac:dyDescent="0.15">
      <c r="A2434" s="274">
        <v>2433</v>
      </c>
      <c r="B2434" s="275" t="s">
        <v>2968</v>
      </c>
      <c r="C2434" s="275" t="s">
        <v>2709</v>
      </c>
      <c r="D2434" s="275">
        <v>0</v>
      </c>
      <c r="E2434" s="275">
        <v>100</v>
      </c>
      <c r="F2434" s="275" t="s">
        <v>2707</v>
      </c>
      <c r="G2434" s="275">
        <v>1</v>
      </c>
      <c r="H2434" s="275">
        <f>'Pixel-System'!AT16</f>
        <v>0</v>
      </c>
      <c r="I2434" s="276" t="s">
        <v>6230</v>
      </c>
      <c r="J2434" s="276">
        <f t="shared" si="37"/>
        <v>0</v>
      </c>
      <c r="K2434" s="277"/>
    </row>
    <row r="2435" spans="1:11" x14ac:dyDescent="0.15">
      <c r="A2435" s="274">
        <v>2434</v>
      </c>
      <c r="B2435" s="275" t="s">
        <v>2969</v>
      </c>
      <c r="C2435" s="275" t="s">
        <v>2709</v>
      </c>
      <c r="D2435" s="275">
        <v>0</v>
      </c>
      <c r="E2435" s="275">
        <v>100</v>
      </c>
      <c r="F2435" s="275" t="s">
        <v>2707</v>
      </c>
      <c r="G2435" s="275">
        <v>1</v>
      </c>
      <c r="H2435" s="275">
        <f>'Pixel-System'!AT17</f>
        <v>0</v>
      </c>
      <c r="I2435" s="276" t="s">
        <v>6230</v>
      </c>
      <c r="J2435" s="276">
        <f t="shared" si="37"/>
        <v>0</v>
      </c>
      <c r="K2435" s="277"/>
    </row>
    <row r="2436" spans="1:11" x14ac:dyDescent="0.15">
      <c r="A2436" s="274">
        <v>2435</v>
      </c>
      <c r="B2436" s="275" t="s">
        <v>2970</v>
      </c>
      <c r="C2436" s="275" t="s">
        <v>2709</v>
      </c>
      <c r="D2436" s="275">
        <v>0</v>
      </c>
      <c r="E2436" s="275">
        <v>100</v>
      </c>
      <c r="F2436" s="275" t="s">
        <v>2707</v>
      </c>
      <c r="G2436" s="275">
        <v>1</v>
      </c>
      <c r="H2436" s="275">
        <f>'Pixel-System'!AT18</f>
        <v>0</v>
      </c>
      <c r="I2436" s="276" t="s">
        <v>6230</v>
      </c>
      <c r="J2436" s="276">
        <f t="shared" si="37"/>
        <v>0</v>
      </c>
      <c r="K2436" s="277"/>
    </row>
    <row r="2437" spans="1:11" x14ac:dyDescent="0.15">
      <c r="A2437" s="274">
        <v>2436</v>
      </c>
      <c r="B2437" s="275" t="s">
        <v>2971</v>
      </c>
      <c r="C2437" s="275" t="s">
        <v>2709</v>
      </c>
      <c r="D2437" s="275">
        <v>0</v>
      </c>
      <c r="E2437" s="275">
        <v>100</v>
      </c>
      <c r="F2437" s="275" t="s">
        <v>2707</v>
      </c>
      <c r="G2437" s="275">
        <v>1</v>
      </c>
      <c r="H2437" s="275">
        <f>'Pixel-System'!AT19</f>
        <v>0</v>
      </c>
      <c r="I2437" s="276" t="s">
        <v>6230</v>
      </c>
      <c r="J2437" s="276">
        <f t="shared" si="37"/>
        <v>0</v>
      </c>
      <c r="K2437" s="277"/>
    </row>
    <row r="2438" spans="1:11" x14ac:dyDescent="0.15">
      <c r="A2438" s="274">
        <v>2437</v>
      </c>
      <c r="B2438" s="275" t="s">
        <v>2972</v>
      </c>
      <c r="C2438" s="275" t="s">
        <v>2709</v>
      </c>
      <c r="D2438" s="275">
        <v>0</v>
      </c>
      <c r="E2438" s="275">
        <v>100</v>
      </c>
      <c r="F2438" s="275" t="s">
        <v>2707</v>
      </c>
      <c r="G2438" s="275">
        <v>1</v>
      </c>
      <c r="H2438" s="275">
        <f>'Pixel-System'!AT20</f>
        <v>0</v>
      </c>
      <c r="I2438" s="276" t="s">
        <v>6230</v>
      </c>
      <c r="J2438" s="276">
        <f t="shared" si="37"/>
        <v>0</v>
      </c>
      <c r="K2438" s="277"/>
    </row>
    <row r="2439" spans="1:11" x14ac:dyDescent="0.15">
      <c r="A2439" s="274">
        <v>2438</v>
      </c>
      <c r="B2439" s="275" t="s">
        <v>2973</v>
      </c>
      <c r="C2439" s="275" t="s">
        <v>2709</v>
      </c>
      <c r="D2439" s="275">
        <v>0</v>
      </c>
      <c r="E2439" s="275">
        <v>100</v>
      </c>
      <c r="F2439" s="275" t="s">
        <v>2707</v>
      </c>
      <c r="G2439" s="275">
        <v>1</v>
      </c>
      <c r="H2439" s="275">
        <f>'Pixel-System'!AT21</f>
        <v>0</v>
      </c>
      <c r="I2439" s="276" t="s">
        <v>6230</v>
      </c>
      <c r="J2439" s="276">
        <f t="shared" si="37"/>
        <v>0</v>
      </c>
      <c r="K2439" s="277"/>
    </row>
    <row r="2440" spans="1:11" x14ac:dyDescent="0.15">
      <c r="A2440" s="274">
        <v>2439</v>
      </c>
      <c r="B2440" s="275" t="s">
        <v>2974</v>
      </c>
      <c r="C2440" s="275" t="s">
        <v>2709</v>
      </c>
      <c r="D2440" s="275">
        <v>0</v>
      </c>
      <c r="E2440" s="275">
        <v>100</v>
      </c>
      <c r="F2440" s="275" t="s">
        <v>2707</v>
      </c>
      <c r="G2440" s="275">
        <v>1</v>
      </c>
      <c r="H2440" s="275">
        <f>'Pixel-System'!AT22</f>
        <v>0</v>
      </c>
      <c r="I2440" s="276" t="s">
        <v>6230</v>
      </c>
      <c r="J2440" s="276">
        <f t="shared" si="37"/>
        <v>0</v>
      </c>
      <c r="K2440" s="277"/>
    </row>
    <row r="2441" spans="1:11" x14ac:dyDescent="0.15">
      <c r="A2441" s="274">
        <v>2440</v>
      </c>
      <c r="B2441" s="275" t="s">
        <v>2975</v>
      </c>
      <c r="C2441" s="275" t="s">
        <v>2709</v>
      </c>
      <c r="D2441" s="275">
        <v>0</v>
      </c>
      <c r="E2441" s="275">
        <v>100</v>
      </c>
      <c r="F2441" s="275" t="s">
        <v>2707</v>
      </c>
      <c r="G2441" s="275">
        <v>1</v>
      </c>
      <c r="H2441" s="275">
        <f>'Pixel-System'!AT23</f>
        <v>0</v>
      </c>
      <c r="I2441" s="276" t="s">
        <v>6230</v>
      </c>
      <c r="J2441" s="276">
        <f t="shared" si="37"/>
        <v>0</v>
      </c>
      <c r="K2441" s="277"/>
    </row>
    <row r="2442" spans="1:11" x14ac:dyDescent="0.15">
      <c r="A2442" s="274">
        <v>2441</v>
      </c>
      <c r="B2442" s="275" t="s">
        <v>2976</v>
      </c>
      <c r="C2442" s="275" t="s">
        <v>2709</v>
      </c>
      <c r="D2442" s="275">
        <v>0</v>
      </c>
      <c r="E2442" s="275">
        <v>100</v>
      </c>
      <c r="F2442" s="275" t="s">
        <v>2707</v>
      </c>
      <c r="G2442" s="275">
        <v>1</v>
      </c>
      <c r="H2442" s="275">
        <f>'Pixel-System'!AT24</f>
        <v>0</v>
      </c>
      <c r="I2442" s="276" t="s">
        <v>6230</v>
      </c>
      <c r="J2442" s="276">
        <f t="shared" si="37"/>
        <v>0</v>
      </c>
      <c r="K2442" s="277"/>
    </row>
    <row r="2443" spans="1:11" x14ac:dyDescent="0.15">
      <c r="A2443" s="274">
        <v>2442</v>
      </c>
      <c r="B2443" s="275" t="s">
        <v>2977</v>
      </c>
      <c r="C2443" s="275" t="s">
        <v>2709</v>
      </c>
      <c r="D2443" s="275">
        <v>0</v>
      </c>
      <c r="E2443" s="275">
        <v>100</v>
      </c>
      <c r="F2443" s="275" t="s">
        <v>2707</v>
      </c>
      <c r="G2443" s="275">
        <v>1</v>
      </c>
      <c r="H2443" s="275">
        <f>'Pixel-System'!AT25</f>
        <v>0</v>
      </c>
      <c r="I2443" s="276" t="s">
        <v>6230</v>
      </c>
      <c r="J2443" s="276">
        <f t="shared" si="37"/>
        <v>0</v>
      </c>
      <c r="K2443" s="277"/>
    </row>
    <row r="2444" spans="1:11" x14ac:dyDescent="0.15">
      <c r="A2444" s="274">
        <v>2443</v>
      </c>
      <c r="B2444" s="275" t="s">
        <v>2979</v>
      </c>
      <c r="C2444" s="275" t="s">
        <v>2709</v>
      </c>
      <c r="D2444" s="275">
        <v>0</v>
      </c>
      <c r="E2444" s="275">
        <v>100</v>
      </c>
      <c r="F2444" s="275" t="s">
        <v>2707</v>
      </c>
      <c r="G2444" s="275">
        <v>1</v>
      </c>
      <c r="H2444" s="275">
        <f>'Pixel-System'!AT26</f>
        <v>0</v>
      </c>
      <c r="I2444" s="276" t="s">
        <v>6230</v>
      </c>
      <c r="J2444" s="276">
        <f t="shared" si="37"/>
        <v>0</v>
      </c>
      <c r="K2444" s="277"/>
    </row>
    <row r="2445" spans="1:11" x14ac:dyDescent="0.15">
      <c r="A2445" s="274">
        <v>2444</v>
      </c>
      <c r="B2445" s="275" t="s">
        <v>2980</v>
      </c>
      <c r="C2445" s="275" t="s">
        <v>2709</v>
      </c>
      <c r="D2445" s="275">
        <v>0</v>
      </c>
      <c r="E2445" s="275">
        <v>100</v>
      </c>
      <c r="F2445" s="275" t="s">
        <v>2707</v>
      </c>
      <c r="G2445" s="275">
        <v>1</v>
      </c>
      <c r="H2445" s="275">
        <f>'Pixel-System'!AT27</f>
        <v>0</v>
      </c>
      <c r="I2445" s="276" t="s">
        <v>6230</v>
      </c>
      <c r="J2445" s="276">
        <f t="shared" ref="J2445:J2508" si="38">H2445*100</f>
        <v>0</v>
      </c>
      <c r="K2445" s="277"/>
    </row>
    <row r="2446" spans="1:11" x14ac:dyDescent="0.15">
      <c r="A2446" s="274">
        <v>2445</v>
      </c>
      <c r="B2446" s="275" t="s">
        <v>2981</v>
      </c>
      <c r="C2446" s="275" t="s">
        <v>2709</v>
      </c>
      <c r="D2446" s="275">
        <v>0</v>
      </c>
      <c r="E2446" s="275">
        <v>100</v>
      </c>
      <c r="F2446" s="275" t="s">
        <v>2707</v>
      </c>
      <c r="G2446" s="275">
        <v>1</v>
      </c>
      <c r="H2446" s="275">
        <f>'Pixel-System'!AT28</f>
        <v>0</v>
      </c>
      <c r="I2446" s="276" t="s">
        <v>6230</v>
      </c>
      <c r="J2446" s="276">
        <f t="shared" si="38"/>
        <v>0</v>
      </c>
      <c r="K2446" s="277"/>
    </row>
    <row r="2447" spans="1:11" x14ac:dyDescent="0.15">
      <c r="A2447" s="274">
        <v>2446</v>
      </c>
      <c r="B2447" s="275" t="s">
        <v>2982</v>
      </c>
      <c r="C2447" s="275" t="s">
        <v>2709</v>
      </c>
      <c r="D2447" s="275">
        <v>0</v>
      </c>
      <c r="E2447" s="275">
        <v>100</v>
      </c>
      <c r="F2447" s="275" t="s">
        <v>2707</v>
      </c>
      <c r="G2447" s="275">
        <v>1</v>
      </c>
      <c r="H2447" s="275">
        <f>'Pixel-System'!AT29</f>
        <v>0</v>
      </c>
      <c r="I2447" s="276" t="s">
        <v>6230</v>
      </c>
      <c r="J2447" s="276">
        <f t="shared" si="38"/>
        <v>0</v>
      </c>
      <c r="K2447" s="277"/>
    </row>
    <row r="2448" spans="1:11" x14ac:dyDescent="0.15">
      <c r="A2448" s="274">
        <v>2447</v>
      </c>
      <c r="B2448" s="275" t="s">
        <v>2983</v>
      </c>
      <c r="C2448" s="275" t="s">
        <v>2709</v>
      </c>
      <c r="D2448" s="275">
        <v>0</v>
      </c>
      <c r="E2448" s="275">
        <v>100</v>
      </c>
      <c r="F2448" s="275" t="s">
        <v>2707</v>
      </c>
      <c r="G2448" s="275">
        <v>1</v>
      </c>
      <c r="H2448" s="275">
        <f>'Pixel-System'!AT30</f>
        <v>0</v>
      </c>
      <c r="I2448" s="276" t="s">
        <v>6230</v>
      </c>
      <c r="J2448" s="276">
        <f t="shared" si="38"/>
        <v>0</v>
      </c>
      <c r="K2448" s="277"/>
    </row>
    <row r="2449" spans="1:11" x14ac:dyDescent="0.15">
      <c r="A2449" s="274">
        <v>2448</v>
      </c>
      <c r="B2449" s="275" t="s">
        <v>2984</v>
      </c>
      <c r="C2449" s="275" t="s">
        <v>2709</v>
      </c>
      <c r="D2449" s="275">
        <v>0</v>
      </c>
      <c r="E2449" s="275">
        <v>100</v>
      </c>
      <c r="F2449" s="275" t="s">
        <v>2707</v>
      </c>
      <c r="G2449" s="275">
        <v>1</v>
      </c>
      <c r="H2449" s="275">
        <f>'Pixel-System'!AT31</f>
        <v>0</v>
      </c>
      <c r="I2449" s="276" t="s">
        <v>6230</v>
      </c>
      <c r="J2449" s="276">
        <f t="shared" si="38"/>
        <v>0</v>
      </c>
      <c r="K2449" s="277"/>
    </row>
    <row r="2450" spans="1:11" x14ac:dyDescent="0.15">
      <c r="A2450" s="274">
        <v>2449</v>
      </c>
      <c r="B2450" s="275" t="s">
        <v>2985</v>
      </c>
      <c r="C2450" s="275" t="s">
        <v>2709</v>
      </c>
      <c r="D2450" s="275">
        <v>0</v>
      </c>
      <c r="E2450" s="275">
        <v>100</v>
      </c>
      <c r="F2450" s="275" t="s">
        <v>2707</v>
      </c>
      <c r="G2450" s="275">
        <v>1</v>
      </c>
      <c r="H2450" s="275">
        <f>'Pixel-System'!AT32</f>
        <v>0</v>
      </c>
      <c r="I2450" s="276" t="s">
        <v>6230</v>
      </c>
      <c r="J2450" s="276">
        <f t="shared" si="38"/>
        <v>0</v>
      </c>
      <c r="K2450" s="277"/>
    </row>
    <row r="2451" spans="1:11" x14ac:dyDescent="0.15">
      <c r="A2451" s="274">
        <v>2450</v>
      </c>
      <c r="B2451" s="275" t="s">
        <v>2986</v>
      </c>
      <c r="C2451" s="275" t="s">
        <v>2709</v>
      </c>
      <c r="D2451" s="275">
        <v>0</v>
      </c>
      <c r="E2451" s="275">
        <v>100</v>
      </c>
      <c r="F2451" s="275" t="s">
        <v>2707</v>
      </c>
      <c r="G2451" s="275">
        <v>1</v>
      </c>
      <c r="H2451" s="275">
        <f>'Pixel-System'!AT33</f>
        <v>0</v>
      </c>
      <c r="I2451" s="276" t="s">
        <v>6230</v>
      </c>
      <c r="J2451" s="276">
        <f t="shared" si="38"/>
        <v>0</v>
      </c>
      <c r="K2451" s="277"/>
    </row>
    <row r="2452" spans="1:11" x14ac:dyDescent="0.15">
      <c r="A2452" s="274">
        <v>2451</v>
      </c>
      <c r="B2452" s="275" t="s">
        <v>2987</v>
      </c>
      <c r="C2452" s="275" t="s">
        <v>2709</v>
      </c>
      <c r="D2452" s="275">
        <v>0</v>
      </c>
      <c r="E2452" s="275">
        <v>100</v>
      </c>
      <c r="F2452" s="275" t="s">
        <v>2707</v>
      </c>
      <c r="G2452" s="275">
        <v>1</v>
      </c>
      <c r="H2452" s="275">
        <f>'Pixel-System'!AT34</f>
        <v>0</v>
      </c>
      <c r="I2452" s="276" t="s">
        <v>6230</v>
      </c>
      <c r="J2452" s="276">
        <f t="shared" si="38"/>
        <v>0</v>
      </c>
      <c r="K2452" s="277"/>
    </row>
    <row r="2453" spans="1:11" x14ac:dyDescent="0.15">
      <c r="A2453" s="274">
        <v>2452</v>
      </c>
      <c r="B2453" s="275" t="s">
        <v>2988</v>
      </c>
      <c r="C2453" s="275" t="s">
        <v>2709</v>
      </c>
      <c r="D2453" s="275">
        <v>0</v>
      </c>
      <c r="E2453" s="275">
        <v>100</v>
      </c>
      <c r="F2453" s="275" t="s">
        <v>2707</v>
      </c>
      <c r="G2453" s="275">
        <v>1</v>
      </c>
      <c r="H2453" s="275">
        <f>'Pixel-System'!AT35</f>
        <v>0</v>
      </c>
      <c r="I2453" s="276" t="s">
        <v>6230</v>
      </c>
      <c r="J2453" s="276">
        <f t="shared" si="38"/>
        <v>0</v>
      </c>
      <c r="K2453" s="277"/>
    </row>
    <row r="2454" spans="1:11" x14ac:dyDescent="0.15">
      <c r="A2454" s="274">
        <v>2453</v>
      </c>
      <c r="B2454" s="275" t="s">
        <v>2989</v>
      </c>
      <c r="C2454" s="275" t="s">
        <v>2709</v>
      </c>
      <c r="D2454" s="275">
        <v>0</v>
      </c>
      <c r="E2454" s="275">
        <v>100</v>
      </c>
      <c r="F2454" s="275" t="s">
        <v>2707</v>
      </c>
      <c r="G2454" s="275">
        <v>1</v>
      </c>
      <c r="H2454" s="275">
        <f>'Pixel-System'!AT36</f>
        <v>0</v>
      </c>
      <c r="I2454" s="276" t="s">
        <v>6230</v>
      </c>
      <c r="J2454" s="276">
        <f t="shared" si="38"/>
        <v>0</v>
      </c>
      <c r="K2454" s="277"/>
    </row>
    <row r="2455" spans="1:11" x14ac:dyDescent="0.15">
      <c r="A2455" s="274">
        <v>2454</v>
      </c>
      <c r="B2455" s="275" t="s">
        <v>2990</v>
      </c>
      <c r="C2455" s="275" t="s">
        <v>2709</v>
      </c>
      <c r="D2455" s="275">
        <v>0</v>
      </c>
      <c r="E2455" s="275">
        <v>100</v>
      </c>
      <c r="F2455" s="275" t="s">
        <v>2707</v>
      </c>
      <c r="G2455" s="275">
        <v>1</v>
      </c>
      <c r="H2455" s="275">
        <f>'Pixel-System'!AT37</f>
        <v>0</v>
      </c>
      <c r="I2455" s="276" t="s">
        <v>6230</v>
      </c>
      <c r="J2455" s="276">
        <f t="shared" si="38"/>
        <v>0</v>
      </c>
      <c r="K2455" s="277"/>
    </row>
    <row r="2456" spans="1:11" x14ac:dyDescent="0.15">
      <c r="A2456" s="274">
        <v>2455</v>
      </c>
      <c r="B2456" s="275" t="s">
        <v>2991</v>
      </c>
      <c r="C2456" s="275" t="s">
        <v>2709</v>
      </c>
      <c r="D2456" s="275">
        <v>0</v>
      </c>
      <c r="E2456" s="275">
        <v>100</v>
      </c>
      <c r="F2456" s="275" t="s">
        <v>2707</v>
      </c>
      <c r="G2456" s="275">
        <v>1</v>
      </c>
      <c r="H2456" s="275">
        <f>'Pixel-System'!AT38</f>
        <v>7</v>
      </c>
      <c r="I2456" s="276" t="s">
        <v>6230</v>
      </c>
      <c r="J2456" s="276">
        <f t="shared" si="38"/>
        <v>700</v>
      </c>
      <c r="K2456" s="277"/>
    </row>
    <row r="2457" spans="1:11" x14ac:dyDescent="0.15">
      <c r="A2457" s="274">
        <v>2456</v>
      </c>
      <c r="B2457" s="275" t="s">
        <v>2992</v>
      </c>
      <c r="C2457" s="275" t="s">
        <v>2709</v>
      </c>
      <c r="D2457" s="275">
        <v>0</v>
      </c>
      <c r="E2457" s="275">
        <v>100</v>
      </c>
      <c r="F2457" s="275" t="s">
        <v>2707</v>
      </c>
      <c r="G2457" s="275">
        <v>1</v>
      </c>
      <c r="H2457" s="275">
        <f>'Pixel-System'!AT39</f>
        <v>5</v>
      </c>
      <c r="I2457" s="276" t="s">
        <v>6230</v>
      </c>
      <c r="J2457" s="276">
        <f t="shared" si="38"/>
        <v>500</v>
      </c>
      <c r="K2457" s="277"/>
    </row>
    <row r="2458" spans="1:11" x14ac:dyDescent="0.15">
      <c r="A2458" s="274">
        <v>2457</v>
      </c>
      <c r="B2458" s="275" t="s">
        <v>2993</v>
      </c>
      <c r="C2458" s="275" t="s">
        <v>2709</v>
      </c>
      <c r="D2458" s="275">
        <v>0</v>
      </c>
      <c r="E2458" s="275">
        <v>100</v>
      </c>
      <c r="F2458" s="275" t="s">
        <v>2707</v>
      </c>
      <c r="G2458" s="275">
        <v>1</v>
      </c>
      <c r="H2458" s="275">
        <f>'Pixel-System'!AT40</f>
        <v>0</v>
      </c>
      <c r="I2458" s="276" t="s">
        <v>6230</v>
      </c>
      <c r="J2458" s="276">
        <f t="shared" si="38"/>
        <v>0</v>
      </c>
      <c r="K2458" s="277"/>
    </row>
    <row r="2459" spans="1:11" x14ac:dyDescent="0.15">
      <c r="A2459" s="274">
        <v>2458</v>
      </c>
      <c r="B2459" s="275" t="s">
        <v>2994</v>
      </c>
      <c r="C2459" s="275" t="s">
        <v>2709</v>
      </c>
      <c r="D2459" s="275">
        <v>0</v>
      </c>
      <c r="E2459" s="275">
        <v>100</v>
      </c>
      <c r="F2459" s="275" t="s">
        <v>2707</v>
      </c>
      <c r="G2459" s="275">
        <v>1</v>
      </c>
      <c r="H2459" s="275">
        <f>'Pixel-System'!AT41</f>
        <v>0</v>
      </c>
      <c r="I2459" s="276" t="s">
        <v>6230</v>
      </c>
      <c r="J2459" s="276">
        <f t="shared" si="38"/>
        <v>0</v>
      </c>
      <c r="K2459" s="277"/>
    </row>
    <row r="2460" spans="1:11" x14ac:dyDescent="0.15">
      <c r="A2460" s="274">
        <v>2459</v>
      </c>
      <c r="B2460" s="275" t="s">
        <v>2995</v>
      </c>
      <c r="C2460" s="275" t="s">
        <v>2709</v>
      </c>
      <c r="D2460" s="275">
        <v>0</v>
      </c>
      <c r="E2460" s="275">
        <v>100</v>
      </c>
      <c r="F2460" s="275" t="s">
        <v>2707</v>
      </c>
      <c r="G2460" s="275">
        <v>1</v>
      </c>
      <c r="H2460" s="275">
        <f>'Pixel-System'!AT42</f>
        <v>0</v>
      </c>
      <c r="I2460" s="276" t="s">
        <v>6230</v>
      </c>
      <c r="J2460" s="276">
        <f t="shared" si="38"/>
        <v>0</v>
      </c>
      <c r="K2460" s="277"/>
    </row>
    <row r="2461" spans="1:11" x14ac:dyDescent="0.15">
      <c r="A2461" s="274">
        <v>2460</v>
      </c>
      <c r="B2461" s="275" t="s">
        <v>2903</v>
      </c>
      <c r="C2461" s="275" t="s">
        <v>2709</v>
      </c>
      <c r="D2461" s="275">
        <v>0</v>
      </c>
      <c r="E2461" s="275">
        <v>100</v>
      </c>
      <c r="F2461" s="275" t="s">
        <v>2707</v>
      </c>
      <c r="G2461" s="275">
        <v>1</v>
      </c>
      <c r="H2461" s="275">
        <f>'Pixel-System'!AT43</f>
        <v>0</v>
      </c>
      <c r="I2461" s="276" t="s">
        <v>6230</v>
      </c>
      <c r="J2461" s="276">
        <f t="shared" si="38"/>
        <v>0</v>
      </c>
      <c r="K2461" s="277"/>
    </row>
    <row r="2462" spans="1:11" x14ac:dyDescent="0.15">
      <c r="A2462" s="274">
        <v>2461</v>
      </c>
      <c r="B2462" s="275" t="s">
        <v>2904</v>
      </c>
      <c r="C2462" s="275" t="s">
        <v>2709</v>
      </c>
      <c r="D2462" s="275">
        <v>0</v>
      </c>
      <c r="E2462" s="275">
        <v>100</v>
      </c>
      <c r="F2462" s="275" t="s">
        <v>2707</v>
      </c>
      <c r="G2462" s="275">
        <v>1</v>
      </c>
      <c r="H2462" s="275">
        <f>'Pixel-System'!AT44</f>
        <v>0</v>
      </c>
      <c r="I2462" s="276" t="s">
        <v>6230</v>
      </c>
      <c r="J2462" s="276">
        <f t="shared" si="38"/>
        <v>0</v>
      </c>
      <c r="K2462" s="277"/>
    </row>
    <row r="2463" spans="1:11" x14ac:dyDescent="0.15">
      <c r="A2463" s="274">
        <v>2462</v>
      </c>
      <c r="B2463" s="275" t="s">
        <v>2905</v>
      </c>
      <c r="C2463" s="275" t="s">
        <v>2709</v>
      </c>
      <c r="D2463" s="275">
        <v>0</v>
      </c>
      <c r="E2463" s="275">
        <v>100</v>
      </c>
      <c r="F2463" s="275" t="s">
        <v>2707</v>
      </c>
      <c r="G2463" s="275">
        <v>1</v>
      </c>
      <c r="H2463" s="275">
        <f>'Pixel-System'!AT45</f>
        <v>0</v>
      </c>
      <c r="I2463" s="276" t="s">
        <v>6230</v>
      </c>
      <c r="J2463" s="276">
        <f t="shared" si="38"/>
        <v>0</v>
      </c>
      <c r="K2463" s="277"/>
    </row>
    <row r="2464" spans="1:11" x14ac:dyDescent="0.15">
      <c r="A2464" s="274">
        <v>2463</v>
      </c>
      <c r="B2464" s="275" t="s">
        <v>2906</v>
      </c>
      <c r="C2464" s="275" t="s">
        <v>2709</v>
      </c>
      <c r="D2464" s="275">
        <v>0</v>
      </c>
      <c r="E2464" s="275">
        <v>100</v>
      </c>
      <c r="F2464" s="275" t="s">
        <v>2707</v>
      </c>
      <c r="G2464" s="275">
        <v>1</v>
      </c>
      <c r="H2464" s="275">
        <f>'Pixel-System'!AT46</f>
        <v>0</v>
      </c>
      <c r="I2464" s="276" t="s">
        <v>6230</v>
      </c>
      <c r="J2464" s="276">
        <f t="shared" si="38"/>
        <v>0</v>
      </c>
      <c r="K2464" s="277"/>
    </row>
    <row r="2465" spans="1:11" x14ac:dyDescent="0.15">
      <c r="A2465" s="274">
        <v>2464</v>
      </c>
      <c r="B2465" s="275" t="s">
        <v>2907</v>
      </c>
      <c r="C2465" s="275" t="s">
        <v>2709</v>
      </c>
      <c r="D2465" s="275">
        <v>0</v>
      </c>
      <c r="E2465" s="275">
        <v>100</v>
      </c>
      <c r="F2465" s="275" t="s">
        <v>2707</v>
      </c>
      <c r="G2465" s="275">
        <v>1</v>
      </c>
      <c r="H2465" s="275">
        <f>'Pixel-System'!AT47</f>
        <v>0</v>
      </c>
      <c r="I2465" s="276" t="s">
        <v>6230</v>
      </c>
      <c r="J2465" s="276">
        <f t="shared" si="38"/>
        <v>0</v>
      </c>
      <c r="K2465" s="277"/>
    </row>
    <row r="2466" spans="1:11" x14ac:dyDescent="0.15">
      <c r="A2466" s="274">
        <v>2465</v>
      </c>
      <c r="B2466" s="275" t="s">
        <v>2908</v>
      </c>
      <c r="C2466" s="275" t="s">
        <v>2709</v>
      </c>
      <c r="D2466" s="275">
        <v>0</v>
      </c>
      <c r="E2466" s="275">
        <v>100</v>
      </c>
      <c r="F2466" s="275" t="s">
        <v>2707</v>
      </c>
      <c r="G2466" s="275">
        <v>1</v>
      </c>
      <c r="H2466" s="275">
        <f>'Pixel-System'!AT48</f>
        <v>0</v>
      </c>
      <c r="I2466" s="276" t="s">
        <v>6230</v>
      </c>
      <c r="J2466" s="276">
        <f t="shared" si="38"/>
        <v>0</v>
      </c>
      <c r="K2466" s="277"/>
    </row>
    <row r="2467" spans="1:11" x14ac:dyDescent="0.15">
      <c r="A2467" s="274">
        <v>2466</v>
      </c>
      <c r="B2467" s="275" t="s">
        <v>2909</v>
      </c>
      <c r="C2467" s="275" t="s">
        <v>2709</v>
      </c>
      <c r="D2467" s="275">
        <v>0</v>
      </c>
      <c r="E2467" s="275">
        <v>100</v>
      </c>
      <c r="F2467" s="275" t="s">
        <v>2707</v>
      </c>
      <c r="G2467" s="275">
        <v>1</v>
      </c>
      <c r="H2467" s="275">
        <f>'Pixel-System'!AT49</f>
        <v>0</v>
      </c>
      <c r="I2467" s="276" t="s">
        <v>6230</v>
      </c>
      <c r="J2467" s="276">
        <f t="shared" si="38"/>
        <v>0</v>
      </c>
      <c r="K2467" s="277"/>
    </row>
    <row r="2468" spans="1:11" x14ac:dyDescent="0.15">
      <c r="A2468" s="274">
        <v>2467</v>
      </c>
      <c r="B2468" s="275" t="s">
        <v>2910</v>
      </c>
      <c r="C2468" s="275" t="s">
        <v>2709</v>
      </c>
      <c r="D2468" s="275">
        <v>0</v>
      </c>
      <c r="E2468" s="275">
        <v>100</v>
      </c>
      <c r="F2468" s="275" t="s">
        <v>2707</v>
      </c>
      <c r="G2468" s="275">
        <v>1</v>
      </c>
      <c r="H2468" s="275">
        <f>'Pixel-System'!AT50</f>
        <v>0</v>
      </c>
      <c r="I2468" s="276" t="s">
        <v>6230</v>
      </c>
      <c r="J2468" s="276">
        <f t="shared" si="38"/>
        <v>0</v>
      </c>
      <c r="K2468" s="277"/>
    </row>
    <row r="2469" spans="1:11" x14ac:dyDescent="0.15">
      <c r="A2469" s="274">
        <v>2468</v>
      </c>
      <c r="B2469" s="275" t="s">
        <v>2911</v>
      </c>
      <c r="C2469" s="275" t="s">
        <v>2709</v>
      </c>
      <c r="D2469" s="275">
        <v>0</v>
      </c>
      <c r="E2469" s="275">
        <v>100</v>
      </c>
      <c r="F2469" s="275" t="s">
        <v>2707</v>
      </c>
      <c r="G2469" s="275">
        <v>1</v>
      </c>
      <c r="H2469" s="275">
        <f>'Pixel-System'!AT51</f>
        <v>0</v>
      </c>
      <c r="I2469" s="276" t="s">
        <v>6230</v>
      </c>
      <c r="J2469" s="276">
        <f t="shared" si="38"/>
        <v>0</v>
      </c>
      <c r="K2469" s="277"/>
    </row>
    <row r="2470" spans="1:11" x14ac:dyDescent="0.15">
      <c r="A2470" s="274">
        <v>2469</v>
      </c>
      <c r="B2470" s="275" t="s">
        <v>2912</v>
      </c>
      <c r="C2470" s="275" t="s">
        <v>2709</v>
      </c>
      <c r="D2470" s="275">
        <v>0</v>
      </c>
      <c r="E2470" s="275">
        <v>100</v>
      </c>
      <c r="F2470" s="275" t="s">
        <v>2707</v>
      </c>
      <c r="G2470" s="275">
        <v>1</v>
      </c>
      <c r="H2470" s="275">
        <f>'Pixel-System'!AT52</f>
        <v>0</v>
      </c>
      <c r="I2470" s="276" t="s">
        <v>6230</v>
      </c>
      <c r="J2470" s="276">
        <f t="shared" si="38"/>
        <v>0</v>
      </c>
      <c r="K2470" s="277"/>
    </row>
    <row r="2471" spans="1:11" x14ac:dyDescent="0.15">
      <c r="A2471" s="274">
        <v>2470</v>
      </c>
      <c r="B2471" s="275" t="s">
        <v>2913</v>
      </c>
      <c r="C2471" s="275" t="s">
        <v>2709</v>
      </c>
      <c r="D2471" s="275">
        <v>0</v>
      </c>
      <c r="E2471" s="275">
        <v>100</v>
      </c>
      <c r="F2471" s="275" t="s">
        <v>2707</v>
      </c>
      <c r="G2471" s="275">
        <v>1</v>
      </c>
      <c r="H2471" s="275">
        <f>'Pixel-System'!AT53</f>
        <v>0</v>
      </c>
      <c r="I2471" s="276" t="s">
        <v>6230</v>
      </c>
      <c r="J2471" s="276">
        <f t="shared" si="38"/>
        <v>0</v>
      </c>
      <c r="K2471" s="277"/>
    </row>
    <row r="2472" spans="1:11" x14ac:dyDescent="0.15">
      <c r="A2472" s="274">
        <v>2471</v>
      </c>
      <c r="B2472" s="275" t="s">
        <v>2914</v>
      </c>
      <c r="C2472" s="275" t="s">
        <v>2709</v>
      </c>
      <c r="D2472" s="275">
        <v>0</v>
      </c>
      <c r="E2472" s="275">
        <v>100</v>
      </c>
      <c r="F2472" s="275" t="s">
        <v>2707</v>
      </c>
      <c r="G2472" s="275">
        <v>1</v>
      </c>
      <c r="H2472" s="275">
        <f>'Pixel-System'!AT54</f>
        <v>0</v>
      </c>
      <c r="I2472" s="276" t="s">
        <v>6230</v>
      </c>
      <c r="J2472" s="276">
        <f t="shared" si="38"/>
        <v>0</v>
      </c>
      <c r="K2472" s="277"/>
    </row>
    <row r="2473" spans="1:11" x14ac:dyDescent="0.15">
      <c r="A2473" s="274">
        <v>2472</v>
      </c>
      <c r="B2473" s="275" t="s">
        <v>2915</v>
      </c>
      <c r="C2473" s="275" t="s">
        <v>2709</v>
      </c>
      <c r="D2473" s="275">
        <v>0</v>
      </c>
      <c r="E2473" s="275">
        <v>100</v>
      </c>
      <c r="F2473" s="275" t="s">
        <v>2707</v>
      </c>
      <c r="G2473" s="275">
        <v>1</v>
      </c>
      <c r="H2473" s="275">
        <f>'Pixel-System'!AT55</f>
        <v>0</v>
      </c>
      <c r="I2473" s="276" t="s">
        <v>6230</v>
      </c>
      <c r="J2473" s="276">
        <f t="shared" si="38"/>
        <v>0</v>
      </c>
      <c r="K2473" s="277"/>
    </row>
    <row r="2474" spans="1:11" x14ac:dyDescent="0.15">
      <c r="A2474" s="274">
        <v>2473</v>
      </c>
      <c r="B2474" s="275" t="s">
        <v>2916</v>
      </c>
      <c r="C2474" s="275" t="s">
        <v>2709</v>
      </c>
      <c r="D2474" s="275">
        <v>0</v>
      </c>
      <c r="E2474" s="275">
        <v>100</v>
      </c>
      <c r="F2474" s="275" t="s">
        <v>2707</v>
      </c>
      <c r="G2474" s="275">
        <v>1</v>
      </c>
      <c r="H2474" s="275">
        <f>'Pixel-System'!AT56</f>
        <v>0</v>
      </c>
      <c r="I2474" s="276" t="s">
        <v>6230</v>
      </c>
      <c r="J2474" s="276">
        <f t="shared" si="38"/>
        <v>0</v>
      </c>
      <c r="K2474" s="277"/>
    </row>
    <row r="2475" spans="1:11" x14ac:dyDescent="0.15">
      <c r="A2475" s="274">
        <v>2474</v>
      </c>
      <c r="B2475" s="275" t="s">
        <v>2978</v>
      </c>
      <c r="C2475" s="275" t="s">
        <v>2709</v>
      </c>
      <c r="D2475" s="275">
        <v>0</v>
      </c>
      <c r="E2475" s="275">
        <v>100</v>
      </c>
      <c r="F2475" s="275" t="s">
        <v>2707</v>
      </c>
      <c r="G2475" s="275">
        <v>1</v>
      </c>
      <c r="H2475" s="275">
        <f>'Pixel-System'!AT57</f>
        <v>0</v>
      </c>
      <c r="I2475" s="276" t="s">
        <v>6230</v>
      </c>
      <c r="J2475" s="276">
        <f t="shared" si="38"/>
        <v>0</v>
      </c>
      <c r="K2475" s="277"/>
    </row>
    <row r="2476" spans="1:11" x14ac:dyDescent="0.15">
      <c r="A2476" s="274">
        <v>2475</v>
      </c>
      <c r="B2476" s="275" t="s">
        <v>2917</v>
      </c>
      <c r="C2476" s="275" t="s">
        <v>2709</v>
      </c>
      <c r="D2476" s="275">
        <v>0</v>
      </c>
      <c r="E2476" s="275">
        <v>100</v>
      </c>
      <c r="F2476" s="275" t="s">
        <v>2707</v>
      </c>
      <c r="G2476" s="275">
        <v>1</v>
      </c>
      <c r="H2476" s="275">
        <f>'Pixel-System'!AT58</f>
        <v>0</v>
      </c>
      <c r="I2476" s="276" t="s">
        <v>6230</v>
      </c>
      <c r="J2476" s="276">
        <f t="shared" si="38"/>
        <v>0</v>
      </c>
      <c r="K2476" s="277"/>
    </row>
    <row r="2477" spans="1:11" x14ac:dyDescent="0.15">
      <c r="A2477" s="274">
        <v>2476</v>
      </c>
      <c r="B2477" s="275" t="s">
        <v>2918</v>
      </c>
      <c r="C2477" s="275" t="s">
        <v>2709</v>
      </c>
      <c r="D2477" s="275">
        <v>0</v>
      </c>
      <c r="E2477" s="275">
        <v>100</v>
      </c>
      <c r="F2477" s="275" t="s">
        <v>2707</v>
      </c>
      <c r="G2477" s="275">
        <v>1</v>
      </c>
      <c r="H2477" s="275">
        <f>'Pixel-System'!AT59</f>
        <v>0</v>
      </c>
      <c r="I2477" s="276" t="s">
        <v>6230</v>
      </c>
      <c r="J2477" s="276">
        <f t="shared" si="38"/>
        <v>0</v>
      </c>
      <c r="K2477" s="277"/>
    </row>
    <row r="2478" spans="1:11" x14ac:dyDescent="0.15">
      <c r="A2478" s="274">
        <v>2477</v>
      </c>
      <c r="B2478" s="275" t="s">
        <v>2919</v>
      </c>
      <c r="C2478" s="275" t="s">
        <v>2709</v>
      </c>
      <c r="D2478" s="275">
        <v>0</v>
      </c>
      <c r="E2478" s="275">
        <v>100</v>
      </c>
      <c r="F2478" s="275" t="s">
        <v>2707</v>
      </c>
      <c r="G2478" s="275">
        <v>1</v>
      </c>
      <c r="H2478" s="275">
        <f>'Pixel-System'!AT60</f>
        <v>0</v>
      </c>
      <c r="I2478" s="276" t="s">
        <v>6230</v>
      </c>
      <c r="J2478" s="276">
        <f t="shared" si="38"/>
        <v>0</v>
      </c>
      <c r="K2478" s="277"/>
    </row>
    <row r="2479" spans="1:11" x14ac:dyDescent="0.15">
      <c r="A2479" s="274">
        <v>2478</v>
      </c>
      <c r="B2479" s="275" t="s">
        <v>2920</v>
      </c>
      <c r="C2479" s="275" t="s">
        <v>2709</v>
      </c>
      <c r="D2479" s="275">
        <v>0</v>
      </c>
      <c r="E2479" s="275">
        <v>100</v>
      </c>
      <c r="F2479" s="275" t="s">
        <v>2707</v>
      </c>
      <c r="G2479" s="275">
        <v>1</v>
      </c>
      <c r="H2479" s="275">
        <f>'Pixel-System'!AT61</f>
        <v>0</v>
      </c>
      <c r="I2479" s="276" t="s">
        <v>6230</v>
      </c>
      <c r="J2479" s="276">
        <f t="shared" si="38"/>
        <v>0</v>
      </c>
      <c r="K2479" s="277"/>
    </row>
    <row r="2480" spans="1:11" x14ac:dyDescent="0.15">
      <c r="A2480" s="274">
        <v>2479</v>
      </c>
      <c r="B2480" s="275" t="s">
        <v>2921</v>
      </c>
      <c r="C2480" s="275" t="s">
        <v>2709</v>
      </c>
      <c r="D2480" s="275">
        <v>0</v>
      </c>
      <c r="E2480" s="275">
        <v>100</v>
      </c>
      <c r="F2480" s="275" t="s">
        <v>2707</v>
      </c>
      <c r="G2480" s="275">
        <v>1</v>
      </c>
      <c r="H2480" s="275">
        <f>'Pixel-System'!AT62</f>
        <v>0</v>
      </c>
      <c r="I2480" s="276" t="s">
        <v>6230</v>
      </c>
      <c r="J2480" s="276">
        <f t="shared" si="38"/>
        <v>0</v>
      </c>
      <c r="K2480" s="277"/>
    </row>
    <row r="2481" spans="1:11" x14ac:dyDescent="0.15">
      <c r="A2481" s="274">
        <v>2480</v>
      </c>
      <c r="B2481" s="275" t="s">
        <v>2922</v>
      </c>
      <c r="C2481" s="275" t="s">
        <v>2709</v>
      </c>
      <c r="D2481" s="275">
        <v>0</v>
      </c>
      <c r="E2481" s="275">
        <v>100</v>
      </c>
      <c r="F2481" s="275" t="s">
        <v>2707</v>
      </c>
      <c r="G2481" s="275">
        <v>1</v>
      </c>
      <c r="H2481" s="275">
        <f>'Pixel-System'!AT63</f>
        <v>0</v>
      </c>
      <c r="I2481" s="276" t="s">
        <v>6230</v>
      </c>
      <c r="J2481" s="276">
        <f t="shared" si="38"/>
        <v>0</v>
      </c>
      <c r="K2481" s="277"/>
    </row>
    <row r="2482" spans="1:11" x14ac:dyDescent="0.15">
      <c r="A2482" s="274">
        <v>2481</v>
      </c>
      <c r="B2482" s="275" t="s">
        <v>2923</v>
      </c>
      <c r="C2482" s="275" t="s">
        <v>2709</v>
      </c>
      <c r="D2482" s="275">
        <v>0</v>
      </c>
      <c r="E2482" s="275">
        <v>100</v>
      </c>
      <c r="F2482" s="275" t="s">
        <v>2707</v>
      </c>
      <c r="G2482" s="275">
        <v>1</v>
      </c>
      <c r="H2482" s="275">
        <f>'Pixel-System'!AT64</f>
        <v>0</v>
      </c>
      <c r="I2482" s="276" t="s">
        <v>6230</v>
      </c>
      <c r="J2482" s="276">
        <f t="shared" si="38"/>
        <v>0</v>
      </c>
      <c r="K2482" s="277"/>
    </row>
    <row r="2483" spans="1:11" x14ac:dyDescent="0.15">
      <c r="A2483" s="274">
        <v>2482</v>
      </c>
      <c r="B2483" s="275" t="s">
        <v>2924</v>
      </c>
      <c r="C2483" s="275" t="s">
        <v>2709</v>
      </c>
      <c r="D2483" s="275">
        <v>0</v>
      </c>
      <c r="E2483" s="275">
        <v>100</v>
      </c>
      <c r="F2483" s="275" t="s">
        <v>2707</v>
      </c>
      <c r="G2483" s="275">
        <v>1</v>
      </c>
      <c r="H2483" s="275">
        <f>'Pixel-System'!AT65</f>
        <v>0</v>
      </c>
      <c r="I2483" s="276" t="s">
        <v>6230</v>
      </c>
      <c r="J2483" s="276">
        <f t="shared" si="38"/>
        <v>0</v>
      </c>
      <c r="K2483" s="277"/>
    </row>
    <row r="2484" spans="1:11" x14ac:dyDescent="0.15">
      <c r="A2484" s="274">
        <v>2483</v>
      </c>
      <c r="B2484" s="275" t="s">
        <v>2925</v>
      </c>
      <c r="C2484" s="275" t="s">
        <v>2709</v>
      </c>
      <c r="D2484" s="275">
        <v>0</v>
      </c>
      <c r="E2484" s="275">
        <v>100</v>
      </c>
      <c r="F2484" s="275" t="s">
        <v>2707</v>
      </c>
      <c r="G2484" s="275">
        <v>1</v>
      </c>
      <c r="H2484" s="275">
        <f>'Pixel-System'!AT66</f>
        <v>0</v>
      </c>
      <c r="I2484" s="276" t="s">
        <v>6230</v>
      </c>
      <c r="J2484" s="276">
        <f t="shared" si="38"/>
        <v>0</v>
      </c>
      <c r="K2484" s="277"/>
    </row>
    <row r="2485" spans="1:11" x14ac:dyDescent="0.15">
      <c r="A2485" s="274">
        <v>2484</v>
      </c>
      <c r="B2485" s="275" t="s">
        <v>2926</v>
      </c>
      <c r="C2485" s="275" t="s">
        <v>2709</v>
      </c>
      <c r="D2485" s="275">
        <v>0</v>
      </c>
      <c r="E2485" s="275">
        <v>100</v>
      </c>
      <c r="F2485" s="275" t="s">
        <v>2707</v>
      </c>
      <c r="G2485" s="275">
        <v>1</v>
      </c>
      <c r="H2485" s="275">
        <f>'Pixel-System'!AT67</f>
        <v>0</v>
      </c>
      <c r="I2485" s="276" t="s">
        <v>6230</v>
      </c>
      <c r="J2485" s="276">
        <f t="shared" si="38"/>
        <v>0</v>
      </c>
      <c r="K2485" s="277"/>
    </row>
    <row r="2486" spans="1:11" x14ac:dyDescent="0.15">
      <c r="A2486" s="274">
        <v>2485</v>
      </c>
      <c r="B2486" s="275" t="s">
        <v>2927</v>
      </c>
      <c r="C2486" s="275" t="s">
        <v>2709</v>
      </c>
      <c r="D2486" s="275">
        <v>0</v>
      </c>
      <c r="E2486" s="275">
        <v>100</v>
      </c>
      <c r="F2486" s="275" t="s">
        <v>2707</v>
      </c>
      <c r="G2486" s="275">
        <v>1</v>
      </c>
      <c r="H2486" s="275">
        <f>'Pixel-System'!AT68</f>
        <v>0</v>
      </c>
      <c r="I2486" s="276" t="s">
        <v>6230</v>
      </c>
      <c r="J2486" s="276">
        <f t="shared" si="38"/>
        <v>0</v>
      </c>
      <c r="K2486" s="277"/>
    </row>
    <row r="2487" spans="1:11" x14ac:dyDescent="0.15">
      <c r="A2487" s="274">
        <v>2486</v>
      </c>
      <c r="B2487" s="275" t="s">
        <v>2928</v>
      </c>
      <c r="C2487" s="275" t="s">
        <v>2709</v>
      </c>
      <c r="D2487" s="275">
        <v>0</v>
      </c>
      <c r="E2487" s="275">
        <v>100</v>
      </c>
      <c r="F2487" s="275" t="s">
        <v>2707</v>
      </c>
      <c r="G2487" s="275">
        <v>1</v>
      </c>
      <c r="H2487" s="275">
        <f>'Pixel-System'!AT69</f>
        <v>0</v>
      </c>
      <c r="I2487" s="276" t="s">
        <v>6230</v>
      </c>
      <c r="J2487" s="276">
        <f t="shared" si="38"/>
        <v>0</v>
      </c>
      <c r="K2487" s="277"/>
    </row>
    <row r="2488" spans="1:11" x14ac:dyDescent="0.15">
      <c r="A2488" s="274">
        <v>2487</v>
      </c>
      <c r="B2488" s="275" t="s">
        <v>2929</v>
      </c>
      <c r="C2488" s="275" t="s">
        <v>2709</v>
      </c>
      <c r="D2488" s="275">
        <v>0</v>
      </c>
      <c r="E2488" s="275">
        <v>100</v>
      </c>
      <c r="F2488" s="275" t="s">
        <v>2707</v>
      </c>
      <c r="G2488" s="275">
        <v>1</v>
      </c>
      <c r="H2488" s="275">
        <f>'Pixel-System'!AT70</f>
        <v>0</v>
      </c>
      <c r="I2488" s="276" t="s">
        <v>6230</v>
      </c>
      <c r="J2488" s="276">
        <f t="shared" si="38"/>
        <v>0</v>
      </c>
      <c r="K2488" s="277"/>
    </row>
    <row r="2489" spans="1:11" x14ac:dyDescent="0.15">
      <c r="A2489" s="274">
        <v>2488</v>
      </c>
      <c r="B2489" s="275" t="s">
        <v>2930</v>
      </c>
      <c r="C2489" s="275" t="s">
        <v>2709</v>
      </c>
      <c r="D2489" s="275">
        <v>0</v>
      </c>
      <c r="E2489" s="275">
        <v>100</v>
      </c>
      <c r="F2489" s="275" t="s">
        <v>2707</v>
      </c>
      <c r="G2489" s="275">
        <v>1</v>
      </c>
      <c r="H2489" s="275">
        <f>'Pixel-System'!AT71</f>
        <v>0</v>
      </c>
      <c r="I2489" s="276" t="s">
        <v>6230</v>
      </c>
      <c r="J2489" s="276">
        <f t="shared" si="38"/>
        <v>0</v>
      </c>
      <c r="K2489" s="277"/>
    </row>
    <row r="2490" spans="1:11" x14ac:dyDescent="0.15">
      <c r="A2490" s="274">
        <v>2489</v>
      </c>
      <c r="B2490" s="275" t="s">
        <v>2931</v>
      </c>
      <c r="C2490" s="275" t="s">
        <v>2709</v>
      </c>
      <c r="D2490" s="275">
        <v>0</v>
      </c>
      <c r="E2490" s="275">
        <v>100</v>
      </c>
      <c r="F2490" s="275" t="s">
        <v>2707</v>
      </c>
      <c r="G2490" s="275">
        <v>1</v>
      </c>
      <c r="H2490" s="275">
        <f>'Pixel-System'!AT72</f>
        <v>0</v>
      </c>
      <c r="I2490" s="276" t="s">
        <v>6230</v>
      </c>
      <c r="J2490" s="276">
        <f t="shared" si="38"/>
        <v>0</v>
      </c>
      <c r="K2490" s="277"/>
    </row>
    <row r="2491" spans="1:11" x14ac:dyDescent="0.15">
      <c r="A2491" s="274">
        <v>2490</v>
      </c>
      <c r="B2491" s="275" t="s">
        <v>2932</v>
      </c>
      <c r="C2491" s="275" t="s">
        <v>2709</v>
      </c>
      <c r="D2491" s="275">
        <v>0</v>
      </c>
      <c r="E2491" s="275">
        <v>100</v>
      </c>
      <c r="F2491" s="275" t="s">
        <v>2707</v>
      </c>
      <c r="G2491" s="275">
        <v>1</v>
      </c>
      <c r="H2491" s="275">
        <f>'Pixel-System'!AT73</f>
        <v>0</v>
      </c>
      <c r="I2491" s="276" t="s">
        <v>6230</v>
      </c>
      <c r="J2491" s="276">
        <f t="shared" si="38"/>
        <v>0</v>
      </c>
      <c r="K2491" s="277"/>
    </row>
    <row r="2492" spans="1:11" x14ac:dyDescent="0.15">
      <c r="A2492" s="274">
        <v>2491</v>
      </c>
      <c r="B2492" s="285" t="s">
        <v>2996</v>
      </c>
      <c r="C2492" s="285" t="s">
        <v>2709</v>
      </c>
      <c r="D2492" s="285">
        <v>0</v>
      </c>
      <c r="E2492" s="285">
        <v>100</v>
      </c>
      <c r="F2492" s="285" t="s">
        <v>2707</v>
      </c>
      <c r="G2492" s="285">
        <v>1</v>
      </c>
      <c r="H2492" s="285">
        <f>'Pixel-System'!AT74</f>
        <v>0</v>
      </c>
      <c r="I2492" s="345" t="s">
        <v>6229</v>
      </c>
      <c r="J2492" s="345">
        <f t="shared" si="38"/>
        <v>0</v>
      </c>
      <c r="K2492" s="277"/>
    </row>
    <row r="2493" spans="1:11" x14ac:dyDescent="0.15">
      <c r="A2493" s="274">
        <v>2492</v>
      </c>
      <c r="B2493" s="285" t="s">
        <v>2933</v>
      </c>
      <c r="C2493" s="285" t="s">
        <v>2709</v>
      </c>
      <c r="D2493" s="285">
        <v>0</v>
      </c>
      <c r="E2493" s="285">
        <v>100</v>
      </c>
      <c r="F2493" s="285" t="s">
        <v>2707</v>
      </c>
      <c r="G2493" s="285">
        <v>1</v>
      </c>
      <c r="H2493" s="285">
        <f>'Pixel-System'!AT75</f>
        <v>0</v>
      </c>
      <c r="I2493" s="345" t="s">
        <v>6229</v>
      </c>
      <c r="J2493" s="345">
        <f t="shared" si="38"/>
        <v>0</v>
      </c>
      <c r="K2493" s="277"/>
    </row>
    <row r="2494" spans="1:11" x14ac:dyDescent="0.15">
      <c r="A2494" s="274">
        <v>2493</v>
      </c>
      <c r="B2494" s="285" t="s">
        <v>2934</v>
      </c>
      <c r="C2494" s="285" t="s">
        <v>2709</v>
      </c>
      <c r="D2494" s="285">
        <v>0</v>
      </c>
      <c r="E2494" s="285">
        <v>100</v>
      </c>
      <c r="F2494" s="285" t="s">
        <v>2707</v>
      </c>
      <c r="G2494" s="285">
        <v>1</v>
      </c>
      <c r="H2494" s="285">
        <f>'Pixel-System'!AT76</f>
        <v>0</v>
      </c>
      <c r="I2494" s="345" t="s">
        <v>6229</v>
      </c>
      <c r="J2494" s="345">
        <f t="shared" si="38"/>
        <v>0</v>
      </c>
      <c r="K2494" s="277"/>
    </row>
    <row r="2495" spans="1:11" x14ac:dyDescent="0.15">
      <c r="A2495" s="274">
        <v>2494</v>
      </c>
      <c r="B2495" s="285" t="s">
        <v>2935</v>
      </c>
      <c r="C2495" s="285" t="s">
        <v>2709</v>
      </c>
      <c r="D2495" s="285">
        <v>0</v>
      </c>
      <c r="E2495" s="285">
        <v>100</v>
      </c>
      <c r="F2495" s="285" t="s">
        <v>2707</v>
      </c>
      <c r="G2495" s="285">
        <v>1</v>
      </c>
      <c r="H2495" s="285">
        <f>'Pixel-System'!AT77</f>
        <v>0</v>
      </c>
      <c r="I2495" s="345" t="s">
        <v>6229</v>
      </c>
      <c r="J2495" s="345">
        <f t="shared" si="38"/>
        <v>0</v>
      </c>
      <c r="K2495" s="277"/>
    </row>
    <row r="2496" spans="1:11" x14ac:dyDescent="0.15">
      <c r="A2496" s="274">
        <v>2495</v>
      </c>
      <c r="B2496" s="285" t="s">
        <v>2936</v>
      </c>
      <c r="C2496" s="285" t="s">
        <v>2709</v>
      </c>
      <c r="D2496" s="285">
        <v>0</v>
      </c>
      <c r="E2496" s="285">
        <v>100</v>
      </c>
      <c r="F2496" s="285" t="s">
        <v>2707</v>
      </c>
      <c r="G2496" s="285">
        <v>1</v>
      </c>
      <c r="H2496" s="285">
        <f>'Pixel-System'!AT78</f>
        <v>0</v>
      </c>
      <c r="I2496" s="345" t="s">
        <v>6229</v>
      </c>
      <c r="J2496" s="345">
        <f t="shared" si="38"/>
        <v>0</v>
      </c>
      <c r="K2496" s="277"/>
    </row>
    <row r="2497" spans="1:11" x14ac:dyDescent="0.15">
      <c r="A2497" s="274">
        <v>2496</v>
      </c>
      <c r="B2497" s="285" t="s">
        <v>2937</v>
      </c>
      <c r="C2497" s="285" t="s">
        <v>2709</v>
      </c>
      <c r="D2497" s="285">
        <v>0</v>
      </c>
      <c r="E2497" s="285">
        <v>100</v>
      </c>
      <c r="F2497" s="285" t="s">
        <v>2707</v>
      </c>
      <c r="G2497" s="285">
        <v>1</v>
      </c>
      <c r="H2497" s="285">
        <f>'Pixel-System'!AT79</f>
        <v>0</v>
      </c>
      <c r="I2497" s="345" t="s">
        <v>6229</v>
      </c>
      <c r="J2497" s="345">
        <f t="shared" si="38"/>
        <v>0</v>
      </c>
      <c r="K2497" s="277"/>
    </row>
    <row r="2498" spans="1:11" x14ac:dyDescent="0.15">
      <c r="A2498" s="274">
        <v>2497</v>
      </c>
      <c r="B2498" s="285" t="s">
        <v>2938</v>
      </c>
      <c r="C2498" s="285" t="s">
        <v>2709</v>
      </c>
      <c r="D2498" s="285">
        <v>0</v>
      </c>
      <c r="E2498" s="285">
        <v>100</v>
      </c>
      <c r="F2498" s="285" t="s">
        <v>2707</v>
      </c>
      <c r="G2498" s="285">
        <v>1</v>
      </c>
      <c r="H2498" s="285">
        <f>'Pixel-System'!AT80</f>
        <v>0</v>
      </c>
      <c r="I2498" s="345" t="s">
        <v>6229</v>
      </c>
      <c r="J2498" s="345">
        <f t="shared" si="38"/>
        <v>0</v>
      </c>
      <c r="K2498" s="277"/>
    </row>
    <row r="2499" spans="1:11" x14ac:dyDescent="0.15">
      <c r="A2499" s="274">
        <v>2498</v>
      </c>
      <c r="B2499" s="285" t="s">
        <v>2939</v>
      </c>
      <c r="C2499" s="285" t="s">
        <v>2709</v>
      </c>
      <c r="D2499" s="285">
        <v>0</v>
      </c>
      <c r="E2499" s="285">
        <v>100</v>
      </c>
      <c r="F2499" s="285" t="s">
        <v>2707</v>
      </c>
      <c r="G2499" s="285">
        <v>1</v>
      </c>
      <c r="H2499" s="285">
        <f>'Pixel-System'!AT81</f>
        <v>0</v>
      </c>
      <c r="I2499" s="345" t="s">
        <v>6229</v>
      </c>
      <c r="J2499" s="345">
        <f t="shared" si="38"/>
        <v>0</v>
      </c>
      <c r="K2499" s="277"/>
    </row>
    <row r="2500" spans="1:11" x14ac:dyDescent="0.15">
      <c r="A2500" s="274">
        <v>2499</v>
      </c>
      <c r="B2500" s="285" t="s">
        <v>2940</v>
      </c>
      <c r="C2500" s="285" t="s">
        <v>2709</v>
      </c>
      <c r="D2500" s="285">
        <v>0</v>
      </c>
      <c r="E2500" s="285">
        <v>100</v>
      </c>
      <c r="F2500" s="285" t="s">
        <v>2707</v>
      </c>
      <c r="G2500" s="285">
        <v>1</v>
      </c>
      <c r="H2500" s="285">
        <f>'Pixel-System'!AT82</f>
        <v>0</v>
      </c>
      <c r="I2500" s="345" t="s">
        <v>6229</v>
      </c>
      <c r="J2500" s="345">
        <f t="shared" si="38"/>
        <v>0</v>
      </c>
      <c r="K2500" s="277"/>
    </row>
    <row r="2501" spans="1:11" x14ac:dyDescent="0.15">
      <c r="A2501" s="274">
        <v>2500</v>
      </c>
      <c r="B2501" s="285" t="s">
        <v>2941</v>
      </c>
      <c r="C2501" s="285" t="s">
        <v>2709</v>
      </c>
      <c r="D2501" s="285">
        <v>0</v>
      </c>
      <c r="E2501" s="285">
        <v>100</v>
      </c>
      <c r="F2501" s="285" t="s">
        <v>2707</v>
      </c>
      <c r="G2501" s="285">
        <v>1</v>
      </c>
      <c r="H2501" s="285">
        <f>'Pixel-System'!AT83</f>
        <v>0</v>
      </c>
      <c r="I2501" s="345" t="s">
        <v>6229</v>
      </c>
      <c r="J2501" s="345">
        <f t="shared" si="38"/>
        <v>0</v>
      </c>
      <c r="K2501" s="277"/>
    </row>
    <row r="2502" spans="1:11" x14ac:dyDescent="0.15">
      <c r="A2502" s="274">
        <v>2501</v>
      </c>
      <c r="B2502" s="285" t="s">
        <v>2942</v>
      </c>
      <c r="C2502" s="285" t="s">
        <v>2709</v>
      </c>
      <c r="D2502" s="285">
        <v>0</v>
      </c>
      <c r="E2502" s="285">
        <v>100</v>
      </c>
      <c r="F2502" s="285" t="s">
        <v>2707</v>
      </c>
      <c r="G2502" s="285">
        <v>1</v>
      </c>
      <c r="H2502" s="285">
        <f>'Pixel-System'!AT84</f>
        <v>0</v>
      </c>
      <c r="I2502" s="345" t="s">
        <v>6229</v>
      </c>
      <c r="J2502" s="345">
        <f t="shared" si="38"/>
        <v>0</v>
      </c>
      <c r="K2502" s="277"/>
    </row>
    <row r="2503" spans="1:11" x14ac:dyDescent="0.15">
      <c r="A2503" s="274">
        <v>2502</v>
      </c>
      <c r="B2503" s="285" t="s">
        <v>2943</v>
      </c>
      <c r="C2503" s="285" t="s">
        <v>2709</v>
      </c>
      <c r="D2503" s="285">
        <v>0</v>
      </c>
      <c r="E2503" s="285">
        <v>100</v>
      </c>
      <c r="F2503" s="285" t="s">
        <v>2707</v>
      </c>
      <c r="G2503" s="285">
        <v>1</v>
      </c>
      <c r="H2503" s="285">
        <f>'Pixel-System'!AT85</f>
        <v>0</v>
      </c>
      <c r="I2503" s="345" t="s">
        <v>6229</v>
      </c>
      <c r="J2503" s="345">
        <f t="shared" si="38"/>
        <v>0</v>
      </c>
      <c r="K2503" s="277"/>
    </row>
    <row r="2504" spans="1:11" x14ac:dyDescent="0.15">
      <c r="A2504" s="274">
        <v>2503</v>
      </c>
      <c r="B2504" s="285" t="s">
        <v>2944</v>
      </c>
      <c r="C2504" s="285" t="s">
        <v>2709</v>
      </c>
      <c r="D2504" s="285">
        <v>0</v>
      </c>
      <c r="E2504" s="285">
        <v>100</v>
      </c>
      <c r="F2504" s="285" t="s">
        <v>2707</v>
      </c>
      <c r="G2504" s="285">
        <v>1</v>
      </c>
      <c r="H2504" s="285">
        <f>'Pixel-System'!AT86</f>
        <v>0</v>
      </c>
      <c r="I2504" s="345" t="s">
        <v>6229</v>
      </c>
      <c r="J2504" s="345">
        <f t="shared" si="38"/>
        <v>0</v>
      </c>
      <c r="K2504" s="277"/>
    </row>
    <row r="2505" spans="1:11" x14ac:dyDescent="0.15">
      <c r="A2505" s="274">
        <v>2504</v>
      </c>
      <c r="B2505" s="285" t="s">
        <v>2945</v>
      </c>
      <c r="C2505" s="285" t="s">
        <v>2709</v>
      </c>
      <c r="D2505" s="285">
        <v>0</v>
      </c>
      <c r="E2505" s="285">
        <v>100</v>
      </c>
      <c r="F2505" s="285" t="s">
        <v>2707</v>
      </c>
      <c r="G2505" s="285">
        <v>1</v>
      </c>
      <c r="H2505" s="285">
        <f>'Pixel-System'!AT87</f>
        <v>0</v>
      </c>
      <c r="I2505" s="345" t="s">
        <v>6229</v>
      </c>
      <c r="J2505" s="345">
        <f t="shared" si="38"/>
        <v>0</v>
      </c>
      <c r="K2505" s="277"/>
    </row>
    <row r="2506" spans="1:11" x14ac:dyDescent="0.15">
      <c r="A2506" s="274">
        <v>2505</v>
      </c>
      <c r="B2506" s="285" t="s">
        <v>2946</v>
      </c>
      <c r="C2506" s="285" t="s">
        <v>2709</v>
      </c>
      <c r="D2506" s="285">
        <v>0</v>
      </c>
      <c r="E2506" s="285">
        <v>100</v>
      </c>
      <c r="F2506" s="285" t="s">
        <v>2707</v>
      </c>
      <c r="G2506" s="285">
        <v>1</v>
      </c>
      <c r="H2506" s="285">
        <f>'Pixel-System'!AT88</f>
        <v>0</v>
      </c>
      <c r="I2506" s="345" t="s">
        <v>6229</v>
      </c>
      <c r="J2506" s="345">
        <f t="shared" si="38"/>
        <v>0</v>
      </c>
      <c r="K2506" s="277"/>
    </row>
    <row r="2507" spans="1:11" x14ac:dyDescent="0.15">
      <c r="A2507" s="274">
        <v>2506</v>
      </c>
      <c r="B2507" s="285" t="s">
        <v>2947</v>
      </c>
      <c r="C2507" s="285" t="s">
        <v>2709</v>
      </c>
      <c r="D2507" s="285">
        <v>0</v>
      </c>
      <c r="E2507" s="285">
        <v>100</v>
      </c>
      <c r="F2507" s="285" t="s">
        <v>2707</v>
      </c>
      <c r="G2507" s="285">
        <v>1</v>
      </c>
      <c r="H2507" s="285">
        <f>'Pixel-System'!AT89</f>
        <v>0</v>
      </c>
      <c r="I2507" s="345" t="s">
        <v>6229</v>
      </c>
      <c r="J2507" s="345">
        <f t="shared" si="38"/>
        <v>0</v>
      </c>
      <c r="K2507" s="277"/>
    </row>
    <row r="2508" spans="1:11" x14ac:dyDescent="0.15">
      <c r="A2508" s="274">
        <v>2507</v>
      </c>
      <c r="B2508" s="285" t="s">
        <v>2997</v>
      </c>
      <c r="C2508" s="285" t="s">
        <v>2709</v>
      </c>
      <c r="D2508" s="285">
        <v>0</v>
      </c>
      <c r="E2508" s="285">
        <v>100</v>
      </c>
      <c r="F2508" s="285" t="s">
        <v>2707</v>
      </c>
      <c r="G2508" s="285">
        <v>1</v>
      </c>
      <c r="H2508" s="285">
        <f>'Pixel-System'!AT90</f>
        <v>0</v>
      </c>
      <c r="I2508" s="345" t="s">
        <v>6229</v>
      </c>
      <c r="J2508" s="345">
        <f t="shared" si="38"/>
        <v>0</v>
      </c>
      <c r="K2508" s="277"/>
    </row>
    <row r="2509" spans="1:11" x14ac:dyDescent="0.15">
      <c r="A2509" s="274">
        <v>2508</v>
      </c>
      <c r="B2509" s="285" t="s">
        <v>2948</v>
      </c>
      <c r="C2509" s="285" t="s">
        <v>2709</v>
      </c>
      <c r="D2509" s="285">
        <v>0</v>
      </c>
      <c r="E2509" s="285">
        <v>100</v>
      </c>
      <c r="F2509" s="285" t="s">
        <v>2707</v>
      </c>
      <c r="G2509" s="285">
        <v>1</v>
      </c>
      <c r="H2509" s="285">
        <f>'Pixel-System'!AT91</f>
        <v>0</v>
      </c>
      <c r="I2509" s="345" t="s">
        <v>6229</v>
      </c>
      <c r="J2509" s="345">
        <f t="shared" ref="J2509:J2572" si="39">H2509*100</f>
        <v>0</v>
      </c>
      <c r="K2509" s="277"/>
    </row>
    <row r="2510" spans="1:11" x14ac:dyDescent="0.15">
      <c r="A2510" s="274">
        <v>2509</v>
      </c>
      <c r="B2510" s="285" t="s">
        <v>2949</v>
      </c>
      <c r="C2510" s="285" t="s">
        <v>2709</v>
      </c>
      <c r="D2510" s="285">
        <v>0</v>
      </c>
      <c r="E2510" s="285">
        <v>100</v>
      </c>
      <c r="F2510" s="285" t="s">
        <v>2707</v>
      </c>
      <c r="G2510" s="285">
        <v>1</v>
      </c>
      <c r="H2510" s="285">
        <f>'Pixel-System'!AT92</f>
        <v>0</v>
      </c>
      <c r="I2510" s="345" t="s">
        <v>6229</v>
      </c>
      <c r="J2510" s="345">
        <f t="shared" si="39"/>
        <v>0</v>
      </c>
      <c r="K2510" s="277"/>
    </row>
    <row r="2511" spans="1:11" x14ac:dyDescent="0.15">
      <c r="A2511" s="274">
        <v>2510</v>
      </c>
      <c r="B2511" s="285" t="s">
        <v>2950</v>
      </c>
      <c r="C2511" s="285" t="s">
        <v>2709</v>
      </c>
      <c r="D2511" s="285">
        <v>0</v>
      </c>
      <c r="E2511" s="285">
        <v>100</v>
      </c>
      <c r="F2511" s="285" t="s">
        <v>2707</v>
      </c>
      <c r="G2511" s="285">
        <v>1</v>
      </c>
      <c r="H2511" s="285">
        <f>'Pixel-System'!AT93</f>
        <v>0</v>
      </c>
      <c r="I2511" s="345" t="s">
        <v>6229</v>
      </c>
      <c r="J2511" s="345">
        <f t="shared" si="39"/>
        <v>0</v>
      </c>
      <c r="K2511" s="277"/>
    </row>
    <row r="2512" spans="1:11" x14ac:dyDescent="0.15">
      <c r="A2512" s="274">
        <v>2511</v>
      </c>
      <c r="B2512" s="285" t="s">
        <v>2951</v>
      </c>
      <c r="C2512" s="285" t="s">
        <v>2709</v>
      </c>
      <c r="D2512" s="285">
        <v>0</v>
      </c>
      <c r="E2512" s="285">
        <v>100</v>
      </c>
      <c r="F2512" s="285" t="s">
        <v>2707</v>
      </c>
      <c r="G2512" s="285">
        <v>1</v>
      </c>
      <c r="H2512" s="285">
        <f>'Pixel-System'!AT94</f>
        <v>0</v>
      </c>
      <c r="I2512" s="345" t="s">
        <v>6229</v>
      </c>
      <c r="J2512" s="345">
        <f t="shared" si="39"/>
        <v>0</v>
      </c>
      <c r="K2512" s="277"/>
    </row>
    <row r="2513" spans="1:11" x14ac:dyDescent="0.15">
      <c r="A2513" s="274">
        <v>2512</v>
      </c>
      <c r="B2513" s="285" t="s">
        <v>2952</v>
      </c>
      <c r="C2513" s="285" t="s">
        <v>2709</v>
      </c>
      <c r="D2513" s="285">
        <v>0</v>
      </c>
      <c r="E2513" s="285">
        <v>100</v>
      </c>
      <c r="F2513" s="285" t="s">
        <v>2707</v>
      </c>
      <c r="G2513" s="285">
        <v>1</v>
      </c>
      <c r="H2513" s="285">
        <f>'Pixel-System'!AT95</f>
        <v>0</v>
      </c>
      <c r="I2513" s="345" t="s">
        <v>6229</v>
      </c>
      <c r="J2513" s="345">
        <f t="shared" si="39"/>
        <v>0</v>
      </c>
      <c r="K2513" s="277"/>
    </row>
    <row r="2514" spans="1:11" x14ac:dyDescent="0.15">
      <c r="A2514" s="274">
        <v>2513</v>
      </c>
      <c r="B2514" s="285" t="s">
        <v>2953</v>
      </c>
      <c r="C2514" s="285" t="s">
        <v>2709</v>
      </c>
      <c r="D2514" s="285">
        <v>0</v>
      </c>
      <c r="E2514" s="285">
        <v>100</v>
      </c>
      <c r="F2514" s="285" t="s">
        <v>2707</v>
      </c>
      <c r="G2514" s="285">
        <v>1</v>
      </c>
      <c r="H2514" s="285">
        <f>'Pixel-System'!AT96</f>
        <v>0</v>
      </c>
      <c r="I2514" s="345" t="s">
        <v>6229</v>
      </c>
      <c r="J2514" s="345">
        <f t="shared" si="39"/>
        <v>0</v>
      </c>
      <c r="K2514" s="277"/>
    </row>
    <row r="2515" spans="1:11" x14ac:dyDescent="0.15">
      <c r="A2515" s="274">
        <v>2514</v>
      </c>
      <c r="B2515" s="285" t="s">
        <v>2954</v>
      </c>
      <c r="C2515" s="285" t="s">
        <v>2709</v>
      </c>
      <c r="D2515" s="285">
        <v>0</v>
      </c>
      <c r="E2515" s="285">
        <v>100</v>
      </c>
      <c r="F2515" s="285" t="s">
        <v>2707</v>
      </c>
      <c r="G2515" s="285">
        <v>1</v>
      </c>
      <c r="H2515" s="285">
        <f>'Pixel-System'!AT97</f>
        <v>0</v>
      </c>
      <c r="I2515" s="345" t="s">
        <v>6229</v>
      </c>
      <c r="J2515" s="345">
        <f t="shared" si="39"/>
        <v>0</v>
      </c>
      <c r="K2515" s="277"/>
    </row>
    <row r="2516" spans="1:11" x14ac:dyDescent="0.15">
      <c r="A2516" s="274">
        <v>2515</v>
      </c>
      <c r="B2516" s="285" t="s">
        <v>2955</v>
      </c>
      <c r="C2516" s="285" t="s">
        <v>2709</v>
      </c>
      <c r="D2516" s="285">
        <v>0</v>
      </c>
      <c r="E2516" s="285">
        <v>100</v>
      </c>
      <c r="F2516" s="285" t="s">
        <v>2707</v>
      </c>
      <c r="G2516" s="285">
        <v>1</v>
      </c>
      <c r="H2516" s="285">
        <f>'Pixel-System'!AT98</f>
        <v>0</v>
      </c>
      <c r="I2516" s="345" t="s">
        <v>6229</v>
      </c>
      <c r="J2516" s="345">
        <f t="shared" si="39"/>
        <v>0</v>
      </c>
      <c r="K2516" s="277"/>
    </row>
    <row r="2517" spans="1:11" x14ac:dyDescent="0.15">
      <c r="A2517" s="274">
        <v>2516</v>
      </c>
      <c r="B2517" s="285" t="s">
        <v>2956</v>
      </c>
      <c r="C2517" s="285" t="s">
        <v>2709</v>
      </c>
      <c r="D2517" s="285">
        <v>0</v>
      </c>
      <c r="E2517" s="285">
        <v>100</v>
      </c>
      <c r="F2517" s="285" t="s">
        <v>2707</v>
      </c>
      <c r="G2517" s="285">
        <v>1</v>
      </c>
      <c r="H2517" s="285">
        <f>'Pixel-System'!AT99</f>
        <v>0</v>
      </c>
      <c r="I2517" s="345" t="s">
        <v>6229</v>
      </c>
      <c r="J2517" s="345">
        <f t="shared" si="39"/>
        <v>0</v>
      </c>
      <c r="K2517" s="277"/>
    </row>
    <row r="2518" spans="1:11" x14ac:dyDescent="0.15">
      <c r="A2518" s="274">
        <v>2517</v>
      </c>
      <c r="B2518" s="285" t="s">
        <v>2957</v>
      </c>
      <c r="C2518" s="285" t="s">
        <v>2709</v>
      </c>
      <c r="D2518" s="285">
        <v>0</v>
      </c>
      <c r="E2518" s="285">
        <v>100</v>
      </c>
      <c r="F2518" s="285" t="s">
        <v>2707</v>
      </c>
      <c r="G2518" s="285">
        <v>1</v>
      </c>
      <c r="H2518" s="285">
        <f>'Pixel-System'!AT100</f>
        <v>0</v>
      </c>
      <c r="I2518" s="345" t="s">
        <v>6229</v>
      </c>
      <c r="J2518" s="345">
        <f t="shared" si="39"/>
        <v>0</v>
      </c>
      <c r="K2518" s="277"/>
    </row>
    <row r="2519" spans="1:11" x14ac:dyDescent="0.15">
      <c r="A2519" s="274">
        <v>2518</v>
      </c>
      <c r="B2519" s="285" t="s">
        <v>2958</v>
      </c>
      <c r="C2519" s="285" t="s">
        <v>2709</v>
      </c>
      <c r="D2519" s="285">
        <v>0</v>
      </c>
      <c r="E2519" s="285">
        <v>100</v>
      </c>
      <c r="F2519" s="285" t="s">
        <v>2707</v>
      </c>
      <c r="G2519" s="285">
        <v>1</v>
      </c>
      <c r="H2519" s="285">
        <f>'Pixel-System'!AT101</f>
        <v>0</v>
      </c>
      <c r="I2519" s="345" t="s">
        <v>6229</v>
      </c>
      <c r="J2519" s="345">
        <f t="shared" si="39"/>
        <v>0</v>
      </c>
      <c r="K2519" s="277"/>
    </row>
    <row r="2520" spans="1:11" x14ac:dyDescent="0.15">
      <c r="A2520" s="274">
        <v>2519</v>
      </c>
      <c r="B2520" s="285" t="s">
        <v>2959</v>
      </c>
      <c r="C2520" s="285" t="s">
        <v>2709</v>
      </c>
      <c r="D2520" s="285">
        <v>0</v>
      </c>
      <c r="E2520" s="285">
        <v>100</v>
      </c>
      <c r="F2520" s="285" t="s">
        <v>2707</v>
      </c>
      <c r="G2520" s="285">
        <v>1</v>
      </c>
      <c r="H2520" s="285">
        <f>'Pixel-System'!AT102</f>
        <v>0</v>
      </c>
      <c r="I2520" s="345" t="s">
        <v>6229</v>
      </c>
      <c r="J2520" s="345">
        <f t="shared" si="39"/>
        <v>0</v>
      </c>
      <c r="K2520" s="277"/>
    </row>
    <row r="2521" spans="1:11" x14ac:dyDescent="0.15">
      <c r="A2521" s="274">
        <v>2520</v>
      </c>
      <c r="B2521" s="285" t="s">
        <v>2960</v>
      </c>
      <c r="C2521" s="285" t="s">
        <v>2709</v>
      </c>
      <c r="D2521" s="285">
        <v>0</v>
      </c>
      <c r="E2521" s="285">
        <v>100</v>
      </c>
      <c r="F2521" s="285" t="s">
        <v>2707</v>
      </c>
      <c r="G2521" s="285">
        <v>1</v>
      </c>
      <c r="H2521" s="285">
        <f>'Pixel-System'!AT103</f>
        <v>0</v>
      </c>
      <c r="I2521" s="345" t="s">
        <v>6229</v>
      </c>
      <c r="J2521" s="345">
        <f t="shared" si="39"/>
        <v>0</v>
      </c>
      <c r="K2521" s="277"/>
    </row>
    <row r="2522" spans="1:11" x14ac:dyDescent="0.15">
      <c r="A2522" s="274">
        <v>2521</v>
      </c>
      <c r="B2522" s="285" t="s">
        <v>2961</v>
      </c>
      <c r="C2522" s="285" t="s">
        <v>2709</v>
      </c>
      <c r="D2522" s="285">
        <v>0</v>
      </c>
      <c r="E2522" s="285">
        <v>100</v>
      </c>
      <c r="F2522" s="285" t="s">
        <v>2707</v>
      </c>
      <c r="G2522" s="285">
        <v>1</v>
      </c>
      <c r="H2522" s="285">
        <f>'Pixel-System'!AT104</f>
        <v>0</v>
      </c>
      <c r="I2522" s="345" t="s">
        <v>6229</v>
      </c>
      <c r="J2522" s="345">
        <f t="shared" si="39"/>
        <v>0</v>
      </c>
      <c r="K2522" s="277"/>
    </row>
    <row r="2523" spans="1:11" x14ac:dyDescent="0.15">
      <c r="A2523" s="274">
        <v>2522</v>
      </c>
      <c r="B2523" s="285" t="s">
        <v>2962</v>
      </c>
      <c r="C2523" s="285" t="s">
        <v>2709</v>
      </c>
      <c r="D2523" s="285">
        <v>0</v>
      </c>
      <c r="E2523" s="285">
        <v>100</v>
      </c>
      <c r="F2523" s="285" t="s">
        <v>2707</v>
      </c>
      <c r="G2523" s="285">
        <v>1</v>
      </c>
      <c r="H2523" s="285">
        <f>'Pixel-System'!AT105</f>
        <v>0</v>
      </c>
      <c r="I2523" s="345" t="s">
        <v>6229</v>
      </c>
      <c r="J2523" s="345">
        <f t="shared" si="39"/>
        <v>0</v>
      </c>
      <c r="K2523" s="277"/>
    </row>
    <row r="2524" spans="1:11" x14ac:dyDescent="0.15">
      <c r="A2524" s="274">
        <v>2523</v>
      </c>
      <c r="B2524" s="275" t="s">
        <v>2998</v>
      </c>
      <c r="C2524" s="275" t="s">
        <v>2709</v>
      </c>
      <c r="D2524" s="275">
        <v>0</v>
      </c>
      <c r="E2524" s="275">
        <v>100</v>
      </c>
      <c r="F2524" s="275" t="s">
        <v>2707</v>
      </c>
      <c r="G2524" s="275">
        <v>1</v>
      </c>
      <c r="H2524" s="275">
        <f>'Pixel-System'!P9</f>
        <v>100</v>
      </c>
      <c r="I2524" s="276" t="s">
        <v>6233</v>
      </c>
      <c r="J2524" s="276">
        <f t="shared" si="39"/>
        <v>10000</v>
      </c>
      <c r="K2524" s="277"/>
    </row>
    <row r="2525" spans="1:11" x14ac:dyDescent="0.15">
      <c r="A2525" s="274">
        <v>2524</v>
      </c>
      <c r="B2525" s="275" t="s">
        <v>2999</v>
      </c>
      <c r="C2525" s="275" t="s">
        <v>2709</v>
      </c>
      <c r="D2525" s="275">
        <v>0</v>
      </c>
      <c r="E2525" s="275">
        <v>100</v>
      </c>
      <c r="F2525" s="275" t="s">
        <v>2707</v>
      </c>
      <c r="G2525" s="275">
        <v>1</v>
      </c>
      <c r="H2525" s="275">
        <f>'Pixel-System'!Z9</f>
        <v>100</v>
      </c>
      <c r="I2525" s="276" t="s">
        <v>6235</v>
      </c>
      <c r="J2525" s="276">
        <f t="shared" si="39"/>
        <v>10000</v>
      </c>
      <c r="K2525" s="277"/>
    </row>
    <row r="2526" spans="1:11" x14ac:dyDescent="0.15">
      <c r="A2526" s="274">
        <v>2525</v>
      </c>
      <c r="B2526" s="275" t="s">
        <v>3000</v>
      </c>
      <c r="C2526" s="275" t="s">
        <v>2709</v>
      </c>
      <c r="D2526" s="275">
        <v>0</v>
      </c>
      <c r="E2526" s="275">
        <v>100</v>
      </c>
      <c r="F2526" s="275" t="s">
        <v>2707</v>
      </c>
      <c r="G2526" s="275">
        <v>1</v>
      </c>
      <c r="H2526" s="275">
        <f>'Pixel-System'!AJ9</f>
        <v>100</v>
      </c>
      <c r="I2526" s="276" t="s">
        <v>6234</v>
      </c>
      <c r="J2526" s="276">
        <f t="shared" si="39"/>
        <v>10000</v>
      </c>
      <c r="K2526" s="277"/>
    </row>
    <row r="2527" spans="1:11" x14ac:dyDescent="0.15">
      <c r="A2527" s="274">
        <v>2526</v>
      </c>
      <c r="B2527" s="275" t="s">
        <v>3001</v>
      </c>
      <c r="C2527" s="275" t="s">
        <v>2709</v>
      </c>
      <c r="D2527" s="275">
        <v>0</v>
      </c>
      <c r="E2527" s="275">
        <v>100</v>
      </c>
      <c r="F2527" s="275" t="s">
        <v>2707</v>
      </c>
      <c r="G2527" s="275">
        <v>1</v>
      </c>
      <c r="H2527" s="275">
        <f>'Pixel-System'!AT9</f>
        <v>100</v>
      </c>
      <c r="I2527" s="276" t="s">
        <v>6236</v>
      </c>
      <c r="J2527" s="276">
        <f t="shared" si="39"/>
        <v>10000</v>
      </c>
      <c r="K2527" s="277"/>
    </row>
    <row r="2528" spans="1:11" x14ac:dyDescent="0.15">
      <c r="A2528" s="274">
        <v>2527</v>
      </c>
      <c r="B2528" s="275" t="s">
        <v>3032</v>
      </c>
      <c r="C2528" s="275" t="s">
        <v>1057</v>
      </c>
      <c r="D2528" s="275">
        <v>0</v>
      </c>
      <c r="E2528" s="275">
        <v>100</v>
      </c>
      <c r="F2528" s="275" t="s">
        <v>457</v>
      </c>
      <c r="G2528" s="275">
        <v>1</v>
      </c>
      <c r="H2528" s="275">
        <f>'Pixel-System'!Q10</f>
        <v>24</v>
      </c>
      <c r="I2528" s="276" t="s">
        <v>6237</v>
      </c>
      <c r="J2528" s="276">
        <f t="shared" si="39"/>
        <v>2400</v>
      </c>
      <c r="K2528" s="277"/>
    </row>
    <row r="2529" spans="1:11" x14ac:dyDescent="0.15">
      <c r="A2529" s="274">
        <v>2528</v>
      </c>
      <c r="B2529" s="275" t="s">
        <v>3034</v>
      </c>
      <c r="C2529" s="275" t="s">
        <v>1057</v>
      </c>
      <c r="D2529" s="275">
        <v>0</v>
      </c>
      <c r="E2529" s="275">
        <v>100</v>
      </c>
      <c r="F2529" s="275" t="s">
        <v>457</v>
      </c>
      <c r="G2529" s="275">
        <v>1</v>
      </c>
      <c r="H2529" s="275">
        <f>'Pixel-System'!Q11</f>
        <v>18</v>
      </c>
      <c r="I2529" s="276" t="s">
        <v>6237</v>
      </c>
      <c r="J2529" s="276">
        <f t="shared" si="39"/>
        <v>1800</v>
      </c>
      <c r="K2529" s="277"/>
    </row>
    <row r="2530" spans="1:11" x14ac:dyDescent="0.15">
      <c r="A2530" s="274">
        <v>2529</v>
      </c>
      <c r="B2530" s="275" t="s">
        <v>3035</v>
      </c>
      <c r="C2530" s="275" t="s">
        <v>1057</v>
      </c>
      <c r="D2530" s="275">
        <v>0</v>
      </c>
      <c r="E2530" s="275">
        <v>100</v>
      </c>
      <c r="F2530" s="275" t="s">
        <v>457</v>
      </c>
      <c r="G2530" s="275">
        <v>1</v>
      </c>
      <c r="H2530" s="275">
        <f>'Pixel-System'!Q12</f>
        <v>17</v>
      </c>
      <c r="I2530" s="276" t="s">
        <v>6237</v>
      </c>
      <c r="J2530" s="276">
        <f t="shared" si="39"/>
        <v>1700</v>
      </c>
      <c r="K2530" s="277"/>
    </row>
    <row r="2531" spans="1:11" x14ac:dyDescent="0.15">
      <c r="A2531" s="274">
        <v>2530</v>
      </c>
      <c r="B2531" s="275" t="s">
        <v>3036</v>
      </c>
      <c r="C2531" s="275" t="s">
        <v>1057</v>
      </c>
      <c r="D2531" s="275">
        <v>0</v>
      </c>
      <c r="E2531" s="275">
        <v>100</v>
      </c>
      <c r="F2531" s="275" t="s">
        <v>457</v>
      </c>
      <c r="G2531" s="275">
        <v>1</v>
      </c>
      <c r="H2531" s="275">
        <f>'Pixel-System'!Q13</f>
        <v>15</v>
      </c>
      <c r="I2531" s="276" t="s">
        <v>6237</v>
      </c>
      <c r="J2531" s="276">
        <f t="shared" si="39"/>
        <v>1500</v>
      </c>
      <c r="K2531" s="277"/>
    </row>
    <row r="2532" spans="1:11" x14ac:dyDescent="0.15">
      <c r="A2532" s="274">
        <v>2531</v>
      </c>
      <c r="B2532" s="275" t="s">
        <v>3037</v>
      </c>
      <c r="C2532" s="275" t="s">
        <v>1057</v>
      </c>
      <c r="D2532" s="275">
        <v>0</v>
      </c>
      <c r="E2532" s="275">
        <v>100</v>
      </c>
      <c r="F2532" s="275" t="s">
        <v>457</v>
      </c>
      <c r="G2532" s="275">
        <v>1</v>
      </c>
      <c r="H2532" s="275">
        <f>'Pixel-System'!Q14</f>
        <v>13</v>
      </c>
      <c r="I2532" s="276" t="s">
        <v>6237</v>
      </c>
      <c r="J2532" s="276">
        <f t="shared" si="39"/>
        <v>1300</v>
      </c>
      <c r="K2532" s="277"/>
    </row>
    <row r="2533" spans="1:11" x14ac:dyDescent="0.15">
      <c r="A2533" s="274">
        <v>2532</v>
      </c>
      <c r="B2533" s="275" t="s">
        <v>3038</v>
      </c>
      <c r="C2533" s="275" t="s">
        <v>1057</v>
      </c>
      <c r="D2533" s="275">
        <v>0</v>
      </c>
      <c r="E2533" s="275">
        <v>100</v>
      </c>
      <c r="F2533" s="275" t="s">
        <v>457</v>
      </c>
      <c r="G2533" s="275">
        <v>1</v>
      </c>
      <c r="H2533" s="275">
        <f>'Pixel-System'!Q15</f>
        <v>13</v>
      </c>
      <c r="I2533" s="276" t="s">
        <v>6237</v>
      </c>
      <c r="J2533" s="276">
        <f t="shared" si="39"/>
        <v>1300</v>
      </c>
      <c r="K2533" s="277"/>
    </row>
    <row r="2534" spans="1:11" x14ac:dyDescent="0.15">
      <c r="A2534" s="274">
        <v>2533</v>
      </c>
      <c r="B2534" s="275" t="s">
        <v>3039</v>
      </c>
      <c r="C2534" s="275" t="s">
        <v>1057</v>
      </c>
      <c r="D2534" s="275">
        <v>0</v>
      </c>
      <c r="E2534" s="275">
        <v>100</v>
      </c>
      <c r="F2534" s="275" t="s">
        <v>457</v>
      </c>
      <c r="G2534" s="275">
        <v>1</v>
      </c>
      <c r="H2534" s="275">
        <f>'Pixel-System'!Q16</f>
        <v>12</v>
      </c>
      <c r="I2534" s="276" t="s">
        <v>6237</v>
      </c>
      <c r="J2534" s="276">
        <f t="shared" si="39"/>
        <v>1200</v>
      </c>
      <c r="K2534" s="277"/>
    </row>
    <row r="2535" spans="1:11" x14ac:dyDescent="0.15">
      <c r="A2535" s="274">
        <v>2534</v>
      </c>
      <c r="B2535" s="275" t="s">
        <v>3040</v>
      </c>
      <c r="C2535" s="275" t="s">
        <v>1057</v>
      </c>
      <c r="D2535" s="275">
        <v>0</v>
      </c>
      <c r="E2535" s="275">
        <v>100</v>
      </c>
      <c r="F2535" s="275" t="s">
        <v>457</v>
      </c>
      <c r="G2535" s="275">
        <v>1</v>
      </c>
      <c r="H2535" s="275">
        <f>'Pixel-System'!Q17</f>
        <v>11</v>
      </c>
      <c r="I2535" s="276" t="s">
        <v>6237</v>
      </c>
      <c r="J2535" s="276">
        <f t="shared" si="39"/>
        <v>1100</v>
      </c>
      <c r="K2535" s="277"/>
    </row>
    <row r="2536" spans="1:11" x14ac:dyDescent="0.15">
      <c r="A2536" s="274">
        <v>2535</v>
      </c>
      <c r="B2536" s="275" t="s">
        <v>3041</v>
      </c>
      <c r="C2536" s="275" t="s">
        <v>1057</v>
      </c>
      <c r="D2536" s="275">
        <v>0</v>
      </c>
      <c r="E2536" s="275">
        <v>100</v>
      </c>
      <c r="F2536" s="275" t="s">
        <v>457</v>
      </c>
      <c r="G2536" s="275">
        <v>1</v>
      </c>
      <c r="H2536" s="275">
        <f>'Pixel-System'!Q18</f>
        <v>11</v>
      </c>
      <c r="I2536" s="276" t="s">
        <v>6237</v>
      </c>
      <c r="J2536" s="276">
        <f t="shared" si="39"/>
        <v>1100</v>
      </c>
      <c r="K2536" s="277"/>
    </row>
    <row r="2537" spans="1:11" x14ac:dyDescent="0.15">
      <c r="A2537" s="274">
        <v>2536</v>
      </c>
      <c r="B2537" s="275" t="s">
        <v>3042</v>
      </c>
      <c r="C2537" s="275" t="s">
        <v>1057</v>
      </c>
      <c r="D2537" s="275">
        <v>0</v>
      </c>
      <c r="E2537" s="275">
        <v>100</v>
      </c>
      <c r="F2537" s="275" t="s">
        <v>457</v>
      </c>
      <c r="G2537" s="275">
        <v>1</v>
      </c>
      <c r="H2537" s="275">
        <f>'Pixel-System'!Q19</f>
        <v>10</v>
      </c>
      <c r="I2537" s="276" t="s">
        <v>6237</v>
      </c>
      <c r="J2537" s="276">
        <f t="shared" si="39"/>
        <v>1000</v>
      </c>
      <c r="K2537" s="277"/>
    </row>
    <row r="2538" spans="1:11" x14ac:dyDescent="0.15">
      <c r="A2538" s="274">
        <v>2537</v>
      </c>
      <c r="B2538" s="275" t="s">
        <v>3043</v>
      </c>
      <c r="C2538" s="275" t="s">
        <v>1057</v>
      </c>
      <c r="D2538" s="275">
        <v>0</v>
      </c>
      <c r="E2538" s="275">
        <v>100</v>
      </c>
      <c r="F2538" s="275" t="s">
        <v>457</v>
      </c>
      <c r="G2538" s="275">
        <v>1</v>
      </c>
      <c r="H2538" s="275">
        <f>'Pixel-System'!Q20</f>
        <v>9</v>
      </c>
      <c r="I2538" s="276" t="s">
        <v>6237</v>
      </c>
      <c r="J2538" s="276">
        <f t="shared" si="39"/>
        <v>900</v>
      </c>
      <c r="K2538" s="277"/>
    </row>
    <row r="2539" spans="1:11" x14ac:dyDescent="0.15">
      <c r="A2539" s="274">
        <v>2538</v>
      </c>
      <c r="B2539" s="275" t="s">
        <v>3044</v>
      </c>
      <c r="C2539" s="275" t="s">
        <v>1057</v>
      </c>
      <c r="D2539" s="275">
        <v>0</v>
      </c>
      <c r="E2539" s="275">
        <v>100</v>
      </c>
      <c r="F2539" s="275" t="s">
        <v>457</v>
      </c>
      <c r="G2539" s="275">
        <v>1</v>
      </c>
      <c r="H2539" s="275">
        <f>'Pixel-System'!Q21</f>
        <v>10</v>
      </c>
      <c r="I2539" s="276" t="s">
        <v>6237</v>
      </c>
      <c r="J2539" s="276">
        <f t="shared" si="39"/>
        <v>1000</v>
      </c>
      <c r="K2539" s="277"/>
    </row>
    <row r="2540" spans="1:11" x14ac:dyDescent="0.15">
      <c r="A2540" s="274">
        <v>2539</v>
      </c>
      <c r="B2540" s="275" t="s">
        <v>3045</v>
      </c>
      <c r="C2540" s="275" t="s">
        <v>1057</v>
      </c>
      <c r="D2540" s="275">
        <v>0</v>
      </c>
      <c r="E2540" s="275">
        <v>100</v>
      </c>
      <c r="F2540" s="275" t="s">
        <v>457</v>
      </c>
      <c r="G2540" s="275">
        <v>1</v>
      </c>
      <c r="H2540" s="275">
        <f>'Pixel-System'!Q22</f>
        <v>0</v>
      </c>
      <c r="I2540" s="276" t="s">
        <v>6237</v>
      </c>
      <c r="J2540" s="276">
        <f t="shared" si="39"/>
        <v>0</v>
      </c>
      <c r="K2540" s="277"/>
    </row>
    <row r="2541" spans="1:11" x14ac:dyDescent="0.15">
      <c r="A2541" s="274">
        <v>2540</v>
      </c>
      <c r="B2541" s="275" t="s">
        <v>3046</v>
      </c>
      <c r="C2541" s="275" t="s">
        <v>1057</v>
      </c>
      <c r="D2541" s="275">
        <v>0</v>
      </c>
      <c r="E2541" s="275">
        <v>100</v>
      </c>
      <c r="F2541" s="275" t="s">
        <v>457</v>
      </c>
      <c r="G2541" s="275">
        <v>1</v>
      </c>
      <c r="H2541" s="275">
        <f>'Pixel-System'!Q23</f>
        <v>0</v>
      </c>
      <c r="I2541" s="276" t="s">
        <v>6237</v>
      </c>
      <c r="J2541" s="276">
        <f t="shared" si="39"/>
        <v>0</v>
      </c>
      <c r="K2541" s="277"/>
    </row>
    <row r="2542" spans="1:11" x14ac:dyDescent="0.15">
      <c r="A2542" s="274">
        <v>2541</v>
      </c>
      <c r="B2542" s="275" t="s">
        <v>3047</v>
      </c>
      <c r="C2542" s="275" t="s">
        <v>1057</v>
      </c>
      <c r="D2542" s="275">
        <v>0</v>
      </c>
      <c r="E2542" s="275">
        <v>100</v>
      </c>
      <c r="F2542" s="275" t="s">
        <v>457</v>
      </c>
      <c r="G2542" s="275">
        <v>1</v>
      </c>
      <c r="H2542" s="275">
        <f>'Pixel-System'!Q24</f>
        <v>0</v>
      </c>
      <c r="I2542" s="276" t="s">
        <v>6237</v>
      </c>
      <c r="J2542" s="276">
        <f t="shared" si="39"/>
        <v>0</v>
      </c>
      <c r="K2542" s="277"/>
    </row>
    <row r="2543" spans="1:11" x14ac:dyDescent="0.15">
      <c r="A2543" s="274">
        <v>2542</v>
      </c>
      <c r="B2543" s="275" t="s">
        <v>3048</v>
      </c>
      <c r="C2543" s="275" t="s">
        <v>1057</v>
      </c>
      <c r="D2543" s="275">
        <v>0</v>
      </c>
      <c r="E2543" s="275">
        <v>100</v>
      </c>
      <c r="F2543" s="275" t="s">
        <v>457</v>
      </c>
      <c r="G2543" s="275">
        <v>1</v>
      </c>
      <c r="H2543" s="275">
        <f>'Pixel-System'!Q25</f>
        <v>0</v>
      </c>
      <c r="I2543" s="276" t="s">
        <v>6237</v>
      </c>
      <c r="J2543" s="276">
        <f t="shared" si="39"/>
        <v>0</v>
      </c>
      <c r="K2543" s="277"/>
    </row>
    <row r="2544" spans="1:11" x14ac:dyDescent="0.15">
      <c r="A2544" s="274">
        <v>2543</v>
      </c>
      <c r="B2544" s="275" t="s">
        <v>3049</v>
      </c>
      <c r="C2544" s="275" t="s">
        <v>1057</v>
      </c>
      <c r="D2544" s="275">
        <v>0</v>
      </c>
      <c r="E2544" s="275">
        <v>100</v>
      </c>
      <c r="F2544" s="275" t="s">
        <v>457</v>
      </c>
      <c r="G2544" s="275">
        <v>1</v>
      </c>
      <c r="H2544" s="275">
        <f>'Pixel-System'!Q26</f>
        <v>28</v>
      </c>
      <c r="I2544" s="276" t="s">
        <v>6237</v>
      </c>
      <c r="J2544" s="276">
        <f t="shared" si="39"/>
        <v>2800</v>
      </c>
      <c r="K2544" s="277"/>
    </row>
    <row r="2545" spans="1:11" x14ac:dyDescent="0.15">
      <c r="A2545" s="274">
        <v>2544</v>
      </c>
      <c r="B2545" s="275" t="s">
        <v>3050</v>
      </c>
      <c r="C2545" s="275" t="s">
        <v>1057</v>
      </c>
      <c r="D2545" s="275">
        <v>0</v>
      </c>
      <c r="E2545" s="275">
        <v>100</v>
      </c>
      <c r="F2545" s="275" t="s">
        <v>457</v>
      </c>
      <c r="G2545" s="275">
        <v>1</v>
      </c>
      <c r="H2545" s="275">
        <f>'Pixel-System'!Q27</f>
        <v>35</v>
      </c>
      <c r="I2545" s="276" t="s">
        <v>6237</v>
      </c>
      <c r="J2545" s="276">
        <f t="shared" si="39"/>
        <v>3500</v>
      </c>
      <c r="K2545" s="277"/>
    </row>
    <row r="2546" spans="1:11" x14ac:dyDescent="0.15">
      <c r="A2546" s="274">
        <v>2545</v>
      </c>
      <c r="B2546" s="275" t="s">
        <v>3051</v>
      </c>
      <c r="C2546" s="275" t="s">
        <v>1057</v>
      </c>
      <c r="D2546" s="275">
        <v>0</v>
      </c>
      <c r="E2546" s="275">
        <v>100</v>
      </c>
      <c r="F2546" s="275" t="s">
        <v>457</v>
      </c>
      <c r="G2546" s="275">
        <v>1</v>
      </c>
      <c r="H2546" s="275">
        <f>'Pixel-System'!Q28</f>
        <v>35</v>
      </c>
      <c r="I2546" s="276" t="s">
        <v>6237</v>
      </c>
      <c r="J2546" s="276">
        <f t="shared" si="39"/>
        <v>3500</v>
      </c>
      <c r="K2546" s="277"/>
    </row>
    <row r="2547" spans="1:11" x14ac:dyDescent="0.15">
      <c r="A2547" s="274">
        <v>2546</v>
      </c>
      <c r="B2547" s="275" t="s">
        <v>3052</v>
      </c>
      <c r="C2547" s="275" t="s">
        <v>1057</v>
      </c>
      <c r="D2547" s="275">
        <v>0</v>
      </c>
      <c r="E2547" s="275">
        <v>100</v>
      </c>
      <c r="F2547" s="275" t="s">
        <v>457</v>
      </c>
      <c r="G2547" s="275">
        <v>1</v>
      </c>
      <c r="H2547" s="275">
        <f>'Pixel-System'!Q29</f>
        <v>35</v>
      </c>
      <c r="I2547" s="276" t="s">
        <v>6237</v>
      </c>
      <c r="J2547" s="276">
        <f t="shared" si="39"/>
        <v>3500</v>
      </c>
      <c r="K2547" s="277"/>
    </row>
    <row r="2548" spans="1:11" x14ac:dyDescent="0.15">
      <c r="A2548" s="274">
        <v>2547</v>
      </c>
      <c r="B2548" s="275" t="s">
        <v>3053</v>
      </c>
      <c r="C2548" s="275" t="s">
        <v>1057</v>
      </c>
      <c r="D2548" s="275">
        <v>0</v>
      </c>
      <c r="E2548" s="275">
        <v>100</v>
      </c>
      <c r="F2548" s="275" t="s">
        <v>457</v>
      </c>
      <c r="G2548" s="275">
        <v>1</v>
      </c>
      <c r="H2548" s="275">
        <f>'Pixel-System'!Q30</f>
        <v>35</v>
      </c>
      <c r="I2548" s="276" t="s">
        <v>6237</v>
      </c>
      <c r="J2548" s="276">
        <f t="shared" si="39"/>
        <v>3500</v>
      </c>
      <c r="K2548" s="277"/>
    </row>
    <row r="2549" spans="1:11" x14ac:dyDescent="0.15">
      <c r="A2549" s="274">
        <v>2548</v>
      </c>
      <c r="B2549" s="275" t="s">
        <v>3054</v>
      </c>
      <c r="C2549" s="275" t="s">
        <v>1057</v>
      </c>
      <c r="D2549" s="275">
        <v>0</v>
      </c>
      <c r="E2549" s="275">
        <v>100</v>
      </c>
      <c r="F2549" s="275" t="s">
        <v>457</v>
      </c>
      <c r="G2549" s="275">
        <v>1</v>
      </c>
      <c r="H2549" s="275">
        <f>'Pixel-System'!Q31</f>
        <v>34</v>
      </c>
      <c r="I2549" s="276" t="s">
        <v>6237</v>
      </c>
      <c r="J2549" s="276">
        <f t="shared" si="39"/>
        <v>3400</v>
      </c>
      <c r="K2549" s="277"/>
    </row>
    <row r="2550" spans="1:11" x14ac:dyDescent="0.15">
      <c r="A2550" s="274">
        <v>2549</v>
      </c>
      <c r="B2550" s="275" t="s">
        <v>3055</v>
      </c>
      <c r="C2550" s="275" t="s">
        <v>1057</v>
      </c>
      <c r="D2550" s="275">
        <v>0</v>
      </c>
      <c r="E2550" s="275">
        <v>100</v>
      </c>
      <c r="F2550" s="275" t="s">
        <v>457</v>
      </c>
      <c r="G2550" s="275">
        <v>1</v>
      </c>
      <c r="H2550" s="275">
        <f>'Pixel-System'!Q32</f>
        <v>32</v>
      </c>
      <c r="I2550" s="276" t="s">
        <v>6237</v>
      </c>
      <c r="J2550" s="276">
        <f t="shared" si="39"/>
        <v>3200</v>
      </c>
      <c r="K2550" s="277"/>
    </row>
    <row r="2551" spans="1:11" x14ac:dyDescent="0.15">
      <c r="A2551" s="274">
        <v>2550</v>
      </c>
      <c r="B2551" s="275" t="s">
        <v>3056</v>
      </c>
      <c r="C2551" s="275" t="s">
        <v>1057</v>
      </c>
      <c r="D2551" s="275">
        <v>0</v>
      </c>
      <c r="E2551" s="275">
        <v>100</v>
      </c>
      <c r="F2551" s="275" t="s">
        <v>457</v>
      </c>
      <c r="G2551" s="275">
        <v>1</v>
      </c>
      <c r="H2551" s="275">
        <f>'Pixel-System'!Q33</f>
        <v>29</v>
      </c>
      <c r="I2551" s="276" t="s">
        <v>6237</v>
      </c>
      <c r="J2551" s="276">
        <f t="shared" si="39"/>
        <v>2900</v>
      </c>
      <c r="K2551" s="277"/>
    </row>
    <row r="2552" spans="1:11" x14ac:dyDescent="0.15">
      <c r="A2552" s="274">
        <v>2551</v>
      </c>
      <c r="B2552" s="275" t="s">
        <v>3057</v>
      </c>
      <c r="C2552" s="275" t="s">
        <v>1057</v>
      </c>
      <c r="D2552" s="275">
        <v>0</v>
      </c>
      <c r="E2552" s="275">
        <v>100</v>
      </c>
      <c r="F2552" s="275" t="s">
        <v>457</v>
      </c>
      <c r="G2552" s="275">
        <v>1</v>
      </c>
      <c r="H2552" s="275">
        <f>'Pixel-System'!Q34</f>
        <v>26</v>
      </c>
      <c r="I2552" s="276" t="s">
        <v>6237</v>
      </c>
      <c r="J2552" s="276">
        <f t="shared" si="39"/>
        <v>2600</v>
      </c>
      <c r="K2552" s="277"/>
    </row>
    <row r="2553" spans="1:11" x14ac:dyDescent="0.15">
      <c r="A2553" s="274">
        <v>2552</v>
      </c>
      <c r="B2553" s="275" t="s">
        <v>3058</v>
      </c>
      <c r="C2553" s="275" t="s">
        <v>1057</v>
      </c>
      <c r="D2553" s="275">
        <v>0</v>
      </c>
      <c r="E2553" s="275">
        <v>100</v>
      </c>
      <c r="F2553" s="275" t="s">
        <v>457</v>
      </c>
      <c r="G2553" s="275">
        <v>1</v>
      </c>
      <c r="H2553" s="275">
        <f>'Pixel-System'!Q35</f>
        <v>23</v>
      </c>
      <c r="I2553" s="276" t="s">
        <v>6237</v>
      </c>
      <c r="J2553" s="276">
        <f t="shared" si="39"/>
        <v>2300</v>
      </c>
      <c r="K2553" s="277"/>
    </row>
    <row r="2554" spans="1:11" x14ac:dyDescent="0.15">
      <c r="A2554" s="274">
        <v>2553</v>
      </c>
      <c r="B2554" s="275" t="s">
        <v>3059</v>
      </c>
      <c r="C2554" s="275" t="s">
        <v>1057</v>
      </c>
      <c r="D2554" s="275">
        <v>0</v>
      </c>
      <c r="E2554" s="275">
        <v>100</v>
      </c>
      <c r="F2554" s="275" t="s">
        <v>457</v>
      </c>
      <c r="G2554" s="275">
        <v>1</v>
      </c>
      <c r="H2554" s="275">
        <f>'Pixel-System'!Q36</f>
        <v>20</v>
      </c>
      <c r="I2554" s="276" t="s">
        <v>6237</v>
      </c>
      <c r="J2554" s="276">
        <f t="shared" si="39"/>
        <v>2000</v>
      </c>
      <c r="K2554" s="277"/>
    </row>
    <row r="2555" spans="1:11" x14ac:dyDescent="0.15">
      <c r="A2555" s="274">
        <v>2554</v>
      </c>
      <c r="B2555" s="275" t="s">
        <v>3060</v>
      </c>
      <c r="C2555" s="275" t="s">
        <v>1057</v>
      </c>
      <c r="D2555" s="275">
        <v>0</v>
      </c>
      <c r="E2555" s="275">
        <v>100</v>
      </c>
      <c r="F2555" s="275" t="s">
        <v>457</v>
      </c>
      <c r="G2555" s="275">
        <v>1</v>
      </c>
      <c r="H2555" s="275">
        <f>'Pixel-System'!Q37</f>
        <v>17</v>
      </c>
      <c r="I2555" s="276" t="s">
        <v>6237</v>
      </c>
      <c r="J2555" s="276">
        <f t="shared" si="39"/>
        <v>1700</v>
      </c>
      <c r="K2555" s="277"/>
    </row>
    <row r="2556" spans="1:11" x14ac:dyDescent="0.15">
      <c r="A2556" s="274">
        <v>2555</v>
      </c>
      <c r="B2556" s="275" t="s">
        <v>3061</v>
      </c>
      <c r="C2556" s="275" t="s">
        <v>1057</v>
      </c>
      <c r="D2556" s="275">
        <v>0</v>
      </c>
      <c r="E2556" s="275">
        <v>100</v>
      </c>
      <c r="F2556" s="275" t="s">
        <v>457</v>
      </c>
      <c r="G2556" s="275">
        <v>1</v>
      </c>
      <c r="H2556" s="275">
        <f>'Pixel-System'!Q38</f>
        <v>7</v>
      </c>
      <c r="I2556" s="276" t="s">
        <v>6237</v>
      </c>
      <c r="J2556" s="276">
        <f t="shared" si="39"/>
        <v>700</v>
      </c>
      <c r="K2556" s="277"/>
    </row>
    <row r="2557" spans="1:11" x14ac:dyDescent="0.15">
      <c r="A2557" s="274">
        <v>2556</v>
      </c>
      <c r="B2557" s="275" t="s">
        <v>3062</v>
      </c>
      <c r="C2557" s="275" t="s">
        <v>1057</v>
      </c>
      <c r="D2557" s="275">
        <v>0</v>
      </c>
      <c r="E2557" s="275">
        <v>100</v>
      </c>
      <c r="F2557" s="275" t="s">
        <v>457</v>
      </c>
      <c r="G2557" s="275">
        <v>1</v>
      </c>
      <c r="H2557" s="275">
        <f>'Pixel-System'!Q39</f>
        <v>5</v>
      </c>
      <c r="I2557" s="276" t="s">
        <v>6237</v>
      </c>
      <c r="J2557" s="276">
        <f t="shared" si="39"/>
        <v>500</v>
      </c>
      <c r="K2557" s="277"/>
    </row>
    <row r="2558" spans="1:11" x14ac:dyDescent="0.15">
      <c r="A2558" s="274">
        <v>2557</v>
      </c>
      <c r="B2558" s="275" t="s">
        <v>3063</v>
      </c>
      <c r="C2558" s="275" t="s">
        <v>1057</v>
      </c>
      <c r="D2558" s="275">
        <v>0</v>
      </c>
      <c r="E2558" s="275">
        <v>100</v>
      </c>
      <c r="F2558" s="275" t="s">
        <v>457</v>
      </c>
      <c r="G2558" s="275">
        <v>1</v>
      </c>
      <c r="H2558" s="275">
        <f>'Pixel-System'!Q40</f>
        <v>0</v>
      </c>
      <c r="I2558" s="276" t="s">
        <v>6237</v>
      </c>
      <c r="J2558" s="276">
        <f t="shared" si="39"/>
        <v>0</v>
      </c>
      <c r="K2558" s="277"/>
    </row>
    <row r="2559" spans="1:11" x14ac:dyDescent="0.15">
      <c r="A2559" s="274">
        <v>2558</v>
      </c>
      <c r="B2559" s="275" t="s">
        <v>3064</v>
      </c>
      <c r="C2559" s="275" t="s">
        <v>1057</v>
      </c>
      <c r="D2559" s="275">
        <v>0</v>
      </c>
      <c r="E2559" s="275">
        <v>100</v>
      </c>
      <c r="F2559" s="275" t="s">
        <v>457</v>
      </c>
      <c r="G2559" s="275">
        <v>1</v>
      </c>
      <c r="H2559" s="275">
        <f>'Pixel-System'!Q41</f>
        <v>0</v>
      </c>
      <c r="I2559" s="276" t="s">
        <v>6237</v>
      </c>
      <c r="J2559" s="276">
        <f t="shared" si="39"/>
        <v>0</v>
      </c>
      <c r="K2559" s="277"/>
    </row>
    <row r="2560" spans="1:11" x14ac:dyDescent="0.15">
      <c r="A2560" s="274">
        <v>2559</v>
      </c>
      <c r="B2560" s="275" t="s">
        <v>3033</v>
      </c>
      <c r="C2560" s="275" t="s">
        <v>1057</v>
      </c>
      <c r="D2560" s="275">
        <v>0</v>
      </c>
      <c r="E2560" s="275">
        <v>100</v>
      </c>
      <c r="F2560" s="275" t="s">
        <v>457</v>
      </c>
      <c r="G2560" s="275">
        <v>1</v>
      </c>
      <c r="H2560" s="275">
        <f>'Pixel-System'!Q42</f>
        <v>22</v>
      </c>
      <c r="I2560" s="276" t="s">
        <v>6237</v>
      </c>
      <c r="J2560" s="276">
        <f t="shared" si="39"/>
        <v>2200</v>
      </c>
      <c r="K2560" s="277"/>
    </row>
    <row r="2561" spans="1:11" x14ac:dyDescent="0.15">
      <c r="A2561" s="274">
        <v>2560</v>
      </c>
      <c r="B2561" s="275" t="s">
        <v>3065</v>
      </c>
      <c r="C2561" s="275" t="s">
        <v>1057</v>
      </c>
      <c r="D2561" s="275">
        <v>0</v>
      </c>
      <c r="E2561" s="275">
        <v>100</v>
      </c>
      <c r="F2561" s="275" t="s">
        <v>457</v>
      </c>
      <c r="G2561" s="275">
        <v>1</v>
      </c>
      <c r="H2561" s="275">
        <f>'Pixel-System'!Q43</f>
        <v>33</v>
      </c>
      <c r="I2561" s="276" t="s">
        <v>6237</v>
      </c>
      <c r="J2561" s="276">
        <f t="shared" si="39"/>
        <v>3300</v>
      </c>
      <c r="K2561" s="277"/>
    </row>
    <row r="2562" spans="1:11" x14ac:dyDescent="0.15">
      <c r="A2562" s="274">
        <v>2561</v>
      </c>
      <c r="B2562" s="275" t="s">
        <v>3066</v>
      </c>
      <c r="C2562" s="275" t="s">
        <v>1057</v>
      </c>
      <c r="D2562" s="275">
        <v>0</v>
      </c>
      <c r="E2562" s="275">
        <v>100</v>
      </c>
      <c r="F2562" s="275" t="s">
        <v>457</v>
      </c>
      <c r="G2562" s="275">
        <v>1</v>
      </c>
      <c r="H2562" s="275">
        <f>'Pixel-System'!Q44</f>
        <v>44</v>
      </c>
      <c r="I2562" s="276" t="s">
        <v>6237</v>
      </c>
      <c r="J2562" s="276">
        <f t="shared" si="39"/>
        <v>4400</v>
      </c>
      <c r="K2562" s="277"/>
    </row>
    <row r="2563" spans="1:11" x14ac:dyDescent="0.15">
      <c r="A2563" s="274">
        <v>2562</v>
      </c>
      <c r="B2563" s="275" t="s">
        <v>3067</v>
      </c>
      <c r="C2563" s="275" t="s">
        <v>1057</v>
      </c>
      <c r="D2563" s="275">
        <v>0</v>
      </c>
      <c r="E2563" s="275">
        <v>100</v>
      </c>
      <c r="F2563" s="275" t="s">
        <v>457</v>
      </c>
      <c r="G2563" s="275">
        <v>1</v>
      </c>
      <c r="H2563" s="275">
        <f>'Pixel-System'!Q45</f>
        <v>55</v>
      </c>
      <c r="I2563" s="276" t="s">
        <v>6237</v>
      </c>
      <c r="J2563" s="276">
        <f t="shared" si="39"/>
        <v>5500</v>
      </c>
      <c r="K2563" s="277"/>
    </row>
    <row r="2564" spans="1:11" x14ac:dyDescent="0.15">
      <c r="A2564" s="274">
        <v>2563</v>
      </c>
      <c r="B2564" s="275" t="s">
        <v>3068</v>
      </c>
      <c r="C2564" s="275" t="s">
        <v>1057</v>
      </c>
      <c r="D2564" s="275">
        <v>0</v>
      </c>
      <c r="E2564" s="275">
        <v>100</v>
      </c>
      <c r="F2564" s="275" t="s">
        <v>457</v>
      </c>
      <c r="G2564" s="275">
        <v>1</v>
      </c>
      <c r="H2564" s="275">
        <f>'Pixel-System'!Q46</f>
        <v>66</v>
      </c>
      <c r="I2564" s="276" t="s">
        <v>6237</v>
      </c>
      <c r="J2564" s="276">
        <f t="shared" si="39"/>
        <v>6600</v>
      </c>
      <c r="K2564" s="277"/>
    </row>
    <row r="2565" spans="1:11" x14ac:dyDescent="0.15">
      <c r="A2565" s="274">
        <v>2564</v>
      </c>
      <c r="B2565" s="275" t="s">
        <v>3069</v>
      </c>
      <c r="C2565" s="275" t="s">
        <v>1057</v>
      </c>
      <c r="D2565" s="275">
        <v>0</v>
      </c>
      <c r="E2565" s="275">
        <v>100</v>
      </c>
      <c r="F2565" s="275" t="s">
        <v>457</v>
      </c>
      <c r="G2565" s="275">
        <v>1</v>
      </c>
      <c r="H2565" s="275">
        <f>'Pixel-System'!Q47</f>
        <v>77</v>
      </c>
      <c r="I2565" s="276" t="s">
        <v>6237</v>
      </c>
      <c r="J2565" s="276">
        <f t="shared" si="39"/>
        <v>7700</v>
      </c>
      <c r="K2565" s="277"/>
    </row>
    <row r="2566" spans="1:11" x14ac:dyDescent="0.15">
      <c r="A2566" s="274">
        <v>2565</v>
      </c>
      <c r="B2566" s="275" t="s">
        <v>3070</v>
      </c>
      <c r="C2566" s="275" t="s">
        <v>1057</v>
      </c>
      <c r="D2566" s="275">
        <v>0</v>
      </c>
      <c r="E2566" s="275">
        <v>100</v>
      </c>
      <c r="F2566" s="275" t="s">
        <v>457</v>
      </c>
      <c r="G2566" s="275">
        <v>1</v>
      </c>
      <c r="H2566" s="275">
        <f>'Pixel-System'!Q48</f>
        <v>88</v>
      </c>
      <c r="I2566" s="276" t="s">
        <v>6237</v>
      </c>
      <c r="J2566" s="276">
        <f t="shared" si="39"/>
        <v>8800</v>
      </c>
      <c r="K2566" s="277"/>
    </row>
    <row r="2567" spans="1:11" x14ac:dyDescent="0.15">
      <c r="A2567" s="274">
        <v>2566</v>
      </c>
      <c r="B2567" s="275" t="s">
        <v>3071</v>
      </c>
      <c r="C2567" s="275" t="s">
        <v>1057</v>
      </c>
      <c r="D2567" s="275">
        <v>0</v>
      </c>
      <c r="E2567" s="275">
        <v>100</v>
      </c>
      <c r="F2567" s="275" t="s">
        <v>457</v>
      </c>
      <c r="G2567" s="275">
        <v>1</v>
      </c>
      <c r="H2567" s="275">
        <f>'Pixel-System'!Q49</f>
        <v>99</v>
      </c>
      <c r="I2567" s="276" t="s">
        <v>6237</v>
      </c>
      <c r="J2567" s="276">
        <f t="shared" si="39"/>
        <v>9900</v>
      </c>
      <c r="K2567" s="277"/>
    </row>
    <row r="2568" spans="1:11" x14ac:dyDescent="0.15">
      <c r="A2568" s="274">
        <v>2567</v>
      </c>
      <c r="B2568" s="275" t="s">
        <v>3072</v>
      </c>
      <c r="C2568" s="275" t="s">
        <v>1057</v>
      </c>
      <c r="D2568" s="275">
        <v>0</v>
      </c>
      <c r="E2568" s="275">
        <v>100</v>
      </c>
      <c r="F2568" s="275" t="s">
        <v>457</v>
      </c>
      <c r="G2568" s="275">
        <v>1</v>
      </c>
      <c r="H2568" s="275">
        <f>'Pixel-System'!Q50</f>
        <v>0</v>
      </c>
      <c r="I2568" s="276" t="s">
        <v>6237</v>
      </c>
      <c r="J2568" s="276">
        <f t="shared" si="39"/>
        <v>0</v>
      </c>
      <c r="K2568" s="277"/>
    </row>
    <row r="2569" spans="1:11" x14ac:dyDescent="0.15">
      <c r="A2569" s="274">
        <v>2568</v>
      </c>
      <c r="B2569" s="275" t="s">
        <v>3073</v>
      </c>
      <c r="C2569" s="275" t="s">
        <v>1057</v>
      </c>
      <c r="D2569" s="275">
        <v>0</v>
      </c>
      <c r="E2569" s="275">
        <v>100</v>
      </c>
      <c r="F2569" s="275" t="s">
        <v>457</v>
      </c>
      <c r="G2569" s="275">
        <v>1</v>
      </c>
      <c r="H2569" s="275">
        <f>'Pixel-System'!Q51</f>
        <v>0</v>
      </c>
      <c r="I2569" s="276" t="s">
        <v>6237</v>
      </c>
      <c r="J2569" s="276">
        <f t="shared" si="39"/>
        <v>0</v>
      </c>
      <c r="K2569" s="277"/>
    </row>
    <row r="2570" spans="1:11" x14ac:dyDescent="0.15">
      <c r="A2570" s="274">
        <v>2569</v>
      </c>
      <c r="B2570" s="275" t="s">
        <v>3074</v>
      </c>
      <c r="C2570" s="275" t="s">
        <v>1057</v>
      </c>
      <c r="D2570" s="275">
        <v>0</v>
      </c>
      <c r="E2570" s="275">
        <v>100</v>
      </c>
      <c r="F2570" s="275" t="s">
        <v>457</v>
      </c>
      <c r="G2570" s="275">
        <v>1</v>
      </c>
      <c r="H2570" s="275">
        <f>'Pixel-System'!Q52</f>
        <v>0</v>
      </c>
      <c r="I2570" s="276" t="s">
        <v>6237</v>
      </c>
      <c r="J2570" s="276">
        <f t="shared" si="39"/>
        <v>0</v>
      </c>
      <c r="K2570" s="277"/>
    </row>
    <row r="2571" spans="1:11" x14ac:dyDescent="0.15">
      <c r="A2571" s="274">
        <v>2570</v>
      </c>
      <c r="B2571" s="275" t="s">
        <v>3075</v>
      </c>
      <c r="C2571" s="275" t="s">
        <v>1057</v>
      </c>
      <c r="D2571" s="275">
        <v>0</v>
      </c>
      <c r="E2571" s="275">
        <v>100</v>
      </c>
      <c r="F2571" s="275" t="s">
        <v>457</v>
      </c>
      <c r="G2571" s="275">
        <v>1</v>
      </c>
      <c r="H2571" s="275">
        <f>'Pixel-System'!Q53</f>
        <v>0</v>
      </c>
      <c r="I2571" s="276" t="s">
        <v>6237</v>
      </c>
      <c r="J2571" s="276">
        <f t="shared" si="39"/>
        <v>0</v>
      </c>
      <c r="K2571" s="277"/>
    </row>
    <row r="2572" spans="1:11" x14ac:dyDescent="0.15">
      <c r="A2572" s="274">
        <v>2571</v>
      </c>
      <c r="B2572" s="275" t="s">
        <v>3076</v>
      </c>
      <c r="C2572" s="275" t="s">
        <v>1057</v>
      </c>
      <c r="D2572" s="275">
        <v>0</v>
      </c>
      <c r="E2572" s="275">
        <v>100</v>
      </c>
      <c r="F2572" s="275" t="s">
        <v>457</v>
      </c>
      <c r="G2572" s="275">
        <v>1</v>
      </c>
      <c r="H2572" s="275">
        <f>'Pixel-System'!Q54</f>
        <v>0</v>
      </c>
      <c r="I2572" s="276" t="s">
        <v>6237</v>
      </c>
      <c r="J2572" s="276">
        <f t="shared" si="39"/>
        <v>0</v>
      </c>
      <c r="K2572" s="277"/>
    </row>
    <row r="2573" spans="1:11" x14ac:dyDescent="0.15">
      <c r="A2573" s="274">
        <v>2572</v>
      </c>
      <c r="B2573" s="275" t="s">
        <v>3077</v>
      </c>
      <c r="C2573" s="275" t="s">
        <v>1057</v>
      </c>
      <c r="D2573" s="275">
        <v>0</v>
      </c>
      <c r="E2573" s="275">
        <v>100</v>
      </c>
      <c r="F2573" s="275" t="s">
        <v>457</v>
      </c>
      <c r="G2573" s="275">
        <v>1</v>
      </c>
      <c r="H2573" s="275">
        <f>'Pixel-System'!Q55</f>
        <v>0</v>
      </c>
      <c r="I2573" s="276" t="s">
        <v>6237</v>
      </c>
      <c r="J2573" s="276">
        <f t="shared" ref="J2573:J2636" si="40">H2573*100</f>
        <v>0</v>
      </c>
      <c r="K2573" s="277"/>
    </row>
    <row r="2574" spans="1:11" x14ac:dyDescent="0.15">
      <c r="A2574" s="274">
        <v>2573</v>
      </c>
      <c r="B2574" s="275" t="s">
        <v>3078</v>
      </c>
      <c r="C2574" s="275" t="s">
        <v>1057</v>
      </c>
      <c r="D2574" s="275">
        <v>0</v>
      </c>
      <c r="E2574" s="275">
        <v>100</v>
      </c>
      <c r="F2574" s="275" t="s">
        <v>457</v>
      </c>
      <c r="G2574" s="275">
        <v>1</v>
      </c>
      <c r="H2574" s="275">
        <f>'Pixel-System'!Q56</f>
        <v>0</v>
      </c>
      <c r="I2574" s="276" t="s">
        <v>6237</v>
      </c>
      <c r="J2574" s="276">
        <f t="shared" si="40"/>
        <v>0</v>
      </c>
      <c r="K2574" s="277"/>
    </row>
    <row r="2575" spans="1:11" x14ac:dyDescent="0.15">
      <c r="A2575" s="274">
        <v>2574</v>
      </c>
      <c r="B2575" s="275" t="s">
        <v>3079</v>
      </c>
      <c r="C2575" s="275" t="s">
        <v>1057</v>
      </c>
      <c r="D2575" s="275">
        <v>0</v>
      </c>
      <c r="E2575" s="275">
        <v>100</v>
      </c>
      <c r="F2575" s="275" t="s">
        <v>457</v>
      </c>
      <c r="G2575" s="275">
        <v>1</v>
      </c>
      <c r="H2575" s="275">
        <f>'Pixel-System'!Q57</f>
        <v>0</v>
      </c>
      <c r="I2575" s="276" t="s">
        <v>6237</v>
      </c>
      <c r="J2575" s="276">
        <f t="shared" si="40"/>
        <v>0</v>
      </c>
      <c r="K2575" s="277"/>
    </row>
    <row r="2576" spans="1:11" x14ac:dyDescent="0.15">
      <c r="A2576" s="274">
        <v>2575</v>
      </c>
      <c r="B2576" s="275" t="s">
        <v>3080</v>
      </c>
      <c r="C2576" s="275" t="s">
        <v>1057</v>
      </c>
      <c r="D2576" s="275">
        <v>0</v>
      </c>
      <c r="E2576" s="275">
        <v>100</v>
      </c>
      <c r="F2576" s="275" t="s">
        <v>457</v>
      </c>
      <c r="G2576" s="275">
        <v>1</v>
      </c>
      <c r="H2576" s="275">
        <f>'Pixel-System'!Q58</f>
        <v>0</v>
      </c>
      <c r="I2576" s="276" t="s">
        <v>6237</v>
      </c>
      <c r="J2576" s="276">
        <f t="shared" si="40"/>
        <v>0</v>
      </c>
      <c r="K2576" s="277"/>
    </row>
    <row r="2577" spans="1:11" x14ac:dyDescent="0.15">
      <c r="A2577" s="274">
        <v>2576</v>
      </c>
      <c r="B2577" s="275" t="s">
        <v>3081</v>
      </c>
      <c r="C2577" s="275" t="s">
        <v>1057</v>
      </c>
      <c r="D2577" s="275">
        <v>0</v>
      </c>
      <c r="E2577" s="275">
        <v>100</v>
      </c>
      <c r="F2577" s="275" t="s">
        <v>457</v>
      </c>
      <c r="G2577" s="275">
        <v>1</v>
      </c>
      <c r="H2577" s="275">
        <f>'Pixel-System'!Q59</f>
        <v>37</v>
      </c>
      <c r="I2577" s="276" t="s">
        <v>6237</v>
      </c>
      <c r="J2577" s="276">
        <f t="shared" si="40"/>
        <v>3700</v>
      </c>
      <c r="K2577" s="277"/>
    </row>
    <row r="2578" spans="1:11" x14ac:dyDescent="0.15">
      <c r="A2578" s="274">
        <v>2577</v>
      </c>
      <c r="B2578" s="275" t="s">
        <v>3082</v>
      </c>
      <c r="C2578" s="275" t="s">
        <v>1057</v>
      </c>
      <c r="D2578" s="275">
        <v>0</v>
      </c>
      <c r="E2578" s="275">
        <v>100</v>
      </c>
      <c r="F2578" s="275" t="s">
        <v>457</v>
      </c>
      <c r="G2578" s="275">
        <v>1</v>
      </c>
      <c r="H2578" s="275">
        <f>'Pixel-System'!Q60</f>
        <v>36</v>
      </c>
      <c r="I2578" s="276" t="s">
        <v>6237</v>
      </c>
      <c r="J2578" s="276">
        <f t="shared" si="40"/>
        <v>3600</v>
      </c>
      <c r="K2578" s="277"/>
    </row>
    <row r="2579" spans="1:11" x14ac:dyDescent="0.15">
      <c r="A2579" s="274">
        <v>2578</v>
      </c>
      <c r="B2579" s="275" t="s">
        <v>3083</v>
      </c>
      <c r="C2579" s="275" t="s">
        <v>1057</v>
      </c>
      <c r="D2579" s="275">
        <v>0</v>
      </c>
      <c r="E2579" s="275">
        <v>100</v>
      </c>
      <c r="F2579" s="275" t="s">
        <v>457</v>
      </c>
      <c r="G2579" s="275">
        <v>1</v>
      </c>
      <c r="H2579" s="275">
        <f>'Pixel-System'!Q61</f>
        <v>34</v>
      </c>
      <c r="I2579" s="276" t="s">
        <v>6237</v>
      </c>
      <c r="J2579" s="276">
        <f t="shared" si="40"/>
        <v>3400</v>
      </c>
      <c r="K2579" s="277"/>
    </row>
    <row r="2580" spans="1:11" x14ac:dyDescent="0.15">
      <c r="A2580" s="274">
        <v>2579</v>
      </c>
      <c r="B2580" s="275" t="s">
        <v>3084</v>
      </c>
      <c r="C2580" s="275" t="s">
        <v>1057</v>
      </c>
      <c r="D2580" s="275">
        <v>0</v>
      </c>
      <c r="E2580" s="275">
        <v>100</v>
      </c>
      <c r="F2580" s="275" t="s">
        <v>457</v>
      </c>
      <c r="G2580" s="275">
        <v>1</v>
      </c>
      <c r="H2580" s="275">
        <f>'Pixel-System'!Q62</f>
        <v>32</v>
      </c>
      <c r="I2580" s="276" t="s">
        <v>6237</v>
      </c>
      <c r="J2580" s="276">
        <f t="shared" si="40"/>
        <v>3200</v>
      </c>
      <c r="K2580" s="277"/>
    </row>
    <row r="2581" spans="1:11" x14ac:dyDescent="0.15">
      <c r="A2581" s="274">
        <v>2580</v>
      </c>
      <c r="B2581" s="275" t="s">
        <v>3085</v>
      </c>
      <c r="C2581" s="275" t="s">
        <v>1057</v>
      </c>
      <c r="D2581" s="275">
        <v>0</v>
      </c>
      <c r="E2581" s="275">
        <v>100</v>
      </c>
      <c r="F2581" s="275" t="s">
        <v>457</v>
      </c>
      <c r="G2581" s="275">
        <v>1</v>
      </c>
      <c r="H2581" s="275">
        <f>'Pixel-System'!Q63</f>
        <v>30</v>
      </c>
      <c r="I2581" s="276" t="s">
        <v>6237</v>
      </c>
      <c r="J2581" s="276">
        <f t="shared" si="40"/>
        <v>3000</v>
      </c>
      <c r="K2581" s="277"/>
    </row>
    <row r="2582" spans="1:11" x14ac:dyDescent="0.15">
      <c r="A2582" s="274">
        <v>2581</v>
      </c>
      <c r="B2582" s="275" t="s">
        <v>3086</v>
      </c>
      <c r="C2582" s="275" t="s">
        <v>1057</v>
      </c>
      <c r="D2582" s="275">
        <v>0</v>
      </c>
      <c r="E2582" s="275">
        <v>100</v>
      </c>
      <c r="F2582" s="275" t="s">
        <v>457</v>
      </c>
      <c r="G2582" s="275">
        <v>1</v>
      </c>
      <c r="H2582" s="275">
        <f>'Pixel-System'!Q64</f>
        <v>28</v>
      </c>
      <c r="I2582" s="276" t="s">
        <v>6237</v>
      </c>
      <c r="J2582" s="276">
        <f t="shared" si="40"/>
        <v>2800</v>
      </c>
      <c r="K2582" s="277"/>
    </row>
    <row r="2583" spans="1:11" x14ac:dyDescent="0.15">
      <c r="A2583" s="274">
        <v>2582</v>
      </c>
      <c r="B2583" s="275" t="s">
        <v>3087</v>
      </c>
      <c r="C2583" s="275" t="s">
        <v>1057</v>
      </c>
      <c r="D2583" s="275">
        <v>0</v>
      </c>
      <c r="E2583" s="275">
        <v>100</v>
      </c>
      <c r="F2583" s="275" t="s">
        <v>457</v>
      </c>
      <c r="G2583" s="275">
        <v>1</v>
      </c>
      <c r="H2583" s="275">
        <f>'Pixel-System'!Q65</f>
        <v>25</v>
      </c>
      <c r="I2583" s="276" t="s">
        <v>6237</v>
      </c>
      <c r="J2583" s="276">
        <f t="shared" si="40"/>
        <v>2500</v>
      </c>
      <c r="K2583" s="277"/>
    </row>
    <row r="2584" spans="1:11" x14ac:dyDescent="0.15">
      <c r="A2584" s="274">
        <v>2583</v>
      </c>
      <c r="B2584" s="275" t="s">
        <v>3088</v>
      </c>
      <c r="C2584" s="275" t="s">
        <v>1057</v>
      </c>
      <c r="D2584" s="275">
        <v>0</v>
      </c>
      <c r="E2584" s="275">
        <v>100</v>
      </c>
      <c r="F2584" s="275" t="s">
        <v>457</v>
      </c>
      <c r="G2584" s="275">
        <v>1</v>
      </c>
      <c r="H2584" s="275">
        <f>'Pixel-System'!Q66</f>
        <v>23</v>
      </c>
      <c r="I2584" s="276" t="s">
        <v>6237</v>
      </c>
      <c r="J2584" s="276">
        <f t="shared" si="40"/>
        <v>2300</v>
      </c>
      <c r="K2584" s="277"/>
    </row>
    <row r="2585" spans="1:11" x14ac:dyDescent="0.15">
      <c r="A2585" s="274">
        <v>2584</v>
      </c>
      <c r="B2585" s="275" t="s">
        <v>3089</v>
      </c>
      <c r="C2585" s="275" t="s">
        <v>1057</v>
      </c>
      <c r="D2585" s="275">
        <v>0</v>
      </c>
      <c r="E2585" s="275">
        <v>100</v>
      </c>
      <c r="F2585" s="275" t="s">
        <v>457</v>
      </c>
      <c r="G2585" s="275">
        <v>1</v>
      </c>
      <c r="H2585" s="275">
        <f>'Pixel-System'!Q67</f>
        <v>20</v>
      </c>
      <c r="I2585" s="276" t="s">
        <v>6237</v>
      </c>
      <c r="J2585" s="276">
        <f t="shared" si="40"/>
        <v>2000</v>
      </c>
      <c r="K2585" s="277"/>
    </row>
    <row r="2586" spans="1:11" x14ac:dyDescent="0.15">
      <c r="A2586" s="274">
        <v>2585</v>
      </c>
      <c r="B2586" s="275" t="s">
        <v>3090</v>
      </c>
      <c r="C2586" s="275" t="s">
        <v>1057</v>
      </c>
      <c r="D2586" s="275">
        <v>0</v>
      </c>
      <c r="E2586" s="275">
        <v>100</v>
      </c>
      <c r="F2586" s="275" t="s">
        <v>457</v>
      </c>
      <c r="G2586" s="275">
        <v>1</v>
      </c>
      <c r="H2586" s="275">
        <f>'Pixel-System'!Q68</f>
        <v>18</v>
      </c>
      <c r="I2586" s="276" t="s">
        <v>6237</v>
      </c>
      <c r="J2586" s="276">
        <f t="shared" si="40"/>
        <v>1800</v>
      </c>
      <c r="K2586" s="277"/>
    </row>
    <row r="2587" spans="1:11" x14ac:dyDescent="0.15">
      <c r="A2587" s="274">
        <v>2586</v>
      </c>
      <c r="B2587" s="275" t="s">
        <v>3091</v>
      </c>
      <c r="C2587" s="275" t="s">
        <v>1057</v>
      </c>
      <c r="D2587" s="275">
        <v>0</v>
      </c>
      <c r="E2587" s="275">
        <v>100</v>
      </c>
      <c r="F2587" s="275" t="s">
        <v>457</v>
      </c>
      <c r="G2587" s="275">
        <v>1</v>
      </c>
      <c r="H2587" s="275">
        <f>'Pixel-System'!Q69</f>
        <v>15</v>
      </c>
      <c r="I2587" s="276" t="s">
        <v>6237</v>
      </c>
      <c r="J2587" s="276">
        <f t="shared" si="40"/>
        <v>1500</v>
      </c>
      <c r="K2587" s="277"/>
    </row>
    <row r="2588" spans="1:11" x14ac:dyDescent="0.15">
      <c r="A2588" s="274">
        <v>2587</v>
      </c>
      <c r="B2588" s="275" t="s">
        <v>3092</v>
      </c>
      <c r="C2588" s="275" t="s">
        <v>1057</v>
      </c>
      <c r="D2588" s="275">
        <v>0</v>
      </c>
      <c r="E2588" s="275">
        <v>100</v>
      </c>
      <c r="F2588" s="275" t="s">
        <v>457</v>
      </c>
      <c r="G2588" s="275">
        <v>1</v>
      </c>
      <c r="H2588" s="275">
        <f>'Pixel-System'!Q70</f>
        <v>13</v>
      </c>
      <c r="I2588" s="276" t="s">
        <v>6237</v>
      </c>
      <c r="J2588" s="276">
        <f t="shared" si="40"/>
        <v>1300</v>
      </c>
      <c r="K2588" s="277"/>
    </row>
    <row r="2589" spans="1:11" x14ac:dyDescent="0.15">
      <c r="A2589" s="274">
        <v>2588</v>
      </c>
      <c r="B2589" s="275" t="s">
        <v>3093</v>
      </c>
      <c r="C2589" s="275" t="s">
        <v>1057</v>
      </c>
      <c r="D2589" s="275">
        <v>0</v>
      </c>
      <c r="E2589" s="275">
        <v>100</v>
      </c>
      <c r="F2589" s="275" t="s">
        <v>457</v>
      </c>
      <c r="G2589" s="275">
        <v>1</v>
      </c>
      <c r="H2589" s="275">
        <f>'Pixel-System'!Q71</f>
        <v>10</v>
      </c>
      <c r="I2589" s="276" t="s">
        <v>6237</v>
      </c>
      <c r="J2589" s="276">
        <f t="shared" si="40"/>
        <v>1000</v>
      </c>
      <c r="K2589" s="277"/>
    </row>
    <row r="2590" spans="1:11" x14ac:dyDescent="0.15">
      <c r="A2590" s="274">
        <v>2589</v>
      </c>
      <c r="B2590" s="275" t="s">
        <v>3094</v>
      </c>
      <c r="C2590" s="275" t="s">
        <v>1057</v>
      </c>
      <c r="D2590" s="275">
        <v>0</v>
      </c>
      <c r="E2590" s="275">
        <v>100</v>
      </c>
      <c r="F2590" s="275" t="s">
        <v>457</v>
      </c>
      <c r="G2590" s="275">
        <v>1</v>
      </c>
      <c r="H2590" s="275">
        <f>'Pixel-System'!Q72</f>
        <v>8</v>
      </c>
      <c r="I2590" s="276" t="s">
        <v>6237</v>
      </c>
      <c r="J2590" s="276">
        <f t="shared" si="40"/>
        <v>800</v>
      </c>
      <c r="K2590" s="277"/>
    </row>
    <row r="2591" spans="1:11" x14ac:dyDescent="0.15">
      <c r="A2591" s="274">
        <v>2590</v>
      </c>
      <c r="B2591" s="275" t="s">
        <v>3095</v>
      </c>
      <c r="C2591" s="275" t="s">
        <v>1057</v>
      </c>
      <c r="D2591" s="275">
        <v>0</v>
      </c>
      <c r="E2591" s="275">
        <v>100</v>
      </c>
      <c r="F2591" s="275" t="s">
        <v>457</v>
      </c>
      <c r="G2591" s="275">
        <v>1</v>
      </c>
      <c r="H2591" s="275">
        <f>'Pixel-System'!Q73</f>
        <v>0</v>
      </c>
      <c r="I2591" s="276" t="s">
        <v>6237</v>
      </c>
      <c r="J2591" s="276">
        <f t="shared" si="40"/>
        <v>0</v>
      </c>
      <c r="K2591" s="277"/>
    </row>
    <row r="2592" spans="1:11" x14ac:dyDescent="0.15">
      <c r="A2592" s="274">
        <v>2591</v>
      </c>
      <c r="B2592" s="285" t="s">
        <v>3096</v>
      </c>
      <c r="C2592" s="285" t="s">
        <v>1057</v>
      </c>
      <c r="D2592" s="285">
        <v>0</v>
      </c>
      <c r="E2592" s="285">
        <v>100</v>
      </c>
      <c r="F2592" s="285" t="s">
        <v>457</v>
      </c>
      <c r="G2592" s="285">
        <v>1</v>
      </c>
      <c r="H2592" s="285">
        <f>'Pixel-System'!Q74</f>
        <v>0</v>
      </c>
      <c r="I2592" s="345" t="s">
        <v>6220</v>
      </c>
      <c r="J2592" s="345">
        <f t="shared" si="40"/>
        <v>0</v>
      </c>
      <c r="K2592" s="277"/>
    </row>
    <row r="2593" spans="1:11" x14ac:dyDescent="0.15">
      <c r="A2593" s="274">
        <v>2592</v>
      </c>
      <c r="B2593" s="285" t="s">
        <v>3097</v>
      </c>
      <c r="C2593" s="285" t="s">
        <v>1057</v>
      </c>
      <c r="D2593" s="285">
        <v>0</v>
      </c>
      <c r="E2593" s="285">
        <v>100</v>
      </c>
      <c r="F2593" s="285" t="s">
        <v>457</v>
      </c>
      <c r="G2593" s="285">
        <v>1</v>
      </c>
      <c r="H2593" s="285">
        <f>'Pixel-System'!Q75</f>
        <v>0</v>
      </c>
      <c r="I2593" s="345" t="s">
        <v>6220</v>
      </c>
      <c r="J2593" s="345">
        <f t="shared" si="40"/>
        <v>0</v>
      </c>
      <c r="K2593" s="277"/>
    </row>
    <row r="2594" spans="1:11" x14ac:dyDescent="0.15">
      <c r="A2594" s="274">
        <v>2593</v>
      </c>
      <c r="B2594" s="285" t="s">
        <v>3098</v>
      </c>
      <c r="C2594" s="285" t="s">
        <v>1057</v>
      </c>
      <c r="D2594" s="285">
        <v>0</v>
      </c>
      <c r="E2594" s="285">
        <v>100</v>
      </c>
      <c r="F2594" s="285" t="s">
        <v>457</v>
      </c>
      <c r="G2594" s="285">
        <v>1</v>
      </c>
      <c r="H2594" s="285">
        <f>'Pixel-System'!Q76</f>
        <v>0</v>
      </c>
      <c r="I2594" s="345" t="s">
        <v>6220</v>
      </c>
      <c r="J2594" s="345">
        <f t="shared" si="40"/>
        <v>0</v>
      </c>
      <c r="K2594" s="277"/>
    </row>
    <row r="2595" spans="1:11" x14ac:dyDescent="0.15">
      <c r="A2595" s="274">
        <v>2594</v>
      </c>
      <c r="B2595" s="285" t="s">
        <v>3099</v>
      </c>
      <c r="C2595" s="285" t="s">
        <v>1057</v>
      </c>
      <c r="D2595" s="285">
        <v>0</v>
      </c>
      <c r="E2595" s="285">
        <v>100</v>
      </c>
      <c r="F2595" s="285" t="s">
        <v>457</v>
      </c>
      <c r="G2595" s="285">
        <v>1</v>
      </c>
      <c r="H2595" s="285">
        <f>'Pixel-System'!Q77</f>
        <v>0</v>
      </c>
      <c r="I2595" s="345" t="s">
        <v>6220</v>
      </c>
      <c r="J2595" s="345">
        <f t="shared" si="40"/>
        <v>0</v>
      </c>
      <c r="K2595" s="277"/>
    </row>
    <row r="2596" spans="1:11" x14ac:dyDescent="0.15">
      <c r="A2596" s="274">
        <v>2595</v>
      </c>
      <c r="B2596" s="285" t="s">
        <v>3100</v>
      </c>
      <c r="C2596" s="285" t="s">
        <v>1057</v>
      </c>
      <c r="D2596" s="285">
        <v>0</v>
      </c>
      <c r="E2596" s="285">
        <v>100</v>
      </c>
      <c r="F2596" s="285" t="s">
        <v>457</v>
      </c>
      <c r="G2596" s="285">
        <v>1</v>
      </c>
      <c r="H2596" s="285">
        <f>'Pixel-System'!Q78</f>
        <v>0</v>
      </c>
      <c r="I2596" s="345" t="s">
        <v>6220</v>
      </c>
      <c r="J2596" s="345">
        <f t="shared" si="40"/>
        <v>0</v>
      </c>
      <c r="K2596" s="277"/>
    </row>
    <row r="2597" spans="1:11" x14ac:dyDescent="0.15">
      <c r="A2597" s="274">
        <v>2596</v>
      </c>
      <c r="B2597" s="285" t="s">
        <v>3101</v>
      </c>
      <c r="C2597" s="285" t="s">
        <v>1057</v>
      </c>
      <c r="D2597" s="285">
        <v>0</v>
      </c>
      <c r="E2597" s="285">
        <v>100</v>
      </c>
      <c r="F2597" s="285" t="s">
        <v>457</v>
      </c>
      <c r="G2597" s="285">
        <v>1</v>
      </c>
      <c r="H2597" s="285">
        <f>'Pixel-System'!Q79</f>
        <v>0</v>
      </c>
      <c r="I2597" s="345" t="s">
        <v>6220</v>
      </c>
      <c r="J2597" s="345">
        <f t="shared" si="40"/>
        <v>0</v>
      </c>
      <c r="K2597" s="277"/>
    </row>
    <row r="2598" spans="1:11" x14ac:dyDescent="0.15">
      <c r="A2598" s="274">
        <v>2597</v>
      </c>
      <c r="B2598" s="285" t="s">
        <v>3102</v>
      </c>
      <c r="C2598" s="285" t="s">
        <v>1057</v>
      </c>
      <c r="D2598" s="285">
        <v>0</v>
      </c>
      <c r="E2598" s="285">
        <v>100</v>
      </c>
      <c r="F2598" s="285" t="s">
        <v>457</v>
      </c>
      <c r="G2598" s="285">
        <v>1</v>
      </c>
      <c r="H2598" s="285">
        <f>'Pixel-System'!Q80</f>
        <v>0</v>
      </c>
      <c r="I2598" s="345" t="s">
        <v>6220</v>
      </c>
      <c r="J2598" s="345">
        <f t="shared" si="40"/>
        <v>0</v>
      </c>
      <c r="K2598" s="277"/>
    </row>
    <row r="2599" spans="1:11" x14ac:dyDescent="0.15">
      <c r="A2599" s="274">
        <v>2598</v>
      </c>
      <c r="B2599" s="285" t="s">
        <v>3103</v>
      </c>
      <c r="C2599" s="285" t="s">
        <v>1057</v>
      </c>
      <c r="D2599" s="285">
        <v>0</v>
      </c>
      <c r="E2599" s="285">
        <v>100</v>
      </c>
      <c r="F2599" s="285" t="s">
        <v>457</v>
      </c>
      <c r="G2599" s="285">
        <v>1</v>
      </c>
      <c r="H2599" s="285">
        <f>'Pixel-System'!Q81</f>
        <v>0</v>
      </c>
      <c r="I2599" s="345" t="s">
        <v>6220</v>
      </c>
      <c r="J2599" s="345">
        <f t="shared" si="40"/>
        <v>0</v>
      </c>
      <c r="K2599" s="277"/>
    </row>
    <row r="2600" spans="1:11" x14ac:dyDescent="0.15">
      <c r="A2600" s="274">
        <v>2599</v>
      </c>
      <c r="B2600" s="285" t="s">
        <v>3104</v>
      </c>
      <c r="C2600" s="285" t="s">
        <v>1057</v>
      </c>
      <c r="D2600" s="285">
        <v>0</v>
      </c>
      <c r="E2600" s="285">
        <v>100</v>
      </c>
      <c r="F2600" s="285" t="s">
        <v>457</v>
      </c>
      <c r="G2600" s="285">
        <v>1</v>
      </c>
      <c r="H2600" s="285">
        <f>'Pixel-System'!Q82</f>
        <v>0</v>
      </c>
      <c r="I2600" s="345" t="s">
        <v>6220</v>
      </c>
      <c r="J2600" s="345">
        <f t="shared" si="40"/>
        <v>0</v>
      </c>
      <c r="K2600" s="277"/>
    </row>
    <row r="2601" spans="1:11" x14ac:dyDescent="0.15">
      <c r="A2601" s="274">
        <v>2600</v>
      </c>
      <c r="B2601" s="285" t="s">
        <v>3105</v>
      </c>
      <c r="C2601" s="285" t="s">
        <v>1057</v>
      </c>
      <c r="D2601" s="285">
        <v>0</v>
      </c>
      <c r="E2601" s="285">
        <v>100</v>
      </c>
      <c r="F2601" s="285" t="s">
        <v>457</v>
      </c>
      <c r="G2601" s="285">
        <v>1</v>
      </c>
      <c r="H2601" s="285">
        <f>'Pixel-System'!Q83</f>
        <v>0</v>
      </c>
      <c r="I2601" s="345" t="s">
        <v>6220</v>
      </c>
      <c r="J2601" s="345">
        <f t="shared" si="40"/>
        <v>0</v>
      </c>
      <c r="K2601" s="277"/>
    </row>
    <row r="2602" spans="1:11" x14ac:dyDescent="0.15">
      <c r="A2602" s="274">
        <v>2601</v>
      </c>
      <c r="B2602" s="285" t="s">
        <v>3106</v>
      </c>
      <c r="C2602" s="285" t="s">
        <v>1057</v>
      </c>
      <c r="D2602" s="285">
        <v>0</v>
      </c>
      <c r="E2602" s="285">
        <v>100</v>
      </c>
      <c r="F2602" s="285" t="s">
        <v>457</v>
      </c>
      <c r="G2602" s="285">
        <v>1</v>
      </c>
      <c r="H2602" s="285">
        <f>'Pixel-System'!Q84</f>
        <v>0</v>
      </c>
      <c r="I2602" s="345" t="s">
        <v>6220</v>
      </c>
      <c r="J2602" s="345">
        <f t="shared" si="40"/>
        <v>0</v>
      </c>
      <c r="K2602" s="277"/>
    </row>
    <row r="2603" spans="1:11" x14ac:dyDescent="0.15">
      <c r="A2603" s="274">
        <v>2602</v>
      </c>
      <c r="B2603" s="285" t="s">
        <v>3107</v>
      </c>
      <c r="C2603" s="285" t="s">
        <v>1057</v>
      </c>
      <c r="D2603" s="285">
        <v>0</v>
      </c>
      <c r="E2603" s="285">
        <v>100</v>
      </c>
      <c r="F2603" s="285" t="s">
        <v>457</v>
      </c>
      <c r="G2603" s="285">
        <v>1</v>
      </c>
      <c r="H2603" s="285">
        <f>'Pixel-System'!Q85</f>
        <v>0</v>
      </c>
      <c r="I2603" s="345" t="s">
        <v>6220</v>
      </c>
      <c r="J2603" s="345">
        <f t="shared" si="40"/>
        <v>0</v>
      </c>
      <c r="K2603" s="277"/>
    </row>
    <row r="2604" spans="1:11" x14ac:dyDescent="0.15">
      <c r="A2604" s="274">
        <v>2603</v>
      </c>
      <c r="B2604" s="285" t="s">
        <v>3108</v>
      </c>
      <c r="C2604" s="285" t="s">
        <v>1057</v>
      </c>
      <c r="D2604" s="285">
        <v>0</v>
      </c>
      <c r="E2604" s="285">
        <v>100</v>
      </c>
      <c r="F2604" s="285" t="s">
        <v>457</v>
      </c>
      <c r="G2604" s="285">
        <v>1</v>
      </c>
      <c r="H2604" s="285">
        <f>'Pixel-System'!Q86</f>
        <v>0</v>
      </c>
      <c r="I2604" s="345" t="s">
        <v>6220</v>
      </c>
      <c r="J2604" s="345">
        <f t="shared" si="40"/>
        <v>0</v>
      </c>
      <c r="K2604" s="277"/>
    </row>
    <row r="2605" spans="1:11" x14ac:dyDescent="0.15">
      <c r="A2605" s="274">
        <v>2604</v>
      </c>
      <c r="B2605" s="285" t="s">
        <v>3109</v>
      </c>
      <c r="C2605" s="285" t="s">
        <v>1057</v>
      </c>
      <c r="D2605" s="285">
        <v>0</v>
      </c>
      <c r="E2605" s="285">
        <v>100</v>
      </c>
      <c r="F2605" s="285" t="s">
        <v>457</v>
      </c>
      <c r="G2605" s="285">
        <v>1</v>
      </c>
      <c r="H2605" s="285">
        <f>'Pixel-System'!Q87</f>
        <v>0</v>
      </c>
      <c r="I2605" s="345" t="s">
        <v>6220</v>
      </c>
      <c r="J2605" s="345">
        <f t="shared" si="40"/>
        <v>0</v>
      </c>
      <c r="K2605" s="277"/>
    </row>
    <row r="2606" spans="1:11" x14ac:dyDescent="0.15">
      <c r="A2606" s="274">
        <v>2605</v>
      </c>
      <c r="B2606" s="285" t="s">
        <v>3110</v>
      </c>
      <c r="C2606" s="285" t="s">
        <v>1057</v>
      </c>
      <c r="D2606" s="285">
        <v>0</v>
      </c>
      <c r="E2606" s="285">
        <v>100</v>
      </c>
      <c r="F2606" s="285" t="s">
        <v>457</v>
      </c>
      <c r="G2606" s="285">
        <v>1</v>
      </c>
      <c r="H2606" s="285">
        <f>'Pixel-System'!Q88</f>
        <v>0</v>
      </c>
      <c r="I2606" s="345" t="s">
        <v>6220</v>
      </c>
      <c r="J2606" s="345">
        <f t="shared" si="40"/>
        <v>0</v>
      </c>
      <c r="K2606" s="277"/>
    </row>
    <row r="2607" spans="1:11" x14ac:dyDescent="0.15">
      <c r="A2607" s="274">
        <v>2606</v>
      </c>
      <c r="B2607" s="285" t="s">
        <v>3111</v>
      </c>
      <c r="C2607" s="285" t="s">
        <v>1057</v>
      </c>
      <c r="D2607" s="285">
        <v>0</v>
      </c>
      <c r="E2607" s="285">
        <v>100</v>
      </c>
      <c r="F2607" s="285" t="s">
        <v>457</v>
      </c>
      <c r="G2607" s="285">
        <v>1</v>
      </c>
      <c r="H2607" s="285">
        <f>'Pixel-System'!Q89</f>
        <v>0</v>
      </c>
      <c r="I2607" s="345" t="s">
        <v>6220</v>
      </c>
      <c r="J2607" s="345">
        <f t="shared" si="40"/>
        <v>0</v>
      </c>
      <c r="K2607" s="277"/>
    </row>
    <row r="2608" spans="1:11" x14ac:dyDescent="0.15">
      <c r="A2608" s="274">
        <v>2607</v>
      </c>
      <c r="B2608" s="285" t="s">
        <v>3112</v>
      </c>
      <c r="C2608" s="285" t="s">
        <v>1057</v>
      </c>
      <c r="D2608" s="285">
        <v>0</v>
      </c>
      <c r="E2608" s="285">
        <v>100</v>
      </c>
      <c r="F2608" s="285" t="s">
        <v>457</v>
      </c>
      <c r="G2608" s="285">
        <v>1</v>
      </c>
      <c r="H2608" s="285">
        <f>'Pixel-System'!Q90</f>
        <v>0</v>
      </c>
      <c r="I2608" s="345" t="s">
        <v>6220</v>
      </c>
      <c r="J2608" s="345">
        <f t="shared" si="40"/>
        <v>0</v>
      </c>
      <c r="K2608" s="277"/>
    </row>
    <row r="2609" spans="1:11" x14ac:dyDescent="0.15">
      <c r="A2609" s="274">
        <v>2608</v>
      </c>
      <c r="B2609" s="285" t="s">
        <v>3113</v>
      </c>
      <c r="C2609" s="285" t="s">
        <v>1057</v>
      </c>
      <c r="D2609" s="285">
        <v>0</v>
      </c>
      <c r="E2609" s="285">
        <v>100</v>
      </c>
      <c r="F2609" s="285" t="s">
        <v>457</v>
      </c>
      <c r="G2609" s="285">
        <v>1</v>
      </c>
      <c r="H2609" s="285">
        <f>'Pixel-System'!Q91</f>
        <v>0</v>
      </c>
      <c r="I2609" s="345" t="s">
        <v>6220</v>
      </c>
      <c r="J2609" s="345">
        <f t="shared" si="40"/>
        <v>0</v>
      </c>
      <c r="K2609" s="277"/>
    </row>
    <row r="2610" spans="1:11" x14ac:dyDescent="0.15">
      <c r="A2610" s="274">
        <v>2609</v>
      </c>
      <c r="B2610" s="285" t="s">
        <v>3114</v>
      </c>
      <c r="C2610" s="285" t="s">
        <v>1057</v>
      </c>
      <c r="D2610" s="285">
        <v>0</v>
      </c>
      <c r="E2610" s="285">
        <v>100</v>
      </c>
      <c r="F2610" s="285" t="s">
        <v>457</v>
      </c>
      <c r="G2610" s="285">
        <v>1</v>
      </c>
      <c r="H2610" s="285">
        <f>'Pixel-System'!Q92</f>
        <v>0</v>
      </c>
      <c r="I2610" s="345" t="s">
        <v>6220</v>
      </c>
      <c r="J2610" s="345">
        <f t="shared" si="40"/>
        <v>0</v>
      </c>
      <c r="K2610" s="277"/>
    </row>
    <row r="2611" spans="1:11" x14ac:dyDescent="0.15">
      <c r="A2611" s="274">
        <v>2610</v>
      </c>
      <c r="B2611" s="285" t="s">
        <v>3115</v>
      </c>
      <c r="C2611" s="285" t="s">
        <v>1057</v>
      </c>
      <c r="D2611" s="285">
        <v>0</v>
      </c>
      <c r="E2611" s="285">
        <v>100</v>
      </c>
      <c r="F2611" s="285" t="s">
        <v>457</v>
      </c>
      <c r="G2611" s="285">
        <v>1</v>
      </c>
      <c r="H2611" s="285">
        <f>'Pixel-System'!Q93</f>
        <v>0</v>
      </c>
      <c r="I2611" s="345" t="s">
        <v>6220</v>
      </c>
      <c r="J2611" s="345">
        <f t="shared" si="40"/>
        <v>0</v>
      </c>
      <c r="K2611" s="277"/>
    </row>
    <row r="2612" spans="1:11" x14ac:dyDescent="0.15">
      <c r="A2612" s="274">
        <v>2611</v>
      </c>
      <c r="B2612" s="285" t="s">
        <v>3116</v>
      </c>
      <c r="C2612" s="285" t="s">
        <v>1057</v>
      </c>
      <c r="D2612" s="285">
        <v>0</v>
      </c>
      <c r="E2612" s="285">
        <v>100</v>
      </c>
      <c r="F2612" s="285" t="s">
        <v>457</v>
      </c>
      <c r="G2612" s="285">
        <v>1</v>
      </c>
      <c r="H2612" s="285">
        <f>'Pixel-System'!Q94</f>
        <v>0</v>
      </c>
      <c r="I2612" s="345" t="s">
        <v>6220</v>
      </c>
      <c r="J2612" s="345">
        <f t="shared" si="40"/>
        <v>0</v>
      </c>
      <c r="K2612" s="277"/>
    </row>
    <row r="2613" spans="1:11" x14ac:dyDescent="0.15">
      <c r="A2613" s="274">
        <v>2612</v>
      </c>
      <c r="B2613" s="285" t="s">
        <v>3117</v>
      </c>
      <c r="C2613" s="285" t="s">
        <v>1057</v>
      </c>
      <c r="D2613" s="285">
        <v>0</v>
      </c>
      <c r="E2613" s="285">
        <v>100</v>
      </c>
      <c r="F2613" s="285" t="s">
        <v>457</v>
      </c>
      <c r="G2613" s="285">
        <v>1</v>
      </c>
      <c r="H2613" s="285">
        <f>'Pixel-System'!Q95</f>
        <v>0</v>
      </c>
      <c r="I2613" s="345" t="s">
        <v>6220</v>
      </c>
      <c r="J2613" s="345">
        <f t="shared" si="40"/>
        <v>0</v>
      </c>
      <c r="K2613" s="277"/>
    </row>
    <row r="2614" spans="1:11" x14ac:dyDescent="0.15">
      <c r="A2614" s="274">
        <v>2613</v>
      </c>
      <c r="B2614" s="285" t="s">
        <v>3118</v>
      </c>
      <c r="C2614" s="285" t="s">
        <v>1057</v>
      </c>
      <c r="D2614" s="285">
        <v>0</v>
      </c>
      <c r="E2614" s="285">
        <v>100</v>
      </c>
      <c r="F2614" s="285" t="s">
        <v>457</v>
      </c>
      <c r="G2614" s="285">
        <v>1</v>
      </c>
      <c r="H2614" s="285">
        <f>'Pixel-System'!Q96</f>
        <v>0</v>
      </c>
      <c r="I2614" s="345" t="s">
        <v>6220</v>
      </c>
      <c r="J2614" s="345">
        <f t="shared" si="40"/>
        <v>0</v>
      </c>
      <c r="K2614" s="277"/>
    </row>
    <row r="2615" spans="1:11" x14ac:dyDescent="0.15">
      <c r="A2615" s="274">
        <v>2614</v>
      </c>
      <c r="B2615" s="285" t="s">
        <v>3119</v>
      </c>
      <c r="C2615" s="285" t="s">
        <v>1057</v>
      </c>
      <c r="D2615" s="285">
        <v>0</v>
      </c>
      <c r="E2615" s="285">
        <v>100</v>
      </c>
      <c r="F2615" s="285" t="s">
        <v>457</v>
      </c>
      <c r="G2615" s="285">
        <v>1</v>
      </c>
      <c r="H2615" s="285">
        <f>'Pixel-System'!Q97</f>
        <v>0</v>
      </c>
      <c r="I2615" s="345" t="s">
        <v>6220</v>
      </c>
      <c r="J2615" s="345">
        <f t="shared" si="40"/>
        <v>0</v>
      </c>
      <c r="K2615" s="277"/>
    </row>
    <row r="2616" spans="1:11" x14ac:dyDescent="0.15">
      <c r="A2616" s="274">
        <v>2615</v>
      </c>
      <c r="B2616" s="285" t="s">
        <v>3120</v>
      </c>
      <c r="C2616" s="285" t="s">
        <v>1057</v>
      </c>
      <c r="D2616" s="285">
        <v>0</v>
      </c>
      <c r="E2616" s="285">
        <v>100</v>
      </c>
      <c r="F2616" s="285" t="s">
        <v>457</v>
      </c>
      <c r="G2616" s="285">
        <v>1</v>
      </c>
      <c r="H2616" s="285">
        <f>'Pixel-System'!Q98</f>
        <v>0</v>
      </c>
      <c r="I2616" s="345" t="s">
        <v>6220</v>
      </c>
      <c r="J2616" s="345">
        <f t="shared" si="40"/>
        <v>0</v>
      </c>
      <c r="K2616" s="277"/>
    </row>
    <row r="2617" spans="1:11" x14ac:dyDescent="0.15">
      <c r="A2617" s="274">
        <v>2616</v>
      </c>
      <c r="B2617" s="285" t="s">
        <v>3121</v>
      </c>
      <c r="C2617" s="285" t="s">
        <v>1057</v>
      </c>
      <c r="D2617" s="285">
        <v>0</v>
      </c>
      <c r="E2617" s="285">
        <v>100</v>
      </c>
      <c r="F2617" s="285" t="s">
        <v>457</v>
      </c>
      <c r="G2617" s="285">
        <v>1</v>
      </c>
      <c r="H2617" s="285">
        <f>'Pixel-System'!Q99</f>
        <v>0</v>
      </c>
      <c r="I2617" s="345" t="s">
        <v>6220</v>
      </c>
      <c r="J2617" s="345">
        <f t="shared" si="40"/>
        <v>0</v>
      </c>
      <c r="K2617" s="277"/>
    </row>
    <row r="2618" spans="1:11" x14ac:dyDescent="0.15">
      <c r="A2618" s="274">
        <v>2617</v>
      </c>
      <c r="B2618" s="285" t="s">
        <v>3122</v>
      </c>
      <c r="C2618" s="285" t="s">
        <v>1057</v>
      </c>
      <c r="D2618" s="285">
        <v>0</v>
      </c>
      <c r="E2618" s="285">
        <v>100</v>
      </c>
      <c r="F2618" s="285" t="s">
        <v>457</v>
      </c>
      <c r="G2618" s="285">
        <v>1</v>
      </c>
      <c r="H2618" s="285">
        <f>'Pixel-System'!Q100</f>
        <v>0</v>
      </c>
      <c r="I2618" s="345" t="s">
        <v>6220</v>
      </c>
      <c r="J2618" s="345">
        <f t="shared" si="40"/>
        <v>0</v>
      </c>
      <c r="K2618" s="277"/>
    </row>
    <row r="2619" spans="1:11" x14ac:dyDescent="0.15">
      <c r="A2619" s="274">
        <v>2618</v>
      </c>
      <c r="B2619" s="285" t="s">
        <v>3123</v>
      </c>
      <c r="C2619" s="285" t="s">
        <v>1057</v>
      </c>
      <c r="D2619" s="285">
        <v>0</v>
      </c>
      <c r="E2619" s="285">
        <v>100</v>
      </c>
      <c r="F2619" s="285" t="s">
        <v>457</v>
      </c>
      <c r="G2619" s="285">
        <v>1</v>
      </c>
      <c r="H2619" s="285">
        <f>'Pixel-System'!Q101</f>
        <v>0</v>
      </c>
      <c r="I2619" s="345" t="s">
        <v>6220</v>
      </c>
      <c r="J2619" s="345">
        <f t="shared" si="40"/>
        <v>0</v>
      </c>
      <c r="K2619" s="277"/>
    </row>
    <row r="2620" spans="1:11" x14ac:dyDescent="0.15">
      <c r="A2620" s="274">
        <v>2619</v>
      </c>
      <c r="B2620" s="285" t="s">
        <v>3124</v>
      </c>
      <c r="C2620" s="285" t="s">
        <v>1057</v>
      </c>
      <c r="D2620" s="285">
        <v>0</v>
      </c>
      <c r="E2620" s="285">
        <v>100</v>
      </c>
      <c r="F2620" s="285" t="s">
        <v>457</v>
      </c>
      <c r="G2620" s="285">
        <v>1</v>
      </c>
      <c r="H2620" s="285">
        <f>'Pixel-System'!Q102</f>
        <v>0</v>
      </c>
      <c r="I2620" s="345" t="s">
        <v>6220</v>
      </c>
      <c r="J2620" s="345">
        <f t="shared" si="40"/>
        <v>0</v>
      </c>
      <c r="K2620" s="277"/>
    </row>
    <row r="2621" spans="1:11" x14ac:dyDescent="0.15">
      <c r="A2621" s="274">
        <v>2620</v>
      </c>
      <c r="B2621" s="285" t="s">
        <v>3125</v>
      </c>
      <c r="C2621" s="285" t="s">
        <v>1057</v>
      </c>
      <c r="D2621" s="285">
        <v>0</v>
      </c>
      <c r="E2621" s="285">
        <v>100</v>
      </c>
      <c r="F2621" s="285" t="s">
        <v>457</v>
      </c>
      <c r="G2621" s="285">
        <v>1</v>
      </c>
      <c r="H2621" s="285">
        <f>'Pixel-System'!Q103</f>
        <v>0</v>
      </c>
      <c r="I2621" s="345" t="s">
        <v>6220</v>
      </c>
      <c r="J2621" s="345">
        <f t="shared" si="40"/>
        <v>0</v>
      </c>
      <c r="K2621" s="277"/>
    </row>
    <row r="2622" spans="1:11" x14ac:dyDescent="0.15">
      <c r="A2622" s="274">
        <v>2621</v>
      </c>
      <c r="B2622" s="285" t="s">
        <v>3126</v>
      </c>
      <c r="C2622" s="285" t="s">
        <v>1057</v>
      </c>
      <c r="D2622" s="285">
        <v>0</v>
      </c>
      <c r="E2622" s="285">
        <v>100</v>
      </c>
      <c r="F2622" s="285" t="s">
        <v>457</v>
      </c>
      <c r="G2622" s="285">
        <v>1</v>
      </c>
      <c r="H2622" s="285">
        <f>'Pixel-System'!Q104</f>
        <v>0</v>
      </c>
      <c r="I2622" s="345" t="s">
        <v>6220</v>
      </c>
      <c r="J2622" s="345">
        <f t="shared" si="40"/>
        <v>0</v>
      </c>
      <c r="K2622" s="277"/>
    </row>
    <row r="2623" spans="1:11" x14ac:dyDescent="0.15">
      <c r="A2623" s="274">
        <v>2622</v>
      </c>
      <c r="B2623" s="285" t="s">
        <v>3127</v>
      </c>
      <c r="C2623" s="285" t="s">
        <v>1057</v>
      </c>
      <c r="D2623" s="285">
        <v>0</v>
      </c>
      <c r="E2623" s="285">
        <v>100</v>
      </c>
      <c r="F2623" s="285" t="s">
        <v>457</v>
      </c>
      <c r="G2623" s="285">
        <v>1</v>
      </c>
      <c r="H2623" s="285">
        <f>'Pixel-System'!Q105</f>
        <v>0</v>
      </c>
      <c r="I2623" s="345" t="s">
        <v>6220</v>
      </c>
      <c r="J2623" s="345">
        <f t="shared" si="40"/>
        <v>0</v>
      </c>
      <c r="K2623" s="277"/>
    </row>
    <row r="2624" spans="1:11" x14ac:dyDescent="0.15">
      <c r="A2624" s="274">
        <v>2623</v>
      </c>
      <c r="B2624" s="275" t="s">
        <v>3128</v>
      </c>
      <c r="C2624" s="275" t="s">
        <v>1057</v>
      </c>
      <c r="D2624" s="275">
        <v>0</v>
      </c>
      <c r="E2624" s="275">
        <v>100</v>
      </c>
      <c r="F2624" s="275" t="s">
        <v>457</v>
      </c>
      <c r="G2624" s="275">
        <v>1</v>
      </c>
      <c r="H2624" s="275">
        <f>'Pixel-System'!AA10</f>
        <v>24</v>
      </c>
      <c r="I2624" s="276" t="s">
        <v>6238</v>
      </c>
      <c r="J2624" s="276">
        <f t="shared" si="40"/>
        <v>2400</v>
      </c>
      <c r="K2624" s="277"/>
    </row>
    <row r="2625" spans="1:11" x14ac:dyDescent="0.15">
      <c r="A2625" s="274">
        <v>2624</v>
      </c>
      <c r="B2625" s="275" t="s">
        <v>3129</v>
      </c>
      <c r="C2625" s="275" t="s">
        <v>1057</v>
      </c>
      <c r="D2625" s="275">
        <v>0</v>
      </c>
      <c r="E2625" s="275">
        <v>100</v>
      </c>
      <c r="F2625" s="275" t="s">
        <v>457</v>
      </c>
      <c r="G2625" s="275">
        <v>1</v>
      </c>
      <c r="H2625" s="275">
        <f>'Pixel-System'!AA11</f>
        <v>18</v>
      </c>
      <c r="I2625" s="276" t="s">
        <v>6238</v>
      </c>
      <c r="J2625" s="276">
        <f t="shared" si="40"/>
        <v>1800</v>
      </c>
      <c r="K2625" s="277"/>
    </row>
    <row r="2626" spans="1:11" x14ac:dyDescent="0.15">
      <c r="A2626" s="274">
        <v>2625</v>
      </c>
      <c r="B2626" s="275" t="s">
        <v>3130</v>
      </c>
      <c r="C2626" s="275" t="s">
        <v>1057</v>
      </c>
      <c r="D2626" s="275">
        <v>0</v>
      </c>
      <c r="E2626" s="275">
        <v>100</v>
      </c>
      <c r="F2626" s="275" t="s">
        <v>457</v>
      </c>
      <c r="G2626" s="275">
        <v>1</v>
      </c>
      <c r="H2626" s="275">
        <f>'Pixel-System'!AA12</f>
        <v>12</v>
      </c>
      <c r="I2626" s="276" t="s">
        <v>6238</v>
      </c>
      <c r="J2626" s="276">
        <f t="shared" si="40"/>
        <v>1200</v>
      </c>
      <c r="K2626" s="277"/>
    </row>
    <row r="2627" spans="1:11" x14ac:dyDescent="0.15">
      <c r="A2627" s="274">
        <v>2626</v>
      </c>
      <c r="B2627" s="275" t="s">
        <v>3131</v>
      </c>
      <c r="C2627" s="275" t="s">
        <v>1057</v>
      </c>
      <c r="D2627" s="275">
        <v>0</v>
      </c>
      <c r="E2627" s="275">
        <v>100</v>
      </c>
      <c r="F2627" s="275" t="s">
        <v>457</v>
      </c>
      <c r="G2627" s="275">
        <v>1</v>
      </c>
      <c r="H2627" s="275">
        <f>'Pixel-System'!AA13</f>
        <v>6</v>
      </c>
      <c r="I2627" s="276" t="s">
        <v>6238</v>
      </c>
      <c r="J2627" s="276">
        <f t="shared" si="40"/>
        <v>600</v>
      </c>
      <c r="K2627" s="277"/>
    </row>
    <row r="2628" spans="1:11" x14ac:dyDescent="0.15">
      <c r="A2628" s="274">
        <v>2627</v>
      </c>
      <c r="B2628" s="275" t="s">
        <v>3132</v>
      </c>
      <c r="C2628" s="275" t="s">
        <v>1057</v>
      </c>
      <c r="D2628" s="275">
        <v>0</v>
      </c>
      <c r="E2628" s="275">
        <v>100</v>
      </c>
      <c r="F2628" s="275" t="s">
        <v>457</v>
      </c>
      <c r="G2628" s="275">
        <v>1</v>
      </c>
      <c r="H2628" s="275">
        <f>'Pixel-System'!AA14</f>
        <v>0</v>
      </c>
      <c r="I2628" s="276" t="s">
        <v>6238</v>
      </c>
      <c r="J2628" s="276">
        <f t="shared" si="40"/>
        <v>0</v>
      </c>
      <c r="K2628" s="277"/>
    </row>
    <row r="2629" spans="1:11" x14ac:dyDescent="0.15">
      <c r="A2629" s="274">
        <v>2628</v>
      </c>
      <c r="B2629" s="275" t="s">
        <v>3133</v>
      </c>
      <c r="C2629" s="275" t="s">
        <v>1057</v>
      </c>
      <c r="D2629" s="275">
        <v>0</v>
      </c>
      <c r="E2629" s="275">
        <v>100</v>
      </c>
      <c r="F2629" s="275" t="s">
        <v>457</v>
      </c>
      <c r="G2629" s="275">
        <v>1</v>
      </c>
      <c r="H2629" s="275">
        <f>'Pixel-System'!AA15</f>
        <v>0</v>
      </c>
      <c r="I2629" s="276" t="s">
        <v>6238</v>
      </c>
      <c r="J2629" s="276">
        <f t="shared" si="40"/>
        <v>0</v>
      </c>
      <c r="K2629" s="277"/>
    </row>
    <row r="2630" spans="1:11" x14ac:dyDescent="0.15">
      <c r="A2630" s="274">
        <v>2629</v>
      </c>
      <c r="B2630" s="275" t="s">
        <v>3134</v>
      </c>
      <c r="C2630" s="275" t="s">
        <v>1057</v>
      </c>
      <c r="D2630" s="275">
        <v>0</v>
      </c>
      <c r="E2630" s="275">
        <v>100</v>
      </c>
      <c r="F2630" s="275" t="s">
        <v>457</v>
      </c>
      <c r="G2630" s="275">
        <v>1</v>
      </c>
      <c r="H2630" s="275">
        <f>'Pixel-System'!AA16</f>
        <v>0</v>
      </c>
      <c r="I2630" s="276" t="s">
        <v>6238</v>
      </c>
      <c r="J2630" s="276">
        <f t="shared" si="40"/>
        <v>0</v>
      </c>
      <c r="K2630" s="277"/>
    </row>
    <row r="2631" spans="1:11" x14ac:dyDescent="0.15">
      <c r="A2631" s="274">
        <v>2630</v>
      </c>
      <c r="B2631" s="275" t="s">
        <v>3135</v>
      </c>
      <c r="C2631" s="275" t="s">
        <v>1057</v>
      </c>
      <c r="D2631" s="275">
        <v>0</v>
      </c>
      <c r="E2631" s="275">
        <v>100</v>
      </c>
      <c r="F2631" s="275" t="s">
        <v>457</v>
      </c>
      <c r="G2631" s="275">
        <v>1</v>
      </c>
      <c r="H2631" s="275">
        <f>'Pixel-System'!AA17</f>
        <v>0</v>
      </c>
      <c r="I2631" s="276" t="s">
        <v>6238</v>
      </c>
      <c r="J2631" s="276">
        <f t="shared" si="40"/>
        <v>0</v>
      </c>
      <c r="K2631" s="277"/>
    </row>
    <row r="2632" spans="1:11" x14ac:dyDescent="0.15">
      <c r="A2632" s="274">
        <v>2631</v>
      </c>
      <c r="B2632" s="275" t="s">
        <v>3136</v>
      </c>
      <c r="C2632" s="275" t="s">
        <v>1057</v>
      </c>
      <c r="D2632" s="275">
        <v>0</v>
      </c>
      <c r="E2632" s="275">
        <v>100</v>
      </c>
      <c r="F2632" s="275" t="s">
        <v>457</v>
      </c>
      <c r="G2632" s="275">
        <v>1</v>
      </c>
      <c r="H2632" s="275">
        <f>'Pixel-System'!AA18</f>
        <v>0</v>
      </c>
      <c r="I2632" s="276" t="s">
        <v>6238</v>
      </c>
      <c r="J2632" s="276">
        <f t="shared" si="40"/>
        <v>0</v>
      </c>
      <c r="K2632" s="277"/>
    </row>
    <row r="2633" spans="1:11" x14ac:dyDescent="0.15">
      <c r="A2633" s="274">
        <v>2632</v>
      </c>
      <c r="B2633" s="275" t="s">
        <v>3137</v>
      </c>
      <c r="C2633" s="275" t="s">
        <v>1057</v>
      </c>
      <c r="D2633" s="275">
        <v>0</v>
      </c>
      <c r="E2633" s="275">
        <v>100</v>
      </c>
      <c r="F2633" s="275" t="s">
        <v>457</v>
      </c>
      <c r="G2633" s="275">
        <v>1</v>
      </c>
      <c r="H2633" s="275">
        <f>'Pixel-System'!AA19</f>
        <v>0</v>
      </c>
      <c r="I2633" s="276" t="s">
        <v>6238</v>
      </c>
      <c r="J2633" s="276">
        <f t="shared" si="40"/>
        <v>0</v>
      </c>
      <c r="K2633" s="277"/>
    </row>
    <row r="2634" spans="1:11" x14ac:dyDescent="0.15">
      <c r="A2634" s="274">
        <v>2633</v>
      </c>
      <c r="B2634" s="275" t="s">
        <v>3138</v>
      </c>
      <c r="C2634" s="275" t="s">
        <v>1057</v>
      </c>
      <c r="D2634" s="275">
        <v>0</v>
      </c>
      <c r="E2634" s="275">
        <v>100</v>
      </c>
      <c r="F2634" s="275" t="s">
        <v>457</v>
      </c>
      <c r="G2634" s="275">
        <v>1</v>
      </c>
      <c r="H2634" s="275">
        <f>'Pixel-System'!AA20</f>
        <v>0</v>
      </c>
      <c r="I2634" s="276" t="s">
        <v>6238</v>
      </c>
      <c r="J2634" s="276">
        <f t="shared" si="40"/>
        <v>0</v>
      </c>
      <c r="K2634" s="277"/>
    </row>
    <row r="2635" spans="1:11" x14ac:dyDescent="0.15">
      <c r="A2635" s="274">
        <v>2634</v>
      </c>
      <c r="B2635" s="275" t="s">
        <v>3139</v>
      </c>
      <c r="C2635" s="275" t="s">
        <v>1057</v>
      </c>
      <c r="D2635" s="275">
        <v>0</v>
      </c>
      <c r="E2635" s="275">
        <v>100</v>
      </c>
      <c r="F2635" s="275" t="s">
        <v>457</v>
      </c>
      <c r="G2635" s="275">
        <v>1</v>
      </c>
      <c r="H2635" s="275">
        <f>'Pixel-System'!AA21</f>
        <v>0</v>
      </c>
      <c r="I2635" s="276" t="s">
        <v>6238</v>
      </c>
      <c r="J2635" s="276">
        <f t="shared" si="40"/>
        <v>0</v>
      </c>
      <c r="K2635" s="277"/>
    </row>
    <row r="2636" spans="1:11" x14ac:dyDescent="0.15">
      <c r="A2636" s="274">
        <v>2635</v>
      </c>
      <c r="B2636" s="275" t="s">
        <v>3140</v>
      </c>
      <c r="C2636" s="275" t="s">
        <v>1057</v>
      </c>
      <c r="D2636" s="275">
        <v>0</v>
      </c>
      <c r="E2636" s="275">
        <v>100</v>
      </c>
      <c r="F2636" s="275" t="s">
        <v>457</v>
      </c>
      <c r="G2636" s="275">
        <v>1</v>
      </c>
      <c r="H2636" s="275">
        <f>'Pixel-System'!AA22</f>
        <v>7</v>
      </c>
      <c r="I2636" s="276" t="s">
        <v>6238</v>
      </c>
      <c r="J2636" s="276">
        <f t="shared" si="40"/>
        <v>700</v>
      </c>
      <c r="K2636" s="277"/>
    </row>
    <row r="2637" spans="1:11" x14ac:dyDescent="0.15">
      <c r="A2637" s="274">
        <v>2636</v>
      </c>
      <c r="B2637" s="275" t="s">
        <v>3141</v>
      </c>
      <c r="C2637" s="275" t="s">
        <v>1057</v>
      </c>
      <c r="D2637" s="275">
        <v>0</v>
      </c>
      <c r="E2637" s="275">
        <v>100</v>
      </c>
      <c r="F2637" s="275" t="s">
        <v>457</v>
      </c>
      <c r="G2637" s="275">
        <v>1</v>
      </c>
      <c r="H2637" s="275">
        <f>'Pixel-System'!AA23</f>
        <v>5</v>
      </c>
      <c r="I2637" s="276" t="s">
        <v>6238</v>
      </c>
      <c r="J2637" s="276">
        <f t="shared" ref="J2637:J2700" si="41">H2637*100</f>
        <v>500</v>
      </c>
      <c r="K2637" s="277"/>
    </row>
    <row r="2638" spans="1:11" x14ac:dyDescent="0.15">
      <c r="A2638" s="274">
        <v>2637</v>
      </c>
      <c r="B2638" s="275" t="s">
        <v>3142</v>
      </c>
      <c r="C2638" s="275" t="s">
        <v>1057</v>
      </c>
      <c r="D2638" s="275">
        <v>0</v>
      </c>
      <c r="E2638" s="275">
        <v>100</v>
      </c>
      <c r="F2638" s="275" t="s">
        <v>457</v>
      </c>
      <c r="G2638" s="275">
        <v>1</v>
      </c>
      <c r="H2638" s="275">
        <f>'Pixel-System'!AA24</f>
        <v>0</v>
      </c>
      <c r="I2638" s="276" t="s">
        <v>6238</v>
      </c>
      <c r="J2638" s="276">
        <f t="shared" si="41"/>
        <v>0</v>
      </c>
      <c r="K2638" s="277"/>
    </row>
    <row r="2639" spans="1:11" x14ac:dyDescent="0.15">
      <c r="A2639" s="274">
        <v>2638</v>
      </c>
      <c r="B2639" s="275" t="s">
        <v>3143</v>
      </c>
      <c r="C2639" s="275" t="s">
        <v>1057</v>
      </c>
      <c r="D2639" s="275">
        <v>0</v>
      </c>
      <c r="E2639" s="275">
        <v>100</v>
      </c>
      <c r="F2639" s="275" t="s">
        <v>457</v>
      </c>
      <c r="G2639" s="275">
        <v>1</v>
      </c>
      <c r="H2639" s="275">
        <f>'Pixel-System'!AA25</f>
        <v>0</v>
      </c>
      <c r="I2639" s="276" t="s">
        <v>6238</v>
      </c>
      <c r="J2639" s="276">
        <f t="shared" si="41"/>
        <v>0</v>
      </c>
      <c r="K2639" s="277"/>
    </row>
    <row r="2640" spans="1:11" x14ac:dyDescent="0.15">
      <c r="A2640" s="274">
        <v>2639</v>
      </c>
      <c r="B2640" s="275" t="s">
        <v>3144</v>
      </c>
      <c r="C2640" s="275" t="s">
        <v>1057</v>
      </c>
      <c r="D2640" s="275">
        <v>0</v>
      </c>
      <c r="E2640" s="275">
        <v>100</v>
      </c>
      <c r="F2640" s="275" t="s">
        <v>457</v>
      </c>
      <c r="G2640" s="275">
        <v>1</v>
      </c>
      <c r="H2640" s="275">
        <f>'Pixel-System'!AA26</f>
        <v>28</v>
      </c>
      <c r="I2640" s="276" t="s">
        <v>6238</v>
      </c>
      <c r="J2640" s="276">
        <f t="shared" si="41"/>
        <v>2800</v>
      </c>
      <c r="K2640" s="277"/>
    </row>
    <row r="2641" spans="1:11" x14ac:dyDescent="0.15">
      <c r="A2641" s="274">
        <v>2640</v>
      </c>
      <c r="B2641" s="275" t="s">
        <v>3145</v>
      </c>
      <c r="C2641" s="275" t="s">
        <v>1057</v>
      </c>
      <c r="D2641" s="275">
        <v>0</v>
      </c>
      <c r="E2641" s="275">
        <v>100</v>
      </c>
      <c r="F2641" s="275" t="s">
        <v>457</v>
      </c>
      <c r="G2641" s="275">
        <v>1</v>
      </c>
      <c r="H2641" s="275">
        <f>'Pixel-System'!AA27</f>
        <v>35</v>
      </c>
      <c r="I2641" s="276" t="s">
        <v>6238</v>
      </c>
      <c r="J2641" s="276">
        <f t="shared" si="41"/>
        <v>3500</v>
      </c>
      <c r="K2641" s="277"/>
    </row>
    <row r="2642" spans="1:11" x14ac:dyDescent="0.15">
      <c r="A2642" s="274">
        <v>2641</v>
      </c>
      <c r="B2642" s="275" t="s">
        <v>3146</v>
      </c>
      <c r="C2642" s="275" t="s">
        <v>1057</v>
      </c>
      <c r="D2642" s="275">
        <v>0</v>
      </c>
      <c r="E2642" s="275">
        <v>100</v>
      </c>
      <c r="F2642" s="275" t="s">
        <v>457</v>
      </c>
      <c r="G2642" s="275">
        <v>1</v>
      </c>
      <c r="H2642" s="275">
        <f>'Pixel-System'!AA28</f>
        <v>42</v>
      </c>
      <c r="I2642" s="276" t="s">
        <v>6238</v>
      </c>
      <c r="J2642" s="276">
        <f t="shared" si="41"/>
        <v>4200</v>
      </c>
      <c r="K2642" s="277"/>
    </row>
    <row r="2643" spans="1:11" x14ac:dyDescent="0.15">
      <c r="A2643" s="274">
        <v>2642</v>
      </c>
      <c r="B2643" s="275" t="s">
        <v>3147</v>
      </c>
      <c r="C2643" s="275" t="s">
        <v>1057</v>
      </c>
      <c r="D2643" s="275">
        <v>0</v>
      </c>
      <c r="E2643" s="275">
        <v>100</v>
      </c>
      <c r="F2643" s="275" t="s">
        <v>457</v>
      </c>
      <c r="G2643" s="275">
        <v>1</v>
      </c>
      <c r="H2643" s="275">
        <f>'Pixel-System'!AA29</f>
        <v>49</v>
      </c>
      <c r="I2643" s="276" t="s">
        <v>6238</v>
      </c>
      <c r="J2643" s="276">
        <f t="shared" si="41"/>
        <v>4900</v>
      </c>
      <c r="K2643" s="277"/>
    </row>
    <row r="2644" spans="1:11" x14ac:dyDescent="0.15">
      <c r="A2644" s="274">
        <v>2643</v>
      </c>
      <c r="B2644" s="275" t="s">
        <v>3148</v>
      </c>
      <c r="C2644" s="275" t="s">
        <v>1057</v>
      </c>
      <c r="D2644" s="275">
        <v>0</v>
      </c>
      <c r="E2644" s="275">
        <v>100</v>
      </c>
      <c r="F2644" s="275" t="s">
        <v>457</v>
      </c>
      <c r="G2644" s="275">
        <v>1</v>
      </c>
      <c r="H2644" s="275">
        <f>'Pixel-System'!AA30</f>
        <v>0</v>
      </c>
      <c r="I2644" s="276" t="s">
        <v>6238</v>
      </c>
      <c r="J2644" s="276">
        <f t="shared" si="41"/>
        <v>0</v>
      </c>
      <c r="K2644" s="277"/>
    </row>
    <row r="2645" spans="1:11" x14ac:dyDescent="0.15">
      <c r="A2645" s="274">
        <v>2644</v>
      </c>
      <c r="B2645" s="275" t="s">
        <v>3149</v>
      </c>
      <c r="C2645" s="275" t="s">
        <v>1057</v>
      </c>
      <c r="D2645" s="275">
        <v>0</v>
      </c>
      <c r="E2645" s="275">
        <v>100</v>
      </c>
      <c r="F2645" s="275" t="s">
        <v>457</v>
      </c>
      <c r="G2645" s="275">
        <v>1</v>
      </c>
      <c r="H2645" s="275">
        <f>'Pixel-System'!AA31</f>
        <v>0</v>
      </c>
      <c r="I2645" s="276" t="s">
        <v>6238</v>
      </c>
      <c r="J2645" s="276">
        <f t="shared" si="41"/>
        <v>0</v>
      </c>
      <c r="K2645" s="277"/>
    </row>
    <row r="2646" spans="1:11" x14ac:dyDescent="0.15">
      <c r="A2646" s="274">
        <v>2645</v>
      </c>
      <c r="B2646" s="275" t="s">
        <v>3150</v>
      </c>
      <c r="C2646" s="275" t="s">
        <v>1057</v>
      </c>
      <c r="D2646" s="275">
        <v>0</v>
      </c>
      <c r="E2646" s="275">
        <v>100</v>
      </c>
      <c r="F2646" s="275" t="s">
        <v>457</v>
      </c>
      <c r="G2646" s="275">
        <v>1</v>
      </c>
      <c r="H2646" s="275">
        <f>'Pixel-System'!AA32</f>
        <v>0</v>
      </c>
      <c r="I2646" s="276" t="s">
        <v>6238</v>
      </c>
      <c r="J2646" s="276">
        <f t="shared" si="41"/>
        <v>0</v>
      </c>
      <c r="K2646" s="277"/>
    </row>
    <row r="2647" spans="1:11" x14ac:dyDescent="0.15">
      <c r="A2647" s="274">
        <v>2646</v>
      </c>
      <c r="B2647" s="275" t="s">
        <v>3151</v>
      </c>
      <c r="C2647" s="275" t="s">
        <v>1057</v>
      </c>
      <c r="D2647" s="275">
        <v>0</v>
      </c>
      <c r="E2647" s="275">
        <v>100</v>
      </c>
      <c r="F2647" s="275" t="s">
        <v>457</v>
      </c>
      <c r="G2647" s="275">
        <v>1</v>
      </c>
      <c r="H2647" s="275">
        <f>'Pixel-System'!AA33</f>
        <v>0</v>
      </c>
      <c r="I2647" s="276" t="s">
        <v>6238</v>
      </c>
      <c r="J2647" s="276">
        <f t="shared" si="41"/>
        <v>0</v>
      </c>
      <c r="K2647" s="277"/>
    </row>
    <row r="2648" spans="1:11" x14ac:dyDescent="0.15">
      <c r="A2648" s="274">
        <v>2647</v>
      </c>
      <c r="B2648" s="275" t="s">
        <v>3152</v>
      </c>
      <c r="C2648" s="275" t="s">
        <v>1057</v>
      </c>
      <c r="D2648" s="275">
        <v>0</v>
      </c>
      <c r="E2648" s="275">
        <v>100</v>
      </c>
      <c r="F2648" s="275" t="s">
        <v>457</v>
      </c>
      <c r="G2648" s="275">
        <v>1</v>
      </c>
      <c r="H2648" s="275">
        <f>'Pixel-System'!AA34</f>
        <v>0</v>
      </c>
      <c r="I2648" s="276" t="s">
        <v>6238</v>
      </c>
      <c r="J2648" s="276">
        <f t="shared" si="41"/>
        <v>0</v>
      </c>
      <c r="K2648" s="277"/>
    </row>
    <row r="2649" spans="1:11" x14ac:dyDescent="0.15">
      <c r="A2649" s="274">
        <v>2648</v>
      </c>
      <c r="B2649" s="275" t="s">
        <v>3153</v>
      </c>
      <c r="C2649" s="275" t="s">
        <v>1057</v>
      </c>
      <c r="D2649" s="275">
        <v>0</v>
      </c>
      <c r="E2649" s="275">
        <v>100</v>
      </c>
      <c r="F2649" s="275" t="s">
        <v>457</v>
      </c>
      <c r="G2649" s="275">
        <v>1</v>
      </c>
      <c r="H2649" s="275">
        <f>'Pixel-System'!AA35</f>
        <v>0</v>
      </c>
      <c r="I2649" s="276" t="s">
        <v>6238</v>
      </c>
      <c r="J2649" s="276">
        <f t="shared" si="41"/>
        <v>0</v>
      </c>
      <c r="K2649" s="277"/>
    </row>
    <row r="2650" spans="1:11" x14ac:dyDescent="0.15">
      <c r="A2650" s="274">
        <v>2649</v>
      </c>
      <c r="B2650" s="275" t="s">
        <v>3154</v>
      </c>
      <c r="C2650" s="275" t="s">
        <v>1057</v>
      </c>
      <c r="D2650" s="275">
        <v>0</v>
      </c>
      <c r="E2650" s="275">
        <v>100</v>
      </c>
      <c r="F2650" s="275" t="s">
        <v>457</v>
      </c>
      <c r="G2650" s="275">
        <v>1</v>
      </c>
      <c r="H2650" s="275">
        <f>'Pixel-System'!AA36</f>
        <v>0</v>
      </c>
      <c r="I2650" s="276" t="s">
        <v>6238</v>
      </c>
      <c r="J2650" s="276">
        <f t="shared" si="41"/>
        <v>0</v>
      </c>
      <c r="K2650" s="277"/>
    </row>
    <row r="2651" spans="1:11" x14ac:dyDescent="0.15">
      <c r="A2651" s="274">
        <v>2650</v>
      </c>
      <c r="B2651" s="275" t="s">
        <v>3155</v>
      </c>
      <c r="C2651" s="275" t="s">
        <v>1057</v>
      </c>
      <c r="D2651" s="275">
        <v>0</v>
      </c>
      <c r="E2651" s="275">
        <v>100</v>
      </c>
      <c r="F2651" s="275" t="s">
        <v>457</v>
      </c>
      <c r="G2651" s="275">
        <v>1</v>
      </c>
      <c r="H2651" s="275">
        <f>'Pixel-System'!AA37</f>
        <v>0</v>
      </c>
      <c r="I2651" s="276" t="s">
        <v>6238</v>
      </c>
      <c r="J2651" s="276">
        <f t="shared" si="41"/>
        <v>0</v>
      </c>
      <c r="K2651" s="277"/>
    </row>
    <row r="2652" spans="1:11" x14ac:dyDescent="0.15">
      <c r="A2652" s="274">
        <v>2651</v>
      </c>
      <c r="B2652" s="275" t="s">
        <v>3156</v>
      </c>
      <c r="C2652" s="275" t="s">
        <v>1057</v>
      </c>
      <c r="D2652" s="275">
        <v>0</v>
      </c>
      <c r="E2652" s="275">
        <v>100</v>
      </c>
      <c r="F2652" s="275" t="s">
        <v>457</v>
      </c>
      <c r="G2652" s="275">
        <v>1</v>
      </c>
      <c r="H2652" s="275">
        <f>'Pixel-System'!AA38</f>
        <v>0</v>
      </c>
      <c r="I2652" s="276" t="s">
        <v>6238</v>
      </c>
      <c r="J2652" s="276">
        <f t="shared" si="41"/>
        <v>0</v>
      </c>
      <c r="K2652" s="277"/>
    </row>
    <row r="2653" spans="1:11" x14ac:dyDescent="0.15">
      <c r="A2653" s="274">
        <v>2652</v>
      </c>
      <c r="B2653" s="275" t="s">
        <v>3157</v>
      </c>
      <c r="C2653" s="275" t="s">
        <v>1057</v>
      </c>
      <c r="D2653" s="275">
        <v>0</v>
      </c>
      <c r="E2653" s="275">
        <v>100</v>
      </c>
      <c r="F2653" s="275" t="s">
        <v>457</v>
      </c>
      <c r="G2653" s="275">
        <v>1</v>
      </c>
      <c r="H2653" s="275">
        <f>'Pixel-System'!AA39</f>
        <v>0</v>
      </c>
      <c r="I2653" s="276" t="s">
        <v>6238</v>
      </c>
      <c r="J2653" s="276">
        <f t="shared" si="41"/>
        <v>0</v>
      </c>
      <c r="K2653" s="277"/>
    </row>
    <row r="2654" spans="1:11" x14ac:dyDescent="0.15">
      <c r="A2654" s="274">
        <v>2653</v>
      </c>
      <c r="B2654" s="275" t="s">
        <v>3158</v>
      </c>
      <c r="C2654" s="275" t="s">
        <v>1057</v>
      </c>
      <c r="D2654" s="275">
        <v>0</v>
      </c>
      <c r="E2654" s="275">
        <v>100</v>
      </c>
      <c r="F2654" s="275" t="s">
        <v>457</v>
      </c>
      <c r="G2654" s="275">
        <v>1</v>
      </c>
      <c r="H2654" s="275">
        <f>'Pixel-System'!AA40</f>
        <v>0</v>
      </c>
      <c r="I2654" s="276" t="s">
        <v>6238</v>
      </c>
      <c r="J2654" s="276">
        <f t="shared" si="41"/>
        <v>0</v>
      </c>
      <c r="K2654" s="277"/>
    </row>
    <row r="2655" spans="1:11" x14ac:dyDescent="0.15">
      <c r="A2655" s="274">
        <v>2654</v>
      </c>
      <c r="B2655" s="275" t="s">
        <v>3159</v>
      </c>
      <c r="C2655" s="275" t="s">
        <v>1057</v>
      </c>
      <c r="D2655" s="275">
        <v>0</v>
      </c>
      <c r="E2655" s="275">
        <v>100</v>
      </c>
      <c r="F2655" s="275" t="s">
        <v>457</v>
      </c>
      <c r="G2655" s="275">
        <v>1</v>
      </c>
      <c r="H2655" s="275">
        <f>'Pixel-System'!AA41</f>
        <v>0</v>
      </c>
      <c r="I2655" s="276" t="s">
        <v>6238</v>
      </c>
      <c r="J2655" s="276">
        <f t="shared" si="41"/>
        <v>0</v>
      </c>
      <c r="K2655" s="277"/>
    </row>
    <row r="2656" spans="1:11" x14ac:dyDescent="0.15">
      <c r="A2656" s="274">
        <v>2655</v>
      </c>
      <c r="B2656" s="275" t="s">
        <v>3160</v>
      </c>
      <c r="C2656" s="275" t="s">
        <v>1057</v>
      </c>
      <c r="D2656" s="275">
        <v>0</v>
      </c>
      <c r="E2656" s="275">
        <v>100</v>
      </c>
      <c r="F2656" s="275" t="s">
        <v>457</v>
      </c>
      <c r="G2656" s="275">
        <v>1</v>
      </c>
      <c r="H2656" s="275">
        <f>'Pixel-System'!AA42</f>
        <v>28</v>
      </c>
      <c r="I2656" s="276" t="s">
        <v>6238</v>
      </c>
      <c r="J2656" s="276">
        <f t="shared" si="41"/>
        <v>2800</v>
      </c>
      <c r="K2656" s="277"/>
    </row>
    <row r="2657" spans="1:11" x14ac:dyDescent="0.15">
      <c r="A2657" s="274">
        <v>2656</v>
      </c>
      <c r="B2657" s="275" t="s">
        <v>3161</v>
      </c>
      <c r="C2657" s="275" t="s">
        <v>1057</v>
      </c>
      <c r="D2657" s="275">
        <v>0</v>
      </c>
      <c r="E2657" s="275">
        <v>100</v>
      </c>
      <c r="F2657" s="275" t="s">
        <v>457</v>
      </c>
      <c r="G2657" s="275">
        <v>1</v>
      </c>
      <c r="H2657" s="275">
        <f>'Pixel-System'!AA43</f>
        <v>35</v>
      </c>
      <c r="I2657" s="276" t="s">
        <v>6238</v>
      </c>
      <c r="J2657" s="276">
        <f t="shared" si="41"/>
        <v>3500</v>
      </c>
      <c r="K2657" s="277"/>
    </row>
    <row r="2658" spans="1:11" x14ac:dyDescent="0.15">
      <c r="A2658" s="274">
        <v>2657</v>
      </c>
      <c r="B2658" s="275" t="s">
        <v>3162</v>
      </c>
      <c r="C2658" s="275" t="s">
        <v>1057</v>
      </c>
      <c r="D2658" s="275">
        <v>0</v>
      </c>
      <c r="E2658" s="275">
        <v>100</v>
      </c>
      <c r="F2658" s="275" t="s">
        <v>457</v>
      </c>
      <c r="G2658" s="275">
        <v>1</v>
      </c>
      <c r="H2658" s="275">
        <f>'Pixel-System'!AA44</f>
        <v>35</v>
      </c>
      <c r="I2658" s="276" t="s">
        <v>6238</v>
      </c>
      <c r="J2658" s="276">
        <f t="shared" si="41"/>
        <v>3500</v>
      </c>
      <c r="K2658" s="277"/>
    </row>
    <row r="2659" spans="1:11" x14ac:dyDescent="0.15">
      <c r="A2659" s="274">
        <v>2658</v>
      </c>
      <c r="B2659" s="275" t="s">
        <v>3163</v>
      </c>
      <c r="C2659" s="275" t="s">
        <v>1057</v>
      </c>
      <c r="D2659" s="275">
        <v>0</v>
      </c>
      <c r="E2659" s="275">
        <v>100</v>
      </c>
      <c r="F2659" s="275" t="s">
        <v>457</v>
      </c>
      <c r="G2659" s="275">
        <v>1</v>
      </c>
      <c r="H2659" s="275">
        <f>'Pixel-System'!AA45</f>
        <v>35</v>
      </c>
      <c r="I2659" s="276" t="s">
        <v>6238</v>
      </c>
      <c r="J2659" s="276">
        <f t="shared" si="41"/>
        <v>3500</v>
      </c>
      <c r="K2659" s="277"/>
    </row>
    <row r="2660" spans="1:11" x14ac:dyDescent="0.15">
      <c r="A2660" s="274">
        <v>2659</v>
      </c>
      <c r="B2660" s="275" t="s">
        <v>3164</v>
      </c>
      <c r="C2660" s="275" t="s">
        <v>1057</v>
      </c>
      <c r="D2660" s="275">
        <v>0</v>
      </c>
      <c r="E2660" s="275">
        <v>100</v>
      </c>
      <c r="F2660" s="275" t="s">
        <v>457</v>
      </c>
      <c r="G2660" s="275">
        <v>1</v>
      </c>
      <c r="H2660" s="275">
        <f>'Pixel-System'!AA46</f>
        <v>0</v>
      </c>
      <c r="I2660" s="276" t="s">
        <v>6238</v>
      </c>
      <c r="J2660" s="276">
        <f t="shared" si="41"/>
        <v>0</v>
      </c>
      <c r="K2660" s="277"/>
    </row>
    <row r="2661" spans="1:11" x14ac:dyDescent="0.15">
      <c r="A2661" s="274">
        <v>2660</v>
      </c>
      <c r="B2661" s="275" t="s">
        <v>3165</v>
      </c>
      <c r="C2661" s="275" t="s">
        <v>1057</v>
      </c>
      <c r="D2661" s="275">
        <v>0</v>
      </c>
      <c r="E2661" s="275">
        <v>100</v>
      </c>
      <c r="F2661" s="275" t="s">
        <v>457</v>
      </c>
      <c r="G2661" s="275">
        <v>1</v>
      </c>
      <c r="H2661" s="275">
        <f>'Pixel-System'!AA47</f>
        <v>0</v>
      </c>
      <c r="I2661" s="276" t="s">
        <v>6238</v>
      </c>
      <c r="J2661" s="276">
        <f t="shared" si="41"/>
        <v>0</v>
      </c>
      <c r="K2661" s="277"/>
    </row>
    <row r="2662" spans="1:11" x14ac:dyDescent="0.15">
      <c r="A2662" s="274">
        <v>2661</v>
      </c>
      <c r="B2662" s="275" t="s">
        <v>3166</v>
      </c>
      <c r="C2662" s="275" t="s">
        <v>1057</v>
      </c>
      <c r="D2662" s="275">
        <v>0</v>
      </c>
      <c r="E2662" s="275">
        <v>100</v>
      </c>
      <c r="F2662" s="275" t="s">
        <v>457</v>
      </c>
      <c r="G2662" s="275">
        <v>1</v>
      </c>
      <c r="H2662" s="275">
        <f>'Pixel-System'!AA48</f>
        <v>0</v>
      </c>
      <c r="I2662" s="276" t="s">
        <v>6238</v>
      </c>
      <c r="J2662" s="276">
        <f t="shared" si="41"/>
        <v>0</v>
      </c>
      <c r="K2662" s="277"/>
    </row>
    <row r="2663" spans="1:11" x14ac:dyDescent="0.15">
      <c r="A2663" s="274">
        <v>2662</v>
      </c>
      <c r="B2663" s="275" t="s">
        <v>3167</v>
      </c>
      <c r="C2663" s="275" t="s">
        <v>1057</v>
      </c>
      <c r="D2663" s="275">
        <v>0</v>
      </c>
      <c r="E2663" s="275">
        <v>100</v>
      </c>
      <c r="F2663" s="275" t="s">
        <v>457</v>
      </c>
      <c r="G2663" s="275">
        <v>1</v>
      </c>
      <c r="H2663" s="275">
        <f>'Pixel-System'!AA49</f>
        <v>0</v>
      </c>
      <c r="I2663" s="276" t="s">
        <v>6238</v>
      </c>
      <c r="J2663" s="276">
        <f t="shared" si="41"/>
        <v>0</v>
      </c>
      <c r="K2663" s="277"/>
    </row>
    <row r="2664" spans="1:11" x14ac:dyDescent="0.15">
      <c r="A2664" s="274">
        <v>2663</v>
      </c>
      <c r="B2664" s="275" t="s">
        <v>3168</v>
      </c>
      <c r="C2664" s="275" t="s">
        <v>1057</v>
      </c>
      <c r="D2664" s="275">
        <v>0</v>
      </c>
      <c r="E2664" s="275">
        <v>100</v>
      </c>
      <c r="F2664" s="275" t="s">
        <v>457</v>
      </c>
      <c r="G2664" s="275">
        <v>1</v>
      </c>
      <c r="H2664" s="275">
        <f>'Pixel-System'!AA50</f>
        <v>0</v>
      </c>
      <c r="I2664" s="276" t="s">
        <v>6238</v>
      </c>
      <c r="J2664" s="276">
        <f t="shared" si="41"/>
        <v>0</v>
      </c>
      <c r="K2664" s="277"/>
    </row>
    <row r="2665" spans="1:11" x14ac:dyDescent="0.15">
      <c r="A2665" s="274">
        <v>2664</v>
      </c>
      <c r="B2665" s="275" t="s">
        <v>3169</v>
      </c>
      <c r="C2665" s="275" t="s">
        <v>1057</v>
      </c>
      <c r="D2665" s="275">
        <v>0</v>
      </c>
      <c r="E2665" s="275">
        <v>100</v>
      </c>
      <c r="F2665" s="275" t="s">
        <v>457</v>
      </c>
      <c r="G2665" s="275">
        <v>1</v>
      </c>
      <c r="H2665" s="275">
        <f>'Pixel-System'!AA51</f>
        <v>0</v>
      </c>
      <c r="I2665" s="276" t="s">
        <v>6238</v>
      </c>
      <c r="J2665" s="276">
        <f t="shared" si="41"/>
        <v>0</v>
      </c>
      <c r="K2665" s="277"/>
    </row>
    <row r="2666" spans="1:11" x14ac:dyDescent="0.15">
      <c r="A2666" s="274">
        <v>2665</v>
      </c>
      <c r="B2666" s="275" t="s">
        <v>3170</v>
      </c>
      <c r="C2666" s="275" t="s">
        <v>1057</v>
      </c>
      <c r="D2666" s="275">
        <v>0</v>
      </c>
      <c r="E2666" s="275">
        <v>100</v>
      </c>
      <c r="F2666" s="275" t="s">
        <v>457</v>
      </c>
      <c r="G2666" s="275">
        <v>1</v>
      </c>
      <c r="H2666" s="275">
        <f>'Pixel-System'!AA52</f>
        <v>0</v>
      </c>
      <c r="I2666" s="276" t="s">
        <v>6238</v>
      </c>
      <c r="J2666" s="276">
        <f t="shared" si="41"/>
        <v>0</v>
      </c>
      <c r="K2666" s="277"/>
    </row>
    <row r="2667" spans="1:11" x14ac:dyDescent="0.15">
      <c r="A2667" s="274">
        <v>2666</v>
      </c>
      <c r="B2667" s="275" t="s">
        <v>3171</v>
      </c>
      <c r="C2667" s="275" t="s">
        <v>1057</v>
      </c>
      <c r="D2667" s="275">
        <v>0</v>
      </c>
      <c r="E2667" s="275">
        <v>100</v>
      </c>
      <c r="F2667" s="275" t="s">
        <v>457</v>
      </c>
      <c r="G2667" s="275">
        <v>1</v>
      </c>
      <c r="H2667" s="275">
        <f>'Pixel-System'!AA53</f>
        <v>0</v>
      </c>
      <c r="I2667" s="276" t="s">
        <v>6238</v>
      </c>
      <c r="J2667" s="276">
        <f t="shared" si="41"/>
        <v>0</v>
      </c>
      <c r="K2667" s="277"/>
    </row>
    <row r="2668" spans="1:11" x14ac:dyDescent="0.15">
      <c r="A2668" s="274">
        <v>2667</v>
      </c>
      <c r="B2668" s="275" t="s">
        <v>3172</v>
      </c>
      <c r="C2668" s="275" t="s">
        <v>1057</v>
      </c>
      <c r="D2668" s="275">
        <v>0</v>
      </c>
      <c r="E2668" s="275">
        <v>100</v>
      </c>
      <c r="F2668" s="275" t="s">
        <v>457</v>
      </c>
      <c r="G2668" s="275">
        <v>1</v>
      </c>
      <c r="H2668" s="275">
        <f>'Pixel-System'!AA54</f>
        <v>0</v>
      </c>
      <c r="I2668" s="276" t="s">
        <v>6238</v>
      </c>
      <c r="J2668" s="276">
        <f t="shared" si="41"/>
        <v>0</v>
      </c>
      <c r="K2668" s="277"/>
    </row>
    <row r="2669" spans="1:11" x14ac:dyDescent="0.15">
      <c r="A2669" s="274">
        <v>2668</v>
      </c>
      <c r="B2669" s="275" t="s">
        <v>3173</v>
      </c>
      <c r="C2669" s="275" t="s">
        <v>1057</v>
      </c>
      <c r="D2669" s="275">
        <v>0</v>
      </c>
      <c r="E2669" s="275">
        <v>100</v>
      </c>
      <c r="F2669" s="275" t="s">
        <v>457</v>
      </c>
      <c r="G2669" s="275">
        <v>1</v>
      </c>
      <c r="H2669" s="275">
        <f>'Pixel-System'!AA55</f>
        <v>0</v>
      </c>
      <c r="I2669" s="276" t="s">
        <v>6238</v>
      </c>
      <c r="J2669" s="276">
        <f t="shared" si="41"/>
        <v>0</v>
      </c>
      <c r="K2669" s="277"/>
    </row>
    <row r="2670" spans="1:11" x14ac:dyDescent="0.15">
      <c r="A2670" s="274">
        <v>2669</v>
      </c>
      <c r="B2670" s="275" t="s">
        <v>3174</v>
      </c>
      <c r="C2670" s="275" t="s">
        <v>1057</v>
      </c>
      <c r="D2670" s="275">
        <v>0</v>
      </c>
      <c r="E2670" s="275">
        <v>100</v>
      </c>
      <c r="F2670" s="275" t="s">
        <v>457</v>
      </c>
      <c r="G2670" s="275">
        <v>1</v>
      </c>
      <c r="H2670" s="275">
        <f>'Pixel-System'!AA56</f>
        <v>0</v>
      </c>
      <c r="I2670" s="276" t="s">
        <v>6238</v>
      </c>
      <c r="J2670" s="276">
        <f t="shared" si="41"/>
        <v>0</v>
      </c>
      <c r="K2670" s="277"/>
    </row>
    <row r="2671" spans="1:11" x14ac:dyDescent="0.15">
      <c r="A2671" s="274">
        <v>2670</v>
      </c>
      <c r="B2671" s="275" t="s">
        <v>3175</v>
      </c>
      <c r="C2671" s="275" t="s">
        <v>1057</v>
      </c>
      <c r="D2671" s="275">
        <v>0</v>
      </c>
      <c r="E2671" s="275">
        <v>100</v>
      </c>
      <c r="F2671" s="275" t="s">
        <v>457</v>
      </c>
      <c r="G2671" s="275">
        <v>1</v>
      </c>
      <c r="H2671" s="275">
        <f>'Pixel-System'!AA57</f>
        <v>0</v>
      </c>
      <c r="I2671" s="276" t="s">
        <v>6238</v>
      </c>
      <c r="J2671" s="276">
        <f t="shared" si="41"/>
        <v>0</v>
      </c>
      <c r="K2671" s="277"/>
    </row>
    <row r="2672" spans="1:11" x14ac:dyDescent="0.15">
      <c r="A2672" s="274">
        <v>2671</v>
      </c>
      <c r="B2672" s="275" t="s">
        <v>3176</v>
      </c>
      <c r="C2672" s="275" t="s">
        <v>1057</v>
      </c>
      <c r="D2672" s="275">
        <v>0</v>
      </c>
      <c r="E2672" s="275">
        <v>100</v>
      </c>
      <c r="F2672" s="275" t="s">
        <v>457</v>
      </c>
      <c r="G2672" s="275">
        <v>1</v>
      </c>
      <c r="H2672" s="275">
        <f>'Pixel-System'!AA58</f>
        <v>30</v>
      </c>
      <c r="I2672" s="276" t="s">
        <v>6238</v>
      </c>
      <c r="J2672" s="276">
        <f t="shared" si="41"/>
        <v>3000</v>
      </c>
      <c r="K2672" s="277"/>
    </row>
    <row r="2673" spans="1:11" x14ac:dyDescent="0.15">
      <c r="A2673" s="274">
        <v>2672</v>
      </c>
      <c r="B2673" s="275" t="s">
        <v>3177</v>
      </c>
      <c r="C2673" s="275" t="s">
        <v>1057</v>
      </c>
      <c r="D2673" s="275">
        <v>0</v>
      </c>
      <c r="E2673" s="275">
        <v>100</v>
      </c>
      <c r="F2673" s="275" t="s">
        <v>457</v>
      </c>
      <c r="G2673" s="275">
        <v>1</v>
      </c>
      <c r="H2673" s="275">
        <f>'Pixel-System'!AA59</f>
        <v>28</v>
      </c>
      <c r="I2673" s="276" t="s">
        <v>6238</v>
      </c>
      <c r="J2673" s="276">
        <f t="shared" si="41"/>
        <v>2800</v>
      </c>
      <c r="K2673" s="277"/>
    </row>
    <row r="2674" spans="1:11" x14ac:dyDescent="0.15">
      <c r="A2674" s="274">
        <v>2673</v>
      </c>
      <c r="B2674" s="275" t="s">
        <v>3178</v>
      </c>
      <c r="C2674" s="275" t="s">
        <v>1057</v>
      </c>
      <c r="D2674" s="275">
        <v>0</v>
      </c>
      <c r="E2674" s="275">
        <v>100</v>
      </c>
      <c r="F2674" s="275" t="s">
        <v>457</v>
      </c>
      <c r="G2674" s="275">
        <v>1</v>
      </c>
      <c r="H2674" s="275">
        <f>'Pixel-System'!AA60</f>
        <v>25</v>
      </c>
      <c r="I2674" s="276" t="s">
        <v>6238</v>
      </c>
      <c r="J2674" s="276">
        <f t="shared" si="41"/>
        <v>2500</v>
      </c>
      <c r="K2674" s="277"/>
    </row>
    <row r="2675" spans="1:11" x14ac:dyDescent="0.15">
      <c r="A2675" s="274">
        <v>2674</v>
      </c>
      <c r="B2675" s="275" t="s">
        <v>3179</v>
      </c>
      <c r="C2675" s="275" t="s">
        <v>1057</v>
      </c>
      <c r="D2675" s="275">
        <v>0</v>
      </c>
      <c r="E2675" s="275">
        <v>100</v>
      </c>
      <c r="F2675" s="275" t="s">
        <v>457</v>
      </c>
      <c r="G2675" s="275">
        <v>1</v>
      </c>
      <c r="H2675" s="275">
        <f>'Pixel-System'!AA61</f>
        <v>23</v>
      </c>
      <c r="I2675" s="276" t="s">
        <v>6238</v>
      </c>
      <c r="J2675" s="276">
        <f t="shared" si="41"/>
        <v>2300</v>
      </c>
      <c r="K2675" s="277"/>
    </row>
    <row r="2676" spans="1:11" x14ac:dyDescent="0.15">
      <c r="A2676" s="274">
        <v>2675</v>
      </c>
      <c r="B2676" s="275" t="s">
        <v>3180</v>
      </c>
      <c r="C2676" s="275" t="s">
        <v>1057</v>
      </c>
      <c r="D2676" s="275">
        <v>0</v>
      </c>
      <c r="E2676" s="275">
        <v>100</v>
      </c>
      <c r="F2676" s="275" t="s">
        <v>457</v>
      </c>
      <c r="G2676" s="275">
        <v>1</v>
      </c>
      <c r="H2676" s="275">
        <f>'Pixel-System'!AA62</f>
        <v>20</v>
      </c>
      <c r="I2676" s="276" t="s">
        <v>6238</v>
      </c>
      <c r="J2676" s="276">
        <f t="shared" si="41"/>
        <v>2000</v>
      </c>
      <c r="K2676" s="277"/>
    </row>
    <row r="2677" spans="1:11" x14ac:dyDescent="0.15">
      <c r="A2677" s="274">
        <v>2676</v>
      </c>
      <c r="B2677" s="275" t="s">
        <v>3181</v>
      </c>
      <c r="C2677" s="275" t="s">
        <v>1057</v>
      </c>
      <c r="D2677" s="275">
        <v>0</v>
      </c>
      <c r="E2677" s="275">
        <v>100</v>
      </c>
      <c r="F2677" s="275" t="s">
        <v>457</v>
      </c>
      <c r="G2677" s="275">
        <v>1</v>
      </c>
      <c r="H2677" s="275">
        <f>'Pixel-System'!AA63</f>
        <v>0</v>
      </c>
      <c r="I2677" s="276" t="s">
        <v>6238</v>
      </c>
      <c r="J2677" s="276">
        <f t="shared" si="41"/>
        <v>0</v>
      </c>
      <c r="K2677" s="277"/>
    </row>
    <row r="2678" spans="1:11" x14ac:dyDescent="0.15">
      <c r="A2678" s="274">
        <v>2677</v>
      </c>
      <c r="B2678" s="275" t="s">
        <v>3182</v>
      </c>
      <c r="C2678" s="275" t="s">
        <v>1057</v>
      </c>
      <c r="D2678" s="275">
        <v>0</v>
      </c>
      <c r="E2678" s="275">
        <v>100</v>
      </c>
      <c r="F2678" s="275" t="s">
        <v>457</v>
      </c>
      <c r="G2678" s="275">
        <v>1</v>
      </c>
      <c r="H2678" s="275">
        <f>'Pixel-System'!AA64</f>
        <v>0</v>
      </c>
      <c r="I2678" s="276" t="s">
        <v>6238</v>
      </c>
      <c r="J2678" s="276">
        <f t="shared" si="41"/>
        <v>0</v>
      </c>
      <c r="K2678" s="277"/>
    </row>
    <row r="2679" spans="1:11" x14ac:dyDescent="0.15">
      <c r="A2679" s="274">
        <v>2678</v>
      </c>
      <c r="B2679" s="275" t="s">
        <v>3183</v>
      </c>
      <c r="C2679" s="275" t="s">
        <v>1057</v>
      </c>
      <c r="D2679" s="275">
        <v>0</v>
      </c>
      <c r="E2679" s="275">
        <v>100</v>
      </c>
      <c r="F2679" s="275" t="s">
        <v>457</v>
      </c>
      <c r="G2679" s="275">
        <v>1</v>
      </c>
      <c r="H2679" s="275">
        <f>'Pixel-System'!AA65</f>
        <v>0</v>
      </c>
      <c r="I2679" s="276" t="s">
        <v>6238</v>
      </c>
      <c r="J2679" s="276">
        <f t="shared" si="41"/>
        <v>0</v>
      </c>
      <c r="K2679" s="277"/>
    </row>
    <row r="2680" spans="1:11" x14ac:dyDescent="0.15">
      <c r="A2680" s="274">
        <v>2679</v>
      </c>
      <c r="B2680" s="275" t="s">
        <v>3184</v>
      </c>
      <c r="C2680" s="275" t="s">
        <v>1057</v>
      </c>
      <c r="D2680" s="275">
        <v>0</v>
      </c>
      <c r="E2680" s="275">
        <v>100</v>
      </c>
      <c r="F2680" s="275" t="s">
        <v>457</v>
      </c>
      <c r="G2680" s="275">
        <v>1</v>
      </c>
      <c r="H2680" s="275">
        <f>'Pixel-System'!AA66</f>
        <v>0</v>
      </c>
      <c r="I2680" s="276" t="s">
        <v>6238</v>
      </c>
      <c r="J2680" s="276">
        <f t="shared" si="41"/>
        <v>0</v>
      </c>
      <c r="K2680" s="277"/>
    </row>
    <row r="2681" spans="1:11" x14ac:dyDescent="0.15">
      <c r="A2681" s="274">
        <v>2680</v>
      </c>
      <c r="B2681" s="275" t="s">
        <v>3185</v>
      </c>
      <c r="C2681" s="275" t="s">
        <v>1057</v>
      </c>
      <c r="D2681" s="275">
        <v>0</v>
      </c>
      <c r="E2681" s="275">
        <v>100</v>
      </c>
      <c r="F2681" s="275" t="s">
        <v>457</v>
      </c>
      <c r="G2681" s="275">
        <v>1</v>
      </c>
      <c r="H2681" s="275">
        <f>'Pixel-System'!AA67</f>
        <v>0</v>
      </c>
      <c r="I2681" s="276" t="s">
        <v>6238</v>
      </c>
      <c r="J2681" s="276">
        <f t="shared" si="41"/>
        <v>0</v>
      </c>
      <c r="K2681" s="277"/>
    </row>
    <row r="2682" spans="1:11" x14ac:dyDescent="0.15">
      <c r="A2682" s="274">
        <v>2681</v>
      </c>
      <c r="B2682" s="275" t="s">
        <v>3186</v>
      </c>
      <c r="C2682" s="275" t="s">
        <v>1057</v>
      </c>
      <c r="D2682" s="275">
        <v>0</v>
      </c>
      <c r="E2682" s="275">
        <v>100</v>
      </c>
      <c r="F2682" s="275" t="s">
        <v>457</v>
      </c>
      <c r="G2682" s="275">
        <v>1</v>
      </c>
      <c r="H2682" s="275">
        <f>'Pixel-System'!AA68</f>
        <v>0</v>
      </c>
      <c r="I2682" s="276" t="s">
        <v>6238</v>
      </c>
      <c r="J2682" s="276">
        <f t="shared" si="41"/>
        <v>0</v>
      </c>
      <c r="K2682" s="277"/>
    </row>
    <row r="2683" spans="1:11" x14ac:dyDescent="0.15">
      <c r="A2683" s="274">
        <v>2682</v>
      </c>
      <c r="B2683" s="275" t="s">
        <v>3187</v>
      </c>
      <c r="C2683" s="275" t="s">
        <v>1057</v>
      </c>
      <c r="D2683" s="275">
        <v>0</v>
      </c>
      <c r="E2683" s="275">
        <v>100</v>
      </c>
      <c r="F2683" s="275" t="s">
        <v>457</v>
      </c>
      <c r="G2683" s="275">
        <v>1</v>
      </c>
      <c r="H2683" s="275">
        <f>'Pixel-System'!AA69</f>
        <v>0</v>
      </c>
      <c r="I2683" s="276" t="s">
        <v>6238</v>
      </c>
      <c r="J2683" s="276">
        <f t="shared" si="41"/>
        <v>0</v>
      </c>
      <c r="K2683" s="277"/>
    </row>
    <row r="2684" spans="1:11" x14ac:dyDescent="0.15">
      <c r="A2684" s="274">
        <v>2683</v>
      </c>
      <c r="B2684" s="275" t="s">
        <v>3188</v>
      </c>
      <c r="C2684" s="275" t="s">
        <v>1057</v>
      </c>
      <c r="D2684" s="275">
        <v>0</v>
      </c>
      <c r="E2684" s="275">
        <v>100</v>
      </c>
      <c r="F2684" s="275" t="s">
        <v>457</v>
      </c>
      <c r="G2684" s="275">
        <v>1</v>
      </c>
      <c r="H2684" s="275">
        <f>'Pixel-System'!AA70</f>
        <v>13</v>
      </c>
      <c r="I2684" s="276" t="s">
        <v>6238</v>
      </c>
      <c r="J2684" s="276">
        <f t="shared" si="41"/>
        <v>1300</v>
      </c>
      <c r="K2684" s="277"/>
    </row>
    <row r="2685" spans="1:11" x14ac:dyDescent="0.15">
      <c r="A2685" s="274">
        <v>2684</v>
      </c>
      <c r="B2685" s="275" t="s">
        <v>3189</v>
      </c>
      <c r="C2685" s="275" t="s">
        <v>1057</v>
      </c>
      <c r="D2685" s="275">
        <v>0</v>
      </c>
      <c r="E2685" s="275">
        <v>100</v>
      </c>
      <c r="F2685" s="275" t="s">
        <v>457</v>
      </c>
      <c r="G2685" s="275">
        <v>1</v>
      </c>
      <c r="H2685" s="275">
        <f>'Pixel-System'!AA71</f>
        <v>10</v>
      </c>
      <c r="I2685" s="276" t="s">
        <v>6238</v>
      </c>
      <c r="J2685" s="276">
        <f t="shared" si="41"/>
        <v>1000</v>
      </c>
      <c r="K2685" s="277"/>
    </row>
    <row r="2686" spans="1:11" x14ac:dyDescent="0.15">
      <c r="A2686" s="274">
        <v>2685</v>
      </c>
      <c r="B2686" s="275" t="s">
        <v>3190</v>
      </c>
      <c r="C2686" s="275" t="s">
        <v>1057</v>
      </c>
      <c r="D2686" s="275">
        <v>0</v>
      </c>
      <c r="E2686" s="275">
        <v>100</v>
      </c>
      <c r="F2686" s="275" t="s">
        <v>457</v>
      </c>
      <c r="G2686" s="275">
        <v>1</v>
      </c>
      <c r="H2686" s="275">
        <f>'Pixel-System'!AA72</f>
        <v>8</v>
      </c>
      <c r="I2686" s="276" t="s">
        <v>6238</v>
      </c>
      <c r="J2686" s="276">
        <f t="shared" si="41"/>
        <v>800</v>
      </c>
      <c r="K2686" s="277"/>
    </row>
    <row r="2687" spans="1:11" x14ac:dyDescent="0.15">
      <c r="A2687" s="274">
        <v>2686</v>
      </c>
      <c r="B2687" s="275" t="s">
        <v>3191</v>
      </c>
      <c r="C2687" s="275" t="s">
        <v>1057</v>
      </c>
      <c r="D2687" s="275">
        <v>0</v>
      </c>
      <c r="E2687" s="275">
        <v>100</v>
      </c>
      <c r="F2687" s="275" t="s">
        <v>457</v>
      </c>
      <c r="G2687" s="275">
        <v>1</v>
      </c>
      <c r="H2687" s="275">
        <f>'Pixel-System'!AA73</f>
        <v>0</v>
      </c>
      <c r="I2687" s="276" t="s">
        <v>6238</v>
      </c>
      <c r="J2687" s="276">
        <f t="shared" si="41"/>
        <v>0</v>
      </c>
      <c r="K2687" s="277"/>
    </row>
    <row r="2688" spans="1:11" x14ac:dyDescent="0.15">
      <c r="A2688" s="274">
        <v>2687</v>
      </c>
      <c r="B2688" s="285" t="s">
        <v>3192</v>
      </c>
      <c r="C2688" s="285" t="s">
        <v>1057</v>
      </c>
      <c r="D2688" s="285">
        <v>0</v>
      </c>
      <c r="E2688" s="285">
        <v>100</v>
      </c>
      <c r="F2688" s="285" t="s">
        <v>457</v>
      </c>
      <c r="G2688" s="285">
        <v>1</v>
      </c>
      <c r="H2688" s="285">
        <f>'Pixel-System'!AA74</f>
        <v>0</v>
      </c>
      <c r="I2688" s="345" t="s">
        <v>6224</v>
      </c>
      <c r="J2688" s="345">
        <f t="shared" si="41"/>
        <v>0</v>
      </c>
      <c r="K2688" s="277"/>
    </row>
    <row r="2689" spans="1:11" x14ac:dyDescent="0.15">
      <c r="A2689" s="274">
        <v>2688</v>
      </c>
      <c r="B2689" s="285" t="s">
        <v>3193</v>
      </c>
      <c r="C2689" s="285" t="s">
        <v>1057</v>
      </c>
      <c r="D2689" s="285">
        <v>0</v>
      </c>
      <c r="E2689" s="285">
        <v>100</v>
      </c>
      <c r="F2689" s="285" t="s">
        <v>457</v>
      </c>
      <c r="G2689" s="285">
        <v>1</v>
      </c>
      <c r="H2689" s="285">
        <f>'Pixel-System'!AA75</f>
        <v>0</v>
      </c>
      <c r="I2689" s="345" t="s">
        <v>6224</v>
      </c>
      <c r="J2689" s="345">
        <f t="shared" si="41"/>
        <v>0</v>
      </c>
      <c r="K2689" s="277"/>
    </row>
    <row r="2690" spans="1:11" x14ac:dyDescent="0.15">
      <c r="A2690" s="274">
        <v>2689</v>
      </c>
      <c r="B2690" s="285" t="s">
        <v>3194</v>
      </c>
      <c r="C2690" s="285" t="s">
        <v>1057</v>
      </c>
      <c r="D2690" s="285">
        <v>0</v>
      </c>
      <c r="E2690" s="285">
        <v>100</v>
      </c>
      <c r="F2690" s="285" t="s">
        <v>457</v>
      </c>
      <c r="G2690" s="285">
        <v>1</v>
      </c>
      <c r="H2690" s="285">
        <f>'Pixel-System'!AA76</f>
        <v>0</v>
      </c>
      <c r="I2690" s="345" t="s">
        <v>6224</v>
      </c>
      <c r="J2690" s="345">
        <f t="shared" si="41"/>
        <v>0</v>
      </c>
      <c r="K2690" s="277"/>
    </row>
    <row r="2691" spans="1:11" x14ac:dyDescent="0.15">
      <c r="A2691" s="274">
        <v>2690</v>
      </c>
      <c r="B2691" s="285" t="s">
        <v>3195</v>
      </c>
      <c r="C2691" s="285" t="s">
        <v>1057</v>
      </c>
      <c r="D2691" s="285">
        <v>0</v>
      </c>
      <c r="E2691" s="285">
        <v>100</v>
      </c>
      <c r="F2691" s="285" t="s">
        <v>457</v>
      </c>
      <c r="G2691" s="285">
        <v>1</v>
      </c>
      <c r="H2691" s="285">
        <f>'Pixel-System'!AA77</f>
        <v>0</v>
      </c>
      <c r="I2691" s="345" t="s">
        <v>6224</v>
      </c>
      <c r="J2691" s="345">
        <f t="shared" si="41"/>
        <v>0</v>
      </c>
      <c r="K2691" s="277"/>
    </row>
    <row r="2692" spans="1:11" x14ac:dyDescent="0.15">
      <c r="A2692" s="274">
        <v>2691</v>
      </c>
      <c r="B2692" s="285" t="s">
        <v>3196</v>
      </c>
      <c r="C2692" s="285" t="s">
        <v>1057</v>
      </c>
      <c r="D2692" s="285">
        <v>0</v>
      </c>
      <c r="E2692" s="285">
        <v>100</v>
      </c>
      <c r="F2692" s="285" t="s">
        <v>457</v>
      </c>
      <c r="G2692" s="285">
        <v>1</v>
      </c>
      <c r="H2692" s="285">
        <f>'Pixel-System'!AA78</f>
        <v>0</v>
      </c>
      <c r="I2692" s="345" t="s">
        <v>6224</v>
      </c>
      <c r="J2692" s="345">
        <f t="shared" si="41"/>
        <v>0</v>
      </c>
      <c r="K2692" s="277"/>
    </row>
    <row r="2693" spans="1:11" x14ac:dyDescent="0.15">
      <c r="A2693" s="274">
        <v>2692</v>
      </c>
      <c r="B2693" s="285" t="s">
        <v>3197</v>
      </c>
      <c r="C2693" s="285" t="s">
        <v>1057</v>
      </c>
      <c r="D2693" s="285">
        <v>0</v>
      </c>
      <c r="E2693" s="285">
        <v>100</v>
      </c>
      <c r="F2693" s="285" t="s">
        <v>457</v>
      </c>
      <c r="G2693" s="285">
        <v>1</v>
      </c>
      <c r="H2693" s="285">
        <f>'Pixel-System'!AA79</f>
        <v>0</v>
      </c>
      <c r="I2693" s="345" t="s">
        <v>6224</v>
      </c>
      <c r="J2693" s="345">
        <f t="shared" si="41"/>
        <v>0</v>
      </c>
      <c r="K2693" s="277"/>
    </row>
    <row r="2694" spans="1:11" x14ac:dyDescent="0.15">
      <c r="A2694" s="274">
        <v>2693</v>
      </c>
      <c r="B2694" s="285" t="s">
        <v>3198</v>
      </c>
      <c r="C2694" s="285" t="s">
        <v>1057</v>
      </c>
      <c r="D2694" s="285">
        <v>0</v>
      </c>
      <c r="E2694" s="285">
        <v>100</v>
      </c>
      <c r="F2694" s="285" t="s">
        <v>457</v>
      </c>
      <c r="G2694" s="285">
        <v>1</v>
      </c>
      <c r="H2694" s="285">
        <f>'Pixel-System'!AA80</f>
        <v>0</v>
      </c>
      <c r="I2694" s="345" t="s">
        <v>6224</v>
      </c>
      <c r="J2694" s="345">
        <f t="shared" si="41"/>
        <v>0</v>
      </c>
      <c r="K2694" s="277"/>
    </row>
    <row r="2695" spans="1:11" x14ac:dyDescent="0.15">
      <c r="A2695" s="274">
        <v>2694</v>
      </c>
      <c r="B2695" s="285" t="s">
        <v>3199</v>
      </c>
      <c r="C2695" s="285" t="s">
        <v>1057</v>
      </c>
      <c r="D2695" s="285">
        <v>0</v>
      </c>
      <c r="E2695" s="285">
        <v>100</v>
      </c>
      <c r="F2695" s="285" t="s">
        <v>457</v>
      </c>
      <c r="G2695" s="285">
        <v>1</v>
      </c>
      <c r="H2695" s="285">
        <f>'Pixel-System'!AA81</f>
        <v>0</v>
      </c>
      <c r="I2695" s="345" t="s">
        <v>6224</v>
      </c>
      <c r="J2695" s="345">
        <f t="shared" si="41"/>
        <v>0</v>
      </c>
      <c r="K2695" s="277"/>
    </row>
    <row r="2696" spans="1:11" x14ac:dyDescent="0.15">
      <c r="A2696" s="274">
        <v>2695</v>
      </c>
      <c r="B2696" s="285" t="s">
        <v>3200</v>
      </c>
      <c r="C2696" s="285" t="s">
        <v>1057</v>
      </c>
      <c r="D2696" s="285">
        <v>0</v>
      </c>
      <c r="E2696" s="285">
        <v>100</v>
      </c>
      <c r="F2696" s="285" t="s">
        <v>457</v>
      </c>
      <c r="G2696" s="285">
        <v>1</v>
      </c>
      <c r="H2696" s="285">
        <f>'Pixel-System'!AA82</f>
        <v>0</v>
      </c>
      <c r="I2696" s="345" t="s">
        <v>6224</v>
      </c>
      <c r="J2696" s="345">
        <f t="shared" si="41"/>
        <v>0</v>
      </c>
      <c r="K2696" s="277"/>
    </row>
    <row r="2697" spans="1:11" x14ac:dyDescent="0.15">
      <c r="A2697" s="274">
        <v>2696</v>
      </c>
      <c r="B2697" s="285" t="s">
        <v>3201</v>
      </c>
      <c r="C2697" s="285" t="s">
        <v>1057</v>
      </c>
      <c r="D2697" s="285">
        <v>0</v>
      </c>
      <c r="E2697" s="285">
        <v>100</v>
      </c>
      <c r="F2697" s="285" t="s">
        <v>457</v>
      </c>
      <c r="G2697" s="285">
        <v>1</v>
      </c>
      <c r="H2697" s="285">
        <f>'Pixel-System'!AA83</f>
        <v>0</v>
      </c>
      <c r="I2697" s="345" t="s">
        <v>6224</v>
      </c>
      <c r="J2697" s="345">
        <f t="shared" si="41"/>
        <v>0</v>
      </c>
      <c r="K2697" s="277"/>
    </row>
    <row r="2698" spans="1:11" x14ac:dyDescent="0.15">
      <c r="A2698" s="274">
        <v>2697</v>
      </c>
      <c r="B2698" s="285" t="s">
        <v>3202</v>
      </c>
      <c r="C2698" s="285" t="s">
        <v>1057</v>
      </c>
      <c r="D2698" s="285">
        <v>0</v>
      </c>
      <c r="E2698" s="285">
        <v>100</v>
      </c>
      <c r="F2698" s="285" t="s">
        <v>457</v>
      </c>
      <c r="G2698" s="285">
        <v>1</v>
      </c>
      <c r="H2698" s="285">
        <f>'Pixel-System'!AA84</f>
        <v>0</v>
      </c>
      <c r="I2698" s="345" t="s">
        <v>6224</v>
      </c>
      <c r="J2698" s="345">
        <f t="shared" si="41"/>
        <v>0</v>
      </c>
      <c r="K2698" s="277"/>
    </row>
    <row r="2699" spans="1:11" x14ac:dyDescent="0.15">
      <c r="A2699" s="274">
        <v>2698</v>
      </c>
      <c r="B2699" s="285" t="s">
        <v>3203</v>
      </c>
      <c r="C2699" s="285" t="s">
        <v>1057</v>
      </c>
      <c r="D2699" s="285">
        <v>0</v>
      </c>
      <c r="E2699" s="285">
        <v>100</v>
      </c>
      <c r="F2699" s="285" t="s">
        <v>457</v>
      </c>
      <c r="G2699" s="285">
        <v>1</v>
      </c>
      <c r="H2699" s="285">
        <f>'Pixel-System'!AA85</f>
        <v>0</v>
      </c>
      <c r="I2699" s="345" t="s">
        <v>6224</v>
      </c>
      <c r="J2699" s="345">
        <f t="shared" si="41"/>
        <v>0</v>
      </c>
      <c r="K2699" s="277"/>
    </row>
    <row r="2700" spans="1:11" x14ac:dyDescent="0.15">
      <c r="A2700" s="274">
        <v>2699</v>
      </c>
      <c r="B2700" s="285" t="s">
        <v>3204</v>
      </c>
      <c r="C2700" s="285" t="s">
        <v>1057</v>
      </c>
      <c r="D2700" s="285">
        <v>0</v>
      </c>
      <c r="E2700" s="285">
        <v>100</v>
      </c>
      <c r="F2700" s="285" t="s">
        <v>457</v>
      </c>
      <c r="G2700" s="285">
        <v>1</v>
      </c>
      <c r="H2700" s="285">
        <f>'Pixel-System'!AA86</f>
        <v>0</v>
      </c>
      <c r="I2700" s="345" t="s">
        <v>6224</v>
      </c>
      <c r="J2700" s="345">
        <f t="shared" si="41"/>
        <v>0</v>
      </c>
      <c r="K2700" s="277"/>
    </row>
    <row r="2701" spans="1:11" x14ac:dyDescent="0.15">
      <c r="A2701" s="274">
        <v>2700</v>
      </c>
      <c r="B2701" s="285" t="s">
        <v>3205</v>
      </c>
      <c r="C2701" s="285" t="s">
        <v>1057</v>
      </c>
      <c r="D2701" s="285">
        <v>0</v>
      </c>
      <c r="E2701" s="285">
        <v>100</v>
      </c>
      <c r="F2701" s="285" t="s">
        <v>457</v>
      </c>
      <c r="G2701" s="285">
        <v>1</v>
      </c>
      <c r="H2701" s="285">
        <f>'Pixel-System'!AA87</f>
        <v>0</v>
      </c>
      <c r="I2701" s="345" t="s">
        <v>6224</v>
      </c>
      <c r="J2701" s="345">
        <f t="shared" ref="J2701:J2764" si="42">H2701*100</f>
        <v>0</v>
      </c>
      <c r="K2701" s="277"/>
    </row>
    <row r="2702" spans="1:11" x14ac:dyDescent="0.15">
      <c r="A2702" s="274">
        <v>2701</v>
      </c>
      <c r="B2702" s="285" t="s">
        <v>3206</v>
      </c>
      <c r="C2702" s="285" t="s">
        <v>1057</v>
      </c>
      <c r="D2702" s="285">
        <v>0</v>
      </c>
      <c r="E2702" s="285">
        <v>100</v>
      </c>
      <c r="F2702" s="285" t="s">
        <v>457</v>
      </c>
      <c r="G2702" s="285">
        <v>1</v>
      </c>
      <c r="H2702" s="285">
        <f>'Pixel-System'!AA88</f>
        <v>0</v>
      </c>
      <c r="I2702" s="345" t="s">
        <v>6224</v>
      </c>
      <c r="J2702" s="345">
        <f t="shared" si="42"/>
        <v>0</v>
      </c>
      <c r="K2702" s="277"/>
    </row>
    <row r="2703" spans="1:11" x14ac:dyDescent="0.15">
      <c r="A2703" s="274">
        <v>2702</v>
      </c>
      <c r="B2703" s="285" t="s">
        <v>3207</v>
      </c>
      <c r="C2703" s="285" t="s">
        <v>1057</v>
      </c>
      <c r="D2703" s="285">
        <v>0</v>
      </c>
      <c r="E2703" s="285">
        <v>100</v>
      </c>
      <c r="F2703" s="285" t="s">
        <v>457</v>
      </c>
      <c r="G2703" s="285">
        <v>1</v>
      </c>
      <c r="H2703" s="285">
        <f>'Pixel-System'!AA89</f>
        <v>0</v>
      </c>
      <c r="I2703" s="345" t="s">
        <v>6224</v>
      </c>
      <c r="J2703" s="345">
        <f t="shared" si="42"/>
        <v>0</v>
      </c>
      <c r="K2703" s="277"/>
    </row>
    <row r="2704" spans="1:11" x14ac:dyDescent="0.15">
      <c r="A2704" s="274">
        <v>2703</v>
      </c>
      <c r="B2704" s="285" t="s">
        <v>3208</v>
      </c>
      <c r="C2704" s="285" t="s">
        <v>1057</v>
      </c>
      <c r="D2704" s="285">
        <v>0</v>
      </c>
      <c r="E2704" s="285">
        <v>100</v>
      </c>
      <c r="F2704" s="285" t="s">
        <v>457</v>
      </c>
      <c r="G2704" s="285">
        <v>1</v>
      </c>
      <c r="H2704" s="285">
        <f>'Pixel-System'!AA90</f>
        <v>0</v>
      </c>
      <c r="I2704" s="345" t="s">
        <v>6224</v>
      </c>
      <c r="J2704" s="345">
        <f t="shared" si="42"/>
        <v>0</v>
      </c>
      <c r="K2704" s="277"/>
    </row>
    <row r="2705" spans="1:11" x14ac:dyDescent="0.15">
      <c r="A2705" s="274">
        <v>2704</v>
      </c>
      <c r="B2705" s="285" t="s">
        <v>3209</v>
      </c>
      <c r="C2705" s="285" t="s">
        <v>1057</v>
      </c>
      <c r="D2705" s="285">
        <v>0</v>
      </c>
      <c r="E2705" s="285">
        <v>100</v>
      </c>
      <c r="F2705" s="285" t="s">
        <v>457</v>
      </c>
      <c r="G2705" s="285">
        <v>1</v>
      </c>
      <c r="H2705" s="285">
        <f>'Pixel-System'!AA91</f>
        <v>0</v>
      </c>
      <c r="I2705" s="345" t="s">
        <v>6224</v>
      </c>
      <c r="J2705" s="345">
        <f t="shared" si="42"/>
        <v>0</v>
      </c>
      <c r="K2705" s="277"/>
    </row>
    <row r="2706" spans="1:11" x14ac:dyDescent="0.15">
      <c r="A2706" s="274">
        <v>2705</v>
      </c>
      <c r="B2706" s="285" t="s">
        <v>3210</v>
      </c>
      <c r="C2706" s="285" t="s">
        <v>1057</v>
      </c>
      <c r="D2706" s="285">
        <v>0</v>
      </c>
      <c r="E2706" s="285">
        <v>100</v>
      </c>
      <c r="F2706" s="285" t="s">
        <v>457</v>
      </c>
      <c r="G2706" s="285">
        <v>1</v>
      </c>
      <c r="H2706" s="285">
        <f>'Pixel-System'!AA92</f>
        <v>0</v>
      </c>
      <c r="I2706" s="345" t="s">
        <v>6224</v>
      </c>
      <c r="J2706" s="345">
        <f t="shared" si="42"/>
        <v>0</v>
      </c>
      <c r="K2706" s="277"/>
    </row>
    <row r="2707" spans="1:11" x14ac:dyDescent="0.15">
      <c r="A2707" s="274">
        <v>2706</v>
      </c>
      <c r="B2707" s="285" t="s">
        <v>3211</v>
      </c>
      <c r="C2707" s="285" t="s">
        <v>1057</v>
      </c>
      <c r="D2707" s="285">
        <v>0</v>
      </c>
      <c r="E2707" s="285">
        <v>100</v>
      </c>
      <c r="F2707" s="285" t="s">
        <v>457</v>
      </c>
      <c r="G2707" s="285">
        <v>1</v>
      </c>
      <c r="H2707" s="285">
        <f>'Pixel-System'!AA93</f>
        <v>0</v>
      </c>
      <c r="I2707" s="345" t="s">
        <v>6224</v>
      </c>
      <c r="J2707" s="345">
        <f t="shared" si="42"/>
        <v>0</v>
      </c>
      <c r="K2707" s="277"/>
    </row>
    <row r="2708" spans="1:11" x14ac:dyDescent="0.15">
      <c r="A2708" s="274">
        <v>2707</v>
      </c>
      <c r="B2708" s="285" t="s">
        <v>3212</v>
      </c>
      <c r="C2708" s="285" t="s">
        <v>1057</v>
      </c>
      <c r="D2708" s="285">
        <v>0</v>
      </c>
      <c r="E2708" s="285">
        <v>100</v>
      </c>
      <c r="F2708" s="285" t="s">
        <v>457</v>
      </c>
      <c r="G2708" s="285">
        <v>1</v>
      </c>
      <c r="H2708" s="285">
        <f>'Pixel-System'!AA94</f>
        <v>0</v>
      </c>
      <c r="I2708" s="345" t="s">
        <v>6224</v>
      </c>
      <c r="J2708" s="345">
        <f t="shared" si="42"/>
        <v>0</v>
      </c>
      <c r="K2708" s="277"/>
    </row>
    <row r="2709" spans="1:11" x14ac:dyDescent="0.15">
      <c r="A2709" s="274">
        <v>2708</v>
      </c>
      <c r="B2709" s="285" t="s">
        <v>3213</v>
      </c>
      <c r="C2709" s="285" t="s">
        <v>1057</v>
      </c>
      <c r="D2709" s="285">
        <v>0</v>
      </c>
      <c r="E2709" s="285">
        <v>100</v>
      </c>
      <c r="F2709" s="285" t="s">
        <v>457</v>
      </c>
      <c r="G2709" s="285">
        <v>1</v>
      </c>
      <c r="H2709" s="285">
        <f>'Pixel-System'!AA95</f>
        <v>0</v>
      </c>
      <c r="I2709" s="345" t="s">
        <v>6224</v>
      </c>
      <c r="J2709" s="345">
        <f t="shared" si="42"/>
        <v>0</v>
      </c>
      <c r="K2709" s="277"/>
    </row>
    <row r="2710" spans="1:11" x14ac:dyDescent="0.15">
      <c r="A2710" s="274">
        <v>2709</v>
      </c>
      <c r="B2710" s="285" t="s">
        <v>3214</v>
      </c>
      <c r="C2710" s="285" t="s">
        <v>1057</v>
      </c>
      <c r="D2710" s="285">
        <v>0</v>
      </c>
      <c r="E2710" s="285">
        <v>100</v>
      </c>
      <c r="F2710" s="285" t="s">
        <v>457</v>
      </c>
      <c r="G2710" s="285">
        <v>1</v>
      </c>
      <c r="H2710" s="285">
        <f>'Pixel-System'!AA96</f>
        <v>0</v>
      </c>
      <c r="I2710" s="345" t="s">
        <v>6224</v>
      </c>
      <c r="J2710" s="345">
        <f t="shared" si="42"/>
        <v>0</v>
      </c>
      <c r="K2710" s="277"/>
    </row>
    <row r="2711" spans="1:11" x14ac:dyDescent="0.15">
      <c r="A2711" s="274">
        <v>2710</v>
      </c>
      <c r="B2711" s="285" t="s">
        <v>3215</v>
      </c>
      <c r="C2711" s="285" t="s">
        <v>1057</v>
      </c>
      <c r="D2711" s="285">
        <v>0</v>
      </c>
      <c r="E2711" s="285">
        <v>100</v>
      </c>
      <c r="F2711" s="285" t="s">
        <v>457</v>
      </c>
      <c r="G2711" s="285">
        <v>1</v>
      </c>
      <c r="H2711" s="285">
        <f>'Pixel-System'!AA97</f>
        <v>0</v>
      </c>
      <c r="I2711" s="345" t="s">
        <v>6224</v>
      </c>
      <c r="J2711" s="345">
        <f t="shared" si="42"/>
        <v>0</v>
      </c>
      <c r="K2711" s="277"/>
    </row>
    <row r="2712" spans="1:11" x14ac:dyDescent="0.15">
      <c r="A2712" s="274">
        <v>2711</v>
      </c>
      <c r="B2712" s="285" t="s">
        <v>3216</v>
      </c>
      <c r="C2712" s="285" t="s">
        <v>1057</v>
      </c>
      <c r="D2712" s="285">
        <v>0</v>
      </c>
      <c r="E2712" s="285">
        <v>100</v>
      </c>
      <c r="F2712" s="285" t="s">
        <v>457</v>
      </c>
      <c r="G2712" s="285">
        <v>1</v>
      </c>
      <c r="H2712" s="285">
        <f>'Pixel-System'!AA98</f>
        <v>0</v>
      </c>
      <c r="I2712" s="345" t="s">
        <v>6224</v>
      </c>
      <c r="J2712" s="345">
        <f t="shared" si="42"/>
        <v>0</v>
      </c>
      <c r="K2712" s="277"/>
    </row>
    <row r="2713" spans="1:11" x14ac:dyDescent="0.15">
      <c r="A2713" s="274">
        <v>2712</v>
      </c>
      <c r="B2713" s="285" t="s">
        <v>3217</v>
      </c>
      <c r="C2713" s="285" t="s">
        <v>1057</v>
      </c>
      <c r="D2713" s="285">
        <v>0</v>
      </c>
      <c r="E2713" s="285">
        <v>100</v>
      </c>
      <c r="F2713" s="285" t="s">
        <v>457</v>
      </c>
      <c r="G2713" s="285">
        <v>1</v>
      </c>
      <c r="H2713" s="285">
        <f>'Pixel-System'!AA99</f>
        <v>0</v>
      </c>
      <c r="I2713" s="345" t="s">
        <v>6224</v>
      </c>
      <c r="J2713" s="345">
        <f t="shared" si="42"/>
        <v>0</v>
      </c>
      <c r="K2713" s="277"/>
    </row>
    <row r="2714" spans="1:11" x14ac:dyDescent="0.15">
      <c r="A2714" s="274">
        <v>2713</v>
      </c>
      <c r="B2714" s="285" t="s">
        <v>3218</v>
      </c>
      <c r="C2714" s="285" t="s">
        <v>1057</v>
      </c>
      <c r="D2714" s="285">
        <v>0</v>
      </c>
      <c r="E2714" s="285">
        <v>100</v>
      </c>
      <c r="F2714" s="285" t="s">
        <v>457</v>
      </c>
      <c r="G2714" s="285">
        <v>1</v>
      </c>
      <c r="H2714" s="285">
        <f>'Pixel-System'!AA100</f>
        <v>0</v>
      </c>
      <c r="I2714" s="345" t="s">
        <v>6224</v>
      </c>
      <c r="J2714" s="345">
        <f t="shared" si="42"/>
        <v>0</v>
      </c>
      <c r="K2714" s="277"/>
    </row>
    <row r="2715" spans="1:11" x14ac:dyDescent="0.15">
      <c r="A2715" s="274">
        <v>2714</v>
      </c>
      <c r="B2715" s="285" t="s">
        <v>3219</v>
      </c>
      <c r="C2715" s="285" t="s">
        <v>1057</v>
      </c>
      <c r="D2715" s="285">
        <v>0</v>
      </c>
      <c r="E2715" s="285">
        <v>100</v>
      </c>
      <c r="F2715" s="285" t="s">
        <v>457</v>
      </c>
      <c r="G2715" s="285">
        <v>1</v>
      </c>
      <c r="H2715" s="285">
        <f>'Pixel-System'!AA101</f>
        <v>0</v>
      </c>
      <c r="I2715" s="345" t="s">
        <v>6224</v>
      </c>
      <c r="J2715" s="345">
        <f t="shared" si="42"/>
        <v>0</v>
      </c>
      <c r="K2715" s="277"/>
    </row>
    <row r="2716" spans="1:11" x14ac:dyDescent="0.15">
      <c r="A2716" s="274">
        <v>2715</v>
      </c>
      <c r="B2716" s="285" t="s">
        <v>3220</v>
      </c>
      <c r="C2716" s="285" t="s">
        <v>1057</v>
      </c>
      <c r="D2716" s="285">
        <v>0</v>
      </c>
      <c r="E2716" s="285">
        <v>100</v>
      </c>
      <c r="F2716" s="285" t="s">
        <v>457</v>
      </c>
      <c r="G2716" s="285">
        <v>1</v>
      </c>
      <c r="H2716" s="285">
        <f>'Pixel-System'!AA102</f>
        <v>0</v>
      </c>
      <c r="I2716" s="345" t="s">
        <v>6224</v>
      </c>
      <c r="J2716" s="345">
        <f t="shared" si="42"/>
        <v>0</v>
      </c>
      <c r="K2716" s="277"/>
    </row>
    <row r="2717" spans="1:11" x14ac:dyDescent="0.15">
      <c r="A2717" s="274">
        <v>2716</v>
      </c>
      <c r="B2717" s="285" t="s">
        <v>3221</v>
      </c>
      <c r="C2717" s="285" t="s">
        <v>1057</v>
      </c>
      <c r="D2717" s="285">
        <v>0</v>
      </c>
      <c r="E2717" s="285">
        <v>100</v>
      </c>
      <c r="F2717" s="285" t="s">
        <v>457</v>
      </c>
      <c r="G2717" s="285">
        <v>1</v>
      </c>
      <c r="H2717" s="285">
        <f>'Pixel-System'!AA103</f>
        <v>0</v>
      </c>
      <c r="I2717" s="345" t="s">
        <v>6224</v>
      </c>
      <c r="J2717" s="345">
        <f t="shared" si="42"/>
        <v>0</v>
      </c>
      <c r="K2717" s="277"/>
    </row>
    <row r="2718" spans="1:11" x14ac:dyDescent="0.15">
      <c r="A2718" s="274">
        <v>2717</v>
      </c>
      <c r="B2718" s="285" t="s">
        <v>3222</v>
      </c>
      <c r="C2718" s="285" t="s">
        <v>1057</v>
      </c>
      <c r="D2718" s="285">
        <v>0</v>
      </c>
      <c r="E2718" s="285">
        <v>100</v>
      </c>
      <c r="F2718" s="285" t="s">
        <v>457</v>
      </c>
      <c r="G2718" s="285">
        <v>1</v>
      </c>
      <c r="H2718" s="285">
        <f>'Pixel-System'!AA104</f>
        <v>0</v>
      </c>
      <c r="I2718" s="345" t="s">
        <v>6224</v>
      </c>
      <c r="J2718" s="345">
        <f t="shared" si="42"/>
        <v>0</v>
      </c>
      <c r="K2718" s="277"/>
    </row>
    <row r="2719" spans="1:11" x14ac:dyDescent="0.15">
      <c r="A2719" s="274">
        <v>2718</v>
      </c>
      <c r="B2719" s="285" t="s">
        <v>3223</v>
      </c>
      <c r="C2719" s="285" t="s">
        <v>1057</v>
      </c>
      <c r="D2719" s="285">
        <v>0</v>
      </c>
      <c r="E2719" s="285">
        <v>100</v>
      </c>
      <c r="F2719" s="285" t="s">
        <v>457</v>
      </c>
      <c r="G2719" s="285">
        <v>1</v>
      </c>
      <c r="H2719" s="285">
        <f>'Pixel-System'!AA105</f>
        <v>0</v>
      </c>
      <c r="I2719" s="345" t="s">
        <v>6224</v>
      </c>
      <c r="J2719" s="345">
        <f t="shared" si="42"/>
        <v>0</v>
      </c>
      <c r="K2719" s="277"/>
    </row>
    <row r="2720" spans="1:11" x14ac:dyDescent="0.15">
      <c r="A2720" s="274">
        <v>2719</v>
      </c>
      <c r="B2720" s="275" t="s">
        <v>3224</v>
      </c>
      <c r="C2720" s="275" t="s">
        <v>1057</v>
      </c>
      <c r="D2720" s="275">
        <v>0</v>
      </c>
      <c r="E2720" s="275">
        <v>100</v>
      </c>
      <c r="F2720" s="275" t="s">
        <v>457</v>
      </c>
      <c r="G2720" s="275">
        <v>1</v>
      </c>
      <c r="H2720" s="275">
        <f>'Pixel-System'!AK10</f>
        <v>24</v>
      </c>
      <c r="I2720" s="276" t="s">
        <v>6239</v>
      </c>
      <c r="J2720" s="276">
        <f t="shared" si="42"/>
        <v>2400</v>
      </c>
      <c r="K2720" s="277"/>
    </row>
    <row r="2721" spans="1:11" x14ac:dyDescent="0.15">
      <c r="A2721" s="274">
        <v>2720</v>
      </c>
      <c r="B2721" s="275" t="s">
        <v>3225</v>
      </c>
      <c r="C2721" s="275" t="s">
        <v>1057</v>
      </c>
      <c r="D2721" s="275">
        <v>0</v>
      </c>
      <c r="E2721" s="275">
        <v>100</v>
      </c>
      <c r="F2721" s="275" t="s">
        <v>457</v>
      </c>
      <c r="G2721" s="275">
        <v>1</v>
      </c>
      <c r="H2721" s="275">
        <f>'Pixel-System'!AK11</f>
        <v>18</v>
      </c>
      <c r="I2721" s="276" t="s">
        <v>6239</v>
      </c>
      <c r="J2721" s="276">
        <f t="shared" si="42"/>
        <v>1800</v>
      </c>
      <c r="K2721" s="277"/>
    </row>
    <row r="2722" spans="1:11" x14ac:dyDescent="0.15">
      <c r="A2722" s="274">
        <v>2721</v>
      </c>
      <c r="B2722" s="275" t="s">
        <v>3226</v>
      </c>
      <c r="C2722" s="275" t="s">
        <v>1057</v>
      </c>
      <c r="D2722" s="275">
        <v>0</v>
      </c>
      <c r="E2722" s="275">
        <v>100</v>
      </c>
      <c r="F2722" s="275" t="s">
        <v>457</v>
      </c>
      <c r="G2722" s="275">
        <v>1</v>
      </c>
      <c r="H2722" s="275">
        <f>'Pixel-System'!AK12</f>
        <v>17</v>
      </c>
      <c r="I2722" s="276" t="s">
        <v>6239</v>
      </c>
      <c r="J2722" s="276">
        <f t="shared" si="42"/>
        <v>1700</v>
      </c>
      <c r="K2722" s="277"/>
    </row>
    <row r="2723" spans="1:11" x14ac:dyDescent="0.15">
      <c r="A2723" s="274">
        <v>2722</v>
      </c>
      <c r="B2723" s="275" t="s">
        <v>3227</v>
      </c>
      <c r="C2723" s="275" t="s">
        <v>1057</v>
      </c>
      <c r="D2723" s="275">
        <v>0</v>
      </c>
      <c r="E2723" s="275">
        <v>100</v>
      </c>
      <c r="F2723" s="275" t="s">
        <v>457</v>
      </c>
      <c r="G2723" s="275">
        <v>1</v>
      </c>
      <c r="H2723" s="275">
        <f>'Pixel-System'!AK13</f>
        <v>15</v>
      </c>
      <c r="I2723" s="276" t="s">
        <v>6239</v>
      </c>
      <c r="J2723" s="276">
        <f t="shared" si="42"/>
        <v>1500</v>
      </c>
      <c r="K2723" s="277"/>
    </row>
    <row r="2724" spans="1:11" x14ac:dyDescent="0.15">
      <c r="A2724" s="274">
        <v>2723</v>
      </c>
      <c r="B2724" s="275" t="s">
        <v>3228</v>
      </c>
      <c r="C2724" s="275" t="s">
        <v>1057</v>
      </c>
      <c r="D2724" s="275">
        <v>0</v>
      </c>
      <c r="E2724" s="275">
        <v>100</v>
      </c>
      <c r="F2724" s="275" t="s">
        <v>457</v>
      </c>
      <c r="G2724" s="275">
        <v>1</v>
      </c>
      <c r="H2724" s="275">
        <f>'Pixel-System'!AK14</f>
        <v>13</v>
      </c>
      <c r="I2724" s="276" t="s">
        <v>6239</v>
      </c>
      <c r="J2724" s="276">
        <f t="shared" si="42"/>
        <v>1300</v>
      </c>
      <c r="K2724" s="277"/>
    </row>
    <row r="2725" spans="1:11" x14ac:dyDescent="0.15">
      <c r="A2725" s="274">
        <v>2724</v>
      </c>
      <c r="B2725" s="275" t="s">
        <v>3229</v>
      </c>
      <c r="C2725" s="275" t="s">
        <v>1057</v>
      </c>
      <c r="D2725" s="275">
        <v>0</v>
      </c>
      <c r="E2725" s="275">
        <v>100</v>
      </c>
      <c r="F2725" s="275" t="s">
        <v>457</v>
      </c>
      <c r="G2725" s="275">
        <v>1</v>
      </c>
      <c r="H2725" s="275">
        <f>'Pixel-System'!AK15</f>
        <v>13</v>
      </c>
      <c r="I2725" s="276" t="s">
        <v>6239</v>
      </c>
      <c r="J2725" s="276">
        <f t="shared" si="42"/>
        <v>1300</v>
      </c>
      <c r="K2725" s="277"/>
    </row>
    <row r="2726" spans="1:11" x14ac:dyDescent="0.15">
      <c r="A2726" s="274">
        <v>2725</v>
      </c>
      <c r="B2726" s="275" t="s">
        <v>3230</v>
      </c>
      <c r="C2726" s="275" t="s">
        <v>1057</v>
      </c>
      <c r="D2726" s="275">
        <v>0</v>
      </c>
      <c r="E2726" s="275">
        <v>100</v>
      </c>
      <c r="F2726" s="275" t="s">
        <v>457</v>
      </c>
      <c r="G2726" s="275">
        <v>1</v>
      </c>
      <c r="H2726" s="275">
        <f>'Pixel-System'!AK16</f>
        <v>12</v>
      </c>
      <c r="I2726" s="276" t="s">
        <v>6239</v>
      </c>
      <c r="J2726" s="276">
        <f t="shared" si="42"/>
        <v>1200</v>
      </c>
      <c r="K2726" s="277"/>
    </row>
    <row r="2727" spans="1:11" x14ac:dyDescent="0.15">
      <c r="A2727" s="274">
        <v>2726</v>
      </c>
      <c r="B2727" s="275" t="s">
        <v>3231</v>
      </c>
      <c r="C2727" s="275" t="s">
        <v>1057</v>
      </c>
      <c r="D2727" s="275">
        <v>0</v>
      </c>
      <c r="E2727" s="275">
        <v>100</v>
      </c>
      <c r="F2727" s="275" t="s">
        <v>457</v>
      </c>
      <c r="G2727" s="275">
        <v>1</v>
      </c>
      <c r="H2727" s="275">
        <f>'Pixel-System'!AK17</f>
        <v>11</v>
      </c>
      <c r="I2727" s="276" t="s">
        <v>6239</v>
      </c>
      <c r="J2727" s="276">
        <f t="shared" si="42"/>
        <v>1100</v>
      </c>
      <c r="K2727" s="277"/>
    </row>
    <row r="2728" spans="1:11" x14ac:dyDescent="0.15">
      <c r="A2728" s="274">
        <v>2727</v>
      </c>
      <c r="B2728" s="275" t="s">
        <v>3232</v>
      </c>
      <c r="C2728" s="275" t="s">
        <v>1057</v>
      </c>
      <c r="D2728" s="275">
        <v>0</v>
      </c>
      <c r="E2728" s="275">
        <v>100</v>
      </c>
      <c r="F2728" s="275" t="s">
        <v>457</v>
      </c>
      <c r="G2728" s="275">
        <v>1</v>
      </c>
      <c r="H2728" s="275">
        <f>'Pixel-System'!AK18</f>
        <v>11</v>
      </c>
      <c r="I2728" s="276" t="s">
        <v>6239</v>
      </c>
      <c r="J2728" s="276">
        <f t="shared" si="42"/>
        <v>1100</v>
      </c>
      <c r="K2728" s="277"/>
    </row>
    <row r="2729" spans="1:11" x14ac:dyDescent="0.15">
      <c r="A2729" s="274">
        <v>2728</v>
      </c>
      <c r="B2729" s="275" t="s">
        <v>3233</v>
      </c>
      <c r="C2729" s="275" t="s">
        <v>1057</v>
      </c>
      <c r="D2729" s="275">
        <v>0</v>
      </c>
      <c r="E2729" s="275">
        <v>100</v>
      </c>
      <c r="F2729" s="275" t="s">
        <v>457</v>
      </c>
      <c r="G2729" s="275">
        <v>1</v>
      </c>
      <c r="H2729" s="275">
        <f>'Pixel-System'!AK19</f>
        <v>10</v>
      </c>
      <c r="I2729" s="276" t="s">
        <v>6239</v>
      </c>
      <c r="J2729" s="276">
        <f t="shared" si="42"/>
        <v>1000</v>
      </c>
      <c r="K2729" s="277"/>
    </row>
    <row r="2730" spans="1:11" x14ac:dyDescent="0.15">
      <c r="A2730" s="274">
        <v>2729</v>
      </c>
      <c r="B2730" s="275" t="s">
        <v>3234</v>
      </c>
      <c r="C2730" s="275" t="s">
        <v>1057</v>
      </c>
      <c r="D2730" s="275">
        <v>0</v>
      </c>
      <c r="E2730" s="275">
        <v>100</v>
      </c>
      <c r="F2730" s="275" t="s">
        <v>457</v>
      </c>
      <c r="G2730" s="275">
        <v>1</v>
      </c>
      <c r="H2730" s="275">
        <f>'Pixel-System'!AK20</f>
        <v>9</v>
      </c>
      <c r="I2730" s="276" t="s">
        <v>6239</v>
      </c>
      <c r="J2730" s="276">
        <f t="shared" si="42"/>
        <v>900</v>
      </c>
      <c r="K2730" s="277"/>
    </row>
    <row r="2731" spans="1:11" x14ac:dyDescent="0.15">
      <c r="A2731" s="274">
        <v>2730</v>
      </c>
      <c r="B2731" s="275" t="s">
        <v>3235</v>
      </c>
      <c r="C2731" s="275" t="s">
        <v>1057</v>
      </c>
      <c r="D2731" s="275">
        <v>0</v>
      </c>
      <c r="E2731" s="275">
        <v>100</v>
      </c>
      <c r="F2731" s="275" t="s">
        <v>457</v>
      </c>
      <c r="G2731" s="275">
        <v>1</v>
      </c>
      <c r="H2731" s="275">
        <f>'Pixel-System'!AK21</f>
        <v>10</v>
      </c>
      <c r="I2731" s="276" t="s">
        <v>6239</v>
      </c>
      <c r="J2731" s="276">
        <f t="shared" si="42"/>
        <v>1000</v>
      </c>
      <c r="K2731" s="277"/>
    </row>
    <row r="2732" spans="1:11" x14ac:dyDescent="0.15">
      <c r="A2732" s="274">
        <v>2731</v>
      </c>
      <c r="B2732" s="275" t="s">
        <v>3236</v>
      </c>
      <c r="C2732" s="275" t="s">
        <v>1057</v>
      </c>
      <c r="D2732" s="275">
        <v>0</v>
      </c>
      <c r="E2732" s="275">
        <v>100</v>
      </c>
      <c r="F2732" s="275" t="s">
        <v>457</v>
      </c>
      <c r="G2732" s="275">
        <v>1</v>
      </c>
      <c r="H2732" s="275">
        <f>'Pixel-System'!AK22</f>
        <v>7</v>
      </c>
      <c r="I2732" s="276" t="s">
        <v>6239</v>
      </c>
      <c r="J2732" s="276">
        <f t="shared" si="42"/>
        <v>700</v>
      </c>
      <c r="K2732" s="277"/>
    </row>
    <row r="2733" spans="1:11" x14ac:dyDescent="0.15">
      <c r="A2733" s="274">
        <v>2732</v>
      </c>
      <c r="B2733" s="275" t="s">
        <v>3237</v>
      </c>
      <c r="C2733" s="275" t="s">
        <v>1057</v>
      </c>
      <c r="D2733" s="275">
        <v>0</v>
      </c>
      <c r="E2733" s="275">
        <v>100</v>
      </c>
      <c r="F2733" s="275" t="s">
        <v>457</v>
      </c>
      <c r="G2733" s="275">
        <v>1</v>
      </c>
      <c r="H2733" s="275">
        <f>'Pixel-System'!AK23</f>
        <v>5</v>
      </c>
      <c r="I2733" s="276" t="s">
        <v>6239</v>
      </c>
      <c r="J2733" s="276">
        <f t="shared" si="42"/>
        <v>500</v>
      </c>
      <c r="K2733" s="277"/>
    </row>
    <row r="2734" spans="1:11" x14ac:dyDescent="0.15">
      <c r="A2734" s="274">
        <v>2733</v>
      </c>
      <c r="B2734" s="275" t="s">
        <v>3238</v>
      </c>
      <c r="C2734" s="275" t="s">
        <v>1057</v>
      </c>
      <c r="D2734" s="275">
        <v>0</v>
      </c>
      <c r="E2734" s="275">
        <v>100</v>
      </c>
      <c r="F2734" s="275" t="s">
        <v>457</v>
      </c>
      <c r="G2734" s="275">
        <v>1</v>
      </c>
      <c r="H2734" s="275">
        <f>'Pixel-System'!AK24</f>
        <v>0</v>
      </c>
      <c r="I2734" s="276" t="s">
        <v>6239</v>
      </c>
      <c r="J2734" s="276">
        <f t="shared" si="42"/>
        <v>0</v>
      </c>
      <c r="K2734" s="277"/>
    </row>
    <row r="2735" spans="1:11" x14ac:dyDescent="0.15">
      <c r="A2735" s="274">
        <v>2734</v>
      </c>
      <c r="B2735" s="275" t="s">
        <v>3239</v>
      </c>
      <c r="C2735" s="275" t="s">
        <v>1057</v>
      </c>
      <c r="D2735" s="275">
        <v>0</v>
      </c>
      <c r="E2735" s="275">
        <v>100</v>
      </c>
      <c r="F2735" s="275" t="s">
        <v>457</v>
      </c>
      <c r="G2735" s="275">
        <v>1</v>
      </c>
      <c r="H2735" s="275">
        <f>'Pixel-System'!AK25</f>
        <v>0</v>
      </c>
      <c r="I2735" s="276" t="s">
        <v>6239</v>
      </c>
      <c r="J2735" s="276">
        <f t="shared" si="42"/>
        <v>0</v>
      </c>
      <c r="K2735" s="277"/>
    </row>
    <row r="2736" spans="1:11" x14ac:dyDescent="0.15">
      <c r="A2736" s="274">
        <v>2735</v>
      </c>
      <c r="B2736" s="275" t="s">
        <v>3240</v>
      </c>
      <c r="C2736" s="275" t="s">
        <v>1057</v>
      </c>
      <c r="D2736" s="275">
        <v>0</v>
      </c>
      <c r="E2736" s="275">
        <v>100</v>
      </c>
      <c r="F2736" s="275" t="s">
        <v>457</v>
      </c>
      <c r="G2736" s="275">
        <v>1</v>
      </c>
      <c r="H2736" s="275">
        <f>'Pixel-System'!AK26</f>
        <v>28</v>
      </c>
      <c r="I2736" s="276" t="s">
        <v>6239</v>
      </c>
      <c r="J2736" s="276">
        <f t="shared" si="42"/>
        <v>2800</v>
      </c>
      <c r="K2736" s="277"/>
    </row>
    <row r="2737" spans="1:11" x14ac:dyDescent="0.15">
      <c r="A2737" s="274">
        <v>2736</v>
      </c>
      <c r="B2737" s="275" t="s">
        <v>3241</v>
      </c>
      <c r="C2737" s="275" t="s">
        <v>1057</v>
      </c>
      <c r="D2737" s="275">
        <v>0</v>
      </c>
      <c r="E2737" s="275">
        <v>100</v>
      </c>
      <c r="F2737" s="275" t="s">
        <v>457</v>
      </c>
      <c r="G2737" s="275">
        <v>1</v>
      </c>
      <c r="H2737" s="275">
        <f>'Pixel-System'!AK27</f>
        <v>35</v>
      </c>
      <c r="I2737" s="276" t="s">
        <v>6239</v>
      </c>
      <c r="J2737" s="276">
        <f t="shared" si="42"/>
        <v>3500</v>
      </c>
      <c r="K2737" s="277"/>
    </row>
    <row r="2738" spans="1:11" x14ac:dyDescent="0.15">
      <c r="A2738" s="274">
        <v>2737</v>
      </c>
      <c r="B2738" s="275" t="s">
        <v>3242</v>
      </c>
      <c r="C2738" s="275" t="s">
        <v>1057</v>
      </c>
      <c r="D2738" s="275">
        <v>0</v>
      </c>
      <c r="E2738" s="275">
        <v>100</v>
      </c>
      <c r="F2738" s="275" t="s">
        <v>457</v>
      </c>
      <c r="G2738" s="275">
        <v>1</v>
      </c>
      <c r="H2738" s="275">
        <f>'Pixel-System'!AK28</f>
        <v>35</v>
      </c>
      <c r="I2738" s="276" t="s">
        <v>6239</v>
      </c>
      <c r="J2738" s="276">
        <f t="shared" si="42"/>
        <v>3500</v>
      </c>
      <c r="K2738" s="277"/>
    </row>
    <row r="2739" spans="1:11" x14ac:dyDescent="0.15">
      <c r="A2739" s="274">
        <v>2738</v>
      </c>
      <c r="B2739" s="275" t="s">
        <v>3243</v>
      </c>
      <c r="C2739" s="275" t="s">
        <v>1057</v>
      </c>
      <c r="D2739" s="275">
        <v>0</v>
      </c>
      <c r="E2739" s="275">
        <v>100</v>
      </c>
      <c r="F2739" s="275" t="s">
        <v>457</v>
      </c>
      <c r="G2739" s="275">
        <v>1</v>
      </c>
      <c r="H2739" s="275">
        <f>'Pixel-System'!AK29</f>
        <v>35</v>
      </c>
      <c r="I2739" s="276" t="s">
        <v>6239</v>
      </c>
      <c r="J2739" s="276">
        <f t="shared" si="42"/>
        <v>3500</v>
      </c>
      <c r="K2739" s="277"/>
    </row>
    <row r="2740" spans="1:11" x14ac:dyDescent="0.15">
      <c r="A2740" s="274">
        <v>2739</v>
      </c>
      <c r="B2740" s="275" t="s">
        <v>3244</v>
      </c>
      <c r="C2740" s="275" t="s">
        <v>1057</v>
      </c>
      <c r="D2740" s="275">
        <v>0</v>
      </c>
      <c r="E2740" s="275">
        <v>100</v>
      </c>
      <c r="F2740" s="275" t="s">
        <v>457</v>
      </c>
      <c r="G2740" s="275">
        <v>1</v>
      </c>
      <c r="H2740" s="275">
        <f>'Pixel-System'!AK30</f>
        <v>35</v>
      </c>
      <c r="I2740" s="276" t="s">
        <v>6239</v>
      </c>
      <c r="J2740" s="276">
        <f t="shared" si="42"/>
        <v>3500</v>
      </c>
      <c r="K2740" s="277"/>
    </row>
    <row r="2741" spans="1:11" x14ac:dyDescent="0.15">
      <c r="A2741" s="274">
        <v>2740</v>
      </c>
      <c r="B2741" s="275" t="s">
        <v>3245</v>
      </c>
      <c r="C2741" s="275" t="s">
        <v>1057</v>
      </c>
      <c r="D2741" s="275">
        <v>0</v>
      </c>
      <c r="E2741" s="275">
        <v>100</v>
      </c>
      <c r="F2741" s="275" t="s">
        <v>457</v>
      </c>
      <c r="G2741" s="275">
        <v>1</v>
      </c>
      <c r="H2741" s="275">
        <f>'Pixel-System'!AK31</f>
        <v>34</v>
      </c>
      <c r="I2741" s="276" t="s">
        <v>6239</v>
      </c>
      <c r="J2741" s="276">
        <f t="shared" si="42"/>
        <v>3400</v>
      </c>
      <c r="K2741" s="277"/>
    </row>
    <row r="2742" spans="1:11" x14ac:dyDescent="0.15">
      <c r="A2742" s="274">
        <v>2741</v>
      </c>
      <c r="B2742" s="275" t="s">
        <v>3246</v>
      </c>
      <c r="C2742" s="275" t="s">
        <v>1057</v>
      </c>
      <c r="D2742" s="275">
        <v>0</v>
      </c>
      <c r="E2742" s="275">
        <v>100</v>
      </c>
      <c r="F2742" s="275" t="s">
        <v>457</v>
      </c>
      <c r="G2742" s="275">
        <v>1</v>
      </c>
      <c r="H2742" s="275">
        <f>'Pixel-System'!AK32</f>
        <v>32</v>
      </c>
      <c r="I2742" s="276" t="s">
        <v>6239</v>
      </c>
      <c r="J2742" s="276">
        <f t="shared" si="42"/>
        <v>3200</v>
      </c>
      <c r="K2742" s="277"/>
    </row>
    <row r="2743" spans="1:11" x14ac:dyDescent="0.15">
      <c r="A2743" s="274">
        <v>2742</v>
      </c>
      <c r="B2743" s="275" t="s">
        <v>3247</v>
      </c>
      <c r="C2743" s="275" t="s">
        <v>1057</v>
      </c>
      <c r="D2743" s="275">
        <v>0</v>
      </c>
      <c r="E2743" s="275">
        <v>100</v>
      </c>
      <c r="F2743" s="275" t="s">
        <v>457</v>
      </c>
      <c r="G2743" s="275">
        <v>1</v>
      </c>
      <c r="H2743" s="275">
        <f>'Pixel-System'!AK33</f>
        <v>29</v>
      </c>
      <c r="I2743" s="276" t="s">
        <v>6239</v>
      </c>
      <c r="J2743" s="276">
        <f t="shared" si="42"/>
        <v>2900</v>
      </c>
      <c r="K2743" s="277"/>
    </row>
    <row r="2744" spans="1:11" x14ac:dyDescent="0.15">
      <c r="A2744" s="274">
        <v>2743</v>
      </c>
      <c r="B2744" s="275" t="s">
        <v>3248</v>
      </c>
      <c r="C2744" s="275" t="s">
        <v>1057</v>
      </c>
      <c r="D2744" s="275">
        <v>0</v>
      </c>
      <c r="E2744" s="275">
        <v>100</v>
      </c>
      <c r="F2744" s="275" t="s">
        <v>457</v>
      </c>
      <c r="G2744" s="275">
        <v>1</v>
      </c>
      <c r="H2744" s="275">
        <f>'Pixel-System'!AK34</f>
        <v>26</v>
      </c>
      <c r="I2744" s="276" t="s">
        <v>6239</v>
      </c>
      <c r="J2744" s="276">
        <f t="shared" si="42"/>
        <v>2600</v>
      </c>
      <c r="K2744" s="277"/>
    </row>
    <row r="2745" spans="1:11" x14ac:dyDescent="0.15">
      <c r="A2745" s="274">
        <v>2744</v>
      </c>
      <c r="B2745" s="275" t="s">
        <v>3249</v>
      </c>
      <c r="C2745" s="275" t="s">
        <v>1057</v>
      </c>
      <c r="D2745" s="275">
        <v>0</v>
      </c>
      <c r="E2745" s="275">
        <v>100</v>
      </c>
      <c r="F2745" s="275" t="s">
        <v>457</v>
      </c>
      <c r="G2745" s="275">
        <v>1</v>
      </c>
      <c r="H2745" s="275">
        <f>'Pixel-System'!AK35</f>
        <v>23</v>
      </c>
      <c r="I2745" s="276" t="s">
        <v>6239</v>
      </c>
      <c r="J2745" s="276">
        <f t="shared" si="42"/>
        <v>2300</v>
      </c>
      <c r="K2745" s="277"/>
    </row>
    <row r="2746" spans="1:11" x14ac:dyDescent="0.15">
      <c r="A2746" s="274">
        <v>2745</v>
      </c>
      <c r="B2746" s="275" t="s">
        <v>3250</v>
      </c>
      <c r="C2746" s="275" t="s">
        <v>1057</v>
      </c>
      <c r="D2746" s="275">
        <v>0</v>
      </c>
      <c r="E2746" s="275">
        <v>100</v>
      </c>
      <c r="F2746" s="275" t="s">
        <v>457</v>
      </c>
      <c r="G2746" s="275">
        <v>1</v>
      </c>
      <c r="H2746" s="275">
        <f>'Pixel-System'!AK36</f>
        <v>20</v>
      </c>
      <c r="I2746" s="276" t="s">
        <v>6239</v>
      </c>
      <c r="J2746" s="276">
        <f t="shared" si="42"/>
        <v>2000</v>
      </c>
      <c r="K2746" s="277"/>
    </row>
    <row r="2747" spans="1:11" x14ac:dyDescent="0.15">
      <c r="A2747" s="274">
        <v>2746</v>
      </c>
      <c r="B2747" s="275" t="s">
        <v>3251</v>
      </c>
      <c r="C2747" s="275" t="s">
        <v>1057</v>
      </c>
      <c r="D2747" s="275">
        <v>0</v>
      </c>
      <c r="E2747" s="275">
        <v>100</v>
      </c>
      <c r="F2747" s="275" t="s">
        <v>457</v>
      </c>
      <c r="G2747" s="275">
        <v>1</v>
      </c>
      <c r="H2747" s="275">
        <f>'Pixel-System'!AK37</f>
        <v>17</v>
      </c>
      <c r="I2747" s="276" t="s">
        <v>6239</v>
      </c>
      <c r="J2747" s="276">
        <f t="shared" si="42"/>
        <v>1700</v>
      </c>
      <c r="K2747" s="277"/>
    </row>
    <row r="2748" spans="1:11" x14ac:dyDescent="0.15">
      <c r="A2748" s="274">
        <v>2747</v>
      </c>
      <c r="B2748" s="275" t="s">
        <v>3252</v>
      </c>
      <c r="C2748" s="275" t="s">
        <v>1057</v>
      </c>
      <c r="D2748" s="275">
        <v>0</v>
      </c>
      <c r="E2748" s="275">
        <v>100</v>
      </c>
      <c r="F2748" s="275" t="s">
        <v>457</v>
      </c>
      <c r="G2748" s="275">
        <v>1</v>
      </c>
      <c r="H2748" s="275">
        <f>'Pixel-System'!AK38</f>
        <v>7</v>
      </c>
      <c r="I2748" s="276" t="s">
        <v>6239</v>
      </c>
      <c r="J2748" s="276">
        <f t="shared" si="42"/>
        <v>700</v>
      </c>
      <c r="K2748" s="277"/>
    </row>
    <row r="2749" spans="1:11" x14ac:dyDescent="0.15">
      <c r="A2749" s="274">
        <v>2748</v>
      </c>
      <c r="B2749" s="275" t="s">
        <v>3253</v>
      </c>
      <c r="C2749" s="275" t="s">
        <v>1057</v>
      </c>
      <c r="D2749" s="275">
        <v>0</v>
      </c>
      <c r="E2749" s="275">
        <v>100</v>
      </c>
      <c r="F2749" s="275" t="s">
        <v>457</v>
      </c>
      <c r="G2749" s="275">
        <v>1</v>
      </c>
      <c r="H2749" s="275">
        <f>'Pixel-System'!AK39</f>
        <v>5</v>
      </c>
      <c r="I2749" s="276" t="s">
        <v>6239</v>
      </c>
      <c r="J2749" s="276">
        <f t="shared" si="42"/>
        <v>500</v>
      </c>
      <c r="K2749" s="277"/>
    </row>
    <row r="2750" spans="1:11" x14ac:dyDescent="0.15">
      <c r="A2750" s="274">
        <v>2749</v>
      </c>
      <c r="B2750" s="275" t="s">
        <v>3254</v>
      </c>
      <c r="C2750" s="275" t="s">
        <v>1057</v>
      </c>
      <c r="D2750" s="275">
        <v>0</v>
      </c>
      <c r="E2750" s="275">
        <v>100</v>
      </c>
      <c r="F2750" s="275" t="s">
        <v>457</v>
      </c>
      <c r="G2750" s="275">
        <v>1</v>
      </c>
      <c r="H2750" s="275">
        <f>'Pixel-System'!AK40</f>
        <v>0</v>
      </c>
      <c r="I2750" s="276" t="s">
        <v>6239</v>
      </c>
      <c r="J2750" s="276">
        <f t="shared" si="42"/>
        <v>0</v>
      </c>
      <c r="K2750" s="277"/>
    </row>
    <row r="2751" spans="1:11" x14ac:dyDescent="0.15">
      <c r="A2751" s="274">
        <v>2750</v>
      </c>
      <c r="B2751" s="275" t="s">
        <v>3255</v>
      </c>
      <c r="C2751" s="275" t="s">
        <v>1057</v>
      </c>
      <c r="D2751" s="275">
        <v>0</v>
      </c>
      <c r="E2751" s="275">
        <v>100</v>
      </c>
      <c r="F2751" s="275" t="s">
        <v>457</v>
      </c>
      <c r="G2751" s="275">
        <v>1</v>
      </c>
      <c r="H2751" s="275">
        <f>'Pixel-System'!AK41</f>
        <v>0</v>
      </c>
      <c r="I2751" s="276" t="s">
        <v>6239</v>
      </c>
      <c r="J2751" s="276">
        <f t="shared" si="42"/>
        <v>0</v>
      </c>
      <c r="K2751" s="277"/>
    </row>
    <row r="2752" spans="1:11" x14ac:dyDescent="0.15">
      <c r="A2752" s="274">
        <v>2751</v>
      </c>
      <c r="B2752" s="275" t="s">
        <v>3256</v>
      </c>
      <c r="C2752" s="275" t="s">
        <v>1057</v>
      </c>
      <c r="D2752" s="275">
        <v>0</v>
      </c>
      <c r="E2752" s="275">
        <v>100</v>
      </c>
      <c r="F2752" s="275" t="s">
        <v>457</v>
      </c>
      <c r="G2752" s="275">
        <v>1</v>
      </c>
      <c r="H2752" s="275">
        <f>'Pixel-System'!AK42</f>
        <v>0</v>
      </c>
      <c r="I2752" s="276" t="s">
        <v>6239</v>
      </c>
      <c r="J2752" s="276">
        <f t="shared" si="42"/>
        <v>0</v>
      </c>
      <c r="K2752" s="277"/>
    </row>
    <row r="2753" spans="1:11" x14ac:dyDescent="0.15">
      <c r="A2753" s="274">
        <v>2752</v>
      </c>
      <c r="B2753" s="275" t="s">
        <v>3257</v>
      </c>
      <c r="C2753" s="275" t="s">
        <v>1057</v>
      </c>
      <c r="D2753" s="275">
        <v>0</v>
      </c>
      <c r="E2753" s="275">
        <v>100</v>
      </c>
      <c r="F2753" s="275" t="s">
        <v>457</v>
      </c>
      <c r="G2753" s="275">
        <v>1</v>
      </c>
      <c r="H2753" s="275">
        <f>'Pixel-System'!AK43</f>
        <v>0</v>
      </c>
      <c r="I2753" s="276" t="s">
        <v>6239</v>
      </c>
      <c r="J2753" s="276">
        <f t="shared" si="42"/>
        <v>0</v>
      </c>
      <c r="K2753" s="277"/>
    </row>
    <row r="2754" spans="1:11" x14ac:dyDescent="0.15">
      <c r="A2754" s="274">
        <v>2753</v>
      </c>
      <c r="B2754" s="275" t="s">
        <v>3258</v>
      </c>
      <c r="C2754" s="275" t="s">
        <v>1057</v>
      </c>
      <c r="D2754" s="275">
        <v>0</v>
      </c>
      <c r="E2754" s="275">
        <v>100</v>
      </c>
      <c r="F2754" s="275" t="s">
        <v>457</v>
      </c>
      <c r="G2754" s="275">
        <v>1</v>
      </c>
      <c r="H2754" s="275">
        <f>'Pixel-System'!AK44</f>
        <v>0</v>
      </c>
      <c r="I2754" s="276" t="s">
        <v>6239</v>
      </c>
      <c r="J2754" s="276">
        <f t="shared" si="42"/>
        <v>0</v>
      </c>
      <c r="K2754" s="277"/>
    </row>
    <row r="2755" spans="1:11" x14ac:dyDescent="0.15">
      <c r="A2755" s="274">
        <v>2754</v>
      </c>
      <c r="B2755" s="275" t="s">
        <v>3259</v>
      </c>
      <c r="C2755" s="275" t="s">
        <v>1057</v>
      </c>
      <c r="D2755" s="275">
        <v>0</v>
      </c>
      <c r="E2755" s="275">
        <v>100</v>
      </c>
      <c r="F2755" s="275" t="s">
        <v>457</v>
      </c>
      <c r="G2755" s="275">
        <v>1</v>
      </c>
      <c r="H2755" s="275">
        <f>'Pixel-System'!AK45</f>
        <v>0</v>
      </c>
      <c r="I2755" s="276" t="s">
        <v>6239</v>
      </c>
      <c r="J2755" s="276">
        <f t="shared" si="42"/>
        <v>0</v>
      </c>
      <c r="K2755" s="277"/>
    </row>
    <row r="2756" spans="1:11" x14ac:dyDescent="0.15">
      <c r="A2756" s="274">
        <v>2755</v>
      </c>
      <c r="B2756" s="275" t="s">
        <v>3260</v>
      </c>
      <c r="C2756" s="275" t="s">
        <v>1057</v>
      </c>
      <c r="D2756" s="275">
        <v>0</v>
      </c>
      <c r="E2756" s="275">
        <v>100</v>
      </c>
      <c r="F2756" s="275" t="s">
        <v>457</v>
      </c>
      <c r="G2756" s="275">
        <v>1</v>
      </c>
      <c r="H2756" s="275">
        <f>'Pixel-System'!AK46</f>
        <v>0</v>
      </c>
      <c r="I2756" s="276" t="s">
        <v>6239</v>
      </c>
      <c r="J2756" s="276">
        <f t="shared" si="42"/>
        <v>0</v>
      </c>
      <c r="K2756" s="277"/>
    </row>
    <row r="2757" spans="1:11" x14ac:dyDescent="0.15">
      <c r="A2757" s="274">
        <v>2756</v>
      </c>
      <c r="B2757" s="275" t="s">
        <v>3261</v>
      </c>
      <c r="C2757" s="275" t="s">
        <v>1057</v>
      </c>
      <c r="D2757" s="275">
        <v>0</v>
      </c>
      <c r="E2757" s="275">
        <v>100</v>
      </c>
      <c r="F2757" s="275" t="s">
        <v>457</v>
      </c>
      <c r="G2757" s="275">
        <v>1</v>
      </c>
      <c r="H2757" s="275">
        <f>'Pixel-System'!AK47</f>
        <v>0</v>
      </c>
      <c r="I2757" s="276" t="s">
        <v>6239</v>
      </c>
      <c r="J2757" s="276">
        <f t="shared" si="42"/>
        <v>0</v>
      </c>
      <c r="K2757" s="277"/>
    </row>
    <row r="2758" spans="1:11" x14ac:dyDescent="0.15">
      <c r="A2758" s="274">
        <v>2757</v>
      </c>
      <c r="B2758" s="275" t="s">
        <v>3262</v>
      </c>
      <c r="C2758" s="275" t="s">
        <v>1057</v>
      </c>
      <c r="D2758" s="275">
        <v>0</v>
      </c>
      <c r="E2758" s="275">
        <v>100</v>
      </c>
      <c r="F2758" s="275" t="s">
        <v>457</v>
      </c>
      <c r="G2758" s="275">
        <v>1</v>
      </c>
      <c r="H2758" s="275">
        <f>'Pixel-System'!AK48</f>
        <v>0</v>
      </c>
      <c r="I2758" s="276" t="s">
        <v>6239</v>
      </c>
      <c r="J2758" s="276">
        <f t="shared" si="42"/>
        <v>0</v>
      </c>
      <c r="K2758" s="277"/>
    </row>
    <row r="2759" spans="1:11" x14ac:dyDescent="0.15">
      <c r="A2759" s="274">
        <v>2758</v>
      </c>
      <c r="B2759" s="275" t="s">
        <v>3263</v>
      </c>
      <c r="C2759" s="275" t="s">
        <v>1057</v>
      </c>
      <c r="D2759" s="275">
        <v>0</v>
      </c>
      <c r="E2759" s="275">
        <v>100</v>
      </c>
      <c r="F2759" s="275" t="s">
        <v>457</v>
      </c>
      <c r="G2759" s="275">
        <v>1</v>
      </c>
      <c r="H2759" s="275">
        <f>'Pixel-System'!AK49</f>
        <v>0</v>
      </c>
      <c r="I2759" s="276" t="s">
        <v>6239</v>
      </c>
      <c r="J2759" s="276">
        <f t="shared" si="42"/>
        <v>0</v>
      </c>
      <c r="K2759" s="277"/>
    </row>
    <row r="2760" spans="1:11" x14ac:dyDescent="0.15">
      <c r="A2760" s="274">
        <v>2759</v>
      </c>
      <c r="B2760" s="275" t="s">
        <v>3264</v>
      </c>
      <c r="C2760" s="275" t="s">
        <v>1057</v>
      </c>
      <c r="D2760" s="275">
        <v>0</v>
      </c>
      <c r="E2760" s="275">
        <v>100</v>
      </c>
      <c r="F2760" s="275" t="s">
        <v>457</v>
      </c>
      <c r="G2760" s="275">
        <v>1</v>
      </c>
      <c r="H2760" s="275">
        <f>'Pixel-System'!AK50</f>
        <v>0</v>
      </c>
      <c r="I2760" s="276" t="s">
        <v>6239</v>
      </c>
      <c r="J2760" s="276">
        <f t="shared" si="42"/>
        <v>0</v>
      </c>
      <c r="K2760" s="277"/>
    </row>
    <row r="2761" spans="1:11" x14ac:dyDescent="0.15">
      <c r="A2761" s="274">
        <v>2760</v>
      </c>
      <c r="B2761" s="275" t="s">
        <v>3265</v>
      </c>
      <c r="C2761" s="275" t="s">
        <v>1057</v>
      </c>
      <c r="D2761" s="275">
        <v>0</v>
      </c>
      <c r="E2761" s="275">
        <v>100</v>
      </c>
      <c r="F2761" s="275" t="s">
        <v>457</v>
      </c>
      <c r="G2761" s="275">
        <v>1</v>
      </c>
      <c r="H2761" s="275">
        <f>'Pixel-System'!AK51</f>
        <v>0</v>
      </c>
      <c r="I2761" s="276" t="s">
        <v>6239</v>
      </c>
      <c r="J2761" s="276">
        <f t="shared" si="42"/>
        <v>0</v>
      </c>
      <c r="K2761" s="277"/>
    </row>
    <row r="2762" spans="1:11" x14ac:dyDescent="0.15">
      <c r="A2762" s="274">
        <v>2761</v>
      </c>
      <c r="B2762" s="275" t="s">
        <v>3266</v>
      </c>
      <c r="C2762" s="275" t="s">
        <v>1057</v>
      </c>
      <c r="D2762" s="275">
        <v>0</v>
      </c>
      <c r="E2762" s="275">
        <v>100</v>
      </c>
      <c r="F2762" s="275" t="s">
        <v>457</v>
      </c>
      <c r="G2762" s="275">
        <v>1</v>
      </c>
      <c r="H2762" s="275">
        <f>'Pixel-System'!AK52</f>
        <v>0</v>
      </c>
      <c r="I2762" s="276" t="s">
        <v>6239</v>
      </c>
      <c r="J2762" s="276">
        <f t="shared" si="42"/>
        <v>0</v>
      </c>
      <c r="K2762" s="277"/>
    </row>
    <row r="2763" spans="1:11" x14ac:dyDescent="0.15">
      <c r="A2763" s="274">
        <v>2762</v>
      </c>
      <c r="B2763" s="275" t="s">
        <v>3267</v>
      </c>
      <c r="C2763" s="275" t="s">
        <v>1057</v>
      </c>
      <c r="D2763" s="275">
        <v>0</v>
      </c>
      <c r="E2763" s="275">
        <v>100</v>
      </c>
      <c r="F2763" s="275" t="s">
        <v>457</v>
      </c>
      <c r="G2763" s="275">
        <v>1</v>
      </c>
      <c r="H2763" s="275">
        <f>'Pixel-System'!AK53</f>
        <v>0</v>
      </c>
      <c r="I2763" s="276" t="s">
        <v>6239</v>
      </c>
      <c r="J2763" s="276">
        <f t="shared" si="42"/>
        <v>0</v>
      </c>
      <c r="K2763" s="277"/>
    </row>
    <row r="2764" spans="1:11" x14ac:dyDescent="0.15">
      <c r="A2764" s="274">
        <v>2763</v>
      </c>
      <c r="B2764" s="275" t="s">
        <v>3268</v>
      </c>
      <c r="C2764" s="275" t="s">
        <v>1057</v>
      </c>
      <c r="D2764" s="275">
        <v>0</v>
      </c>
      <c r="E2764" s="275">
        <v>100</v>
      </c>
      <c r="F2764" s="275" t="s">
        <v>457</v>
      </c>
      <c r="G2764" s="275">
        <v>1</v>
      </c>
      <c r="H2764" s="275">
        <f>'Pixel-System'!AK54</f>
        <v>0</v>
      </c>
      <c r="I2764" s="276" t="s">
        <v>6239</v>
      </c>
      <c r="J2764" s="276">
        <f t="shared" si="42"/>
        <v>0</v>
      </c>
      <c r="K2764" s="277"/>
    </row>
    <row r="2765" spans="1:11" x14ac:dyDescent="0.15">
      <c r="A2765" s="274">
        <v>2764</v>
      </c>
      <c r="B2765" s="275" t="s">
        <v>3269</v>
      </c>
      <c r="C2765" s="275" t="s">
        <v>1057</v>
      </c>
      <c r="D2765" s="275">
        <v>0</v>
      </c>
      <c r="E2765" s="275">
        <v>100</v>
      </c>
      <c r="F2765" s="275" t="s">
        <v>457</v>
      </c>
      <c r="G2765" s="275">
        <v>1</v>
      </c>
      <c r="H2765" s="275">
        <f>'Pixel-System'!AK55</f>
        <v>0</v>
      </c>
      <c r="I2765" s="276" t="s">
        <v>6239</v>
      </c>
      <c r="J2765" s="276">
        <f t="shared" ref="J2765:J2828" si="43">H2765*100</f>
        <v>0</v>
      </c>
      <c r="K2765" s="277"/>
    </row>
    <row r="2766" spans="1:11" x14ac:dyDescent="0.15">
      <c r="A2766" s="274">
        <v>2765</v>
      </c>
      <c r="B2766" s="275" t="s">
        <v>3270</v>
      </c>
      <c r="C2766" s="275" t="s">
        <v>1057</v>
      </c>
      <c r="D2766" s="275">
        <v>0</v>
      </c>
      <c r="E2766" s="275">
        <v>100</v>
      </c>
      <c r="F2766" s="275" t="s">
        <v>457</v>
      </c>
      <c r="G2766" s="275">
        <v>1</v>
      </c>
      <c r="H2766" s="275">
        <f>'Pixel-System'!AK56</f>
        <v>0</v>
      </c>
      <c r="I2766" s="276" t="s">
        <v>6239</v>
      </c>
      <c r="J2766" s="276">
        <f t="shared" si="43"/>
        <v>0</v>
      </c>
      <c r="K2766" s="277"/>
    </row>
    <row r="2767" spans="1:11" x14ac:dyDescent="0.15">
      <c r="A2767" s="274">
        <v>2766</v>
      </c>
      <c r="B2767" s="275" t="s">
        <v>3271</v>
      </c>
      <c r="C2767" s="275" t="s">
        <v>1057</v>
      </c>
      <c r="D2767" s="275">
        <v>0</v>
      </c>
      <c r="E2767" s="275">
        <v>100</v>
      </c>
      <c r="F2767" s="275" t="s">
        <v>457</v>
      </c>
      <c r="G2767" s="275">
        <v>1</v>
      </c>
      <c r="H2767" s="275">
        <f>'Pixel-System'!AK57</f>
        <v>0</v>
      </c>
      <c r="I2767" s="276" t="s">
        <v>6239</v>
      </c>
      <c r="J2767" s="276">
        <f t="shared" si="43"/>
        <v>0</v>
      </c>
      <c r="K2767" s="277"/>
    </row>
    <row r="2768" spans="1:11" x14ac:dyDescent="0.15">
      <c r="A2768" s="274">
        <v>2767</v>
      </c>
      <c r="B2768" s="275" t="s">
        <v>3272</v>
      </c>
      <c r="C2768" s="275" t="s">
        <v>1057</v>
      </c>
      <c r="D2768" s="275">
        <v>0</v>
      </c>
      <c r="E2768" s="275">
        <v>100</v>
      </c>
      <c r="F2768" s="275" t="s">
        <v>457</v>
      </c>
      <c r="G2768" s="275">
        <v>1</v>
      </c>
      <c r="H2768" s="275">
        <f>'Pixel-System'!AK58</f>
        <v>0</v>
      </c>
      <c r="I2768" s="276" t="s">
        <v>6239</v>
      </c>
      <c r="J2768" s="276">
        <f t="shared" si="43"/>
        <v>0</v>
      </c>
      <c r="K2768" s="277"/>
    </row>
    <row r="2769" spans="1:11" x14ac:dyDescent="0.15">
      <c r="A2769" s="274">
        <v>2768</v>
      </c>
      <c r="B2769" s="275" t="s">
        <v>3273</v>
      </c>
      <c r="C2769" s="275" t="s">
        <v>1057</v>
      </c>
      <c r="D2769" s="275">
        <v>0</v>
      </c>
      <c r="E2769" s="275">
        <v>100</v>
      </c>
      <c r="F2769" s="275" t="s">
        <v>457</v>
      </c>
      <c r="G2769" s="275">
        <v>1</v>
      </c>
      <c r="H2769" s="275">
        <f>'Pixel-System'!AK59</f>
        <v>37</v>
      </c>
      <c r="I2769" s="276" t="s">
        <v>6239</v>
      </c>
      <c r="J2769" s="276">
        <f t="shared" si="43"/>
        <v>3700</v>
      </c>
      <c r="K2769" s="277"/>
    </row>
    <row r="2770" spans="1:11" x14ac:dyDescent="0.15">
      <c r="A2770" s="274">
        <v>2769</v>
      </c>
      <c r="B2770" s="275" t="s">
        <v>3274</v>
      </c>
      <c r="C2770" s="275" t="s">
        <v>1057</v>
      </c>
      <c r="D2770" s="275">
        <v>0</v>
      </c>
      <c r="E2770" s="275">
        <v>100</v>
      </c>
      <c r="F2770" s="275" t="s">
        <v>457</v>
      </c>
      <c r="G2770" s="275">
        <v>1</v>
      </c>
      <c r="H2770" s="275">
        <f>'Pixel-System'!AK60</f>
        <v>36</v>
      </c>
      <c r="I2770" s="276" t="s">
        <v>6239</v>
      </c>
      <c r="J2770" s="276">
        <f t="shared" si="43"/>
        <v>3600</v>
      </c>
      <c r="K2770" s="277"/>
    </row>
    <row r="2771" spans="1:11" x14ac:dyDescent="0.15">
      <c r="A2771" s="274">
        <v>2770</v>
      </c>
      <c r="B2771" s="275" t="s">
        <v>3275</v>
      </c>
      <c r="C2771" s="275" t="s">
        <v>1057</v>
      </c>
      <c r="D2771" s="275">
        <v>0</v>
      </c>
      <c r="E2771" s="275">
        <v>100</v>
      </c>
      <c r="F2771" s="275" t="s">
        <v>457</v>
      </c>
      <c r="G2771" s="275">
        <v>1</v>
      </c>
      <c r="H2771" s="275">
        <f>'Pixel-System'!AK61</f>
        <v>34</v>
      </c>
      <c r="I2771" s="276" t="s">
        <v>6239</v>
      </c>
      <c r="J2771" s="276">
        <f t="shared" si="43"/>
        <v>3400</v>
      </c>
      <c r="K2771" s="277"/>
    </row>
    <row r="2772" spans="1:11" x14ac:dyDescent="0.15">
      <c r="A2772" s="274">
        <v>2771</v>
      </c>
      <c r="B2772" s="275" t="s">
        <v>3276</v>
      </c>
      <c r="C2772" s="275" t="s">
        <v>1057</v>
      </c>
      <c r="D2772" s="275">
        <v>0</v>
      </c>
      <c r="E2772" s="275">
        <v>100</v>
      </c>
      <c r="F2772" s="275" t="s">
        <v>457</v>
      </c>
      <c r="G2772" s="275">
        <v>1</v>
      </c>
      <c r="H2772" s="275">
        <f>'Pixel-System'!AK62</f>
        <v>32</v>
      </c>
      <c r="I2772" s="276" t="s">
        <v>6239</v>
      </c>
      <c r="J2772" s="276">
        <f t="shared" si="43"/>
        <v>3200</v>
      </c>
      <c r="K2772" s="277"/>
    </row>
    <row r="2773" spans="1:11" x14ac:dyDescent="0.15">
      <c r="A2773" s="274">
        <v>2772</v>
      </c>
      <c r="B2773" s="275" t="s">
        <v>3277</v>
      </c>
      <c r="C2773" s="275" t="s">
        <v>1057</v>
      </c>
      <c r="D2773" s="275">
        <v>0</v>
      </c>
      <c r="E2773" s="275">
        <v>100</v>
      </c>
      <c r="F2773" s="275" t="s">
        <v>457</v>
      </c>
      <c r="G2773" s="275">
        <v>1</v>
      </c>
      <c r="H2773" s="275">
        <f>'Pixel-System'!AK63</f>
        <v>30</v>
      </c>
      <c r="I2773" s="276" t="s">
        <v>6239</v>
      </c>
      <c r="J2773" s="276">
        <f t="shared" si="43"/>
        <v>3000</v>
      </c>
      <c r="K2773" s="277"/>
    </row>
    <row r="2774" spans="1:11" x14ac:dyDescent="0.15">
      <c r="A2774" s="274">
        <v>2773</v>
      </c>
      <c r="B2774" s="275" t="s">
        <v>3278</v>
      </c>
      <c r="C2774" s="275" t="s">
        <v>1057</v>
      </c>
      <c r="D2774" s="275">
        <v>0</v>
      </c>
      <c r="E2774" s="275">
        <v>100</v>
      </c>
      <c r="F2774" s="275" t="s">
        <v>457</v>
      </c>
      <c r="G2774" s="275">
        <v>1</v>
      </c>
      <c r="H2774" s="275">
        <f>'Pixel-System'!AK64</f>
        <v>28</v>
      </c>
      <c r="I2774" s="276" t="s">
        <v>6239</v>
      </c>
      <c r="J2774" s="276">
        <f t="shared" si="43"/>
        <v>2800</v>
      </c>
      <c r="K2774" s="277"/>
    </row>
    <row r="2775" spans="1:11" x14ac:dyDescent="0.15">
      <c r="A2775" s="274">
        <v>2774</v>
      </c>
      <c r="B2775" s="275" t="s">
        <v>3279</v>
      </c>
      <c r="C2775" s="275" t="s">
        <v>1057</v>
      </c>
      <c r="D2775" s="275">
        <v>0</v>
      </c>
      <c r="E2775" s="275">
        <v>100</v>
      </c>
      <c r="F2775" s="275" t="s">
        <v>457</v>
      </c>
      <c r="G2775" s="275">
        <v>1</v>
      </c>
      <c r="H2775" s="275">
        <f>'Pixel-System'!AK65</f>
        <v>25</v>
      </c>
      <c r="I2775" s="276" t="s">
        <v>6239</v>
      </c>
      <c r="J2775" s="276">
        <f t="shared" si="43"/>
        <v>2500</v>
      </c>
      <c r="K2775" s="277"/>
    </row>
    <row r="2776" spans="1:11" x14ac:dyDescent="0.15">
      <c r="A2776" s="274">
        <v>2775</v>
      </c>
      <c r="B2776" s="275" t="s">
        <v>3280</v>
      </c>
      <c r="C2776" s="275" t="s">
        <v>1057</v>
      </c>
      <c r="D2776" s="275">
        <v>0</v>
      </c>
      <c r="E2776" s="275">
        <v>100</v>
      </c>
      <c r="F2776" s="275" t="s">
        <v>457</v>
      </c>
      <c r="G2776" s="275">
        <v>1</v>
      </c>
      <c r="H2776" s="275">
        <f>'Pixel-System'!AK66</f>
        <v>23</v>
      </c>
      <c r="I2776" s="276" t="s">
        <v>6239</v>
      </c>
      <c r="J2776" s="276">
        <f t="shared" si="43"/>
        <v>2300</v>
      </c>
      <c r="K2776" s="277"/>
    </row>
    <row r="2777" spans="1:11" x14ac:dyDescent="0.15">
      <c r="A2777" s="274">
        <v>2776</v>
      </c>
      <c r="B2777" s="275" t="s">
        <v>3281</v>
      </c>
      <c r="C2777" s="275" t="s">
        <v>1057</v>
      </c>
      <c r="D2777" s="275">
        <v>0</v>
      </c>
      <c r="E2777" s="275">
        <v>100</v>
      </c>
      <c r="F2777" s="275" t="s">
        <v>457</v>
      </c>
      <c r="G2777" s="275">
        <v>1</v>
      </c>
      <c r="H2777" s="275">
        <f>'Pixel-System'!AK67</f>
        <v>20</v>
      </c>
      <c r="I2777" s="276" t="s">
        <v>6239</v>
      </c>
      <c r="J2777" s="276">
        <f t="shared" si="43"/>
        <v>2000</v>
      </c>
      <c r="K2777" s="277"/>
    </row>
    <row r="2778" spans="1:11" x14ac:dyDescent="0.15">
      <c r="A2778" s="274">
        <v>2777</v>
      </c>
      <c r="B2778" s="275" t="s">
        <v>3282</v>
      </c>
      <c r="C2778" s="275" t="s">
        <v>1057</v>
      </c>
      <c r="D2778" s="275">
        <v>0</v>
      </c>
      <c r="E2778" s="275">
        <v>100</v>
      </c>
      <c r="F2778" s="275" t="s">
        <v>457</v>
      </c>
      <c r="G2778" s="275">
        <v>1</v>
      </c>
      <c r="H2778" s="275">
        <f>'Pixel-System'!AK68</f>
        <v>18</v>
      </c>
      <c r="I2778" s="276" t="s">
        <v>6239</v>
      </c>
      <c r="J2778" s="276">
        <f t="shared" si="43"/>
        <v>1800</v>
      </c>
      <c r="K2778" s="277"/>
    </row>
    <row r="2779" spans="1:11" x14ac:dyDescent="0.15">
      <c r="A2779" s="274">
        <v>2778</v>
      </c>
      <c r="B2779" s="275" t="s">
        <v>3283</v>
      </c>
      <c r="C2779" s="275" t="s">
        <v>1057</v>
      </c>
      <c r="D2779" s="275">
        <v>0</v>
      </c>
      <c r="E2779" s="275">
        <v>100</v>
      </c>
      <c r="F2779" s="275" t="s">
        <v>457</v>
      </c>
      <c r="G2779" s="275">
        <v>1</v>
      </c>
      <c r="H2779" s="275">
        <f>'Pixel-System'!AK69</f>
        <v>15</v>
      </c>
      <c r="I2779" s="276" t="s">
        <v>6239</v>
      </c>
      <c r="J2779" s="276">
        <f t="shared" si="43"/>
        <v>1500</v>
      </c>
      <c r="K2779" s="277"/>
    </row>
    <row r="2780" spans="1:11" x14ac:dyDescent="0.15">
      <c r="A2780" s="274">
        <v>2779</v>
      </c>
      <c r="B2780" s="275" t="s">
        <v>3284</v>
      </c>
      <c r="C2780" s="275" t="s">
        <v>1057</v>
      </c>
      <c r="D2780" s="275">
        <v>0</v>
      </c>
      <c r="E2780" s="275">
        <v>100</v>
      </c>
      <c r="F2780" s="275" t="s">
        <v>457</v>
      </c>
      <c r="G2780" s="275">
        <v>1</v>
      </c>
      <c r="H2780" s="275">
        <f>'Pixel-System'!AK70</f>
        <v>13</v>
      </c>
      <c r="I2780" s="276" t="s">
        <v>6239</v>
      </c>
      <c r="J2780" s="276">
        <f t="shared" si="43"/>
        <v>1300</v>
      </c>
      <c r="K2780" s="277"/>
    </row>
    <row r="2781" spans="1:11" x14ac:dyDescent="0.15">
      <c r="A2781" s="274">
        <v>2780</v>
      </c>
      <c r="B2781" s="275" t="s">
        <v>3285</v>
      </c>
      <c r="C2781" s="275" t="s">
        <v>1057</v>
      </c>
      <c r="D2781" s="275">
        <v>0</v>
      </c>
      <c r="E2781" s="275">
        <v>100</v>
      </c>
      <c r="F2781" s="275" t="s">
        <v>457</v>
      </c>
      <c r="G2781" s="275">
        <v>1</v>
      </c>
      <c r="H2781" s="275">
        <f>'Pixel-System'!AK71</f>
        <v>10</v>
      </c>
      <c r="I2781" s="276" t="s">
        <v>6239</v>
      </c>
      <c r="J2781" s="276">
        <f t="shared" si="43"/>
        <v>1000</v>
      </c>
      <c r="K2781" s="277"/>
    </row>
    <row r="2782" spans="1:11" x14ac:dyDescent="0.15">
      <c r="A2782" s="274">
        <v>2781</v>
      </c>
      <c r="B2782" s="275" t="s">
        <v>3286</v>
      </c>
      <c r="C2782" s="275" t="s">
        <v>1057</v>
      </c>
      <c r="D2782" s="275">
        <v>0</v>
      </c>
      <c r="E2782" s="275">
        <v>100</v>
      </c>
      <c r="F2782" s="275" t="s">
        <v>457</v>
      </c>
      <c r="G2782" s="275">
        <v>1</v>
      </c>
      <c r="H2782" s="275">
        <f>'Pixel-System'!AK72</f>
        <v>8</v>
      </c>
      <c r="I2782" s="276" t="s">
        <v>6239</v>
      </c>
      <c r="J2782" s="276">
        <f t="shared" si="43"/>
        <v>800</v>
      </c>
      <c r="K2782" s="277"/>
    </row>
    <row r="2783" spans="1:11" x14ac:dyDescent="0.15">
      <c r="A2783" s="274">
        <v>2782</v>
      </c>
      <c r="B2783" s="275" t="s">
        <v>3287</v>
      </c>
      <c r="C2783" s="275" t="s">
        <v>1057</v>
      </c>
      <c r="D2783" s="275">
        <v>0</v>
      </c>
      <c r="E2783" s="275">
        <v>100</v>
      </c>
      <c r="F2783" s="275" t="s">
        <v>457</v>
      </c>
      <c r="G2783" s="275">
        <v>1</v>
      </c>
      <c r="H2783" s="275">
        <f>'Pixel-System'!AK73</f>
        <v>0</v>
      </c>
      <c r="I2783" s="276" t="s">
        <v>6239</v>
      </c>
      <c r="J2783" s="276">
        <f t="shared" si="43"/>
        <v>0</v>
      </c>
      <c r="K2783" s="277"/>
    </row>
    <row r="2784" spans="1:11" x14ac:dyDescent="0.15">
      <c r="A2784" s="274">
        <v>2783</v>
      </c>
      <c r="B2784" s="285" t="s">
        <v>3288</v>
      </c>
      <c r="C2784" s="285" t="s">
        <v>1057</v>
      </c>
      <c r="D2784" s="285">
        <v>0</v>
      </c>
      <c r="E2784" s="285">
        <v>100</v>
      </c>
      <c r="F2784" s="285" t="s">
        <v>457</v>
      </c>
      <c r="G2784" s="285">
        <v>1</v>
      </c>
      <c r="H2784" s="285">
        <f>'Pixel-System'!AK74</f>
        <v>0</v>
      </c>
      <c r="I2784" s="345" t="s">
        <v>6227</v>
      </c>
      <c r="J2784" s="345">
        <f t="shared" si="43"/>
        <v>0</v>
      </c>
      <c r="K2784" s="277"/>
    </row>
    <row r="2785" spans="1:11" x14ac:dyDescent="0.15">
      <c r="A2785" s="274">
        <v>2784</v>
      </c>
      <c r="B2785" s="285" t="s">
        <v>3289</v>
      </c>
      <c r="C2785" s="285" t="s">
        <v>1057</v>
      </c>
      <c r="D2785" s="285">
        <v>0</v>
      </c>
      <c r="E2785" s="285">
        <v>100</v>
      </c>
      <c r="F2785" s="285" t="s">
        <v>457</v>
      </c>
      <c r="G2785" s="285">
        <v>1</v>
      </c>
      <c r="H2785" s="285">
        <f>'Pixel-System'!AK75</f>
        <v>0</v>
      </c>
      <c r="I2785" s="345" t="s">
        <v>6227</v>
      </c>
      <c r="J2785" s="345">
        <f t="shared" si="43"/>
        <v>0</v>
      </c>
      <c r="K2785" s="277"/>
    </row>
    <row r="2786" spans="1:11" x14ac:dyDescent="0.15">
      <c r="A2786" s="274">
        <v>2785</v>
      </c>
      <c r="B2786" s="285" t="s">
        <v>3290</v>
      </c>
      <c r="C2786" s="285" t="s">
        <v>1057</v>
      </c>
      <c r="D2786" s="285">
        <v>0</v>
      </c>
      <c r="E2786" s="285">
        <v>100</v>
      </c>
      <c r="F2786" s="285" t="s">
        <v>457</v>
      </c>
      <c r="G2786" s="285">
        <v>1</v>
      </c>
      <c r="H2786" s="285">
        <f>'Pixel-System'!AK76</f>
        <v>0</v>
      </c>
      <c r="I2786" s="345" t="s">
        <v>6227</v>
      </c>
      <c r="J2786" s="345">
        <f t="shared" si="43"/>
        <v>0</v>
      </c>
      <c r="K2786" s="277"/>
    </row>
    <row r="2787" spans="1:11" x14ac:dyDescent="0.15">
      <c r="A2787" s="274">
        <v>2786</v>
      </c>
      <c r="B2787" s="285" t="s">
        <v>3291</v>
      </c>
      <c r="C2787" s="285" t="s">
        <v>1057</v>
      </c>
      <c r="D2787" s="285">
        <v>0</v>
      </c>
      <c r="E2787" s="285">
        <v>100</v>
      </c>
      <c r="F2787" s="285" t="s">
        <v>457</v>
      </c>
      <c r="G2787" s="285">
        <v>1</v>
      </c>
      <c r="H2787" s="285">
        <f>'Pixel-System'!AK77</f>
        <v>0</v>
      </c>
      <c r="I2787" s="345" t="s">
        <v>6227</v>
      </c>
      <c r="J2787" s="345">
        <f t="shared" si="43"/>
        <v>0</v>
      </c>
      <c r="K2787" s="277"/>
    </row>
    <row r="2788" spans="1:11" x14ac:dyDescent="0.15">
      <c r="A2788" s="274">
        <v>2787</v>
      </c>
      <c r="B2788" s="285" t="s">
        <v>3292</v>
      </c>
      <c r="C2788" s="285" t="s">
        <v>1057</v>
      </c>
      <c r="D2788" s="285">
        <v>0</v>
      </c>
      <c r="E2788" s="285">
        <v>100</v>
      </c>
      <c r="F2788" s="285" t="s">
        <v>457</v>
      </c>
      <c r="G2788" s="285">
        <v>1</v>
      </c>
      <c r="H2788" s="285">
        <f>'Pixel-System'!AK78</f>
        <v>0</v>
      </c>
      <c r="I2788" s="345" t="s">
        <v>6227</v>
      </c>
      <c r="J2788" s="345">
        <f t="shared" si="43"/>
        <v>0</v>
      </c>
      <c r="K2788" s="277"/>
    </row>
    <row r="2789" spans="1:11" x14ac:dyDescent="0.15">
      <c r="A2789" s="274">
        <v>2788</v>
      </c>
      <c r="B2789" s="285" t="s">
        <v>3293</v>
      </c>
      <c r="C2789" s="285" t="s">
        <v>1057</v>
      </c>
      <c r="D2789" s="285">
        <v>0</v>
      </c>
      <c r="E2789" s="285">
        <v>100</v>
      </c>
      <c r="F2789" s="285" t="s">
        <v>457</v>
      </c>
      <c r="G2789" s="285">
        <v>1</v>
      </c>
      <c r="H2789" s="285">
        <f>'Pixel-System'!AK79</f>
        <v>0</v>
      </c>
      <c r="I2789" s="345" t="s">
        <v>6227</v>
      </c>
      <c r="J2789" s="345">
        <f t="shared" si="43"/>
        <v>0</v>
      </c>
      <c r="K2789" s="277"/>
    </row>
    <row r="2790" spans="1:11" x14ac:dyDescent="0.15">
      <c r="A2790" s="274">
        <v>2789</v>
      </c>
      <c r="B2790" s="285" t="s">
        <v>3294</v>
      </c>
      <c r="C2790" s="285" t="s">
        <v>1057</v>
      </c>
      <c r="D2790" s="285">
        <v>0</v>
      </c>
      <c r="E2790" s="285">
        <v>100</v>
      </c>
      <c r="F2790" s="285" t="s">
        <v>457</v>
      </c>
      <c r="G2790" s="285">
        <v>1</v>
      </c>
      <c r="H2790" s="285">
        <f>'Pixel-System'!AK80</f>
        <v>0</v>
      </c>
      <c r="I2790" s="345" t="s">
        <v>6227</v>
      </c>
      <c r="J2790" s="345">
        <f t="shared" si="43"/>
        <v>0</v>
      </c>
      <c r="K2790" s="277"/>
    </row>
    <row r="2791" spans="1:11" x14ac:dyDescent="0.15">
      <c r="A2791" s="274">
        <v>2790</v>
      </c>
      <c r="B2791" s="285" t="s">
        <v>3295</v>
      </c>
      <c r="C2791" s="285" t="s">
        <v>1057</v>
      </c>
      <c r="D2791" s="285">
        <v>0</v>
      </c>
      <c r="E2791" s="285">
        <v>100</v>
      </c>
      <c r="F2791" s="285" t="s">
        <v>457</v>
      </c>
      <c r="G2791" s="285">
        <v>1</v>
      </c>
      <c r="H2791" s="285">
        <f>'Pixel-System'!AK81</f>
        <v>0</v>
      </c>
      <c r="I2791" s="345" t="s">
        <v>6227</v>
      </c>
      <c r="J2791" s="345">
        <f t="shared" si="43"/>
        <v>0</v>
      </c>
      <c r="K2791" s="277"/>
    </row>
    <row r="2792" spans="1:11" x14ac:dyDescent="0.15">
      <c r="A2792" s="274">
        <v>2791</v>
      </c>
      <c r="B2792" s="285" t="s">
        <v>3296</v>
      </c>
      <c r="C2792" s="285" t="s">
        <v>1057</v>
      </c>
      <c r="D2792" s="285">
        <v>0</v>
      </c>
      <c r="E2792" s="285">
        <v>100</v>
      </c>
      <c r="F2792" s="285" t="s">
        <v>457</v>
      </c>
      <c r="G2792" s="285">
        <v>1</v>
      </c>
      <c r="H2792" s="285">
        <f>'Pixel-System'!AK82</f>
        <v>0</v>
      </c>
      <c r="I2792" s="345" t="s">
        <v>6227</v>
      </c>
      <c r="J2792" s="345">
        <f t="shared" si="43"/>
        <v>0</v>
      </c>
      <c r="K2792" s="277"/>
    </row>
    <row r="2793" spans="1:11" x14ac:dyDescent="0.15">
      <c r="A2793" s="274">
        <v>2792</v>
      </c>
      <c r="B2793" s="285" t="s">
        <v>3297</v>
      </c>
      <c r="C2793" s="285" t="s">
        <v>1057</v>
      </c>
      <c r="D2793" s="285">
        <v>0</v>
      </c>
      <c r="E2793" s="285">
        <v>100</v>
      </c>
      <c r="F2793" s="285" t="s">
        <v>457</v>
      </c>
      <c r="G2793" s="285">
        <v>1</v>
      </c>
      <c r="H2793" s="285">
        <f>'Pixel-System'!AK83</f>
        <v>0</v>
      </c>
      <c r="I2793" s="345" t="s">
        <v>6227</v>
      </c>
      <c r="J2793" s="345">
        <f t="shared" si="43"/>
        <v>0</v>
      </c>
      <c r="K2793" s="277"/>
    </row>
    <row r="2794" spans="1:11" x14ac:dyDescent="0.15">
      <c r="A2794" s="274">
        <v>2793</v>
      </c>
      <c r="B2794" s="285" t="s">
        <v>3298</v>
      </c>
      <c r="C2794" s="285" t="s">
        <v>1057</v>
      </c>
      <c r="D2794" s="285">
        <v>0</v>
      </c>
      <c r="E2794" s="285">
        <v>100</v>
      </c>
      <c r="F2794" s="285" t="s">
        <v>457</v>
      </c>
      <c r="G2794" s="285">
        <v>1</v>
      </c>
      <c r="H2794" s="285">
        <f>'Pixel-System'!AK84</f>
        <v>0</v>
      </c>
      <c r="I2794" s="345" t="s">
        <v>6227</v>
      </c>
      <c r="J2794" s="345">
        <f t="shared" si="43"/>
        <v>0</v>
      </c>
      <c r="K2794" s="277"/>
    </row>
    <row r="2795" spans="1:11" x14ac:dyDescent="0.15">
      <c r="A2795" s="274">
        <v>2794</v>
      </c>
      <c r="B2795" s="285" t="s">
        <v>3299</v>
      </c>
      <c r="C2795" s="285" t="s">
        <v>1057</v>
      </c>
      <c r="D2795" s="285">
        <v>0</v>
      </c>
      <c r="E2795" s="285">
        <v>100</v>
      </c>
      <c r="F2795" s="285" t="s">
        <v>457</v>
      </c>
      <c r="G2795" s="285">
        <v>1</v>
      </c>
      <c r="H2795" s="285">
        <f>'Pixel-System'!AK85</f>
        <v>0</v>
      </c>
      <c r="I2795" s="345" t="s">
        <v>6227</v>
      </c>
      <c r="J2795" s="345">
        <f t="shared" si="43"/>
        <v>0</v>
      </c>
      <c r="K2795" s="277"/>
    </row>
    <row r="2796" spans="1:11" x14ac:dyDescent="0.15">
      <c r="A2796" s="274">
        <v>2795</v>
      </c>
      <c r="B2796" s="285" t="s">
        <v>3300</v>
      </c>
      <c r="C2796" s="285" t="s">
        <v>1057</v>
      </c>
      <c r="D2796" s="285">
        <v>0</v>
      </c>
      <c r="E2796" s="285">
        <v>100</v>
      </c>
      <c r="F2796" s="285" t="s">
        <v>457</v>
      </c>
      <c r="G2796" s="285">
        <v>1</v>
      </c>
      <c r="H2796" s="285">
        <f>'Pixel-System'!AK86</f>
        <v>0</v>
      </c>
      <c r="I2796" s="345" t="s">
        <v>6227</v>
      </c>
      <c r="J2796" s="345">
        <f t="shared" si="43"/>
        <v>0</v>
      </c>
      <c r="K2796" s="277"/>
    </row>
    <row r="2797" spans="1:11" x14ac:dyDescent="0.15">
      <c r="A2797" s="274">
        <v>2796</v>
      </c>
      <c r="B2797" s="285" t="s">
        <v>3301</v>
      </c>
      <c r="C2797" s="285" t="s">
        <v>1057</v>
      </c>
      <c r="D2797" s="285">
        <v>0</v>
      </c>
      <c r="E2797" s="285">
        <v>100</v>
      </c>
      <c r="F2797" s="285" t="s">
        <v>457</v>
      </c>
      <c r="G2797" s="285">
        <v>1</v>
      </c>
      <c r="H2797" s="285">
        <f>'Pixel-System'!AK87</f>
        <v>0</v>
      </c>
      <c r="I2797" s="345" t="s">
        <v>6227</v>
      </c>
      <c r="J2797" s="345">
        <f t="shared" si="43"/>
        <v>0</v>
      </c>
      <c r="K2797" s="277"/>
    </row>
    <row r="2798" spans="1:11" x14ac:dyDescent="0.15">
      <c r="A2798" s="274">
        <v>2797</v>
      </c>
      <c r="B2798" s="285" t="s">
        <v>3302</v>
      </c>
      <c r="C2798" s="285" t="s">
        <v>1057</v>
      </c>
      <c r="D2798" s="285">
        <v>0</v>
      </c>
      <c r="E2798" s="285">
        <v>100</v>
      </c>
      <c r="F2798" s="285" t="s">
        <v>457</v>
      </c>
      <c r="G2798" s="285">
        <v>1</v>
      </c>
      <c r="H2798" s="285">
        <f>'Pixel-System'!AK88</f>
        <v>0</v>
      </c>
      <c r="I2798" s="345" t="s">
        <v>6227</v>
      </c>
      <c r="J2798" s="345">
        <f t="shared" si="43"/>
        <v>0</v>
      </c>
      <c r="K2798" s="277"/>
    </row>
    <row r="2799" spans="1:11" x14ac:dyDescent="0.15">
      <c r="A2799" s="274">
        <v>2798</v>
      </c>
      <c r="B2799" s="285" t="s">
        <v>3303</v>
      </c>
      <c r="C2799" s="285" t="s">
        <v>1057</v>
      </c>
      <c r="D2799" s="285">
        <v>0</v>
      </c>
      <c r="E2799" s="285">
        <v>100</v>
      </c>
      <c r="F2799" s="285" t="s">
        <v>457</v>
      </c>
      <c r="G2799" s="285">
        <v>1</v>
      </c>
      <c r="H2799" s="285">
        <f>'Pixel-System'!AK89</f>
        <v>0</v>
      </c>
      <c r="I2799" s="345" t="s">
        <v>6227</v>
      </c>
      <c r="J2799" s="345">
        <f t="shared" si="43"/>
        <v>0</v>
      </c>
      <c r="K2799" s="277"/>
    </row>
    <row r="2800" spans="1:11" x14ac:dyDescent="0.15">
      <c r="A2800" s="274">
        <v>2799</v>
      </c>
      <c r="B2800" s="285" t="s">
        <v>3304</v>
      </c>
      <c r="C2800" s="285" t="s">
        <v>1057</v>
      </c>
      <c r="D2800" s="285">
        <v>0</v>
      </c>
      <c r="E2800" s="285">
        <v>100</v>
      </c>
      <c r="F2800" s="285" t="s">
        <v>457</v>
      </c>
      <c r="G2800" s="285">
        <v>1</v>
      </c>
      <c r="H2800" s="285">
        <f>'Pixel-System'!AK90</f>
        <v>0</v>
      </c>
      <c r="I2800" s="345" t="s">
        <v>6227</v>
      </c>
      <c r="J2800" s="345">
        <f t="shared" si="43"/>
        <v>0</v>
      </c>
      <c r="K2800" s="277"/>
    </row>
    <row r="2801" spans="1:11" x14ac:dyDescent="0.15">
      <c r="A2801" s="274">
        <v>2800</v>
      </c>
      <c r="B2801" s="285" t="s">
        <v>3305</v>
      </c>
      <c r="C2801" s="285" t="s">
        <v>1057</v>
      </c>
      <c r="D2801" s="285">
        <v>0</v>
      </c>
      <c r="E2801" s="285">
        <v>100</v>
      </c>
      <c r="F2801" s="285" t="s">
        <v>457</v>
      </c>
      <c r="G2801" s="285">
        <v>1</v>
      </c>
      <c r="H2801" s="285">
        <f>'Pixel-System'!AK91</f>
        <v>0</v>
      </c>
      <c r="I2801" s="345" t="s">
        <v>6227</v>
      </c>
      <c r="J2801" s="345">
        <f t="shared" si="43"/>
        <v>0</v>
      </c>
      <c r="K2801" s="277"/>
    </row>
    <row r="2802" spans="1:11" x14ac:dyDescent="0.15">
      <c r="A2802" s="274">
        <v>2801</v>
      </c>
      <c r="B2802" s="285" t="s">
        <v>3306</v>
      </c>
      <c r="C2802" s="285" t="s">
        <v>1057</v>
      </c>
      <c r="D2802" s="285">
        <v>0</v>
      </c>
      <c r="E2802" s="285">
        <v>100</v>
      </c>
      <c r="F2802" s="285" t="s">
        <v>457</v>
      </c>
      <c r="G2802" s="285">
        <v>1</v>
      </c>
      <c r="H2802" s="285">
        <f>'Pixel-System'!AK92</f>
        <v>0</v>
      </c>
      <c r="I2802" s="345" t="s">
        <v>6227</v>
      </c>
      <c r="J2802" s="345">
        <f t="shared" si="43"/>
        <v>0</v>
      </c>
      <c r="K2802" s="277"/>
    </row>
    <row r="2803" spans="1:11" x14ac:dyDescent="0.15">
      <c r="A2803" s="274">
        <v>2802</v>
      </c>
      <c r="B2803" s="285" t="s">
        <v>3307</v>
      </c>
      <c r="C2803" s="285" t="s">
        <v>1057</v>
      </c>
      <c r="D2803" s="285">
        <v>0</v>
      </c>
      <c r="E2803" s="285">
        <v>100</v>
      </c>
      <c r="F2803" s="285" t="s">
        <v>457</v>
      </c>
      <c r="G2803" s="285">
        <v>1</v>
      </c>
      <c r="H2803" s="285">
        <f>'Pixel-System'!AK93</f>
        <v>0</v>
      </c>
      <c r="I2803" s="345" t="s">
        <v>6227</v>
      </c>
      <c r="J2803" s="345">
        <f t="shared" si="43"/>
        <v>0</v>
      </c>
      <c r="K2803" s="277"/>
    </row>
    <row r="2804" spans="1:11" x14ac:dyDescent="0.15">
      <c r="A2804" s="274">
        <v>2803</v>
      </c>
      <c r="B2804" s="285" t="s">
        <v>3308</v>
      </c>
      <c r="C2804" s="285" t="s">
        <v>1057</v>
      </c>
      <c r="D2804" s="285">
        <v>0</v>
      </c>
      <c r="E2804" s="285">
        <v>100</v>
      </c>
      <c r="F2804" s="285" t="s">
        <v>457</v>
      </c>
      <c r="G2804" s="285">
        <v>1</v>
      </c>
      <c r="H2804" s="285">
        <f>'Pixel-System'!AK94</f>
        <v>0</v>
      </c>
      <c r="I2804" s="345" t="s">
        <v>6227</v>
      </c>
      <c r="J2804" s="345">
        <f t="shared" si="43"/>
        <v>0</v>
      </c>
      <c r="K2804" s="277"/>
    </row>
    <row r="2805" spans="1:11" x14ac:dyDescent="0.15">
      <c r="A2805" s="274">
        <v>2804</v>
      </c>
      <c r="B2805" s="285" t="s">
        <v>3309</v>
      </c>
      <c r="C2805" s="285" t="s">
        <v>1057</v>
      </c>
      <c r="D2805" s="285">
        <v>0</v>
      </c>
      <c r="E2805" s="285">
        <v>100</v>
      </c>
      <c r="F2805" s="285" t="s">
        <v>457</v>
      </c>
      <c r="G2805" s="285">
        <v>1</v>
      </c>
      <c r="H2805" s="285">
        <f>'Pixel-System'!AK95</f>
        <v>0</v>
      </c>
      <c r="I2805" s="345" t="s">
        <v>6227</v>
      </c>
      <c r="J2805" s="345">
        <f t="shared" si="43"/>
        <v>0</v>
      </c>
      <c r="K2805" s="277"/>
    </row>
    <row r="2806" spans="1:11" x14ac:dyDescent="0.15">
      <c r="A2806" s="274">
        <v>2805</v>
      </c>
      <c r="B2806" s="285" t="s">
        <v>3310</v>
      </c>
      <c r="C2806" s="285" t="s">
        <v>1057</v>
      </c>
      <c r="D2806" s="285">
        <v>0</v>
      </c>
      <c r="E2806" s="285">
        <v>100</v>
      </c>
      <c r="F2806" s="285" t="s">
        <v>457</v>
      </c>
      <c r="G2806" s="285">
        <v>1</v>
      </c>
      <c r="H2806" s="285">
        <f>'Pixel-System'!AK96</f>
        <v>0</v>
      </c>
      <c r="I2806" s="345" t="s">
        <v>6227</v>
      </c>
      <c r="J2806" s="345">
        <f t="shared" si="43"/>
        <v>0</v>
      </c>
      <c r="K2806" s="277"/>
    </row>
    <row r="2807" spans="1:11" x14ac:dyDescent="0.15">
      <c r="A2807" s="274">
        <v>2806</v>
      </c>
      <c r="B2807" s="285" t="s">
        <v>3311</v>
      </c>
      <c r="C2807" s="285" t="s">
        <v>1057</v>
      </c>
      <c r="D2807" s="285">
        <v>0</v>
      </c>
      <c r="E2807" s="285">
        <v>100</v>
      </c>
      <c r="F2807" s="285" t="s">
        <v>457</v>
      </c>
      <c r="G2807" s="285">
        <v>1</v>
      </c>
      <c r="H2807" s="285">
        <f>'Pixel-System'!AK97</f>
        <v>0</v>
      </c>
      <c r="I2807" s="345" t="s">
        <v>6227</v>
      </c>
      <c r="J2807" s="345">
        <f t="shared" si="43"/>
        <v>0</v>
      </c>
      <c r="K2807" s="277"/>
    </row>
    <row r="2808" spans="1:11" x14ac:dyDescent="0.15">
      <c r="A2808" s="274">
        <v>2807</v>
      </c>
      <c r="B2808" s="285" t="s">
        <v>3312</v>
      </c>
      <c r="C2808" s="285" t="s">
        <v>1057</v>
      </c>
      <c r="D2808" s="285">
        <v>0</v>
      </c>
      <c r="E2808" s="285">
        <v>100</v>
      </c>
      <c r="F2808" s="285" t="s">
        <v>457</v>
      </c>
      <c r="G2808" s="285">
        <v>1</v>
      </c>
      <c r="H2808" s="285">
        <f>'Pixel-System'!AK98</f>
        <v>0</v>
      </c>
      <c r="I2808" s="345" t="s">
        <v>6227</v>
      </c>
      <c r="J2808" s="345">
        <f t="shared" si="43"/>
        <v>0</v>
      </c>
      <c r="K2808" s="277"/>
    </row>
    <row r="2809" spans="1:11" x14ac:dyDescent="0.15">
      <c r="A2809" s="274">
        <v>2808</v>
      </c>
      <c r="B2809" s="285" t="s">
        <v>3313</v>
      </c>
      <c r="C2809" s="285" t="s">
        <v>1057</v>
      </c>
      <c r="D2809" s="285">
        <v>0</v>
      </c>
      <c r="E2809" s="285">
        <v>100</v>
      </c>
      <c r="F2809" s="285" t="s">
        <v>457</v>
      </c>
      <c r="G2809" s="285">
        <v>1</v>
      </c>
      <c r="H2809" s="285">
        <f>'Pixel-System'!AK99</f>
        <v>0</v>
      </c>
      <c r="I2809" s="345" t="s">
        <v>6227</v>
      </c>
      <c r="J2809" s="345">
        <f t="shared" si="43"/>
        <v>0</v>
      </c>
      <c r="K2809" s="277"/>
    </row>
    <row r="2810" spans="1:11" x14ac:dyDescent="0.15">
      <c r="A2810" s="274">
        <v>2809</v>
      </c>
      <c r="B2810" s="285" t="s">
        <v>3314</v>
      </c>
      <c r="C2810" s="285" t="s">
        <v>1057</v>
      </c>
      <c r="D2810" s="285">
        <v>0</v>
      </c>
      <c r="E2810" s="285">
        <v>100</v>
      </c>
      <c r="F2810" s="285" t="s">
        <v>457</v>
      </c>
      <c r="G2810" s="285">
        <v>1</v>
      </c>
      <c r="H2810" s="285">
        <f>'Pixel-System'!AK100</f>
        <v>0</v>
      </c>
      <c r="I2810" s="345" t="s">
        <v>6227</v>
      </c>
      <c r="J2810" s="345">
        <f t="shared" si="43"/>
        <v>0</v>
      </c>
      <c r="K2810" s="277"/>
    </row>
    <row r="2811" spans="1:11" x14ac:dyDescent="0.15">
      <c r="A2811" s="274">
        <v>2810</v>
      </c>
      <c r="B2811" s="285" t="s">
        <v>3315</v>
      </c>
      <c r="C2811" s="285" t="s">
        <v>1057</v>
      </c>
      <c r="D2811" s="285">
        <v>0</v>
      </c>
      <c r="E2811" s="285">
        <v>100</v>
      </c>
      <c r="F2811" s="285" t="s">
        <v>457</v>
      </c>
      <c r="G2811" s="285">
        <v>1</v>
      </c>
      <c r="H2811" s="285">
        <f>'Pixel-System'!AK101</f>
        <v>0</v>
      </c>
      <c r="I2811" s="345" t="s">
        <v>6227</v>
      </c>
      <c r="J2811" s="345">
        <f t="shared" si="43"/>
        <v>0</v>
      </c>
      <c r="K2811" s="277"/>
    </row>
    <row r="2812" spans="1:11" x14ac:dyDescent="0.15">
      <c r="A2812" s="274">
        <v>2811</v>
      </c>
      <c r="B2812" s="285" t="s">
        <v>3316</v>
      </c>
      <c r="C2812" s="285" t="s">
        <v>1057</v>
      </c>
      <c r="D2812" s="285">
        <v>0</v>
      </c>
      <c r="E2812" s="285">
        <v>100</v>
      </c>
      <c r="F2812" s="285" t="s">
        <v>457</v>
      </c>
      <c r="G2812" s="285">
        <v>1</v>
      </c>
      <c r="H2812" s="285">
        <f>'Pixel-System'!AK102</f>
        <v>0</v>
      </c>
      <c r="I2812" s="345" t="s">
        <v>6227</v>
      </c>
      <c r="J2812" s="345">
        <f t="shared" si="43"/>
        <v>0</v>
      </c>
      <c r="K2812" s="277"/>
    </row>
    <row r="2813" spans="1:11" x14ac:dyDescent="0.15">
      <c r="A2813" s="274">
        <v>2812</v>
      </c>
      <c r="B2813" s="285" t="s">
        <v>3317</v>
      </c>
      <c r="C2813" s="285" t="s">
        <v>1057</v>
      </c>
      <c r="D2813" s="285">
        <v>0</v>
      </c>
      <c r="E2813" s="285">
        <v>100</v>
      </c>
      <c r="F2813" s="285" t="s">
        <v>457</v>
      </c>
      <c r="G2813" s="285">
        <v>1</v>
      </c>
      <c r="H2813" s="285">
        <f>'Pixel-System'!AK103</f>
        <v>0</v>
      </c>
      <c r="I2813" s="345" t="s">
        <v>6227</v>
      </c>
      <c r="J2813" s="345">
        <f t="shared" si="43"/>
        <v>0</v>
      </c>
      <c r="K2813" s="277"/>
    </row>
    <row r="2814" spans="1:11" x14ac:dyDescent="0.15">
      <c r="A2814" s="274">
        <v>2813</v>
      </c>
      <c r="B2814" s="285" t="s">
        <v>3318</v>
      </c>
      <c r="C2814" s="285" t="s">
        <v>1057</v>
      </c>
      <c r="D2814" s="285">
        <v>0</v>
      </c>
      <c r="E2814" s="285">
        <v>100</v>
      </c>
      <c r="F2814" s="285" t="s">
        <v>457</v>
      </c>
      <c r="G2814" s="285">
        <v>1</v>
      </c>
      <c r="H2814" s="285">
        <f>'Pixel-System'!AK104</f>
        <v>0</v>
      </c>
      <c r="I2814" s="345" t="s">
        <v>6227</v>
      </c>
      <c r="J2814" s="345">
        <f t="shared" si="43"/>
        <v>0</v>
      </c>
      <c r="K2814" s="277"/>
    </row>
    <row r="2815" spans="1:11" x14ac:dyDescent="0.15">
      <c r="A2815" s="274">
        <v>2814</v>
      </c>
      <c r="B2815" s="285" t="s">
        <v>3319</v>
      </c>
      <c r="C2815" s="285" t="s">
        <v>1057</v>
      </c>
      <c r="D2815" s="285">
        <v>0</v>
      </c>
      <c r="E2815" s="285">
        <v>100</v>
      </c>
      <c r="F2815" s="285" t="s">
        <v>457</v>
      </c>
      <c r="G2815" s="285">
        <v>1</v>
      </c>
      <c r="H2815" s="285">
        <f>'Pixel-System'!AK105</f>
        <v>0</v>
      </c>
      <c r="I2815" s="345" t="s">
        <v>6227</v>
      </c>
      <c r="J2815" s="345">
        <f t="shared" si="43"/>
        <v>0</v>
      </c>
      <c r="K2815" s="277"/>
    </row>
    <row r="2816" spans="1:11" x14ac:dyDescent="0.15">
      <c r="A2816" s="274">
        <v>2815</v>
      </c>
      <c r="B2816" s="275" t="s">
        <v>3320</v>
      </c>
      <c r="C2816" s="275" t="s">
        <v>1057</v>
      </c>
      <c r="D2816" s="275">
        <v>0</v>
      </c>
      <c r="E2816" s="275">
        <v>100</v>
      </c>
      <c r="F2816" s="275" t="s">
        <v>457</v>
      </c>
      <c r="G2816" s="275">
        <v>1</v>
      </c>
      <c r="H2816" s="275">
        <f>'Pixel-System'!AU10</f>
        <v>24</v>
      </c>
      <c r="I2816" s="276" t="s">
        <v>6240</v>
      </c>
      <c r="J2816" s="276">
        <f t="shared" si="43"/>
        <v>2400</v>
      </c>
      <c r="K2816" s="277"/>
    </row>
    <row r="2817" spans="1:11" x14ac:dyDescent="0.15">
      <c r="A2817" s="274">
        <v>2816</v>
      </c>
      <c r="B2817" s="275" t="s">
        <v>3321</v>
      </c>
      <c r="C2817" s="275" t="s">
        <v>1057</v>
      </c>
      <c r="D2817" s="275">
        <v>0</v>
      </c>
      <c r="E2817" s="275">
        <v>100</v>
      </c>
      <c r="F2817" s="275" t="s">
        <v>457</v>
      </c>
      <c r="G2817" s="275">
        <v>1</v>
      </c>
      <c r="H2817" s="275">
        <f>'Pixel-System'!AU11</f>
        <v>18</v>
      </c>
      <c r="I2817" s="276" t="s">
        <v>6240</v>
      </c>
      <c r="J2817" s="276">
        <f t="shared" si="43"/>
        <v>1800</v>
      </c>
      <c r="K2817" s="277"/>
    </row>
    <row r="2818" spans="1:11" x14ac:dyDescent="0.15">
      <c r="A2818" s="274">
        <v>2817</v>
      </c>
      <c r="B2818" s="275" t="s">
        <v>3322</v>
      </c>
      <c r="C2818" s="275" t="s">
        <v>1057</v>
      </c>
      <c r="D2818" s="275">
        <v>0</v>
      </c>
      <c r="E2818" s="275">
        <v>100</v>
      </c>
      <c r="F2818" s="275" t="s">
        <v>457</v>
      </c>
      <c r="G2818" s="275">
        <v>1</v>
      </c>
      <c r="H2818" s="275">
        <f>'Pixel-System'!AU12</f>
        <v>17</v>
      </c>
      <c r="I2818" s="276" t="s">
        <v>6240</v>
      </c>
      <c r="J2818" s="276">
        <f t="shared" si="43"/>
        <v>1700</v>
      </c>
      <c r="K2818" s="277"/>
    </row>
    <row r="2819" spans="1:11" x14ac:dyDescent="0.15">
      <c r="A2819" s="274">
        <v>2818</v>
      </c>
      <c r="B2819" s="275" t="s">
        <v>3323</v>
      </c>
      <c r="C2819" s="275" t="s">
        <v>1057</v>
      </c>
      <c r="D2819" s="275">
        <v>0</v>
      </c>
      <c r="E2819" s="275">
        <v>100</v>
      </c>
      <c r="F2819" s="275" t="s">
        <v>457</v>
      </c>
      <c r="G2819" s="275">
        <v>1</v>
      </c>
      <c r="H2819" s="275">
        <f>'Pixel-System'!AU13</f>
        <v>15</v>
      </c>
      <c r="I2819" s="276" t="s">
        <v>6240</v>
      </c>
      <c r="J2819" s="276">
        <f t="shared" si="43"/>
        <v>1500</v>
      </c>
      <c r="K2819" s="277"/>
    </row>
    <row r="2820" spans="1:11" x14ac:dyDescent="0.15">
      <c r="A2820" s="274">
        <v>2819</v>
      </c>
      <c r="B2820" s="275" t="s">
        <v>3324</v>
      </c>
      <c r="C2820" s="275" t="s">
        <v>1057</v>
      </c>
      <c r="D2820" s="275">
        <v>0</v>
      </c>
      <c r="E2820" s="275">
        <v>100</v>
      </c>
      <c r="F2820" s="275" t="s">
        <v>457</v>
      </c>
      <c r="G2820" s="275">
        <v>1</v>
      </c>
      <c r="H2820" s="275">
        <f>'Pixel-System'!AU14</f>
        <v>13</v>
      </c>
      <c r="I2820" s="276" t="s">
        <v>6240</v>
      </c>
      <c r="J2820" s="276">
        <f t="shared" si="43"/>
        <v>1300</v>
      </c>
      <c r="K2820" s="277"/>
    </row>
    <row r="2821" spans="1:11" x14ac:dyDescent="0.15">
      <c r="A2821" s="274">
        <v>2820</v>
      </c>
      <c r="B2821" s="275" t="s">
        <v>3325</v>
      </c>
      <c r="C2821" s="275" t="s">
        <v>1057</v>
      </c>
      <c r="D2821" s="275">
        <v>0</v>
      </c>
      <c r="E2821" s="275">
        <v>100</v>
      </c>
      <c r="F2821" s="275" t="s">
        <v>457</v>
      </c>
      <c r="G2821" s="275">
        <v>1</v>
      </c>
      <c r="H2821" s="275">
        <f>'Pixel-System'!AU15</f>
        <v>13</v>
      </c>
      <c r="I2821" s="276" t="s">
        <v>6240</v>
      </c>
      <c r="J2821" s="276">
        <f t="shared" si="43"/>
        <v>1300</v>
      </c>
      <c r="K2821" s="277"/>
    </row>
    <row r="2822" spans="1:11" x14ac:dyDescent="0.15">
      <c r="A2822" s="274">
        <v>2821</v>
      </c>
      <c r="B2822" s="275" t="s">
        <v>3326</v>
      </c>
      <c r="C2822" s="275" t="s">
        <v>1057</v>
      </c>
      <c r="D2822" s="275">
        <v>0</v>
      </c>
      <c r="E2822" s="275">
        <v>100</v>
      </c>
      <c r="F2822" s="275" t="s">
        <v>457</v>
      </c>
      <c r="G2822" s="275">
        <v>1</v>
      </c>
      <c r="H2822" s="275">
        <f>'Pixel-System'!AU16</f>
        <v>12</v>
      </c>
      <c r="I2822" s="276" t="s">
        <v>6240</v>
      </c>
      <c r="J2822" s="276">
        <f t="shared" si="43"/>
        <v>1200</v>
      </c>
      <c r="K2822" s="277"/>
    </row>
    <row r="2823" spans="1:11" x14ac:dyDescent="0.15">
      <c r="A2823" s="274">
        <v>2822</v>
      </c>
      <c r="B2823" s="275" t="s">
        <v>3327</v>
      </c>
      <c r="C2823" s="275" t="s">
        <v>1057</v>
      </c>
      <c r="D2823" s="275">
        <v>0</v>
      </c>
      <c r="E2823" s="275">
        <v>100</v>
      </c>
      <c r="F2823" s="275" t="s">
        <v>457</v>
      </c>
      <c r="G2823" s="275">
        <v>1</v>
      </c>
      <c r="H2823" s="275">
        <f>'Pixel-System'!AU17</f>
        <v>11</v>
      </c>
      <c r="I2823" s="276" t="s">
        <v>6240</v>
      </c>
      <c r="J2823" s="276">
        <f t="shared" si="43"/>
        <v>1100</v>
      </c>
      <c r="K2823" s="277"/>
    </row>
    <row r="2824" spans="1:11" x14ac:dyDescent="0.15">
      <c r="A2824" s="274">
        <v>2823</v>
      </c>
      <c r="B2824" s="275" t="s">
        <v>3328</v>
      </c>
      <c r="C2824" s="275" t="s">
        <v>1057</v>
      </c>
      <c r="D2824" s="275">
        <v>0</v>
      </c>
      <c r="E2824" s="275">
        <v>100</v>
      </c>
      <c r="F2824" s="275" t="s">
        <v>457</v>
      </c>
      <c r="G2824" s="275">
        <v>1</v>
      </c>
      <c r="H2824" s="275">
        <f>'Pixel-System'!AU18</f>
        <v>11</v>
      </c>
      <c r="I2824" s="276" t="s">
        <v>6240</v>
      </c>
      <c r="J2824" s="276">
        <f t="shared" si="43"/>
        <v>1100</v>
      </c>
      <c r="K2824" s="277"/>
    </row>
    <row r="2825" spans="1:11" x14ac:dyDescent="0.15">
      <c r="A2825" s="274">
        <v>2824</v>
      </c>
      <c r="B2825" s="275" t="s">
        <v>3329</v>
      </c>
      <c r="C2825" s="275" t="s">
        <v>1057</v>
      </c>
      <c r="D2825" s="275">
        <v>0</v>
      </c>
      <c r="E2825" s="275">
        <v>100</v>
      </c>
      <c r="F2825" s="275" t="s">
        <v>457</v>
      </c>
      <c r="G2825" s="275">
        <v>1</v>
      </c>
      <c r="H2825" s="275">
        <f>'Pixel-System'!AU19</f>
        <v>10</v>
      </c>
      <c r="I2825" s="276" t="s">
        <v>6240</v>
      </c>
      <c r="J2825" s="276">
        <f t="shared" si="43"/>
        <v>1000</v>
      </c>
      <c r="K2825" s="277"/>
    </row>
    <row r="2826" spans="1:11" x14ac:dyDescent="0.15">
      <c r="A2826" s="274">
        <v>2825</v>
      </c>
      <c r="B2826" s="275" t="s">
        <v>3330</v>
      </c>
      <c r="C2826" s="275" t="s">
        <v>1057</v>
      </c>
      <c r="D2826" s="275">
        <v>0</v>
      </c>
      <c r="E2826" s="275">
        <v>100</v>
      </c>
      <c r="F2826" s="275" t="s">
        <v>457</v>
      </c>
      <c r="G2826" s="275">
        <v>1</v>
      </c>
      <c r="H2826" s="275">
        <f>'Pixel-System'!AU20</f>
        <v>9</v>
      </c>
      <c r="I2826" s="276" t="s">
        <v>6240</v>
      </c>
      <c r="J2826" s="276">
        <f t="shared" si="43"/>
        <v>900</v>
      </c>
      <c r="K2826" s="277"/>
    </row>
    <row r="2827" spans="1:11" x14ac:dyDescent="0.15">
      <c r="A2827" s="274">
        <v>2826</v>
      </c>
      <c r="B2827" s="275" t="s">
        <v>3331</v>
      </c>
      <c r="C2827" s="275" t="s">
        <v>1057</v>
      </c>
      <c r="D2827" s="275">
        <v>0</v>
      </c>
      <c r="E2827" s="275">
        <v>100</v>
      </c>
      <c r="F2827" s="275" t="s">
        <v>457</v>
      </c>
      <c r="G2827" s="275">
        <v>1</v>
      </c>
      <c r="H2827" s="275">
        <f>'Pixel-System'!AU21</f>
        <v>10</v>
      </c>
      <c r="I2827" s="276" t="s">
        <v>6240</v>
      </c>
      <c r="J2827" s="276">
        <f t="shared" si="43"/>
        <v>1000</v>
      </c>
      <c r="K2827" s="277"/>
    </row>
    <row r="2828" spans="1:11" x14ac:dyDescent="0.15">
      <c r="A2828" s="274">
        <v>2827</v>
      </c>
      <c r="B2828" s="275" t="s">
        <v>3332</v>
      </c>
      <c r="C2828" s="275" t="s">
        <v>1057</v>
      </c>
      <c r="D2828" s="275">
        <v>0</v>
      </c>
      <c r="E2828" s="275">
        <v>100</v>
      </c>
      <c r="F2828" s="275" t="s">
        <v>457</v>
      </c>
      <c r="G2828" s="275">
        <v>1</v>
      </c>
      <c r="H2828" s="275">
        <f>'Pixel-System'!AU22</f>
        <v>35</v>
      </c>
      <c r="I2828" s="276" t="s">
        <v>6240</v>
      </c>
      <c r="J2828" s="276">
        <f t="shared" si="43"/>
        <v>3500</v>
      </c>
      <c r="K2828" s="277"/>
    </row>
    <row r="2829" spans="1:11" x14ac:dyDescent="0.15">
      <c r="A2829" s="274">
        <v>2828</v>
      </c>
      <c r="B2829" s="275" t="s">
        <v>3333</v>
      </c>
      <c r="C2829" s="275" t="s">
        <v>1057</v>
      </c>
      <c r="D2829" s="275">
        <v>0</v>
      </c>
      <c r="E2829" s="275">
        <v>100</v>
      </c>
      <c r="F2829" s="275" t="s">
        <v>457</v>
      </c>
      <c r="G2829" s="275">
        <v>1</v>
      </c>
      <c r="H2829" s="275">
        <f>'Pixel-System'!AU23</f>
        <v>35</v>
      </c>
      <c r="I2829" s="276" t="s">
        <v>6240</v>
      </c>
      <c r="J2829" s="276">
        <f t="shared" ref="J2829:J2892" si="44">H2829*100</f>
        <v>3500</v>
      </c>
      <c r="K2829" s="277"/>
    </row>
    <row r="2830" spans="1:11" x14ac:dyDescent="0.15">
      <c r="A2830" s="274">
        <v>2829</v>
      </c>
      <c r="B2830" s="275" t="s">
        <v>3334</v>
      </c>
      <c r="C2830" s="275" t="s">
        <v>1057</v>
      </c>
      <c r="D2830" s="275">
        <v>0</v>
      </c>
      <c r="E2830" s="275">
        <v>100</v>
      </c>
      <c r="F2830" s="275" t="s">
        <v>457</v>
      </c>
      <c r="G2830" s="275">
        <v>1</v>
      </c>
      <c r="H2830" s="275">
        <f>'Pixel-System'!AU24</f>
        <v>0</v>
      </c>
      <c r="I2830" s="276" t="s">
        <v>6240</v>
      </c>
      <c r="J2830" s="276">
        <f t="shared" si="44"/>
        <v>0</v>
      </c>
      <c r="K2830" s="277"/>
    </row>
    <row r="2831" spans="1:11" x14ac:dyDescent="0.15">
      <c r="A2831" s="274">
        <v>2830</v>
      </c>
      <c r="B2831" s="275" t="s">
        <v>3335</v>
      </c>
      <c r="C2831" s="275" t="s">
        <v>1057</v>
      </c>
      <c r="D2831" s="275">
        <v>0</v>
      </c>
      <c r="E2831" s="275">
        <v>100</v>
      </c>
      <c r="F2831" s="275" t="s">
        <v>457</v>
      </c>
      <c r="G2831" s="275">
        <v>1</v>
      </c>
      <c r="H2831" s="275">
        <f>'Pixel-System'!AU25</f>
        <v>0</v>
      </c>
      <c r="I2831" s="276" t="s">
        <v>6240</v>
      </c>
      <c r="J2831" s="276">
        <f t="shared" si="44"/>
        <v>0</v>
      </c>
      <c r="K2831" s="277"/>
    </row>
    <row r="2832" spans="1:11" x14ac:dyDescent="0.15">
      <c r="A2832" s="274">
        <v>2831</v>
      </c>
      <c r="B2832" s="275" t="s">
        <v>3336</v>
      </c>
      <c r="C2832" s="275" t="s">
        <v>1057</v>
      </c>
      <c r="D2832" s="275">
        <v>0</v>
      </c>
      <c r="E2832" s="275">
        <v>100</v>
      </c>
      <c r="F2832" s="275" t="s">
        <v>457</v>
      </c>
      <c r="G2832" s="275">
        <v>1</v>
      </c>
      <c r="H2832" s="275">
        <f>'Pixel-System'!AU26</f>
        <v>28</v>
      </c>
      <c r="I2832" s="276" t="s">
        <v>6240</v>
      </c>
      <c r="J2832" s="276">
        <f t="shared" si="44"/>
        <v>2800</v>
      </c>
      <c r="K2832" s="277"/>
    </row>
    <row r="2833" spans="1:11" x14ac:dyDescent="0.15">
      <c r="A2833" s="274">
        <v>2832</v>
      </c>
      <c r="B2833" s="275" t="s">
        <v>3337</v>
      </c>
      <c r="C2833" s="275" t="s">
        <v>1057</v>
      </c>
      <c r="D2833" s="275">
        <v>0</v>
      </c>
      <c r="E2833" s="275">
        <v>100</v>
      </c>
      <c r="F2833" s="275" t="s">
        <v>457</v>
      </c>
      <c r="G2833" s="275">
        <v>1</v>
      </c>
      <c r="H2833" s="275">
        <f>'Pixel-System'!AU27</f>
        <v>35</v>
      </c>
      <c r="I2833" s="276" t="s">
        <v>6240</v>
      </c>
      <c r="J2833" s="276">
        <f t="shared" si="44"/>
        <v>3500</v>
      </c>
      <c r="K2833" s="277"/>
    </row>
    <row r="2834" spans="1:11" x14ac:dyDescent="0.15">
      <c r="A2834" s="274">
        <v>2833</v>
      </c>
      <c r="B2834" s="275" t="s">
        <v>3338</v>
      </c>
      <c r="C2834" s="275" t="s">
        <v>1057</v>
      </c>
      <c r="D2834" s="275">
        <v>0</v>
      </c>
      <c r="E2834" s="275">
        <v>100</v>
      </c>
      <c r="F2834" s="275" t="s">
        <v>457</v>
      </c>
      <c r="G2834" s="275">
        <v>1</v>
      </c>
      <c r="H2834" s="275">
        <f>'Pixel-System'!AU28</f>
        <v>35</v>
      </c>
      <c r="I2834" s="276" t="s">
        <v>6240</v>
      </c>
      <c r="J2834" s="276">
        <f t="shared" si="44"/>
        <v>3500</v>
      </c>
      <c r="K2834" s="277"/>
    </row>
    <row r="2835" spans="1:11" x14ac:dyDescent="0.15">
      <c r="A2835" s="274">
        <v>2834</v>
      </c>
      <c r="B2835" s="275" t="s">
        <v>3339</v>
      </c>
      <c r="C2835" s="275" t="s">
        <v>1057</v>
      </c>
      <c r="D2835" s="275">
        <v>0</v>
      </c>
      <c r="E2835" s="275">
        <v>100</v>
      </c>
      <c r="F2835" s="275" t="s">
        <v>457</v>
      </c>
      <c r="G2835" s="275">
        <v>1</v>
      </c>
      <c r="H2835" s="275">
        <f>'Pixel-System'!AU29</f>
        <v>35</v>
      </c>
      <c r="I2835" s="276" t="s">
        <v>6240</v>
      </c>
      <c r="J2835" s="276">
        <f t="shared" si="44"/>
        <v>3500</v>
      </c>
      <c r="K2835" s="277"/>
    </row>
    <row r="2836" spans="1:11" x14ac:dyDescent="0.15">
      <c r="A2836" s="274">
        <v>2835</v>
      </c>
      <c r="B2836" s="275" t="s">
        <v>3340</v>
      </c>
      <c r="C2836" s="275" t="s">
        <v>1057</v>
      </c>
      <c r="D2836" s="275">
        <v>0</v>
      </c>
      <c r="E2836" s="275">
        <v>100</v>
      </c>
      <c r="F2836" s="275" t="s">
        <v>457</v>
      </c>
      <c r="G2836" s="275">
        <v>1</v>
      </c>
      <c r="H2836" s="275">
        <f>'Pixel-System'!AU30</f>
        <v>35</v>
      </c>
      <c r="I2836" s="276" t="s">
        <v>6240</v>
      </c>
      <c r="J2836" s="276">
        <f t="shared" si="44"/>
        <v>3500</v>
      </c>
      <c r="K2836" s="277"/>
    </row>
    <row r="2837" spans="1:11" x14ac:dyDescent="0.15">
      <c r="A2837" s="274">
        <v>2836</v>
      </c>
      <c r="B2837" s="275" t="s">
        <v>3341</v>
      </c>
      <c r="C2837" s="275" t="s">
        <v>1057</v>
      </c>
      <c r="D2837" s="275">
        <v>0</v>
      </c>
      <c r="E2837" s="275">
        <v>100</v>
      </c>
      <c r="F2837" s="275" t="s">
        <v>457</v>
      </c>
      <c r="G2837" s="275">
        <v>1</v>
      </c>
      <c r="H2837" s="275">
        <f>'Pixel-System'!AU31</f>
        <v>34</v>
      </c>
      <c r="I2837" s="276" t="s">
        <v>6240</v>
      </c>
      <c r="J2837" s="276">
        <f t="shared" si="44"/>
        <v>3400</v>
      </c>
      <c r="K2837" s="277"/>
    </row>
    <row r="2838" spans="1:11" x14ac:dyDescent="0.15">
      <c r="A2838" s="274">
        <v>2837</v>
      </c>
      <c r="B2838" s="275" t="s">
        <v>3342</v>
      </c>
      <c r="C2838" s="275" t="s">
        <v>1057</v>
      </c>
      <c r="D2838" s="275">
        <v>0</v>
      </c>
      <c r="E2838" s="275">
        <v>100</v>
      </c>
      <c r="F2838" s="275" t="s">
        <v>457</v>
      </c>
      <c r="G2838" s="275">
        <v>1</v>
      </c>
      <c r="H2838" s="275">
        <f>'Pixel-System'!AU32</f>
        <v>32</v>
      </c>
      <c r="I2838" s="276" t="s">
        <v>6240</v>
      </c>
      <c r="J2838" s="276">
        <f t="shared" si="44"/>
        <v>3200</v>
      </c>
      <c r="K2838" s="277"/>
    </row>
    <row r="2839" spans="1:11" x14ac:dyDescent="0.15">
      <c r="A2839" s="274">
        <v>2838</v>
      </c>
      <c r="B2839" s="275" t="s">
        <v>3343</v>
      </c>
      <c r="C2839" s="275" t="s">
        <v>1057</v>
      </c>
      <c r="D2839" s="275">
        <v>0</v>
      </c>
      <c r="E2839" s="275">
        <v>100</v>
      </c>
      <c r="F2839" s="275" t="s">
        <v>457</v>
      </c>
      <c r="G2839" s="275">
        <v>1</v>
      </c>
      <c r="H2839" s="275">
        <f>'Pixel-System'!AU33</f>
        <v>29</v>
      </c>
      <c r="I2839" s="276" t="s">
        <v>6240</v>
      </c>
      <c r="J2839" s="276">
        <f t="shared" si="44"/>
        <v>2900</v>
      </c>
      <c r="K2839" s="277"/>
    </row>
    <row r="2840" spans="1:11" x14ac:dyDescent="0.15">
      <c r="A2840" s="274">
        <v>2839</v>
      </c>
      <c r="B2840" s="275" t="s">
        <v>3344</v>
      </c>
      <c r="C2840" s="275" t="s">
        <v>1057</v>
      </c>
      <c r="D2840" s="275">
        <v>0</v>
      </c>
      <c r="E2840" s="275">
        <v>100</v>
      </c>
      <c r="F2840" s="275" t="s">
        <v>457</v>
      </c>
      <c r="G2840" s="275">
        <v>1</v>
      </c>
      <c r="H2840" s="275">
        <f>'Pixel-System'!AU34</f>
        <v>26</v>
      </c>
      <c r="I2840" s="276" t="s">
        <v>6240</v>
      </c>
      <c r="J2840" s="276">
        <f t="shared" si="44"/>
        <v>2600</v>
      </c>
      <c r="K2840" s="277"/>
    </row>
    <row r="2841" spans="1:11" x14ac:dyDescent="0.15">
      <c r="A2841" s="274">
        <v>2840</v>
      </c>
      <c r="B2841" s="275" t="s">
        <v>3345</v>
      </c>
      <c r="C2841" s="275" t="s">
        <v>1057</v>
      </c>
      <c r="D2841" s="275">
        <v>0</v>
      </c>
      <c r="E2841" s="275">
        <v>100</v>
      </c>
      <c r="F2841" s="275" t="s">
        <v>457</v>
      </c>
      <c r="G2841" s="275">
        <v>1</v>
      </c>
      <c r="H2841" s="275">
        <f>'Pixel-System'!AU35</f>
        <v>23</v>
      </c>
      <c r="I2841" s="276" t="s">
        <v>6240</v>
      </c>
      <c r="J2841" s="276">
        <f t="shared" si="44"/>
        <v>2300</v>
      </c>
      <c r="K2841" s="277"/>
    </row>
    <row r="2842" spans="1:11" x14ac:dyDescent="0.15">
      <c r="A2842" s="274">
        <v>2841</v>
      </c>
      <c r="B2842" s="275" t="s">
        <v>3346</v>
      </c>
      <c r="C2842" s="275" t="s">
        <v>1057</v>
      </c>
      <c r="D2842" s="275">
        <v>0</v>
      </c>
      <c r="E2842" s="275">
        <v>100</v>
      </c>
      <c r="F2842" s="275" t="s">
        <v>457</v>
      </c>
      <c r="G2842" s="275">
        <v>1</v>
      </c>
      <c r="H2842" s="275">
        <f>'Pixel-System'!AU36</f>
        <v>20</v>
      </c>
      <c r="I2842" s="276" t="s">
        <v>6240</v>
      </c>
      <c r="J2842" s="276">
        <f t="shared" si="44"/>
        <v>2000</v>
      </c>
      <c r="K2842" s="277"/>
    </row>
    <row r="2843" spans="1:11" x14ac:dyDescent="0.15">
      <c r="A2843" s="274">
        <v>2842</v>
      </c>
      <c r="B2843" s="275" t="s">
        <v>3347</v>
      </c>
      <c r="C2843" s="275" t="s">
        <v>1057</v>
      </c>
      <c r="D2843" s="275">
        <v>0</v>
      </c>
      <c r="E2843" s="275">
        <v>100</v>
      </c>
      <c r="F2843" s="275" t="s">
        <v>457</v>
      </c>
      <c r="G2843" s="275">
        <v>1</v>
      </c>
      <c r="H2843" s="275">
        <f>'Pixel-System'!AU37</f>
        <v>17</v>
      </c>
      <c r="I2843" s="276" t="s">
        <v>6240</v>
      </c>
      <c r="J2843" s="276">
        <f t="shared" si="44"/>
        <v>1700</v>
      </c>
      <c r="K2843" s="277"/>
    </row>
    <row r="2844" spans="1:11" x14ac:dyDescent="0.15">
      <c r="A2844" s="274">
        <v>2843</v>
      </c>
      <c r="B2844" s="275" t="s">
        <v>3348</v>
      </c>
      <c r="C2844" s="275" t="s">
        <v>1057</v>
      </c>
      <c r="D2844" s="275">
        <v>0</v>
      </c>
      <c r="E2844" s="275">
        <v>100</v>
      </c>
      <c r="F2844" s="275" t="s">
        <v>457</v>
      </c>
      <c r="G2844" s="275">
        <v>1</v>
      </c>
      <c r="H2844" s="275">
        <f>'Pixel-System'!AU38</f>
        <v>7</v>
      </c>
      <c r="I2844" s="276" t="s">
        <v>6240</v>
      </c>
      <c r="J2844" s="276">
        <f t="shared" si="44"/>
        <v>700</v>
      </c>
      <c r="K2844" s="277"/>
    </row>
    <row r="2845" spans="1:11" x14ac:dyDescent="0.15">
      <c r="A2845" s="274">
        <v>2844</v>
      </c>
      <c r="B2845" s="275" t="s">
        <v>3349</v>
      </c>
      <c r="C2845" s="275" t="s">
        <v>1057</v>
      </c>
      <c r="D2845" s="275">
        <v>0</v>
      </c>
      <c r="E2845" s="275">
        <v>100</v>
      </c>
      <c r="F2845" s="275" t="s">
        <v>457</v>
      </c>
      <c r="G2845" s="275">
        <v>1</v>
      </c>
      <c r="H2845" s="275">
        <f>'Pixel-System'!AU39</f>
        <v>5</v>
      </c>
      <c r="I2845" s="276" t="s">
        <v>6240</v>
      </c>
      <c r="J2845" s="276">
        <f t="shared" si="44"/>
        <v>500</v>
      </c>
      <c r="K2845" s="277"/>
    </row>
    <row r="2846" spans="1:11" x14ac:dyDescent="0.15">
      <c r="A2846" s="274">
        <v>2845</v>
      </c>
      <c r="B2846" s="275" t="s">
        <v>3350</v>
      </c>
      <c r="C2846" s="275" t="s">
        <v>1057</v>
      </c>
      <c r="D2846" s="275">
        <v>0</v>
      </c>
      <c r="E2846" s="275">
        <v>100</v>
      </c>
      <c r="F2846" s="275" t="s">
        <v>457</v>
      </c>
      <c r="G2846" s="275">
        <v>1</v>
      </c>
      <c r="H2846" s="275">
        <f>'Pixel-System'!AU40</f>
        <v>0</v>
      </c>
      <c r="I2846" s="276" t="s">
        <v>6240</v>
      </c>
      <c r="J2846" s="276">
        <f t="shared" si="44"/>
        <v>0</v>
      </c>
      <c r="K2846" s="277"/>
    </row>
    <row r="2847" spans="1:11" x14ac:dyDescent="0.15">
      <c r="A2847" s="274">
        <v>2846</v>
      </c>
      <c r="B2847" s="275" t="s">
        <v>3351</v>
      </c>
      <c r="C2847" s="275" t="s">
        <v>1057</v>
      </c>
      <c r="D2847" s="275">
        <v>0</v>
      </c>
      <c r="E2847" s="275">
        <v>100</v>
      </c>
      <c r="F2847" s="275" t="s">
        <v>457</v>
      </c>
      <c r="G2847" s="275">
        <v>1</v>
      </c>
      <c r="H2847" s="275">
        <f>'Pixel-System'!AU41</f>
        <v>0</v>
      </c>
      <c r="I2847" s="276" t="s">
        <v>6240</v>
      </c>
      <c r="J2847" s="276">
        <f t="shared" si="44"/>
        <v>0</v>
      </c>
      <c r="K2847" s="277"/>
    </row>
    <row r="2848" spans="1:11" x14ac:dyDescent="0.15">
      <c r="A2848" s="274">
        <v>2847</v>
      </c>
      <c r="B2848" s="275" t="s">
        <v>3352</v>
      </c>
      <c r="C2848" s="275" t="s">
        <v>1057</v>
      </c>
      <c r="D2848" s="275">
        <v>0</v>
      </c>
      <c r="E2848" s="275">
        <v>100</v>
      </c>
      <c r="F2848" s="275" t="s">
        <v>457</v>
      </c>
      <c r="G2848" s="275">
        <v>1</v>
      </c>
      <c r="H2848" s="275">
        <f>'Pixel-System'!AU42</f>
        <v>0</v>
      </c>
      <c r="I2848" s="276" t="s">
        <v>6240</v>
      </c>
      <c r="J2848" s="276">
        <f t="shared" si="44"/>
        <v>0</v>
      </c>
      <c r="K2848" s="277"/>
    </row>
    <row r="2849" spans="1:11" x14ac:dyDescent="0.15">
      <c r="A2849" s="274">
        <v>2848</v>
      </c>
      <c r="B2849" s="275" t="s">
        <v>3353</v>
      </c>
      <c r="C2849" s="275" t="s">
        <v>1057</v>
      </c>
      <c r="D2849" s="275">
        <v>0</v>
      </c>
      <c r="E2849" s="275">
        <v>100</v>
      </c>
      <c r="F2849" s="275" t="s">
        <v>457</v>
      </c>
      <c r="G2849" s="275">
        <v>1</v>
      </c>
      <c r="H2849" s="275">
        <f>'Pixel-System'!AU43</f>
        <v>0</v>
      </c>
      <c r="I2849" s="276" t="s">
        <v>6240</v>
      </c>
      <c r="J2849" s="276">
        <f t="shared" si="44"/>
        <v>0</v>
      </c>
      <c r="K2849" s="277"/>
    </row>
    <row r="2850" spans="1:11" x14ac:dyDescent="0.15">
      <c r="A2850" s="274">
        <v>2849</v>
      </c>
      <c r="B2850" s="275" t="s">
        <v>3354</v>
      </c>
      <c r="C2850" s="275" t="s">
        <v>1057</v>
      </c>
      <c r="D2850" s="275">
        <v>0</v>
      </c>
      <c r="E2850" s="275">
        <v>100</v>
      </c>
      <c r="F2850" s="275" t="s">
        <v>457</v>
      </c>
      <c r="G2850" s="275">
        <v>1</v>
      </c>
      <c r="H2850" s="275">
        <f>'Pixel-System'!AU44</f>
        <v>0</v>
      </c>
      <c r="I2850" s="276" t="s">
        <v>6240</v>
      </c>
      <c r="J2850" s="276">
        <f t="shared" si="44"/>
        <v>0</v>
      </c>
      <c r="K2850" s="277"/>
    </row>
    <row r="2851" spans="1:11" x14ac:dyDescent="0.15">
      <c r="A2851" s="274">
        <v>2850</v>
      </c>
      <c r="B2851" s="275" t="s">
        <v>3355</v>
      </c>
      <c r="C2851" s="275" t="s">
        <v>1057</v>
      </c>
      <c r="D2851" s="275">
        <v>0</v>
      </c>
      <c r="E2851" s="275">
        <v>100</v>
      </c>
      <c r="F2851" s="275" t="s">
        <v>457</v>
      </c>
      <c r="G2851" s="275">
        <v>1</v>
      </c>
      <c r="H2851" s="275">
        <f>'Pixel-System'!AU45</f>
        <v>0</v>
      </c>
      <c r="I2851" s="276" t="s">
        <v>6240</v>
      </c>
      <c r="J2851" s="276">
        <f t="shared" si="44"/>
        <v>0</v>
      </c>
      <c r="K2851" s="277"/>
    </row>
    <row r="2852" spans="1:11" x14ac:dyDescent="0.15">
      <c r="A2852" s="274">
        <v>2851</v>
      </c>
      <c r="B2852" s="275" t="s">
        <v>3356</v>
      </c>
      <c r="C2852" s="275" t="s">
        <v>1057</v>
      </c>
      <c r="D2852" s="275">
        <v>0</v>
      </c>
      <c r="E2852" s="275">
        <v>100</v>
      </c>
      <c r="F2852" s="275" t="s">
        <v>457</v>
      </c>
      <c r="G2852" s="275">
        <v>1</v>
      </c>
      <c r="H2852" s="275">
        <f>'Pixel-System'!AU46</f>
        <v>0</v>
      </c>
      <c r="I2852" s="276" t="s">
        <v>6240</v>
      </c>
      <c r="J2852" s="276">
        <f t="shared" si="44"/>
        <v>0</v>
      </c>
      <c r="K2852" s="277"/>
    </row>
    <row r="2853" spans="1:11" x14ac:dyDescent="0.15">
      <c r="A2853" s="274">
        <v>2852</v>
      </c>
      <c r="B2853" s="275" t="s">
        <v>3357</v>
      </c>
      <c r="C2853" s="275" t="s">
        <v>1057</v>
      </c>
      <c r="D2853" s="275">
        <v>0</v>
      </c>
      <c r="E2853" s="275">
        <v>100</v>
      </c>
      <c r="F2853" s="275" t="s">
        <v>457</v>
      </c>
      <c r="G2853" s="275">
        <v>1</v>
      </c>
      <c r="H2853" s="275">
        <f>'Pixel-System'!AU47</f>
        <v>0</v>
      </c>
      <c r="I2853" s="276" t="s">
        <v>6240</v>
      </c>
      <c r="J2853" s="276">
        <f t="shared" si="44"/>
        <v>0</v>
      </c>
      <c r="K2853" s="277"/>
    </row>
    <row r="2854" spans="1:11" x14ac:dyDescent="0.15">
      <c r="A2854" s="274">
        <v>2853</v>
      </c>
      <c r="B2854" s="275" t="s">
        <v>3358</v>
      </c>
      <c r="C2854" s="275" t="s">
        <v>1057</v>
      </c>
      <c r="D2854" s="275">
        <v>0</v>
      </c>
      <c r="E2854" s="275">
        <v>100</v>
      </c>
      <c r="F2854" s="275" t="s">
        <v>457</v>
      </c>
      <c r="G2854" s="275">
        <v>1</v>
      </c>
      <c r="H2854" s="275">
        <f>'Pixel-System'!AU48</f>
        <v>0</v>
      </c>
      <c r="I2854" s="276" t="s">
        <v>6240</v>
      </c>
      <c r="J2854" s="276">
        <f t="shared" si="44"/>
        <v>0</v>
      </c>
      <c r="K2854" s="277"/>
    </row>
    <row r="2855" spans="1:11" x14ac:dyDescent="0.15">
      <c r="A2855" s="274">
        <v>2854</v>
      </c>
      <c r="B2855" s="275" t="s">
        <v>3359</v>
      </c>
      <c r="C2855" s="275" t="s">
        <v>1057</v>
      </c>
      <c r="D2855" s="275">
        <v>0</v>
      </c>
      <c r="E2855" s="275">
        <v>100</v>
      </c>
      <c r="F2855" s="275" t="s">
        <v>457</v>
      </c>
      <c r="G2855" s="275">
        <v>1</v>
      </c>
      <c r="H2855" s="275">
        <f>'Pixel-System'!AU49</f>
        <v>0</v>
      </c>
      <c r="I2855" s="276" t="s">
        <v>6240</v>
      </c>
      <c r="J2855" s="276">
        <f t="shared" si="44"/>
        <v>0</v>
      </c>
      <c r="K2855" s="277"/>
    </row>
    <row r="2856" spans="1:11" x14ac:dyDescent="0.15">
      <c r="A2856" s="274">
        <v>2855</v>
      </c>
      <c r="B2856" s="275" t="s">
        <v>3360</v>
      </c>
      <c r="C2856" s="275" t="s">
        <v>1057</v>
      </c>
      <c r="D2856" s="275">
        <v>0</v>
      </c>
      <c r="E2856" s="275">
        <v>100</v>
      </c>
      <c r="F2856" s="275" t="s">
        <v>457</v>
      </c>
      <c r="G2856" s="275">
        <v>1</v>
      </c>
      <c r="H2856" s="275">
        <f>'Pixel-System'!AU50</f>
        <v>0</v>
      </c>
      <c r="I2856" s="276" t="s">
        <v>6240</v>
      </c>
      <c r="J2856" s="276">
        <f t="shared" si="44"/>
        <v>0</v>
      </c>
      <c r="K2856" s="277"/>
    </row>
    <row r="2857" spans="1:11" x14ac:dyDescent="0.15">
      <c r="A2857" s="274">
        <v>2856</v>
      </c>
      <c r="B2857" s="275" t="s">
        <v>3361</v>
      </c>
      <c r="C2857" s="275" t="s">
        <v>1057</v>
      </c>
      <c r="D2857" s="275">
        <v>0</v>
      </c>
      <c r="E2857" s="275">
        <v>100</v>
      </c>
      <c r="F2857" s="275" t="s">
        <v>457</v>
      </c>
      <c r="G2857" s="275">
        <v>1</v>
      </c>
      <c r="H2857" s="275">
        <f>'Pixel-System'!AU51</f>
        <v>0</v>
      </c>
      <c r="I2857" s="276" t="s">
        <v>6240</v>
      </c>
      <c r="J2857" s="276">
        <f t="shared" si="44"/>
        <v>0</v>
      </c>
      <c r="K2857" s="277"/>
    </row>
    <row r="2858" spans="1:11" x14ac:dyDescent="0.15">
      <c r="A2858" s="274">
        <v>2857</v>
      </c>
      <c r="B2858" s="275" t="s">
        <v>3362</v>
      </c>
      <c r="C2858" s="275" t="s">
        <v>1057</v>
      </c>
      <c r="D2858" s="275">
        <v>0</v>
      </c>
      <c r="E2858" s="275">
        <v>100</v>
      </c>
      <c r="F2858" s="275" t="s">
        <v>457</v>
      </c>
      <c r="G2858" s="275">
        <v>1</v>
      </c>
      <c r="H2858" s="275">
        <f>'Pixel-System'!AU52</f>
        <v>0</v>
      </c>
      <c r="I2858" s="276" t="s">
        <v>6240</v>
      </c>
      <c r="J2858" s="276">
        <f t="shared" si="44"/>
        <v>0</v>
      </c>
      <c r="K2858" s="277"/>
    </row>
    <row r="2859" spans="1:11" x14ac:dyDescent="0.15">
      <c r="A2859" s="274">
        <v>2858</v>
      </c>
      <c r="B2859" s="275" t="s">
        <v>3363</v>
      </c>
      <c r="C2859" s="275" t="s">
        <v>1057</v>
      </c>
      <c r="D2859" s="275">
        <v>0</v>
      </c>
      <c r="E2859" s="275">
        <v>100</v>
      </c>
      <c r="F2859" s="275" t="s">
        <v>457</v>
      </c>
      <c r="G2859" s="275">
        <v>1</v>
      </c>
      <c r="H2859" s="275">
        <f>'Pixel-System'!AU53</f>
        <v>0</v>
      </c>
      <c r="I2859" s="276" t="s">
        <v>6240</v>
      </c>
      <c r="J2859" s="276">
        <f t="shared" si="44"/>
        <v>0</v>
      </c>
      <c r="K2859" s="277"/>
    </row>
    <row r="2860" spans="1:11" x14ac:dyDescent="0.15">
      <c r="A2860" s="274">
        <v>2859</v>
      </c>
      <c r="B2860" s="275" t="s">
        <v>3364</v>
      </c>
      <c r="C2860" s="275" t="s">
        <v>1057</v>
      </c>
      <c r="D2860" s="275">
        <v>0</v>
      </c>
      <c r="E2860" s="275">
        <v>100</v>
      </c>
      <c r="F2860" s="275" t="s">
        <v>457</v>
      </c>
      <c r="G2860" s="275">
        <v>1</v>
      </c>
      <c r="H2860" s="275">
        <f>'Pixel-System'!AU54</f>
        <v>0</v>
      </c>
      <c r="I2860" s="276" t="s">
        <v>6240</v>
      </c>
      <c r="J2860" s="276">
        <f t="shared" si="44"/>
        <v>0</v>
      </c>
      <c r="K2860" s="277"/>
    </row>
    <row r="2861" spans="1:11" x14ac:dyDescent="0.15">
      <c r="A2861" s="274">
        <v>2860</v>
      </c>
      <c r="B2861" s="275" t="s">
        <v>3365</v>
      </c>
      <c r="C2861" s="275" t="s">
        <v>1057</v>
      </c>
      <c r="D2861" s="275">
        <v>0</v>
      </c>
      <c r="E2861" s="275">
        <v>100</v>
      </c>
      <c r="F2861" s="275" t="s">
        <v>457</v>
      </c>
      <c r="G2861" s="275">
        <v>1</v>
      </c>
      <c r="H2861" s="275">
        <f>'Pixel-System'!AU55</f>
        <v>0</v>
      </c>
      <c r="I2861" s="276" t="s">
        <v>6240</v>
      </c>
      <c r="J2861" s="276">
        <f t="shared" si="44"/>
        <v>0</v>
      </c>
      <c r="K2861" s="277"/>
    </row>
    <row r="2862" spans="1:11" x14ac:dyDescent="0.15">
      <c r="A2862" s="274">
        <v>2861</v>
      </c>
      <c r="B2862" s="275" t="s">
        <v>3366</v>
      </c>
      <c r="C2862" s="275" t="s">
        <v>1057</v>
      </c>
      <c r="D2862" s="275">
        <v>0</v>
      </c>
      <c r="E2862" s="275">
        <v>100</v>
      </c>
      <c r="F2862" s="275" t="s">
        <v>457</v>
      </c>
      <c r="G2862" s="275">
        <v>1</v>
      </c>
      <c r="H2862" s="275">
        <f>'Pixel-System'!AU56</f>
        <v>0</v>
      </c>
      <c r="I2862" s="276" t="s">
        <v>6240</v>
      </c>
      <c r="J2862" s="276">
        <f t="shared" si="44"/>
        <v>0</v>
      </c>
      <c r="K2862" s="277"/>
    </row>
    <row r="2863" spans="1:11" x14ac:dyDescent="0.15">
      <c r="A2863" s="274">
        <v>2862</v>
      </c>
      <c r="B2863" s="275" t="s">
        <v>3367</v>
      </c>
      <c r="C2863" s="275" t="s">
        <v>1057</v>
      </c>
      <c r="D2863" s="275">
        <v>0</v>
      </c>
      <c r="E2863" s="275">
        <v>100</v>
      </c>
      <c r="F2863" s="275" t="s">
        <v>457</v>
      </c>
      <c r="G2863" s="275">
        <v>1</v>
      </c>
      <c r="H2863" s="275">
        <f>'Pixel-System'!AU57</f>
        <v>0</v>
      </c>
      <c r="I2863" s="276" t="s">
        <v>6240</v>
      </c>
      <c r="J2863" s="276">
        <f t="shared" si="44"/>
        <v>0</v>
      </c>
      <c r="K2863" s="277"/>
    </row>
    <row r="2864" spans="1:11" x14ac:dyDescent="0.15">
      <c r="A2864" s="274">
        <v>2863</v>
      </c>
      <c r="B2864" s="275" t="s">
        <v>3368</v>
      </c>
      <c r="C2864" s="275" t="s">
        <v>1057</v>
      </c>
      <c r="D2864" s="275">
        <v>0</v>
      </c>
      <c r="E2864" s="275">
        <v>100</v>
      </c>
      <c r="F2864" s="275" t="s">
        <v>457</v>
      </c>
      <c r="G2864" s="275">
        <v>1</v>
      </c>
      <c r="H2864" s="275">
        <f>'Pixel-System'!AU58</f>
        <v>0</v>
      </c>
      <c r="I2864" s="276" t="s">
        <v>6240</v>
      </c>
      <c r="J2864" s="276">
        <f t="shared" si="44"/>
        <v>0</v>
      </c>
      <c r="K2864" s="277"/>
    </row>
    <row r="2865" spans="1:11" x14ac:dyDescent="0.15">
      <c r="A2865" s="274">
        <v>2864</v>
      </c>
      <c r="B2865" s="275" t="s">
        <v>3369</v>
      </c>
      <c r="C2865" s="275" t="s">
        <v>1057</v>
      </c>
      <c r="D2865" s="275">
        <v>0</v>
      </c>
      <c r="E2865" s="275">
        <v>100</v>
      </c>
      <c r="F2865" s="275" t="s">
        <v>457</v>
      </c>
      <c r="G2865" s="275">
        <v>1</v>
      </c>
      <c r="H2865" s="275">
        <f>'Pixel-System'!AU59</f>
        <v>37</v>
      </c>
      <c r="I2865" s="276" t="s">
        <v>6240</v>
      </c>
      <c r="J2865" s="276">
        <f t="shared" si="44"/>
        <v>3700</v>
      </c>
      <c r="K2865" s="277"/>
    </row>
    <row r="2866" spans="1:11" x14ac:dyDescent="0.15">
      <c r="A2866" s="274">
        <v>2865</v>
      </c>
      <c r="B2866" s="275" t="s">
        <v>3370</v>
      </c>
      <c r="C2866" s="275" t="s">
        <v>1057</v>
      </c>
      <c r="D2866" s="275">
        <v>0</v>
      </c>
      <c r="E2866" s="275">
        <v>100</v>
      </c>
      <c r="F2866" s="275" t="s">
        <v>457</v>
      </c>
      <c r="G2866" s="275">
        <v>1</v>
      </c>
      <c r="H2866" s="275">
        <f>'Pixel-System'!AU60</f>
        <v>36</v>
      </c>
      <c r="I2866" s="276" t="s">
        <v>6240</v>
      </c>
      <c r="J2866" s="276">
        <f t="shared" si="44"/>
        <v>3600</v>
      </c>
      <c r="K2866" s="277"/>
    </row>
    <row r="2867" spans="1:11" x14ac:dyDescent="0.15">
      <c r="A2867" s="274">
        <v>2866</v>
      </c>
      <c r="B2867" s="275" t="s">
        <v>3371</v>
      </c>
      <c r="C2867" s="275" t="s">
        <v>1057</v>
      </c>
      <c r="D2867" s="275">
        <v>0</v>
      </c>
      <c r="E2867" s="275">
        <v>100</v>
      </c>
      <c r="F2867" s="275" t="s">
        <v>457</v>
      </c>
      <c r="G2867" s="275">
        <v>1</v>
      </c>
      <c r="H2867" s="275">
        <f>'Pixel-System'!AU61</f>
        <v>34</v>
      </c>
      <c r="I2867" s="276" t="s">
        <v>6240</v>
      </c>
      <c r="J2867" s="276">
        <f t="shared" si="44"/>
        <v>3400</v>
      </c>
      <c r="K2867" s="277"/>
    </row>
    <row r="2868" spans="1:11" x14ac:dyDescent="0.15">
      <c r="A2868" s="274">
        <v>2867</v>
      </c>
      <c r="B2868" s="275" t="s">
        <v>3372</v>
      </c>
      <c r="C2868" s="275" t="s">
        <v>1057</v>
      </c>
      <c r="D2868" s="275">
        <v>0</v>
      </c>
      <c r="E2868" s="275">
        <v>100</v>
      </c>
      <c r="F2868" s="275" t="s">
        <v>457</v>
      </c>
      <c r="G2868" s="275">
        <v>1</v>
      </c>
      <c r="H2868" s="275">
        <f>'Pixel-System'!AU62</f>
        <v>32</v>
      </c>
      <c r="I2868" s="276" t="s">
        <v>6240</v>
      </c>
      <c r="J2868" s="276">
        <f t="shared" si="44"/>
        <v>3200</v>
      </c>
      <c r="K2868" s="277"/>
    </row>
    <row r="2869" spans="1:11" x14ac:dyDescent="0.15">
      <c r="A2869" s="274">
        <v>2868</v>
      </c>
      <c r="B2869" s="275" t="s">
        <v>3373</v>
      </c>
      <c r="C2869" s="275" t="s">
        <v>1057</v>
      </c>
      <c r="D2869" s="275">
        <v>0</v>
      </c>
      <c r="E2869" s="275">
        <v>100</v>
      </c>
      <c r="F2869" s="275" t="s">
        <v>457</v>
      </c>
      <c r="G2869" s="275">
        <v>1</v>
      </c>
      <c r="H2869" s="275">
        <f>'Pixel-System'!AU63</f>
        <v>30</v>
      </c>
      <c r="I2869" s="276" t="s">
        <v>6240</v>
      </c>
      <c r="J2869" s="276">
        <f t="shared" si="44"/>
        <v>3000</v>
      </c>
      <c r="K2869" s="277"/>
    </row>
    <row r="2870" spans="1:11" x14ac:dyDescent="0.15">
      <c r="A2870" s="274">
        <v>2869</v>
      </c>
      <c r="B2870" s="275" t="s">
        <v>3374</v>
      </c>
      <c r="C2870" s="275" t="s">
        <v>1057</v>
      </c>
      <c r="D2870" s="275">
        <v>0</v>
      </c>
      <c r="E2870" s="275">
        <v>100</v>
      </c>
      <c r="F2870" s="275" t="s">
        <v>457</v>
      </c>
      <c r="G2870" s="275">
        <v>1</v>
      </c>
      <c r="H2870" s="275">
        <f>'Pixel-System'!AU64</f>
        <v>28</v>
      </c>
      <c r="I2870" s="276" t="s">
        <v>6240</v>
      </c>
      <c r="J2870" s="276">
        <f t="shared" si="44"/>
        <v>2800</v>
      </c>
      <c r="K2870" s="277"/>
    </row>
    <row r="2871" spans="1:11" x14ac:dyDescent="0.15">
      <c r="A2871" s="274">
        <v>2870</v>
      </c>
      <c r="B2871" s="275" t="s">
        <v>3375</v>
      </c>
      <c r="C2871" s="275" t="s">
        <v>1057</v>
      </c>
      <c r="D2871" s="275">
        <v>0</v>
      </c>
      <c r="E2871" s="275">
        <v>100</v>
      </c>
      <c r="F2871" s="275" t="s">
        <v>457</v>
      </c>
      <c r="G2871" s="275">
        <v>1</v>
      </c>
      <c r="H2871" s="275">
        <f>'Pixel-System'!AU65</f>
        <v>25</v>
      </c>
      <c r="I2871" s="276" t="s">
        <v>6240</v>
      </c>
      <c r="J2871" s="276">
        <f t="shared" si="44"/>
        <v>2500</v>
      </c>
      <c r="K2871" s="277"/>
    </row>
    <row r="2872" spans="1:11" x14ac:dyDescent="0.15">
      <c r="A2872" s="274">
        <v>2871</v>
      </c>
      <c r="B2872" s="275" t="s">
        <v>3376</v>
      </c>
      <c r="C2872" s="275" t="s">
        <v>1057</v>
      </c>
      <c r="D2872" s="275">
        <v>0</v>
      </c>
      <c r="E2872" s="275">
        <v>100</v>
      </c>
      <c r="F2872" s="275" t="s">
        <v>457</v>
      </c>
      <c r="G2872" s="275">
        <v>1</v>
      </c>
      <c r="H2872" s="275">
        <f>'Pixel-System'!AU66</f>
        <v>23</v>
      </c>
      <c r="I2872" s="276" t="s">
        <v>6240</v>
      </c>
      <c r="J2872" s="276">
        <f t="shared" si="44"/>
        <v>2300</v>
      </c>
      <c r="K2872" s="277"/>
    </row>
    <row r="2873" spans="1:11" x14ac:dyDescent="0.15">
      <c r="A2873" s="274">
        <v>2872</v>
      </c>
      <c r="B2873" s="275" t="s">
        <v>3377</v>
      </c>
      <c r="C2873" s="275" t="s">
        <v>1057</v>
      </c>
      <c r="D2873" s="275">
        <v>0</v>
      </c>
      <c r="E2873" s="275">
        <v>100</v>
      </c>
      <c r="F2873" s="275" t="s">
        <v>457</v>
      </c>
      <c r="G2873" s="275">
        <v>1</v>
      </c>
      <c r="H2873" s="275">
        <f>'Pixel-System'!AU67</f>
        <v>20</v>
      </c>
      <c r="I2873" s="276" t="s">
        <v>6240</v>
      </c>
      <c r="J2873" s="276">
        <f t="shared" si="44"/>
        <v>2000</v>
      </c>
      <c r="K2873" s="277"/>
    </row>
    <row r="2874" spans="1:11" x14ac:dyDescent="0.15">
      <c r="A2874" s="274">
        <v>2873</v>
      </c>
      <c r="B2874" s="275" t="s">
        <v>3378</v>
      </c>
      <c r="C2874" s="275" t="s">
        <v>1057</v>
      </c>
      <c r="D2874" s="275">
        <v>0</v>
      </c>
      <c r="E2874" s="275">
        <v>100</v>
      </c>
      <c r="F2874" s="275" t="s">
        <v>457</v>
      </c>
      <c r="G2874" s="275">
        <v>1</v>
      </c>
      <c r="H2874" s="275">
        <f>'Pixel-System'!AU68</f>
        <v>18</v>
      </c>
      <c r="I2874" s="276" t="s">
        <v>6240</v>
      </c>
      <c r="J2874" s="276">
        <f t="shared" si="44"/>
        <v>1800</v>
      </c>
      <c r="K2874" s="277"/>
    </row>
    <row r="2875" spans="1:11" x14ac:dyDescent="0.15">
      <c r="A2875" s="274">
        <v>2874</v>
      </c>
      <c r="B2875" s="275" t="s">
        <v>3379</v>
      </c>
      <c r="C2875" s="275" t="s">
        <v>1057</v>
      </c>
      <c r="D2875" s="275">
        <v>0</v>
      </c>
      <c r="E2875" s="275">
        <v>100</v>
      </c>
      <c r="F2875" s="275" t="s">
        <v>457</v>
      </c>
      <c r="G2875" s="275">
        <v>1</v>
      </c>
      <c r="H2875" s="275">
        <f>'Pixel-System'!AU69</f>
        <v>15</v>
      </c>
      <c r="I2875" s="276" t="s">
        <v>6240</v>
      </c>
      <c r="J2875" s="276">
        <f t="shared" si="44"/>
        <v>1500</v>
      </c>
      <c r="K2875" s="277"/>
    </row>
    <row r="2876" spans="1:11" x14ac:dyDescent="0.15">
      <c r="A2876" s="274">
        <v>2875</v>
      </c>
      <c r="B2876" s="275" t="s">
        <v>3380</v>
      </c>
      <c r="C2876" s="275" t="s">
        <v>1057</v>
      </c>
      <c r="D2876" s="275">
        <v>0</v>
      </c>
      <c r="E2876" s="275">
        <v>100</v>
      </c>
      <c r="F2876" s="275" t="s">
        <v>457</v>
      </c>
      <c r="G2876" s="275">
        <v>1</v>
      </c>
      <c r="H2876" s="275">
        <f>'Pixel-System'!AU70</f>
        <v>13</v>
      </c>
      <c r="I2876" s="276" t="s">
        <v>6240</v>
      </c>
      <c r="J2876" s="276">
        <f t="shared" si="44"/>
        <v>1300</v>
      </c>
      <c r="K2876" s="277"/>
    </row>
    <row r="2877" spans="1:11" x14ac:dyDescent="0.15">
      <c r="A2877" s="274">
        <v>2876</v>
      </c>
      <c r="B2877" s="275" t="s">
        <v>3381</v>
      </c>
      <c r="C2877" s="275" t="s">
        <v>1057</v>
      </c>
      <c r="D2877" s="275">
        <v>0</v>
      </c>
      <c r="E2877" s="275">
        <v>100</v>
      </c>
      <c r="F2877" s="275" t="s">
        <v>457</v>
      </c>
      <c r="G2877" s="275">
        <v>1</v>
      </c>
      <c r="H2877" s="275">
        <f>'Pixel-System'!AU71</f>
        <v>10</v>
      </c>
      <c r="I2877" s="276" t="s">
        <v>6240</v>
      </c>
      <c r="J2877" s="276">
        <f t="shared" si="44"/>
        <v>1000</v>
      </c>
      <c r="K2877" s="277"/>
    </row>
    <row r="2878" spans="1:11" x14ac:dyDescent="0.15">
      <c r="A2878" s="274">
        <v>2877</v>
      </c>
      <c r="B2878" s="275" t="s">
        <v>3382</v>
      </c>
      <c r="C2878" s="275" t="s">
        <v>1057</v>
      </c>
      <c r="D2878" s="275">
        <v>0</v>
      </c>
      <c r="E2878" s="275">
        <v>100</v>
      </c>
      <c r="F2878" s="275" t="s">
        <v>457</v>
      </c>
      <c r="G2878" s="275">
        <v>1</v>
      </c>
      <c r="H2878" s="275">
        <f>'Pixel-System'!AU72</f>
        <v>8</v>
      </c>
      <c r="I2878" s="276" t="s">
        <v>6240</v>
      </c>
      <c r="J2878" s="276">
        <f t="shared" si="44"/>
        <v>800</v>
      </c>
      <c r="K2878" s="277"/>
    </row>
    <row r="2879" spans="1:11" x14ac:dyDescent="0.15">
      <c r="A2879" s="274">
        <v>2878</v>
      </c>
      <c r="B2879" s="275" t="s">
        <v>3383</v>
      </c>
      <c r="C2879" s="275" t="s">
        <v>1057</v>
      </c>
      <c r="D2879" s="275">
        <v>0</v>
      </c>
      <c r="E2879" s="275">
        <v>100</v>
      </c>
      <c r="F2879" s="275" t="s">
        <v>457</v>
      </c>
      <c r="G2879" s="275">
        <v>1</v>
      </c>
      <c r="H2879" s="275">
        <f>'Pixel-System'!AU73</f>
        <v>0</v>
      </c>
      <c r="I2879" s="276" t="s">
        <v>6240</v>
      </c>
      <c r="J2879" s="276">
        <f t="shared" si="44"/>
        <v>0</v>
      </c>
      <c r="K2879" s="277"/>
    </row>
    <row r="2880" spans="1:11" x14ac:dyDescent="0.15">
      <c r="A2880" s="274">
        <v>2879</v>
      </c>
      <c r="B2880" s="285" t="s">
        <v>3384</v>
      </c>
      <c r="C2880" s="285" t="s">
        <v>1057</v>
      </c>
      <c r="D2880" s="285">
        <v>0</v>
      </c>
      <c r="E2880" s="285">
        <v>100</v>
      </c>
      <c r="F2880" s="285" t="s">
        <v>457</v>
      </c>
      <c r="G2880" s="285">
        <v>1</v>
      </c>
      <c r="H2880" s="285">
        <f>'Pixel-System'!AU74</f>
        <v>0</v>
      </c>
      <c r="I2880" s="345" t="s">
        <v>6231</v>
      </c>
      <c r="J2880" s="345">
        <f t="shared" si="44"/>
        <v>0</v>
      </c>
      <c r="K2880" s="277"/>
    </row>
    <row r="2881" spans="1:11" x14ac:dyDescent="0.15">
      <c r="A2881" s="274">
        <v>2880</v>
      </c>
      <c r="B2881" s="285" t="s">
        <v>3385</v>
      </c>
      <c r="C2881" s="285" t="s">
        <v>1057</v>
      </c>
      <c r="D2881" s="285">
        <v>0</v>
      </c>
      <c r="E2881" s="285">
        <v>100</v>
      </c>
      <c r="F2881" s="285" t="s">
        <v>457</v>
      </c>
      <c r="G2881" s="285">
        <v>1</v>
      </c>
      <c r="H2881" s="285">
        <f>'Pixel-System'!AU75</f>
        <v>0</v>
      </c>
      <c r="I2881" s="345" t="s">
        <v>6231</v>
      </c>
      <c r="J2881" s="345">
        <f t="shared" si="44"/>
        <v>0</v>
      </c>
      <c r="K2881" s="277"/>
    </row>
    <row r="2882" spans="1:11" x14ac:dyDescent="0.15">
      <c r="A2882" s="274">
        <v>2881</v>
      </c>
      <c r="B2882" s="285" t="s">
        <v>3386</v>
      </c>
      <c r="C2882" s="285" t="s">
        <v>1057</v>
      </c>
      <c r="D2882" s="285">
        <v>0</v>
      </c>
      <c r="E2882" s="285">
        <v>100</v>
      </c>
      <c r="F2882" s="285" t="s">
        <v>457</v>
      </c>
      <c r="G2882" s="285">
        <v>1</v>
      </c>
      <c r="H2882" s="285">
        <f>'Pixel-System'!AU76</f>
        <v>0</v>
      </c>
      <c r="I2882" s="345" t="s">
        <v>6231</v>
      </c>
      <c r="J2882" s="345">
        <f t="shared" si="44"/>
        <v>0</v>
      </c>
      <c r="K2882" s="277"/>
    </row>
    <row r="2883" spans="1:11" x14ac:dyDescent="0.15">
      <c r="A2883" s="274">
        <v>2882</v>
      </c>
      <c r="B2883" s="285" t="s">
        <v>3387</v>
      </c>
      <c r="C2883" s="285" t="s">
        <v>1057</v>
      </c>
      <c r="D2883" s="285">
        <v>0</v>
      </c>
      <c r="E2883" s="285">
        <v>100</v>
      </c>
      <c r="F2883" s="285" t="s">
        <v>457</v>
      </c>
      <c r="G2883" s="285">
        <v>1</v>
      </c>
      <c r="H2883" s="285">
        <f>'Pixel-System'!AU77</f>
        <v>0</v>
      </c>
      <c r="I2883" s="345" t="s">
        <v>6231</v>
      </c>
      <c r="J2883" s="345">
        <f t="shared" si="44"/>
        <v>0</v>
      </c>
      <c r="K2883" s="277"/>
    </row>
    <row r="2884" spans="1:11" x14ac:dyDescent="0.15">
      <c r="A2884" s="274">
        <v>2883</v>
      </c>
      <c r="B2884" s="285" t="s">
        <v>3388</v>
      </c>
      <c r="C2884" s="285" t="s">
        <v>1057</v>
      </c>
      <c r="D2884" s="285">
        <v>0</v>
      </c>
      <c r="E2884" s="285">
        <v>100</v>
      </c>
      <c r="F2884" s="285" t="s">
        <v>457</v>
      </c>
      <c r="G2884" s="285">
        <v>1</v>
      </c>
      <c r="H2884" s="285">
        <f>'Pixel-System'!AU78</f>
        <v>0</v>
      </c>
      <c r="I2884" s="345" t="s">
        <v>6231</v>
      </c>
      <c r="J2884" s="345">
        <f t="shared" si="44"/>
        <v>0</v>
      </c>
      <c r="K2884" s="277"/>
    </row>
    <row r="2885" spans="1:11" x14ac:dyDescent="0.15">
      <c r="A2885" s="274">
        <v>2884</v>
      </c>
      <c r="B2885" s="285" t="s">
        <v>3389</v>
      </c>
      <c r="C2885" s="285" t="s">
        <v>1057</v>
      </c>
      <c r="D2885" s="285">
        <v>0</v>
      </c>
      <c r="E2885" s="285">
        <v>100</v>
      </c>
      <c r="F2885" s="285" t="s">
        <v>457</v>
      </c>
      <c r="G2885" s="285">
        <v>1</v>
      </c>
      <c r="H2885" s="285">
        <f>'Pixel-System'!AU79</f>
        <v>0</v>
      </c>
      <c r="I2885" s="345" t="s">
        <v>6231</v>
      </c>
      <c r="J2885" s="345">
        <f t="shared" si="44"/>
        <v>0</v>
      </c>
      <c r="K2885" s="277"/>
    </row>
    <row r="2886" spans="1:11" x14ac:dyDescent="0.15">
      <c r="A2886" s="274">
        <v>2885</v>
      </c>
      <c r="B2886" s="285" t="s">
        <v>3390</v>
      </c>
      <c r="C2886" s="285" t="s">
        <v>1057</v>
      </c>
      <c r="D2886" s="285">
        <v>0</v>
      </c>
      <c r="E2886" s="285">
        <v>100</v>
      </c>
      <c r="F2886" s="285" t="s">
        <v>457</v>
      </c>
      <c r="G2886" s="285">
        <v>1</v>
      </c>
      <c r="H2886" s="285">
        <f>'Pixel-System'!AU80</f>
        <v>0</v>
      </c>
      <c r="I2886" s="345" t="s">
        <v>6231</v>
      </c>
      <c r="J2886" s="345">
        <f t="shared" si="44"/>
        <v>0</v>
      </c>
      <c r="K2886" s="277"/>
    </row>
    <row r="2887" spans="1:11" x14ac:dyDescent="0.15">
      <c r="A2887" s="274">
        <v>2886</v>
      </c>
      <c r="B2887" s="285" t="s">
        <v>3391</v>
      </c>
      <c r="C2887" s="285" t="s">
        <v>1057</v>
      </c>
      <c r="D2887" s="285">
        <v>0</v>
      </c>
      <c r="E2887" s="285">
        <v>100</v>
      </c>
      <c r="F2887" s="285" t="s">
        <v>457</v>
      </c>
      <c r="G2887" s="285">
        <v>1</v>
      </c>
      <c r="H2887" s="285">
        <f>'Pixel-System'!AU81</f>
        <v>0</v>
      </c>
      <c r="I2887" s="345" t="s">
        <v>6231</v>
      </c>
      <c r="J2887" s="345">
        <f t="shared" si="44"/>
        <v>0</v>
      </c>
      <c r="K2887" s="277"/>
    </row>
    <row r="2888" spans="1:11" x14ac:dyDescent="0.15">
      <c r="A2888" s="274">
        <v>2887</v>
      </c>
      <c r="B2888" s="285" t="s">
        <v>3392</v>
      </c>
      <c r="C2888" s="285" t="s">
        <v>1057</v>
      </c>
      <c r="D2888" s="285">
        <v>0</v>
      </c>
      <c r="E2888" s="285">
        <v>100</v>
      </c>
      <c r="F2888" s="285" t="s">
        <v>457</v>
      </c>
      <c r="G2888" s="285">
        <v>1</v>
      </c>
      <c r="H2888" s="285">
        <f>'Pixel-System'!AU82</f>
        <v>0</v>
      </c>
      <c r="I2888" s="345" t="s">
        <v>6231</v>
      </c>
      <c r="J2888" s="345">
        <f t="shared" si="44"/>
        <v>0</v>
      </c>
      <c r="K2888" s="277"/>
    </row>
    <row r="2889" spans="1:11" x14ac:dyDescent="0.15">
      <c r="A2889" s="274">
        <v>2888</v>
      </c>
      <c r="B2889" s="285" t="s">
        <v>3393</v>
      </c>
      <c r="C2889" s="285" t="s">
        <v>1057</v>
      </c>
      <c r="D2889" s="285">
        <v>0</v>
      </c>
      <c r="E2889" s="285">
        <v>100</v>
      </c>
      <c r="F2889" s="285" t="s">
        <v>457</v>
      </c>
      <c r="G2889" s="285">
        <v>1</v>
      </c>
      <c r="H2889" s="285">
        <f>'Pixel-System'!AU83</f>
        <v>0</v>
      </c>
      <c r="I2889" s="345" t="s">
        <v>6231</v>
      </c>
      <c r="J2889" s="345">
        <f t="shared" si="44"/>
        <v>0</v>
      </c>
      <c r="K2889" s="277"/>
    </row>
    <row r="2890" spans="1:11" x14ac:dyDescent="0.15">
      <c r="A2890" s="274">
        <v>2889</v>
      </c>
      <c r="B2890" s="285" t="s">
        <v>3394</v>
      </c>
      <c r="C2890" s="285" t="s">
        <v>1057</v>
      </c>
      <c r="D2890" s="285">
        <v>0</v>
      </c>
      <c r="E2890" s="285">
        <v>100</v>
      </c>
      <c r="F2890" s="285" t="s">
        <v>457</v>
      </c>
      <c r="G2890" s="285">
        <v>1</v>
      </c>
      <c r="H2890" s="285">
        <f>'Pixel-System'!AU84</f>
        <v>0</v>
      </c>
      <c r="I2890" s="345" t="s">
        <v>6231</v>
      </c>
      <c r="J2890" s="345">
        <f t="shared" si="44"/>
        <v>0</v>
      </c>
      <c r="K2890" s="277"/>
    </row>
    <row r="2891" spans="1:11" x14ac:dyDescent="0.15">
      <c r="A2891" s="274">
        <v>2890</v>
      </c>
      <c r="B2891" s="285" t="s">
        <v>3395</v>
      </c>
      <c r="C2891" s="285" t="s">
        <v>1057</v>
      </c>
      <c r="D2891" s="285">
        <v>0</v>
      </c>
      <c r="E2891" s="285">
        <v>100</v>
      </c>
      <c r="F2891" s="285" t="s">
        <v>457</v>
      </c>
      <c r="G2891" s="285">
        <v>1</v>
      </c>
      <c r="H2891" s="285">
        <f>'Pixel-System'!AU85</f>
        <v>0</v>
      </c>
      <c r="I2891" s="345" t="s">
        <v>6231</v>
      </c>
      <c r="J2891" s="345">
        <f t="shared" si="44"/>
        <v>0</v>
      </c>
      <c r="K2891" s="277"/>
    </row>
    <row r="2892" spans="1:11" x14ac:dyDescent="0.15">
      <c r="A2892" s="274">
        <v>2891</v>
      </c>
      <c r="B2892" s="285" t="s">
        <v>3396</v>
      </c>
      <c r="C2892" s="285" t="s">
        <v>1057</v>
      </c>
      <c r="D2892" s="285">
        <v>0</v>
      </c>
      <c r="E2892" s="285">
        <v>100</v>
      </c>
      <c r="F2892" s="285" t="s">
        <v>457</v>
      </c>
      <c r="G2892" s="285">
        <v>1</v>
      </c>
      <c r="H2892" s="285">
        <f>'Pixel-System'!AU86</f>
        <v>0</v>
      </c>
      <c r="I2892" s="345" t="s">
        <v>6231</v>
      </c>
      <c r="J2892" s="345">
        <f t="shared" si="44"/>
        <v>0</v>
      </c>
      <c r="K2892" s="277"/>
    </row>
    <row r="2893" spans="1:11" x14ac:dyDescent="0.15">
      <c r="A2893" s="274">
        <v>2892</v>
      </c>
      <c r="B2893" s="285" t="s">
        <v>3397</v>
      </c>
      <c r="C2893" s="285" t="s">
        <v>1057</v>
      </c>
      <c r="D2893" s="285">
        <v>0</v>
      </c>
      <c r="E2893" s="285">
        <v>100</v>
      </c>
      <c r="F2893" s="285" t="s">
        <v>457</v>
      </c>
      <c r="G2893" s="285">
        <v>1</v>
      </c>
      <c r="H2893" s="285">
        <f>'Pixel-System'!AU87</f>
        <v>0</v>
      </c>
      <c r="I2893" s="345" t="s">
        <v>6231</v>
      </c>
      <c r="J2893" s="345">
        <f t="shared" ref="J2893:J2956" si="45">H2893*100</f>
        <v>0</v>
      </c>
      <c r="K2893" s="277"/>
    </row>
    <row r="2894" spans="1:11" x14ac:dyDescent="0.15">
      <c r="A2894" s="274">
        <v>2893</v>
      </c>
      <c r="B2894" s="285" t="s">
        <v>3398</v>
      </c>
      <c r="C2894" s="285" t="s">
        <v>1057</v>
      </c>
      <c r="D2894" s="285">
        <v>0</v>
      </c>
      <c r="E2894" s="285">
        <v>100</v>
      </c>
      <c r="F2894" s="285" t="s">
        <v>457</v>
      </c>
      <c r="G2894" s="285">
        <v>1</v>
      </c>
      <c r="H2894" s="285">
        <f>'Pixel-System'!AU88</f>
        <v>0</v>
      </c>
      <c r="I2894" s="345" t="s">
        <v>6231</v>
      </c>
      <c r="J2894" s="345">
        <f t="shared" si="45"/>
        <v>0</v>
      </c>
      <c r="K2894" s="277"/>
    </row>
    <row r="2895" spans="1:11" x14ac:dyDescent="0.15">
      <c r="A2895" s="274">
        <v>2894</v>
      </c>
      <c r="B2895" s="285" t="s">
        <v>3399</v>
      </c>
      <c r="C2895" s="285" t="s">
        <v>1057</v>
      </c>
      <c r="D2895" s="285">
        <v>0</v>
      </c>
      <c r="E2895" s="285">
        <v>100</v>
      </c>
      <c r="F2895" s="285" t="s">
        <v>457</v>
      </c>
      <c r="G2895" s="285">
        <v>1</v>
      </c>
      <c r="H2895" s="285">
        <f>'Pixel-System'!AU89</f>
        <v>0</v>
      </c>
      <c r="I2895" s="345" t="s">
        <v>6231</v>
      </c>
      <c r="J2895" s="345">
        <f t="shared" si="45"/>
        <v>0</v>
      </c>
      <c r="K2895" s="277"/>
    </row>
    <row r="2896" spans="1:11" x14ac:dyDescent="0.15">
      <c r="A2896" s="274">
        <v>2895</v>
      </c>
      <c r="B2896" s="285" t="s">
        <v>3400</v>
      </c>
      <c r="C2896" s="285" t="s">
        <v>1057</v>
      </c>
      <c r="D2896" s="285">
        <v>0</v>
      </c>
      <c r="E2896" s="285">
        <v>100</v>
      </c>
      <c r="F2896" s="285" t="s">
        <v>457</v>
      </c>
      <c r="G2896" s="285">
        <v>1</v>
      </c>
      <c r="H2896" s="285">
        <f>'Pixel-System'!AU90</f>
        <v>0</v>
      </c>
      <c r="I2896" s="345" t="s">
        <v>6231</v>
      </c>
      <c r="J2896" s="345">
        <f t="shared" si="45"/>
        <v>0</v>
      </c>
      <c r="K2896" s="277"/>
    </row>
    <row r="2897" spans="1:11" x14ac:dyDescent="0.15">
      <c r="A2897" s="274">
        <v>2896</v>
      </c>
      <c r="B2897" s="285" t="s">
        <v>3401</v>
      </c>
      <c r="C2897" s="285" t="s">
        <v>1057</v>
      </c>
      <c r="D2897" s="285">
        <v>0</v>
      </c>
      <c r="E2897" s="285">
        <v>100</v>
      </c>
      <c r="F2897" s="285" t="s">
        <v>457</v>
      </c>
      <c r="G2897" s="285">
        <v>1</v>
      </c>
      <c r="H2897" s="285">
        <f>'Pixel-System'!AU91</f>
        <v>0</v>
      </c>
      <c r="I2897" s="345" t="s">
        <v>6231</v>
      </c>
      <c r="J2897" s="345">
        <f t="shared" si="45"/>
        <v>0</v>
      </c>
      <c r="K2897" s="277"/>
    </row>
    <row r="2898" spans="1:11" x14ac:dyDescent="0.15">
      <c r="A2898" s="274">
        <v>2897</v>
      </c>
      <c r="B2898" s="285" t="s">
        <v>3402</v>
      </c>
      <c r="C2898" s="285" t="s">
        <v>1057</v>
      </c>
      <c r="D2898" s="285">
        <v>0</v>
      </c>
      <c r="E2898" s="285">
        <v>100</v>
      </c>
      <c r="F2898" s="285" t="s">
        <v>457</v>
      </c>
      <c r="G2898" s="285">
        <v>1</v>
      </c>
      <c r="H2898" s="285">
        <f>'Pixel-System'!AU92</f>
        <v>0</v>
      </c>
      <c r="I2898" s="345" t="s">
        <v>6231</v>
      </c>
      <c r="J2898" s="345">
        <f t="shared" si="45"/>
        <v>0</v>
      </c>
      <c r="K2898" s="277"/>
    </row>
    <row r="2899" spans="1:11" x14ac:dyDescent="0.15">
      <c r="A2899" s="274">
        <v>2898</v>
      </c>
      <c r="B2899" s="285" t="s">
        <v>3403</v>
      </c>
      <c r="C2899" s="285" t="s">
        <v>1057</v>
      </c>
      <c r="D2899" s="285">
        <v>0</v>
      </c>
      <c r="E2899" s="285">
        <v>100</v>
      </c>
      <c r="F2899" s="285" t="s">
        <v>457</v>
      </c>
      <c r="G2899" s="285">
        <v>1</v>
      </c>
      <c r="H2899" s="285">
        <f>'Pixel-System'!AU93</f>
        <v>0</v>
      </c>
      <c r="I2899" s="345" t="s">
        <v>6231</v>
      </c>
      <c r="J2899" s="345">
        <f t="shared" si="45"/>
        <v>0</v>
      </c>
      <c r="K2899" s="277"/>
    </row>
    <row r="2900" spans="1:11" x14ac:dyDescent="0.15">
      <c r="A2900" s="274">
        <v>2899</v>
      </c>
      <c r="B2900" s="285" t="s">
        <v>3404</v>
      </c>
      <c r="C2900" s="285" t="s">
        <v>1057</v>
      </c>
      <c r="D2900" s="285">
        <v>0</v>
      </c>
      <c r="E2900" s="285">
        <v>100</v>
      </c>
      <c r="F2900" s="285" t="s">
        <v>457</v>
      </c>
      <c r="G2900" s="285">
        <v>1</v>
      </c>
      <c r="H2900" s="285">
        <f>'Pixel-System'!AU94</f>
        <v>0</v>
      </c>
      <c r="I2900" s="345" t="s">
        <v>6231</v>
      </c>
      <c r="J2900" s="345">
        <f t="shared" si="45"/>
        <v>0</v>
      </c>
      <c r="K2900" s="277"/>
    </row>
    <row r="2901" spans="1:11" x14ac:dyDescent="0.15">
      <c r="A2901" s="274">
        <v>2900</v>
      </c>
      <c r="B2901" s="285" t="s">
        <v>3405</v>
      </c>
      <c r="C2901" s="285" t="s">
        <v>1057</v>
      </c>
      <c r="D2901" s="285">
        <v>0</v>
      </c>
      <c r="E2901" s="285">
        <v>100</v>
      </c>
      <c r="F2901" s="285" t="s">
        <v>457</v>
      </c>
      <c r="G2901" s="285">
        <v>1</v>
      </c>
      <c r="H2901" s="285">
        <f>'Pixel-System'!AU95</f>
        <v>0</v>
      </c>
      <c r="I2901" s="345" t="s">
        <v>6231</v>
      </c>
      <c r="J2901" s="345">
        <f t="shared" si="45"/>
        <v>0</v>
      </c>
      <c r="K2901" s="277"/>
    </row>
    <row r="2902" spans="1:11" x14ac:dyDescent="0.15">
      <c r="A2902" s="274">
        <v>2901</v>
      </c>
      <c r="B2902" s="285" t="s">
        <v>3406</v>
      </c>
      <c r="C2902" s="285" t="s">
        <v>1057</v>
      </c>
      <c r="D2902" s="285">
        <v>0</v>
      </c>
      <c r="E2902" s="285">
        <v>100</v>
      </c>
      <c r="F2902" s="285" t="s">
        <v>457</v>
      </c>
      <c r="G2902" s="285">
        <v>1</v>
      </c>
      <c r="H2902" s="285">
        <f>'Pixel-System'!AU96</f>
        <v>0</v>
      </c>
      <c r="I2902" s="345" t="s">
        <v>6231</v>
      </c>
      <c r="J2902" s="345">
        <f t="shared" si="45"/>
        <v>0</v>
      </c>
      <c r="K2902" s="277"/>
    </row>
    <row r="2903" spans="1:11" x14ac:dyDescent="0.15">
      <c r="A2903" s="274">
        <v>2902</v>
      </c>
      <c r="B2903" s="285" t="s">
        <v>3407</v>
      </c>
      <c r="C2903" s="285" t="s">
        <v>1057</v>
      </c>
      <c r="D2903" s="285">
        <v>0</v>
      </c>
      <c r="E2903" s="285">
        <v>100</v>
      </c>
      <c r="F2903" s="285" t="s">
        <v>457</v>
      </c>
      <c r="G2903" s="285">
        <v>1</v>
      </c>
      <c r="H2903" s="285">
        <f>'Pixel-System'!AU97</f>
        <v>0</v>
      </c>
      <c r="I2903" s="345" t="s">
        <v>6231</v>
      </c>
      <c r="J2903" s="345">
        <f t="shared" si="45"/>
        <v>0</v>
      </c>
      <c r="K2903" s="277"/>
    </row>
    <row r="2904" spans="1:11" x14ac:dyDescent="0.15">
      <c r="A2904" s="274">
        <v>2903</v>
      </c>
      <c r="B2904" s="285" t="s">
        <v>3408</v>
      </c>
      <c r="C2904" s="285" t="s">
        <v>1057</v>
      </c>
      <c r="D2904" s="285">
        <v>0</v>
      </c>
      <c r="E2904" s="285">
        <v>100</v>
      </c>
      <c r="F2904" s="285" t="s">
        <v>457</v>
      </c>
      <c r="G2904" s="285">
        <v>1</v>
      </c>
      <c r="H2904" s="285">
        <f>'Pixel-System'!AU98</f>
        <v>0</v>
      </c>
      <c r="I2904" s="345" t="s">
        <v>6231</v>
      </c>
      <c r="J2904" s="345">
        <f t="shared" si="45"/>
        <v>0</v>
      </c>
      <c r="K2904" s="277"/>
    </row>
    <row r="2905" spans="1:11" x14ac:dyDescent="0.15">
      <c r="A2905" s="274">
        <v>2904</v>
      </c>
      <c r="B2905" s="285" t="s">
        <v>3409</v>
      </c>
      <c r="C2905" s="285" t="s">
        <v>1057</v>
      </c>
      <c r="D2905" s="285">
        <v>0</v>
      </c>
      <c r="E2905" s="285">
        <v>100</v>
      </c>
      <c r="F2905" s="285" t="s">
        <v>457</v>
      </c>
      <c r="G2905" s="285">
        <v>1</v>
      </c>
      <c r="H2905" s="285">
        <f>'Pixel-System'!AU99</f>
        <v>0</v>
      </c>
      <c r="I2905" s="345" t="s">
        <v>6231</v>
      </c>
      <c r="J2905" s="345">
        <f t="shared" si="45"/>
        <v>0</v>
      </c>
      <c r="K2905" s="277"/>
    </row>
    <row r="2906" spans="1:11" x14ac:dyDescent="0.15">
      <c r="A2906" s="274">
        <v>2905</v>
      </c>
      <c r="B2906" s="285" t="s">
        <v>3410</v>
      </c>
      <c r="C2906" s="285" t="s">
        <v>1057</v>
      </c>
      <c r="D2906" s="285">
        <v>0</v>
      </c>
      <c r="E2906" s="285">
        <v>100</v>
      </c>
      <c r="F2906" s="285" t="s">
        <v>457</v>
      </c>
      <c r="G2906" s="285">
        <v>1</v>
      </c>
      <c r="H2906" s="285">
        <f>'Pixel-System'!AU100</f>
        <v>0</v>
      </c>
      <c r="I2906" s="345" t="s">
        <v>6231</v>
      </c>
      <c r="J2906" s="345">
        <f t="shared" si="45"/>
        <v>0</v>
      </c>
      <c r="K2906" s="277"/>
    </row>
    <row r="2907" spans="1:11" x14ac:dyDescent="0.15">
      <c r="A2907" s="274">
        <v>2906</v>
      </c>
      <c r="B2907" s="285" t="s">
        <v>3411</v>
      </c>
      <c r="C2907" s="285" t="s">
        <v>1057</v>
      </c>
      <c r="D2907" s="285">
        <v>0</v>
      </c>
      <c r="E2907" s="285">
        <v>100</v>
      </c>
      <c r="F2907" s="285" t="s">
        <v>457</v>
      </c>
      <c r="G2907" s="285">
        <v>1</v>
      </c>
      <c r="H2907" s="285">
        <f>'Pixel-System'!AU101</f>
        <v>0</v>
      </c>
      <c r="I2907" s="345" t="s">
        <v>6231</v>
      </c>
      <c r="J2907" s="345">
        <f t="shared" si="45"/>
        <v>0</v>
      </c>
      <c r="K2907" s="277"/>
    </row>
    <row r="2908" spans="1:11" x14ac:dyDescent="0.15">
      <c r="A2908" s="274">
        <v>2907</v>
      </c>
      <c r="B2908" s="285" t="s">
        <v>3412</v>
      </c>
      <c r="C2908" s="285" t="s">
        <v>1057</v>
      </c>
      <c r="D2908" s="285">
        <v>0</v>
      </c>
      <c r="E2908" s="285">
        <v>100</v>
      </c>
      <c r="F2908" s="285" t="s">
        <v>457</v>
      </c>
      <c r="G2908" s="285">
        <v>1</v>
      </c>
      <c r="H2908" s="285">
        <f>'Pixel-System'!AU102</f>
        <v>0</v>
      </c>
      <c r="I2908" s="345" t="s">
        <v>6231</v>
      </c>
      <c r="J2908" s="345">
        <f t="shared" si="45"/>
        <v>0</v>
      </c>
      <c r="K2908" s="277"/>
    </row>
    <row r="2909" spans="1:11" x14ac:dyDescent="0.15">
      <c r="A2909" s="274">
        <v>2908</v>
      </c>
      <c r="B2909" s="285" t="s">
        <v>3413</v>
      </c>
      <c r="C2909" s="285" t="s">
        <v>1057</v>
      </c>
      <c r="D2909" s="285">
        <v>0</v>
      </c>
      <c r="E2909" s="285">
        <v>100</v>
      </c>
      <c r="F2909" s="285" t="s">
        <v>457</v>
      </c>
      <c r="G2909" s="285">
        <v>1</v>
      </c>
      <c r="H2909" s="285">
        <f>'Pixel-System'!AU103</f>
        <v>0</v>
      </c>
      <c r="I2909" s="345" t="s">
        <v>6231</v>
      </c>
      <c r="J2909" s="345">
        <f t="shared" si="45"/>
        <v>0</v>
      </c>
      <c r="K2909" s="277"/>
    </row>
    <row r="2910" spans="1:11" x14ac:dyDescent="0.15">
      <c r="A2910" s="274">
        <v>2909</v>
      </c>
      <c r="B2910" s="285" t="s">
        <v>3414</v>
      </c>
      <c r="C2910" s="285" t="s">
        <v>1057</v>
      </c>
      <c r="D2910" s="285">
        <v>0</v>
      </c>
      <c r="E2910" s="285">
        <v>100</v>
      </c>
      <c r="F2910" s="285" t="s">
        <v>457</v>
      </c>
      <c r="G2910" s="285">
        <v>1</v>
      </c>
      <c r="H2910" s="285">
        <f>'Pixel-System'!AU104</f>
        <v>0</v>
      </c>
      <c r="I2910" s="345" t="s">
        <v>6231</v>
      </c>
      <c r="J2910" s="345">
        <f t="shared" si="45"/>
        <v>0</v>
      </c>
      <c r="K2910" s="277"/>
    </row>
    <row r="2911" spans="1:11" x14ac:dyDescent="0.15">
      <c r="A2911" s="274">
        <v>2910</v>
      </c>
      <c r="B2911" s="285" t="s">
        <v>3415</v>
      </c>
      <c r="C2911" s="285" t="s">
        <v>1057</v>
      </c>
      <c r="D2911" s="285">
        <v>0</v>
      </c>
      <c r="E2911" s="285">
        <v>100</v>
      </c>
      <c r="F2911" s="285" t="s">
        <v>457</v>
      </c>
      <c r="G2911" s="285">
        <v>1</v>
      </c>
      <c r="H2911" s="285">
        <f>'Pixel-System'!AU105</f>
        <v>0</v>
      </c>
      <c r="I2911" s="345" t="s">
        <v>6231</v>
      </c>
      <c r="J2911" s="345">
        <f t="shared" si="45"/>
        <v>0</v>
      </c>
      <c r="K2911" s="277"/>
    </row>
    <row r="2912" spans="1:11" x14ac:dyDescent="0.15">
      <c r="A2912" s="274">
        <v>2911</v>
      </c>
      <c r="B2912" s="275" t="s">
        <v>3416</v>
      </c>
      <c r="C2912" s="275" t="s">
        <v>1057</v>
      </c>
      <c r="D2912" s="275">
        <v>0</v>
      </c>
      <c r="E2912" s="275">
        <v>100</v>
      </c>
      <c r="F2912" s="275" t="s">
        <v>457</v>
      </c>
      <c r="G2912" s="275">
        <v>1</v>
      </c>
      <c r="H2912" s="275">
        <f>'Pixel-System'!Q9</f>
        <v>100</v>
      </c>
      <c r="I2912" s="276" t="s">
        <v>6241</v>
      </c>
      <c r="J2912" s="276">
        <f t="shared" si="45"/>
        <v>10000</v>
      </c>
      <c r="K2912" s="277"/>
    </row>
    <row r="2913" spans="1:11" x14ac:dyDescent="0.15">
      <c r="A2913" s="274">
        <v>2912</v>
      </c>
      <c r="B2913" s="275" t="s">
        <v>3417</v>
      </c>
      <c r="C2913" s="275" t="s">
        <v>1057</v>
      </c>
      <c r="D2913" s="275">
        <v>0</v>
      </c>
      <c r="E2913" s="275">
        <v>100</v>
      </c>
      <c r="F2913" s="275" t="s">
        <v>457</v>
      </c>
      <c r="G2913" s="275">
        <v>1</v>
      </c>
      <c r="H2913" s="275">
        <f>'Pixel-System'!AA9</f>
        <v>100</v>
      </c>
      <c r="I2913" s="276" t="s">
        <v>6243</v>
      </c>
      <c r="J2913" s="276">
        <f t="shared" si="45"/>
        <v>10000</v>
      </c>
      <c r="K2913" s="277"/>
    </row>
    <row r="2914" spans="1:11" x14ac:dyDescent="0.15">
      <c r="A2914" s="274">
        <v>2913</v>
      </c>
      <c r="B2914" s="275" t="s">
        <v>3418</v>
      </c>
      <c r="C2914" s="275" t="s">
        <v>1057</v>
      </c>
      <c r="D2914" s="275">
        <v>0</v>
      </c>
      <c r="E2914" s="275">
        <v>100</v>
      </c>
      <c r="F2914" s="275" t="s">
        <v>457</v>
      </c>
      <c r="G2914" s="275">
        <v>1</v>
      </c>
      <c r="H2914" s="275">
        <f>'Pixel-System'!AK9</f>
        <v>100</v>
      </c>
      <c r="I2914" s="276" t="s">
        <v>6242</v>
      </c>
      <c r="J2914" s="276">
        <f t="shared" si="45"/>
        <v>10000</v>
      </c>
      <c r="K2914" s="277"/>
    </row>
    <row r="2915" spans="1:11" x14ac:dyDescent="0.15">
      <c r="A2915" s="274">
        <v>2914</v>
      </c>
      <c r="B2915" s="275" t="s">
        <v>3419</v>
      </c>
      <c r="C2915" s="275" t="s">
        <v>1057</v>
      </c>
      <c r="D2915" s="275">
        <v>0</v>
      </c>
      <c r="E2915" s="275">
        <v>100</v>
      </c>
      <c r="F2915" s="275" t="s">
        <v>457</v>
      </c>
      <c r="G2915" s="275">
        <v>1</v>
      </c>
      <c r="H2915" s="275">
        <f>'Pixel-System'!AU9</f>
        <v>60</v>
      </c>
      <c r="I2915" s="276" t="s">
        <v>6244</v>
      </c>
      <c r="J2915" s="276">
        <f t="shared" si="45"/>
        <v>6000</v>
      </c>
      <c r="K2915" s="277"/>
    </row>
    <row r="2916" spans="1:11" x14ac:dyDescent="0.15">
      <c r="A2916" s="274">
        <v>2915</v>
      </c>
      <c r="B2916" s="275" t="s">
        <v>3420</v>
      </c>
      <c r="C2916" s="275" t="s">
        <v>1057</v>
      </c>
      <c r="D2916" s="275">
        <v>0</v>
      </c>
      <c r="E2916" s="275">
        <v>100</v>
      </c>
      <c r="F2916" s="275" t="s">
        <v>457</v>
      </c>
      <c r="G2916" s="275">
        <v>1</v>
      </c>
      <c r="H2916" s="275">
        <f>'Pixel-System'!R10</f>
        <v>24</v>
      </c>
      <c r="I2916" s="276" t="s">
        <v>6245</v>
      </c>
      <c r="J2916" s="276">
        <f t="shared" si="45"/>
        <v>2400</v>
      </c>
      <c r="K2916" s="277"/>
    </row>
    <row r="2917" spans="1:11" x14ac:dyDescent="0.15">
      <c r="A2917" s="274">
        <v>2916</v>
      </c>
      <c r="B2917" s="275" t="s">
        <v>3421</v>
      </c>
      <c r="C2917" s="275" t="s">
        <v>1057</v>
      </c>
      <c r="D2917" s="275">
        <v>0</v>
      </c>
      <c r="E2917" s="275">
        <v>100</v>
      </c>
      <c r="F2917" s="275" t="s">
        <v>457</v>
      </c>
      <c r="G2917" s="275">
        <v>1</v>
      </c>
      <c r="H2917" s="275">
        <f>'Pixel-System'!R11</f>
        <v>18</v>
      </c>
      <c r="I2917" s="276" t="s">
        <v>6245</v>
      </c>
      <c r="J2917" s="276">
        <f t="shared" si="45"/>
        <v>1800</v>
      </c>
      <c r="K2917" s="277"/>
    </row>
    <row r="2918" spans="1:11" x14ac:dyDescent="0.15">
      <c r="A2918" s="274">
        <v>2917</v>
      </c>
      <c r="B2918" s="275" t="s">
        <v>3422</v>
      </c>
      <c r="C2918" s="275" t="s">
        <v>1057</v>
      </c>
      <c r="D2918" s="275">
        <v>0</v>
      </c>
      <c r="E2918" s="275">
        <v>100</v>
      </c>
      <c r="F2918" s="275" t="s">
        <v>457</v>
      </c>
      <c r="G2918" s="275">
        <v>1</v>
      </c>
      <c r="H2918" s="275">
        <f>'Pixel-System'!R12</f>
        <v>17</v>
      </c>
      <c r="I2918" s="276" t="s">
        <v>6245</v>
      </c>
      <c r="J2918" s="276">
        <f t="shared" si="45"/>
        <v>1700</v>
      </c>
      <c r="K2918" s="277"/>
    </row>
    <row r="2919" spans="1:11" x14ac:dyDescent="0.15">
      <c r="A2919" s="274">
        <v>2918</v>
      </c>
      <c r="B2919" s="275" t="s">
        <v>3423</v>
      </c>
      <c r="C2919" s="275" t="s">
        <v>1057</v>
      </c>
      <c r="D2919" s="275">
        <v>0</v>
      </c>
      <c r="E2919" s="275">
        <v>100</v>
      </c>
      <c r="F2919" s="275" t="s">
        <v>457</v>
      </c>
      <c r="G2919" s="275">
        <v>1</v>
      </c>
      <c r="H2919" s="275">
        <f>'Pixel-System'!R13</f>
        <v>15</v>
      </c>
      <c r="I2919" s="276" t="s">
        <v>6245</v>
      </c>
      <c r="J2919" s="276">
        <f t="shared" si="45"/>
        <v>1500</v>
      </c>
      <c r="K2919" s="277"/>
    </row>
    <row r="2920" spans="1:11" x14ac:dyDescent="0.15">
      <c r="A2920" s="274">
        <v>2919</v>
      </c>
      <c r="B2920" s="275" t="s">
        <v>3424</v>
      </c>
      <c r="C2920" s="275" t="s">
        <v>1057</v>
      </c>
      <c r="D2920" s="275">
        <v>0</v>
      </c>
      <c r="E2920" s="275">
        <v>100</v>
      </c>
      <c r="F2920" s="275" t="s">
        <v>457</v>
      </c>
      <c r="G2920" s="275">
        <v>1</v>
      </c>
      <c r="H2920" s="275">
        <f>'Pixel-System'!R14</f>
        <v>13</v>
      </c>
      <c r="I2920" s="276" t="s">
        <v>6245</v>
      </c>
      <c r="J2920" s="276">
        <f t="shared" si="45"/>
        <v>1300</v>
      </c>
      <c r="K2920" s="277"/>
    </row>
    <row r="2921" spans="1:11" x14ac:dyDescent="0.15">
      <c r="A2921" s="274">
        <v>2920</v>
      </c>
      <c r="B2921" s="275" t="s">
        <v>3425</v>
      </c>
      <c r="C2921" s="275" t="s">
        <v>1057</v>
      </c>
      <c r="D2921" s="275">
        <v>0</v>
      </c>
      <c r="E2921" s="275">
        <v>100</v>
      </c>
      <c r="F2921" s="275" t="s">
        <v>457</v>
      </c>
      <c r="G2921" s="275">
        <v>1</v>
      </c>
      <c r="H2921" s="275">
        <f>'Pixel-System'!R15</f>
        <v>13</v>
      </c>
      <c r="I2921" s="276" t="s">
        <v>6245</v>
      </c>
      <c r="J2921" s="276">
        <f t="shared" si="45"/>
        <v>1300</v>
      </c>
      <c r="K2921" s="277"/>
    </row>
    <row r="2922" spans="1:11" x14ac:dyDescent="0.15">
      <c r="A2922" s="274">
        <v>2921</v>
      </c>
      <c r="B2922" s="275" t="s">
        <v>3426</v>
      </c>
      <c r="C2922" s="275" t="s">
        <v>1057</v>
      </c>
      <c r="D2922" s="275">
        <v>0</v>
      </c>
      <c r="E2922" s="275">
        <v>100</v>
      </c>
      <c r="F2922" s="275" t="s">
        <v>457</v>
      </c>
      <c r="G2922" s="275">
        <v>1</v>
      </c>
      <c r="H2922" s="275">
        <f>'Pixel-System'!R16</f>
        <v>12</v>
      </c>
      <c r="I2922" s="276" t="s">
        <v>6245</v>
      </c>
      <c r="J2922" s="276">
        <f t="shared" si="45"/>
        <v>1200</v>
      </c>
      <c r="K2922" s="277"/>
    </row>
    <row r="2923" spans="1:11" x14ac:dyDescent="0.15">
      <c r="A2923" s="274">
        <v>2922</v>
      </c>
      <c r="B2923" s="275" t="s">
        <v>3427</v>
      </c>
      <c r="C2923" s="275" t="s">
        <v>1057</v>
      </c>
      <c r="D2923" s="275">
        <v>0</v>
      </c>
      <c r="E2923" s="275">
        <v>100</v>
      </c>
      <c r="F2923" s="275" t="s">
        <v>457</v>
      </c>
      <c r="G2923" s="275">
        <v>1</v>
      </c>
      <c r="H2923" s="275">
        <f>'Pixel-System'!R17</f>
        <v>11</v>
      </c>
      <c r="I2923" s="276" t="s">
        <v>6245</v>
      </c>
      <c r="J2923" s="276">
        <f t="shared" si="45"/>
        <v>1100</v>
      </c>
      <c r="K2923" s="277"/>
    </row>
    <row r="2924" spans="1:11" x14ac:dyDescent="0.15">
      <c r="A2924" s="274">
        <v>2923</v>
      </c>
      <c r="B2924" s="275" t="s">
        <v>3428</v>
      </c>
      <c r="C2924" s="275" t="s">
        <v>1057</v>
      </c>
      <c r="D2924" s="275">
        <v>0</v>
      </c>
      <c r="E2924" s="275">
        <v>100</v>
      </c>
      <c r="F2924" s="275" t="s">
        <v>457</v>
      </c>
      <c r="G2924" s="275">
        <v>1</v>
      </c>
      <c r="H2924" s="275">
        <f>'Pixel-System'!R18</f>
        <v>11</v>
      </c>
      <c r="I2924" s="276" t="s">
        <v>6245</v>
      </c>
      <c r="J2924" s="276">
        <f t="shared" si="45"/>
        <v>1100</v>
      </c>
      <c r="K2924" s="277"/>
    </row>
    <row r="2925" spans="1:11" x14ac:dyDescent="0.15">
      <c r="A2925" s="274">
        <v>2924</v>
      </c>
      <c r="B2925" s="275" t="s">
        <v>3429</v>
      </c>
      <c r="C2925" s="275" t="s">
        <v>1057</v>
      </c>
      <c r="D2925" s="275">
        <v>0</v>
      </c>
      <c r="E2925" s="275">
        <v>100</v>
      </c>
      <c r="F2925" s="275" t="s">
        <v>457</v>
      </c>
      <c r="G2925" s="275">
        <v>1</v>
      </c>
      <c r="H2925" s="275">
        <f>'Pixel-System'!R19</f>
        <v>10</v>
      </c>
      <c r="I2925" s="276" t="s">
        <v>6245</v>
      </c>
      <c r="J2925" s="276">
        <f t="shared" si="45"/>
        <v>1000</v>
      </c>
      <c r="K2925" s="277"/>
    </row>
    <row r="2926" spans="1:11" x14ac:dyDescent="0.15">
      <c r="A2926" s="274">
        <v>2925</v>
      </c>
      <c r="B2926" s="275" t="s">
        <v>3430</v>
      </c>
      <c r="C2926" s="275" t="s">
        <v>1057</v>
      </c>
      <c r="D2926" s="275">
        <v>0</v>
      </c>
      <c r="E2926" s="275">
        <v>100</v>
      </c>
      <c r="F2926" s="275" t="s">
        <v>457</v>
      </c>
      <c r="G2926" s="275">
        <v>1</v>
      </c>
      <c r="H2926" s="275">
        <f>'Pixel-System'!R20</f>
        <v>9</v>
      </c>
      <c r="I2926" s="276" t="s">
        <v>6245</v>
      </c>
      <c r="J2926" s="276">
        <f t="shared" si="45"/>
        <v>900</v>
      </c>
      <c r="K2926" s="277"/>
    </row>
    <row r="2927" spans="1:11" x14ac:dyDescent="0.15">
      <c r="A2927" s="274">
        <v>2926</v>
      </c>
      <c r="B2927" s="275" t="s">
        <v>3431</v>
      </c>
      <c r="C2927" s="275" t="s">
        <v>1057</v>
      </c>
      <c r="D2927" s="275">
        <v>0</v>
      </c>
      <c r="E2927" s="275">
        <v>100</v>
      </c>
      <c r="F2927" s="275" t="s">
        <v>457</v>
      </c>
      <c r="G2927" s="275">
        <v>1</v>
      </c>
      <c r="H2927" s="275">
        <f>'Pixel-System'!R21</f>
        <v>10</v>
      </c>
      <c r="I2927" s="276" t="s">
        <v>6245</v>
      </c>
      <c r="J2927" s="276">
        <f t="shared" si="45"/>
        <v>1000</v>
      </c>
      <c r="K2927" s="277"/>
    </row>
    <row r="2928" spans="1:11" x14ac:dyDescent="0.15">
      <c r="A2928" s="274">
        <v>2927</v>
      </c>
      <c r="B2928" s="275" t="s">
        <v>3432</v>
      </c>
      <c r="C2928" s="275" t="s">
        <v>1057</v>
      </c>
      <c r="D2928" s="275">
        <v>0</v>
      </c>
      <c r="E2928" s="275">
        <v>100</v>
      </c>
      <c r="F2928" s="275" t="s">
        <v>457</v>
      </c>
      <c r="G2928" s="275">
        <v>1</v>
      </c>
      <c r="H2928" s="275">
        <f>'Pixel-System'!R22</f>
        <v>20</v>
      </c>
      <c r="I2928" s="276" t="s">
        <v>6245</v>
      </c>
      <c r="J2928" s="276">
        <f t="shared" si="45"/>
        <v>2000</v>
      </c>
      <c r="K2928" s="277"/>
    </row>
    <row r="2929" spans="1:11" x14ac:dyDescent="0.15">
      <c r="A2929" s="274">
        <v>2928</v>
      </c>
      <c r="B2929" s="275" t="s">
        <v>3433</v>
      </c>
      <c r="C2929" s="275" t="s">
        <v>1057</v>
      </c>
      <c r="D2929" s="275">
        <v>0</v>
      </c>
      <c r="E2929" s="275">
        <v>100</v>
      </c>
      <c r="F2929" s="275" t="s">
        <v>457</v>
      </c>
      <c r="G2929" s="275">
        <v>1</v>
      </c>
      <c r="H2929" s="275">
        <f>'Pixel-System'!R23</f>
        <v>20</v>
      </c>
      <c r="I2929" s="276" t="s">
        <v>6245</v>
      </c>
      <c r="J2929" s="276">
        <f t="shared" si="45"/>
        <v>2000</v>
      </c>
      <c r="K2929" s="277"/>
    </row>
    <row r="2930" spans="1:11" x14ac:dyDescent="0.15">
      <c r="A2930" s="274">
        <v>2929</v>
      </c>
      <c r="B2930" s="275" t="s">
        <v>3434</v>
      </c>
      <c r="C2930" s="275" t="s">
        <v>1057</v>
      </c>
      <c r="D2930" s="275">
        <v>0</v>
      </c>
      <c r="E2930" s="275">
        <v>100</v>
      </c>
      <c r="F2930" s="275" t="s">
        <v>457</v>
      </c>
      <c r="G2930" s="275">
        <v>1</v>
      </c>
      <c r="H2930" s="275">
        <f>'Pixel-System'!R24</f>
        <v>0</v>
      </c>
      <c r="I2930" s="276" t="s">
        <v>6245</v>
      </c>
      <c r="J2930" s="276">
        <f t="shared" si="45"/>
        <v>0</v>
      </c>
      <c r="K2930" s="277"/>
    </row>
    <row r="2931" spans="1:11" x14ac:dyDescent="0.15">
      <c r="A2931" s="274">
        <v>2930</v>
      </c>
      <c r="B2931" s="275" t="s">
        <v>3435</v>
      </c>
      <c r="C2931" s="275" t="s">
        <v>1057</v>
      </c>
      <c r="D2931" s="275">
        <v>0</v>
      </c>
      <c r="E2931" s="275">
        <v>100</v>
      </c>
      <c r="F2931" s="275" t="s">
        <v>457</v>
      </c>
      <c r="G2931" s="275">
        <v>1</v>
      </c>
      <c r="H2931" s="275">
        <f>'Pixel-System'!R25</f>
        <v>0</v>
      </c>
      <c r="I2931" s="276" t="s">
        <v>6245</v>
      </c>
      <c r="J2931" s="276">
        <f t="shared" si="45"/>
        <v>0</v>
      </c>
      <c r="K2931" s="277"/>
    </row>
    <row r="2932" spans="1:11" x14ac:dyDescent="0.15">
      <c r="A2932" s="274">
        <v>2931</v>
      </c>
      <c r="B2932" s="275" t="s">
        <v>3436</v>
      </c>
      <c r="C2932" s="275" t="s">
        <v>1057</v>
      </c>
      <c r="D2932" s="275">
        <v>0</v>
      </c>
      <c r="E2932" s="275">
        <v>100</v>
      </c>
      <c r="F2932" s="275" t="s">
        <v>457</v>
      </c>
      <c r="G2932" s="275">
        <v>1</v>
      </c>
      <c r="H2932" s="275">
        <f>'Pixel-System'!R26</f>
        <v>28</v>
      </c>
      <c r="I2932" s="276" t="s">
        <v>6245</v>
      </c>
      <c r="J2932" s="276">
        <f t="shared" si="45"/>
        <v>2800</v>
      </c>
      <c r="K2932" s="277"/>
    </row>
    <row r="2933" spans="1:11" x14ac:dyDescent="0.15">
      <c r="A2933" s="274">
        <v>2932</v>
      </c>
      <c r="B2933" s="275" t="s">
        <v>3437</v>
      </c>
      <c r="C2933" s="275" t="s">
        <v>1057</v>
      </c>
      <c r="D2933" s="275">
        <v>0</v>
      </c>
      <c r="E2933" s="275">
        <v>100</v>
      </c>
      <c r="F2933" s="275" t="s">
        <v>457</v>
      </c>
      <c r="G2933" s="275">
        <v>1</v>
      </c>
      <c r="H2933" s="275">
        <f>'Pixel-System'!R27</f>
        <v>35</v>
      </c>
      <c r="I2933" s="276" t="s">
        <v>6245</v>
      </c>
      <c r="J2933" s="276">
        <f t="shared" si="45"/>
        <v>3500</v>
      </c>
      <c r="K2933" s="277"/>
    </row>
    <row r="2934" spans="1:11" x14ac:dyDescent="0.15">
      <c r="A2934" s="274">
        <v>2933</v>
      </c>
      <c r="B2934" s="275" t="s">
        <v>3438</v>
      </c>
      <c r="C2934" s="275" t="s">
        <v>1057</v>
      </c>
      <c r="D2934" s="275">
        <v>0</v>
      </c>
      <c r="E2934" s="275">
        <v>100</v>
      </c>
      <c r="F2934" s="275" t="s">
        <v>457</v>
      </c>
      <c r="G2934" s="275">
        <v>1</v>
      </c>
      <c r="H2934" s="275">
        <f>'Pixel-System'!R28</f>
        <v>35</v>
      </c>
      <c r="I2934" s="276" t="s">
        <v>6245</v>
      </c>
      <c r="J2934" s="276">
        <f t="shared" si="45"/>
        <v>3500</v>
      </c>
      <c r="K2934" s="277"/>
    </row>
    <row r="2935" spans="1:11" x14ac:dyDescent="0.15">
      <c r="A2935" s="274">
        <v>2934</v>
      </c>
      <c r="B2935" s="275" t="s">
        <v>3439</v>
      </c>
      <c r="C2935" s="275" t="s">
        <v>1057</v>
      </c>
      <c r="D2935" s="275">
        <v>0</v>
      </c>
      <c r="E2935" s="275">
        <v>100</v>
      </c>
      <c r="F2935" s="275" t="s">
        <v>457</v>
      </c>
      <c r="G2935" s="275">
        <v>1</v>
      </c>
      <c r="H2935" s="275">
        <f>'Pixel-System'!R29</f>
        <v>35</v>
      </c>
      <c r="I2935" s="276" t="s">
        <v>6245</v>
      </c>
      <c r="J2935" s="276">
        <f t="shared" si="45"/>
        <v>3500</v>
      </c>
      <c r="K2935" s="277"/>
    </row>
    <row r="2936" spans="1:11" x14ac:dyDescent="0.15">
      <c r="A2936" s="274">
        <v>2935</v>
      </c>
      <c r="B2936" s="275" t="s">
        <v>3440</v>
      </c>
      <c r="C2936" s="275" t="s">
        <v>1057</v>
      </c>
      <c r="D2936" s="275">
        <v>0</v>
      </c>
      <c r="E2936" s="275">
        <v>100</v>
      </c>
      <c r="F2936" s="275" t="s">
        <v>457</v>
      </c>
      <c r="G2936" s="275">
        <v>1</v>
      </c>
      <c r="H2936" s="275">
        <f>'Pixel-System'!R30</f>
        <v>35</v>
      </c>
      <c r="I2936" s="276" t="s">
        <v>6245</v>
      </c>
      <c r="J2936" s="276">
        <f t="shared" si="45"/>
        <v>3500</v>
      </c>
      <c r="K2936" s="277"/>
    </row>
    <row r="2937" spans="1:11" x14ac:dyDescent="0.15">
      <c r="A2937" s="274">
        <v>2936</v>
      </c>
      <c r="B2937" s="275" t="s">
        <v>3441</v>
      </c>
      <c r="C2937" s="275" t="s">
        <v>1057</v>
      </c>
      <c r="D2937" s="275">
        <v>0</v>
      </c>
      <c r="E2937" s="275">
        <v>100</v>
      </c>
      <c r="F2937" s="275" t="s">
        <v>457</v>
      </c>
      <c r="G2937" s="275">
        <v>1</v>
      </c>
      <c r="H2937" s="275">
        <f>'Pixel-System'!R31</f>
        <v>34</v>
      </c>
      <c r="I2937" s="276" t="s">
        <v>6245</v>
      </c>
      <c r="J2937" s="276">
        <f t="shared" si="45"/>
        <v>3400</v>
      </c>
      <c r="K2937" s="277"/>
    </row>
    <row r="2938" spans="1:11" x14ac:dyDescent="0.15">
      <c r="A2938" s="274">
        <v>2937</v>
      </c>
      <c r="B2938" s="275" t="s">
        <v>3442</v>
      </c>
      <c r="C2938" s="275" t="s">
        <v>1057</v>
      </c>
      <c r="D2938" s="275">
        <v>0</v>
      </c>
      <c r="E2938" s="275">
        <v>100</v>
      </c>
      <c r="F2938" s="275" t="s">
        <v>457</v>
      </c>
      <c r="G2938" s="275">
        <v>1</v>
      </c>
      <c r="H2938" s="275">
        <f>'Pixel-System'!R32</f>
        <v>32</v>
      </c>
      <c r="I2938" s="276" t="s">
        <v>6245</v>
      </c>
      <c r="J2938" s="276">
        <f t="shared" si="45"/>
        <v>3200</v>
      </c>
      <c r="K2938" s="277"/>
    </row>
    <row r="2939" spans="1:11" x14ac:dyDescent="0.15">
      <c r="A2939" s="274">
        <v>2938</v>
      </c>
      <c r="B2939" s="275" t="s">
        <v>3443</v>
      </c>
      <c r="C2939" s="275" t="s">
        <v>1057</v>
      </c>
      <c r="D2939" s="275">
        <v>0</v>
      </c>
      <c r="E2939" s="275">
        <v>100</v>
      </c>
      <c r="F2939" s="275" t="s">
        <v>457</v>
      </c>
      <c r="G2939" s="275">
        <v>1</v>
      </c>
      <c r="H2939" s="275">
        <f>'Pixel-System'!R33</f>
        <v>29</v>
      </c>
      <c r="I2939" s="276" t="s">
        <v>6245</v>
      </c>
      <c r="J2939" s="276">
        <f t="shared" si="45"/>
        <v>2900</v>
      </c>
      <c r="K2939" s="277"/>
    </row>
    <row r="2940" spans="1:11" x14ac:dyDescent="0.15">
      <c r="A2940" s="274">
        <v>2939</v>
      </c>
      <c r="B2940" s="275" t="s">
        <v>3444</v>
      </c>
      <c r="C2940" s="275" t="s">
        <v>1057</v>
      </c>
      <c r="D2940" s="275">
        <v>0</v>
      </c>
      <c r="E2940" s="275">
        <v>100</v>
      </c>
      <c r="F2940" s="275" t="s">
        <v>457</v>
      </c>
      <c r="G2940" s="275">
        <v>1</v>
      </c>
      <c r="H2940" s="275">
        <f>'Pixel-System'!R34</f>
        <v>26</v>
      </c>
      <c r="I2940" s="276" t="s">
        <v>6245</v>
      </c>
      <c r="J2940" s="276">
        <f t="shared" si="45"/>
        <v>2600</v>
      </c>
      <c r="K2940" s="277"/>
    </row>
    <row r="2941" spans="1:11" x14ac:dyDescent="0.15">
      <c r="A2941" s="274">
        <v>2940</v>
      </c>
      <c r="B2941" s="275" t="s">
        <v>3445</v>
      </c>
      <c r="C2941" s="275" t="s">
        <v>1057</v>
      </c>
      <c r="D2941" s="275">
        <v>0</v>
      </c>
      <c r="E2941" s="275">
        <v>100</v>
      </c>
      <c r="F2941" s="275" t="s">
        <v>457</v>
      </c>
      <c r="G2941" s="275">
        <v>1</v>
      </c>
      <c r="H2941" s="275">
        <f>'Pixel-System'!R35</f>
        <v>23</v>
      </c>
      <c r="I2941" s="276" t="s">
        <v>6245</v>
      </c>
      <c r="J2941" s="276">
        <f t="shared" si="45"/>
        <v>2300</v>
      </c>
      <c r="K2941" s="277"/>
    </row>
    <row r="2942" spans="1:11" x14ac:dyDescent="0.15">
      <c r="A2942" s="274">
        <v>2941</v>
      </c>
      <c r="B2942" s="275" t="s">
        <v>3446</v>
      </c>
      <c r="C2942" s="275" t="s">
        <v>1057</v>
      </c>
      <c r="D2942" s="275">
        <v>0</v>
      </c>
      <c r="E2942" s="275">
        <v>100</v>
      </c>
      <c r="F2942" s="275" t="s">
        <v>457</v>
      </c>
      <c r="G2942" s="275">
        <v>1</v>
      </c>
      <c r="H2942" s="275">
        <f>'Pixel-System'!R36</f>
        <v>20</v>
      </c>
      <c r="I2942" s="276" t="s">
        <v>6245</v>
      </c>
      <c r="J2942" s="276">
        <f t="shared" si="45"/>
        <v>2000</v>
      </c>
      <c r="K2942" s="277"/>
    </row>
    <row r="2943" spans="1:11" x14ac:dyDescent="0.15">
      <c r="A2943" s="274">
        <v>2942</v>
      </c>
      <c r="B2943" s="275" t="s">
        <v>3447</v>
      </c>
      <c r="C2943" s="275" t="s">
        <v>1057</v>
      </c>
      <c r="D2943" s="275">
        <v>0</v>
      </c>
      <c r="E2943" s="275">
        <v>100</v>
      </c>
      <c r="F2943" s="275" t="s">
        <v>457</v>
      </c>
      <c r="G2943" s="275">
        <v>1</v>
      </c>
      <c r="H2943" s="275">
        <f>'Pixel-System'!R37</f>
        <v>17</v>
      </c>
      <c r="I2943" s="276" t="s">
        <v>6245</v>
      </c>
      <c r="J2943" s="276">
        <f t="shared" si="45"/>
        <v>1700</v>
      </c>
      <c r="K2943" s="277"/>
    </row>
    <row r="2944" spans="1:11" x14ac:dyDescent="0.15">
      <c r="A2944" s="274">
        <v>2943</v>
      </c>
      <c r="B2944" s="275" t="s">
        <v>3448</v>
      </c>
      <c r="C2944" s="275" t="s">
        <v>1057</v>
      </c>
      <c r="D2944" s="275">
        <v>0</v>
      </c>
      <c r="E2944" s="275">
        <v>100</v>
      </c>
      <c r="F2944" s="275" t="s">
        <v>457</v>
      </c>
      <c r="G2944" s="275">
        <v>1</v>
      </c>
      <c r="H2944" s="275">
        <f>'Pixel-System'!R38</f>
        <v>7</v>
      </c>
      <c r="I2944" s="276" t="s">
        <v>6245</v>
      </c>
      <c r="J2944" s="276">
        <f t="shared" si="45"/>
        <v>700</v>
      </c>
      <c r="K2944" s="277"/>
    </row>
    <row r="2945" spans="1:11" x14ac:dyDescent="0.15">
      <c r="A2945" s="274">
        <v>2944</v>
      </c>
      <c r="B2945" s="275" t="s">
        <v>3449</v>
      </c>
      <c r="C2945" s="275" t="s">
        <v>1057</v>
      </c>
      <c r="D2945" s="275">
        <v>0</v>
      </c>
      <c r="E2945" s="275">
        <v>100</v>
      </c>
      <c r="F2945" s="275" t="s">
        <v>457</v>
      </c>
      <c r="G2945" s="275">
        <v>1</v>
      </c>
      <c r="H2945" s="275">
        <f>'Pixel-System'!R39</f>
        <v>5</v>
      </c>
      <c r="I2945" s="276" t="s">
        <v>6245</v>
      </c>
      <c r="J2945" s="276">
        <f t="shared" si="45"/>
        <v>500</v>
      </c>
      <c r="K2945" s="277"/>
    </row>
    <row r="2946" spans="1:11" x14ac:dyDescent="0.15">
      <c r="A2946" s="274">
        <v>2945</v>
      </c>
      <c r="B2946" s="275" t="s">
        <v>3450</v>
      </c>
      <c r="C2946" s="275" t="s">
        <v>1057</v>
      </c>
      <c r="D2946" s="275">
        <v>0</v>
      </c>
      <c r="E2946" s="275">
        <v>100</v>
      </c>
      <c r="F2946" s="275" t="s">
        <v>457</v>
      </c>
      <c r="G2946" s="275">
        <v>1</v>
      </c>
      <c r="H2946" s="275">
        <f>'Pixel-System'!R40</f>
        <v>0</v>
      </c>
      <c r="I2946" s="276" t="s">
        <v>6245</v>
      </c>
      <c r="J2946" s="276">
        <f t="shared" si="45"/>
        <v>0</v>
      </c>
      <c r="K2946" s="277"/>
    </row>
    <row r="2947" spans="1:11" x14ac:dyDescent="0.15">
      <c r="A2947" s="274">
        <v>2946</v>
      </c>
      <c r="B2947" s="275" t="s">
        <v>3451</v>
      </c>
      <c r="C2947" s="275" t="s">
        <v>1057</v>
      </c>
      <c r="D2947" s="275">
        <v>0</v>
      </c>
      <c r="E2947" s="275">
        <v>100</v>
      </c>
      <c r="F2947" s="275" t="s">
        <v>457</v>
      </c>
      <c r="G2947" s="275">
        <v>1</v>
      </c>
      <c r="H2947" s="275">
        <f>'Pixel-System'!R41</f>
        <v>0</v>
      </c>
      <c r="I2947" s="276" t="s">
        <v>6245</v>
      </c>
      <c r="J2947" s="276">
        <f t="shared" si="45"/>
        <v>0</v>
      </c>
      <c r="K2947" s="277"/>
    </row>
    <row r="2948" spans="1:11" x14ac:dyDescent="0.15">
      <c r="A2948" s="274">
        <v>2947</v>
      </c>
      <c r="B2948" s="275" t="s">
        <v>3452</v>
      </c>
      <c r="C2948" s="275" t="s">
        <v>1057</v>
      </c>
      <c r="D2948" s="275">
        <v>0</v>
      </c>
      <c r="E2948" s="275">
        <v>100</v>
      </c>
      <c r="F2948" s="275" t="s">
        <v>457</v>
      </c>
      <c r="G2948" s="275">
        <v>1</v>
      </c>
      <c r="H2948" s="275">
        <f>'Pixel-System'!R42</f>
        <v>0</v>
      </c>
      <c r="I2948" s="276" t="s">
        <v>6245</v>
      </c>
      <c r="J2948" s="276">
        <f t="shared" si="45"/>
        <v>0</v>
      </c>
      <c r="K2948" s="277"/>
    </row>
    <row r="2949" spans="1:11" x14ac:dyDescent="0.15">
      <c r="A2949" s="274">
        <v>2948</v>
      </c>
      <c r="B2949" s="275" t="s">
        <v>3453</v>
      </c>
      <c r="C2949" s="275" t="s">
        <v>1057</v>
      </c>
      <c r="D2949" s="275">
        <v>0</v>
      </c>
      <c r="E2949" s="275">
        <v>100</v>
      </c>
      <c r="F2949" s="275" t="s">
        <v>457</v>
      </c>
      <c r="G2949" s="275">
        <v>1</v>
      </c>
      <c r="H2949" s="275">
        <f>'Pixel-System'!R43</f>
        <v>0</v>
      </c>
      <c r="I2949" s="276" t="s">
        <v>6245</v>
      </c>
      <c r="J2949" s="276">
        <f t="shared" si="45"/>
        <v>0</v>
      </c>
      <c r="K2949" s="277"/>
    </row>
    <row r="2950" spans="1:11" x14ac:dyDescent="0.15">
      <c r="A2950" s="274">
        <v>2949</v>
      </c>
      <c r="B2950" s="275" t="s">
        <v>3454</v>
      </c>
      <c r="C2950" s="275" t="s">
        <v>1057</v>
      </c>
      <c r="D2950" s="275">
        <v>0</v>
      </c>
      <c r="E2950" s="275">
        <v>100</v>
      </c>
      <c r="F2950" s="275" t="s">
        <v>457</v>
      </c>
      <c r="G2950" s="275">
        <v>1</v>
      </c>
      <c r="H2950" s="275">
        <f>'Pixel-System'!R44</f>
        <v>0</v>
      </c>
      <c r="I2950" s="276" t="s">
        <v>6245</v>
      </c>
      <c r="J2950" s="276">
        <f t="shared" si="45"/>
        <v>0</v>
      </c>
      <c r="K2950" s="277"/>
    </row>
    <row r="2951" spans="1:11" x14ac:dyDescent="0.15">
      <c r="A2951" s="274">
        <v>2950</v>
      </c>
      <c r="B2951" s="275" t="s">
        <v>3455</v>
      </c>
      <c r="C2951" s="275" t="s">
        <v>1057</v>
      </c>
      <c r="D2951" s="275">
        <v>0</v>
      </c>
      <c r="E2951" s="275">
        <v>100</v>
      </c>
      <c r="F2951" s="275" t="s">
        <v>457</v>
      </c>
      <c r="G2951" s="275">
        <v>1</v>
      </c>
      <c r="H2951" s="275">
        <f>'Pixel-System'!R45</f>
        <v>0</v>
      </c>
      <c r="I2951" s="276" t="s">
        <v>6245</v>
      </c>
      <c r="J2951" s="276">
        <f t="shared" si="45"/>
        <v>0</v>
      </c>
      <c r="K2951" s="277"/>
    </row>
    <row r="2952" spans="1:11" x14ac:dyDescent="0.15">
      <c r="A2952" s="274">
        <v>2951</v>
      </c>
      <c r="B2952" s="275" t="s">
        <v>3456</v>
      </c>
      <c r="C2952" s="275" t="s">
        <v>1057</v>
      </c>
      <c r="D2952" s="275">
        <v>0</v>
      </c>
      <c r="E2952" s="275">
        <v>100</v>
      </c>
      <c r="F2952" s="275" t="s">
        <v>457</v>
      </c>
      <c r="G2952" s="275">
        <v>1</v>
      </c>
      <c r="H2952" s="275">
        <f>'Pixel-System'!R46</f>
        <v>0</v>
      </c>
      <c r="I2952" s="276" t="s">
        <v>6245</v>
      </c>
      <c r="J2952" s="276">
        <f t="shared" si="45"/>
        <v>0</v>
      </c>
      <c r="K2952" s="277"/>
    </row>
    <row r="2953" spans="1:11" x14ac:dyDescent="0.15">
      <c r="A2953" s="274">
        <v>2952</v>
      </c>
      <c r="B2953" s="275" t="s">
        <v>3457</v>
      </c>
      <c r="C2953" s="275" t="s">
        <v>1057</v>
      </c>
      <c r="D2953" s="275">
        <v>0</v>
      </c>
      <c r="E2953" s="275">
        <v>100</v>
      </c>
      <c r="F2953" s="275" t="s">
        <v>457</v>
      </c>
      <c r="G2953" s="275">
        <v>1</v>
      </c>
      <c r="H2953" s="275">
        <f>'Pixel-System'!R47</f>
        <v>0</v>
      </c>
      <c r="I2953" s="276" t="s">
        <v>6245</v>
      </c>
      <c r="J2953" s="276">
        <f t="shared" si="45"/>
        <v>0</v>
      </c>
      <c r="K2953" s="277"/>
    </row>
    <row r="2954" spans="1:11" x14ac:dyDescent="0.15">
      <c r="A2954" s="274">
        <v>2953</v>
      </c>
      <c r="B2954" s="275" t="s">
        <v>3458</v>
      </c>
      <c r="C2954" s="275" t="s">
        <v>1057</v>
      </c>
      <c r="D2954" s="275">
        <v>0</v>
      </c>
      <c r="E2954" s="275">
        <v>100</v>
      </c>
      <c r="F2954" s="275" t="s">
        <v>457</v>
      </c>
      <c r="G2954" s="275">
        <v>1</v>
      </c>
      <c r="H2954" s="275">
        <f>'Pixel-System'!R48</f>
        <v>0</v>
      </c>
      <c r="I2954" s="276" t="s">
        <v>6245</v>
      </c>
      <c r="J2954" s="276">
        <f t="shared" si="45"/>
        <v>0</v>
      </c>
      <c r="K2954" s="277"/>
    </row>
    <row r="2955" spans="1:11" x14ac:dyDescent="0.15">
      <c r="A2955" s="274">
        <v>2954</v>
      </c>
      <c r="B2955" s="275" t="s">
        <v>3459</v>
      </c>
      <c r="C2955" s="275" t="s">
        <v>1057</v>
      </c>
      <c r="D2955" s="275">
        <v>0</v>
      </c>
      <c r="E2955" s="275">
        <v>100</v>
      </c>
      <c r="F2955" s="275" t="s">
        <v>457</v>
      </c>
      <c r="G2955" s="275">
        <v>1</v>
      </c>
      <c r="H2955" s="275">
        <f>'Pixel-System'!R49</f>
        <v>0</v>
      </c>
      <c r="I2955" s="276" t="s">
        <v>6245</v>
      </c>
      <c r="J2955" s="276">
        <f t="shared" si="45"/>
        <v>0</v>
      </c>
      <c r="K2955" s="277"/>
    </row>
    <row r="2956" spans="1:11" x14ac:dyDescent="0.15">
      <c r="A2956" s="274">
        <v>2955</v>
      </c>
      <c r="B2956" s="275" t="s">
        <v>3460</v>
      </c>
      <c r="C2956" s="275" t="s">
        <v>1057</v>
      </c>
      <c r="D2956" s="275">
        <v>0</v>
      </c>
      <c r="E2956" s="275">
        <v>100</v>
      </c>
      <c r="F2956" s="275" t="s">
        <v>457</v>
      </c>
      <c r="G2956" s="275">
        <v>1</v>
      </c>
      <c r="H2956" s="275">
        <f>'Pixel-System'!R50</f>
        <v>0</v>
      </c>
      <c r="I2956" s="276" t="s">
        <v>6245</v>
      </c>
      <c r="J2956" s="276">
        <f t="shared" si="45"/>
        <v>0</v>
      </c>
      <c r="K2956" s="277"/>
    </row>
    <row r="2957" spans="1:11" x14ac:dyDescent="0.15">
      <c r="A2957" s="274">
        <v>2956</v>
      </c>
      <c r="B2957" s="275" t="s">
        <v>3461</v>
      </c>
      <c r="C2957" s="275" t="s">
        <v>1057</v>
      </c>
      <c r="D2957" s="275">
        <v>0</v>
      </c>
      <c r="E2957" s="275">
        <v>100</v>
      </c>
      <c r="F2957" s="275" t="s">
        <v>457</v>
      </c>
      <c r="G2957" s="275">
        <v>1</v>
      </c>
      <c r="H2957" s="275">
        <f>'Pixel-System'!R51</f>
        <v>0</v>
      </c>
      <c r="I2957" s="276" t="s">
        <v>6245</v>
      </c>
      <c r="J2957" s="276">
        <f t="shared" ref="J2957:J3020" si="46">H2957*100</f>
        <v>0</v>
      </c>
      <c r="K2957" s="277"/>
    </row>
    <row r="2958" spans="1:11" x14ac:dyDescent="0.15">
      <c r="A2958" s="274">
        <v>2957</v>
      </c>
      <c r="B2958" s="275" t="s">
        <v>3462</v>
      </c>
      <c r="C2958" s="275" t="s">
        <v>1057</v>
      </c>
      <c r="D2958" s="275">
        <v>0</v>
      </c>
      <c r="E2958" s="275">
        <v>100</v>
      </c>
      <c r="F2958" s="275" t="s">
        <v>457</v>
      </c>
      <c r="G2958" s="275">
        <v>1</v>
      </c>
      <c r="H2958" s="275">
        <f>'Pixel-System'!R52</f>
        <v>0</v>
      </c>
      <c r="I2958" s="276" t="s">
        <v>6245</v>
      </c>
      <c r="J2958" s="276">
        <f t="shared" si="46"/>
        <v>0</v>
      </c>
      <c r="K2958" s="277"/>
    </row>
    <row r="2959" spans="1:11" x14ac:dyDescent="0.15">
      <c r="A2959" s="274">
        <v>2958</v>
      </c>
      <c r="B2959" s="275" t="s">
        <v>3463</v>
      </c>
      <c r="C2959" s="275" t="s">
        <v>1057</v>
      </c>
      <c r="D2959" s="275">
        <v>0</v>
      </c>
      <c r="E2959" s="275">
        <v>100</v>
      </c>
      <c r="F2959" s="275" t="s">
        <v>457</v>
      </c>
      <c r="G2959" s="275">
        <v>1</v>
      </c>
      <c r="H2959" s="275">
        <f>'Pixel-System'!R53</f>
        <v>0</v>
      </c>
      <c r="I2959" s="276" t="s">
        <v>6245</v>
      </c>
      <c r="J2959" s="276">
        <f t="shared" si="46"/>
        <v>0</v>
      </c>
      <c r="K2959" s="277"/>
    </row>
    <row r="2960" spans="1:11" x14ac:dyDescent="0.15">
      <c r="A2960" s="274">
        <v>2959</v>
      </c>
      <c r="B2960" s="275" t="s">
        <v>3464</v>
      </c>
      <c r="C2960" s="275" t="s">
        <v>1057</v>
      </c>
      <c r="D2960" s="275">
        <v>0</v>
      </c>
      <c r="E2960" s="275">
        <v>100</v>
      </c>
      <c r="F2960" s="275" t="s">
        <v>457</v>
      </c>
      <c r="G2960" s="275">
        <v>1</v>
      </c>
      <c r="H2960" s="275">
        <f>'Pixel-System'!R54</f>
        <v>0</v>
      </c>
      <c r="I2960" s="276" t="s">
        <v>6245</v>
      </c>
      <c r="J2960" s="276">
        <f t="shared" si="46"/>
        <v>0</v>
      </c>
      <c r="K2960" s="277"/>
    </row>
    <row r="2961" spans="1:11" x14ac:dyDescent="0.15">
      <c r="A2961" s="274">
        <v>2960</v>
      </c>
      <c r="B2961" s="275" t="s">
        <v>3465</v>
      </c>
      <c r="C2961" s="275" t="s">
        <v>1057</v>
      </c>
      <c r="D2961" s="275">
        <v>0</v>
      </c>
      <c r="E2961" s="275">
        <v>100</v>
      </c>
      <c r="F2961" s="275" t="s">
        <v>457</v>
      </c>
      <c r="G2961" s="275">
        <v>1</v>
      </c>
      <c r="H2961" s="275">
        <f>'Pixel-System'!R55</f>
        <v>0</v>
      </c>
      <c r="I2961" s="276" t="s">
        <v>6245</v>
      </c>
      <c r="J2961" s="276">
        <f t="shared" si="46"/>
        <v>0</v>
      </c>
      <c r="K2961" s="277"/>
    </row>
    <row r="2962" spans="1:11" x14ac:dyDescent="0.15">
      <c r="A2962" s="274">
        <v>2961</v>
      </c>
      <c r="B2962" s="275" t="s">
        <v>3466</v>
      </c>
      <c r="C2962" s="275" t="s">
        <v>1057</v>
      </c>
      <c r="D2962" s="275">
        <v>0</v>
      </c>
      <c r="E2962" s="275">
        <v>100</v>
      </c>
      <c r="F2962" s="275" t="s">
        <v>457</v>
      </c>
      <c r="G2962" s="275">
        <v>1</v>
      </c>
      <c r="H2962" s="275">
        <f>'Pixel-System'!R56</f>
        <v>0</v>
      </c>
      <c r="I2962" s="276" t="s">
        <v>6245</v>
      </c>
      <c r="J2962" s="276">
        <f t="shared" si="46"/>
        <v>0</v>
      </c>
      <c r="K2962" s="277"/>
    </row>
    <row r="2963" spans="1:11" x14ac:dyDescent="0.15">
      <c r="A2963" s="274">
        <v>2962</v>
      </c>
      <c r="B2963" s="275" t="s">
        <v>3467</v>
      </c>
      <c r="C2963" s="275" t="s">
        <v>1057</v>
      </c>
      <c r="D2963" s="275">
        <v>0</v>
      </c>
      <c r="E2963" s="275">
        <v>100</v>
      </c>
      <c r="F2963" s="275" t="s">
        <v>457</v>
      </c>
      <c r="G2963" s="275">
        <v>1</v>
      </c>
      <c r="H2963" s="275">
        <f>'Pixel-System'!R57</f>
        <v>0</v>
      </c>
      <c r="I2963" s="276" t="s">
        <v>6245</v>
      </c>
      <c r="J2963" s="276">
        <f t="shared" si="46"/>
        <v>0</v>
      </c>
      <c r="K2963" s="277"/>
    </row>
    <row r="2964" spans="1:11" x14ac:dyDescent="0.15">
      <c r="A2964" s="274">
        <v>2963</v>
      </c>
      <c r="B2964" s="275" t="s">
        <v>3468</v>
      </c>
      <c r="C2964" s="275" t="s">
        <v>1057</v>
      </c>
      <c r="D2964" s="275">
        <v>0</v>
      </c>
      <c r="E2964" s="275">
        <v>100</v>
      </c>
      <c r="F2964" s="275" t="s">
        <v>457</v>
      </c>
      <c r="G2964" s="275">
        <v>1</v>
      </c>
      <c r="H2964" s="275">
        <f>'Pixel-System'!R58</f>
        <v>0</v>
      </c>
      <c r="I2964" s="276" t="s">
        <v>6245</v>
      </c>
      <c r="J2964" s="276">
        <f t="shared" si="46"/>
        <v>0</v>
      </c>
      <c r="K2964" s="277"/>
    </row>
    <row r="2965" spans="1:11" x14ac:dyDescent="0.15">
      <c r="A2965" s="274">
        <v>2964</v>
      </c>
      <c r="B2965" s="275" t="s">
        <v>3469</v>
      </c>
      <c r="C2965" s="275" t="s">
        <v>1057</v>
      </c>
      <c r="D2965" s="275">
        <v>0</v>
      </c>
      <c r="E2965" s="275">
        <v>100</v>
      </c>
      <c r="F2965" s="275" t="s">
        <v>457</v>
      </c>
      <c r="G2965" s="275">
        <v>1</v>
      </c>
      <c r="H2965" s="275">
        <f>'Pixel-System'!R59</f>
        <v>37</v>
      </c>
      <c r="I2965" s="276" t="s">
        <v>6245</v>
      </c>
      <c r="J2965" s="276">
        <f t="shared" si="46"/>
        <v>3700</v>
      </c>
      <c r="K2965" s="277"/>
    </row>
    <row r="2966" spans="1:11" x14ac:dyDescent="0.15">
      <c r="A2966" s="274">
        <v>2965</v>
      </c>
      <c r="B2966" s="275" t="s">
        <v>3470</v>
      </c>
      <c r="C2966" s="275" t="s">
        <v>1057</v>
      </c>
      <c r="D2966" s="275">
        <v>0</v>
      </c>
      <c r="E2966" s="275">
        <v>100</v>
      </c>
      <c r="F2966" s="275" t="s">
        <v>457</v>
      </c>
      <c r="G2966" s="275">
        <v>1</v>
      </c>
      <c r="H2966" s="275">
        <f>'Pixel-System'!R60</f>
        <v>36</v>
      </c>
      <c r="I2966" s="276" t="s">
        <v>6245</v>
      </c>
      <c r="J2966" s="276">
        <f t="shared" si="46"/>
        <v>3600</v>
      </c>
      <c r="K2966" s="277"/>
    </row>
    <row r="2967" spans="1:11" x14ac:dyDescent="0.15">
      <c r="A2967" s="274">
        <v>2966</v>
      </c>
      <c r="B2967" s="275" t="s">
        <v>3471</v>
      </c>
      <c r="C2967" s="275" t="s">
        <v>1057</v>
      </c>
      <c r="D2967" s="275">
        <v>0</v>
      </c>
      <c r="E2967" s="275">
        <v>100</v>
      </c>
      <c r="F2967" s="275" t="s">
        <v>457</v>
      </c>
      <c r="G2967" s="275">
        <v>1</v>
      </c>
      <c r="H2967" s="275">
        <f>'Pixel-System'!R61</f>
        <v>34</v>
      </c>
      <c r="I2967" s="276" t="s">
        <v>6245</v>
      </c>
      <c r="J2967" s="276">
        <f t="shared" si="46"/>
        <v>3400</v>
      </c>
      <c r="K2967" s="277"/>
    </row>
    <row r="2968" spans="1:11" x14ac:dyDescent="0.15">
      <c r="A2968" s="274">
        <v>2967</v>
      </c>
      <c r="B2968" s="275" t="s">
        <v>3472</v>
      </c>
      <c r="C2968" s="275" t="s">
        <v>1057</v>
      </c>
      <c r="D2968" s="275">
        <v>0</v>
      </c>
      <c r="E2968" s="275">
        <v>100</v>
      </c>
      <c r="F2968" s="275" t="s">
        <v>457</v>
      </c>
      <c r="G2968" s="275">
        <v>1</v>
      </c>
      <c r="H2968" s="275">
        <f>'Pixel-System'!R62</f>
        <v>32</v>
      </c>
      <c r="I2968" s="276" t="s">
        <v>6245</v>
      </c>
      <c r="J2968" s="276">
        <f t="shared" si="46"/>
        <v>3200</v>
      </c>
      <c r="K2968" s="277"/>
    </row>
    <row r="2969" spans="1:11" x14ac:dyDescent="0.15">
      <c r="A2969" s="274">
        <v>2968</v>
      </c>
      <c r="B2969" s="275" t="s">
        <v>3473</v>
      </c>
      <c r="C2969" s="275" t="s">
        <v>1057</v>
      </c>
      <c r="D2969" s="275">
        <v>0</v>
      </c>
      <c r="E2969" s="275">
        <v>100</v>
      </c>
      <c r="F2969" s="275" t="s">
        <v>457</v>
      </c>
      <c r="G2969" s="275">
        <v>1</v>
      </c>
      <c r="H2969" s="275">
        <f>'Pixel-System'!R63</f>
        <v>30</v>
      </c>
      <c r="I2969" s="276" t="s">
        <v>6245</v>
      </c>
      <c r="J2969" s="276">
        <f t="shared" si="46"/>
        <v>3000</v>
      </c>
      <c r="K2969" s="277"/>
    </row>
    <row r="2970" spans="1:11" x14ac:dyDescent="0.15">
      <c r="A2970" s="274">
        <v>2969</v>
      </c>
      <c r="B2970" s="275" t="s">
        <v>3474</v>
      </c>
      <c r="C2970" s="275" t="s">
        <v>1057</v>
      </c>
      <c r="D2970" s="275">
        <v>0</v>
      </c>
      <c r="E2970" s="275">
        <v>100</v>
      </c>
      <c r="F2970" s="275" t="s">
        <v>457</v>
      </c>
      <c r="G2970" s="275">
        <v>1</v>
      </c>
      <c r="H2970" s="275">
        <f>'Pixel-System'!R64</f>
        <v>28</v>
      </c>
      <c r="I2970" s="276" t="s">
        <v>6245</v>
      </c>
      <c r="J2970" s="276">
        <f t="shared" si="46"/>
        <v>2800</v>
      </c>
      <c r="K2970" s="277"/>
    </row>
    <row r="2971" spans="1:11" x14ac:dyDescent="0.15">
      <c r="A2971" s="274">
        <v>2970</v>
      </c>
      <c r="B2971" s="275" t="s">
        <v>3475</v>
      </c>
      <c r="C2971" s="275" t="s">
        <v>1057</v>
      </c>
      <c r="D2971" s="275">
        <v>0</v>
      </c>
      <c r="E2971" s="275">
        <v>100</v>
      </c>
      <c r="F2971" s="275" t="s">
        <v>457</v>
      </c>
      <c r="G2971" s="275">
        <v>1</v>
      </c>
      <c r="H2971" s="275">
        <f>'Pixel-System'!R65</f>
        <v>25</v>
      </c>
      <c r="I2971" s="276" t="s">
        <v>6245</v>
      </c>
      <c r="J2971" s="276">
        <f t="shared" si="46"/>
        <v>2500</v>
      </c>
      <c r="K2971" s="277"/>
    </row>
    <row r="2972" spans="1:11" x14ac:dyDescent="0.15">
      <c r="A2972" s="274">
        <v>2971</v>
      </c>
      <c r="B2972" s="275" t="s">
        <v>3476</v>
      </c>
      <c r="C2972" s="275" t="s">
        <v>1057</v>
      </c>
      <c r="D2972" s="275">
        <v>0</v>
      </c>
      <c r="E2972" s="275">
        <v>100</v>
      </c>
      <c r="F2972" s="275" t="s">
        <v>457</v>
      </c>
      <c r="G2972" s="275">
        <v>1</v>
      </c>
      <c r="H2972" s="275">
        <f>'Pixel-System'!R66</f>
        <v>23</v>
      </c>
      <c r="I2972" s="276" t="s">
        <v>6245</v>
      </c>
      <c r="J2972" s="276">
        <f t="shared" si="46"/>
        <v>2300</v>
      </c>
      <c r="K2972" s="277"/>
    </row>
    <row r="2973" spans="1:11" x14ac:dyDescent="0.15">
      <c r="A2973" s="274">
        <v>2972</v>
      </c>
      <c r="B2973" s="275" t="s">
        <v>3477</v>
      </c>
      <c r="C2973" s="275" t="s">
        <v>1057</v>
      </c>
      <c r="D2973" s="275">
        <v>0</v>
      </c>
      <c r="E2973" s="275">
        <v>100</v>
      </c>
      <c r="F2973" s="275" t="s">
        <v>457</v>
      </c>
      <c r="G2973" s="275">
        <v>1</v>
      </c>
      <c r="H2973" s="275">
        <f>'Pixel-System'!R67</f>
        <v>20</v>
      </c>
      <c r="I2973" s="276" t="s">
        <v>6245</v>
      </c>
      <c r="J2973" s="276">
        <f t="shared" si="46"/>
        <v>2000</v>
      </c>
      <c r="K2973" s="277"/>
    </row>
    <row r="2974" spans="1:11" x14ac:dyDescent="0.15">
      <c r="A2974" s="274">
        <v>2973</v>
      </c>
      <c r="B2974" s="275" t="s">
        <v>3478</v>
      </c>
      <c r="C2974" s="275" t="s">
        <v>1057</v>
      </c>
      <c r="D2974" s="275">
        <v>0</v>
      </c>
      <c r="E2974" s="275">
        <v>100</v>
      </c>
      <c r="F2974" s="275" t="s">
        <v>457</v>
      </c>
      <c r="G2974" s="275">
        <v>1</v>
      </c>
      <c r="H2974" s="275">
        <f>'Pixel-System'!R68</f>
        <v>18</v>
      </c>
      <c r="I2974" s="276" t="s">
        <v>6245</v>
      </c>
      <c r="J2974" s="276">
        <f t="shared" si="46"/>
        <v>1800</v>
      </c>
      <c r="K2974" s="277"/>
    </row>
    <row r="2975" spans="1:11" x14ac:dyDescent="0.15">
      <c r="A2975" s="274">
        <v>2974</v>
      </c>
      <c r="B2975" s="275" t="s">
        <v>3479</v>
      </c>
      <c r="C2975" s="275" t="s">
        <v>1057</v>
      </c>
      <c r="D2975" s="275">
        <v>0</v>
      </c>
      <c r="E2975" s="275">
        <v>100</v>
      </c>
      <c r="F2975" s="275" t="s">
        <v>457</v>
      </c>
      <c r="G2975" s="275">
        <v>1</v>
      </c>
      <c r="H2975" s="275">
        <f>'Pixel-System'!R69</f>
        <v>15</v>
      </c>
      <c r="I2975" s="276" t="s">
        <v>6245</v>
      </c>
      <c r="J2975" s="276">
        <f t="shared" si="46"/>
        <v>1500</v>
      </c>
      <c r="K2975" s="277"/>
    </row>
    <row r="2976" spans="1:11" x14ac:dyDescent="0.15">
      <c r="A2976" s="274">
        <v>2975</v>
      </c>
      <c r="B2976" s="275" t="s">
        <v>3480</v>
      </c>
      <c r="C2976" s="275" t="s">
        <v>1057</v>
      </c>
      <c r="D2976" s="275">
        <v>0</v>
      </c>
      <c r="E2976" s="275">
        <v>100</v>
      </c>
      <c r="F2976" s="275" t="s">
        <v>457</v>
      </c>
      <c r="G2976" s="275">
        <v>1</v>
      </c>
      <c r="H2976" s="275">
        <f>'Pixel-System'!R70</f>
        <v>13</v>
      </c>
      <c r="I2976" s="276" t="s">
        <v>6245</v>
      </c>
      <c r="J2976" s="276">
        <f t="shared" si="46"/>
        <v>1300</v>
      </c>
      <c r="K2976" s="277"/>
    </row>
    <row r="2977" spans="1:11" x14ac:dyDescent="0.15">
      <c r="A2977" s="274">
        <v>2976</v>
      </c>
      <c r="B2977" s="275" t="s">
        <v>3481</v>
      </c>
      <c r="C2977" s="275" t="s">
        <v>1057</v>
      </c>
      <c r="D2977" s="275">
        <v>0</v>
      </c>
      <c r="E2977" s="275">
        <v>100</v>
      </c>
      <c r="F2977" s="275" t="s">
        <v>457</v>
      </c>
      <c r="G2977" s="275">
        <v>1</v>
      </c>
      <c r="H2977" s="275">
        <f>'Pixel-System'!R71</f>
        <v>10</v>
      </c>
      <c r="I2977" s="276" t="s">
        <v>6245</v>
      </c>
      <c r="J2977" s="276">
        <f t="shared" si="46"/>
        <v>1000</v>
      </c>
      <c r="K2977" s="277"/>
    </row>
    <row r="2978" spans="1:11" x14ac:dyDescent="0.15">
      <c r="A2978" s="274">
        <v>2977</v>
      </c>
      <c r="B2978" s="275" t="s">
        <v>3482</v>
      </c>
      <c r="C2978" s="275" t="s">
        <v>1057</v>
      </c>
      <c r="D2978" s="275">
        <v>0</v>
      </c>
      <c r="E2978" s="275">
        <v>100</v>
      </c>
      <c r="F2978" s="275" t="s">
        <v>457</v>
      </c>
      <c r="G2978" s="275">
        <v>1</v>
      </c>
      <c r="H2978" s="275">
        <f>'Pixel-System'!R72</f>
        <v>8</v>
      </c>
      <c r="I2978" s="276" t="s">
        <v>6245</v>
      </c>
      <c r="J2978" s="276">
        <f t="shared" si="46"/>
        <v>800</v>
      </c>
      <c r="K2978" s="277"/>
    </row>
    <row r="2979" spans="1:11" x14ac:dyDescent="0.15">
      <c r="A2979" s="274">
        <v>2978</v>
      </c>
      <c r="B2979" s="275" t="s">
        <v>3483</v>
      </c>
      <c r="C2979" s="275" t="s">
        <v>1057</v>
      </c>
      <c r="D2979" s="275">
        <v>0</v>
      </c>
      <c r="E2979" s="275">
        <v>100</v>
      </c>
      <c r="F2979" s="275" t="s">
        <v>457</v>
      </c>
      <c r="G2979" s="275">
        <v>1</v>
      </c>
      <c r="H2979" s="275">
        <f>'Pixel-System'!R73</f>
        <v>0</v>
      </c>
      <c r="I2979" s="276" t="s">
        <v>6245</v>
      </c>
      <c r="J2979" s="276">
        <f t="shared" si="46"/>
        <v>0</v>
      </c>
      <c r="K2979" s="277"/>
    </row>
    <row r="2980" spans="1:11" x14ac:dyDescent="0.15">
      <c r="A2980" s="274">
        <v>2979</v>
      </c>
      <c r="B2980" s="285" t="s">
        <v>3484</v>
      </c>
      <c r="C2980" s="285" t="s">
        <v>1057</v>
      </c>
      <c r="D2980" s="285">
        <v>0</v>
      </c>
      <c r="E2980" s="285">
        <v>100</v>
      </c>
      <c r="F2980" s="285" t="s">
        <v>457</v>
      </c>
      <c r="G2980" s="285">
        <v>1</v>
      </c>
      <c r="H2980" s="285">
        <f>'Pixel-System'!R74</f>
        <v>0</v>
      </c>
      <c r="I2980" s="345" t="s">
        <v>6221</v>
      </c>
      <c r="J2980" s="345">
        <f t="shared" si="46"/>
        <v>0</v>
      </c>
      <c r="K2980" s="277"/>
    </row>
    <row r="2981" spans="1:11" x14ac:dyDescent="0.15">
      <c r="A2981" s="274">
        <v>2980</v>
      </c>
      <c r="B2981" s="285" t="s">
        <v>3485</v>
      </c>
      <c r="C2981" s="285" t="s">
        <v>1057</v>
      </c>
      <c r="D2981" s="285">
        <v>0</v>
      </c>
      <c r="E2981" s="285">
        <v>100</v>
      </c>
      <c r="F2981" s="285" t="s">
        <v>457</v>
      </c>
      <c r="G2981" s="285">
        <v>1</v>
      </c>
      <c r="H2981" s="285">
        <f>'Pixel-System'!R75</f>
        <v>0</v>
      </c>
      <c r="I2981" s="345" t="s">
        <v>6221</v>
      </c>
      <c r="J2981" s="345">
        <f t="shared" si="46"/>
        <v>0</v>
      </c>
      <c r="K2981" s="277"/>
    </row>
    <row r="2982" spans="1:11" x14ac:dyDescent="0.15">
      <c r="A2982" s="274">
        <v>2981</v>
      </c>
      <c r="B2982" s="285" t="s">
        <v>3486</v>
      </c>
      <c r="C2982" s="285" t="s">
        <v>1057</v>
      </c>
      <c r="D2982" s="285">
        <v>0</v>
      </c>
      <c r="E2982" s="285">
        <v>100</v>
      </c>
      <c r="F2982" s="285" t="s">
        <v>457</v>
      </c>
      <c r="G2982" s="285">
        <v>1</v>
      </c>
      <c r="H2982" s="285">
        <f>'Pixel-System'!R76</f>
        <v>0</v>
      </c>
      <c r="I2982" s="345" t="s">
        <v>6221</v>
      </c>
      <c r="J2982" s="345">
        <f t="shared" si="46"/>
        <v>0</v>
      </c>
      <c r="K2982" s="277"/>
    </row>
    <row r="2983" spans="1:11" x14ac:dyDescent="0.15">
      <c r="A2983" s="274">
        <v>2982</v>
      </c>
      <c r="B2983" s="285" t="s">
        <v>3487</v>
      </c>
      <c r="C2983" s="285" t="s">
        <v>1057</v>
      </c>
      <c r="D2983" s="285">
        <v>0</v>
      </c>
      <c r="E2983" s="285">
        <v>100</v>
      </c>
      <c r="F2983" s="285" t="s">
        <v>457</v>
      </c>
      <c r="G2983" s="285">
        <v>1</v>
      </c>
      <c r="H2983" s="285">
        <f>'Pixel-System'!R77</f>
        <v>0</v>
      </c>
      <c r="I2983" s="345" t="s">
        <v>6221</v>
      </c>
      <c r="J2983" s="345">
        <f t="shared" si="46"/>
        <v>0</v>
      </c>
      <c r="K2983" s="277"/>
    </row>
    <row r="2984" spans="1:11" x14ac:dyDescent="0.15">
      <c r="A2984" s="274">
        <v>2983</v>
      </c>
      <c r="B2984" s="285" t="s">
        <v>3488</v>
      </c>
      <c r="C2984" s="285" t="s">
        <v>1057</v>
      </c>
      <c r="D2984" s="285">
        <v>0</v>
      </c>
      <c r="E2984" s="285">
        <v>100</v>
      </c>
      <c r="F2984" s="285" t="s">
        <v>457</v>
      </c>
      <c r="G2984" s="285">
        <v>1</v>
      </c>
      <c r="H2984" s="285">
        <f>'Pixel-System'!R78</f>
        <v>0</v>
      </c>
      <c r="I2984" s="345" t="s">
        <v>6221</v>
      </c>
      <c r="J2984" s="345">
        <f t="shared" si="46"/>
        <v>0</v>
      </c>
      <c r="K2984" s="277"/>
    </row>
    <row r="2985" spans="1:11" x14ac:dyDescent="0.15">
      <c r="A2985" s="274">
        <v>2984</v>
      </c>
      <c r="B2985" s="285" t="s">
        <v>3489</v>
      </c>
      <c r="C2985" s="285" t="s">
        <v>1057</v>
      </c>
      <c r="D2985" s="285">
        <v>0</v>
      </c>
      <c r="E2985" s="285">
        <v>100</v>
      </c>
      <c r="F2985" s="285" t="s">
        <v>457</v>
      </c>
      <c r="G2985" s="285">
        <v>1</v>
      </c>
      <c r="H2985" s="285">
        <f>'Pixel-System'!R79</f>
        <v>0</v>
      </c>
      <c r="I2985" s="345" t="s">
        <v>6221</v>
      </c>
      <c r="J2985" s="345">
        <f t="shared" si="46"/>
        <v>0</v>
      </c>
      <c r="K2985" s="277"/>
    </row>
    <row r="2986" spans="1:11" x14ac:dyDescent="0.15">
      <c r="A2986" s="274">
        <v>2985</v>
      </c>
      <c r="B2986" s="285" t="s">
        <v>3490</v>
      </c>
      <c r="C2986" s="285" t="s">
        <v>1057</v>
      </c>
      <c r="D2986" s="285">
        <v>0</v>
      </c>
      <c r="E2986" s="285">
        <v>100</v>
      </c>
      <c r="F2986" s="285" t="s">
        <v>457</v>
      </c>
      <c r="G2986" s="285">
        <v>1</v>
      </c>
      <c r="H2986" s="285">
        <f>'Pixel-System'!R80</f>
        <v>0</v>
      </c>
      <c r="I2986" s="345" t="s">
        <v>6221</v>
      </c>
      <c r="J2986" s="345">
        <f t="shared" si="46"/>
        <v>0</v>
      </c>
      <c r="K2986" s="277"/>
    </row>
    <row r="2987" spans="1:11" x14ac:dyDescent="0.15">
      <c r="A2987" s="274">
        <v>2986</v>
      </c>
      <c r="B2987" s="285" t="s">
        <v>3491</v>
      </c>
      <c r="C2987" s="285" t="s">
        <v>1057</v>
      </c>
      <c r="D2987" s="285">
        <v>0</v>
      </c>
      <c r="E2987" s="285">
        <v>100</v>
      </c>
      <c r="F2987" s="285" t="s">
        <v>457</v>
      </c>
      <c r="G2987" s="285">
        <v>1</v>
      </c>
      <c r="H2987" s="285">
        <f>'Pixel-System'!R81</f>
        <v>0</v>
      </c>
      <c r="I2987" s="345" t="s">
        <v>6221</v>
      </c>
      <c r="J2987" s="345">
        <f t="shared" si="46"/>
        <v>0</v>
      </c>
      <c r="K2987" s="277"/>
    </row>
    <row r="2988" spans="1:11" x14ac:dyDescent="0.15">
      <c r="A2988" s="274">
        <v>2987</v>
      </c>
      <c r="B2988" s="285" t="s">
        <v>3492</v>
      </c>
      <c r="C2988" s="285" t="s">
        <v>1057</v>
      </c>
      <c r="D2988" s="285">
        <v>0</v>
      </c>
      <c r="E2988" s="285">
        <v>100</v>
      </c>
      <c r="F2988" s="285" t="s">
        <v>457</v>
      </c>
      <c r="G2988" s="285">
        <v>1</v>
      </c>
      <c r="H2988" s="285">
        <f>'Pixel-System'!R82</f>
        <v>0</v>
      </c>
      <c r="I2988" s="345" t="s">
        <v>6221</v>
      </c>
      <c r="J2988" s="345">
        <f t="shared" si="46"/>
        <v>0</v>
      </c>
      <c r="K2988" s="277"/>
    </row>
    <row r="2989" spans="1:11" x14ac:dyDescent="0.15">
      <c r="A2989" s="274">
        <v>2988</v>
      </c>
      <c r="B2989" s="285" t="s">
        <v>3493</v>
      </c>
      <c r="C2989" s="285" t="s">
        <v>1057</v>
      </c>
      <c r="D2989" s="285">
        <v>0</v>
      </c>
      <c r="E2989" s="285">
        <v>100</v>
      </c>
      <c r="F2989" s="285" t="s">
        <v>457</v>
      </c>
      <c r="G2989" s="285">
        <v>1</v>
      </c>
      <c r="H2989" s="285">
        <f>'Pixel-System'!R83</f>
        <v>0</v>
      </c>
      <c r="I2989" s="345" t="s">
        <v>6221</v>
      </c>
      <c r="J2989" s="345">
        <f t="shared" si="46"/>
        <v>0</v>
      </c>
      <c r="K2989" s="277"/>
    </row>
    <row r="2990" spans="1:11" x14ac:dyDescent="0.15">
      <c r="A2990" s="274">
        <v>2989</v>
      </c>
      <c r="B2990" s="285" t="s">
        <v>3494</v>
      </c>
      <c r="C2990" s="285" t="s">
        <v>1057</v>
      </c>
      <c r="D2990" s="285">
        <v>0</v>
      </c>
      <c r="E2990" s="285">
        <v>100</v>
      </c>
      <c r="F2990" s="285" t="s">
        <v>457</v>
      </c>
      <c r="G2990" s="285">
        <v>1</v>
      </c>
      <c r="H2990" s="285">
        <f>'Pixel-System'!R84</f>
        <v>0</v>
      </c>
      <c r="I2990" s="345" t="s">
        <v>6221</v>
      </c>
      <c r="J2990" s="345">
        <f t="shared" si="46"/>
        <v>0</v>
      </c>
      <c r="K2990" s="277"/>
    </row>
    <row r="2991" spans="1:11" x14ac:dyDescent="0.15">
      <c r="A2991" s="274">
        <v>2990</v>
      </c>
      <c r="B2991" s="285" t="s">
        <v>3495</v>
      </c>
      <c r="C2991" s="285" t="s">
        <v>1057</v>
      </c>
      <c r="D2991" s="285">
        <v>0</v>
      </c>
      <c r="E2991" s="285">
        <v>100</v>
      </c>
      <c r="F2991" s="285" t="s">
        <v>457</v>
      </c>
      <c r="G2991" s="285">
        <v>1</v>
      </c>
      <c r="H2991" s="285">
        <f>'Pixel-System'!R85</f>
        <v>0</v>
      </c>
      <c r="I2991" s="345" t="s">
        <v>6221</v>
      </c>
      <c r="J2991" s="345">
        <f t="shared" si="46"/>
        <v>0</v>
      </c>
      <c r="K2991" s="277"/>
    </row>
    <row r="2992" spans="1:11" x14ac:dyDescent="0.15">
      <c r="A2992" s="274">
        <v>2991</v>
      </c>
      <c r="B2992" s="285" t="s">
        <v>3496</v>
      </c>
      <c r="C2992" s="285" t="s">
        <v>1057</v>
      </c>
      <c r="D2992" s="285">
        <v>0</v>
      </c>
      <c r="E2992" s="285">
        <v>100</v>
      </c>
      <c r="F2992" s="285" t="s">
        <v>457</v>
      </c>
      <c r="G2992" s="285">
        <v>1</v>
      </c>
      <c r="H2992" s="285">
        <f>'Pixel-System'!R86</f>
        <v>0</v>
      </c>
      <c r="I2992" s="345" t="s">
        <v>6221</v>
      </c>
      <c r="J2992" s="345">
        <f t="shared" si="46"/>
        <v>0</v>
      </c>
      <c r="K2992" s="277"/>
    </row>
    <row r="2993" spans="1:11" x14ac:dyDescent="0.15">
      <c r="A2993" s="274">
        <v>2992</v>
      </c>
      <c r="B2993" s="285" t="s">
        <v>3497</v>
      </c>
      <c r="C2993" s="285" t="s">
        <v>1057</v>
      </c>
      <c r="D2993" s="285">
        <v>0</v>
      </c>
      <c r="E2993" s="285">
        <v>100</v>
      </c>
      <c r="F2993" s="285" t="s">
        <v>457</v>
      </c>
      <c r="G2993" s="285">
        <v>1</v>
      </c>
      <c r="H2993" s="285">
        <f>'Pixel-System'!R87</f>
        <v>0</v>
      </c>
      <c r="I2993" s="345" t="s">
        <v>6221</v>
      </c>
      <c r="J2993" s="345">
        <f t="shared" si="46"/>
        <v>0</v>
      </c>
      <c r="K2993" s="277"/>
    </row>
    <row r="2994" spans="1:11" x14ac:dyDescent="0.15">
      <c r="A2994" s="274">
        <v>2993</v>
      </c>
      <c r="B2994" s="285" t="s">
        <v>3498</v>
      </c>
      <c r="C2994" s="285" t="s">
        <v>1057</v>
      </c>
      <c r="D2994" s="285">
        <v>0</v>
      </c>
      <c r="E2994" s="285">
        <v>100</v>
      </c>
      <c r="F2994" s="285" t="s">
        <v>457</v>
      </c>
      <c r="G2994" s="285">
        <v>1</v>
      </c>
      <c r="H2994" s="285">
        <f>'Pixel-System'!R88</f>
        <v>0</v>
      </c>
      <c r="I2994" s="345" t="s">
        <v>6221</v>
      </c>
      <c r="J2994" s="345">
        <f t="shared" si="46"/>
        <v>0</v>
      </c>
      <c r="K2994" s="277"/>
    </row>
    <row r="2995" spans="1:11" x14ac:dyDescent="0.15">
      <c r="A2995" s="274">
        <v>2994</v>
      </c>
      <c r="B2995" s="285" t="s">
        <v>3499</v>
      </c>
      <c r="C2995" s="285" t="s">
        <v>1057</v>
      </c>
      <c r="D2995" s="285">
        <v>0</v>
      </c>
      <c r="E2995" s="285">
        <v>100</v>
      </c>
      <c r="F2995" s="285" t="s">
        <v>457</v>
      </c>
      <c r="G2995" s="285">
        <v>1</v>
      </c>
      <c r="H2995" s="285">
        <f>'Pixel-System'!R89</f>
        <v>0</v>
      </c>
      <c r="I2995" s="345" t="s">
        <v>6221</v>
      </c>
      <c r="J2995" s="345">
        <f t="shared" si="46"/>
        <v>0</v>
      </c>
      <c r="K2995" s="277"/>
    </row>
    <row r="2996" spans="1:11" x14ac:dyDescent="0.15">
      <c r="A2996" s="274">
        <v>2995</v>
      </c>
      <c r="B2996" s="285" t="s">
        <v>3500</v>
      </c>
      <c r="C2996" s="285" t="s">
        <v>1057</v>
      </c>
      <c r="D2996" s="285">
        <v>0</v>
      </c>
      <c r="E2996" s="285">
        <v>100</v>
      </c>
      <c r="F2996" s="285" t="s">
        <v>457</v>
      </c>
      <c r="G2996" s="285">
        <v>1</v>
      </c>
      <c r="H2996" s="285">
        <f>'Pixel-System'!R90</f>
        <v>0</v>
      </c>
      <c r="I2996" s="345" t="s">
        <v>6221</v>
      </c>
      <c r="J2996" s="345">
        <f t="shared" si="46"/>
        <v>0</v>
      </c>
      <c r="K2996" s="277"/>
    </row>
    <row r="2997" spans="1:11" x14ac:dyDescent="0.15">
      <c r="A2997" s="274">
        <v>2996</v>
      </c>
      <c r="B2997" s="285" t="s">
        <v>3501</v>
      </c>
      <c r="C2997" s="285" t="s">
        <v>1057</v>
      </c>
      <c r="D2997" s="285">
        <v>0</v>
      </c>
      <c r="E2997" s="285">
        <v>100</v>
      </c>
      <c r="F2997" s="285" t="s">
        <v>457</v>
      </c>
      <c r="G2997" s="285">
        <v>1</v>
      </c>
      <c r="H2997" s="285">
        <f>'Pixel-System'!R91</f>
        <v>0</v>
      </c>
      <c r="I2997" s="345" t="s">
        <v>6221</v>
      </c>
      <c r="J2997" s="345">
        <f t="shared" si="46"/>
        <v>0</v>
      </c>
      <c r="K2997" s="277"/>
    </row>
    <row r="2998" spans="1:11" x14ac:dyDescent="0.15">
      <c r="A2998" s="274">
        <v>2997</v>
      </c>
      <c r="B2998" s="285" t="s">
        <v>3502</v>
      </c>
      <c r="C2998" s="285" t="s">
        <v>1057</v>
      </c>
      <c r="D2998" s="285">
        <v>0</v>
      </c>
      <c r="E2998" s="285">
        <v>100</v>
      </c>
      <c r="F2998" s="285" t="s">
        <v>457</v>
      </c>
      <c r="G2998" s="285">
        <v>1</v>
      </c>
      <c r="H2998" s="285">
        <f>'Pixel-System'!R92</f>
        <v>0</v>
      </c>
      <c r="I2998" s="345" t="s">
        <v>6221</v>
      </c>
      <c r="J2998" s="345">
        <f t="shared" si="46"/>
        <v>0</v>
      </c>
      <c r="K2998" s="277"/>
    </row>
    <row r="2999" spans="1:11" x14ac:dyDescent="0.15">
      <c r="A2999" s="274">
        <v>2998</v>
      </c>
      <c r="B2999" s="285" t="s">
        <v>3503</v>
      </c>
      <c r="C2999" s="285" t="s">
        <v>1057</v>
      </c>
      <c r="D2999" s="285">
        <v>0</v>
      </c>
      <c r="E2999" s="285">
        <v>100</v>
      </c>
      <c r="F2999" s="285" t="s">
        <v>457</v>
      </c>
      <c r="G2999" s="285">
        <v>1</v>
      </c>
      <c r="H2999" s="285">
        <f>'Pixel-System'!R93</f>
        <v>0</v>
      </c>
      <c r="I2999" s="345" t="s">
        <v>6221</v>
      </c>
      <c r="J2999" s="345">
        <f t="shared" si="46"/>
        <v>0</v>
      </c>
      <c r="K2999" s="277"/>
    </row>
    <row r="3000" spans="1:11" x14ac:dyDescent="0.15">
      <c r="A3000" s="274">
        <v>2999</v>
      </c>
      <c r="B3000" s="285" t="s">
        <v>3504</v>
      </c>
      <c r="C3000" s="285" t="s">
        <v>1057</v>
      </c>
      <c r="D3000" s="285">
        <v>0</v>
      </c>
      <c r="E3000" s="285">
        <v>100</v>
      </c>
      <c r="F3000" s="285" t="s">
        <v>457</v>
      </c>
      <c r="G3000" s="285">
        <v>1</v>
      </c>
      <c r="H3000" s="285">
        <f>'Pixel-System'!R94</f>
        <v>0</v>
      </c>
      <c r="I3000" s="345" t="s">
        <v>6221</v>
      </c>
      <c r="J3000" s="345">
        <f t="shared" si="46"/>
        <v>0</v>
      </c>
      <c r="K3000" s="277"/>
    </row>
    <row r="3001" spans="1:11" x14ac:dyDescent="0.15">
      <c r="A3001" s="274">
        <v>3000</v>
      </c>
      <c r="B3001" s="285" t="s">
        <v>3505</v>
      </c>
      <c r="C3001" s="285" t="s">
        <v>1057</v>
      </c>
      <c r="D3001" s="285">
        <v>0</v>
      </c>
      <c r="E3001" s="285">
        <v>100</v>
      </c>
      <c r="F3001" s="285" t="s">
        <v>457</v>
      </c>
      <c r="G3001" s="285">
        <v>1</v>
      </c>
      <c r="H3001" s="285">
        <f>'Pixel-System'!R95</f>
        <v>0</v>
      </c>
      <c r="I3001" s="345" t="s">
        <v>6221</v>
      </c>
      <c r="J3001" s="345">
        <f t="shared" si="46"/>
        <v>0</v>
      </c>
      <c r="K3001" s="277"/>
    </row>
    <row r="3002" spans="1:11" x14ac:dyDescent="0.15">
      <c r="A3002" s="274">
        <v>3001</v>
      </c>
      <c r="B3002" s="285" t="s">
        <v>3506</v>
      </c>
      <c r="C3002" s="285" t="s">
        <v>1057</v>
      </c>
      <c r="D3002" s="285">
        <v>0</v>
      </c>
      <c r="E3002" s="285">
        <v>100</v>
      </c>
      <c r="F3002" s="285" t="s">
        <v>457</v>
      </c>
      <c r="G3002" s="285">
        <v>1</v>
      </c>
      <c r="H3002" s="285">
        <f>'Pixel-System'!R96</f>
        <v>0</v>
      </c>
      <c r="I3002" s="345" t="s">
        <v>6221</v>
      </c>
      <c r="J3002" s="345">
        <f t="shared" si="46"/>
        <v>0</v>
      </c>
      <c r="K3002" s="277"/>
    </row>
    <row r="3003" spans="1:11" x14ac:dyDescent="0.15">
      <c r="A3003" s="274">
        <v>3002</v>
      </c>
      <c r="B3003" s="285" t="s">
        <v>3507</v>
      </c>
      <c r="C3003" s="285" t="s">
        <v>1057</v>
      </c>
      <c r="D3003" s="285">
        <v>0</v>
      </c>
      <c r="E3003" s="285">
        <v>100</v>
      </c>
      <c r="F3003" s="285" t="s">
        <v>457</v>
      </c>
      <c r="G3003" s="285">
        <v>1</v>
      </c>
      <c r="H3003" s="285">
        <f>'Pixel-System'!R97</f>
        <v>0</v>
      </c>
      <c r="I3003" s="345" t="s">
        <v>6221</v>
      </c>
      <c r="J3003" s="345">
        <f t="shared" si="46"/>
        <v>0</v>
      </c>
      <c r="K3003" s="277"/>
    </row>
    <row r="3004" spans="1:11" x14ac:dyDescent="0.15">
      <c r="A3004" s="274">
        <v>3003</v>
      </c>
      <c r="B3004" s="285" t="s">
        <v>3508</v>
      </c>
      <c r="C3004" s="285" t="s">
        <v>1057</v>
      </c>
      <c r="D3004" s="285">
        <v>0</v>
      </c>
      <c r="E3004" s="285">
        <v>100</v>
      </c>
      <c r="F3004" s="285" t="s">
        <v>457</v>
      </c>
      <c r="G3004" s="285">
        <v>1</v>
      </c>
      <c r="H3004" s="285">
        <f>'Pixel-System'!R98</f>
        <v>0</v>
      </c>
      <c r="I3004" s="345" t="s">
        <v>6221</v>
      </c>
      <c r="J3004" s="345">
        <f t="shared" si="46"/>
        <v>0</v>
      </c>
      <c r="K3004" s="277"/>
    </row>
    <row r="3005" spans="1:11" x14ac:dyDescent="0.15">
      <c r="A3005" s="274">
        <v>3004</v>
      </c>
      <c r="B3005" s="285" t="s">
        <v>3509</v>
      </c>
      <c r="C3005" s="285" t="s">
        <v>1057</v>
      </c>
      <c r="D3005" s="285">
        <v>0</v>
      </c>
      <c r="E3005" s="285">
        <v>100</v>
      </c>
      <c r="F3005" s="285" t="s">
        <v>457</v>
      </c>
      <c r="G3005" s="285">
        <v>1</v>
      </c>
      <c r="H3005" s="285">
        <f>'Pixel-System'!R99</f>
        <v>0</v>
      </c>
      <c r="I3005" s="345" t="s">
        <v>6221</v>
      </c>
      <c r="J3005" s="345">
        <f t="shared" si="46"/>
        <v>0</v>
      </c>
      <c r="K3005" s="277"/>
    </row>
    <row r="3006" spans="1:11" x14ac:dyDescent="0.15">
      <c r="A3006" s="274">
        <v>3005</v>
      </c>
      <c r="B3006" s="285" t="s">
        <v>3510</v>
      </c>
      <c r="C3006" s="285" t="s">
        <v>1057</v>
      </c>
      <c r="D3006" s="285">
        <v>0</v>
      </c>
      <c r="E3006" s="285">
        <v>100</v>
      </c>
      <c r="F3006" s="285" t="s">
        <v>457</v>
      </c>
      <c r="G3006" s="285">
        <v>1</v>
      </c>
      <c r="H3006" s="285">
        <f>'Pixel-System'!R100</f>
        <v>0</v>
      </c>
      <c r="I3006" s="345" t="s">
        <v>6221</v>
      </c>
      <c r="J3006" s="345">
        <f t="shared" si="46"/>
        <v>0</v>
      </c>
      <c r="K3006" s="277"/>
    </row>
    <row r="3007" spans="1:11" x14ac:dyDescent="0.15">
      <c r="A3007" s="274">
        <v>3006</v>
      </c>
      <c r="B3007" s="285" t="s">
        <v>3511</v>
      </c>
      <c r="C3007" s="285" t="s">
        <v>1057</v>
      </c>
      <c r="D3007" s="285">
        <v>0</v>
      </c>
      <c r="E3007" s="285">
        <v>100</v>
      </c>
      <c r="F3007" s="285" t="s">
        <v>457</v>
      </c>
      <c r="G3007" s="285">
        <v>1</v>
      </c>
      <c r="H3007" s="285">
        <f>'Pixel-System'!R101</f>
        <v>0</v>
      </c>
      <c r="I3007" s="345" t="s">
        <v>6221</v>
      </c>
      <c r="J3007" s="345">
        <f t="shared" si="46"/>
        <v>0</v>
      </c>
      <c r="K3007" s="277"/>
    </row>
    <row r="3008" spans="1:11" x14ac:dyDescent="0.15">
      <c r="A3008" s="274">
        <v>3007</v>
      </c>
      <c r="B3008" s="285" t="s">
        <v>3512</v>
      </c>
      <c r="C3008" s="285" t="s">
        <v>1057</v>
      </c>
      <c r="D3008" s="285">
        <v>0</v>
      </c>
      <c r="E3008" s="285">
        <v>100</v>
      </c>
      <c r="F3008" s="285" t="s">
        <v>457</v>
      </c>
      <c r="G3008" s="285">
        <v>1</v>
      </c>
      <c r="H3008" s="285">
        <f>'Pixel-System'!R102</f>
        <v>0</v>
      </c>
      <c r="I3008" s="345" t="s">
        <v>6221</v>
      </c>
      <c r="J3008" s="345">
        <f t="shared" si="46"/>
        <v>0</v>
      </c>
      <c r="K3008" s="277"/>
    </row>
    <row r="3009" spans="1:11" x14ac:dyDescent="0.15">
      <c r="A3009" s="274">
        <v>3008</v>
      </c>
      <c r="B3009" s="285" t="s">
        <v>3513</v>
      </c>
      <c r="C3009" s="285" t="s">
        <v>1057</v>
      </c>
      <c r="D3009" s="285">
        <v>0</v>
      </c>
      <c r="E3009" s="285">
        <v>100</v>
      </c>
      <c r="F3009" s="285" t="s">
        <v>457</v>
      </c>
      <c r="G3009" s="285">
        <v>1</v>
      </c>
      <c r="H3009" s="285">
        <f>'Pixel-System'!R103</f>
        <v>0</v>
      </c>
      <c r="I3009" s="345" t="s">
        <v>6221</v>
      </c>
      <c r="J3009" s="345">
        <f t="shared" si="46"/>
        <v>0</v>
      </c>
      <c r="K3009" s="277"/>
    </row>
    <row r="3010" spans="1:11" x14ac:dyDescent="0.15">
      <c r="A3010" s="274">
        <v>3009</v>
      </c>
      <c r="B3010" s="285" t="s">
        <v>3514</v>
      </c>
      <c r="C3010" s="285" t="s">
        <v>1057</v>
      </c>
      <c r="D3010" s="285">
        <v>0</v>
      </c>
      <c r="E3010" s="285">
        <v>100</v>
      </c>
      <c r="F3010" s="285" t="s">
        <v>457</v>
      </c>
      <c r="G3010" s="285">
        <v>1</v>
      </c>
      <c r="H3010" s="285">
        <f>'Pixel-System'!R104</f>
        <v>0</v>
      </c>
      <c r="I3010" s="345" t="s">
        <v>6221</v>
      </c>
      <c r="J3010" s="345">
        <f t="shared" si="46"/>
        <v>0</v>
      </c>
      <c r="K3010" s="277"/>
    </row>
    <row r="3011" spans="1:11" x14ac:dyDescent="0.15">
      <c r="A3011" s="274">
        <v>3010</v>
      </c>
      <c r="B3011" s="285" t="s">
        <v>3515</v>
      </c>
      <c r="C3011" s="285" t="s">
        <v>1057</v>
      </c>
      <c r="D3011" s="285">
        <v>0</v>
      </c>
      <c r="E3011" s="285">
        <v>100</v>
      </c>
      <c r="F3011" s="285" t="s">
        <v>457</v>
      </c>
      <c r="G3011" s="285">
        <v>1</v>
      </c>
      <c r="H3011" s="285">
        <f>'Pixel-System'!R105</f>
        <v>0</v>
      </c>
      <c r="I3011" s="345" t="s">
        <v>6221</v>
      </c>
      <c r="J3011" s="345">
        <f t="shared" si="46"/>
        <v>0</v>
      </c>
      <c r="K3011" s="277"/>
    </row>
    <row r="3012" spans="1:11" x14ac:dyDescent="0.15">
      <c r="A3012" s="274">
        <v>3011</v>
      </c>
      <c r="B3012" s="275" t="s">
        <v>3517</v>
      </c>
      <c r="C3012" s="275" t="s">
        <v>1057</v>
      </c>
      <c r="D3012" s="275">
        <v>0</v>
      </c>
      <c r="E3012" s="275">
        <v>100</v>
      </c>
      <c r="F3012" s="275" t="s">
        <v>457</v>
      </c>
      <c r="G3012" s="275">
        <v>1</v>
      </c>
      <c r="H3012" s="275">
        <f>'Pixel-System'!R10</f>
        <v>24</v>
      </c>
      <c r="I3012" s="276" t="s">
        <v>6246</v>
      </c>
      <c r="J3012" s="276">
        <f t="shared" si="46"/>
        <v>2400</v>
      </c>
      <c r="K3012" s="277"/>
    </row>
    <row r="3013" spans="1:11" x14ac:dyDescent="0.15">
      <c r="A3013" s="274">
        <v>3012</v>
      </c>
      <c r="B3013" s="275" t="s">
        <v>3518</v>
      </c>
      <c r="C3013" s="275" t="s">
        <v>1057</v>
      </c>
      <c r="D3013" s="275">
        <v>0</v>
      </c>
      <c r="E3013" s="275">
        <v>100</v>
      </c>
      <c r="F3013" s="275" t="s">
        <v>457</v>
      </c>
      <c r="G3013" s="275">
        <v>1</v>
      </c>
      <c r="H3013" s="275">
        <f>'Pixel-System'!R11</f>
        <v>18</v>
      </c>
      <c r="I3013" s="276" t="s">
        <v>6246</v>
      </c>
      <c r="J3013" s="276">
        <f t="shared" si="46"/>
        <v>1800</v>
      </c>
      <c r="K3013" s="277"/>
    </row>
    <row r="3014" spans="1:11" x14ac:dyDescent="0.15">
      <c r="A3014" s="274">
        <v>3013</v>
      </c>
      <c r="B3014" s="275" t="s">
        <v>3519</v>
      </c>
      <c r="C3014" s="275" t="s">
        <v>1057</v>
      </c>
      <c r="D3014" s="275">
        <v>0</v>
      </c>
      <c r="E3014" s="275">
        <v>100</v>
      </c>
      <c r="F3014" s="275" t="s">
        <v>457</v>
      </c>
      <c r="G3014" s="275">
        <v>1</v>
      </c>
      <c r="H3014" s="275">
        <f>'Pixel-System'!R12</f>
        <v>17</v>
      </c>
      <c r="I3014" s="276" t="s">
        <v>6246</v>
      </c>
      <c r="J3014" s="276">
        <f t="shared" si="46"/>
        <v>1700</v>
      </c>
      <c r="K3014" s="277"/>
    </row>
    <row r="3015" spans="1:11" x14ac:dyDescent="0.15">
      <c r="A3015" s="274">
        <v>3014</v>
      </c>
      <c r="B3015" s="275" t="s">
        <v>3520</v>
      </c>
      <c r="C3015" s="275" t="s">
        <v>1057</v>
      </c>
      <c r="D3015" s="275">
        <v>0</v>
      </c>
      <c r="E3015" s="275">
        <v>100</v>
      </c>
      <c r="F3015" s="275" t="s">
        <v>457</v>
      </c>
      <c r="G3015" s="275">
        <v>1</v>
      </c>
      <c r="H3015" s="275">
        <f>'Pixel-System'!R13</f>
        <v>15</v>
      </c>
      <c r="I3015" s="276" t="s">
        <v>6246</v>
      </c>
      <c r="J3015" s="276">
        <f t="shared" si="46"/>
        <v>1500</v>
      </c>
      <c r="K3015" s="277"/>
    </row>
    <row r="3016" spans="1:11" x14ac:dyDescent="0.15">
      <c r="A3016" s="274">
        <v>3015</v>
      </c>
      <c r="B3016" s="275" t="s">
        <v>3521</v>
      </c>
      <c r="C3016" s="275" t="s">
        <v>1057</v>
      </c>
      <c r="D3016" s="275">
        <v>0</v>
      </c>
      <c r="E3016" s="275">
        <v>100</v>
      </c>
      <c r="F3016" s="275" t="s">
        <v>457</v>
      </c>
      <c r="G3016" s="275">
        <v>1</v>
      </c>
      <c r="H3016" s="275">
        <f>'Pixel-System'!R14</f>
        <v>13</v>
      </c>
      <c r="I3016" s="276" t="s">
        <v>6246</v>
      </c>
      <c r="J3016" s="276">
        <f t="shared" si="46"/>
        <v>1300</v>
      </c>
      <c r="K3016" s="277"/>
    </row>
    <row r="3017" spans="1:11" x14ac:dyDescent="0.15">
      <c r="A3017" s="274">
        <v>3016</v>
      </c>
      <c r="B3017" s="275" t="s">
        <v>3522</v>
      </c>
      <c r="C3017" s="275" t="s">
        <v>1057</v>
      </c>
      <c r="D3017" s="275">
        <v>0</v>
      </c>
      <c r="E3017" s="275">
        <v>100</v>
      </c>
      <c r="F3017" s="275" t="s">
        <v>457</v>
      </c>
      <c r="G3017" s="275">
        <v>1</v>
      </c>
      <c r="H3017" s="275">
        <f>'Pixel-System'!R15</f>
        <v>13</v>
      </c>
      <c r="I3017" s="276" t="s">
        <v>6246</v>
      </c>
      <c r="J3017" s="276">
        <f t="shared" si="46"/>
        <v>1300</v>
      </c>
      <c r="K3017" s="277"/>
    </row>
    <row r="3018" spans="1:11" x14ac:dyDescent="0.15">
      <c r="A3018" s="274">
        <v>3017</v>
      </c>
      <c r="B3018" s="275" t="s">
        <v>3523</v>
      </c>
      <c r="C3018" s="275" t="s">
        <v>1057</v>
      </c>
      <c r="D3018" s="275">
        <v>0</v>
      </c>
      <c r="E3018" s="275">
        <v>100</v>
      </c>
      <c r="F3018" s="275" t="s">
        <v>457</v>
      </c>
      <c r="G3018" s="275">
        <v>1</v>
      </c>
      <c r="H3018" s="275">
        <f>'Pixel-System'!R16</f>
        <v>12</v>
      </c>
      <c r="I3018" s="276" t="s">
        <v>6246</v>
      </c>
      <c r="J3018" s="276">
        <f t="shared" si="46"/>
        <v>1200</v>
      </c>
      <c r="K3018" s="277"/>
    </row>
    <row r="3019" spans="1:11" x14ac:dyDescent="0.15">
      <c r="A3019" s="274">
        <v>3018</v>
      </c>
      <c r="B3019" s="275" t="s">
        <v>3524</v>
      </c>
      <c r="C3019" s="275" t="s">
        <v>1057</v>
      </c>
      <c r="D3019" s="275">
        <v>0</v>
      </c>
      <c r="E3019" s="275">
        <v>100</v>
      </c>
      <c r="F3019" s="275" t="s">
        <v>457</v>
      </c>
      <c r="G3019" s="275">
        <v>1</v>
      </c>
      <c r="H3019" s="275">
        <f>'Pixel-System'!R17</f>
        <v>11</v>
      </c>
      <c r="I3019" s="276" t="s">
        <v>6246</v>
      </c>
      <c r="J3019" s="276">
        <f t="shared" si="46"/>
        <v>1100</v>
      </c>
      <c r="K3019" s="277"/>
    </row>
    <row r="3020" spans="1:11" x14ac:dyDescent="0.15">
      <c r="A3020" s="274">
        <v>3019</v>
      </c>
      <c r="B3020" s="275" t="s">
        <v>3525</v>
      </c>
      <c r="C3020" s="275" t="s">
        <v>1057</v>
      </c>
      <c r="D3020" s="275">
        <v>0</v>
      </c>
      <c r="E3020" s="275">
        <v>100</v>
      </c>
      <c r="F3020" s="275" t="s">
        <v>457</v>
      </c>
      <c r="G3020" s="275">
        <v>1</v>
      </c>
      <c r="H3020" s="275">
        <f>'Pixel-System'!R18</f>
        <v>11</v>
      </c>
      <c r="I3020" s="276" t="s">
        <v>6246</v>
      </c>
      <c r="J3020" s="276">
        <f t="shared" si="46"/>
        <v>1100</v>
      </c>
      <c r="K3020" s="277"/>
    </row>
    <row r="3021" spans="1:11" x14ac:dyDescent="0.15">
      <c r="A3021" s="274">
        <v>3020</v>
      </c>
      <c r="B3021" s="275" t="s">
        <v>3526</v>
      </c>
      <c r="C3021" s="275" t="s">
        <v>1057</v>
      </c>
      <c r="D3021" s="275">
        <v>0</v>
      </c>
      <c r="E3021" s="275">
        <v>100</v>
      </c>
      <c r="F3021" s="275" t="s">
        <v>457</v>
      </c>
      <c r="G3021" s="275">
        <v>1</v>
      </c>
      <c r="H3021" s="275">
        <f>'Pixel-System'!R19</f>
        <v>10</v>
      </c>
      <c r="I3021" s="276" t="s">
        <v>6246</v>
      </c>
      <c r="J3021" s="276">
        <f t="shared" ref="J3021:J3084" si="47">H3021*100</f>
        <v>1000</v>
      </c>
      <c r="K3021" s="277"/>
    </row>
    <row r="3022" spans="1:11" x14ac:dyDescent="0.15">
      <c r="A3022" s="274">
        <v>3021</v>
      </c>
      <c r="B3022" s="275" t="s">
        <v>3527</v>
      </c>
      <c r="C3022" s="275" t="s">
        <v>1057</v>
      </c>
      <c r="D3022" s="275">
        <v>0</v>
      </c>
      <c r="E3022" s="275">
        <v>100</v>
      </c>
      <c r="F3022" s="275" t="s">
        <v>457</v>
      </c>
      <c r="G3022" s="275">
        <v>1</v>
      </c>
      <c r="H3022" s="275">
        <f>'Pixel-System'!R20</f>
        <v>9</v>
      </c>
      <c r="I3022" s="276" t="s">
        <v>6246</v>
      </c>
      <c r="J3022" s="276">
        <f t="shared" si="47"/>
        <v>900</v>
      </c>
      <c r="K3022" s="277"/>
    </row>
    <row r="3023" spans="1:11" x14ac:dyDescent="0.15">
      <c r="A3023" s="274">
        <v>3022</v>
      </c>
      <c r="B3023" s="275" t="s">
        <v>3528</v>
      </c>
      <c r="C3023" s="275" t="s">
        <v>1057</v>
      </c>
      <c r="D3023" s="275">
        <v>0</v>
      </c>
      <c r="E3023" s="275">
        <v>100</v>
      </c>
      <c r="F3023" s="275" t="s">
        <v>457</v>
      </c>
      <c r="G3023" s="275">
        <v>1</v>
      </c>
      <c r="H3023" s="275">
        <f>'Pixel-System'!R21</f>
        <v>10</v>
      </c>
      <c r="I3023" s="276" t="s">
        <v>6246</v>
      </c>
      <c r="J3023" s="276">
        <f t="shared" si="47"/>
        <v>1000</v>
      </c>
      <c r="K3023" s="277"/>
    </row>
    <row r="3024" spans="1:11" x14ac:dyDescent="0.15">
      <c r="A3024" s="274">
        <v>3023</v>
      </c>
      <c r="B3024" s="275" t="s">
        <v>3529</v>
      </c>
      <c r="C3024" s="275" t="s">
        <v>1057</v>
      </c>
      <c r="D3024" s="275">
        <v>0</v>
      </c>
      <c r="E3024" s="275">
        <v>100</v>
      </c>
      <c r="F3024" s="275" t="s">
        <v>457</v>
      </c>
      <c r="G3024" s="275">
        <v>1</v>
      </c>
      <c r="H3024" s="275">
        <f>'Pixel-System'!R22</f>
        <v>20</v>
      </c>
      <c r="I3024" s="276" t="s">
        <v>6246</v>
      </c>
      <c r="J3024" s="276">
        <f t="shared" si="47"/>
        <v>2000</v>
      </c>
      <c r="K3024" s="277"/>
    </row>
    <row r="3025" spans="1:11" x14ac:dyDescent="0.15">
      <c r="A3025" s="274">
        <v>3024</v>
      </c>
      <c r="B3025" s="275" t="s">
        <v>3530</v>
      </c>
      <c r="C3025" s="275" t="s">
        <v>1057</v>
      </c>
      <c r="D3025" s="275">
        <v>0</v>
      </c>
      <c r="E3025" s="275">
        <v>100</v>
      </c>
      <c r="F3025" s="275" t="s">
        <v>457</v>
      </c>
      <c r="G3025" s="275">
        <v>1</v>
      </c>
      <c r="H3025" s="275">
        <f>'Pixel-System'!R23</f>
        <v>20</v>
      </c>
      <c r="I3025" s="276" t="s">
        <v>6246</v>
      </c>
      <c r="J3025" s="276">
        <f t="shared" si="47"/>
        <v>2000</v>
      </c>
      <c r="K3025" s="277"/>
    </row>
    <row r="3026" spans="1:11" x14ac:dyDescent="0.15">
      <c r="A3026" s="274">
        <v>3025</v>
      </c>
      <c r="B3026" s="275" t="s">
        <v>3531</v>
      </c>
      <c r="C3026" s="275" t="s">
        <v>1057</v>
      </c>
      <c r="D3026" s="275">
        <v>0</v>
      </c>
      <c r="E3026" s="275">
        <v>100</v>
      </c>
      <c r="F3026" s="275" t="s">
        <v>457</v>
      </c>
      <c r="G3026" s="275">
        <v>1</v>
      </c>
      <c r="H3026" s="275">
        <f>'Pixel-System'!R24</f>
        <v>0</v>
      </c>
      <c r="I3026" s="276" t="s">
        <v>6246</v>
      </c>
      <c r="J3026" s="276">
        <f t="shared" si="47"/>
        <v>0</v>
      </c>
      <c r="K3026" s="277"/>
    </row>
    <row r="3027" spans="1:11" x14ac:dyDescent="0.15">
      <c r="A3027" s="274">
        <v>3026</v>
      </c>
      <c r="B3027" s="275" t="s">
        <v>3532</v>
      </c>
      <c r="C3027" s="275" t="s">
        <v>1057</v>
      </c>
      <c r="D3027" s="275">
        <v>0</v>
      </c>
      <c r="E3027" s="275">
        <v>100</v>
      </c>
      <c r="F3027" s="275" t="s">
        <v>457</v>
      </c>
      <c r="G3027" s="275">
        <v>1</v>
      </c>
      <c r="H3027" s="275">
        <f>'Pixel-System'!R25</f>
        <v>0</v>
      </c>
      <c r="I3027" s="276" t="s">
        <v>6246</v>
      </c>
      <c r="J3027" s="276">
        <f t="shared" si="47"/>
        <v>0</v>
      </c>
      <c r="K3027" s="277"/>
    </row>
    <row r="3028" spans="1:11" x14ac:dyDescent="0.15">
      <c r="A3028" s="274">
        <v>3027</v>
      </c>
      <c r="B3028" s="275" t="s">
        <v>3516</v>
      </c>
      <c r="C3028" s="275" t="s">
        <v>1057</v>
      </c>
      <c r="D3028" s="275">
        <v>0</v>
      </c>
      <c r="E3028" s="275">
        <v>100</v>
      </c>
      <c r="F3028" s="275" t="s">
        <v>457</v>
      </c>
      <c r="G3028" s="275">
        <v>1</v>
      </c>
      <c r="H3028" s="275">
        <f>'Pixel-System'!R26</f>
        <v>28</v>
      </c>
      <c r="I3028" s="276" t="s">
        <v>6246</v>
      </c>
      <c r="J3028" s="276">
        <f t="shared" si="47"/>
        <v>2800</v>
      </c>
      <c r="K3028" s="277"/>
    </row>
    <row r="3029" spans="1:11" x14ac:dyDescent="0.15">
      <c r="A3029" s="274">
        <v>3028</v>
      </c>
      <c r="B3029" s="275" t="s">
        <v>3533</v>
      </c>
      <c r="C3029" s="275" t="s">
        <v>1057</v>
      </c>
      <c r="D3029" s="275">
        <v>0</v>
      </c>
      <c r="E3029" s="275">
        <v>100</v>
      </c>
      <c r="F3029" s="275" t="s">
        <v>457</v>
      </c>
      <c r="G3029" s="275">
        <v>1</v>
      </c>
      <c r="H3029" s="275">
        <f>'Pixel-System'!R27</f>
        <v>35</v>
      </c>
      <c r="I3029" s="276" t="s">
        <v>6246</v>
      </c>
      <c r="J3029" s="276">
        <f t="shared" si="47"/>
        <v>3500</v>
      </c>
      <c r="K3029" s="277"/>
    </row>
    <row r="3030" spans="1:11" x14ac:dyDescent="0.15">
      <c r="A3030" s="274">
        <v>3029</v>
      </c>
      <c r="B3030" s="275" t="s">
        <v>3534</v>
      </c>
      <c r="C3030" s="275" t="s">
        <v>1057</v>
      </c>
      <c r="D3030" s="275">
        <v>0</v>
      </c>
      <c r="E3030" s="275">
        <v>100</v>
      </c>
      <c r="F3030" s="275" t="s">
        <v>457</v>
      </c>
      <c r="G3030" s="275">
        <v>1</v>
      </c>
      <c r="H3030" s="275">
        <f>'Pixel-System'!R28</f>
        <v>35</v>
      </c>
      <c r="I3030" s="276" t="s">
        <v>6246</v>
      </c>
      <c r="J3030" s="276">
        <f t="shared" si="47"/>
        <v>3500</v>
      </c>
      <c r="K3030" s="277"/>
    </row>
    <row r="3031" spans="1:11" x14ac:dyDescent="0.15">
      <c r="A3031" s="274">
        <v>3030</v>
      </c>
      <c r="B3031" s="275" t="s">
        <v>3535</v>
      </c>
      <c r="C3031" s="275" t="s">
        <v>1057</v>
      </c>
      <c r="D3031" s="275">
        <v>0</v>
      </c>
      <c r="E3031" s="275">
        <v>100</v>
      </c>
      <c r="F3031" s="275" t="s">
        <v>457</v>
      </c>
      <c r="G3031" s="275">
        <v>1</v>
      </c>
      <c r="H3031" s="275">
        <f>'Pixel-System'!R29</f>
        <v>35</v>
      </c>
      <c r="I3031" s="276" t="s">
        <v>6246</v>
      </c>
      <c r="J3031" s="276">
        <f t="shared" si="47"/>
        <v>3500</v>
      </c>
      <c r="K3031" s="277"/>
    </row>
    <row r="3032" spans="1:11" x14ac:dyDescent="0.15">
      <c r="A3032" s="274">
        <v>3031</v>
      </c>
      <c r="B3032" s="275" t="s">
        <v>3536</v>
      </c>
      <c r="C3032" s="275" t="s">
        <v>1057</v>
      </c>
      <c r="D3032" s="275">
        <v>0</v>
      </c>
      <c r="E3032" s="275">
        <v>100</v>
      </c>
      <c r="F3032" s="275" t="s">
        <v>457</v>
      </c>
      <c r="G3032" s="275">
        <v>1</v>
      </c>
      <c r="H3032" s="275">
        <f>'Pixel-System'!R30</f>
        <v>35</v>
      </c>
      <c r="I3032" s="276" t="s">
        <v>6246</v>
      </c>
      <c r="J3032" s="276">
        <f t="shared" si="47"/>
        <v>3500</v>
      </c>
      <c r="K3032" s="277"/>
    </row>
    <row r="3033" spans="1:11" x14ac:dyDescent="0.15">
      <c r="A3033" s="274">
        <v>3032</v>
      </c>
      <c r="B3033" s="275" t="s">
        <v>3537</v>
      </c>
      <c r="C3033" s="275" t="s">
        <v>1057</v>
      </c>
      <c r="D3033" s="275">
        <v>0</v>
      </c>
      <c r="E3033" s="275">
        <v>100</v>
      </c>
      <c r="F3033" s="275" t="s">
        <v>457</v>
      </c>
      <c r="G3033" s="275">
        <v>1</v>
      </c>
      <c r="H3033" s="275">
        <f>'Pixel-System'!R31</f>
        <v>34</v>
      </c>
      <c r="I3033" s="276" t="s">
        <v>6246</v>
      </c>
      <c r="J3033" s="276">
        <f t="shared" si="47"/>
        <v>3400</v>
      </c>
      <c r="K3033" s="277"/>
    </row>
    <row r="3034" spans="1:11" x14ac:dyDescent="0.15">
      <c r="A3034" s="274">
        <v>3033</v>
      </c>
      <c r="B3034" s="275" t="s">
        <v>3538</v>
      </c>
      <c r="C3034" s="275" t="s">
        <v>1057</v>
      </c>
      <c r="D3034" s="275">
        <v>0</v>
      </c>
      <c r="E3034" s="275">
        <v>100</v>
      </c>
      <c r="F3034" s="275" t="s">
        <v>457</v>
      </c>
      <c r="G3034" s="275">
        <v>1</v>
      </c>
      <c r="H3034" s="275">
        <f>'Pixel-System'!R32</f>
        <v>32</v>
      </c>
      <c r="I3034" s="276" t="s">
        <v>6246</v>
      </c>
      <c r="J3034" s="276">
        <f t="shared" si="47"/>
        <v>3200</v>
      </c>
      <c r="K3034" s="277"/>
    </row>
    <row r="3035" spans="1:11" x14ac:dyDescent="0.15">
      <c r="A3035" s="274">
        <v>3034</v>
      </c>
      <c r="B3035" s="275" t="s">
        <v>3539</v>
      </c>
      <c r="C3035" s="275" t="s">
        <v>1057</v>
      </c>
      <c r="D3035" s="275">
        <v>0</v>
      </c>
      <c r="E3035" s="275">
        <v>100</v>
      </c>
      <c r="F3035" s="275" t="s">
        <v>457</v>
      </c>
      <c r="G3035" s="275">
        <v>1</v>
      </c>
      <c r="H3035" s="275">
        <f>'Pixel-System'!R33</f>
        <v>29</v>
      </c>
      <c r="I3035" s="276" t="s">
        <v>6246</v>
      </c>
      <c r="J3035" s="276">
        <f t="shared" si="47"/>
        <v>2900</v>
      </c>
      <c r="K3035" s="277"/>
    </row>
    <row r="3036" spans="1:11" x14ac:dyDescent="0.15">
      <c r="A3036" s="274">
        <v>3035</v>
      </c>
      <c r="B3036" s="275" t="s">
        <v>3540</v>
      </c>
      <c r="C3036" s="275" t="s">
        <v>1057</v>
      </c>
      <c r="D3036" s="275">
        <v>0</v>
      </c>
      <c r="E3036" s="275">
        <v>100</v>
      </c>
      <c r="F3036" s="275" t="s">
        <v>457</v>
      </c>
      <c r="G3036" s="275">
        <v>1</v>
      </c>
      <c r="H3036" s="275">
        <f>'Pixel-System'!R34</f>
        <v>26</v>
      </c>
      <c r="I3036" s="276" t="s">
        <v>6246</v>
      </c>
      <c r="J3036" s="276">
        <f t="shared" si="47"/>
        <v>2600</v>
      </c>
      <c r="K3036" s="277"/>
    </row>
    <row r="3037" spans="1:11" x14ac:dyDescent="0.15">
      <c r="A3037" s="274">
        <v>3036</v>
      </c>
      <c r="B3037" s="275" t="s">
        <v>3541</v>
      </c>
      <c r="C3037" s="275" t="s">
        <v>1057</v>
      </c>
      <c r="D3037" s="275">
        <v>0</v>
      </c>
      <c r="E3037" s="275">
        <v>100</v>
      </c>
      <c r="F3037" s="275" t="s">
        <v>457</v>
      </c>
      <c r="G3037" s="275">
        <v>1</v>
      </c>
      <c r="H3037" s="275">
        <f>'Pixel-System'!R35</f>
        <v>23</v>
      </c>
      <c r="I3037" s="276" t="s">
        <v>6246</v>
      </c>
      <c r="J3037" s="276">
        <f t="shared" si="47"/>
        <v>2300</v>
      </c>
      <c r="K3037" s="277"/>
    </row>
    <row r="3038" spans="1:11" x14ac:dyDescent="0.15">
      <c r="A3038" s="274">
        <v>3037</v>
      </c>
      <c r="B3038" s="275" t="s">
        <v>3542</v>
      </c>
      <c r="C3038" s="275" t="s">
        <v>1057</v>
      </c>
      <c r="D3038" s="275">
        <v>0</v>
      </c>
      <c r="E3038" s="275">
        <v>100</v>
      </c>
      <c r="F3038" s="275" t="s">
        <v>457</v>
      </c>
      <c r="G3038" s="275">
        <v>1</v>
      </c>
      <c r="H3038" s="275">
        <f>'Pixel-System'!R36</f>
        <v>20</v>
      </c>
      <c r="I3038" s="276" t="s">
        <v>6246</v>
      </c>
      <c r="J3038" s="276">
        <f t="shared" si="47"/>
        <v>2000</v>
      </c>
      <c r="K3038" s="277"/>
    </row>
    <row r="3039" spans="1:11" x14ac:dyDescent="0.15">
      <c r="A3039" s="274">
        <v>3038</v>
      </c>
      <c r="B3039" s="275" t="s">
        <v>3543</v>
      </c>
      <c r="C3039" s="275" t="s">
        <v>1057</v>
      </c>
      <c r="D3039" s="275">
        <v>0</v>
      </c>
      <c r="E3039" s="275">
        <v>100</v>
      </c>
      <c r="F3039" s="275" t="s">
        <v>457</v>
      </c>
      <c r="G3039" s="275">
        <v>1</v>
      </c>
      <c r="H3039" s="275">
        <f>'Pixel-System'!R37</f>
        <v>17</v>
      </c>
      <c r="I3039" s="276" t="s">
        <v>6246</v>
      </c>
      <c r="J3039" s="276">
        <f t="shared" si="47"/>
        <v>1700</v>
      </c>
      <c r="K3039" s="277"/>
    </row>
    <row r="3040" spans="1:11" x14ac:dyDescent="0.15">
      <c r="A3040" s="274">
        <v>3039</v>
      </c>
      <c r="B3040" s="275" t="s">
        <v>3544</v>
      </c>
      <c r="C3040" s="275" t="s">
        <v>1057</v>
      </c>
      <c r="D3040" s="275">
        <v>0</v>
      </c>
      <c r="E3040" s="275">
        <v>100</v>
      </c>
      <c r="F3040" s="275" t="s">
        <v>457</v>
      </c>
      <c r="G3040" s="275">
        <v>1</v>
      </c>
      <c r="H3040" s="275">
        <f>'Pixel-System'!R38</f>
        <v>7</v>
      </c>
      <c r="I3040" s="276" t="s">
        <v>6246</v>
      </c>
      <c r="J3040" s="276">
        <f t="shared" si="47"/>
        <v>700</v>
      </c>
      <c r="K3040" s="277"/>
    </row>
    <row r="3041" spans="1:11" x14ac:dyDescent="0.15">
      <c r="A3041" s="274">
        <v>3040</v>
      </c>
      <c r="B3041" s="275" t="s">
        <v>3545</v>
      </c>
      <c r="C3041" s="275" t="s">
        <v>1057</v>
      </c>
      <c r="D3041" s="275">
        <v>0</v>
      </c>
      <c r="E3041" s="275">
        <v>100</v>
      </c>
      <c r="F3041" s="275" t="s">
        <v>457</v>
      </c>
      <c r="G3041" s="275">
        <v>1</v>
      </c>
      <c r="H3041" s="275">
        <f>'Pixel-System'!R39</f>
        <v>5</v>
      </c>
      <c r="I3041" s="276" t="s">
        <v>6246</v>
      </c>
      <c r="J3041" s="276">
        <f t="shared" si="47"/>
        <v>500</v>
      </c>
      <c r="K3041" s="277"/>
    </row>
    <row r="3042" spans="1:11" x14ac:dyDescent="0.15">
      <c r="A3042" s="274">
        <v>3041</v>
      </c>
      <c r="B3042" s="275" t="s">
        <v>3546</v>
      </c>
      <c r="C3042" s="275" t="s">
        <v>1057</v>
      </c>
      <c r="D3042" s="275">
        <v>0</v>
      </c>
      <c r="E3042" s="275">
        <v>100</v>
      </c>
      <c r="F3042" s="275" t="s">
        <v>457</v>
      </c>
      <c r="G3042" s="275">
        <v>1</v>
      </c>
      <c r="H3042" s="275">
        <f>'Pixel-System'!R40</f>
        <v>0</v>
      </c>
      <c r="I3042" s="276" t="s">
        <v>6246</v>
      </c>
      <c r="J3042" s="276">
        <f t="shared" si="47"/>
        <v>0</v>
      </c>
      <c r="K3042" s="277"/>
    </row>
    <row r="3043" spans="1:11" x14ac:dyDescent="0.15">
      <c r="A3043" s="274">
        <v>3042</v>
      </c>
      <c r="B3043" s="275" t="s">
        <v>3547</v>
      </c>
      <c r="C3043" s="275" t="s">
        <v>1057</v>
      </c>
      <c r="D3043" s="275">
        <v>0</v>
      </c>
      <c r="E3043" s="275">
        <v>100</v>
      </c>
      <c r="F3043" s="275" t="s">
        <v>457</v>
      </c>
      <c r="G3043" s="275">
        <v>1</v>
      </c>
      <c r="H3043" s="275">
        <f>'Pixel-System'!R41</f>
        <v>0</v>
      </c>
      <c r="I3043" s="276" t="s">
        <v>6246</v>
      </c>
      <c r="J3043" s="276">
        <f t="shared" si="47"/>
        <v>0</v>
      </c>
      <c r="K3043" s="277"/>
    </row>
    <row r="3044" spans="1:11" x14ac:dyDescent="0.15">
      <c r="A3044" s="274">
        <v>3043</v>
      </c>
      <c r="B3044" s="275" t="s">
        <v>3548</v>
      </c>
      <c r="C3044" s="275" t="s">
        <v>1057</v>
      </c>
      <c r="D3044" s="275">
        <v>0</v>
      </c>
      <c r="E3044" s="275">
        <v>100</v>
      </c>
      <c r="F3044" s="275" t="s">
        <v>457</v>
      </c>
      <c r="G3044" s="275">
        <v>1</v>
      </c>
      <c r="H3044" s="275">
        <f>'Pixel-System'!R42</f>
        <v>0</v>
      </c>
      <c r="I3044" s="276" t="s">
        <v>6246</v>
      </c>
      <c r="J3044" s="276">
        <f t="shared" si="47"/>
        <v>0</v>
      </c>
      <c r="K3044" s="277"/>
    </row>
    <row r="3045" spans="1:11" x14ac:dyDescent="0.15">
      <c r="A3045" s="274">
        <v>3044</v>
      </c>
      <c r="B3045" s="275" t="s">
        <v>3549</v>
      </c>
      <c r="C3045" s="275" t="s">
        <v>1057</v>
      </c>
      <c r="D3045" s="275">
        <v>0</v>
      </c>
      <c r="E3045" s="275">
        <v>100</v>
      </c>
      <c r="F3045" s="275" t="s">
        <v>457</v>
      </c>
      <c r="G3045" s="275">
        <v>1</v>
      </c>
      <c r="H3045" s="275">
        <f>'Pixel-System'!R43</f>
        <v>0</v>
      </c>
      <c r="I3045" s="276" t="s">
        <v>6246</v>
      </c>
      <c r="J3045" s="276">
        <f t="shared" si="47"/>
        <v>0</v>
      </c>
      <c r="K3045" s="277"/>
    </row>
    <row r="3046" spans="1:11" x14ac:dyDescent="0.15">
      <c r="A3046" s="274">
        <v>3045</v>
      </c>
      <c r="B3046" s="275" t="s">
        <v>3550</v>
      </c>
      <c r="C3046" s="275" t="s">
        <v>1057</v>
      </c>
      <c r="D3046" s="275">
        <v>0</v>
      </c>
      <c r="E3046" s="275">
        <v>100</v>
      </c>
      <c r="F3046" s="275" t="s">
        <v>457</v>
      </c>
      <c r="G3046" s="275">
        <v>1</v>
      </c>
      <c r="H3046" s="275">
        <f>'Pixel-System'!R44</f>
        <v>0</v>
      </c>
      <c r="I3046" s="276" t="s">
        <v>6246</v>
      </c>
      <c r="J3046" s="276">
        <f t="shared" si="47"/>
        <v>0</v>
      </c>
      <c r="K3046" s="277"/>
    </row>
    <row r="3047" spans="1:11" x14ac:dyDescent="0.15">
      <c r="A3047" s="274">
        <v>3046</v>
      </c>
      <c r="B3047" s="275" t="s">
        <v>3551</v>
      </c>
      <c r="C3047" s="275" t="s">
        <v>1057</v>
      </c>
      <c r="D3047" s="275">
        <v>0</v>
      </c>
      <c r="E3047" s="275">
        <v>100</v>
      </c>
      <c r="F3047" s="275" t="s">
        <v>457</v>
      </c>
      <c r="G3047" s="275">
        <v>1</v>
      </c>
      <c r="H3047" s="275">
        <f>'Pixel-System'!R45</f>
        <v>0</v>
      </c>
      <c r="I3047" s="276" t="s">
        <v>6246</v>
      </c>
      <c r="J3047" s="276">
        <f t="shared" si="47"/>
        <v>0</v>
      </c>
      <c r="K3047" s="277"/>
    </row>
    <row r="3048" spans="1:11" x14ac:dyDescent="0.15">
      <c r="A3048" s="274">
        <v>3047</v>
      </c>
      <c r="B3048" s="275" t="s">
        <v>3552</v>
      </c>
      <c r="C3048" s="275" t="s">
        <v>1057</v>
      </c>
      <c r="D3048" s="275">
        <v>0</v>
      </c>
      <c r="E3048" s="275">
        <v>100</v>
      </c>
      <c r="F3048" s="275" t="s">
        <v>457</v>
      </c>
      <c r="G3048" s="275">
        <v>1</v>
      </c>
      <c r="H3048" s="275">
        <f>'Pixel-System'!R46</f>
        <v>0</v>
      </c>
      <c r="I3048" s="276" t="s">
        <v>6246</v>
      </c>
      <c r="J3048" s="276">
        <f t="shared" si="47"/>
        <v>0</v>
      </c>
      <c r="K3048" s="277"/>
    </row>
    <row r="3049" spans="1:11" x14ac:dyDescent="0.15">
      <c r="A3049" s="274">
        <v>3048</v>
      </c>
      <c r="B3049" s="275" t="s">
        <v>3553</v>
      </c>
      <c r="C3049" s="275" t="s">
        <v>1057</v>
      </c>
      <c r="D3049" s="275">
        <v>0</v>
      </c>
      <c r="E3049" s="275">
        <v>100</v>
      </c>
      <c r="F3049" s="275" t="s">
        <v>457</v>
      </c>
      <c r="G3049" s="275">
        <v>1</v>
      </c>
      <c r="H3049" s="275">
        <f>'Pixel-System'!R47</f>
        <v>0</v>
      </c>
      <c r="I3049" s="276" t="s">
        <v>6246</v>
      </c>
      <c r="J3049" s="276">
        <f t="shared" si="47"/>
        <v>0</v>
      </c>
      <c r="K3049" s="277"/>
    </row>
    <row r="3050" spans="1:11" x14ac:dyDescent="0.15">
      <c r="A3050" s="274">
        <v>3049</v>
      </c>
      <c r="B3050" s="275" t="s">
        <v>3554</v>
      </c>
      <c r="C3050" s="275" t="s">
        <v>1057</v>
      </c>
      <c r="D3050" s="275">
        <v>0</v>
      </c>
      <c r="E3050" s="275">
        <v>100</v>
      </c>
      <c r="F3050" s="275" t="s">
        <v>457</v>
      </c>
      <c r="G3050" s="275">
        <v>1</v>
      </c>
      <c r="H3050" s="275">
        <f>'Pixel-System'!R48</f>
        <v>0</v>
      </c>
      <c r="I3050" s="276" t="s">
        <v>6246</v>
      </c>
      <c r="J3050" s="276">
        <f t="shared" si="47"/>
        <v>0</v>
      </c>
      <c r="K3050" s="277"/>
    </row>
    <row r="3051" spans="1:11" x14ac:dyDescent="0.15">
      <c r="A3051" s="274">
        <v>3050</v>
      </c>
      <c r="B3051" s="275" t="s">
        <v>3555</v>
      </c>
      <c r="C3051" s="275" t="s">
        <v>1057</v>
      </c>
      <c r="D3051" s="275">
        <v>0</v>
      </c>
      <c r="E3051" s="275">
        <v>100</v>
      </c>
      <c r="F3051" s="275" t="s">
        <v>457</v>
      </c>
      <c r="G3051" s="275">
        <v>1</v>
      </c>
      <c r="H3051" s="275">
        <f>'Pixel-System'!R49</f>
        <v>0</v>
      </c>
      <c r="I3051" s="276" t="s">
        <v>6246</v>
      </c>
      <c r="J3051" s="276">
        <f t="shared" si="47"/>
        <v>0</v>
      </c>
      <c r="K3051" s="277"/>
    </row>
    <row r="3052" spans="1:11" x14ac:dyDescent="0.15">
      <c r="A3052" s="274">
        <v>3051</v>
      </c>
      <c r="B3052" s="275" t="s">
        <v>3556</v>
      </c>
      <c r="C3052" s="275" t="s">
        <v>1057</v>
      </c>
      <c r="D3052" s="275">
        <v>0</v>
      </c>
      <c r="E3052" s="275">
        <v>100</v>
      </c>
      <c r="F3052" s="275" t="s">
        <v>457</v>
      </c>
      <c r="G3052" s="275">
        <v>1</v>
      </c>
      <c r="H3052" s="275">
        <f>'Pixel-System'!R50</f>
        <v>0</v>
      </c>
      <c r="I3052" s="276" t="s">
        <v>6246</v>
      </c>
      <c r="J3052" s="276">
        <f t="shared" si="47"/>
        <v>0</v>
      </c>
      <c r="K3052" s="277"/>
    </row>
    <row r="3053" spans="1:11" x14ac:dyDescent="0.15">
      <c r="A3053" s="274">
        <v>3052</v>
      </c>
      <c r="B3053" s="275" t="s">
        <v>3557</v>
      </c>
      <c r="C3053" s="275" t="s">
        <v>1057</v>
      </c>
      <c r="D3053" s="275">
        <v>0</v>
      </c>
      <c r="E3053" s="275">
        <v>100</v>
      </c>
      <c r="F3053" s="275" t="s">
        <v>457</v>
      </c>
      <c r="G3053" s="275">
        <v>1</v>
      </c>
      <c r="H3053" s="275">
        <f>'Pixel-System'!R51</f>
        <v>0</v>
      </c>
      <c r="I3053" s="276" t="s">
        <v>6246</v>
      </c>
      <c r="J3053" s="276">
        <f t="shared" si="47"/>
        <v>0</v>
      </c>
      <c r="K3053" s="277"/>
    </row>
    <row r="3054" spans="1:11" x14ac:dyDescent="0.15">
      <c r="A3054" s="274">
        <v>3053</v>
      </c>
      <c r="B3054" s="275" t="s">
        <v>3558</v>
      </c>
      <c r="C3054" s="275" t="s">
        <v>1057</v>
      </c>
      <c r="D3054" s="275">
        <v>0</v>
      </c>
      <c r="E3054" s="275">
        <v>100</v>
      </c>
      <c r="F3054" s="275" t="s">
        <v>457</v>
      </c>
      <c r="G3054" s="275">
        <v>1</v>
      </c>
      <c r="H3054" s="275">
        <f>'Pixel-System'!R52</f>
        <v>0</v>
      </c>
      <c r="I3054" s="276" t="s">
        <v>6246</v>
      </c>
      <c r="J3054" s="276">
        <f t="shared" si="47"/>
        <v>0</v>
      </c>
      <c r="K3054" s="277"/>
    </row>
    <row r="3055" spans="1:11" x14ac:dyDescent="0.15">
      <c r="A3055" s="274">
        <v>3054</v>
      </c>
      <c r="B3055" s="275" t="s">
        <v>3559</v>
      </c>
      <c r="C3055" s="275" t="s">
        <v>1057</v>
      </c>
      <c r="D3055" s="275">
        <v>0</v>
      </c>
      <c r="E3055" s="275">
        <v>100</v>
      </c>
      <c r="F3055" s="275" t="s">
        <v>457</v>
      </c>
      <c r="G3055" s="275">
        <v>1</v>
      </c>
      <c r="H3055" s="275">
        <f>'Pixel-System'!R53</f>
        <v>0</v>
      </c>
      <c r="I3055" s="276" t="s">
        <v>6246</v>
      </c>
      <c r="J3055" s="276">
        <f t="shared" si="47"/>
        <v>0</v>
      </c>
      <c r="K3055" s="277"/>
    </row>
    <row r="3056" spans="1:11" x14ac:dyDescent="0.15">
      <c r="A3056" s="274">
        <v>3055</v>
      </c>
      <c r="B3056" s="275" t="s">
        <v>3560</v>
      </c>
      <c r="C3056" s="275" t="s">
        <v>1057</v>
      </c>
      <c r="D3056" s="275">
        <v>0</v>
      </c>
      <c r="E3056" s="275">
        <v>100</v>
      </c>
      <c r="F3056" s="275" t="s">
        <v>457</v>
      </c>
      <c r="G3056" s="275">
        <v>1</v>
      </c>
      <c r="H3056" s="275">
        <f>'Pixel-System'!R54</f>
        <v>0</v>
      </c>
      <c r="I3056" s="276" t="s">
        <v>6246</v>
      </c>
      <c r="J3056" s="276">
        <f t="shared" si="47"/>
        <v>0</v>
      </c>
      <c r="K3056" s="277"/>
    </row>
    <row r="3057" spans="1:11" x14ac:dyDescent="0.15">
      <c r="A3057" s="274">
        <v>3056</v>
      </c>
      <c r="B3057" s="275" t="s">
        <v>3561</v>
      </c>
      <c r="C3057" s="275" t="s">
        <v>1057</v>
      </c>
      <c r="D3057" s="275">
        <v>0</v>
      </c>
      <c r="E3057" s="275">
        <v>100</v>
      </c>
      <c r="F3057" s="275" t="s">
        <v>457</v>
      </c>
      <c r="G3057" s="275">
        <v>1</v>
      </c>
      <c r="H3057" s="275">
        <f>'Pixel-System'!R55</f>
        <v>0</v>
      </c>
      <c r="I3057" s="276" t="s">
        <v>6246</v>
      </c>
      <c r="J3057" s="276">
        <f t="shared" si="47"/>
        <v>0</v>
      </c>
      <c r="K3057" s="277"/>
    </row>
    <row r="3058" spans="1:11" x14ac:dyDescent="0.15">
      <c r="A3058" s="274">
        <v>3057</v>
      </c>
      <c r="B3058" s="275" t="s">
        <v>3562</v>
      </c>
      <c r="C3058" s="275" t="s">
        <v>1057</v>
      </c>
      <c r="D3058" s="275">
        <v>0</v>
      </c>
      <c r="E3058" s="275">
        <v>100</v>
      </c>
      <c r="F3058" s="275" t="s">
        <v>457</v>
      </c>
      <c r="G3058" s="275">
        <v>1</v>
      </c>
      <c r="H3058" s="275">
        <f>'Pixel-System'!R56</f>
        <v>0</v>
      </c>
      <c r="I3058" s="276" t="s">
        <v>6246</v>
      </c>
      <c r="J3058" s="276">
        <f t="shared" si="47"/>
        <v>0</v>
      </c>
      <c r="K3058" s="277"/>
    </row>
    <row r="3059" spans="1:11" x14ac:dyDescent="0.15">
      <c r="A3059" s="274">
        <v>3058</v>
      </c>
      <c r="B3059" s="275" t="s">
        <v>3563</v>
      </c>
      <c r="C3059" s="275" t="s">
        <v>1057</v>
      </c>
      <c r="D3059" s="275">
        <v>0</v>
      </c>
      <c r="E3059" s="275">
        <v>100</v>
      </c>
      <c r="F3059" s="275" t="s">
        <v>457</v>
      </c>
      <c r="G3059" s="275">
        <v>1</v>
      </c>
      <c r="H3059" s="275">
        <f>'Pixel-System'!R57</f>
        <v>0</v>
      </c>
      <c r="I3059" s="276" t="s">
        <v>6246</v>
      </c>
      <c r="J3059" s="276">
        <f t="shared" si="47"/>
        <v>0</v>
      </c>
      <c r="K3059" s="277"/>
    </row>
    <row r="3060" spans="1:11" x14ac:dyDescent="0.15">
      <c r="A3060" s="274">
        <v>3059</v>
      </c>
      <c r="B3060" s="275" t="s">
        <v>3564</v>
      </c>
      <c r="C3060" s="275" t="s">
        <v>1057</v>
      </c>
      <c r="D3060" s="275">
        <v>0</v>
      </c>
      <c r="E3060" s="275">
        <v>100</v>
      </c>
      <c r="F3060" s="275" t="s">
        <v>457</v>
      </c>
      <c r="G3060" s="275">
        <v>1</v>
      </c>
      <c r="H3060" s="275">
        <f>'Pixel-System'!R58</f>
        <v>0</v>
      </c>
      <c r="I3060" s="276" t="s">
        <v>6246</v>
      </c>
      <c r="J3060" s="276">
        <f t="shared" si="47"/>
        <v>0</v>
      </c>
      <c r="K3060" s="277"/>
    </row>
    <row r="3061" spans="1:11" x14ac:dyDescent="0.15">
      <c r="A3061" s="274">
        <v>3060</v>
      </c>
      <c r="B3061" s="275" t="s">
        <v>3565</v>
      </c>
      <c r="C3061" s="275" t="s">
        <v>1057</v>
      </c>
      <c r="D3061" s="275">
        <v>0</v>
      </c>
      <c r="E3061" s="275">
        <v>100</v>
      </c>
      <c r="F3061" s="275" t="s">
        <v>457</v>
      </c>
      <c r="G3061" s="275">
        <v>1</v>
      </c>
      <c r="H3061" s="275">
        <f>'Pixel-System'!R59</f>
        <v>37</v>
      </c>
      <c r="I3061" s="276" t="s">
        <v>6246</v>
      </c>
      <c r="J3061" s="276">
        <f t="shared" si="47"/>
        <v>3700</v>
      </c>
      <c r="K3061" s="277"/>
    </row>
    <row r="3062" spans="1:11" x14ac:dyDescent="0.15">
      <c r="A3062" s="274">
        <v>3061</v>
      </c>
      <c r="B3062" s="275" t="s">
        <v>3566</v>
      </c>
      <c r="C3062" s="275" t="s">
        <v>1057</v>
      </c>
      <c r="D3062" s="275">
        <v>0</v>
      </c>
      <c r="E3062" s="275">
        <v>100</v>
      </c>
      <c r="F3062" s="275" t="s">
        <v>457</v>
      </c>
      <c r="G3062" s="275">
        <v>1</v>
      </c>
      <c r="H3062" s="275">
        <f>'Pixel-System'!R60</f>
        <v>36</v>
      </c>
      <c r="I3062" s="276" t="s">
        <v>6246</v>
      </c>
      <c r="J3062" s="276">
        <f t="shared" si="47"/>
        <v>3600</v>
      </c>
      <c r="K3062" s="277"/>
    </row>
    <row r="3063" spans="1:11" x14ac:dyDescent="0.15">
      <c r="A3063" s="274">
        <v>3062</v>
      </c>
      <c r="B3063" s="275" t="s">
        <v>3567</v>
      </c>
      <c r="C3063" s="275" t="s">
        <v>1057</v>
      </c>
      <c r="D3063" s="275">
        <v>0</v>
      </c>
      <c r="E3063" s="275">
        <v>100</v>
      </c>
      <c r="F3063" s="275" t="s">
        <v>457</v>
      </c>
      <c r="G3063" s="275">
        <v>1</v>
      </c>
      <c r="H3063" s="275">
        <f>'Pixel-System'!R61</f>
        <v>34</v>
      </c>
      <c r="I3063" s="276" t="s">
        <v>6246</v>
      </c>
      <c r="J3063" s="276">
        <f t="shared" si="47"/>
        <v>3400</v>
      </c>
      <c r="K3063" s="277"/>
    </row>
    <row r="3064" spans="1:11" x14ac:dyDescent="0.15">
      <c r="A3064" s="274">
        <v>3063</v>
      </c>
      <c r="B3064" s="275" t="s">
        <v>3568</v>
      </c>
      <c r="C3064" s="275" t="s">
        <v>1057</v>
      </c>
      <c r="D3064" s="275">
        <v>0</v>
      </c>
      <c r="E3064" s="275">
        <v>100</v>
      </c>
      <c r="F3064" s="275" t="s">
        <v>457</v>
      </c>
      <c r="G3064" s="275">
        <v>1</v>
      </c>
      <c r="H3064" s="275">
        <f>'Pixel-System'!R62</f>
        <v>32</v>
      </c>
      <c r="I3064" s="276" t="s">
        <v>6246</v>
      </c>
      <c r="J3064" s="276">
        <f t="shared" si="47"/>
        <v>3200</v>
      </c>
      <c r="K3064" s="277"/>
    </row>
    <row r="3065" spans="1:11" x14ac:dyDescent="0.15">
      <c r="A3065" s="274">
        <v>3064</v>
      </c>
      <c r="B3065" s="275" t="s">
        <v>3569</v>
      </c>
      <c r="C3065" s="275" t="s">
        <v>1057</v>
      </c>
      <c r="D3065" s="275">
        <v>0</v>
      </c>
      <c r="E3065" s="275">
        <v>100</v>
      </c>
      <c r="F3065" s="275" t="s">
        <v>457</v>
      </c>
      <c r="G3065" s="275">
        <v>1</v>
      </c>
      <c r="H3065" s="275">
        <f>'Pixel-System'!R63</f>
        <v>30</v>
      </c>
      <c r="I3065" s="276" t="s">
        <v>6246</v>
      </c>
      <c r="J3065" s="276">
        <f t="shared" si="47"/>
        <v>3000</v>
      </c>
      <c r="K3065" s="277"/>
    </row>
    <row r="3066" spans="1:11" x14ac:dyDescent="0.15">
      <c r="A3066" s="274">
        <v>3065</v>
      </c>
      <c r="B3066" s="275" t="s">
        <v>3570</v>
      </c>
      <c r="C3066" s="275" t="s">
        <v>1057</v>
      </c>
      <c r="D3066" s="275">
        <v>0</v>
      </c>
      <c r="E3066" s="275">
        <v>100</v>
      </c>
      <c r="F3066" s="275" t="s">
        <v>457</v>
      </c>
      <c r="G3066" s="275">
        <v>1</v>
      </c>
      <c r="H3066" s="275">
        <f>'Pixel-System'!R64</f>
        <v>28</v>
      </c>
      <c r="I3066" s="276" t="s">
        <v>6246</v>
      </c>
      <c r="J3066" s="276">
        <f t="shared" si="47"/>
        <v>2800</v>
      </c>
      <c r="K3066" s="277"/>
    </row>
    <row r="3067" spans="1:11" x14ac:dyDescent="0.15">
      <c r="A3067" s="274">
        <v>3066</v>
      </c>
      <c r="B3067" s="275" t="s">
        <v>3571</v>
      </c>
      <c r="C3067" s="275" t="s">
        <v>1057</v>
      </c>
      <c r="D3067" s="275">
        <v>0</v>
      </c>
      <c r="E3067" s="275">
        <v>100</v>
      </c>
      <c r="F3067" s="275" t="s">
        <v>457</v>
      </c>
      <c r="G3067" s="275">
        <v>1</v>
      </c>
      <c r="H3067" s="275">
        <f>'Pixel-System'!R65</f>
        <v>25</v>
      </c>
      <c r="I3067" s="276" t="s">
        <v>6246</v>
      </c>
      <c r="J3067" s="276">
        <f t="shared" si="47"/>
        <v>2500</v>
      </c>
      <c r="K3067" s="277"/>
    </row>
    <row r="3068" spans="1:11" x14ac:dyDescent="0.15">
      <c r="A3068" s="274">
        <v>3067</v>
      </c>
      <c r="B3068" s="275" t="s">
        <v>3572</v>
      </c>
      <c r="C3068" s="275" t="s">
        <v>1057</v>
      </c>
      <c r="D3068" s="275">
        <v>0</v>
      </c>
      <c r="E3068" s="275">
        <v>100</v>
      </c>
      <c r="F3068" s="275" t="s">
        <v>457</v>
      </c>
      <c r="G3068" s="275">
        <v>1</v>
      </c>
      <c r="H3068" s="275">
        <f>'Pixel-System'!R66</f>
        <v>23</v>
      </c>
      <c r="I3068" s="276" t="s">
        <v>6246</v>
      </c>
      <c r="J3068" s="276">
        <f t="shared" si="47"/>
        <v>2300</v>
      </c>
      <c r="K3068" s="277"/>
    </row>
    <row r="3069" spans="1:11" x14ac:dyDescent="0.15">
      <c r="A3069" s="274">
        <v>3068</v>
      </c>
      <c r="B3069" s="275" t="s">
        <v>3573</v>
      </c>
      <c r="C3069" s="275" t="s">
        <v>1057</v>
      </c>
      <c r="D3069" s="275">
        <v>0</v>
      </c>
      <c r="E3069" s="275">
        <v>100</v>
      </c>
      <c r="F3069" s="275" t="s">
        <v>457</v>
      </c>
      <c r="G3069" s="275">
        <v>1</v>
      </c>
      <c r="H3069" s="275">
        <f>'Pixel-System'!R67</f>
        <v>20</v>
      </c>
      <c r="I3069" s="276" t="s">
        <v>6246</v>
      </c>
      <c r="J3069" s="276">
        <f t="shared" si="47"/>
        <v>2000</v>
      </c>
      <c r="K3069" s="277"/>
    </row>
    <row r="3070" spans="1:11" x14ac:dyDescent="0.15">
      <c r="A3070" s="274">
        <v>3069</v>
      </c>
      <c r="B3070" s="275" t="s">
        <v>3574</v>
      </c>
      <c r="C3070" s="275" t="s">
        <v>1057</v>
      </c>
      <c r="D3070" s="275">
        <v>0</v>
      </c>
      <c r="E3070" s="275">
        <v>100</v>
      </c>
      <c r="F3070" s="275" t="s">
        <v>457</v>
      </c>
      <c r="G3070" s="275">
        <v>1</v>
      </c>
      <c r="H3070" s="275">
        <f>'Pixel-System'!R68</f>
        <v>18</v>
      </c>
      <c r="I3070" s="276" t="s">
        <v>6246</v>
      </c>
      <c r="J3070" s="276">
        <f t="shared" si="47"/>
        <v>1800</v>
      </c>
      <c r="K3070" s="277"/>
    </row>
    <row r="3071" spans="1:11" x14ac:dyDescent="0.15">
      <c r="A3071" s="274">
        <v>3070</v>
      </c>
      <c r="B3071" s="275" t="s">
        <v>3575</v>
      </c>
      <c r="C3071" s="275" t="s">
        <v>1057</v>
      </c>
      <c r="D3071" s="275">
        <v>0</v>
      </c>
      <c r="E3071" s="275">
        <v>100</v>
      </c>
      <c r="F3071" s="275" t="s">
        <v>457</v>
      </c>
      <c r="G3071" s="275">
        <v>1</v>
      </c>
      <c r="H3071" s="275">
        <f>'Pixel-System'!R69</f>
        <v>15</v>
      </c>
      <c r="I3071" s="276" t="s">
        <v>6246</v>
      </c>
      <c r="J3071" s="276">
        <f t="shared" si="47"/>
        <v>1500</v>
      </c>
      <c r="K3071" s="277"/>
    </row>
    <row r="3072" spans="1:11" x14ac:dyDescent="0.15">
      <c r="A3072" s="274">
        <v>3071</v>
      </c>
      <c r="B3072" s="275" t="s">
        <v>3576</v>
      </c>
      <c r="C3072" s="275" t="s">
        <v>1057</v>
      </c>
      <c r="D3072" s="275">
        <v>0</v>
      </c>
      <c r="E3072" s="275">
        <v>100</v>
      </c>
      <c r="F3072" s="275" t="s">
        <v>457</v>
      </c>
      <c r="G3072" s="275">
        <v>1</v>
      </c>
      <c r="H3072" s="275">
        <f>'Pixel-System'!R70</f>
        <v>13</v>
      </c>
      <c r="I3072" s="276" t="s">
        <v>6246</v>
      </c>
      <c r="J3072" s="276">
        <f t="shared" si="47"/>
        <v>1300</v>
      </c>
      <c r="K3072" s="277"/>
    </row>
    <row r="3073" spans="1:11" x14ac:dyDescent="0.15">
      <c r="A3073" s="274">
        <v>3072</v>
      </c>
      <c r="B3073" s="275" t="s">
        <v>3577</v>
      </c>
      <c r="C3073" s="275" t="s">
        <v>1057</v>
      </c>
      <c r="D3073" s="275">
        <v>0</v>
      </c>
      <c r="E3073" s="275">
        <v>100</v>
      </c>
      <c r="F3073" s="275" t="s">
        <v>457</v>
      </c>
      <c r="G3073" s="275">
        <v>1</v>
      </c>
      <c r="H3073" s="275">
        <f>'Pixel-System'!R71</f>
        <v>10</v>
      </c>
      <c r="I3073" s="276" t="s">
        <v>6246</v>
      </c>
      <c r="J3073" s="276">
        <f t="shared" si="47"/>
        <v>1000</v>
      </c>
      <c r="K3073" s="277"/>
    </row>
    <row r="3074" spans="1:11" x14ac:dyDescent="0.15">
      <c r="A3074" s="274">
        <v>3073</v>
      </c>
      <c r="B3074" s="275" t="s">
        <v>3578</v>
      </c>
      <c r="C3074" s="275" t="s">
        <v>1057</v>
      </c>
      <c r="D3074" s="275">
        <v>0</v>
      </c>
      <c r="E3074" s="275">
        <v>100</v>
      </c>
      <c r="F3074" s="275" t="s">
        <v>457</v>
      </c>
      <c r="G3074" s="275">
        <v>1</v>
      </c>
      <c r="H3074" s="275">
        <f>'Pixel-System'!R72</f>
        <v>8</v>
      </c>
      <c r="I3074" s="276" t="s">
        <v>6246</v>
      </c>
      <c r="J3074" s="276">
        <f t="shared" si="47"/>
        <v>800</v>
      </c>
      <c r="K3074" s="277"/>
    </row>
    <row r="3075" spans="1:11" x14ac:dyDescent="0.15">
      <c r="A3075" s="274">
        <v>3074</v>
      </c>
      <c r="B3075" s="275" t="s">
        <v>3579</v>
      </c>
      <c r="C3075" s="275" t="s">
        <v>1057</v>
      </c>
      <c r="D3075" s="275">
        <v>0</v>
      </c>
      <c r="E3075" s="275">
        <v>100</v>
      </c>
      <c r="F3075" s="275" t="s">
        <v>457</v>
      </c>
      <c r="G3075" s="275">
        <v>1</v>
      </c>
      <c r="H3075" s="275">
        <f>'Pixel-System'!R73</f>
        <v>0</v>
      </c>
      <c r="I3075" s="276" t="s">
        <v>6246</v>
      </c>
      <c r="J3075" s="276">
        <f t="shared" si="47"/>
        <v>0</v>
      </c>
      <c r="K3075" s="277"/>
    </row>
    <row r="3076" spans="1:11" x14ac:dyDescent="0.15">
      <c r="A3076" s="274">
        <v>3075</v>
      </c>
      <c r="B3076" s="285" t="s">
        <v>3580</v>
      </c>
      <c r="C3076" s="285" t="s">
        <v>1057</v>
      </c>
      <c r="D3076" s="285">
        <v>0</v>
      </c>
      <c r="E3076" s="285">
        <v>100</v>
      </c>
      <c r="F3076" s="285" t="s">
        <v>457</v>
      </c>
      <c r="G3076" s="285">
        <v>1</v>
      </c>
      <c r="H3076" s="285">
        <f>'Pixel-System'!R74</f>
        <v>0</v>
      </c>
      <c r="I3076" s="345" t="s">
        <v>6228</v>
      </c>
      <c r="J3076" s="345">
        <f t="shared" si="47"/>
        <v>0</v>
      </c>
      <c r="K3076" s="277"/>
    </row>
    <row r="3077" spans="1:11" x14ac:dyDescent="0.15">
      <c r="A3077" s="274">
        <v>3076</v>
      </c>
      <c r="B3077" s="285" t="s">
        <v>3581</v>
      </c>
      <c r="C3077" s="285" t="s">
        <v>1057</v>
      </c>
      <c r="D3077" s="285">
        <v>0</v>
      </c>
      <c r="E3077" s="285">
        <v>100</v>
      </c>
      <c r="F3077" s="285" t="s">
        <v>457</v>
      </c>
      <c r="G3077" s="285">
        <v>1</v>
      </c>
      <c r="H3077" s="285">
        <f>'Pixel-System'!R75</f>
        <v>0</v>
      </c>
      <c r="I3077" s="345" t="s">
        <v>6228</v>
      </c>
      <c r="J3077" s="345">
        <f t="shared" si="47"/>
        <v>0</v>
      </c>
      <c r="K3077" s="277"/>
    </row>
    <row r="3078" spans="1:11" x14ac:dyDescent="0.15">
      <c r="A3078" s="274">
        <v>3077</v>
      </c>
      <c r="B3078" s="285" t="s">
        <v>3582</v>
      </c>
      <c r="C3078" s="285" t="s">
        <v>1057</v>
      </c>
      <c r="D3078" s="285">
        <v>0</v>
      </c>
      <c r="E3078" s="285">
        <v>100</v>
      </c>
      <c r="F3078" s="285" t="s">
        <v>457</v>
      </c>
      <c r="G3078" s="285">
        <v>1</v>
      </c>
      <c r="H3078" s="285">
        <f>'Pixel-System'!R76</f>
        <v>0</v>
      </c>
      <c r="I3078" s="345" t="s">
        <v>6228</v>
      </c>
      <c r="J3078" s="345">
        <f t="shared" si="47"/>
        <v>0</v>
      </c>
      <c r="K3078" s="277"/>
    </row>
    <row r="3079" spans="1:11" x14ac:dyDescent="0.15">
      <c r="A3079" s="274">
        <v>3078</v>
      </c>
      <c r="B3079" s="285" t="s">
        <v>3583</v>
      </c>
      <c r="C3079" s="285" t="s">
        <v>1057</v>
      </c>
      <c r="D3079" s="285">
        <v>0</v>
      </c>
      <c r="E3079" s="285">
        <v>100</v>
      </c>
      <c r="F3079" s="285" t="s">
        <v>457</v>
      </c>
      <c r="G3079" s="285">
        <v>1</v>
      </c>
      <c r="H3079" s="285">
        <f>'Pixel-System'!R77</f>
        <v>0</v>
      </c>
      <c r="I3079" s="345" t="s">
        <v>6228</v>
      </c>
      <c r="J3079" s="345">
        <f t="shared" si="47"/>
        <v>0</v>
      </c>
      <c r="K3079" s="277"/>
    </row>
    <row r="3080" spans="1:11" x14ac:dyDescent="0.15">
      <c r="A3080" s="274">
        <v>3079</v>
      </c>
      <c r="B3080" s="285" t="s">
        <v>3584</v>
      </c>
      <c r="C3080" s="285" t="s">
        <v>1057</v>
      </c>
      <c r="D3080" s="285">
        <v>0</v>
      </c>
      <c r="E3080" s="285">
        <v>100</v>
      </c>
      <c r="F3080" s="285" t="s">
        <v>457</v>
      </c>
      <c r="G3080" s="285">
        <v>1</v>
      </c>
      <c r="H3080" s="285">
        <f>'Pixel-System'!R78</f>
        <v>0</v>
      </c>
      <c r="I3080" s="345" t="s">
        <v>6228</v>
      </c>
      <c r="J3080" s="345">
        <f t="shared" si="47"/>
        <v>0</v>
      </c>
      <c r="K3080" s="277"/>
    </row>
    <row r="3081" spans="1:11" x14ac:dyDescent="0.15">
      <c r="A3081" s="274">
        <v>3080</v>
      </c>
      <c r="B3081" s="285" t="s">
        <v>3585</v>
      </c>
      <c r="C3081" s="285" t="s">
        <v>1057</v>
      </c>
      <c r="D3081" s="285">
        <v>0</v>
      </c>
      <c r="E3081" s="285">
        <v>100</v>
      </c>
      <c r="F3081" s="285" t="s">
        <v>457</v>
      </c>
      <c r="G3081" s="285">
        <v>1</v>
      </c>
      <c r="H3081" s="285">
        <f>'Pixel-System'!R79</f>
        <v>0</v>
      </c>
      <c r="I3081" s="345" t="s">
        <v>6228</v>
      </c>
      <c r="J3081" s="345">
        <f t="shared" si="47"/>
        <v>0</v>
      </c>
      <c r="K3081" s="277"/>
    </row>
    <row r="3082" spans="1:11" x14ac:dyDescent="0.15">
      <c r="A3082" s="274">
        <v>3081</v>
      </c>
      <c r="B3082" s="285" t="s">
        <v>3586</v>
      </c>
      <c r="C3082" s="285" t="s">
        <v>1057</v>
      </c>
      <c r="D3082" s="285">
        <v>0</v>
      </c>
      <c r="E3082" s="285">
        <v>100</v>
      </c>
      <c r="F3082" s="285" t="s">
        <v>457</v>
      </c>
      <c r="G3082" s="285">
        <v>1</v>
      </c>
      <c r="H3082" s="285">
        <f>'Pixel-System'!R80</f>
        <v>0</v>
      </c>
      <c r="I3082" s="345" t="s">
        <v>6228</v>
      </c>
      <c r="J3082" s="345">
        <f t="shared" si="47"/>
        <v>0</v>
      </c>
      <c r="K3082" s="277"/>
    </row>
    <row r="3083" spans="1:11" x14ac:dyDescent="0.15">
      <c r="A3083" s="274">
        <v>3082</v>
      </c>
      <c r="B3083" s="285" t="s">
        <v>3587</v>
      </c>
      <c r="C3083" s="285" t="s">
        <v>1057</v>
      </c>
      <c r="D3083" s="285">
        <v>0</v>
      </c>
      <c r="E3083" s="285">
        <v>100</v>
      </c>
      <c r="F3083" s="285" t="s">
        <v>457</v>
      </c>
      <c r="G3083" s="285">
        <v>1</v>
      </c>
      <c r="H3083" s="285">
        <f>'Pixel-System'!R81</f>
        <v>0</v>
      </c>
      <c r="I3083" s="345" t="s">
        <v>6228</v>
      </c>
      <c r="J3083" s="345">
        <f t="shared" si="47"/>
        <v>0</v>
      </c>
      <c r="K3083" s="277"/>
    </row>
    <row r="3084" spans="1:11" x14ac:dyDescent="0.15">
      <c r="A3084" s="274">
        <v>3083</v>
      </c>
      <c r="B3084" s="285" t="s">
        <v>3588</v>
      </c>
      <c r="C3084" s="285" t="s">
        <v>1057</v>
      </c>
      <c r="D3084" s="285">
        <v>0</v>
      </c>
      <c r="E3084" s="285">
        <v>100</v>
      </c>
      <c r="F3084" s="285" t="s">
        <v>457</v>
      </c>
      <c r="G3084" s="285">
        <v>1</v>
      </c>
      <c r="H3084" s="285">
        <f>'Pixel-System'!R82</f>
        <v>0</v>
      </c>
      <c r="I3084" s="345" t="s">
        <v>6228</v>
      </c>
      <c r="J3084" s="345">
        <f t="shared" si="47"/>
        <v>0</v>
      </c>
      <c r="K3084" s="277"/>
    </row>
    <row r="3085" spans="1:11" x14ac:dyDescent="0.15">
      <c r="A3085" s="274">
        <v>3084</v>
      </c>
      <c r="B3085" s="285" t="s">
        <v>3589</v>
      </c>
      <c r="C3085" s="285" t="s">
        <v>1057</v>
      </c>
      <c r="D3085" s="285">
        <v>0</v>
      </c>
      <c r="E3085" s="285">
        <v>100</v>
      </c>
      <c r="F3085" s="285" t="s">
        <v>457</v>
      </c>
      <c r="G3085" s="285">
        <v>1</v>
      </c>
      <c r="H3085" s="285">
        <f>'Pixel-System'!R83</f>
        <v>0</v>
      </c>
      <c r="I3085" s="345" t="s">
        <v>6228</v>
      </c>
      <c r="J3085" s="345">
        <f t="shared" ref="J3085:J3148" si="48">H3085*100</f>
        <v>0</v>
      </c>
      <c r="K3085" s="277"/>
    </row>
    <row r="3086" spans="1:11" x14ac:dyDescent="0.15">
      <c r="A3086" s="274">
        <v>3085</v>
      </c>
      <c r="B3086" s="285" t="s">
        <v>3590</v>
      </c>
      <c r="C3086" s="285" t="s">
        <v>1057</v>
      </c>
      <c r="D3086" s="285">
        <v>0</v>
      </c>
      <c r="E3086" s="285">
        <v>100</v>
      </c>
      <c r="F3086" s="285" t="s">
        <v>457</v>
      </c>
      <c r="G3086" s="285">
        <v>1</v>
      </c>
      <c r="H3086" s="285">
        <f>'Pixel-System'!R84</f>
        <v>0</v>
      </c>
      <c r="I3086" s="345" t="s">
        <v>6228</v>
      </c>
      <c r="J3086" s="345">
        <f t="shared" si="48"/>
        <v>0</v>
      </c>
      <c r="K3086" s="277"/>
    </row>
    <row r="3087" spans="1:11" x14ac:dyDescent="0.15">
      <c r="A3087" s="274">
        <v>3086</v>
      </c>
      <c r="B3087" s="285" t="s">
        <v>3591</v>
      </c>
      <c r="C3087" s="285" t="s">
        <v>1057</v>
      </c>
      <c r="D3087" s="285">
        <v>0</v>
      </c>
      <c r="E3087" s="285">
        <v>100</v>
      </c>
      <c r="F3087" s="285" t="s">
        <v>457</v>
      </c>
      <c r="G3087" s="285">
        <v>1</v>
      </c>
      <c r="H3087" s="285">
        <f>'Pixel-System'!R85</f>
        <v>0</v>
      </c>
      <c r="I3087" s="345" t="s">
        <v>6228</v>
      </c>
      <c r="J3087" s="345">
        <f t="shared" si="48"/>
        <v>0</v>
      </c>
      <c r="K3087" s="277"/>
    </row>
    <row r="3088" spans="1:11" x14ac:dyDescent="0.15">
      <c r="A3088" s="274">
        <v>3087</v>
      </c>
      <c r="B3088" s="285" t="s">
        <v>3592</v>
      </c>
      <c r="C3088" s="285" t="s">
        <v>1057</v>
      </c>
      <c r="D3088" s="285">
        <v>0</v>
      </c>
      <c r="E3088" s="285">
        <v>100</v>
      </c>
      <c r="F3088" s="285" t="s">
        <v>457</v>
      </c>
      <c r="G3088" s="285">
        <v>1</v>
      </c>
      <c r="H3088" s="285">
        <f>'Pixel-System'!R86</f>
        <v>0</v>
      </c>
      <c r="I3088" s="345" t="s">
        <v>6228</v>
      </c>
      <c r="J3088" s="345">
        <f t="shared" si="48"/>
        <v>0</v>
      </c>
      <c r="K3088" s="277"/>
    </row>
    <row r="3089" spans="1:11" x14ac:dyDescent="0.15">
      <c r="A3089" s="274">
        <v>3088</v>
      </c>
      <c r="B3089" s="285" t="s">
        <v>3593</v>
      </c>
      <c r="C3089" s="285" t="s">
        <v>1057</v>
      </c>
      <c r="D3089" s="285">
        <v>0</v>
      </c>
      <c r="E3089" s="285">
        <v>100</v>
      </c>
      <c r="F3089" s="285" t="s">
        <v>457</v>
      </c>
      <c r="G3089" s="285">
        <v>1</v>
      </c>
      <c r="H3089" s="285">
        <f>'Pixel-System'!R87</f>
        <v>0</v>
      </c>
      <c r="I3089" s="345" t="s">
        <v>6228</v>
      </c>
      <c r="J3089" s="345">
        <f t="shared" si="48"/>
        <v>0</v>
      </c>
      <c r="K3089" s="277"/>
    </row>
    <row r="3090" spans="1:11" x14ac:dyDescent="0.15">
      <c r="A3090" s="274">
        <v>3089</v>
      </c>
      <c r="B3090" s="285" t="s">
        <v>3594</v>
      </c>
      <c r="C3090" s="285" t="s">
        <v>1057</v>
      </c>
      <c r="D3090" s="285">
        <v>0</v>
      </c>
      <c r="E3090" s="285">
        <v>100</v>
      </c>
      <c r="F3090" s="285" t="s">
        <v>457</v>
      </c>
      <c r="G3090" s="285">
        <v>1</v>
      </c>
      <c r="H3090" s="285">
        <f>'Pixel-System'!R88</f>
        <v>0</v>
      </c>
      <c r="I3090" s="345" t="s">
        <v>6228</v>
      </c>
      <c r="J3090" s="345">
        <f t="shared" si="48"/>
        <v>0</v>
      </c>
      <c r="K3090" s="277"/>
    </row>
    <row r="3091" spans="1:11" x14ac:dyDescent="0.15">
      <c r="A3091" s="274">
        <v>3090</v>
      </c>
      <c r="B3091" s="285" t="s">
        <v>3595</v>
      </c>
      <c r="C3091" s="285" t="s">
        <v>1057</v>
      </c>
      <c r="D3091" s="285">
        <v>0</v>
      </c>
      <c r="E3091" s="285">
        <v>100</v>
      </c>
      <c r="F3091" s="285" t="s">
        <v>457</v>
      </c>
      <c r="G3091" s="285">
        <v>1</v>
      </c>
      <c r="H3091" s="285">
        <f>'Pixel-System'!R89</f>
        <v>0</v>
      </c>
      <c r="I3091" s="345" t="s">
        <v>6228</v>
      </c>
      <c r="J3091" s="345">
        <f t="shared" si="48"/>
        <v>0</v>
      </c>
      <c r="K3091" s="277"/>
    </row>
    <row r="3092" spans="1:11" x14ac:dyDescent="0.15">
      <c r="A3092" s="274">
        <v>3091</v>
      </c>
      <c r="B3092" s="285" t="s">
        <v>3596</v>
      </c>
      <c r="C3092" s="285" t="s">
        <v>1057</v>
      </c>
      <c r="D3092" s="285">
        <v>0</v>
      </c>
      <c r="E3092" s="285">
        <v>100</v>
      </c>
      <c r="F3092" s="285" t="s">
        <v>457</v>
      </c>
      <c r="G3092" s="285">
        <v>1</v>
      </c>
      <c r="H3092" s="285">
        <f>'Pixel-System'!R90</f>
        <v>0</v>
      </c>
      <c r="I3092" s="345" t="s">
        <v>6228</v>
      </c>
      <c r="J3092" s="345">
        <f t="shared" si="48"/>
        <v>0</v>
      </c>
      <c r="K3092" s="277"/>
    </row>
    <row r="3093" spans="1:11" x14ac:dyDescent="0.15">
      <c r="A3093" s="274">
        <v>3092</v>
      </c>
      <c r="B3093" s="285" t="s">
        <v>3597</v>
      </c>
      <c r="C3093" s="285" t="s">
        <v>1057</v>
      </c>
      <c r="D3093" s="285">
        <v>0</v>
      </c>
      <c r="E3093" s="285">
        <v>100</v>
      </c>
      <c r="F3093" s="285" t="s">
        <v>457</v>
      </c>
      <c r="G3093" s="285">
        <v>1</v>
      </c>
      <c r="H3093" s="285">
        <f>'Pixel-System'!R91</f>
        <v>0</v>
      </c>
      <c r="I3093" s="345" t="s">
        <v>6228</v>
      </c>
      <c r="J3093" s="345">
        <f t="shared" si="48"/>
        <v>0</v>
      </c>
      <c r="K3093" s="277"/>
    </row>
    <row r="3094" spans="1:11" x14ac:dyDescent="0.15">
      <c r="A3094" s="274">
        <v>3093</v>
      </c>
      <c r="B3094" s="285" t="s">
        <v>3598</v>
      </c>
      <c r="C3094" s="285" t="s">
        <v>1057</v>
      </c>
      <c r="D3094" s="285">
        <v>0</v>
      </c>
      <c r="E3094" s="285">
        <v>100</v>
      </c>
      <c r="F3094" s="285" t="s">
        <v>457</v>
      </c>
      <c r="G3094" s="285">
        <v>1</v>
      </c>
      <c r="H3094" s="285">
        <f>'Pixel-System'!R92</f>
        <v>0</v>
      </c>
      <c r="I3094" s="345" t="s">
        <v>6228</v>
      </c>
      <c r="J3094" s="345">
        <f t="shared" si="48"/>
        <v>0</v>
      </c>
      <c r="K3094" s="277"/>
    </row>
    <row r="3095" spans="1:11" x14ac:dyDescent="0.15">
      <c r="A3095" s="274">
        <v>3094</v>
      </c>
      <c r="B3095" s="285" t="s">
        <v>3599</v>
      </c>
      <c r="C3095" s="285" t="s">
        <v>1057</v>
      </c>
      <c r="D3095" s="285">
        <v>0</v>
      </c>
      <c r="E3095" s="285">
        <v>100</v>
      </c>
      <c r="F3095" s="285" t="s">
        <v>457</v>
      </c>
      <c r="G3095" s="285">
        <v>1</v>
      </c>
      <c r="H3095" s="285">
        <f>'Pixel-System'!R93</f>
        <v>0</v>
      </c>
      <c r="I3095" s="345" t="s">
        <v>6228</v>
      </c>
      <c r="J3095" s="345">
        <f t="shared" si="48"/>
        <v>0</v>
      </c>
      <c r="K3095" s="277"/>
    </row>
    <row r="3096" spans="1:11" x14ac:dyDescent="0.15">
      <c r="A3096" s="274">
        <v>3095</v>
      </c>
      <c r="B3096" s="285" t="s">
        <v>3600</v>
      </c>
      <c r="C3096" s="285" t="s">
        <v>1057</v>
      </c>
      <c r="D3096" s="285">
        <v>0</v>
      </c>
      <c r="E3096" s="285">
        <v>100</v>
      </c>
      <c r="F3096" s="285" t="s">
        <v>457</v>
      </c>
      <c r="G3096" s="285">
        <v>1</v>
      </c>
      <c r="H3096" s="285">
        <f>'Pixel-System'!R94</f>
        <v>0</v>
      </c>
      <c r="I3096" s="345" t="s">
        <v>6228</v>
      </c>
      <c r="J3096" s="345">
        <f t="shared" si="48"/>
        <v>0</v>
      </c>
      <c r="K3096" s="277"/>
    </row>
    <row r="3097" spans="1:11" x14ac:dyDescent="0.15">
      <c r="A3097" s="274">
        <v>3096</v>
      </c>
      <c r="B3097" s="285" t="s">
        <v>3601</v>
      </c>
      <c r="C3097" s="285" t="s">
        <v>1057</v>
      </c>
      <c r="D3097" s="285">
        <v>0</v>
      </c>
      <c r="E3097" s="285">
        <v>100</v>
      </c>
      <c r="F3097" s="285" t="s">
        <v>457</v>
      </c>
      <c r="G3097" s="285">
        <v>1</v>
      </c>
      <c r="H3097" s="285">
        <f>'Pixel-System'!R95</f>
        <v>0</v>
      </c>
      <c r="I3097" s="345" t="s">
        <v>6228</v>
      </c>
      <c r="J3097" s="345">
        <f t="shared" si="48"/>
        <v>0</v>
      </c>
      <c r="K3097" s="277"/>
    </row>
    <row r="3098" spans="1:11" x14ac:dyDescent="0.15">
      <c r="A3098" s="274">
        <v>3097</v>
      </c>
      <c r="B3098" s="285" t="s">
        <v>3602</v>
      </c>
      <c r="C3098" s="285" t="s">
        <v>1057</v>
      </c>
      <c r="D3098" s="285">
        <v>0</v>
      </c>
      <c r="E3098" s="285">
        <v>100</v>
      </c>
      <c r="F3098" s="285" t="s">
        <v>457</v>
      </c>
      <c r="G3098" s="285">
        <v>1</v>
      </c>
      <c r="H3098" s="285">
        <f>'Pixel-System'!R96</f>
        <v>0</v>
      </c>
      <c r="I3098" s="345" t="s">
        <v>6228</v>
      </c>
      <c r="J3098" s="345">
        <f t="shared" si="48"/>
        <v>0</v>
      </c>
      <c r="K3098" s="277"/>
    </row>
    <row r="3099" spans="1:11" x14ac:dyDescent="0.15">
      <c r="A3099" s="274">
        <v>3098</v>
      </c>
      <c r="B3099" s="285" t="s">
        <v>3603</v>
      </c>
      <c r="C3099" s="285" t="s">
        <v>1057</v>
      </c>
      <c r="D3099" s="285">
        <v>0</v>
      </c>
      <c r="E3099" s="285">
        <v>100</v>
      </c>
      <c r="F3099" s="285" t="s">
        <v>457</v>
      </c>
      <c r="G3099" s="285">
        <v>1</v>
      </c>
      <c r="H3099" s="285">
        <f>'Pixel-System'!R97</f>
        <v>0</v>
      </c>
      <c r="I3099" s="345" t="s">
        <v>6228</v>
      </c>
      <c r="J3099" s="345">
        <f t="shared" si="48"/>
        <v>0</v>
      </c>
      <c r="K3099" s="277"/>
    </row>
    <row r="3100" spans="1:11" x14ac:dyDescent="0.15">
      <c r="A3100" s="274">
        <v>3099</v>
      </c>
      <c r="B3100" s="285" t="s">
        <v>3604</v>
      </c>
      <c r="C3100" s="285" t="s">
        <v>1057</v>
      </c>
      <c r="D3100" s="285">
        <v>0</v>
      </c>
      <c r="E3100" s="285">
        <v>100</v>
      </c>
      <c r="F3100" s="285" t="s">
        <v>457</v>
      </c>
      <c r="G3100" s="285">
        <v>1</v>
      </c>
      <c r="H3100" s="285">
        <f>'Pixel-System'!R98</f>
        <v>0</v>
      </c>
      <c r="I3100" s="345" t="s">
        <v>6228</v>
      </c>
      <c r="J3100" s="345">
        <f t="shared" si="48"/>
        <v>0</v>
      </c>
      <c r="K3100" s="277"/>
    </row>
    <row r="3101" spans="1:11" x14ac:dyDescent="0.15">
      <c r="A3101" s="274">
        <v>3100</v>
      </c>
      <c r="B3101" s="285" t="s">
        <v>3605</v>
      </c>
      <c r="C3101" s="285" t="s">
        <v>1057</v>
      </c>
      <c r="D3101" s="285">
        <v>0</v>
      </c>
      <c r="E3101" s="285">
        <v>100</v>
      </c>
      <c r="F3101" s="285" t="s">
        <v>457</v>
      </c>
      <c r="G3101" s="285">
        <v>1</v>
      </c>
      <c r="H3101" s="285">
        <f>'Pixel-System'!R99</f>
        <v>0</v>
      </c>
      <c r="I3101" s="345" t="s">
        <v>6228</v>
      </c>
      <c r="J3101" s="345">
        <f t="shared" si="48"/>
        <v>0</v>
      </c>
      <c r="K3101" s="277"/>
    </row>
    <row r="3102" spans="1:11" x14ac:dyDescent="0.15">
      <c r="A3102" s="274">
        <v>3101</v>
      </c>
      <c r="B3102" s="285" t="s">
        <v>3606</v>
      </c>
      <c r="C3102" s="285" t="s">
        <v>1057</v>
      </c>
      <c r="D3102" s="285">
        <v>0</v>
      </c>
      <c r="E3102" s="285">
        <v>100</v>
      </c>
      <c r="F3102" s="285" t="s">
        <v>457</v>
      </c>
      <c r="G3102" s="285">
        <v>1</v>
      </c>
      <c r="H3102" s="285">
        <f>'Pixel-System'!R100</f>
        <v>0</v>
      </c>
      <c r="I3102" s="345" t="s">
        <v>6228</v>
      </c>
      <c r="J3102" s="345">
        <f t="shared" si="48"/>
        <v>0</v>
      </c>
      <c r="K3102" s="277"/>
    </row>
    <row r="3103" spans="1:11" x14ac:dyDescent="0.15">
      <c r="A3103" s="274">
        <v>3102</v>
      </c>
      <c r="B3103" s="285" t="s">
        <v>3607</v>
      </c>
      <c r="C3103" s="285" t="s">
        <v>1057</v>
      </c>
      <c r="D3103" s="285">
        <v>0</v>
      </c>
      <c r="E3103" s="285">
        <v>100</v>
      </c>
      <c r="F3103" s="285" t="s">
        <v>457</v>
      </c>
      <c r="G3103" s="285">
        <v>1</v>
      </c>
      <c r="H3103" s="285">
        <f>'Pixel-System'!R101</f>
        <v>0</v>
      </c>
      <c r="I3103" s="345" t="s">
        <v>6228</v>
      </c>
      <c r="J3103" s="345">
        <f t="shared" si="48"/>
        <v>0</v>
      </c>
      <c r="K3103" s="277"/>
    </row>
    <row r="3104" spans="1:11" x14ac:dyDescent="0.15">
      <c r="A3104" s="274">
        <v>3103</v>
      </c>
      <c r="B3104" s="285" t="s">
        <v>3608</v>
      </c>
      <c r="C3104" s="285" t="s">
        <v>1057</v>
      </c>
      <c r="D3104" s="285">
        <v>0</v>
      </c>
      <c r="E3104" s="285">
        <v>100</v>
      </c>
      <c r="F3104" s="285" t="s">
        <v>457</v>
      </c>
      <c r="G3104" s="285">
        <v>1</v>
      </c>
      <c r="H3104" s="285">
        <f>'Pixel-System'!R102</f>
        <v>0</v>
      </c>
      <c r="I3104" s="345" t="s">
        <v>6228</v>
      </c>
      <c r="J3104" s="345">
        <f t="shared" si="48"/>
        <v>0</v>
      </c>
      <c r="K3104" s="277"/>
    </row>
    <row r="3105" spans="1:11" x14ac:dyDescent="0.15">
      <c r="A3105" s="274">
        <v>3104</v>
      </c>
      <c r="B3105" s="285" t="s">
        <v>3609</v>
      </c>
      <c r="C3105" s="285" t="s">
        <v>1057</v>
      </c>
      <c r="D3105" s="285">
        <v>0</v>
      </c>
      <c r="E3105" s="285">
        <v>100</v>
      </c>
      <c r="F3105" s="285" t="s">
        <v>457</v>
      </c>
      <c r="G3105" s="285">
        <v>1</v>
      </c>
      <c r="H3105" s="285">
        <f>'Pixel-System'!R103</f>
        <v>0</v>
      </c>
      <c r="I3105" s="345" t="s">
        <v>6228</v>
      </c>
      <c r="J3105" s="345">
        <f t="shared" si="48"/>
        <v>0</v>
      </c>
      <c r="K3105" s="277"/>
    </row>
    <row r="3106" spans="1:11" x14ac:dyDescent="0.15">
      <c r="A3106" s="274">
        <v>3105</v>
      </c>
      <c r="B3106" s="285" t="s">
        <v>3610</v>
      </c>
      <c r="C3106" s="285" t="s">
        <v>1057</v>
      </c>
      <c r="D3106" s="285">
        <v>0</v>
      </c>
      <c r="E3106" s="285">
        <v>100</v>
      </c>
      <c r="F3106" s="285" t="s">
        <v>457</v>
      </c>
      <c r="G3106" s="285">
        <v>1</v>
      </c>
      <c r="H3106" s="285">
        <f>'Pixel-System'!R104</f>
        <v>0</v>
      </c>
      <c r="I3106" s="345" t="s">
        <v>6228</v>
      </c>
      <c r="J3106" s="345">
        <f t="shared" si="48"/>
        <v>0</v>
      </c>
      <c r="K3106" s="277"/>
    </row>
    <row r="3107" spans="1:11" x14ac:dyDescent="0.15">
      <c r="A3107" s="274">
        <v>3106</v>
      </c>
      <c r="B3107" s="285" t="s">
        <v>3611</v>
      </c>
      <c r="C3107" s="285" t="s">
        <v>1057</v>
      </c>
      <c r="D3107" s="285">
        <v>0</v>
      </c>
      <c r="E3107" s="285">
        <v>100</v>
      </c>
      <c r="F3107" s="285" t="s">
        <v>457</v>
      </c>
      <c r="G3107" s="285">
        <v>1</v>
      </c>
      <c r="H3107" s="285">
        <f>'Pixel-System'!R105</f>
        <v>0</v>
      </c>
      <c r="I3107" s="345" t="s">
        <v>6228</v>
      </c>
      <c r="J3107" s="345">
        <f t="shared" si="48"/>
        <v>0</v>
      </c>
      <c r="K3107" s="277"/>
    </row>
    <row r="3108" spans="1:11" x14ac:dyDescent="0.15">
      <c r="A3108" s="274">
        <v>3107</v>
      </c>
      <c r="B3108" s="275" t="s">
        <v>3612</v>
      </c>
      <c r="C3108" s="275" t="s">
        <v>1057</v>
      </c>
      <c r="D3108" s="275">
        <v>0</v>
      </c>
      <c r="E3108" s="275">
        <v>100</v>
      </c>
      <c r="F3108" s="275" t="s">
        <v>457</v>
      </c>
      <c r="G3108" s="275">
        <v>1</v>
      </c>
      <c r="H3108" s="275">
        <f>'Pixel-System'!AB10</f>
        <v>24</v>
      </c>
      <c r="I3108" s="276" t="s">
        <v>6247</v>
      </c>
      <c r="J3108" s="276">
        <f t="shared" si="48"/>
        <v>2400</v>
      </c>
      <c r="K3108" s="277"/>
    </row>
    <row r="3109" spans="1:11" x14ac:dyDescent="0.15">
      <c r="A3109" s="274">
        <v>3108</v>
      </c>
      <c r="B3109" s="275" t="s">
        <v>3615</v>
      </c>
      <c r="C3109" s="275" t="s">
        <v>1057</v>
      </c>
      <c r="D3109" s="275">
        <v>0</v>
      </c>
      <c r="E3109" s="275">
        <v>100</v>
      </c>
      <c r="F3109" s="275" t="s">
        <v>457</v>
      </c>
      <c r="G3109" s="275">
        <v>1</v>
      </c>
      <c r="H3109" s="275">
        <f>'Pixel-System'!AB11</f>
        <v>18</v>
      </c>
      <c r="I3109" s="276" t="s">
        <v>6247</v>
      </c>
      <c r="J3109" s="276">
        <f t="shared" si="48"/>
        <v>1800</v>
      </c>
      <c r="K3109" s="277"/>
    </row>
    <row r="3110" spans="1:11" x14ac:dyDescent="0.15">
      <c r="A3110" s="274">
        <v>3109</v>
      </c>
      <c r="B3110" s="275" t="s">
        <v>3616</v>
      </c>
      <c r="C3110" s="275" t="s">
        <v>1057</v>
      </c>
      <c r="D3110" s="275">
        <v>0</v>
      </c>
      <c r="E3110" s="275">
        <v>100</v>
      </c>
      <c r="F3110" s="275" t="s">
        <v>457</v>
      </c>
      <c r="G3110" s="275">
        <v>1</v>
      </c>
      <c r="H3110" s="275">
        <f>'Pixel-System'!AB12</f>
        <v>17</v>
      </c>
      <c r="I3110" s="276" t="s">
        <v>6247</v>
      </c>
      <c r="J3110" s="276">
        <f t="shared" si="48"/>
        <v>1700</v>
      </c>
      <c r="K3110" s="277"/>
    </row>
    <row r="3111" spans="1:11" x14ac:dyDescent="0.15">
      <c r="A3111" s="274">
        <v>3110</v>
      </c>
      <c r="B3111" s="275" t="s">
        <v>3617</v>
      </c>
      <c r="C3111" s="275" t="s">
        <v>1057</v>
      </c>
      <c r="D3111" s="275">
        <v>0</v>
      </c>
      <c r="E3111" s="275">
        <v>100</v>
      </c>
      <c r="F3111" s="275" t="s">
        <v>457</v>
      </c>
      <c r="G3111" s="275">
        <v>1</v>
      </c>
      <c r="H3111" s="275">
        <f>'Pixel-System'!AB13</f>
        <v>15</v>
      </c>
      <c r="I3111" s="276" t="s">
        <v>6247</v>
      </c>
      <c r="J3111" s="276">
        <f t="shared" si="48"/>
        <v>1500</v>
      </c>
      <c r="K3111" s="277"/>
    </row>
    <row r="3112" spans="1:11" x14ac:dyDescent="0.15">
      <c r="A3112" s="274">
        <v>3111</v>
      </c>
      <c r="B3112" s="275" t="s">
        <v>3618</v>
      </c>
      <c r="C3112" s="275" t="s">
        <v>1057</v>
      </c>
      <c r="D3112" s="275">
        <v>0</v>
      </c>
      <c r="E3112" s="275">
        <v>100</v>
      </c>
      <c r="F3112" s="275" t="s">
        <v>457</v>
      </c>
      <c r="G3112" s="275">
        <v>1</v>
      </c>
      <c r="H3112" s="275">
        <f>'Pixel-System'!AB14</f>
        <v>13</v>
      </c>
      <c r="I3112" s="276" t="s">
        <v>6247</v>
      </c>
      <c r="J3112" s="276">
        <f t="shared" si="48"/>
        <v>1300</v>
      </c>
      <c r="K3112" s="277"/>
    </row>
    <row r="3113" spans="1:11" x14ac:dyDescent="0.15">
      <c r="A3113" s="274">
        <v>3112</v>
      </c>
      <c r="B3113" s="275" t="s">
        <v>3619</v>
      </c>
      <c r="C3113" s="275" t="s">
        <v>1057</v>
      </c>
      <c r="D3113" s="275">
        <v>0</v>
      </c>
      <c r="E3113" s="275">
        <v>100</v>
      </c>
      <c r="F3113" s="275" t="s">
        <v>457</v>
      </c>
      <c r="G3113" s="275">
        <v>1</v>
      </c>
      <c r="H3113" s="275">
        <f>'Pixel-System'!AB15</f>
        <v>13</v>
      </c>
      <c r="I3113" s="276" t="s">
        <v>6247</v>
      </c>
      <c r="J3113" s="276">
        <f t="shared" si="48"/>
        <v>1300</v>
      </c>
      <c r="K3113" s="277"/>
    </row>
    <row r="3114" spans="1:11" x14ac:dyDescent="0.15">
      <c r="A3114" s="274">
        <v>3113</v>
      </c>
      <c r="B3114" s="275" t="s">
        <v>3620</v>
      </c>
      <c r="C3114" s="275" t="s">
        <v>1057</v>
      </c>
      <c r="D3114" s="275">
        <v>0</v>
      </c>
      <c r="E3114" s="275">
        <v>100</v>
      </c>
      <c r="F3114" s="275" t="s">
        <v>457</v>
      </c>
      <c r="G3114" s="275">
        <v>1</v>
      </c>
      <c r="H3114" s="275">
        <f>'Pixel-System'!AB16</f>
        <v>12</v>
      </c>
      <c r="I3114" s="276" t="s">
        <v>6247</v>
      </c>
      <c r="J3114" s="276">
        <f t="shared" si="48"/>
        <v>1200</v>
      </c>
      <c r="K3114" s="277"/>
    </row>
    <row r="3115" spans="1:11" x14ac:dyDescent="0.15">
      <c r="A3115" s="274">
        <v>3114</v>
      </c>
      <c r="B3115" s="275" t="s">
        <v>3621</v>
      </c>
      <c r="C3115" s="275" t="s">
        <v>1057</v>
      </c>
      <c r="D3115" s="275">
        <v>0</v>
      </c>
      <c r="E3115" s="275">
        <v>100</v>
      </c>
      <c r="F3115" s="275" t="s">
        <v>457</v>
      </c>
      <c r="G3115" s="275">
        <v>1</v>
      </c>
      <c r="H3115" s="275">
        <f>'Pixel-System'!AB17</f>
        <v>11</v>
      </c>
      <c r="I3115" s="276" t="s">
        <v>6247</v>
      </c>
      <c r="J3115" s="276">
        <f t="shared" si="48"/>
        <v>1100</v>
      </c>
      <c r="K3115" s="277"/>
    </row>
    <row r="3116" spans="1:11" x14ac:dyDescent="0.15">
      <c r="A3116" s="274">
        <v>3115</v>
      </c>
      <c r="B3116" s="275" t="s">
        <v>3622</v>
      </c>
      <c r="C3116" s="275" t="s">
        <v>1057</v>
      </c>
      <c r="D3116" s="275">
        <v>0</v>
      </c>
      <c r="E3116" s="275">
        <v>100</v>
      </c>
      <c r="F3116" s="275" t="s">
        <v>457</v>
      </c>
      <c r="G3116" s="275">
        <v>1</v>
      </c>
      <c r="H3116" s="275">
        <f>'Pixel-System'!AB18</f>
        <v>11</v>
      </c>
      <c r="I3116" s="276" t="s">
        <v>6247</v>
      </c>
      <c r="J3116" s="276">
        <f t="shared" si="48"/>
        <v>1100</v>
      </c>
      <c r="K3116" s="277"/>
    </row>
    <row r="3117" spans="1:11" x14ac:dyDescent="0.15">
      <c r="A3117" s="274">
        <v>3116</v>
      </c>
      <c r="B3117" s="275" t="s">
        <v>3623</v>
      </c>
      <c r="C3117" s="275" t="s">
        <v>1057</v>
      </c>
      <c r="D3117" s="275">
        <v>0</v>
      </c>
      <c r="E3117" s="275">
        <v>100</v>
      </c>
      <c r="F3117" s="275" t="s">
        <v>457</v>
      </c>
      <c r="G3117" s="275">
        <v>1</v>
      </c>
      <c r="H3117" s="275">
        <f>'Pixel-System'!AB19</f>
        <v>10</v>
      </c>
      <c r="I3117" s="276" t="s">
        <v>6247</v>
      </c>
      <c r="J3117" s="276">
        <f t="shared" si="48"/>
        <v>1000</v>
      </c>
      <c r="K3117" s="277"/>
    </row>
    <row r="3118" spans="1:11" x14ac:dyDescent="0.15">
      <c r="A3118" s="274">
        <v>3117</v>
      </c>
      <c r="B3118" s="275" t="s">
        <v>3624</v>
      </c>
      <c r="C3118" s="275" t="s">
        <v>1057</v>
      </c>
      <c r="D3118" s="275">
        <v>0</v>
      </c>
      <c r="E3118" s="275">
        <v>100</v>
      </c>
      <c r="F3118" s="275" t="s">
        <v>457</v>
      </c>
      <c r="G3118" s="275">
        <v>1</v>
      </c>
      <c r="H3118" s="275">
        <f>'Pixel-System'!AB20</f>
        <v>9</v>
      </c>
      <c r="I3118" s="276" t="s">
        <v>6247</v>
      </c>
      <c r="J3118" s="276">
        <f t="shared" si="48"/>
        <v>900</v>
      </c>
      <c r="K3118" s="277"/>
    </row>
    <row r="3119" spans="1:11" x14ac:dyDescent="0.15">
      <c r="A3119" s="274">
        <v>3118</v>
      </c>
      <c r="B3119" s="275" t="s">
        <v>3625</v>
      </c>
      <c r="C3119" s="275" t="s">
        <v>1057</v>
      </c>
      <c r="D3119" s="275">
        <v>0</v>
      </c>
      <c r="E3119" s="275">
        <v>100</v>
      </c>
      <c r="F3119" s="275" t="s">
        <v>457</v>
      </c>
      <c r="G3119" s="275">
        <v>1</v>
      </c>
      <c r="H3119" s="275">
        <f>'Pixel-System'!AB21</f>
        <v>10</v>
      </c>
      <c r="I3119" s="276" t="s">
        <v>6247</v>
      </c>
      <c r="J3119" s="276">
        <f t="shared" si="48"/>
        <v>1000</v>
      </c>
      <c r="K3119" s="277"/>
    </row>
    <row r="3120" spans="1:11" x14ac:dyDescent="0.15">
      <c r="A3120" s="274">
        <v>3119</v>
      </c>
      <c r="B3120" s="275" t="s">
        <v>3626</v>
      </c>
      <c r="C3120" s="275" t="s">
        <v>1057</v>
      </c>
      <c r="D3120" s="275">
        <v>0</v>
      </c>
      <c r="E3120" s="275">
        <v>100</v>
      </c>
      <c r="F3120" s="275" t="s">
        <v>457</v>
      </c>
      <c r="G3120" s="275">
        <v>1</v>
      </c>
      <c r="H3120" s="275">
        <f>'Pixel-System'!AB22</f>
        <v>20</v>
      </c>
      <c r="I3120" s="276" t="s">
        <v>6247</v>
      </c>
      <c r="J3120" s="276">
        <f t="shared" si="48"/>
        <v>2000</v>
      </c>
      <c r="K3120" s="277"/>
    </row>
    <row r="3121" spans="1:11" x14ac:dyDescent="0.15">
      <c r="A3121" s="274">
        <v>3120</v>
      </c>
      <c r="B3121" s="275" t="s">
        <v>3627</v>
      </c>
      <c r="C3121" s="275" t="s">
        <v>1057</v>
      </c>
      <c r="D3121" s="275">
        <v>0</v>
      </c>
      <c r="E3121" s="275">
        <v>100</v>
      </c>
      <c r="F3121" s="275" t="s">
        <v>457</v>
      </c>
      <c r="G3121" s="275">
        <v>1</v>
      </c>
      <c r="H3121" s="275">
        <f>'Pixel-System'!AB23</f>
        <v>20</v>
      </c>
      <c r="I3121" s="276" t="s">
        <v>6247</v>
      </c>
      <c r="J3121" s="276">
        <f t="shared" si="48"/>
        <v>2000</v>
      </c>
      <c r="K3121" s="277"/>
    </row>
    <row r="3122" spans="1:11" x14ac:dyDescent="0.15">
      <c r="A3122" s="274">
        <v>3121</v>
      </c>
      <c r="B3122" s="275" t="s">
        <v>3628</v>
      </c>
      <c r="C3122" s="275" t="s">
        <v>1057</v>
      </c>
      <c r="D3122" s="275">
        <v>0</v>
      </c>
      <c r="E3122" s="275">
        <v>100</v>
      </c>
      <c r="F3122" s="275" t="s">
        <v>457</v>
      </c>
      <c r="G3122" s="275">
        <v>1</v>
      </c>
      <c r="H3122" s="275">
        <f>'Pixel-System'!AB24</f>
        <v>0</v>
      </c>
      <c r="I3122" s="276" t="s">
        <v>6247</v>
      </c>
      <c r="J3122" s="276">
        <f t="shared" si="48"/>
        <v>0</v>
      </c>
      <c r="K3122" s="277"/>
    </row>
    <row r="3123" spans="1:11" x14ac:dyDescent="0.15">
      <c r="A3123" s="274">
        <v>3122</v>
      </c>
      <c r="B3123" s="275" t="s">
        <v>3629</v>
      </c>
      <c r="C3123" s="275" t="s">
        <v>1057</v>
      </c>
      <c r="D3123" s="275">
        <v>0</v>
      </c>
      <c r="E3123" s="275">
        <v>100</v>
      </c>
      <c r="F3123" s="275" t="s">
        <v>457</v>
      </c>
      <c r="G3123" s="275">
        <v>1</v>
      </c>
      <c r="H3123" s="275">
        <f>'Pixel-System'!AB25</f>
        <v>0</v>
      </c>
      <c r="I3123" s="276" t="s">
        <v>6247</v>
      </c>
      <c r="J3123" s="276">
        <f t="shared" si="48"/>
        <v>0</v>
      </c>
      <c r="K3123" s="277"/>
    </row>
    <row r="3124" spans="1:11" x14ac:dyDescent="0.15">
      <c r="A3124" s="274">
        <v>3123</v>
      </c>
      <c r="B3124" s="275" t="s">
        <v>3613</v>
      </c>
      <c r="C3124" s="275" t="s">
        <v>1057</v>
      </c>
      <c r="D3124" s="275">
        <v>0</v>
      </c>
      <c r="E3124" s="275">
        <v>100</v>
      </c>
      <c r="F3124" s="275" t="s">
        <v>457</v>
      </c>
      <c r="G3124" s="275">
        <v>1</v>
      </c>
      <c r="H3124" s="275">
        <f>'Pixel-System'!AB26</f>
        <v>28</v>
      </c>
      <c r="I3124" s="276" t="s">
        <v>6247</v>
      </c>
      <c r="J3124" s="276">
        <f t="shared" si="48"/>
        <v>2800</v>
      </c>
      <c r="K3124" s="277"/>
    </row>
    <row r="3125" spans="1:11" x14ac:dyDescent="0.15">
      <c r="A3125" s="274">
        <v>3124</v>
      </c>
      <c r="B3125" s="275" t="s">
        <v>3630</v>
      </c>
      <c r="C3125" s="275" t="s">
        <v>1057</v>
      </c>
      <c r="D3125" s="275">
        <v>0</v>
      </c>
      <c r="E3125" s="275">
        <v>100</v>
      </c>
      <c r="F3125" s="275" t="s">
        <v>457</v>
      </c>
      <c r="G3125" s="275">
        <v>1</v>
      </c>
      <c r="H3125" s="275">
        <f>'Pixel-System'!AB27</f>
        <v>35</v>
      </c>
      <c r="I3125" s="276" t="s">
        <v>6247</v>
      </c>
      <c r="J3125" s="276">
        <f t="shared" si="48"/>
        <v>3500</v>
      </c>
      <c r="K3125" s="277"/>
    </row>
    <row r="3126" spans="1:11" x14ac:dyDescent="0.15">
      <c r="A3126" s="274">
        <v>3125</v>
      </c>
      <c r="B3126" s="275" t="s">
        <v>3631</v>
      </c>
      <c r="C3126" s="275" t="s">
        <v>1057</v>
      </c>
      <c r="D3126" s="275">
        <v>0</v>
      </c>
      <c r="E3126" s="275">
        <v>100</v>
      </c>
      <c r="F3126" s="275" t="s">
        <v>457</v>
      </c>
      <c r="G3126" s="275">
        <v>1</v>
      </c>
      <c r="H3126" s="275">
        <f>'Pixel-System'!AB28</f>
        <v>35</v>
      </c>
      <c r="I3126" s="276" t="s">
        <v>6247</v>
      </c>
      <c r="J3126" s="276">
        <f t="shared" si="48"/>
        <v>3500</v>
      </c>
      <c r="K3126" s="277"/>
    </row>
    <row r="3127" spans="1:11" x14ac:dyDescent="0.15">
      <c r="A3127" s="274">
        <v>3126</v>
      </c>
      <c r="B3127" s="275" t="s">
        <v>3632</v>
      </c>
      <c r="C3127" s="275" t="s">
        <v>1057</v>
      </c>
      <c r="D3127" s="275">
        <v>0</v>
      </c>
      <c r="E3127" s="275">
        <v>100</v>
      </c>
      <c r="F3127" s="275" t="s">
        <v>457</v>
      </c>
      <c r="G3127" s="275">
        <v>1</v>
      </c>
      <c r="H3127" s="275">
        <f>'Pixel-System'!AB29</f>
        <v>35</v>
      </c>
      <c r="I3127" s="276" t="s">
        <v>6247</v>
      </c>
      <c r="J3127" s="276">
        <f t="shared" si="48"/>
        <v>3500</v>
      </c>
      <c r="K3127" s="277"/>
    </row>
    <row r="3128" spans="1:11" x14ac:dyDescent="0.15">
      <c r="A3128" s="274">
        <v>3127</v>
      </c>
      <c r="B3128" s="275" t="s">
        <v>3633</v>
      </c>
      <c r="C3128" s="275" t="s">
        <v>1057</v>
      </c>
      <c r="D3128" s="275">
        <v>0</v>
      </c>
      <c r="E3128" s="275">
        <v>100</v>
      </c>
      <c r="F3128" s="275" t="s">
        <v>457</v>
      </c>
      <c r="G3128" s="275">
        <v>1</v>
      </c>
      <c r="H3128" s="275">
        <f>'Pixel-System'!AB30</f>
        <v>35</v>
      </c>
      <c r="I3128" s="276" t="s">
        <v>6247</v>
      </c>
      <c r="J3128" s="276">
        <f t="shared" si="48"/>
        <v>3500</v>
      </c>
      <c r="K3128" s="277"/>
    </row>
    <row r="3129" spans="1:11" x14ac:dyDescent="0.15">
      <c r="A3129" s="274">
        <v>3128</v>
      </c>
      <c r="B3129" s="275" t="s">
        <v>3634</v>
      </c>
      <c r="C3129" s="275" t="s">
        <v>1057</v>
      </c>
      <c r="D3129" s="275">
        <v>0</v>
      </c>
      <c r="E3129" s="275">
        <v>100</v>
      </c>
      <c r="F3129" s="275" t="s">
        <v>457</v>
      </c>
      <c r="G3129" s="275">
        <v>1</v>
      </c>
      <c r="H3129" s="275">
        <f>'Pixel-System'!AB31</f>
        <v>34</v>
      </c>
      <c r="I3129" s="276" t="s">
        <v>6247</v>
      </c>
      <c r="J3129" s="276">
        <f t="shared" si="48"/>
        <v>3400</v>
      </c>
      <c r="K3129" s="277"/>
    </row>
    <row r="3130" spans="1:11" x14ac:dyDescent="0.15">
      <c r="A3130" s="274">
        <v>3129</v>
      </c>
      <c r="B3130" s="275" t="s">
        <v>3635</v>
      </c>
      <c r="C3130" s="275" t="s">
        <v>1057</v>
      </c>
      <c r="D3130" s="275">
        <v>0</v>
      </c>
      <c r="E3130" s="275">
        <v>100</v>
      </c>
      <c r="F3130" s="275" t="s">
        <v>457</v>
      </c>
      <c r="G3130" s="275">
        <v>1</v>
      </c>
      <c r="H3130" s="275">
        <f>'Pixel-System'!AB32</f>
        <v>32</v>
      </c>
      <c r="I3130" s="276" t="s">
        <v>6247</v>
      </c>
      <c r="J3130" s="276">
        <f t="shared" si="48"/>
        <v>3200</v>
      </c>
      <c r="K3130" s="277"/>
    </row>
    <row r="3131" spans="1:11" x14ac:dyDescent="0.15">
      <c r="A3131" s="274">
        <v>3130</v>
      </c>
      <c r="B3131" s="275" t="s">
        <v>3636</v>
      </c>
      <c r="C3131" s="275" t="s">
        <v>1057</v>
      </c>
      <c r="D3131" s="275">
        <v>0</v>
      </c>
      <c r="E3131" s="275">
        <v>100</v>
      </c>
      <c r="F3131" s="275" t="s">
        <v>457</v>
      </c>
      <c r="G3131" s="275">
        <v>1</v>
      </c>
      <c r="H3131" s="275">
        <f>'Pixel-System'!AB33</f>
        <v>29</v>
      </c>
      <c r="I3131" s="276" t="s">
        <v>6247</v>
      </c>
      <c r="J3131" s="276">
        <f t="shared" si="48"/>
        <v>2900</v>
      </c>
      <c r="K3131" s="277"/>
    </row>
    <row r="3132" spans="1:11" x14ac:dyDescent="0.15">
      <c r="A3132" s="274">
        <v>3131</v>
      </c>
      <c r="B3132" s="275" t="s">
        <v>3637</v>
      </c>
      <c r="C3132" s="275" t="s">
        <v>1057</v>
      </c>
      <c r="D3132" s="275">
        <v>0</v>
      </c>
      <c r="E3132" s="275">
        <v>100</v>
      </c>
      <c r="F3132" s="275" t="s">
        <v>457</v>
      </c>
      <c r="G3132" s="275">
        <v>1</v>
      </c>
      <c r="H3132" s="275">
        <f>'Pixel-System'!AB34</f>
        <v>26</v>
      </c>
      <c r="I3132" s="276" t="s">
        <v>6247</v>
      </c>
      <c r="J3132" s="276">
        <f t="shared" si="48"/>
        <v>2600</v>
      </c>
      <c r="K3132" s="277"/>
    </row>
    <row r="3133" spans="1:11" x14ac:dyDescent="0.15">
      <c r="A3133" s="274">
        <v>3132</v>
      </c>
      <c r="B3133" s="275" t="s">
        <v>3638</v>
      </c>
      <c r="C3133" s="275" t="s">
        <v>1057</v>
      </c>
      <c r="D3133" s="275">
        <v>0</v>
      </c>
      <c r="E3133" s="275">
        <v>100</v>
      </c>
      <c r="F3133" s="275" t="s">
        <v>457</v>
      </c>
      <c r="G3133" s="275">
        <v>1</v>
      </c>
      <c r="H3133" s="275">
        <f>'Pixel-System'!AB35</f>
        <v>23</v>
      </c>
      <c r="I3133" s="276" t="s">
        <v>6247</v>
      </c>
      <c r="J3133" s="276">
        <f t="shared" si="48"/>
        <v>2300</v>
      </c>
      <c r="K3133" s="277"/>
    </row>
    <row r="3134" spans="1:11" x14ac:dyDescent="0.15">
      <c r="A3134" s="274">
        <v>3133</v>
      </c>
      <c r="B3134" s="275" t="s">
        <v>3639</v>
      </c>
      <c r="C3134" s="275" t="s">
        <v>1057</v>
      </c>
      <c r="D3134" s="275">
        <v>0</v>
      </c>
      <c r="E3134" s="275">
        <v>100</v>
      </c>
      <c r="F3134" s="275" t="s">
        <v>457</v>
      </c>
      <c r="G3134" s="275">
        <v>1</v>
      </c>
      <c r="H3134" s="275">
        <f>'Pixel-System'!AB36</f>
        <v>20</v>
      </c>
      <c r="I3134" s="276" t="s">
        <v>6247</v>
      </c>
      <c r="J3134" s="276">
        <f t="shared" si="48"/>
        <v>2000</v>
      </c>
      <c r="K3134" s="277"/>
    </row>
    <row r="3135" spans="1:11" x14ac:dyDescent="0.15">
      <c r="A3135" s="274">
        <v>3134</v>
      </c>
      <c r="B3135" s="275" t="s">
        <v>3640</v>
      </c>
      <c r="C3135" s="275" t="s">
        <v>1057</v>
      </c>
      <c r="D3135" s="275">
        <v>0</v>
      </c>
      <c r="E3135" s="275">
        <v>100</v>
      </c>
      <c r="F3135" s="275" t="s">
        <v>457</v>
      </c>
      <c r="G3135" s="275">
        <v>1</v>
      </c>
      <c r="H3135" s="275">
        <f>'Pixel-System'!AB37</f>
        <v>17</v>
      </c>
      <c r="I3135" s="276" t="s">
        <v>6247</v>
      </c>
      <c r="J3135" s="276">
        <f t="shared" si="48"/>
        <v>1700</v>
      </c>
      <c r="K3135" s="277"/>
    </row>
    <row r="3136" spans="1:11" x14ac:dyDescent="0.15">
      <c r="A3136" s="274">
        <v>3135</v>
      </c>
      <c r="B3136" s="275" t="s">
        <v>3641</v>
      </c>
      <c r="C3136" s="275" t="s">
        <v>1057</v>
      </c>
      <c r="D3136" s="275">
        <v>0</v>
      </c>
      <c r="E3136" s="275">
        <v>100</v>
      </c>
      <c r="F3136" s="275" t="s">
        <v>457</v>
      </c>
      <c r="G3136" s="275">
        <v>1</v>
      </c>
      <c r="H3136" s="275">
        <f>'Pixel-System'!AB38</f>
        <v>20</v>
      </c>
      <c r="I3136" s="276" t="s">
        <v>6247</v>
      </c>
      <c r="J3136" s="276">
        <f t="shared" si="48"/>
        <v>2000</v>
      </c>
      <c r="K3136" s="277"/>
    </row>
    <row r="3137" spans="1:11" x14ac:dyDescent="0.15">
      <c r="A3137" s="274">
        <v>3136</v>
      </c>
      <c r="B3137" s="275" t="s">
        <v>3642</v>
      </c>
      <c r="C3137" s="275" t="s">
        <v>1057</v>
      </c>
      <c r="D3137" s="275">
        <v>0</v>
      </c>
      <c r="E3137" s="275">
        <v>100</v>
      </c>
      <c r="F3137" s="275" t="s">
        <v>457</v>
      </c>
      <c r="G3137" s="275">
        <v>1</v>
      </c>
      <c r="H3137" s="275">
        <f>'Pixel-System'!AB39</f>
        <v>20</v>
      </c>
      <c r="I3137" s="276" t="s">
        <v>6247</v>
      </c>
      <c r="J3137" s="276">
        <f t="shared" si="48"/>
        <v>2000</v>
      </c>
      <c r="K3137" s="277"/>
    </row>
    <row r="3138" spans="1:11" x14ac:dyDescent="0.15">
      <c r="A3138" s="274">
        <v>3137</v>
      </c>
      <c r="B3138" s="275" t="s">
        <v>3643</v>
      </c>
      <c r="C3138" s="275" t="s">
        <v>1057</v>
      </c>
      <c r="D3138" s="275">
        <v>0</v>
      </c>
      <c r="E3138" s="275">
        <v>100</v>
      </c>
      <c r="F3138" s="275" t="s">
        <v>457</v>
      </c>
      <c r="G3138" s="275">
        <v>1</v>
      </c>
      <c r="H3138" s="275">
        <f>'Pixel-System'!AB40</f>
        <v>0</v>
      </c>
      <c r="I3138" s="276" t="s">
        <v>6247</v>
      </c>
      <c r="J3138" s="276">
        <f t="shared" si="48"/>
        <v>0</v>
      </c>
      <c r="K3138" s="277"/>
    </row>
    <row r="3139" spans="1:11" x14ac:dyDescent="0.15">
      <c r="A3139" s="274">
        <v>3138</v>
      </c>
      <c r="B3139" s="275" t="s">
        <v>3644</v>
      </c>
      <c r="C3139" s="275" t="s">
        <v>1057</v>
      </c>
      <c r="D3139" s="275">
        <v>0</v>
      </c>
      <c r="E3139" s="275">
        <v>100</v>
      </c>
      <c r="F3139" s="275" t="s">
        <v>457</v>
      </c>
      <c r="G3139" s="275">
        <v>1</v>
      </c>
      <c r="H3139" s="275">
        <f>'Pixel-System'!AB41</f>
        <v>0</v>
      </c>
      <c r="I3139" s="276" t="s">
        <v>6247</v>
      </c>
      <c r="J3139" s="276">
        <f t="shared" si="48"/>
        <v>0</v>
      </c>
      <c r="K3139" s="277"/>
    </row>
    <row r="3140" spans="1:11" x14ac:dyDescent="0.15">
      <c r="A3140" s="274">
        <v>3139</v>
      </c>
      <c r="B3140" s="275" t="s">
        <v>3645</v>
      </c>
      <c r="C3140" s="275" t="s">
        <v>1057</v>
      </c>
      <c r="D3140" s="275">
        <v>0</v>
      </c>
      <c r="E3140" s="275">
        <v>100</v>
      </c>
      <c r="F3140" s="275" t="s">
        <v>457</v>
      </c>
      <c r="G3140" s="275">
        <v>1</v>
      </c>
      <c r="H3140" s="275">
        <f>'Pixel-System'!AB42</f>
        <v>0</v>
      </c>
      <c r="I3140" s="276" t="s">
        <v>6247</v>
      </c>
      <c r="J3140" s="276">
        <f t="shared" si="48"/>
        <v>0</v>
      </c>
      <c r="K3140" s="277"/>
    </row>
    <row r="3141" spans="1:11" x14ac:dyDescent="0.15">
      <c r="A3141" s="274">
        <v>3140</v>
      </c>
      <c r="B3141" s="275" t="s">
        <v>3646</v>
      </c>
      <c r="C3141" s="275" t="s">
        <v>1057</v>
      </c>
      <c r="D3141" s="275">
        <v>0</v>
      </c>
      <c r="E3141" s="275">
        <v>100</v>
      </c>
      <c r="F3141" s="275" t="s">
        <v>457</v>
      </c>
      <c r="G3141" s="275">
        <v>1</v>
      </c>
      <c r="H3141" s="275">
        <f>'Pixel-System'!AB43</f>
        <v>0</v>
      </c>
      <c r="I3141" s="276" t="s">
        <v>6247</v>
      </c>
      <c r="J3141" s="276">
        <f t="shared" si="48"/>
        <v>0</v>
      </c>
      <c r="K3141" s="277"/>
    </row>
    <row r="3142" spans="1:11" x14ac:dyDescent="0.15">
      <c r="A3142" s="274">
        <v>3141</v>
      </c>
      <c r="B3142" s="275" t="s">
        <v>3647</v>
      </c>
      <c r="C3142" s="275" t="s">
        <v>1057</v>
      </c>
      <c r="D3142" s="275">
        <v>0</v>
      </c>
      <c r="E3142" s="275">
        <v>100</v>
      </c>
      <c r="F3142" s="275" t="s">
        <v>457</v>
      </c>
      <c r="G3142" s="275">
        <v>1</v>
      </c>
      <c r="H3142" s="275">
        <f>'Pixel-System'!AB44</f>
        <v>0</v>
      </c>
      <c r="I3142" s="276" t="s">
        <v>6247</v>
      </c>
      <c r="J3142" s="276">
        <f t="shared" si="48"/>
        <v>0</v>
      </c>
      <c r="K3142" s="277"/>
    </row>
    <row r="3143" spans="1:11" x14ac:dyDescent="0.15">
      <c r="A3143" s="274">
        <v>3142</v>
      </c>
      <c r="B3143" s="275" t="s">
        <v>3648</v>
      </c>
      <c r="C3143" s="275" t="s">
        <v>1057</v>
      </c>
      <c r="D3143" s="275">
        <v>0</v>
      </c>
      <c r="E3143" s="275">
        <v>100</v>
      </c>
      <c r="F3143" s="275" t="s">
        <v>457</v>
      </c>
      <c r="G3143" s="275">
        <v>1</v>
      </c>
      <c r="H3143" s="275">
        <f>'Pixel-System'!AB45</f>
        <v>0</v>
      </c>
      <c r="I3143" s="276" t="s">
        <v>6247</v>
      </c>
      <c r="J3143" s="276">
        <f t="shared" si="48"/>
        <v>0</v>
      </c>
      <c r="K3143" s="277"/>
    </row>
    <row r="3144" spans="1:11" x14ac:dyDescent="0.15">
      <c r="A3144" s="274">
        <v>3143</v>
      </c>
      <c r="B3144" s="275" t="s">
        <v>3649</v>
      </c>
      <c r="C3144" s="275" t="s">
        <v>1057</v>
      </c>
      <c r="D3144" s="275">
        <v>0</v>
      </c>
      <c r="E3144" s="275">
        <v>100</v>
      </c>
      <c r="F3144" s="275" t="s">
        <v>457</v>
      </c>
      <c r="G3144" s="275">
        <v>1</v>
      </c>
      <c r="H3144" s="275">
        <f>'Pixel-System'!AB46</f>
        <v>0</v>
      </c>
      <c r="I3144" s="276" t="s">
        <v>6247</v>
      </c>
      <c r="J3144" s="276">
        <f t="shared" si="48"/>
        <v>0</v>
      </c>
      <c r="K3144" s="277"/>
    </row>
    <row r="3145" spans="1:11" x14ac:dyDescent="0.15">
      <c r="A3145" s="274">
        <v>3144</v>
      </c>
      <c r="B3145" s="275" t="s">
        <v>3650</v>
      </c>
      <c r="C3145" s="275" t="s">
        <v>1057</v>
      </c>
      <c r="D3145" s="275">
        <v>0</v>
      </c>
      <c r="E3145" s="275">
        <v>100</v>
      </c>
      <c r="F3145" s="275" t="s">
        <v>457</v>
      </c>
      <c r="G3145" s="275">
        <v>1</v>
      </c>
      <c r="H3145" s="275">
        <f>'Pixel-System'!AB47</f>
        <v>0</v>
      </c>
      <c r="I3145" s="276" t="s">
        <v>6247</v>
      </c>
      <c r="J3145" s="276">
        <f t="shared" si="48"/>
        <v>0</v>
      </c>
      <c r="K3145" s="277"/>
    </row>
    <row r="3146" spans="1:11" x14ac:dyDescent="0.15">
      <c r="A3146" s="274">
        <v>3145</v>
      </c>
      <c r="B3146" s="275" t="s">
        <v>3651</v>
      </c>
      <c r="C3146" s="275" t="s">
        <v>1057</v>
      </c>
      <c r="D3146" s="275">
        <v>0</v>
      </c>
      <c r="E3146" s="275">
        <v>100</v>
      </c>
      <c r="F3146" s="275" t="s">
        <v>457</v>
      </c>
      <c r="G3146" s="275">
        <v>1</v>
      </c>
      <c r="H3146" s="275">
        <f>'Pixel-System'!AB48</f>
        <v>0</v>
      </c>
      <c r="I3146" s="276" t="s">
        <v>6247</v>
      </c>
      <c r="J3146" s="276">
        <f t="shared" si="48"/>
        <v>0</v>
      </c>
      <c r="K3146" s="277"/>
    </row>
    <row r="3147" spans="1:11" x14ac:dyDescent="0.15">
      <c r="A3147" s="274">
        <v>3146</v>
      </c>
      <c r="B3147" s="275" t="s">
        <v>3652</v>
      </c>
      <c r="C3147" s="275" t="s">
        <v>1057</v>
      </c>
      <c r="D3147" s="275">
        <v>0</v>
      </c>
      <c r="E3147" s="275">
        <v>100</v>
      </c>
      <c r="F3147" s="275" t="s">
        <v>457</v>
      </c>
      <c r="G3147" s="275">
        <v>1</v>
      </c>
      <c r="H3147" s="275">
        <f>'Pixel-System'!AB49</f>
        <v>0</v>
      </c>
      <c r="I3147" s="276" t="s">
        <v>6247</v>
      </c>
      <c r="J3147" s="276">
        <f t="shared" si="48"/>
        <v>0</v>
      </c>
      <c r="K3147" s="277"/>
    </row>
    <row r="3148" spans="1:11" x14ac:dyDescent="0.15">
      <c r="A3148" s="274">
        <v>3147</v>
      </c>
      <c r="B3148" s="275" t="s">
        <v>3653</v>
      </c>
      <c r="C3148" s="275" t="s">
        <v>1057</v>
      </c>
      <c r="D3148" s="275">
        <v>0</v>
      </c>
      <c r="E3148" s="275">
        <v>100</v>
      </c>
      <c r="F3148" s="275" t="s">
        <v>457</v>
      </c>
      <c r="G3148" s="275">
        <v>1</v>
      </c>
      <c r="H3148" s="275">
        <f>'Pixel-System'!AB50</f>
        <v>0</v>
      </c>
      <c r="I3148" s="276" t="s">
        <v>6247</v>
      </c>
      <c r="J3148" s="276">
        <f t="shared" si="48"/>
        <v>0</v>
      </c>
      <c r="K3148" s="277"/>
    </row>
    <row r="3149" spans="1:11" x14ac:dyDescent="0.15">
      <c r="A3149" s="274">
        <v>3148</v>
      </c>
      <c r="B3149" s="275" t="s">
        <v>3654</v>
      </c>
      <c r="C3149" s="275" t="s">
        <v>1057</v>
      </c>
      <c r="D3149" s="275">
        <v>0</v>
      </c>
      <c r="E3149" s="275">
        <v>100</v>
      </c>
      <c r="F3149" s="275" t="s">
        <v>457</v>
      </c>
      <c r="G3149" s="275">
        <v>1</v>
      </c>
      <c r="H3149" s="275">
        <f>'Pixel-System'!AB51</f>
        <v>0</v>
      </c>
      <c r="I3149" s="276" t="s">
        <v>6247</v>
      </c>
      <c r="J3149" s="276">
        <f t="shared" ref="J3149:J3212" si="49">H3149*100</f>
        <v>0</v>
      </c>
      <c r="K3149" s="277"/>
    </row>
    <row r="3150" spans="1:11" x14ac:dyDescent="0.15">
      <c r="A3150" s="274">
        <v>3149</v>
      </c>
      <c r="B3150" s="275" t="s">
        <v>3655</v>
      </c>
      <c r="C3150" s="275" t="s">
        <v>1057</v>
      </c>
      <c r="D3150" s="275">
        <v>0</v>
      </c>
      <c r="E3150" s="275">
        <v>100</v>
      </c>
      <c r="F3150" s="275" t="s">
        <v>457</v>
      </c>
      <c r="G3150" s="275">
        <v>1</v>
      </c>
      <c r="H3150" s="275">
        <f>'Pixel-System'!AB52</f>
        <v>0</v>
      </c>
      <c r="I3150" s="276" t="s">
        <v>6247</v>
      </c>
      <c r="J3150" s="276">
        <f t="shared" si="49"/>
        <v>0</v>
      </c>
      <c r="K3150" s="277"/>
    </row>
    <row r="3151" spans="1:11" x14ac:dyDescent="0.15">
      <c r="A3151" s="274">
        <v>3150</v>
      </c>
      <c r="B3151" s="275" t="s">
        <v>3656</v>
      </c>
      <c r="C3151" s="275" t="s">
        <v>1057</v>
      </c>
      <c r="D3151" s="275">
        <v>0</v>
      </c>
      <c r="E3151" s="275">
        <v>100</v>
      </c>
      <c r="F3151" s="275" t="s">
        <v>457</v>
      </c>
      <c r="G3151" s="275">
        <v>1</v>
      </c>
      <c r="H3151" s="275">
        <f>'Pixel-System'!AB53</f>
        <v>0</v>
      </c>
      <c r="I3151" s="276" t="s">
        <v>6247</v>
      </c>
      <c r="J3151" s="276">
        <f t="shared" si="49"/>
        <v>0</v>
      </c>
      <c r="K3151" s="277"/>
    </row>
    <row r="3152" spans="1:11" x14ac:dyDescent="0.15">
      <c r="A3152" s="274">
        <v>3151</v>
      </c>
      <c r="B3152" s="275" t="s">
        <v>3657</v>
      </c>
      <c r="C3152" s="275" t="s">
        <v>1057</v>
      </c>
      <c r="D3152" s="275">
        <v>0</v>
      </c>
      <c r="E3152" s="275">
        <v>100</v>
      </c>
      <c r="F3152" s="275" t="s">
        <v>457</v>
      </c>
      <c r="G3152" s="275">
        <v>1</v>
      </c>
      <c r="H3152" s="275">
        <f>'Pixel-System'!AB54</f>
        <v>0</v>
      </c>
      <c r="I3152" s="276" t="s">
        <v>6247</v>
      </c>
      <c r="J3152" s="276">
        <f t="shared" si="49"/>
        <v>0</v>
      </c>
      <c r="K3152" s="277"/>
    </row>
    <row r="3153" spans="1:11" x14ac:dyDescent="0.15">
      <c r="A3153" s="274">
        <v>3152</v>
      </c>
      <c r="B3153" s="275" t="s">
        <v>3658</v>
      </c>
      <c r="C3153" s="275" t="s">
        <v>1057</v>
      </c>
      <c r="D3153" s="275">
        <v>0</v>
      </c>
      <c r="E3153" s="275">
        <v>100</v>
      </c>
      <c r="F3153" s="275" t="s">
        <v>457</v>
      </c>
      <c r="G3153" s="275">
        <v>1</v>
      </c>
      <c r="H3153" s="275">
        <f>'Pixel-System'!AB55</f>
        <v>0</v>
      </c>
      <c r="I3153" s="276" t="s">
        <v>6247</v>
      </c>
      <c r="J3153" s="276">
        <f t="shared" si="49"/>
        <v>0</v>
      </c>
      <c r="K3153" s="277"/>
    </row>
    <row r="3154" spans="1:11" x14ac:dyDescent="0.15">
      <c r="A3154" s="274">
        <v>3153</v>
      </c>
      <c r="B3154" s="275" t="s">
        <v>3659</v>
      </c>
      <c r="C3154" s="275" t="s">
        <v>1057</v>
      </c>
      <c r="D3154" s="275">
        <v>0</v>
      </c>
      <c r="E3154" s="275">
        <v>100</v>
      </c>
      <c r="F3154" s="275" t="s">
        <v>457</v>
      </c>
      <c r="G3154" s="275">
        <v>1</v>
      </c>
      <c r="H3154" s="275">
        <f>'Pixel-System'!AB56</f>
        <v>0</v>
      </c>
      <c r="I3154" s="276" t="s">
        <v>6247</v>
      </c>
      <c r="J3154" s="276">
        <f t="shared" si="49"/>
        <v>0</v>
      </c>
      <c r="K3154" s="277"/>
    </row>
    <row r="3155" spans="1:11" x14ac:dyDescent="0.15">
      <c r="A3155" s="274">
        <v>3154</v>
      </c>
      <c r="B3155" s="275" t="s">
        <v>3660</v>
      </c>
      <c r="C3155" s="275" t="s">
        <v>1057</v>
      </c>
      <c r="D3155" s="275">
        <v>0</v>
      </c>
      <c r="E3155" s="275">
        <v>100</v>
      </c>
      <c r="F3155" s="275" t="s">
        <v>457</v>
      </c>
      <c r="G3155" s="275">
        <v>1</v>
      </c>
      <c r="H3155" s="275">
        <f>'Pixel-System'!AB57</f>
        <v>0</v>
      </c>
      <c r="I3155" s="276" t="s">
        <v>6247</v>
      </c>
      <c r="J3155" s="276">
        <f t="shared" si="49"/>
        <v>0</v>
      </c>
      <c r="K3155" s="277"/>
    </row>
    <row r="3156" spans="1:11" x14ac:dyDescent="0.15">
      <c r="A3156" s="274">
        <v>3155</v>
      </c>
      <c r="B3156" s="275" t="s">
        <v>3614</v>
      </c>
      <c r="C3156" s="275" t="s">
        <v>1057</v>
      </c>
      <c r="D3156" s="275">
        <v>0</v>
      </c>
      <c r="E3156" s="275">
        <v>100</v>
      </c>
      <c r="F3156" s="275" t="s">
        <v>457</v>
      </c>
      <c r="G3156" s="275">
        <v>1</v>
      </c>
      <c r="H3156" s="275">
        <f>'Pixel-System'!AB58</f>
        <v>0</v>
      </c>
      <c r="I3156" s="276" t="s">
        <v>6247</v>
      </c>
      <c r="J3156" s="276">
        <f t="shared" si="49"/>
        <v>0</v>
      </c>
      <c r="K3156" s="277"/>
    </row>
    <row r="3157" spans="1:11" x14ac:dyDescent="0.15">
      <c r="A3157" s="274">
        <v>3156</v>
      </c>
      <c r="B3157" s="275" t="s">
        <v>3661</v>
      </c>
      <c r="C3157" s="275" t="s">
        <v>1057</v>
      </c>
      <c r="D3157" s="275">
        <v>0</v>
      </c>
      <c r="E3157" s="275">
        <v>100</v>
      </c>
      <c r="F3157" s="275" t="s">
        <v>457</v>
      </c>
      <c r="G3157" s="275">
        <v>1</v>
      </c>
      <c r="H3157" s="275">
        <f>'Pixel-System'!AB59</f>
        <v>37</v>
      </c>
      <c r="I3157" s="276" t="s">
        <v>6247</v>
      </c>
      <c r="J3157" s="276">
        <f t="shared" si="49"/>
        <v>3700</v>
      </c>
      <c r="K3157" s="277"/>
    </row>
    <row r="3158" spans="1:11" x14ac:dyDescent="0.15">
      <c r="A3158" s="274">
        <v>3157</v>
      </c>
      <c r="B3158" s="275" t="s">
        <v>3662</v>
      </c>
      <c r="C3158" s="275" t="s">
        <v>1057</v>
      </c>
      <c r="D3158" s="275">
        <v>0</v>
      </c>
      <c r="E3158" s="275">
        <v>100</v>
      </c>
      <c r="F3158" s="275" t="s">
        <v>457</v>
      </c>
      <c r="G3158" s="275">
        <v>1</v>
      </c>
      <c r="H3158" s="275">
        <f>'Pixel-System'!AB60</f>
        <v>36</v>
      </c>
      <c r="I3158" s="276" t="s">
        <v>6247</v>
      </c>
      <c r="J3158" s="276">
        <f t="shared" si="49"/>
        <v>3600</v>
      </c>
      <c r="K3158" s="277"/>
    </row>
    <row r="3159" spans="1:11" x14ac:dyDescent="0.15">
      <c r="A3159" s="274">
        <v>3158</v>
      </c>
      <c r="B3159" s="275" t="s">
        <v>3663</v>
      </c>
      <c r="C3159" s="275" t="s">
        <v>1057</v>
      </c>
      <c r="D3159" s="275">
        <v>0</v>
      </c>
      <c r="E3159" s="275">
        <v>100</v>
      </c>
      <c r="F3159" s="275" t="s">
        <v>457</v>
      </c>
      <c r="G3159" s="275">
        <v>1</v>
      </c>
      <c r="H3159" s="275">
        <f>'Pixel-System'!AB61</f>
        <v>34</v>
      </c>
      <c r="I3159" s="276" t="s">
        <v>6247</v>
      </c>
      <c r="J3159" s="276">
        <f t="shared" si="49"/>
        <v>3400</v>
      </c>
      <c r="K3159" s="277"/>
    </row>
    <row r="3160" spans="1:11" x14ac:dyDescent="0.15">
      <c r="A3160" s="274">
        <v>3159</v>
      </c>
      <c r="B3160" s="275" t="s">
        <v>3664</v>
      </c>
      <c r="C3160" s="275" t="s">
        <v>1057</v>
      </c>
      <c r="D3160" s="275">
        <v>0</v>
      </c>
      <c r="E3160" s="275">
        <v>100</v>
      </c>
      <c r="F3160" s="275" t="s">
        <v>457</v>
      </c>
      <c r="G3160" s="275">
        <v>1</v>
      </c>
      <c r="H3160" s="275">
        <f>'Pixel-System'!AB62</f>
        <v>32</v>
      </c>
      <c r="I3160" s="276" t="s">
        <v>6247</v>
      </c>
      <c r="J3160" s="276">
        <f t="shared" si="49"/>
        <v>3200</v>
      </c>
      <c r="K3160" s="277"/>
    </row>
    <row r="3161" spans="1:11" x14ac:dyDescent="0.15">
      <c r="A3161" s="274">
        <v>3160</v>
      </c>
      <c r="B3161" s="275" t="s">
        <v>3665</v>
      </c>
      <c r="C3161" s="275" t="s">
        <v>1057</v>
      </c>
      <c r="D3161" s="275">
        <v>0</v>
      </c>
      <c r="E3161" s="275">
        <v>100</v>
      </c>
      <c r="F3161" s="275" t="s">
        <v>457</v>
      </c>
      <c r="G3161" s="275">
        <v>1</v>
      </c>
      <c r="H3161" s="275">
        <f>'Pixel-System'!AB63</f>
        <v>30</v>
      </c>
      <c r="I3161" s="276" t="s">
        <v>6247</v>
      </c>
      <c r="J3161" s="276">
        <f t="shared" si="49"/>
        <v>3000</v>
      </c>
      <c r="K3161" s="277"/>
    </row>
    <row r="3162" spans="1:11" x14ac:dyDescent="0.15">
      <c r="A3162" s="274">
        <v>3161</v>
      </c>
      <c r="B3162" s="275" t="s">
        <v>3666</v>
      </c>
      <c r="C3162" s="275" t="s">
        <v>1057</v>
      </c>
      <c r="D3162" s="275">
        <v>0</v>
      </c>
      <c r="E3162" s="275">
        <v>100</v>
      </c>
      <c r="F3162" s="275" t="s">
        <v>457</v>
      </c>
      <c r="G3162" s="275">
        <v>1</v>
      </c>
      <c r="H3162" s="275">
        <f>'Pixel-System'!AB64</f>
        <v>28</v>
      </c>
      <c r="I3162" s="276" t="s">
        <v>6247</v>
      </c>
      <c r="J3162" s="276">
        <f t="shared" si="49"/>
        <v>2800</v>
      </c>
      <c r="K3162" s="277"/>
    </row>
    <row r="3163" spans="1:11" x14ac:dyDescent="0.15">
      <c r="A3163" s="274">
        <v>3162</v>
      </c>
      <c r="B3163" s="275" t="s">
        <v>3667</v>
      </c>
      <c r="C3163" s="275" t="s">
        <v>1057</v>
      </c>
      <c r="D3163" s="275">
        <v>0</v>
      </c>
      <c r="E3163" s="275">
        <v>100</v>
      </c>
      <c r="F3163" s="275" t="s">
        <v>457</v>
      </c>
      <c r="G3163" s="275">
        <v>1</v>
      </c>
      <c r="H3163" s="275">
        <f>'Pixel-System'!AB65</f>
        <v>25</v>
      </c>
      <c r="I3163" s="276" t="s">
        <v>6247</v>
      </c>
      <c r="J3163" s="276">
        <f t="shared" si="49"/>
        <v>2500</v>
      </c>
      <c r="K3163" s="277"/>
    </row>
    <row r="3164" spans="1:11" x14ac:dyDescent="0.15">
      <c r="A3164" s="274">
        <v>3163</v>
      </c>
      <c r="B3164" s="275" t="s">
        <v>3668</v>
      </c>
      <c r="C3164" s="275" t="s">
        <v>1057</v>
      </c>
      <c r="D3164" s="275">
        <v>0</v>
      </c>
      <c r="E3164" s="275">
        <v>100</v>
      </c>
      <c r="F3164" s="275" t="s">
        <v>457</v>
      </c>
      <c r="G3164" s="275">
        <v>1</v>
      </c>
      <c r="H3164" s="275">
        <f>'Pixel-System'!AB66</f>
        <v>23</v>
      </c>
      <c r="I3164" s="276" t="s">
        <v>6247</v>
      </c>
      <c r="J3164" s="276">
        <f t="shared" si="49"/>
        <v>2300</v>
      </c>
      <c r="K3164" s="277"/>
    </row>
    <row r="3165" spans="1:11" x14ac:dyDescent="0.15">
      <c r="A3165" s="274">
        <v>3164</v>
      </c>
      <c r="B3165" s="275" t="s">
        <v>3669</v>
      </c>
      <c r="C3165" s="275" t="s">
        <v>1057</v>
      </c>
      <c r="D3165" s="275">
        <v>0</v>
      </c>
      <c r="E3165" s="275">
        <v>100</v>
      </c>
      <c r="F3165" s="275" t="s">
        <v>457</v>
      </c>
      <c r="G3165" s="275">
        <v>1</v>
      </c>
      <c r="H3165" s="275">
        <f>'Pixel-System'!AB67</f>
        <v>20</v>
      </c>
      <c r="I3165" s="276" t="s">
        <v>6247</v>
      </c>
      <c r="J3165" s="276">
        <f t="shared" si="49"/>
        <v>2000</v>
      </c>
      <c r="K3165" s="277"/>
    </row>
    <row r="3166" spans="1:11" x14ac:dyDescent="0.15">
      <c r="A3166" s="274">
        <v>3165</v>
      </c>
      <c r="B3166" s="275" t="s">
        <v>3670</v>
      </c>
      <c r="C3166" s="275" t="s">
        <v>1057</v>
      </c>
      <c r="D3166" s="275">
        <v>0</v>
      </c>
      <c r="E3166" s="275">
        <v>100</v>
      </c>
      <c r="F3166" s="275" t="s">
        <v>457</v>
      </c>
      <c r="G3166" s="275">
        <v>1</v>
      </c>
      <c r="H3166" s="275">
        <f>'Pixel-System'!AB68</f>
        <v>18</v>
      </c>
      <c r="I3166" s="276" t="s">
        <v>6247</v>
      </c>
      <c r="J3166" s="276">
        <f t="shared" si="49"/>
        <v>1800</v>
      </c>
      <c r="K3166" s="277"/>
    </row>
    <row r="3167" spans="1:11" x14ac:dyDescent="0.15">
      <c r="A3167" s="274">
        <v>3166</v>
      </c>
      <c r="B3167" s="275" t="s">
        <v>3671</v>
      </c>
      <c r="C3167" s="275" t="s">
        <v>1057</v>
      </c>
      <c r="D3167" s="275">
        <v>0</v>
      </c>
      <c r="E3167" s="275">
        <v>100</v>
      </c>
      <c r="F3167" s="275" t="s">
        <v>457</v>
      </c>
      <c r="G3167" s="275">
        <v>1</v>
      </c>
      <c r="H3167" s="275">
        <f>'Pixel-System'!AB69</f>
        <v>15</v>
      </c>
      <c r="I3167" s="276" t="s">
        <v>6247</v>
      </c>
      <c r="J3167" s="276">
        <f t="shared" si="49"/>
        <v>1500</v>
      </c>
      <c r="K3167" s="277"/>
    </row>
    <row r="3168" spans="1:11" x14ac:dyDescent="0.15">
      <c r="A3168" s="274">
        <v>3167</v>
      </c>
      <c r="B3168" s="275" t="s">
        <v>3672</v>
      </c>
      <c r="C3168" s="275" t="s">
        <v>1057</v>
      </c>
      <c r="D3168" s="275">
        <v>0</v>
      </c>
      <c r="E3168" s="275">
        <v>100</v>
      </c>
      <c r="F3168" s="275" t="s">
        <v>457</v>
      </c>
      <c r="G3168" s="275">
        <v>1</v>
      </c>
      <c r="H3168" s="275">
        <f>'Pixel-System'!AB70</f>
        <v>13</v>
      </c>
      <c r="I3168" s="276" t="s">
        <v>6247</v>
      </c>
      <c r="J3168" s="276">
        <f t="shared" si="49"/>
        <v>1300</v>
      </c>
      <c r="K3168" s="277"/>
    </row>
    <row r="3169" spans="1:11" x14ac:dyDescent="0.15">
      <c r="A3169" s="274">
        <v>3168</v>
      </c>
      <c r="B3169" s="275" t="s">
        <v>3673</v>
      </c>
      <c r="C3169" s="275" t="s">
        <v>1057</v>
      </c>
      <c r="D3169" s="275">
        <v>0</v>
      </c>
      <c r="E3169" s="275">
        <v>100</v>
      </c>
      <c r="F3169" s="275" t="s">
        <v>457</v>
      </c>
      <c r="G3169" s="275">
        <v>1</v>
      </c>
      <c r="H3169" s="275">
        <f>'Pixel-System'!AB71</f>
        <v>10</v>
      </c>
      <c r="I3169" s="276" t="s">
        <v>6247</v>
      </c>
      <c r="J3169" s="276">
        <f t="shared" si="49"/>
        <v>1000</v>
      </c>
      <c r="K3169" s="277"/>
    </row>
    <row r="3170" spans="1:11" x14ac:dyDescent="0.15">
      <c r="A3170" s="274">
        <v>3169</v>
      </c>
      <c r="B3170" s="275" t="s">
        <v>3674</v>
      </c>
      <c r="C3170" s="275" t="s">
        <v>1057</v>
      </c>
      <c r="D3170" s="275">
        <v>0</v>
      </c>
      <c r="E3170" s="275">
        <v>100</v>
      </c>
      <c r="F3170" s="275" t="s">
        <v>457</v>
      </c>
      <c r="G3170" s="275">
        <v>1</v>
      </c>
      <c r="H3170" s="275">
        <f>'Pixel-System'!AB72</f>
        <v>8</v>
      </c>
      <c r="I3170" s="276" t="s">
        <v>6247</v>
      </c>
      <c r="J3170" s="276">
        <f t="shared" si="49"/>
        <v>800</v>
      </c>
      <c r="K3170" s="277"/>
    </row>
    <row r="3171" spans="1:11" x14ac:dyDescent="0.15">
      <c r="A3171" s="274">
        <v>3170</v>
      </c>
      <c r="B3171" s="275" t="s">
        <v>3675</v>
      </c>
      <c r="C3171" s="275" t="s">
        <v>1057</v>
      </c>
      <c r="D3171" s="275">
        <v>0</v>
      </c>
      <c r="E3171" s="275">
        <v>100</v>
      </c>
      <c r="F3171" s="275" t="s">
        <v>457</v>
      </c>
      <c r="G3171" s="275">
        <v>1</v>
      </c>
      <c r="H3171" s="275">
        <f>'Pixel-System'!AB73</f>
        <v>0</v>
      </c>
      <c r="I3171" s="276" t="s">
        <v>6247</v>
      </c>
      <c r="J3171" s="276">
        <f t="shared" si="49"/>
        <v>0</v>
      </c>
      <c r="K3171" s="277"/>
    </row>
    <row r="3172" spans="1:11" x14ac:dyDescent="0.15">
      <c r="A3172" s="274">
        <v>3171</v>
      </c>
      <c r="B3172" s="285" t="s">
        <v>3676</v>
      </c>
      <c r="C3172" s="285" t="s">
        <v>1057</v>
      </c>
      <c r="D3172" s="285">
        <v>0</v>
      </c>
      <c r="E3172" s="285">
        <v>100</v>
      </c>
      <c r="F3172" s="285" t="s">
        <v>457</v>
      </c>
      <c r="G3172" s="285">
        <v>1</v>
      </c>
      <c r="H3172" s="285">
        <f>'Pixel-System'!AB74</f>
        <v>0</v>
      </c>
      <c r="I3172" s="345" t="s">
        <v>6232</v>
      </c>
      <c r="J3172" s="345">
        <f t="shared" si="49"/>
        <v>0</v>
      </c>
      <c r="K3172" s="277"/>
    </row>
    <row r="3173" spans="1:11" x14ac:dyDescent="0.15">
      <c r="A3173" s="274">
        <v>3172</v>
      </c>
      <c r="B3173" s="285" t="s">
        <v>3677</v>
      </c>
      <c r="C3173" s="285" t="s">
        <v>1057</v>
      </c>
      <c r="D3173" s="285">
        <v>0</v>
      </c>
      <c r="E3173" s="285">
        <v>100</v>
      </c>
      <c r="F3173" s="285" t="s">
        <v>457</v>
      </c>
      <c r="G3173" s="285">
        <v>1</v>
      </c>
      <c r="H3173" s="285">
        <f>'Pixel-System'!AB75</f>
        <v>0</v>
      </c>
      <c r="I3173" s="345" t="s">
        <v>6232</v>
      </c>
      <c r="J3173" s="345">
        <f t="shared" si="49"/>
        <v>0</v>
      </c>
      <c r="K3173" s="277"/>
    </row>
    <row r="3174" spans="1:11" x14ac:dyDescent="0.15">
      <c r="A3174" s="274">
        <v>3173</v>
      </c>
      <c r="B3174" s="285" t="s">
        <v>3678</v>
      </c>
      <c r="C3174" s="285" t="s">
        <v>1057</v>
      </c>
      <c r="D3174" s="285">
        <v>0</v>
      </c>
      <c r="E3174" s="285">
        <v>100</v>
      </c>
      <c r="F3174" s="285" t="s">
        <v>457</v>
      </c>
      <c r="G3174" s="285">
        <v>1</v>
      </c>
      <c r="H3174" s="285">
        <f>'Pixel-System'!AB76</f>
        <v>0</v>
      </c>
      <c r="I3174" s="345" t="s">
        <v>6232</v>
      </c>
      <c r="J3174" s="345">
        <f t="shared" si="49"/>
        <v>0</v>
      </c>
      <c r="K3174" s="277"/>
    </row>
    <row r="3175" spans="1:11" x14ac:dyDescent="0.15">
      <c r="A3175" s="274">
        <v>3174</v>
      </c>
      <c r="B3175" s="285" t="s">
        <v>3679</v>
      </c>
      <c r="C3175" s="285" t="s">
        <v>1057</v>
      </c>
      <c r="D3175" s="285">
        <v>0</v>
      </c>
      <c r="E3175" s="285">
        <v>100</v>
      </c>
      <c r="F3175" s="285" t="s">
        <v>457</v>
      </c>
      <c r="G3175" s="285">
        <v>1</v>
      </c>
      <c r="H3175" s="285">
        <f>'Pixel-System'!AB77</f>
        <v>0</v>
      </c>
      <c r="I3175" s="345" t="s">
        <v>6232</v>
      </c>
      <c r="J3175" s="345">
        <f t="shared" si="49"/>
        <v>0</v>
      </c>
      <c r="K3175" s="277"/>
    </row>
    <row r="3176" spans="1:11" x14ac:dyDescent="0.15">
      <c r="A3176" s="274">
        <v>3175</v>
      </c>
      <c r="B3176" s="285" t="s">
        <v>3680</v>
      </c>
      <c r="C3176" s="285" t="s">
        <v>1057</v>
      </c>
      <c r="D3176" s="285">
        <v>0</v>
      </c>
      <c r="E3176" s="285">
        <v>100</v>
      </c>
      <c r="F3176" s="285" t="s">
        <v>457</v>
      </c>
      <c r="G3176" s="285">
        <v>1</v>
      </c>
      <c r="H3176" s="285">
        <f>'Pixel-System'!AB78</f>
        <v>0</v>
      </c>
      <c r="I3176" s="345" t="s">
        <v>6232</v>
      </c>
      <c r="J3176" s="345">
        <f t="shared" si="49"/>
        <v>0</v>
      </c>
      <c r="K3176" s="277"/>
    </row>
    <row r="3177" spans="1:11" x14ac:dyDescent="0.15">
      <c r="A3177" s="274">
        <v>3176</v>
      </c>
      <c r="B3177" s="285" t="s">
        <v>3681</v>
      </c>
      <c r="C3177" s="285" t="s">
        <v>1057</v>
      </c>
      <c r="D3177" s="285">
        <v>0</v>
      </c>
      <c r="E3177" s="285">
        <v>100</v>
      </c>
      <c r="F3177" s="285" t="s">
        <v>457</v>
      </c>
      <c r="G3177" s="285">
        <v>1</v>
      </c>
      <c r="H3177" s="285">
        <f>'Pixel-System'!AB79</f>
        <v>0</v>
      </c>
      <c r="I3177" s="345" t="s">
        <v>6232</v>
      </c>
      <c r="J3177" s="345">
        <f t="shared" si="49"/>
        <v>0</v>
      </c>
      <c r="K3177" s="277"/>
    </row>
    <row r="3178" spans="1:11" x14ac:dyDescent="0.15">
      <c r="A3178" s="274">
        <v>3177</v>
      </c>
      <c r="B3178" s="285" t="s">
        <v>3682</v>
      </c>
      <c r="C3178" s="285" t="s">
        <v>1057</v>
      </c>
      <c r="D3178" s="285">
        <v>0</v>
      </c>
      <c r="E3178" s="285">
        <v>100</v>
      </c>
      <c r="F3178" s="285" t="s">
        <v>457</v>
      </c>
      <c r="G3178" s="285">
        <v>1</v>
      </c>
      <c r="H3178" s="285">
        <f>'Pixel-System'!AB80</f>
        <v>0</v>
      </c>
      <c r="I3178" s="345" t="s">
        <v>6232</v>
      </c>
      <c r="J3178" s="345">
        <f t="shared" si="49"/>
        <v>0</v>
      </c>
      <c r="K3178" s="277"/>
    </row>
    <row r="3179" spans="1:11" x14ac:dyDescent="0.15">
      <c r="A3179" s="274">
        <v>3178</v>
      </c>
      <c r="B3179" s="285" t="s">
        <v>3683</v>
      </c>
      <c r="C3179" s="285" t="s">
        <v>1057</v>
      </c>
      <c r="D3179" s="285">
        <v>0</v>
      </c>
      <c r="E3179" s="285">
        <v>100</v>
      </c>
      <c r="F3179" s="285" t="s">
        <v>457</v>
      </c>
      <c r="G3179" s="285">
        <v>1</v>
      </c>
      <c r="H3179" s="285">
        <f>'Pixel-System'!AB81</f>
        <v>0</v>
      </c>
      <c r="I3179" s="345" t="s">
        <v>6232</v>
      </c>
      <c r="J3179" s="345">
        <f t="shared" si="49"/>
        <v>0</v>
      </c>
      <c r="K3179" s="277"/>
    </row>
    <row r="3180" spans="1:11" x14ac:dyDescent="0.15">
      <c r="A3180" s="274">
        <v>3179</v>
      </c>
      <c r="B3180" s="285" t="s">
        <v>3684</v>
      </c>
      <c r="C3180" s="285" t="s">
        <v>1057</v>
      </c>
      <c r="D3180" s="285">
        <v>0</v>
      </c>
      <c r="E3180" s="285">
        <v>100</v>
      </c>
      <c r="F3180" s="285" t="s">
        <v>457</v>
      </c>
      <c r="G3180" s="285">
        <v>1</v>
      </c>
      <c r="H3180" s="285">
        <f>'Pixel-System'!AB82</f>
        <v>0</v>
      </c>
      <c r="I3180" s="345" t="s">
        <v>6232</v>
      </c>
      <c r="J3180" s="345">
        <f t="shared" si="49"/>
        <v>0</v>
      </c>
      <c r="K3180" s="277"/>
    </row>
    <row r="3181" spans="1:11" x14ac:dyDescent="0.15">
      <c r="A3181" s="274">
        <v>3180</v>
      </c>
      <c r="B3181" s="285" t="s">
        <v>3685</v>
      </c>
      <c r="C3181" s="285" t="s">
        <v>1057</v>
      </c>
      <c r="D3181" s="285">
        <v>0</v>
      </c>
      <c r="E3181" s="285">
        <v>100</v>
      </c>
      <c r="F3181" s="285" t="s">
        <v>457</v>
      </c>
      <c r="G3181" s="285">
        <v>1</v>
      </c>
      <c r="H3181" s="285">
        <f>'Pixel-System'!AB83</f>
        <v>0</v>
      </c>
      <c r="I3181" s="345" t="s">
        <v>6232</v>
      </c>
      <c r="J3181" s="345">
        <f t="shared" si="49"/>
        <v>0</v>
      </c>
      <c r="K3181" s="277"/>
    </row>
    <row r="3182" spans="1:11" x14ac:dyDescent="0.15">
      <c r="A3182" s="274">
        <v>3181</v>
      </c>
      <c r="B3182" s="285" t="s">
        <v>3686</v>
      </c>
      <c r="C3182" s="285" t="s">
        <v>1057</v>
      </c>
      <c r="D3182" s="285">
        <v>0</v>
      </c>
      <c r="E3182" s="285">
        <v>100</v>
      </c>
      <c r="F3182" s="285" t="s">
        <v>457</v>
      </c>
      <c r="G3182" s="285">
        <v>1</v>
      </c>
      <c r="H3182" s="285">
        <f>'Pixel-System'!AB84</f>
        <v>0</v>
      </c>
      <c r="I3182" s="345" t="s">
        <v>6232</v>
      </c>
      <c r="J3182" s="345">
        <f t="shared" si="49"/>
        <v>0</v>
      </c>
      <c r="K3182" s="277"/>
    </row>
    <row r="3183" spans="1:11" x14ac:dyDescent="0.15">
      <c r="A3183" s="274">
        <v>3182</v>
      </c>
      <c r="B3183" s="285" t="s">
        <v>3687</v>
      </c>
      <c r="C3183" s="285" t="s">
        <v>1057</v>
      </c>
      <c r="D3183" s="285">
        <v>0</v>
      </c>
      <c r="E3183" s="285">
        <v>100</v>
      </c>
      <c r="F3183" s="285" t="s">
        <v>457</v>
      </c>
      <c r="G3183" s="285">
        <v>1</v>
      </c>
      <c r="H3183" s="285">
        <f>'Pixel-System'!AB85</f>
        <v>0</v>
      </c>
      <c r="I3183" s="345" t="s">
        <v>6232</v>
      </c>
      <c r="J3183" s="345">
        <f t="shared" si="49"/>
        <v>0</v>
      </c>
      <c r="K3183" s="277"/>
    </row>
    <row r="3184" spans="1:11" x14ac:dyDescent="0.15">
      <c r="A3184" s="274">
        <v>3183</v>
      </c>
      <c r="B3184" s="285" t="s">
        <v>3688</v>
      </c>
      <c r="C3184" s="285" t="s">
        <v>1057</v>
      </c>
      <c r="D3184" s="285">
        <v>0</v>
      </c>
      <c r="E3184" s="285">
        <v>100</v>
      </c>
      <c r="F3184" s="285" t="s">
        <v>457</v>
      </c>
      <c r="G3184" s="285">
        <v>1</v>
      </c>
      <c r="H3184" s="285">
        <f>'Pixel-System'!AB86</f>
        <v>0</v>
      </c>
      <c r="I3184" s="345" t="s">
        <v>6232</v>
      </c>
      <c r="J3184" s="345">
        <f t="shared" si="49"/>
        <v>0</v>
      </c>
      <c r="K3184" s="277"/>
    </row>
    <row r="3185" spans="1:11" x14ac:dyDescent="0.15">
      <c r="A3185" s="274">
        <v>3184</v>
      </c>
      <c r="B3185" s="285" t="s">
        <v>3689</v>
      </c>
      <c r="C3185" s="285" t="s">
        <v>1057</v>
      </c>
      <c r="D3185" s="285">
        <v>0</v>
      </c>
      <c r="E3185" s="285">
        <v>100</v>
      </c>
      <c r="F3185" s="285" t="s">
        <v>457</v>
      </c>
      <c r="G3185" s="285">
        <v>1</v>
      </c>
      <c r="H3185" s="285">
        <f>'Pixel-System'!AB87</f>
        <v>0</v>
      </c>
      <c r="I3185" s="345" t="s">
        <v>6232</v>
      </c>
      <c r="J3185" s="345">
        <f t="shared" si="49"/>
        <v>0</v>
      </c>
      <c r="K3185" s="277"/>
    </row>
    <row r="3186" spans="1:11" x14ac:dyDescent="0.15">
      <c r="A3186" s="274">
        <v>3185</v>
      </c>
      <c r="B3186" s="285" t="s">
        <v>3690</v>
      </c>
      <c r="C3186" s="285" t="s">
        <v>1057</v>
      </c>
      <c r="D3186" s="285">
        <v>0</v>
      </c>
      <c r="E3186" s="285">
        <v>100</v>
      </c>
      <c r="F3186" s="285" t="s">
        <v>457</v>
      </c>
      <c r="G3186" s="285">
        <v>1</v>
      </c>
      <c r="H3186" s="285">
        <f>'Pixel-System'!AB88</f>
        <v>0</v>
      </c>
      <c r="I3186" s="345" t="s">
        <v>6232</v>
      </c>
      <c r="J3186" s="345">
        <f t="shared" si="49"/>
        <v>0</v>
      </c>
      <c r="K3186" s="277"/>
    </row>
    <row r="3187" spans="1:11" x14ac:dyDescent="0.15">
      <c r="A3187" s="274">
        <v>3186</v>
      </c>
      <c r="B3187" s="285" t="s">
        <v>3691</v>
      </c>
      <c r="C3187" s="285" t="s">
        <v>1057</v>
      </c>
      <c r="D3187" s="285">
        <v>0</v>
      </c>
      <c r="E3187" s="285">
        <v>100</v>
      </c>
      <c r="F3187" s="285" t="s">
        <v>457</v>
      </c>
      <c r="G3187" s="285">
        <v>1</v>
      </c>
      <c r="H3187" s="285">
        <f>'Pixel-System'!AB89</f>
        <v>0</v>
      </c>
      <c r="I3187" s="345" t="s">
        <v>6232</v>
      </c>
      <c r="J3187" s="345">
        <f t="shared" si="49"/>
        <v>0</v>
      </c>
      <c r="K3187" s="277"/>
    </row>
    <row r="3188" spans="1:11" x14ac:dyDescent="0.15">
      <c r="A3188" s="274">
        <v>3187</v>
      </c>
      <c r="B3188" s="285" t="s">
        <v>3692</v>
      </c>
      <c r="C3188" s="285" t="s">
        <v>1057</v>
      </c>
      <c r="D3188" s="285">
        <v>0</v>
      </c>
      <c r="E3188" s="285">
        <v>100</v>
      </c>
      <c r="F3188" s="285" t="s">
        <v>457</v>
      </c>
      <c r="G3188" s="285">
        <v>1</v>
      </c>
      <c r="H3188" s="285">
        <f>'Pixel-System'!AB90</f>
        <v>0</v>
      </c>
      <c r="I3188" s="345" t="s">
        <v>6232</v>
      </c>
      <c r="J3188" s="345">
        <f t="shared" si="49"/>
        <v>0</v>
      </c>
      <c r="K3188" s="277"/>
    </row>
    <row r="3189" spans="1:11" x14ac:dyDescent="0.15">
      <c r="A3189" s="274">
        <v>3188</v>
      </c>
      <c r="B3189" s="285" t="s">
        <v>3693</v>
      </c>
      <c r="C3189" s="285" t="s">
        <v>1057</v>
      </c>
      <c r="D3189" s="285">
        <v>0</v>
      </c>
      <c r="E3189" s="285">
        <v>100</v>
      </c>
      <c r="F3189" s="285" t="s">
        <v>457</v>
      </c>
      <c r="G3189" s="285">
        <v>1</v>
      </c>
      <c r="H3189" s="285">
        <f>'Pixel-System'!AB91</f>
        <v>0</v>
      </c>
      <c r="I3189" s="345" t="s">
        <v>6232</v>
      </c>
      <c r="J3189" s="345">
        <f t="shared" si="49"/>
        <v>0</v>
      </c>
      <c r="K3189" s="277"/>
    </row>
    <row r="3190" spans="1:11" x14ac:dyDescent="0.15">
      <c r="A3190" s="274">
        <v>3189</v>
      </c>
      <c r="B3190" s="285" t="s">
        <v>3694</v>
      </c>
      <c r="C3190" s="285" t="s">
        <v>1057</v>
      </c>
      <c r="D3190" s="285">
        <v>0</v>
      </c>
      <c r="E3190" s="285">
        <v>100</v>
      </c>
      <c r="F3190" s="285" t="s">
        <v>457</v>
      </c>
      <c r="G3190" s="285">
        <v>1</v>
      </c>
      <c r="H3190" s="285">
        <f>'Pixel-System'!AB92</f>
        <v>0</v>
      </c>
      <c r="I3190" s="345" t="s">
        <v>6232</v>
      </c>
      <c r="J3190" s="345">
        <f t="shared" si="49"/>
        <v>0</v>
      </c>
      <c r="K3190" s="277"/>
    </row>
    <row r="3191" spans="1:11" x14ac:dyDescent="0.15">
      <c r="A3191" s="274">
        <v>3190</v>
      </c>
      <c r="B3191" s="285" t="s">
        <v>3695</v>
      </c>
      <c r="C3191" s="285" t="s">
        <v>1057</v>
      </c>
      <c r="D3191" s="285">
        <v>0</v>
      </c>
      <c r="E3191" s="285">
        <v>100</v>
      </c>
      <c r="F3191" s="285" t="s">
        <v>457</v>
      </c>
      <c r="G3191" s="285">
        <v>1</v>
      </c>
      <c r="H3191" s="285">
        <f>'Pixel-System'!AB93</f>
        <v>0</v>
      </c>
      <c r="I3191" s="345" t="s">
        <v>6232</v>
      </c>
      <c r="J3191" s="345">
        <f t="shared" si="49"/>
        <v>0</v>
      </c>
      <c r="K3191" s="277"/>
    </row>
    <row r="3192" spans="1:11" x14ac:dyDescent="0.15">
      <c r="A3192" s="274">
        <v>3191</v>
      </c>
      <c r="B3192" s="285" t="s">
        <v>3696</v>
      </c>
      <c r="C3192" s="285" t="s">
        <v>1057</v>
      </c>
      <c r="D3192" s="285">
        <v>0</v>
      </c>
      <c r="E3192" s="285">
        <v>100</v>
      </c>
      <c r="F3192" s="285" t="s">
        <v>457</v>
      </c>
      <c r="G3192" s="285">
        <v>1</v>
      </c>
      <c r="H3192" s="285">
        <f>'Pixel-System'!AB94</f>
        <v>0</v>
      </c>
      <c r="I3192" s="345" t="s">
        <v>6232</v>
      </c>
      <c r="J3192" s="345">
        <f t="shared" si="49"/>
        <v>0</v>
      </c>
      <c r="K3192" s="277"/>
    </row>
    <row r="3193" spans="1:11" x14ac:dyDescent="0.15">
      <c r="A3193" s="274">
        <v>3192</v>
      </c>
      <c r="B3193" s="285" t="s">
        <v>3697</v>
      </c>
      <c r="C3193" s="285" t="s">
        <v>1057</v>
      </c>
      <c r="D3193" s="285">
        <v>0</v>
      </c>
      <c r="E3193" s="285">
        <v>100</v>
      </c>
      <c r="F3193" s="285" t="s">
        <v>457</v>
      </c>
      <c r="G3193" s="285">
        <v>1</v>
      </c>
      <c r="H3193" s="285">
        <f>'Pixel-System'!AB95</f>
        <v>0</v>
      </c>
      <c r="I3193" s="345" t="s">
        <v>6232</v>
      </c>
      <c r="J3193" s="345">
        <f t="shared" si="49"/>
        <v>0</v>
      </c>
      <c r="K3193" s="277"/>
    </row>
    <row r="3194" spans="1:11" x14ac:dyDescent="0.15">
      <c r="A3194" s="274">
        <v>3193</v>
      </c>
      <c r="B3194" s="285" t="s">
        <v>3698</v>
      </c>
      <c r="C3194" s="285" t="s">
        <v>1057</v>
      </c>
      <c r="D3194" s="285">
        <v>0</v>
      </c>
      <c r="E3194" s="285">
        <v>100</v>
      </c>
      <c r="F3194" s="285" t="s">
        <v>457</v>
      </c>
      <c r="G3194" s="285">
        <v>1</v>
      </c>
      <c r="H3194" s="285">
        <f>'Pixel-System'!AB96</f>
        <v>0</v>
      </c>
      <c r="I3194" s="345" t="s">
        <v>6232</v>
      </c>
      <c r="J3194" s="345">
        <f t="shared" si="49"/>
        <v>0</v>
      </c>
      <c r="K3194" s="277"/>
    </row>
    <row r="3195" spans="1:11" x14ac:dyDescent="0.15">
      <c r="A3195" s="274">
        <v>3194</v>
      </c>
      <c r="B3195" s="285" t="s">
        <v>3699</v>
      </c>
      <c r="C3195" s="285" t="s">
        <v>1057</v>
      </c>
      <c r="D3195" s="285">
        <v>0</v>
      </c>
      <c r="E3195" s="285">
        <v>100</v>
      </c>
      <c r="F3195" s="285" t="s">
        <v>457</v>
      </c>
      <c r="G3195" s="285">
        <v>1</v>
      </c>
      <c r="H3195" s="285">
        <f>'Pixel-System'!AB97</f>
        <v>0</v>
      </c>
      <c r="I3195" s="345" t="s">
        <v>6232</v>
      </c>
      <c r="J3195" s="345">
        <f t="shared" si="49"/>
        <v>0</v>
      </c>
      <c r="K3195" s="277"/>
    </row>
    <row r="3196" spans="1:11" x14ac:dyDescent="0.15">
      <c r="A3196" s="274">
        <v>3195</v>
      </c>
      <c r="B3196" s="285" t="s">
        <v>3700</v>
      </c>
      <c r="C3196" s="285" t="s">
        <v>1057</v>
      </c>
      <c r="D3196" s="285">
        <v>0</v>
      </c>
      <c r="E3196" s="285">
        <v>100</v>
      </c>
      <c r="F3196" s="285" t="s">
        <v>457</v>
      </c>
      <c r="G3196" s="285">
        <v>1</v>
      </c>
      <c r="H3196" s="285">
        <f>'Pixel-System'!AB98</f>
        <v>0</v>
      </c>
      <c r="I3196" s="345" t="s">
        <v>6232</v>
      </c>
      <c r="J3196" s="345">
        <f t="shared" si="49"/>
        <v>0</v>
      </c>
      <c r="K3196" s="277"/>
    </row>
    <row r="3197" spans="1:11" x14ac:dyDescent="0.15">
      <c r="A3197" s="274">
        <v>3196</v>
      </c>
      <c r="B3197" s="285" t="s">
        <v>3701</v>
      </c>
      <c r="C3197" s="285" t="s">
        <v>1057</v>
      </c>
      <c r="D3197" s="285">
        <v>0</v>
      </c>
      <c r="E3197" s="285">
        <v>100</v>
      </c>
      <c r="F3197" s="285" t="s">
        <v>457</v>
      </c>
      <c r="G3197" s="285">
        <v>1</v>
      </c>
      <c r="H3197" s="285">
        <f>'Pixel-System'!AB99</f>
        <v>0</v>
      </c>
      <c r="I3197" s="345" t="s">
        <v>6232</v>
      </c>
      <c r="J3197" s="345">
        <f t="shared" si="49"/>
        <v>0</v>
      </c>
      <c r="K3197" s="277"/>
    </row>
    <row r="3198" spans="1:11" x14ac:dyDescent="0.15">
      <c r="A3198" s="274">
        <v>3197</v>
      </c>
      <c r="B3198" s="285" t="s">
        <v>3702</v>
      </c>
      <c r="C3198" s="285" t="s">
        <v>1057</v>
      </c>
      <c r="D3198" s="285">
        <v>0</v>
      </c>
      <c r="E3198" s="285">
        <v>100</v>
      </c>
      <c r="F3198" s="285" t="s">
        <v>457</v>
      </c>
      <c r="G3198" s="285">
        <v>1</v>
      </c>
      <c r="H3198" s="285">
        <f>'Pixel-System'!AB100</f>
        <v>0</v>
      </c>
      <c r="I3198" s="345" t="s">
        <v>6232</v>
      </c>
      <c r="J3198" s="345">
        <f t="shared" si="49"/>
        <v>0</v>
      </c>
      <c r="K3198" s="277"/>
    </row>
    <row r="3199" spans="1:11" x14ac:dyDescent="0.15">
      <c r="A3199" s="274">
        <v>3198</v>
      </c>
      <c r="B3199" s="285" t="s">
        <v>3703</v>
      </c>
      <c r="C3199" s="285" t="s">
        <v>1057</v>
      </c>
      <c r="D3199" s="285">
        <v>0</v>
      </c>
      <c r="E3199" s="285">
        <v>100</v>
      </c>
      <c r="F3199" s="285" t="s">
        <v>457</v>
      </c>
      <c r="G3199" s="285">
        <v>1</v>
      </c>
      <c r="H3199" s="285">
        <f>'Pixel-System'!AB101</f>
        <v>0</v>
      </c>
      <c r="I3199" s="345" t="s">
        <v>6232</v>
      </c>
      <c r="J3199" s="345">
        <f t="shared" si="49"/>
        <v>0</v>
      </c>
      <c r="K3199" s="277"/>
    </row>
    <row r="3200" spans="1:11" x14ac:dyDescent="0.15">
      <c r="A3200" s="274">
        <v>3199</v>
      </c>
      <c r="B3200" s="285" t="s">
        <v>3704</v>
      </c>
      <c r="C3200" s="285" t="s">
        <v>1057</v>
      </c>
      <c r="D3200" s="285">
        <v>0</v>
      </c>
      <c r="E3200" s="285">
        <v>100</v>
      </c>
      <c r="F3200" s="285" t="s">
        <v>457</v>
      </c>
      <c r="G3200" s="285">
        <v>1</v>
      </c>
      <c r="H3200" s="285">
        <f>'Pixel-System'!AB102</f>
        <v>0</v>
      </c>
      <c r="I3200" s="345" t="s">
        <v>6232</v>
      </c>
      <c r="J3200" s="345">
        <f t="shared" si="49"/>
        <v>0</v>
      </c>
      <c r="K3200" s="277"/>
    </row>
    <row r="3201" spans="1:11" x14ac:dyDescent="0.15">
      <c r="A3201" s="274">
        <v>3200</v>
      </c>
      <c r="B3201" s="285" t="s">
        <v>3705</v>
      </c>
      <c r="C3201" s="285" t="s">
        <v>1057</v>
      </c>
      <c r="D3201" s="285">
        <v>0</v>
      </c>
      <c r="E3201" s="285">
        <v>100</v>
      </c>
      <c r="F3201" s="285" t="s">
        <v>457</v>
      </c>
      <c r="G3201" s="285">
        <v>1</v>
      </c>
      <c r="H3201" s="285">
        <f>'Pixel-System'!AB103</f>
        <v>0</v>
      </c>
      <c r="I3201" s="345" t="s">
        <v>6232</v>
      </c>
      <c r="J3201" s="345">
        <f t="shared" si="49"/>
        <v>0</v>
      </c>
      <c r="K3201" s="277"/>
    </row>
    <row r="3202" spans="1:11" x14ac:dyDescent="0.15">
      <c r="A3202" s="274">
        <v>3201</v>
      </c>
      <c r="B3202" s="285" t="s">
        <v>3706</v>
      </c>
      <c r="C3202" s="285" t="s">
        <v>1057</v>
      </c>
      <c r="D3202" s="285">
        <v>0</v>
      </c>
      <c r="E3202" s="285">
        <v>100</v>
      </c>
      <c r="F3202" s="285" t="s">
        <v>457</v>
      </c>
      <c r="G3202" s="285">
        <v>1</v>
      </c>
      <c r="H3202" s="285">
        <f>'Pixel-System'!AB104</f>
        <v>0</v>
      </c>
      <c r="I3202" s="345" t="s">
        <v>6232</v>
      </c>
      <c r="J3202" s="345">
        <f t="shared" si="49"/>
        <v>0</v>
      </c>
      <c r="K3202" s="277"/>
    </row>
    <row r="3203" spans="1:11" x14ac:dyDescent="0.15">
      <c r="A3203" s="274">
        <v>3202</v>
      </c>
      <c r="B3203" s="285" t="s">
        <v>3707</v>
      </c>
      <c r="C3203" s="285" t="s">
        <v>1057</v>
      </c>
      <c r="D3203" s="285">
        <v>0</v>
      </c>
      <c r="E3203" s="285">
        <v>100</v>
      </c>
      <c r="F3203" s="285" t="s">
        <v>457</v>
      </c>
      <c r="G3203" s="285">
        <v>1</v>
      </c>
      <c r="H3203" s="285">
        <f>'Pixel-System'!AB105</f>
        <v>0</v>
      </c>
      <c r="I3203" s="345" t="s">
        <v>6232</v>
      </c>
      <c r="J3203" s="345">
        <f t="shared" si="49"/>
        <v>0</v>
      </c>
      <c r="K3203" s="277"/>
    </row>
    <row r="3204" spans="1:11" x14ac:dyDescent="0.15">
      <c r="A3204" s="274">
        <v>3203</v>
      </c>
      <c r="B3204" s="275" t="s">
        <v>3708</v>
      </c>
      <c r="C3204" s="275" t="s">
        <v>1057</v>
      </c>
      <c r="D3204" s="275">
        <v>0</v>
      </c>
      <c r="E3204" s="275">
        <v>100</v>
      </c>
      <c r="F3204" s="275" t="s">
        <v>457</v>
      </c>
      <c r="G3204" s="275">
        <v>1</v>
      </c>
      <c r="H3204" s="275">
        <f>'Pixel-System'!R9</f>
        <v>100</v>
      </c>
      <c r="I3204" s="276" t="s">
        <v>6248</v>
      </c>
      <c r="J3204" s="276">
        <f t="shared" si="49"/>
        <v>10000</v>
      </c>
      <c r="K3204" s="277"/>
    </row>
    <row r="3205" spans="1:11" x14ac:dyDescent="0.15">
      <c r="A3205" s="274">
        <v>3204</v>
      </c>
      <c r="B3205" s="275" t="s">
        <v>3709</v>
      </c>
      <c r="C3205" s="275" t="s">
        <v>1057</v>
      </c>
      <c r="D3205" s="275">
        <v>0</v>
      </c>
      <c r="E3205" s="275">
        <v>100</v>
      </c>
      <c r="F3205" s="275" t="s">
        <v>457</v>
      </c>
      <c r="G3205" s="275">
        <v>1</v>
      </c>
      <c r="H3205" s="275">
        <f>'Pixel-System'!AB9</f>
        <v>100</v>
      </c>
      <c r="I3205" s="276" t="s">
        <v>6250</v>
      </c>
      <c r="J3205" s="276">
        <f t="shared" si="49"/>
        <v>10000</v>
      </c>
      <c r="K3205" s="277"/>
    </row>
    <row r="3206" spans="1:11" x14ac:dyDescent="0.15">
      <c r="A3206" s="274">
        <v>3205</v>
      </c>
      <c r="B3206" s="275" t="s">
        <v>3710</v>
      </c>
      <c r="C3206" s="275" t="s">
        <v>1057</v>
      </c>
      <c r="D3206" s="275">
        <v>0</v>
      </c>
      <c r="E3206" s="275">
        <v>100</v>
      </c>
      <c r="F3206" s="275" t="s">
        <v>457</v>
      </c>
      <c r="G3206" s="275">
        <v>1</v>
      </c>
      <c r="H3206" s="275">
        <f>'Pixel-System'!AL9</f>
        <v>100</v>
      </c>
      <c r="I3206" s="276" t="s">
        <v>6249</v>
      </c>
      <c r="J3206" s="276">
        <f t="shared" si="49"/>
        <v>10000</v>
      </c>
      <c r="K3206" s="277"/>
    </row>
    <row r="3207" spans="1:11" x14ac:dyDescent="0.15">
      <c r="A3207" s="274">
        <v>3206</v>
      </c>
      <c r="B3207" s="275" t="s">
        <v>3711</v>
      </c>
      <c r="C3207" s="275" t="s">
        <v>1057</v>
      </c>
      <c r="D3207" s="275">
        <v>0</v>
      </c>
      <c r="E3207" s="275">
        <v>100</v>
      </c>
      <c r="F3207" s="275" t="s">
        <v>457</v>
      </c>
      <c r="G3207" s="275">
        <v>1</v>
      </c>
      <c r="H3207" s="275">
        <f>'Pixel-System'!AV9</f>
        <v>100</v>
      </c>
      <c r="I3207" s="276" t="s">
        <v>6251</v>
      </c>
      <c r="J3207" s="276">
        <f t="shared" si="49"/>
        <v>10000</v>
      </c>
      <c r="K3207" s="277"/>
    </row>
    <row r="3208" spans="1:11" x14ac:dyDescent="0.15">
      <c r="A3208" s="274">
        <v>3207</v>
      </c>
      <c r="B3208" s="275" t="s">
        <v>3712</v>
      </c>
      <c r="C3208" s="275" t="s">
        <v>1057</v>
      </c>
      <c r="D3208" s="275">
        <v>0</v>
      </c>
      <c r="E3208" s="275">
        <v>100</v>
      </c>
      <c r="F3208" s="275" t="s">
        <v>457</v>
      </c>
      <c r="G3208" s="275">
        <v>1</v>
      </c>
      <c r="H3208" s="275">
        <f>'Pixel-System'!S10</f>
        <v>0</v>
      </c>
      <c r="I3208" s="276" t="s">
        <v>6252</v>
      </c>
      <c r="J3208" s="276">
        <f t="shared" si="49"/>
        <v>0</v>
      </c>
      <c r="K3208" s="277"/>
    </row>
    <row r="3209" spans="1:11" x14ac:dyDescent="0.15">
      <c r="A3209" s="274">
        <v>3208</v>
      </c>
      <c r="B3209" s="275" t="s">
        <v>3713</v>
      </c>
      <c r="C3209" s="275" t="s">
        <v>1057</v>
      </c>
      <c r="D3209" s="275">
        <v>0</v>
      </c>
      <c r="E3209" s="275">
        <v>100</v>
      </c>
      <c r="F3209" s="275" t="s">
        <v>457</v>
      </c>
      <c r="G3209" s="275">
        <v>1</v>
      </c>
      <c r="H3209" s="275">
        <f>'Pixel-System'!S11</f>
        <v>0</v>
      </c>
      <c r="I3209" s="276" t="s">
        <v>6252</v>
      </c>
      <c r="J3209" s="276">
        <f t="shared" si="49"/>
        <v>0</v>
      </c>
      <c r="K3209" s="277"/>
    </row>
    <row r="3210" spans="1:11" x14ac:dyDescent="0.15">
      <c r="A3210" s="274">
        <v>3209</v>
      </c>
      <c r="B3210" s="275" t="s">
        <v>3714</v>
      </c>
      <c r="C3210" s="275" t="s">
        <v>1057</v>
      </c>
      <c r="D3210" s="275">
        <v>0</v>
      </c>
      <c r="E3210" s="275">
        <v>100</v>
      </c>
      <c r="F3210" s="275" t="s">
        <v>457</v>
      </c>
      <c r="G3210" s="275">
        <v>1</v>
      </c>
      <c r="H3210" s="275">
        <f>'Pixel-System'!S12</f>
        <v>0</v>
      </c>
      <c r="I3210" s="276" t="s">
        <v>6252</v>
      </c>
      <c r="J3210" s="276">
        <f t="shared" si="49"/>
        <v>0</v>
      </c>
      <c r="K3210" s="277"/>
    </row>
    <row r="3211" spans="1:11" x14ac:dyDescent="0.15">
      <c r="A3211" s="274">
        <v>3210</v>
      </c>
      <c r="B3211" s="275" t="s">
        <v>3715</v>
      </c>
      <c r="C3211" s="275" t="s">
        <v>1057</v>
      </c>
      <c r="D3211" s="275">
        <v>0</v>
      </c>
      <c r="E3211" s="275">
        <v>100</v>
      </c>
      <c r="F3211" s="275" t="s">
        <v>457</v>
      </c>
      <c r="G3211" s="275">
        <v>1</v>
      </c>
      <c r="H3211" s="275">
        <f>'Pixel-System'!S13</f>
        <v>0</v>
      </c>
      <c r="I3211" s="276" t="s">
        <v>6252</v>
      </c>
      <c r="J3211" s="276">
        <f t="shared" si="49"/>
        <v>0</v>
      </c>
      <c r="K3211" s="277"/>
    </row>
    <row r="3212" spans="1:11" x14ac:dyDescent="0.15">
      <c r="A3212" s="274">
        <v>3211</v>
      </c>
      <c r="B3212" s="275" t="s">
        <v>3716</v>
      </c>
      <c r="C3212" s="275" t="s">
        <v>1057</v>
      </c>
      <c r="D3212" s="275">
        <v>0</v>
      </c>
      <c r="E3212" s="275">
        <v>100</v>
      </c>
      <c r="F3212" s="275" t="s">
        <v>457</v>
      </c>
      <c r="G3212" s="275">
        <v>1</v>
      </c>
      <c r="H3212" s="275">
        <f>'Pixel-System'!S14</f>
        <v>0</v>
      </c>
      <c r="I3212" s="276" t="s">
        <v>6252</v>
      </c>
      <c r="J3212" s="276">
        <f t="shared" si="49"/>
        <v>0</v>
      </c>
      <c r="K3212" s="277"/>
    </row>
    <row r="3213" spans="1:11" x14ac:dyDescent="0.15">
      <c r="A3213" s="274">
        <v>3212</v>
      </c>
      <c r="B3213" s="275" t="s">
        <v>3717</v>
      </c>
      <c r="C3213" s="275" t="s">
        <v>1057</v>
      </c>
      <c r="D3213" s="275">
        <v>0</v>
      </c>
      <c r="E3213" s="275">
        <v>100</v>
      </c>
      <c r="F3213" s="275" t="s">
        <v>457</v>
      </c>
      <c r="G3213" s="275">
        <v>1</v>
      </c>
      <c r="H3213" s="275">
        <f>'Pixel-System'!S15</f>
        <v>0</v>
      </c>
      <c r="I3213" s="276" t="s">
        <v>6252</v>
      </c>
      <c r="J3213" s="276">
        <f t="shared" ref="J3213:J3276" si="50">H3213*100</f>
        <v>0</v>
      </c>
      <c r="K3213" s="277"/>
    </row>
    <row r="3214" spans="1:11" x14ac:dyDescent="0.15">
      <c r="A3214" s="274">
        <v>3213</v>
      </c>
      <c r="B3214" s="275" t="s">
        <v>3718</v>
      </c>
      <c r="C3214" s="275" t="s">
        <v>1057</v>
      </c>
      <c r="D3214" s="275">
        <v>0</v>
      </c>
      <c r="E3214" s="275">
        <v>100</v>
      </c>
      <c r="F3214" s="275" t="s">
        <v>457</v>
      </c>
      <c r="G3214" s="275">
        <v>1</v>
      </c>
      <c r="H3214" s="275">
        <f>'Pixel-System'!S16</f>
        <v>0</v>
      </c>
      <c r="I3214" s="276" t="s">
        <v>6252</v>
      </c>
      <c r="J3214" s="276">
        <f t="shared" si="50"/>
        <v>0</v>
      </c>
      <c r="K3214" s="277"/>
    </row>
    <row r="3215" spans="1:11" x14ac:dyDescent="0.15">
      <c r="A3215" s="274">
        <v>3214</v>
      </c>
      <c r="B3215" s="275" t="s">
        <v>3719</v>
      </c>
      <c r="C3215" s="275" t="s">
        <v>1057</v>
      </c>
      <c r="D3215" s="275">
        <v>0</v>
      </c>
      <c r="E3215" s="275">
        <v>100</v>
      </c>
      <c r="F3215" s="275" t="s">
        <v>457</v>
      </c>
      <c r="G3215" s="275">
        <v>1</v>
      </c>
      <c r="H3215" s="275">
        <f>'Pixel-System'!S17</f>
        <v>0</v>
      </c>
      <c r="I3215" s="276" t="s">
        <v>6252</v>
      </c>
      <c r="J3215" s="276">
        <f t="shared" si="50"/>
        <v>0</v>
      </c>
      <c r="K3215" s="277"/>
    </row>
    <row r="3216" spans="1:11" x14ac:dyDescent="0.15">
      <c r="A3216" s="274">
        <v>3215</v>
      </c>
      <c r="B3216" s="275" t="s">
        <v>3720</v>
      </c>
      <c r="C3216" s="275" t="s">
        <v>1057</v>
      </c>
      <c r="D3216" s="275">
        <v>0</v>
      </c>
      <c r="E3216" s="275">
        <v>100</v>
      </c>
      <c r="F3216" s="275" t="s">
        <v>457</v>
      </c>
      <c r="G3216" s="275">
        <v>1</v>
      </c>
      <c r="H3216" s="275">
        <f>'Pixel-System'!S18</f>
        <v>0</v>
      </c>
      <c r="I3216" s="276" t="s">
        <v>6252</v>
      </c>
      <c r="J3216" s="276">
        <f t="shared" si="50"/>
        <v>0</v>
      </c>
      <c r="K3216" s="277"/>
    </row>
    <row r="3217" spans="1:11" x14ac:dyDescent="0.15">
      <c r="A3217" s="274">
        <v>3216</v>
      </c>
      <c r="B3217" s="275" t="s">
        <v>3721</v>
      </c>
      <c r="C3217" s="275" t="s">
        <v>1057</v>
      </c>
      <c r="D3217" s="275">
        <v>0</v>
      </c>
      <c r="E3217" s="275">
        <v>100</v>
      </c>
      <c r="F3217" s="275" t="s">
        <v>457</v>
      </c>
      <c r="G3217" s="275">
        <v>1</v>
      </c>
      <c r="H3217" s="275">
        <f>'Pixel-System'!S19</f>
        <v>0</v>
      </c>
      <c r="I3217" s="276" t="s">
        <v>6252</v>
      </c>
      <c r="J3217" s="276">
        <f t="shared" si="50"/>
        <v>0</v>
      </c>
      <c r="K3217" s="277"/>
    </row>
    <row r="3218" spans="1:11" x14ac:dyDescent="0.15">
      <c r="A3218" s="274">
        <v>3217</v>
      </c>
      <c r="B3218" s="275" t="s">
        <v>3722</v>
      </c>
      <c r="C3218" s="275" t="s">
        <v>1057</v>
      </c>
      <c r="D3218" s="275">
        <v>0</v>
      </c>
      <c r="E3218" s="275">
        <v>100</v>
      </c>
      <c r="F3218" s="275" t="s">
        <v>457</v>
      </c>
      <c r="G3218" s="275">
        <v>1</v>
      </c>
      <c r="H3218" s="275">
        <f>'Pixel-System'!S20</f>
        <v>0</v>
      </c>
      <c r="I3218" s="276" t="s">
        <v>6252</v>
      </c>
      <c r="J3218" s="276">
        <f t="shared" si="50"/>
        <v>0</v>
      </c>
      <c r="K3218" s="277"/>
    </row>
    <row r="3219" spans="1:11" x14ac:dyDescent="0.15">
      <c r="A3219" s="274">
        <v>3218</v>
      </c>
      <c r="B3219" s="275" t="s">
        <v>3723</v>
      </c>
      <c r="C3219" s="275" t="s">
        <v>1057</v>
      </c>
      <c r="D3219" s="275">
        <v>0</v>
      </c>
      <c r="E3219" s="275">
        <v>100</v>
      </c>
      <c r="F3219" s="275" t="s">
        <v>457</v>
      </c>
      <c r="G3219" s="275">
        <v>1</v>
      </c>
      <c r="H3219" s="275">
        <f>'Pixel-System'!S21</f>
        <v>0</v>
      </c>
      <c r="I3219" s="276" t="s">
        <v>6252</v>
      </c>
      <c r="J3219" s="276">
        <f t="shared" si="50"/>
        <v>0</v>
      </c>
      <c r="K3219" s="277"/>
    </row>
    <row r="3220" spans="1:11" x14ac:dyDescent="0.15">
      <c r="A3220" s="274">
        <v>3219</v>
      </c>
      <c r="B3220" s="275" t="s">
        <v>3724</v>
      </c>
      <c r="C3220" s="275" t="s">
        <v>1057</v>
      </c>
      <c r="D3220" s="275">
        <v>0</v>
      </c>
      <c r="E3220" s="275">
        <v>100</v>
      </c>
      <c r="F3220" s="275" t="s">
        <v>457</v>
      </c>
      <c r="G3220" s="275">
        <v>1</v>
      </c>
      <c r="H3220" s="275">
        <f>'Pixel-System'!S22</f>
        <v>50</v>
      </c>
      <c r="I3220" s="276" t="s">
        <v>6252</v>
      </c>
      <c r="J3220" s="276">
        <f t="shared" si="50"/>
        <v>5000</v>
      </c>
      <c r="K3220" s="277"/>
    </row>
    <row r="3221" spans="1:11" x14ac:dyDescent="0.15">
      <c r="A3221" s="274">
        <v>3220</v>
      </c>
      <c r="B3221" s="275" t="s">
        <v>3725</v>
      </c>
      <c r="C3221" s="275" t="s">
        <v>1057</v>
      </c>
      <c r="D3221" s="275">
        <v>0</v>
      </c>
      <c r="E3221" s="275">
        <v>100</v>
      </c>
      <c r="F3221" s="275" t="s">
        <v>457</v>
      </c>
      <c r="G3221" s="275">
        <v>1</v>
      </c>
      <c r="H3221" s="275">
        <f>'Pixel-System'!S23</f>
        <v>50</v>
      </c>
      <c r="I3221" s="276" t="s">
        <v>6252</v>
      </c>
      <c r="J3221" s="276">
        <f t="shared" si="50"/>
        <v>5000</v>
      </c>
      <c r="K3221" s="277"/>
    </row>
    <row r="3222" spans="1:11" x14ac:dyDescent="0.15">
      <c r="A3222" s="274">
        <v>3221</v>
      </c>
      <c r="B3222" s="275" t="s">
        <v>3726</v>
      </c>
      <c r="C3222" s="275" t="s">
        <v>1057</v>
      </c>
      <c r="D3222" s="275">
        <v>0</v>
      </c>
      <c r="E3222" s="275">
        <v>100</v>
      </c>
      <c r="F3222" s="275" t="s">
        <v>457</v>
      </c>
      <c r="G3222" s="275">
        <v>1</v>
      </c>
      <c r="H3222" s="275">
        <f>'Pixel-System'!S24</f>
        <v>0</v>
      </c>
      <c r="I3222" s="276" t="s">
        <v>6252</v>
      </c>
      <c r="J3222" s="276">
        <f t="shared" si="50"/>
        <v>0</v>
      </c>
      <c r="K3222" s="277"/>
    </row>
    <row r="3223" spans="1:11" x14ac:dyDescent="0.15">
      <c r="A3223" s="274">
        <v>3222</v>
      </c>
      <c r="B3223" s="275" t="s">
        <v>3727</v>
      </c>
      <c r="C3223" s="275" t="s">
        <v>1057</v>
      </c>
      <c r="D3223" s="275">
        <v>0</v>
      </c>
      <c r="E3223" s="275">
        <v>100</v>
      </c>
      <c r="F3223" s="275" t="s">
        <v>457</v>
      </c>
      <c r="G3223" s="275">
        <v>1</v>
      </c>
      <c r="H3223" s="275">
        <f>'Pixel-System'!S25</f>
        <v>0</v>
      </c>
      <c r="I3223" s="276" t="s">
        <v>6252</v>
      </c>
      <c r="J3223" s="276">
        <f t="shared" si="50"/>
        <v>0</v>
      </c>
      <c r="K3223" s="277"/>
    </row>
    <row r="3224" spans="1:11" x14ac:dyDescent="0.15">
      <c r="A3224" s="274">
        <v>3223</v>
      </c>
      <c r="B3224" s="275" t="s">
        <v>3728</v>
      </c>
      <c r="C3224" s="275" t="s">
        <v>1057</v>
      </c>
      <c r="D3224" s="275">
        <v>0</v>
      </c>
      <c r="E3224" s="275">
        <v>100</v>
      </c>
      <c r="F3224" s="275" t="s">
        <v>457</v>
      </c>
      <c r="G3224" s="275">
        <v>1</v>
      </c>
      <c r="H3224" s="275">
        <f>'Pixel-System'!S26</f>
        <v>0</v>
      </c>
      <c r="I3224" s="276" t="s">
        <v>6252</v>
      </c>
      <c r="J3224" s="276">
        <f t="shared" si="50"/>
        <v>0</v>
      </c>
      <c r="K3224" s="277"/>
    </row>
    <row r="3225" spans="1:11" x14ac:dyDescent="0.15">
      <c r="A3225" s="274">
        <v>3224</v>
      </c>
      <c r="B3225" s="275" t="s">
        <v>3729</v>
      </c>
      <c r="C3225" s="275" t="s">
        <v>1057</v>
      </c>
      <c r="D3225" s="275">
        <v>0</v>
      </c>
      <c r="E3225" s="275">
        <v>100</v>
      </c>
      <c r="F3225" s="275" t="s">
        <v>457</v>
      </c>
      <c r="G3225" s="275">
        <v>1</v>
      </c>
      <c r="H3225" s="275">
        <f>'Pixel-System'!S27</f>
        <v>0</v>
      </c>
      <c r="I3225" s="276" t="s">
        <v>6252</v>
      </c>
      <c r="J3225" s="276">
        <f t="shared" si="50"/>
        <v>0</v>
      </c>
      <c r="K3225" s="277"/>
    </row>
    <row r="3226" spans="1:11" x14ac:dyDescent="0.15">
      <c r="A3226" s="274">
        <v>3225</v>
      </c>
      <c r="B3226" s="275" t="s">
        <v>3730</v>
      </c>
      <c r="C3226" s="275" t="s">
        <v>1057</v>
      </c>
      <c r="D3226" s="275">
        <v>0</v>
      </c>
      <c r="E3226" s="275">
        <v>100</v>
      </c>
      <c r="F3226" s="275" t="s">
        <v>457</v>
      </c>
      <c r="G3226" s="275">
        <v>1</v>
      </c>
      <c r="H3226" s="275">
        <f>'Pixel-System'!S28</f>
        <v>0</v>
      </c>
      <c r="I3226" s="276" t="s">
        <v>6252</v>
      </c>
      <c r="J3226" s="276">
        <f t="shared" si="50"/>
        <v>0</v>
      </c>
      <c r="K3226" s="277"/>
    </row>
    <row r="3227" spans="1:11" x14ac:dyDescent="0.15">
      <c r="A3227" s="274">
        <v>3226</v>
      </c>
      <c r="B3227" s="275" t="s">
        <v>3731</v>
      </c>
      <c r="C3227" s="275" t="s">
        <v>1057</v>
      </c>
      <c r="D3227" s="275">
        <v>0</v>
      </c>
      <c r="E3227" s="275">
        <v>100</v>
      </c>
      <c r="F3227" s="275" t="s">
        <v>457</v>
      </c>
      <c r="G3227" s="275">
        <v>1</v>
      </c>
      <c r="H3227" s="275">
        <f>'Pixel-System'!S29</f>
        <v>0</v>
      </c>
      <c r="I3227" s="276" t="s">
        <v>6252</v>
      </c>
      <c r="J3227" s="276">
        <f t="shared" si="50"/>
        <v>0</v>
      </c>
      <c r="K3227" s="277"/>
    </row>
    <row r="3228" spans="1:11" x14ac:dyDescent="0.15">
      <c r="A3228" s="274">
        <v>3227</v>
      </c>
      <c r="B3228" s="275" t="s">
        <v>3732</v>
      </c>
      <c r="C3228" s="275" t="s">
        <v>1057</v>
      </c>
      <c r="D3228" s="275">
        <v>0</v>
      </c>
      <c r="E3228" s="275">
        <v>100</v>
      </c>
      <c r="F3228" s="275" t="s">
        <v>457</v>
      </c>
      <c r="G3228" s="275">
        <v>1</v>
      </c>
      <c r="H3228" s="275">
        <f>'Pixel-System'!S30</f>
        <v>0</v>
      </c>
      <c r="I3228" s="276" t="s">
        <v>6252</v>
      </c>
      <c r="J3228" s="276">
        <f t="shared" si="50"/>
        <v>0</v>
      </c>
      <c r="K3228" s="277"/>
    </row>
    <row r="3229" spans="1:11" x14ac:dyDescent="0.15">
      <c r="A3229" s="274">
        <v>3228</v>
      </c>
      <c r="B3229" s="275" t="s">
        <v>3733</v>
      </c>
      <c r="C3229" s="275" t="s">
        <v>1057</v>
      </c>
      <c r="D3229" s="275">
        <v>0</v>
      </c>
      <c r="E3229" s="275">
        <v>100</v>
      </c>
      <c r="F3229" s="275" t="s">
        <v>457</v>
      </c>
      <c r="G3229" s="275">
        <v>1</v>
      </c>
      <c r="H3229" s="275">
        <f>'Pixel-System'!S31</f>
        <v>0</v>
      </c>
      <c r="I3229" s="276" t="s">
        <v>6252</v>
      </c>
      <c r="J3229" s="276">
        <f t="shared" si="50"/>
        <v>0</v>
      </c>
      <c r="K3229" s="277"/>
    </row>
    <row r="3230" spans="1:11" x14ac:dyDescent="0.15">
      <c r="A3230" s="274">
        <v>3229</v>
      </c>
      <c r="B3230" s="275" t="s">
        <v>3734</v>
      </c>
      <c r="C3230" s="275" t="s">
        <v>1057</v>
      </c>
      <c r="D3230" s="275">
        <v>0</v>
      </c>
      <c r="E3230" s="275">
        <v>100</v>
      </c>
      <c r="F3230" s="275" t="s">
        <v>457</v>
      </c>
      <c r="G3230" s="275">
        <v>1</v>
      </c>
      <c r="H3230" s="275">
        <f>'Pixel-System'!S32</f>
        <v>0</v>
      </c>
      <c r="I3230" s="276" t="s">
        <v>6252</v>
      </c>
      <c r="J3230" s="276">
        <f t="shared" si="50"/>
        <v>0</v>
      </c>
      <c r="K3230" s="277"/>
    </row>
    <row r="3231" spans="1:11" x14ac:dyDescent="0.15">
      <c r="A3231" s="274">
        <v>3230</v>
      </c>
      <c r="B3231" s="275" t="s">
        <v>3735</v>
      </c>
      <c r="C3231" s="275" t="s">
        <v>1057</v>
      </c>
      <c r="D3231" s="275">
        <v>0</v>
      </c>
      <c r="E3231" s="275">
        <v>100</v>
      </c>
      <c r="F3231" s="275" t="s">
        <v>457</v>
      </c>
      <c r="G3231" s="275">
        <v>1</v>
      </c>
      <c r="H3231" s="275">
        <f>'Pixel-System'!S33</f>
        <v>0</v>
      </c>
      <c r="I3231" s="276" t="s">
        <v>6252</v>
      </c>
      <c r="J3231" s="276">
        <f t="shared" si="50"/>
        <v>0</v>
      </c>
      <c r="K3231" s="277"/>
    </row>
    <row r="3232" spans="1:11" x14ac:dyDescent="0.15">
      <c r="A3232" s="274">
        <v>3231</v>
      </c>
      <c r="B3232" s="275" t="s">
        <v>3736</v>
      </c>
      <c r="C3232" s="275" t="s">
        <v>1057</v>
      </c>
      <c r="D3232" s="275">
        <v>0</v>
      </c>
      <c r="E3232" s="275">
        <v>100</v>
      </c>
      <c r="F3232" s="275" t="s">
        <v>457</v>
      </c>
      <c r="G3232" s="275">
        <v>1</v>
      </c>
      <c r="H3232" s="275">
        <f>'Pixel-System'!S34</f>
        <v>0</v>
      </c>
      <c r="I3232" s="276" t="s">
        <v>6252</v>
      </c>
      <c r="J3232" s="276">
        <f t="shared" si="50"/>
        <v>0</v>
      </c>
      <c r="K3232" s="277"/>
    </row>
    <row r="3233" spans="1:11" x14ac:dyDescent="0.15">
      <c r="A3233" s="274">
        <v>3232</v>
      </c>
      <c r="B3233" s="275" t="s">
        <v>3737</v>
      </c>
      <c r="C3233" s="275" t="s">
        <v>1057</v>
      </c>
      <c r="D3233" s="275">
        <v>0</v>
      </c>
      <c r="E3233" s="275">
        <v>100</v>
      </c>
      <c r="F3233" s="275" t="s">
        <v>457</v>
      </c>
      <c r="G3233" s="275">
        <v>1</v>
      </c>
      <c r="H3233" s="275">
        <f>'Pixel-System'!S35</f>
        <v>0</v>
      </c>
      <c r="I3233" s="276" t="s">
        <v>6252</v>
      </c>
      <c r="J3233" s="276">
        <f t="shared" si="50"/>
        <v>0</v>
      </c>
      <c r="K3233" s="277"/>
    </row>
    <row r="3234" spans="1:11" x14ac:dyDescent="0.15">
      <c r="A3234" s="274">
        <v>3233</v>
      </c>
      <c r="B3234" s="275" t="s">
        <v>3738</v>
      </c>
      <c r="C3234" s="275" t="s">
        <v>1057</v>
      </c>
      <c r="D3234" s="275">
        <v>0</v>
      </c>
      <c r="E3234" s="275">
        <v>100</v>
      </c>
      <c r="F3234" s="275" t="s">
        <v>457</v>
      </c>
      <c r="G3234" s="275">
        <v>1</v>
      </c>
      <c r="H3234" s="275">
        <f>'Pixel-System'!S36</f>
        <v>0</v>
      </c>
      <c r="I3234" s="276" t="s">
        <v>6252</v>
      </c>
      <c r="J3234" s="276">
        <f t="shared" si="50"/>
        <v>0</v>
      </c>
      <c r="K3234" s="277"/>
    </row>
    <row r="3235" spans="1:11" x14ac:dyDescent="0.15">
      <c r="A3235" s="274">
        <v>3234</v>
      </c>
      <c r="B3235" s="275" t="s">
        <v>3739</v>
      </c>
      <c r="C3235" s="275" t="s">
        <v>1057</v>
      </c>
      <c r="D3235" s="275">
        <v>0</v>
      </c>
      <c r="E3235" s="275">
        <v>100</v>
      </c>
      <c r="F3235" s="275" t="s">
        <v>457</v>
      </c>
      <c r="G3235" s="275">
        <v>1</v>
      </c>
      <c r="H3235" s="275">
        <f>'Pixel-System'!S37</f>
        <v>0</v>
      </c>
      <c r="I3235" s="276" t="s">
        <v>6252</v>
      </c>
      <c r="J3235" s="276">
        <f t="shared" si="50"/>
        <v>0</v>
      </c>
      <c r="K3235" s="277"/>
    </row>
    <row r="3236" spans="1:11" x14ac:dyDescent="0.15">
      <c r="A3236" s="274">
        <v>3235</v>
      </c>
      <c r="B3236" s="275" t="s">
        <v>3740</v>
      </c>
      <c r="C3236" s="275" t="s">
        <v>1057</v>
      </c>
      <c r="D3236" s="275">
        <v>0</v>
      </c>
      <c r="E3236" s="275">
        <v>100</v>
      </c>
      <c r="F3236" s="275" t="s">
        <v>457</v>
      </c>
      <c r="G3236" s="275">
        <v>1</v>
      </c>
      <c r="H3236" s="275">
        <f>'Pixel-System'!S38</f>
        <v>47</v>
      </c>
      <c r="I3236" s="276" t="s">
        <v>6252</v>
      </c>
      <c r="J3236" s="276">
        <f t="shared" si="50"/>
        <v>4700</v>
      </c>
      <c r="K3236" s="277"/>
    </row>
    <row r="3237" spans="1:11" x14ac:dyDescent="0.15">
      <c r="A3237" s="274">
        <v>3236</v>
      </c>
      <c r="B3237" s="275" t="s">
        <v>3741</v>
      </c>
      <c r="C3237" s="275" t="s">
        <v>1057</v>
      </c>
      <c r="D3237" s="275">
        <v>0</v>
      </c>
      <c r="E3237" s="275">
        <v>100</v>
      </c>
      <c r="F3237" s="275" t="s">
        <v>457</v>
      </c>
      <c r="G3237" s="275">
        <v>1</v>
      </c>
      <c r="H3237" s="275">
        <f>'Pixel-System'!S39</f>
        <v>38</v>
      </c>
      <c r="I3237" s="276" t="s">
        <v>6252</v>
      </c>
      <c r="J3237" s="276">
        <f t="shared" si="50"/>
        <v>3800</v>
      </c>
      <c r="K3237" s="277"/>
    </row>
    <row r="3238" spans="1:11" x14ac:dyDescent="0.15">
      <c r="A3238" s="274">
        <v>3237</v>
      </c>
      <c r="B3238" s="275" t="s">
        <v>3742</v>
      </c>
      <c r="C3238" s="275" t="s">
        <v>1057</v>
      </c>
      <c r="D3238" s="275">
        <v>0</v>
      </c>
      <c r="E3238" s="275">
        <v>100</v>
      </c>
      <c r="F3238" s="275" t="s">
        <v>457</v>
      </c>
      <c r="G3238" s="275">
        <v>1</v>
      </c>
      <c r="H3238" s="275">
        <f>'Pixel-System'!S40</f>
        <v>0</v>
      </c>
      <c r="I3238" s="276" t="s">
        <v>6252</v>
      </c>
      <c r="J3238" s="276">
        <f t="shared" si="50"/>
        <v>0</v>
      </c>
      <c r="K3238" s="277"/>
    </row>
    <row r="3239" spans="1:11" x14ac:dyDescent="0.15">
      <c r="A3239" s="274">
        <v>3238</v>
      </c>
      <c r="B3239" s="275" t="s">
        <v>3743</v>
      </c>
      <c r="C3239" s="275" t="s">
        <v>1057</v>
      </c>
      <c r="D3239" s="275">
        <v>0</v>
      </c>
      <c r="E3239" s="275">
        <v>100</v>
      </c>
      <c r="F3239" s="275" t="s">
        <v>457</v>
      </c>
      <c r="G3239" s="275">
        <v>1</v>
      </c>
      <c r="H3239" s="275">
        <f>'Pixel-System'!S41</f>
        <v>0</v>
      </c>
      <c r="I3239" s="276" t="s">
        <v>6252</v>
      </c>
      <c r="J3239" s="276">
        <f t="shared" si="50"/>
        <v>0</v>
      </c>
      <c r="K3239" s="277"/>
    </row>
    <row r="3240" spans="1:11" x14ac:dyDescent="0.15">
      <c r="A3240" s="274">
        <v>3239</v>
      </c>
      <c r="B3240" s="275" t="s">
        <v>3744</v>
      </c>
      <c r="C3240" s="275" t="s">
        <v>1057</v>
      </c>
      <c r="D3240" s="275">
        <v>0</v>
      </c>
      <c r="E3240" s="275">
        <v>100</v>
      </c>
      <c r="F3240" s="275" t="s">
        <v>457</v>
      </c>
      <c r="G3240" s="275">
        <v>1</v>
      </c>
      <c r="H3240" s="275">
        <f>'Pixel-System'!S42</f>
        <v>0</v>
      </c>
      <c r="I3240" s="276" t="s">
        <v>6252</v>
      </c>
      <c r="J3240" s="276">
        <f t="shared" si="50"/>
        <v>0</v>
      </c>
      <c r="K3240" s="277"/>
    </row>
    <row r="3241" spans="1:11" x14ac:dyDescent="0.15">
      <c r="A3241" s="274">
        <v>3240</v>
      </c>
      <c r="B3241" s="275" t="s">
        <v>3745</v>
      </c>
      <c r="C3241" s="275" t="s">
        <v>1057</v>
      </c>
      <c r="D3241" s="275">
        <v>0</v>
      </c>
      <c r="E3241" s="275">
        <v>100</v>
      </c>
      <c r="F3241" s="275" t="s">
        <v>457</v>
      </c>
      <c r="G3241" s="275">
        <v>1</v>
      </c>
      <c r="H3241" s="275">
        <f>'Pixel-System'!S43</f>
        <v>0</v>
      </c>
      <c r="I3241" s="276" t="s">
        <v>6252</v>
      </c>
      <c r="J3241" s="276">
        <f t="shared" si="50"/>
        <v>0</v>
      </c>
      <c r="K3241" s="277"/>
    </row>
    <row r="3242" spans="1:11" x14ac:dyDescent="0.15">
      <c r="A3242" s="274">
        <v>3241</v>
      </c>
      <c r="B3242" s="275" t="s">
        <v>3746</v>
      </c>
      <c r="C3242" s="275" t="s">
        <v>1057</v>
      </c>
      <c r="D3242" s="275">
        <v>0</v>
      </c>
      <c r="E3242" s="275">
        <v>100</v>
      </c>
      <c r="F3242" s="275" t="s">
        <v>457</v>
      </c>
      <c r="G3242" s="275">
        <v>1</v>
      </c>
      <c r="H3242" s="275">
        <f>'Pixel-System'!S44</f>
        <v>0</v>
      </c>
      <c r="I3242" s="276" t="s">
        <v>6252</v>
      </c>
      <c r="J3242" s="276">
        <f t="shared" si="50"/>
        <v>0</v>
      </c>
      <c r="K3242" s="277"/>
    </row>
    <row r="3243" spans="1:11" x14ac:dyDescent="0.15">
      <c r="A3243" s="274">
        <v>3242</v>
      </c>
      <c r="B3243" s="275" t="s">
        <v>3747</v>
      </c>
      <c r="C3243" s="275" t="s">
        <v>1057</v>
      </c>
      <c r="D3243" s="275">
        <v>0</v>
      </c>
      <c r="E3243" s="275">
        <v>100</v>
      </c>
      <c r="F3243" s="275" t="s">
        <v>457</v>
      </c>
      <c r="G3243" s="275">
        <v>1</v>
      </c>
      <c r="H3243" s="275">
        <f>'Pixel-System'!S45</f>
        <v>0</v>
      </c>
      <c r="I3243" s="276" t="s">
        <v>6252</v>
      </c>
      <c r="J3243" s="276">
        <f t="shared" si="50"/>
        <v>0</v>
      </c>
      <c r="K3243" s="277"/>
    </row>
    <row r="3244" spans="1:11" x14ac:dyDescent="0.15">
      <c r="A3244" s="274">
        <v>3243</v>
      </c>
      <c r="B3244" s="275" t="s">
        <v>3748</v>
      </c>
      <c r="C3244" s="275" t="s">
        <v>1057</v>
      </c>
      <c r="D3244" s="275">
        <v>0</v>
      </c>
      <c r="E3244" s="275">
        <v>100</v>
      </c>
      <c r="F3244" s="275" t="s">
        <v>457</v>
      </c>
      <c r="G3244" s="275">
        <v>1</v>
      </c>
      <c r="H3244" s="275">
        <f>'Pixel-System'!S46</f>
        <v>0</v>
      </c>
      <c r="I3244" s="276" t="s">
        <v>6252</v>
      </c>
      <c r="J3244" s="276">
        <f t="shared" si="50"/>
        <v>0</v>
      </c>
      <c r="K3244" s="277"/>
    </row>
    <row r="3245" spans="1:11" x14ac:dyDescent="0.15">
      <c r="A3245" s="274">
        <v>3244</v>
      </c>
      <c r="B3245" s="275" t="s">
        <v>3749</v>
      </c>
      <c r="C3245" s="275" t="s">
        <v>1057</v>
      </c>
      <c r="D3245" s="275">
        <v>0</v>
      </c>
      <c r="E3245" s="275">
        <v>100</v>
      </c>
      <c r="F3245" s="275" t="s">
        <v>457</v>
      </c>
      <c r="G3245" s="275">
        <v>1</v>
      </c>
      <c r="H3245" s="275">
        <f>'Pixel-System'!S47</f>
        <v>0</v>
      </c>
      <c r="I3245" s="276" t="s">
        <v>6252</v>
      </c>
      <c r="J3245" s="276">
        <f t="shared" si="50"/>
        <v>0</v>
      </c>
      <c r="K3245" s="277"/>
    </row>
    <row r="3246" spans="1:11" x14ac:dyDescent="0.15">
      <c r="A3246" s="274">
        <v>3245</v>
      </c>
      <c r="B3246" s="275" t="s">
        <v>3750</v>
      </c>
      <c r="C3246" s="275" t="s">
        <v>1057</v>
      </c>
      <c r="D3246" s="275">
        <v>0</v>
      </c>
      <c r="E3246" s="275">
        <v>100</v>
      </c>
      <c r="F3246" s="275" t="s">
        <v>457</v>
      </c>
      <c r="G3246" s="275">
        <v>1</v>
      </c>
      <c r="H3246" s="275">
        <f>'Pixel-System'!S48</f>
        <v>0</v>
      </c>
      <c r="I3246" s="276" t="s">
        <v>6252</v>
      </c>
      <c r="J3246" s="276">
        <f t="shared" si="50"/>
        <v>0</v>
      </c>
      <c r="K3246" s="277"/>
    </row>
    <row r="3247" spans="1:11" x14ac:dyDescent="0.15">
      <c r="A3247" s="274">
        <v>3246</v>
      </c>
      <c r="B3247" s="275" t="s">
        <v>3751</v>
      </c>
      <c r="C3247" s="275" t="s">
        <v>1057</v>
      </c>
      <c r="D3247" s="275">
        <v>0</v>
      </c>
      <c r="E3247" s="275">
        <v>100</v>
      </c>
      <c r="F3247" s="275" t="s">
        <v>457</v>
      </c>
      <c r="G3247" s="275">
        <v>1</v>
      </c>
      <c r="H3247" s="275">
        <f>'Pixel-System'!S49</f>
        <v>0</v>
      </c>
      <c r="I3247" s="276" t="s">
        <v>6252</v>
      </c>
      <c r="J3247" s="276">
        <f t="shared" si="50"/>
        <v>0</v>
      </c>
      <c r="K3247" s="277"/>
    </row>
    <row r="3248" spans="1:11" x14ac:dyDescent="0.15">
      <c r="A3248" s="274">
        <v>3247</v>
      </c>
      <c r="B3248" s="275" t="s">
        <v>3752</v>
      </c>
      <c r="C3248" s="275" t="s">
        <v>1057</v>
      </c>
      <c r="D3248" s="275">
        <v>0</v>
      </c>
      <c r="E3248" s="275">
        <v>100</v>
      </c>
      <c r="F3248" s="275" t="s">
        <v>457</v>
      </c>
      <c r="G3248" s="275">
        <v>1</v>
      </c>
      <c r="H3248" s="275">
        <f>'Pixel-System'!S50</f>
        <v>0</v>
      </c>
      <c r="I3248" s="276" t="s">
        <v>6252</v>
      </c>
      <c r="J3248" s="276">
        <f t="shared" si="50"/>
        <v>0</v>
      </c>
      <c r="K3248" s="277"/>
    </row>
    <row r="3249" spans="1:11" x14ac:dyDescent="0.15">
      <c r="A3249" s="274">
        <v>3248</v>
      </c>
      <c r="B3249" s="275" t="s">
        <v>3753</v>
      </c>
      <c r="C3249" s="275" t="s">
        <v>1057</v>
      </c>
      <c r="D3249" s="275">
        <v>0</v>
      </c>
      <c r="E3249" s="275">
        <v>100</v>
      </c>
      <c r="F3249" s="275" t="s">
        <v>457</v>
      </c>
      <c r="G3249" s="275">
        <v>1</v>
      </c>
      <c r="H3249" s="275">
        <f>'Pixel-System'!S51</f>
        <v>0</v>
      </c>
      <c r="I3249" s="276" t="s">
        <v>6252</v>
      </c>
      <c r="J3249" s="276">
        <f t="shared" si="50"/>
        <v>0</v>
      </c>
      <c r="K3249" s="277"/>
    </row>
    <row r="3250" spans="1:11" x14ac:dyDescent="0.15">
      <c r="A3250" s="274">
        <v>3249</v>
      </c>
      <c r="B3250" s="275" t="s">
        <v>3754</v>
      </c>
      <c r="C3250" s="275" t="s">
        <v>1057</v>
      </c>
      <c r="D3250" s="275">
        <v>0</v>
      </c>
      <c r="E3250" s="275">
        <v>100</v>
      </c>
      <c r="F3250" s="275" t="s">
        <v>457</v>
      </c>
      <c r="G3250" s="275">
        <v>1</v>
      </c>
      <c r="H3250" s="275">
        <f>'Pixel-System'!S52</f>
        <v>0</v>
      </c>
      <c r="I3250" s="276" t="s">
        <v>6252</v>
      </c>
      <c r="J3250" s="276">
        <f t="shared" si="50"/>
        <v>0</v>
      </c>
      <c r="K3250" s="277"/>
    </row>
    <row r="3251" spans="1:11" x14ac:dyDescent="0.15">
      <c r="A3251" s="274">
        <v>3250</v>
      </c>
      <c r="B3251" s="275" t="s">
        <v>3755</v>
      </c>
      <c r="C3251" s="275" t="s">
        <v>1057</v>
      </c>
      <c r="D3251" s="275">
        <v>0</v>
      </c>
      <c r="E3251" s="275">
        <v>100</v>
      </c>
      <c r="F3251" s="275" t="s">
        <v>457</v>
      </c>
      <c r="G3251" s="275">
        <v>1</v>
      </c>
      <c r="H3251" s="275">
        <f>'Pixel-System'!S53</f>
        <v>0</v>
      </c>
      <c r="I3251" s="276" t="s">
        <v>6252</v>
      </c>
      <c r="J3251" s="276">
        <f t="shared" si="50"/>
        <v>0</v>
      </c>
      <c r="K3251" s="277"/>
    </row>
    <row r="3252" spans="1:11" x14ac:dyDescent="0.15">
      <c r="A3252" s="274">
        <v>3251</v>
      </c>
      <c r="B3252" s="275" t="s">
        <v>3756</v>
      </c>
      <c r="C3252" s="275" t="s">
        <v>1057</v>
      </c>
      <c r="D3252" s="275">
        <v>0</v>
      </c>
      <c r="E3252" s="275">
        <v>100</v>
      </c>
      <c r="F3252" s="275" t="s">
        <v>457</v>
      </c>
      <c r="G3252" s="275">
        <v>1</v>
      </c>
      <c r="H3252" s="275">
        <f>'Pixel-System'!S54</f>
        <v>7</v>
      </c>
      <c r="I3252" s="276" t="s">
        <v>6252</v>
      </c>
      <c r="J3252" s="276">
        <f t="shared" si="50"/>
        <v>700</v>
      </c>
      <c r="K3252" s="277"/>
    </row>
    <row r="3253" spans="1:11" x14ac:dyDescent="0.15">
      <c r="A3253" s="274">
        <v>3252</v>
      </c>
      <c r="B3253" s="275" t="s">
        <v>3757</v>
      </c>
      <c r="C3253" s="275" t="s">
        <v>1057</v>
      </c>
      <c r="D3253" s="275">
        <v>0</v>
      </c>
      <c r="E3253" s="275">
        <v>100</v>
      </c>
      <c r="F3253" s="275" t="s">
        <v>457</v>
      </c>
      <c r="G3253" s="275">
        <v>1</v>
      </c>
      <c r="H3253" s="275">
        <f>'Pixel-System'!S55</f>
        <v>5</v>
      </c>
      <c r="I3253" s="276" t="s">
        <v>6252</v>
      </c>
      <c r="J3253" s="276">
        <f t="shared" si="50"/>
        <v>500</v>
      </c>
      <c r="K3253" s="277"/>
    </row>
    <row r="3254" spans="1:11" x14ac:dyDescent="0.15">
      <c r="A3254" s="274">
        <v>3253</v>
      </c>
      <c r="B3254" s="275" t="s">
        <v>3758</v>
      </c>
      <c r="C3254" s="275" t="s">
        <v>1057</v>
      </c>
      <c r="D3254" s="275">
        <v>0</v>
      </c>
      <c r="E3254" s="275">
        <v>100</v>
      </c>
      <c r="F3254" s="275" t="s">
        <v>457</v>
      </c>
      <c r="G3254" s="275">
        <v>1</v>
      </c>
      <c r="H3254" s="275">
        <f>'Pixel-System'!S56</f>
        <v>4</v>
      </c>
      <c r="I3254" s="276" t="s">
        <v>6252</v>
      </c>
      <c r="J3254" s="276">
        <f t="shared" si="50"/>
        <v>400</v>
      </c>
      <c r="K3254" s="277"/>
    </row>
    <row r="3255" spans="1:11" x14ac:dyDescent="0.15">
      <c r="A3255" s="274">
        <v>3254</v>
      </c>
      <c r="B3255" s="275" t="s">
        <v>3759</v>
      </c>
      <c r="C3255" s="275" t="s">
        <v>1057</v>
      </c>
      <c r="D3255" s="275">
        <v>0</v>
      </c>
      <c r="E3255" s="275">
        <v>100</v>
      </c>
      <c r="F3255" s="275" t="s">
        <v>457</v>
      </c>
      <c r="G3255" s="275">
        <v>1</v>
      </c>
      <c r="H3255" s="275">
        <f>'Pixel-System'!S57</f>
        <v>0</v>
      </c>
      <c r="I3255" s="276" t="s">
        <v>6252</v>
      </c>
      <c r="J3255" s="276">
        <f t="shared" si="50"/>
        <v>0</v>
      </c>
      <c r="K3255" s="277"/>
    </row>
    <row r="3256" spans="1:11" x14ac:dyDescent="0.15">
      <c r="A3256" s="274">
        <v>3255</v>
      </c>
      <c r="B3256" s="275" t="s">
        <v>3760</v>
      </c>
      <c r="C3256" s="275" t="s">
        <v>1057</v>
      </c>
      <c r="D3256" s="275">
        <v>0</v>
      </c>
      <c r="E3256" s="275">
        <v>100</v>
      </c>
      <c r="F3256" s="275" t="s">
        <v>457</v>
      </c>
      <c r="G3256" s="275">
        <v>1</v>
      </c>
      <c r="H3256" s="275">
        <f>'Pixel-System'!S58</f>
        <v>100</v>
      </c>
      <c r="I3256" s="276" t="s">
        <v>6252</v>
      </c>
      <c r="J3256" s="276">
        <f t="shared" si="50"/>
        <v>10000</v>
      </c>
      <c r="K3256" s="277"/>
    </row>
    <row r="3257" spans="1:11" x14ac:dyDescent="0.15">
      <c r="A3257" s="274">
        <v>3256</v>
      </c>
      <c r="B3257" s="275" t="s">
        <v>3761</v>
      </c>
      <c r="C3257" s="275" t="s">
        <v>1057</v>
      </c>
      <c r="D3257" s="275">
        <v>0</v>
      </c>
      <c r="E3257" s="275">
        <v>100</v>
      </c>
      <c r="F3257" s="275" t="s">
        <v>457</v>
      </c>
      <c r="G3257" s="275">
        <v>1</v>
      </c>
      <c r="H3257" s="275">
        <f>'Pixel-System'!S59</f>
        <v>100</v>
      </c>
      <c r="I3257" s="276" t="s">
        <v>6252</v>
      </c>
      <c r="J3257" s="276">
        <f t="shared" si="50"/>
        <v>10000</v>
      </c>
      <c r="K3257" s="277"/>
    </row>
    <row r="3258" spans="1:11" x14ac:dyDescent="0.15">
      <c r="A3258" s="274">
        <v>3257</v>
      </c>
      <c r="B3258" s="275" t="s">
        <v>3762</v>
      </c>
      <c r="C3258" s="275" t="s">
        <v>1057</v>
      </c>
      <c r="D3258" s="275">
        <v>0</v>
      </c>
      <c r="E3258" s="275">
        <v>100</v>
      </c>
      <c r="F3258" s="275" t="s">
        <v>457</v>
      </c>
      <c r="G3258" s="275">
        <v>1</v>
      </c>
      <c r="H3258" s="275">
        <f>'Pixel-System'!S60</f>
        <v>100</v>
      </c>
      <c r="I3258" s="276" t="s">
        <v>6252</v>
      </c>
      <c r="J3258" s="276">
        <f t="shared" si="50"/>
        <v>10000</v>
      </c>
      <c r="K3258" s="277"/>
    </row>
    <row r="3259" spans="1:11" x14ac:dyDescent="0.15">
      <c r="A3259" s="274">
        <v>3258</v>
      </c>
      <c r="B3259" s="275" t="s">
        <v>3763</v>
      </c>
      <c r="C3259" s="275" t="s">
        <v>1057</v>
      </c>
      <c r="D3259" s="275">
        <v>0</v>
      </c>
      <c r="E3259" s="275">
        <v>100</v>
      </c>
      <c r="F3259" s="275" t="s">
        <v>457</v>
      </c>
      <c r="G3259" s="275">
        <v>1</v>
      </c>
      <c r="H3259" s="275">
        <f>'Pixel-System'!S61</f>
        <v>100</v>
      </c>
      <c r="I3259" s="276" t="s">
        <v>6252</v>
      </c>
      <c r="J3259" s="276">
        <f t="shared" si="50"/>
        <v>10000</v>
      </c>
      <c r="K3259" s="277"/>
    </row>
    <row r="3260" spans="1:11" x14ac:dyDescent="0.15">
      <c r="A3260" s="274">
        <v>3259</v>
      </c>
      <c r="B3260" s="275" t="s">
        <v>3764</v>
      </c>
      <c r="C3260" s="275" t="s">
        <v>1057</v>
      </c>
      <c r="D3260" s="275">
        <v>0</v>
      </c>
      <c r="E3260" s="275">
        <v>100</v>
      </c>
      <c r="F3260" s="275" t="s">
        <v>457</v>
      </c>
      <c r="G3260" s="275">
        <v>1</v>
      </c>
      <c r="H3260" s="275">
        <f>'Pixel-System'!S62</f>
        <v>0</v>
      </c>
      <c r="I3260" s="276" t="s">
        <v>6252</v>
      </c>
      <c r="J3260" s="276">
        <f t="shared" si="50"/>
        <v>0</v>
      </c>
      <c r="K3260" s="277"/>
    </row>
    <row r="3261" spans="1:11" x14ac:dyDescent="0.15">
      <c r="A3261" s="274">
        <v>3260</v>
      </c>
      <c r="B3261" s="275" t="s">
        <v>3765</v>
      </c>
      <c r="C3261" s="275" t="s">
        <v>1057</v>
      </c>
      <c r="D3261" s="275">
        <v>0</v>
      </c>
      <c r="E3261" s="275">
        <v>100</v>
      </c>
      <c r="F3261" s="275" t="s">
        <v>457</v>
      </c>
      <c r="G3261" s="275">
        <v>1</v>
      </c>
      <c r="H3261" s="275">
        <f>'Pixel-System'!S63</f>
        <v>0</v>
      </c>
      <c r="I3261" s="276" t="s">
        <v>6252</v>
      </c>
      <c r="J3261" s="276">
        <f t="shared" si="50"/>
        <v>0</v>
      </c>
      <c r="K3261" s="277"/>
    </row>
    <row r="3262" spans="1:11" x14ac:dyDescent="0.15">
      <c r="A3262" s="274">
        <v>3261</v>
      </c>
      <c r="B3262" s="275" t="s">
        <v>3766</v>
      </c>
      <c r="C3262" s="275" t="s">
        <v>1057</v>
      </c>
      <c r="D3262" s="275">
        <v>0</v>
      </c>
      <c r="E3262" s="275">
        <v>100</v>
      </c>
      <c r="F3262" s="275" t="s">
        <v>457</v>
      </c>
      <c r="G3262" s="275">
        <v>1</v>
      </c>
      <c r="H3262" s="275">
        <f>'Pixel-System'!S64</f>
        <v>0</v>
      </c>
      <c r="I3262" s="276" t="s">
        <v>6252</v>
      </c>
      <c r="J3262" s="276">
        <f t="shared" si="50"/>
        <v>0</v>
      </c>
      <c r="K3262" s="277"/>
    </row>
    <row r="3263" spans="1:11" x14ac:dyDescent="0.15">
      <c r="A3263" s="274">
        <v>3262</v>
      </c>
      <c r="B3263" s="275" t="s">
        <v>3767</v>
      </c>
      <c r="C3263" s="275" t="s">
        <v>1057</v>
      </c>
      <c r="D3263" s="275">
        <v>0</v>
      </c>
      <c r="E3263" s="275">
        <v>100</v>
      </c>
      <c r="F3263" s="275" t="s">
        <v>457</v>
      </c>
      <c r="G3263" s="275">
        <v>1</v>
      </c>
      <c r="H3263" s="275">
        <f>'Pixel-System'!S65</f>
        <v>0</v>
      </c>
      <c r="I3263" s="276" t="s">
        <v>6252</v>
      </c>
      <c r="J3263" s="276">
        <f t="shared" si="50"/>
        <v>0</v>
      </c>
      <c r="K3263" s="277"/>
    </row>
    <row r="3264" spans="1:11" x14ac:dyDescent="0.15">
      <c r="A3264" s="274">
        <v>3263</v>
      </c>
      <c r="B3264" s="275" t="s">
        <v>3768</v>
      </c>
      <c r="C3264" s="275" t="s">
        <v>1057</v>
      </c>
      <c r="D3264" s="275">
        <v>0</v>
      </c>
      <c r="E3264" s="275">
        <v>100</v>
      </c>
      <c r="F3264" s="275" t="s">
        <v>457</v>
      </c>
      <c r="G3264" s="275">
        <v>1</v>
      </c>
      <c r="H3264" s="275">
        <f>'Pixel-System'!S66</f>
        <v>0</v>
      </c>
      <c r="I3264" s="276" t="s">
        <v>6252</v>
      </c>
      <c r="J3264" s="276">
        <f t="shared" si="50"/>
        <v>0</v>
      </c>
      <c r="K3264" s="277"/>
    </row>
    <row r="3265" spans="1:11" x14ac:dyDescent="0.15">
      <c r="A3265" s="274">
        <v>3264</v>
      </c>
      <c r="B3265" s="275" t="s">
        <v>3769</v>
      </c>
      <c r="C3265" s="275" t="s">
        <v>1057</v>
      </c>
      <c r="D3265" s="275">
        <v>0</v>
      </c>
      <c r="E3265" s="275">
        <v>100</v>
      </c>
      <c r="F3265" s="275" t="s">
        <v>457</v>
      </c>
      <c r="G3265" s="275">
        <v>1</v>
      </c>
      <c r="H3265" s="275">
        <f>'Pixel-System'!S67</f>
        <v>0</v>
      </c>
      <c r="I3265" s="276" t="s">
        <v>6252</v>
      </c>
      <c r="J3265" s="276">
        <f t="shared" si="50"/>
        <v>0</v>
      </c>
      <c r="K3265" s="277"/>
    </row>
    <row r="3266" spans="1:11" x14ac:dyDescent="0.15">
      <c r="A3266" s="274">
        <v>3265</v>
      </c>
      <c r="B3266" s="275" t="s">
        <v>3770</v>
      </c>
      <c r="C3266" s="275" t="s">
        <v>1057</v>
      </c>
      <c r="D3266" s="275">
        <v>0</v>
      </c>
      <c r="E3266" s="275">
        <v>100</v>
      </c>
      <c r="F3266" s="275" t="s">
        <v>457</v>
      </c>
      <c r="G3266" s="275">
        <v>1</v>
      </c>
      <c r="H3266" s="275">
        <f>'Pixel-System'!S68</f>
        <v>0</v>
      </c>
      <c r="I3266" s="276" t="s">
        <v>6252</v>
      </c>
      <c r="J3266" s="276">
        <f t="shared" si="50"/>
        <v>0</v>
      </c>
      <c r="K3266" s="277"/>
    </row>
    <row r="3267" spans="1:11" x14ac:dyDescent="0.15">
      <c r="A3267" s="274">
        <v>3266</v>
      </c>
      <c r="B3267" s="275" t="s">
        <v>3771</v>
      </c>
      <c r="C3267" s="275" t="s">
        <v>1057</v>
      </c>
      <c r="D3267" s="275">
        <v>0</v>
      </c>
      <c r="E3267" s="275">
        <v>100</v>
      </c>
      <c r="F3267" s="275" t="s">
        <v>457</v>
      </c>
      <c r="G3267" s="275">
        <v>1</v>
      </c>
      <c r="H3267" s="275">
        <f>'Pixel-System'!S69</f>
        <v>0</v>
      </c>
      <c r="I3267" s="276" t="s">
        <v>6252</v>
      </c>
      <c r="J3267" s="276">
        <f t="shared" si="50"/>
        <v>0</v>
      </c>
      <c r="K3267" s="277"/>
    </row>
    <row r="3268" spans="1:11" x14ac:dyDescent="0.15">
      <c r="A3268" s="274">
        <v>3267</v>
      </c>
      <c r="B3268" s="275" t="s">
        <v>3772</v>
      </c>
      <c r="C3268" s="275" t="s">
        <v>1057</v>
      </c>
      <c r="D3268" s="275">
        <v>0</v>
      </c>
      <c r="E3268" s="275">
        <v>100</v>
      </c>
      <c r="F3268" s="275" t="s">
        <v>457</v>
      </c>
      <c r="G3268" s="275">
        <v>1</v>
      </c>
      <c r="H3268" s="275">
        <f>'Pixel-System'!S70</f>
        <v>7</v>
      </c>
      <c r="I3268" s="276" t="s">
        <v>6252</v>
      </c>
      <c r="J3268" s="276">
        <f t="shared" si="50"/>
        <v>700</v>
      </c>
      <c r="K3268" s="277"/>
    </row>
    <row r="3269" spans="1:11" x14ac:dyDescent="0.15">
      <c r="A3269" s="274">
        <v>3268</v>
      </c>
      <c r="B3269" s="275" t="s">
        <v>3773</v>
      </c>
      <c r="C3269" s="275" t="s">
        <v>1057</v>
      </c>
      <c r="D3269" s="275">
        <v>0</v>
      </c>
      <c r="E3269" s="275">
        <v>100</v>
      </c>
      <c r="F3269" s="275" t="s">
        <v>457</v>
      </c>
      <c r="G3269" s="275">
        <v>1</v>
      </c>
      <c r="H3269" s="275">
        <f>'Pixel-System'!S71</f>
        <v>5</v>
      </c>
      <c r="I3269" s="276" t="s">
        <v>6252</v>
      </c>
      <c r="J3269" s="276">
        <f t="shared" si="50"/>
        <v>500</v>
      </c>
      <c r="K3269" s="277"/>
    </row>
    <row r="3270" spans="1:11" x14ac:dyDescent="0.15">
      <c r="A3270" s="274">
        <v>3269</v>
      </c>
      <c r="B3270" s="275" t="s">
        <v>3774</v>
      </c>
      <c r="C3270" s="275" t="s">
        <v>1057</v>
      </c>
      <c r="D3270" s="275">
        <v>0</v>
      </c>
      <c r="E3270" s="275">
        <v>100</v>
      </c>
      <c r="F3270" s="275" t="s">
        <v>457</v>
      </c>
      <c r="G3270" s="275">
        <v>1</v>
      </c>
      <c r="H3270" s="275">
        <f>'Pixel-System'!S72</f>
        <v>4</v>
      </c>
      <c r="I3270" s="276" t="s">
        <v>6252</v>
      </c>
      <c r="J3270" s="276">
        <f t="shared" si="50"/>
        <v>400</v>
      </c>
      <c r="K3270" s="277"/>
    </row>
    <row r="3271" spans="1:11" x14ac:dyDescent="0.15">
      <c r="A3271" s="274">
        <v>3270</v>
      </c>
      <c r="B3271" s="275" t="s">
        <v>3775</v>
      </c>
      <c r="C3271" s="275" t="s">
        <v>1057</v>
      </c>
      <c r="D3271" s="275">
        <v>0</v>
      </c>
      <c r="E3271" s="275">
        <v>100</v>
      </c>
      <c r="F3271" s="275" t="s">
        <v>457</v>
      </c>
      <c r="G3271" s="275">
        <v>1</v>
      </c>
      <c r="H3271" s="275">
        <f>'Pixel-System'!S73</f>
        <v>0</v>
      </c>
      <c r="I3271" s="276" t="s">
        <v>6252</v>
      </c>
      <c r="J3271" s="276">
        <f t="shared" si="50"/>
        <v>0</v>
      </c>
      <c r="K3271" s="277"/>
    </row>
    <row r="3272" spans="1:11" x14ac:dyDescent="0.15">
      <c r="A3272" s="274">
        <v>3271</v>
      </c>
      <c r="B3272" s="275" t="s">
        <v>3776</v>
      </c>
      <c r="C3272" s="275" t="s">
        <v>1057</v>
      </c>
      <c r="D3272" s="275">
        <v>0</v>
      </c>
      <c r="E3272" s="275">
        <v>100</v>
      </c>
      <c r="F3272" s="275" t="s">
        <v>457</v>
      </c>
      <c r="G3272" s="275">
        <v>1</v>
      </c>
      <c r="H3272" s="275">
        <f>'Pixel-System'!S74</f>
        <v>100</v>
      </c>
      <c r="I3272" s="276" t="s">
        <v>6252</v>
      </c>
      <c r="J3272" s="276">
        <f t="shared" si="50"/>
        <v>10000</v>
      </c>
      <c r="K3272" s="277"/>
    </row>
    <row r="3273" spans="1:11" x14ac:dyDescent="0.15">
      <c r="A3273" s="274">
        <v>3272</v>
      </c>
      <c r="B3273" s="275" t="s">
        <v>3777</v>
      </c>
      <c r="C3273" s="275" t="s">
        <v>1057</v>
      </c>
      <c r="D3273" s="275">
        <v>0</v>
      </c>
      <c r="E3273" s="275">
        <v>100</v>
      </c>
      <c r="F3273" s="275" t="s">
        <v>457</v>
      </c>
      <c r="G3273" s="275">
        <v>1</v>
      </c>
      <c r="H3273" s="275">
        <f>'Pixel-System'!S75</f>
        <v>100</v>
      </c>
      <c r="I3273" s="276" t="s">
        <v>6252</v>
      </c>
      <c r="J3273" s="276">
        <f t="shared" si="50"/>
        <v>10000</v>
      </c>
      <c r="K3273" s="277"/>
    </row>
    <row r="3274" spans="1:11" x14ac:dyDescent="0.15">
      <c r="A3274" s="274">
        <v>3273</v>
      </c>
      <c r="B3274" s="275" t="s">
        <v>3778</v>
      </c>
      <c r="C3274" s="275" t="s">
        <v>1057</v>
      </c>
      <c r="D3274" s="275">
        <v>0</v>
      </c>
      <c r="E3274" s="275">
        <v>100</v>
      </c>
      <c r="F3274" s="275" t="s">
        <v>457</v>
      </c>
      <c r="G3274" s="275">
        <v>1</v>
      </c>
      <c r="H3274" s="275">
        <f>'Pixel-System'!S76</f>
        <v>100</v>
      </c>
      <c r="I3274" s="276" t="s">
        <v>6252</v>
      </c>
      <c r="J3274" s="276">
        <f t="shared" si="50"/>
        <v>10000</v>
      </c>
      <c r="K3274" s="277"/>
    </row>
    <row r="3275" spans="1:11" x14ac:dyDescent="0.15">
      <c r="A3275" s="274">
        <v>3274</v>
      </c>
      <c r="B3275" s="275" t="s">
        <v>3779</v>
      </c>
      <c r="C3275" s="275" t="s">
        <v>1057</v>
      </c>
      <c r="D3275" s="275">
        <v>0</v>
      </c>
      <c r="E3275" s="275">
        <v>100</v>
      </c>
      <c r="F3275" s="275" t="s">
        <v>457</v>
      </c>
      <c r="G3275" s="275">
        <v>1</v>
      </c>
      <c r="H3275" s="275">
        <f>'Pixel-System'!S77</f>
        <v>100</v>
      </c>
      <c r="I3275" s="276" t="s">
        <v>6252</v>
      </c>
      <c r="J3275" s="276">
        <f t="shared" si="50"/>
        <v>10000</v>
      </c>
      <c r="K3275" s="277"/>
    </row>
    <row r="3276" spans="1:11" x14ac:dyDescent="0.15">
      <c r="A3276" s="274">
        <v>3275</v>
      </c>
      <c r="B3276" s="275" t="s">
        <v>3780</v>
      </c>
      <c r="C3276" s="275" t="s">
        <v>1057</v>
      </c>
      <c r="D3276" s="275">
        <v>0</v>
      </c>
      <c r="E3276" s="275">
        <v>100</v>
      </c>
      <c r="F3276" s="275" t="s">
        <v>457</v>
      </c>
      <c r="G3276" s="275">
        <v>1</v>
      </c>
      <c r="H3276" s="275">
        <f>'Pixel-System'!S78</f>
        <v>100</v>
      </c>
      <c r="I3276" s="276" t="s">
        <v>6252</v>
      </c>
      <c r="J3276" s="276">
        <f t="shared" si="50"/>
        <v>10000</v>
      </c>
      <c r="K3276" s="277"/>
    </row>
    <row r="3277" spans="1:11" x14ac:dyDescent="0.15">
      <c r="A3277" s="274">
        <v>3276</v>
      </c>
      <c r="B3277" s="275" t="s">
        <v>3781</v>
      </c>
      <c r="C3277" s="275" t="s">
        <v>1057</v>
      </c>
      <c r="D3277" s="275">
        <v>0</v>
      </c>
      <c r="E3277" s="275">
        <v>100</v>
      </c>
      <c r="F3277" s="275" t="s">
        <v>457</v>
      </c>
      <c r="G3277" s="275">
        <v>1</v>
      </c>
      <c r="H3277" s="275">
        <f>'Pixel-System'!S79</f>
        <v>100</v>
      </c>
      <c r="I3277" s="276" t="s">
        <v>6252</v>
      </c>
      <c r="J3277" s="276">
        <f t="shared" ref="J3277:J3340" si="51">H3277*100</f>
        <v>10000</v>
      </c>
      <c r="K3277" s="277"/>
    </row>
    <row r="3278" spans="1:11" x14ac:dyDescent="0.15">
      <c r="A3278" s="274">
        <v>3277</v>
      </c>
      <c r="B3278" s="275" t="s">
        <v>3782</v>
      </c>
      <c r="C3278" s="275" t="s">
        <v>1057</v>
      </c>
      <c r="D3278" s="275">
        <v>0</v>
      </c>
      <c r="E3278" s="275">
        <v>100</v>
      </c>
      <c r="F3278" s="275" t="s">
        <v>457</v>
      </c>
      <c r="G3278" s="275">
        <v>1</v>
      </c>
      <c r="H3278" s="275">
        <f>'Pixel-System'!S80</f>
        <v>100</v>
      </c>
      <c r="I3278" s="276" t="s">
        <v>6252</v>
      </c>
      <c r="J3278" s="276">
        <f t="shared" si="51"/>
        <v>10000</v>
      </c>
      <c r="K3278" s="277"/>
    </row>
    <row r="3279" spans="1:11" x14ac:dyDescent="0.15">
      <c r="A3279" s="274">
        <v>3278</v>
      </c>
      <c r="B3279" s="275" t="s">
        <v>3783</v>
      </c>
      <c r="C3279" s="275" t="s">
        <v>1057</v>
      </c>
      <c r="D3279" s="275">
        <v>0</v>
      </c>
      <c r="E3279" s="275">
        <v>100</v>
      </c>
      <c r="F3279" s="275" t="s">
        <v>457</v>
      </c>
      <c r="G3279" s="275">
        <v>1</v>
      </c>
      <c r="H3279" s="275">
        <f>'Pixel-System'!S81</f>
        <v>100</v>
      </c>
      <c r="I3279" s="276" t="s">
        <v>6252</v>
      </c>
      <c r="J3279" s="276">
        <f t="shared" si="51"/>
        <v>10000</v>
      </c>
      <c r="K3279" s="277"/>
    </row>
    <row r="3280" spans="1:11" x14ac:dyDescent="0.15">
      <c r="A3280" s="274">
        <v>3279</v>
      </c>
      <c r="B3280" s="275" t="s">
        <v>3784</v>
      </c>
      <c r="C3280" s="275" t="s">
        <v>1057</v>
      </c>
      <c r="D3280" s="275">
        <v>0</v>
      </c>
      <c r="E3280" s="275">
        <v>100</v>
      </c>
      <c r="F3280" s="275" t="s">
        <v>457</v>
      </c>
      <c r="G3280" s="275">
        <v>1</v>
      </c>
      <c r="H3280" s="275">
        <f>'Pixel-System'!S82</f>
        <v>100</v>
      </c>
      <c r="I3280" s="276" t="s">
        <v>6252</v>
      </c>
      <c r="J3280" s="276">
        <f t="shared" si="51"/>
        <v>10000</v>
      </c>
      <c r="K3280" s="277"/>
    </row>
    <row r="3281" spans="1:11" x14ac:dyDescent="0.15">
      <c r="A3281" s="274">
        <v>3280</v>
      </c>
      <c r="B3281" s="275" t="s">
        <v>3785</v>
      </c>
      <c r="C3281" s="275" t="s">
        <v>1057</v>
      </c>
      <c r="D3281" s="275">
        <v>0</v>
      </c>
      <c r="E3281" s="275">
        <v>100</v>
      </c>
      <c r="F3281" s="275" t="s">
        <v>457</v>
      </c>
      <c r="G3281" s="275">
        <v>1</v>
      </c>
      <c r="H3281" s="275">
        <f>'Pixel-System'!S83</f>
        <v>100</v>
      </c>
      <c r="I3281" s="276" t="s">
        <v>6252</v>
      </c>
      <c r="J3281" s="276">
        <f t="shared" si="51"/>
        <v>10000</v>
      </c>
      <c r="K3281" s="277"/>
    </row>
    <row r="3282" spans="1:11" x14ac:dyDescent="0.15">
      <c r="A3282" s="274">
        <v>3281</v>
      </c>
      <c r="B3282" s="275" t="s">
        <v>3786</v>
      </c>
      <c r="C3282" s="275" t="s">
        <v>1057</v>
      </c>
      <c r="D3282" s="275">
        <v>0</v>
      </c>
      <c r="E3282" s="275">
        <v>100</v>
      </c>
      <c r="F3282" s="275" t="s">
        <v>457</v>
      </c>
      <c r="G3282" s="275">
        <v>1</v>
      </c>
      <c r="H3282" s="275">
        <f>'Pixel-System'!S84</f>
        <v>100</v>
      </c>
      <c r="I3282" s="276" t="s">
        <v>6252</v>
      </c>
      <c r="J3282" s="276">
        <f t="shared" si="51"/>
        <v>10000</v>
      </c>
      <c r="K3282" s="277"/>
    </row>
    <row r="3283" spans="1:11" x14ac:dyDescent="0.15">
      <c r="A3283" s="274">
        <v>3282</v>
      </c>
      <c r="B3283" s="275" t="s">
        <v>3787</v>
      </c>
      <c r="C3283" s="275" t="s">
        <v>1057</v>
      </c>
      <c r="D3283" s="275">
        <v>0</v>
      </c>
      <c r="E3283" s="275">
        <v>100</v>
      </c>
      <c r="F3283" s="275" t="s">
        <v>457</v>
      </c>
      <c r="G3283" s="275">
        <v>1</v>
      </c>
      <c r="H3283" s="275">
        <f>'Pixel-System'!S85</f>
        <v>100</v>
      </c>
      <c r="I3283" s="276" t="s">
        <v>6252</v>
      </c>
      <c r="J3283" s="276">
        <f t="shared" si="51"/>
        <v>10000</v>
      </c>
      <c r="K3283" s="277"/>
    </row>
    <row r="3284" spans="1:11" x14ac:dyDescent="0.15">
      <c r="A3284" s="274">
        <v>3283</v>
      </c>
      <c r="B3284" s="275" t="s">
        <v>3788</v>
      </c>
      <c r="C3284" s="275" t="s">
        <v>1057</v>
      </c>
      <c r="D3284" s="275">
        <v>0</v>
      </c>
      <c r="E3284" s="275">
        <v>100</v>
      </c>
      <c r="F3284" s="275" t="s">
        <v>457</v>
      </c>
      <c r="G3284" s="275">
        <v>1</v>
      </c>
      <c r="H3284" s="275">
        <f>'Pixel-System'!S86</f>
        <v>10</v>
      </c>
      <c r="I3284" s="276" t="s">
        <v>6252</v>
      </c>
      <c r="J3284" s="276">
        <f t="shared" si="51"/>
        <v>1000</v>
      </c>
      <c r="K3284" s="277"/>
    </row>
    <row r="3285" spans="1:11" x14ac:dyDescent="0.15">
      <c r="A3285" s="274">
        <v>3284</v>
      </c>
      <c r="B3285" s="275" t="s">
        <v>3789</v>
      </c>
      <c r="C3285" s="275" t="s">
        <v>1057</v>
      </c>
      <c r="D3285" s="275">
        <v>0</v>
      </c>
      <c r="E3285" s="275">
        <v>100</v>
      </c>
      <c r="F3285" s="275" t="s">
        <v>457</v>
      </c>
      <c r="G3285" s="275">
        <v>1</v>
      </c>
      <c r="H3285" s="275">
        <f>'Pixel-System'!S87</f>
        <v>9</v>
      </c>
      <c r="I3285" s="276" t="s">
        <v>6252</v>
      </c>
      <c r="J3285" s="276">
        <f t="shared" si="51"/>
        <v>900</v>
      </c>
      <c r="K3285" s="277"/>
    </row>
    <row r="3286" spans="1:11" x14ac:dyDescent="0.15">
      <c r="A3286" s="274">
        <v>3285</v>
      </c>
      <c r="B3286" s="275" t="s">
        <v>3790</v>
      </c>
      <c r="C3286" s="275" t="s">
        <v>1057</v>
      </c>
      <c r="D3286" s="275">
        <v>0</v>
      </c>
      <c r="E3286" s="275">
        <v>100</v>
      </c>
      <c r="F3286" s="275" t="s">
        <v>457</v>
      </c>
      <c r="G3286" s="275">
        <v>1</v>
      </c>
      <c r="H3286" s="275">
        <f>'Pixel-System'!S88</f>
        <v>8</v>
      </c>
      <c r="I3286" s="276" t="s">
        <v>6252</v>
      </c>
      <c r="J3286" s="276">
        <f t="shared" si="51"/>
        <v>800</v>
      </c>
      <c r="K3286" s="277"/>
    </row>
    <row r="3287" spans="1:11" x14ac:dyDescent="0.15">
      <c r="A3287" s="274">
        <v>3286</v>
      </c>
      <c r="B3287" s="275" t="s">
        <v>3791</v>
      </c>
      <c r="C3287" s="275" t="s">
        <v>1057</v>
      </c>
      <c r="D3287" s="275">
        <v>0</v>
      </c>
      <c r="E3287" s="275">
        <v>100</v>
      </c>
      <c r="F3287" s="275" t="s">
        <v>457</v>
      </c>
      <c r="G3287" s="275">
        <v>1</v>
      </c>
      <c r="H3287" s="275">
        <f>'Pixel-System'!S89</f>
        <v>0</v>
      </c>
      <c r="I3287" s="276" t="s">
        <v>6252</v>
      </c>
      <c r="J3287" s="276">
        <f t="shared" si="51"/>
        <v>0</v>
      </c>
      <c r="K3287" s="277"/>
    </row>
    <row r="3288" spans="1:11" x14ac:dyDescent="0.15">
      <c r="A3288" s="274">
        <v>3287</v>
      </c>
      <c r="B3288" s="275" t="s">
        <v>3792</v>
      </c>
      <c r="C3288" s="275" t="s">
        <v>1057</v>
      </c>
      <c r="D3288" s="275">
        <v>0</v>
      </c>
      <c r="E3288" s="275">
        <v>100</v>
      </c>
      <c r="F3288" s="275" t="s">
        <v>457</v>
      </c>
      <c r="G3288" s="275">
        <v>1</v>
      </c>
      <c r="H3288" s="275">
        <f>'Pixel-System'!S90</f>
        <v>100</v>
      </c>
      <c r="I3288" s="276" t="s">
        <v>6252</v>
      </c>
      <c r="J3288" s="276">
        <f t="shared" si="51"/>
        <v>10000</v>
      </c>
      <c r="K3288" s="277"/>
    </row>
    <row r="3289" spans="1:11" x14ac:dyDescent="0.15">
      <c r="A3289" s="274">
        <v>3288</v>
      </c>
      <c r="B3289" s="275" t="s">
        <v>3793</v>
      </c>
      <c r="C3289" s="275" t="s">
        <v>1057</v>
      </c>
      <c r="D3289" s="275">
        <v>0</v>
      </c>
      <c r="E3289" s="275">
        <v>100</v>
      </c>
      <c r="F3289" s="275" t="s">
        <v>457</v>
      </c>
      <c r="G3289" s="275">
        <v>1</v>
      </c>
      <c r="H3289" s="275">
        <f>'Pixel-System'!S91</f>
        <v>100</v>
      </c>
      <c r="I3289" s="276" t="s">
        <v>6252</v>
      </c>
      <c r="J3289" s="276">
        <f t="shared" si="51"/>
        <v>10000</v>
      </c>
      <c r="K3289" s="277"/>
    </row>
    <row r="3290" spans="1:11" x14ac:dyDescent="0.15">
      <c r="A3290" s="274">
        <v>3289</v>
      </c>
      <c r="B3290" s="275" t="s">
        <v>3794</v>
      </c>
      <c r="C3290" s="275" t="s">
        <v>1057</v>
      </c>
      <c r="D3290" s="275">
        <v>0</v>
      </c>
      <c r="E3290" s="275">
        <v>100</v>
      </c>
      <c r="F3290" s="275" t="s">
        <v>457</v>
      </c>
      <c r="G3290" s="275">
        <v>1</v>
      </c>
      <c r="H3290" s="275">
        <f>'Pixel-System'!S92</f>
        <v>100</v>
      </c>
      <c r="I3290" s="276" t="s">
        <v>6252</v>
      </c>
      <c r="J3290" s="276">
        <f t="shared" si="51"/>
        <v>10000</v>
      </c>
      <c r="K3290" s="277"/>
    </row>
    <row r="3291" spans="1:11" x14ac:dyDescent="0.15">
      <c r="A3291" s="274">
        <v>3290</v>
      </c>
      <c r="B3291" s="275" t="s">
        <v>3795</v>
      </c>
      <c r="C3291" s="275" t="s">
        <v>1057</v>
      </c>
      <c r="D3291" s="275">
        <v>0</v>
      </c>
      <c r="E3291" s="275">
        <v>100</v>
      </c>
      <c r="F3291" s="275" t="s">
        <v>457</v>
      </c>
      <c r="G3291" s="275">
        <v>1</v>
      </c>
      <c r="H3291" s="275">
        <f>'Pixel-System'!S93</f>
        <v>100</v>
      </c>
      <c r="I3291" s="276" t="s">
        <v>6252</v>
      </c>
      <c r="J3291" s="276">
        <f t="shared" si="51"/>
        <v>10000</v>
      </c>
      <c r="K3291" s="277"/>
    </row>
    <row r="3292" spans="1:11" x14ac:dyDescent="0.15">
      <c r="A3292" s="274">
        <v>3291</v>
      </c>
      <c r="B3292" s="275" t="s">
        <v>3796</v>
      </c>
      <c r="C3292" s="275" t="s">
        <v>1057</v>
      </c>
      <c r="D3292" s="275">
        <v>0</v>
      </c>
      <c r="E3292" s="275">
        <v>100</v>
      </c>
      <c r="F3292" s="275" t="s">
        <v>457</v>
      </c>
      <c r="G3292" s="275">
        <v>1</v>
      </c>
      <c r="H3292" s="275">
        <f>'Pixel-System'!S94</f>
        <v>100</v>
      </c>
      <c r="I3292" s="276" t="s">
        <v>6252</v>
      </c>
      <c r="J3292" s="276">
        <f t="shared" si="51"/>
        <v>10000</v>
      </c>
      <c r="K3292" s="277"/>
    </row>
    <row r="3293" spans="1:11" x14ac:dyDescent="0.15">
      <c r="A3293" s="274">
        <v>3292</v>
      </c>
      <c r="B3293" s="275" t="s">
        <v>3797</v>
      </c>
      <c r="C3293" s="275" t="s">
        <v>1057</v>
      </c>
      <c r="D3293" s="275">
        <v>0</v>
      </c>
      <c r="E3293" s="275">
        <v>100</v>
      </c>
      <c r="F3293" s="275" t="s">
        <v>457</v>
      </c>
      <c r="G3293" s="275">
        <v>1</v>
      </c>
      <c r="H3293" s="275">
        <f>'Pixel-System'!S95</f>
        <v>100</v>
      </c>
      <c r="I3293" s="276" t="s">
        <v>6252</v>
      </c>
      <c r="J3293" s="276">
        <f t="shared" si="51"/>
        <v>10000</v>
      </c>
      <c r="K3293" s="277"/>
    </row>
    <row r="3294" spans="1:11" x14ac:dyDescent="0.15">
      <c r="A3294" s="274">
        <v>3293</v>
      </c>
      <c r="B3294" s="275" t="s">
        <v>3798</v>
      </c>
      <c r="C3294" s="275" t="s">
        <v>1057</v>
      </c>
      <c r="D3294" s="275">
        <v>0</v>
      </c>
      <c r="E3294" s="275">
        <v>100</v>
      </c>
      <c r="F3294" s="275" t="s">
        <v>457</v>
      </c>
      <c r="G3294" s="275">
        <v>1</v>
      </c>
      <c r="H3294" s="275">
        <f>'Pixel-System'!S96</f>
        <v>100</v>
      </c>
      <c r="I3294" s="276" t="s">
        <v>6252</v>
      </c>
      <c r="J3294" s="276">
        <f t="shared" si="51"/>
        <v>10000</v>
      </c>
      <c r="K3294" s="277"/>
    </row>
    <row r="3295" spans="1:11" x14ac:dyDescent="0.15">
      <c r="A3295" s="274">
        <v>3294</v>
      </c>
      <c r="B3295" s="275" t="s">
        <v>3799</v>
      </c>
      <c r="C3295" s="275" t="s">
        <v>1057</v>
      </c>
      <c r="D3295" s="275">
        <v>0</v>
      </c>
      <c r="E3295" s="275">
        <v>100</v>
      </c>
      <c r="F3295" s="275" t="s">
        <v>457</v>
      </c>
      <c r="G3295" s="275">
        <v>1</v>
      </c>
      <c r="H3295" s="275">
        <f>'Pixel-System'!S97</f>
        <v>100</v>
      </c>
      <c r="I3295" s="276" t="s">
        <v>6252</v>
      </c>
      <c r="J3295" s="276">
        <f t="shared" si="51"/>
        <v>10000</v>
      </c>
      <c r="K3295" s="277"/>
    </row>
    <row r="3296" spans="1:11" x14ac:dyDescent="0.15">
      <c r="A3296" s="274">
        <v>3295</v>
      </c>
      <c r="B3296" s="275" t="s">
        <v>3800</v>
      </c>
      <c r="C3296" s="275" t="s">
        <v>1057</v>
      </c>
      <c r="D3296" s="275">
        <v>0</v>
      </c>
      <c r="E3296" s="275">
        <v>100</v>
      </c>
      <c r="F3296" s="275" t="s">
        <v>457</v>
      </c>
      <c r="G3296" s="275">
        <v>1</v>
      </c>
      <c r="H3296" s="275">
        <f>'Pixel-System'!S98</f>
        <v>100</v>
      </c>
      <c r="I3296" s="276" t="s">
        <v>6252</v>
      </c>
      <c r="J3296" s="276">
        <f t="shared" si="51"/>
        <v>10000</v>
      </c>
      <c r="K3296" s="277"/>
    </row>
    <row r="3297" spans="1:11" x14ac:dyDescent="0.15">
      <c r="A3297" s="274">
        <v>3296</v>
      </c>
      <c r="B3297" s="275" t="s">
        <v>3801</v>
      </c>
      <c r="C3297" s="275" t="s">
        <v>1057</v>
      </c>
      <c r="D3297" s="275">
        <v>0</v>
      </c>
      <c r="E3297" s="275">
        <v>100</v>
      </c>
      <c r="F3297" s="275" t="s">
        <v>457</v>
      </c>
      <c r="G3297" s="275">
        <v>1</v>
      </c>
      <c r="H3297" s="275">
        <f>'Pixel-System'!S99</f>
        <v>100</v>
      </c>
      <c r="I3297" s="276" t="s">
        <v>6252</v>
      </c>
      <c r="J3297" s="276">
        <f t="shared" si="51"/>
        <v>10000</v>
      </c>
      <c r="K3297" s="277"/>
    </row>
    <row r="3298" spans="1:11" x14ac:dyDescent="0.15">
      <c r="A3298" s="274">
        <v>3297</v>
      </c>
      <c r="B3298" s="275" t="s">
        <v>3802</v>
      </c>
      <c r="C3298" s="275" t="s">
        <v>1057</v>
      </c>
      <c r="D3298" s="275">
        <v>0</v>
      </c>
      <c r="E3298" s="275">
        <v>100</v>
      </c>
      <c r="F3298" s="275" t="s">
        <v>457</v>
      </c>
      <c r="G3298" s="275">
        <v>1</v>
      </c>
      <c r="H3298" s="275">
        <f>'Pixel-System'!S100</f>
        <v>100</v>
      </c>
      <c r="I3298" s="276" t="s">
        <v>6252</v>
      </c>
      <c r="J3298" s="276">
        <f t="shared" si="51"/>
        <v>10000</v>
      </c>
      <c r="K3298" s="277"/>
    </row>
    <row r="3299" spans="1:11" x14ac:dyDescent="0.15">
      <c r="A3299" s="274">
        <v>3298</v>
      </c>
      <c r="B3299" s="275" t="s">
        <v>3803</v>
      </c>
      <c r="C3299" s="275" t="s">
        <v>1057</v>
      </c>
      <c r="D3299" s="275">
        <v>0</v>
      </c>
      <c r="E3299" s="275">
        <v>100</v>
      </c>
      <c r="F3299" s="275" t="s">
        <v>457</v>
      </c>
      <c r="G3299" s="275">
        <v>1</v>
      </c>
      <c r="H3299" s="275">
        <f>'Pixel-System'!S101</f>
        <v>100</v>
      </c>
      <c r="I3299" s="276" t="s">
        <v>6252</v>
      </c>
      <c r="J3299" s="276">
        <f t="shared" si="51"/>
        <v>10000</v>
      </c>
      <c r="K3299" s="277"/>
    </row>
    <row r="3300" spans="1:11" x14ac:dyDescent="0.15">
      <c r="A3300" s="274">
        <v>3299</v>
      </c>
      <c r="B3300" s="275" t="s">
        <v>3804</v>
      </c>
      <c r="C3300" s="275" t="s">
        <v>1057</v>
      </c>
      <c r="D3300" s="275">
        <v>0</v>
      </c>
      <c r="E3300" s="275">
        <v>100</v>
      </c>
      <c r="F3300" s="275" t="s">
        <v>457</v>
      </c>
      <c r="G3300" s="275">
        <v>1</v>
      </c>
      <c r="H3300" s="275">
        <f>'Pixel-System'!S102</f>
        <v>9</v>
      </c>
      <c r="I3300" s="276" t="s">
        <v>6252</v>
      </c>
      <c r="J3300" s="276">
        <f t="shared" si="51"/>
        <v>900</v>
      </c>
      <c r="K3300" s="277"/>
    </row>
    <row r="3301" spans="1:11" x14ac:dyDescent="0.15">
      <c r="A3301" s="274">
        <v>3300</v>
      </c>
      <c r="B3301" s="275" t="s">
        <v>3805</v>
      </c>
      <c r="C3301" s="275" t="s">
        <v>1057</v>
      </c>
      <c r="D3301" s="275">
        <v>0</v>
      </c>
      <c r="E3301" s="275">
        <v>100</v>
      </c>
      <c r="F3301" s="275" t="s">
        <v>457</v>
      </c>
      <c r="G3301" s="275">
        <v>1</v>
      </c>
      <c r="H3301" s="275">
        <f>'Pixel-System'!S103</f>
        <v>8</v>
      </c>
      <c r="I3301" s="276" t="s">
        <v>6252</v>
      </c>
      <c r="J3301" s="276">
        <f t="shared" si="51"/>
        <v>800</v>
      </c>
      <c r="K3301" s="277"/>
    </row>
    <row r="3302" spans="1:11" x14ac:dyDescent="0.15">
      <c r="A3302" s="274">
        <v>3301</v>
      </c>
      <c r="B3302" s="275" t="s">
        <v>3806</v>
      </c>
      <c r="C3302" s="275" t="s">
        <v>1057</v>
      </c>
      <c r="D3302" s="275">
        <v>0</v>
      </c>
      <c r="E3302" s="275">
        <v>100</v>
      </c>
      <c r="F3302" s="275" t="s">
        <v>457</v>
      </c>
      <c r="G3302" s="275">
        <v>1</v>
      </c>
      <c r="H3302" s="275">
        <f>'Pixel-System'!S104</f>
        <v>7</v>
      </c>
      <c r="I3302" s="276" t="s">
        <v>6252</v>
      </c>
      <c r="J3302" s="276">
        <f t="shared" si="51"/>
        <v>700</v>
      </c>
      <c r="K3302" s="277"/>
    </row>
    <row r="3303" spans="1:11" x14ac:dyDescent="0.15">
      <c r="A3303" s="274">
        <v>3302</v>
      </c>
      <c r="B3303" s="275" t="s">
        <v>3807</v>
      </c>
      <c r="C3303" s="275" t="s">
        <v>1057</v>
      </c>
      <c r="D3303" s="275">
        <v>0</v>
      </c>
      <c r="E3303" s="275">
        <v>100</v>
      </c>
      <c r="F3303" s="275" t="s">
        <v>457</v>
      </c>
      <c r="G3303" s="275">
        <v>1</v>
      </c>
      <c r="H3303" s="275">
        <f>'Pixel-System'!S105</f>
        <v>0</v>
      </c>
      <c r="I3303" s="276" t="s">
        <v>6252</v>
      </c>
      <c r="J3303" s="276">
        <f t="shared" si="51"/>
        <v>0</v>
      </c>
      <c r="K3303" s="277"/>
    </row>
    <row r="3304" spans="1:11" x14ac:dyDescent="0.15">
      <c r="A3304" s="274">
        <v>3303</v>
      </c>
      <c r="B3304" s="275" t="s">
        <v>3808</v>
      </c>
      <c r="C3304" s="275" t="s">
        <v>1057</v>
      </c>
      <c r="D3304" s="275">
        <v>0</v>
      </c>
      <c r="E3304" s="275">
        <v>100</v>
      </c>
      <c r="F3304" s="275" t="s">
        <v>457</v>
      </c>
      <c r="G3304" s="275">
        <v>1</v>
      </c>
      <c r="H3304" s="275">
        <f>'Pixel-System'!AC10</f>
        <v>100</v>
      </c>
      <c r="I3304" s="276" t="s">
        <v>6253</v>
      </c>
      <c r="J3304" s="276">
        <f t="shared" si="51"/>
        <v>10000</v>
      </c>
      <c r="K3304" s="277"/>
    </row>
    <row r="3305" spans="1:11" x14ac:dyDescent="0.15">
      <c r="A3305" s="274">
        <v>3304</v>
      </c>
      <c r="B3305" s="275" t="s">
        <v>3810</v>
      </c>
      <c r="C3305" s="275" t="s">
        <v>1057</v>
      </c>
      <c r="D3305" s="275">
        <v>0</v>
      </c>
      <c r="E3305" s="275">
        <v>100</v>
      </c>
      <c r="F3305" s="275" t="s">
        <v>457</v>
      </c>
      <c r="G3305" s="275">
        <v>1</v>
      </c>
      <c r="H3305" s="275">
        <f>'Pixel-System'!AC11</f>
        <v>100</v>
      </c>
      <c r="I3305" s="276" t="s">
        <v>6253</v>
      </c>
      <c r="J3305" s="276">
        <f t="shared" si="51"/>
        <v>10000</v>
      </c>
      <c r="K3305" s="277"/>
    </row>
    <row r="3306" spans="1:11" x14ac:dyDescent="0.15">
      <c r="A3306" s="274">
        <v>3305</v>
      </c>
      <c r="B3306" s="275" t="s">
        <v>3811</v>
      </c>
      <c r="C3306" s="275" t="s">
        <v>1057</v>
      </c>
      <c r="D3306" s="275">
        <v>0</v>
      </c>
      <c r="E3306" s="275">
        <v>100</v>
      </c>
      <c r="F3306" s="275" t="s">
        <v>457</v>
      </c>
      <c r="G3306" s="275">
        <v>1</v>
      </c>
      <c r="H3306" s="275">
        <f>'Pixel-System'!AC12</f>
        <v>100</v>
      </c>
      <c r="I3306" s="276" t="s">
        <v>6253</v>
      </c>
      <c r="J3306" s="276">
        <f t="shared" si="51"/>
        <v>10000</v>
      </c>
      <c r="K3306" s="277"/>
    </row>
    <row r="3307" spans="1:11" x14ac:dyDescent="0.15">
      <c r="A3307" s="274">
        <v>3306</v>
      </c>
      <c r="B3307" s="275" t="s">
        <v>3812</v>
      </c>
      <c r="C3307" s="275" t="s">
        <v>1057</v>
      </c>
      <c r="D3307" s="275">
        <v>0</v>
      </c>
      <c r="E3307" s="275">
        <v>100</v>
      </c>
      <c r="F3307" s="275" t="s">
        <v>457</v>
      </c>
      <c r="G3307" s="275">
        <v>1</v>
      </c>
      <c r="H3307" s="275">
        <f>'Pixel-System'!AC13</f>
        <v>100</v>
      </c>
      <c r="I3307" s="276" t="s">
        <v>6253</v>
      </c>
      <c r="J3307" s="276">
        <f t="shared" si="51"/>
        <v>10000</v>
      </c>
      <c r="K3307" s="277"/>
    </row>
    <row r="3308" spans="1:11" x14ac:dyDescent="0.15">
      <c r="A3308" s="274">
        <v>3307</v>
      </c>
      <c r="B3308" s="275" t="s">
        <v>3813</v>
      </c>
      <c r="C3308" s="275" t="s">
        <v>1057</v>
      </c>
      <c r="D3308" s="275">
        <v>0</v>
      </c>
      <c r="E3308" s="275">
        <v>100</v>
      </c>
      <c r="F3308" s="275" t="s">
        <v>457</v>
      </c>
      <c r="G3308" s="275">
        <v>1</v>
      </c>
      <c r="H3308" s="275">
        <f>'Pixel-System'!AC14</f>
        <v>100</v>
      </c>
      <c r="I3308" s="276" t="s">
        <v>6253</v>
      </c>
      <c r="J3308" s="276">
        <f t="shared" si="51"/>
        <v>10000</v>
      </c>
      <c r="K3308" s="277"/>
    </row>
    <row r="3309" spans="1:11" x14ac:dyDescent="0.15">
      <c r="A3309" s="274">
        <v>3308</v>
      </c>
      <c r="B3309" s="275" t="s">
        <v>3814</v>
      </c>
      <c r="C3309" s="275" t="s">
        <v>1057</v>
      </c>
      <c r="D3309" s="275">
        <v>0</v>
      </c>
      <c r="E3309" s="275">
        <v>100</v>
      </c>
      <c r="F3309" s="275" t="s">
        <v>457</v>
      </c>
      <c r="G3309" s="275">
        <v>1</v>
      </c>
      <c r="H3309" s="275">
        <f>'Pixel-System'!AC15</f>
        <v>100</v>
      </c>
      <c r="I3309" s="276" t="s">
        <v>6253</v>
      </c>
      <c r="J3309" s="276">
        <f t="shared" si="51"/>
        <v>10000</v>
      </c>
      <c r="K3309" s="277"/>
    </row>
    <row r="3310" spans="1:11" x14ac:dyDescent="0.15">
      <c r="A3310" s="274">
        <v>3309</v>
      </c>
      <c r="B3310" s="275" t="s">
        <v>3815</v>
      </c>
      <c r="C3310" s="275" t="s">
        <v>1057</v>
      </c>
      <c r="D3310" s="275">
        <v>0</v>
      </c>
      <c r="E3310" s="275">
        <v>100</v>
      </c>
      <c r="F3310" s="275" t="s">
        <v>457</v>
      </c>
      <c r="G3310" s="275">
        <v>1</v>
      </c>
      <c r="H3310" s="275">
        <f>'Pixel-System'!AC16</f>
        <v>100</v>
      </c>
      <c r="I3310" s="276" t="s">
        <v>6253</v>
      </c>
      <c r="J3310" s="276">
        <f t="shared" si="51"/>
        <v>10000</v>
      </c>
      <c r="K3310" s="277"/>
    </row>
    <row r="3311" spans="1:11" x14ac:dyDescent="0.15">
      <c r="A3311" s="274">
        <v>3310</v>
      </c>
      <c r="B3311" s="275" t="s">
        <v>3816</v>
      </c>
      <c r="C3311" s="275" t="s">
        <v>1057</v>
      </c>
      <c r="D3311" s="275">
        <v>0</v>
      </c>
      <c r="E3311" s="275">
        <v>100</v>
      </c>
      <c r="F3311" s="275" t="s">
        <v>457</v>
      </c>
      <c r="G3311" s="275">
        <v>1</v>
      </c>
      <c r="H3311" s="275">
        <f>'Pixel-System'!AC17</f>
        <v>100</v>
      </c>
      <c r="I3311" s="276" t="s">
        <v>6253</v>
      </c>
      <c r="J3311" s="276">
        <f t="shared" si="51"/>
        <v>10000</v>
      </c>
      <c r="K3311" s="277"/>
    </row>
    <row r="3312" spans="1:11" x14ac:dyDescent="0.15">
      <c r="A3312" s="274">
        <v>3311</v>
      </c>
      <c r="B3312" s="275" t="s">
        <v>3817</v>
      </c>
      <c r="C3312" s="275" t="s">
        <v>1057</v>
      </c>
      <c r="D3312" s="275">
        <v>0</v>
      </c>
      <c r="E3312" s="275">
        <v>100</v>
      </c>
      <c r="F3312" s="275" t="s">
        <v>457</v>
      </c>
      <c r="G3312" s="275">
        <v>1</v>
      </c>
      <c r="H3312" s="275">
        <f>'Pixel-System'!AC18</f>
        <v>100</v>
      </c>
      <c r="I3312" s="276" t="s">
        <v>6253</v>
      </c>
      <c r="J3312" s="276">
        <f t="shared" si="51"/>
        <v>10000</v>
      </c>
      <c r="K3312" s="277"/>
    </row>
    <row r="3313" spans="1:11" x14ac:dyDescent="0.15">
      <c r="A3313" s="274">
        <v>3312</v>
      </c>
      <c r="B3313" s="275" t="s">
        <v>3818</v>
      </c>
      <c r="C3313" s="275" t="s">
        <v>1057</v>
      </c>
      <c r="D3313" s="275">
        <v>0</v>
      </c>
      <c r="E3313" s="275">
        <v>100</v>
      </c>
      <c r="F3313" s="275" t="s">
        <v>457</v>
      </c>
      <c r="G3313" s="275">
        <v>1</v>
      </c>
      <c r="H3313" s="275">
        <f>'Pixel-System'!AC19</f>
        <v>100</v>
      </c>
      <c r="I3313" s="276" t="s">
        <v>6253</v>
      </c>
      <c r="J3313" s="276">
        <f t="shared" si="51"/>
        <v>10000</v>
      </c>
      <c r="K3313" s="277"/>
    </row>
    <row r="3314" spans="1:11" x14ac:dyDescent="0.15">
      <c r="A3314" s="274">
        <v>3313</v>
      </c>
      <c r="B3314" s="275" t="s">
        <v>3819</v>
      </c>
      <c r="C3314" s="275" t="s">
        <v>1057</v>
      </c>
      <c r="D3314" s="275">
        <v>0</v>
      </c>
      <c r="E3314" s="275">
        <v>100</v>
      </c>
      <c r="F3314" s="275" t="s">
        <v>457</v>
      </c>
      <c r="G3314" s="275">
        <v>1</v>
      </c>
      <c r="H3314" s="275">
        <f>'Pixel-System'!AC20</f>
        <v>100</v>
      </c>
      <c r="I3314" s="276" t="s">
        <v>6253</v>
      </c>
      <c r="J3314" s="276">
        <f t="shared" si="51"/>
        <v>10000</v>
      </c>
      <c r="K3314" s="277"/>
    </row>
    <row r="3315" spans="1:11" x14ac:dyDescent="0.15">
      <c r="A3315" s="274">
        <v>3314</v>
      </c>
      <c r="B3315" s="275" t="s">
        <v>3820</v>
      </c>
      <c r="C3315" s="275" t="s">
        <v>1057</v>
      </c>
      <c r="D3315" s="275">
        <v>0</v>
      </c>
      <c r="E3315" s="275">
        <v>100</v>
      </c>
      <c r="F3315" s="275" t="s">
        <v>457</v>
      </c>
      <c r="G3315" s="275">
        <v>1</v>
      </c>
      <c r="H3315" s="275">
        <f>'Pixel-System'!AC21</f>
        <v>100</v>
      </c>
      <c r="I3315" s="276" t="s">
        <v>6253</v>
      </c>
      <c r="J3315" s="276">
        <f t="shared" si="51"/>
        <v>10000</v>
      </c>
      <c r="K3315" s="277"/>
    </row>
    <row r="3316" spans="1:11" x14ac:dyDescent="0.15">
      <c r="A3316" s="274">
        <v>3315</v>
      </c>
      <c r="B3316" s="275" t="s">
        <v>3821</v>
      </c>
      <c r="C3316" s="275" t="s">
        <v>1057</v>
      </c>
      <c r="D3316" s="275">
        <v>0</v>
      </c>
      <c r="E3316" s="275">
        <v>100</v>
      </c>
      <c r="F3316" s="275" t="s">
        <v>457</v>
      </c>
      <c r="G3316" s="275">
        <v>1</v>
      </c>
      <c r="H3316" s="275">
        <f>'Pixel-System'!AC22</f>
        <v>46</v>
      </c>
      <c r="I3316" s="276" t="s">
        <v>6253</v>
      </c>
      <c r="J3316" s="276">
        <f t="shared" si="51"/>
        <v>4600</v>
      </c>
      <c r="K3316" s="277"/>
    </row>
    <row r="3317" spans="1:11" x14ac:dyDescent="0.15">
      <c r="A3317" s="274">
        <v>3316</v>
      </c>
      <c r="B3317" s="275" t="s">
        <v>3822</v>
      </c>
      <c r="C3317" s="275" t="s">
        <v>1057</v>
      </c>
      <c r="D3317" s="275">
        <v>0</v>
      </c>
      <c r="E3317" s="275">
        <v>100</v>
      </c>
      <c r="F3317" s="275" t="s">
        <v>457</v>
      </c>
      <c r="G3317" s="275">
        <v>1</v>
      </c>
      <c r="H3317" s="275">
        <f>'Pixel-System'!AC23</f>
        <v>38</v>
      </c>
      <c r="I3317" s="276" t="s">
        <v>6253</v>
      </c>
      <c r="J3317" s="276">
        <f t="shared" si="51"/>
        <v>3800</v>
      </c>
      <c r="K3317" s="277"/>
    </row>
    <row r="3318" spans="1:11" x14ac:dyDescent="0.15">
      <c r="A3318" s="274">
        <v>3317</v>
      </c>
      <c r="B3318" s="275" t="s">
        <v>3823</v>
      </c>
      <c r="C3318" s="275" t="s">
        <v>1057</v>
      </c>
      <c r="D3318" s="275">
        <v>0</v>
      </c>
      <c r="E3318" s="275">
        <v>100</v>
      </c>
      <c r="F3318" s="275" t="s">
        <v>457</v>
      </c>
      <c r="G3318" s="275">
        <v>1</v>
      </c>
      <c r="H3318" s="275">
        <f>'Pixel-System'!AC24</f>
        <v>0</v>
      </c>
      <c r="I3318" s="276" t="s">
        <v>6253</v>
      </c>
      <c r="J3318" s="276">
        <f t="shared" si="51"/>
        <v>0</v>
      </c>
      <c r="K3318" s="277"/>
    </row>
    <row r="3319" spans="1:11" x14ac:dyDescent="0.15">
      <c r="A3319" s="274">
        <v>3318</v>
      </c>
      <c r="B3319" s="275" t="s">
        <v>3824</v>
      </c>
      <c r="C3319" s="275" t="s">
        <v>1057</v>
      </c>
      <c r="D3319" s="275">
        <v>0</v>
      </c>
      <c r="E3319" s="275">
        <v>100</v>
      </c>
      <c r="F3319" s="275" t="s">
        <v>457</v>
      </c>
      <c r="G3319" s="275">
        <v>1</v>
      </c>
      <c r="H3319" s="275">
        <f>'Pixel-System'!AC25</f>
        <v>0</v>
      </c>
      <c r="I3319" s="276" t="s">
        <v>6253</v>
      </c>
      <c r="J3319" s="276">
        <f t="shared" si="51"/>
        <v>0</v>
      </c>
      <c r="K3319" s="277"/>
    </row>
    <row r="3320" spans="1:11" x14ac:dyDescent="0.15">
      <c r="A3320" s="274">
        <v>3319</v>
      </c>
      <c r="B3320" s="275" t="s">
        <v>3825</v>
      </c>
      <c r="C3320" s="275" t="s">
        <v>1057</v>
      </c>
      <c r="D3320" s="275">
        <v>0</v>
      </c>
      <c r="E3320" s="275">
        <v>100</v>
      </c>
      <c r="F3320" s="275" t="s">
        <v>457</v>
      </c>
      <c r="G3320" s="275">
        <v>1</v>
      </c>
      <c r="H3320" s="275">
        <f>'Pixel-System'!AC26</f>
        <v>100</v>
      </c>
      <c r="I3320" s="276" t="s">
        <v>6253</v>
      </c>
      <c r="J3320" s="276">
        <f t="shared" si="51"/>
        <v>10000</v>
      </c>
      <c r="K3320" s="277"/>
    </row>
    <row r="3321" spans="1:11" x14ac:dyDescent="0.15">
      <c r="A3321" s="274">
        <v>3320</v>
      </c>
      <c r="B3321" s="275" t="s">
        <v>3826</v>
      </c>
      <c r="C3321" s="275" t="s">
        <v>1057</v>
      </c>
      <c r="D3321" s="275">
        <v>0</v>
      </c>
      <c r="E3321" s="275">
        <v>100</v>
      </c>
      <c r="F3321" s="275" t="s">
        <v>457</v>
      </c>
      <c r="G3321" s="275">
        <v>1</v>
      </c>
      <c r="H3321" s="275">
        <f>'Pixel-System'!AC27</f>
        <v>100</v>
      </c>
      <c r="I3321" s="276" t="s">
        <v>6253</v>
      </c>
      <c r="J3321" s="276">
        <f t="shared" si="51"/>
        <v>10000</v>
      </c>
      <c r="K3321" s="277"/>
    </row>
    <row r="3322" spans="1:11" x14ac:dyDescent="0.15">
      <c r="A3322" s="274">
        <v>3321</v>
      </c>
      <c r="B3322" s="275" t="s">
        <v>3827</v>
      </c>
      <c r="C3322" s="275" t="s">
        <v>1057</v>
      </c>
      <c r="D3322" s="275">
        <v>0</v>
      </c>
      <c r="E3322" s="275">
        <v>100</v>
      </c>
      <c r="F3322" s="275" t="s">
        <v>457</v>
      </c>
      <c r="G3322" s="275">
        <v>1</v>
      </c>
      <c r="H3322" s="275">
        <f>'Pixel-System'!AC28</f>
        <v>100</v>
      </c>
      <c r="I3322" s="276" t="s">
        <v>6253</v>
      </c>
      <c r="J3322" s="276">
        <f t="shared" si="51"/>
        <v>10000</v>
      </c>
      <c r="K3322" s="277"/>
    </row>
    <row r="3323" spans="1:11" x14ac:dyDescent="0.15">
      <c r="A3323" s="274">
        <v>3322</v>
      </c>
      <c r="B3323" s="275" t="s">
        <v>3828</v>
      </c>
      <c r="C3323" s="275" t="s">
        <v>1057</v>
      </c>
      <c r="D3323" s="275">
        <v>0</v>
      </c>
      <c r="E3323" s="275">
        <v>100</v>
      </c>
      <c r="F3323" s="275" t="s">
        <v>457</v>
      </c>
      <c r="G3323" s="275">
        <v>1</v>
      </c>
      <c r="H3323" s="275">
        <f>'Pixel-System'!AC29</f>
        <v>100</v>
      </c>
      <c r="I3323" s="276" t="s">
        <v>6253</v>
      </c>
      <c r="J3323" s="276">
        <f t="shared" si="51"/>
        <v>10000</v>
      </c>
      <c r="K3323" s="277"/>
    </row>
    <row r="3324" spans="1:11" x14ac:dyDescent="0.15">
      <c r="A3324" s="274">
        <v>3323</v>
      </c>
      <c r="B3324" s="275" t="s">
        <v>3829</v>
      </c>
      <c r="C3324" s="275" t="s">
        <v>1057</v>
      </c>
      <c r="D3324" s="275">
        <v>0</v>
      </c>
      <c r="E3324" s="275">
        <v>100</v>
      </c>
      <c r="F3324" s="275" t="s">
        <v>457</v>
      </c>
      <c r="G3324" s="275">
        <v>1</v>
      </c>
      <c r="H3324" s="275">
        <f>'Pixel-System'!AC30</f>
        <v>100</v>
      </c>
      <c r="I3324" s="276" t="s">
        <v>6253</v>
      </c>
      <c r="J3324" s="276">
        <f t="shared" si="51"/>
        <v>10000</v>
      </c>
      <c r="K3324" s="277"/>
    </row>
    <row r="3325" spans="1:11" x14ac:dyDescent="0.15">
      <c r="A3325" s="274">
        <v>3324</v>
      </c>
      <c r="B3325" s="275" t="s">
        <v>3830</v>
      </c>
      <c r="C3325" s="275" t="s">
        <v>1057</v>
      </c>
      <c r="D3325" s="275">
        <v>0</v>
      </c>
      <c r="E3325" s="275">
        <v>100</v>
      </c>
      <c r="F3325" s="275" t="s">
        <v>457</v>
      </c>
      <c r="G3325" s="275">
        <v>1</v>
      </c>
      <c r="H3325" s="275">
        <f>'Pixel-System'!AC31</f>
        <v>100</v>
      </c>
      <c r="I3325" s="276" t="s">
        <v>6253</v>
      </c>
      <c r="J3325" s="276">
        <f t="shared" si="51"/>
        <v>10000</v>
      </c>
      <c r="K3325" s="277"/>
    </row>
    <row r="3326" spans="1:11" x14ac:dyDescent="0.15">
      <c r="A3326" s="274">
        <v>3325</v>
      </c>
      <c r="B3326" s="275" t="s">
        <v>3831</v>
      </c>
      <c r="C3326" s="275" t="s">
        <v>1057</v>
      </c>
      <c r="D3326" s="275">
        <v>0</v>
      </c>
      <c r="E3326" s="275">
        <v>100</v>
      </c>
      <c r="F3326" s="275" t="s">
        <v>457</v>
      </c>
      <c r="G3326" s="275">
        <v>1</v>
      </c>
      <c r="H3326" s="275">
        <f>'Pixel-System'!AC32</f>
        <v>100</v>
      </c>
      <c r="I3326" s="276" t="s">
        <v>6253</v>
      </c>
      <c r="J3326" s="276">
        <f t="shared" si="51"/>
        <v>10000</v>
      </c>
      <c r="K3326" s="277"/>
    </row>
    <row r="3327" spans="1:11" x14ac:dyDescent="0.15">
      <c r="A3327" s="274">
        <v>3326</v>
      </c>
      <c r="B3327" s="275" t="s">
        <v>3832</v>
      </c>
      <c r="C3327" s="275" t="s">
        <v>1057</v>
      </c>
      <c r="D3327" s="275">
        <v>0</v>
      </c>
      <c r="E3327" s="275">
        <v>100</v>
      </c>
      <c r="F3327" s="275" t="s">
        <v>457</v>
      </c>
      <c r="G3327" s="275">
        <v>1</v>
      </c>
      <c r="H3327" s="275">
        <f>'Pixel-System'!AC33</f>
        <v>100</v>
      </c>
      <c r="I3327" s="276" t="s">
        <v>6253</v>
      </c>
      <c r="J3327" s="276">
        <f t="shared" si="51"/>
        <v>10000</v>
      </c>
      <c r="K3327" s="277"/>
    </row>
    <row r="3328" spans="1:11" x14ac:dyDescent="0.15">
      <c r="A3328" s="274">
        <v>3327</v>
      </c>
      <c r="B3328" s="275" t="s">
        <v>3833</v>
      </c>
      <c r="C3328" s="275" t="s">
        <v>1057</v>
      </c>
      <c r="D3328" s="275">
        <v>0</v>
      </c>
      <c r="E3328" s="275">
        <v>100</v>
      </c>
      <c r="F3328" s="275" t="s">
        <v>457</v>
      </c>
      <c r="G3328" s="275">
        <v>1</v>
      </c>
      <c r="H3328" s="275">
        <f>'Pixel-System'!AC34</f>
        <v>100</v>
      </c>
      <c r="I3328" s="276" t="s">
        <v>6253</v>
      </c>
      <c r="J3328" s="276">
        <f t="shared" si="51"/>
        <v>10000</v>
      </c>
      <c r="K3328" s="277"/>
    </row>
    <row r="3329" spans="1:11" x14ac:dyDescent="0.15">
      <c r="A3329" s="274">
        <v>3328</v>
      </c>
      <c r="B3329" s="275" t="s">
        <v>3834</v>
      </c>
      <c r="C3329" s="275" t="s">
        <v>1057</v>
      </c>
      <c r="D3329" s="275">
        <v>0</v>
      </c>
      <c r="E3329" s="275">
        <v>100</v>
      </c>
      <c r="F3329" s="275" t="s">
        <v>457</v>
      </c>
      <c r="G3329" s="275">
        <v>1</v>
      </c>
      <c r="H3329" s="275">
        <f>'Pixel-System'!AC35</f>
        <v>100</v>
      </c>
      <c r="I3329" s="276" t="s">
        <v>6253</v>
      </c>
      <c r="J3329" s="276">
        <f t="shared" si="51"/>
        <v>10000</v>
      </c>
      <c r="K3329" s="277"/>
    </row>
    <row r="3330" spans="1:11" x14ac:dyDescent="0.15">
      <c r="A3330" s="274">
        <v>3329</v>
      </c>
      <c r="B3330" s="275" t="s">
        <v>3835</v>
      </c>
      <c r="C3330" s="275" t="s">
        <v>1057</v>
      </c>
      <c r="D3330" s="275">
        <v>0</v>
      </c>
      <c r="E3330" s="275">
        <v>100</v>
      </c>
      <c r="F3330" s="275" t="s">
        <v>457</v>
      </c>
      <c r="G3330" s="275">
        <v>1</v>
      </c>
      <c r="H3330" s="275">
        <f>'Pixel-System'!AC36</f>
        <v>100</v>
      </c>
      <c r="I3330" s="276" t="s">
        <v>6253</v>
      </c>
      <c r="J3330" s="276">
        <f t="shared" si="51"/>
        <v>10000</v>
      </c>
      <c r="K3330" s="277"/>
    </row>
    <row r="3331" spans="1:11" x14ac:dyDescent="0.15">
      <c r="A3331" s="274">
        <v>3330</v>
      </c>
      <c r="B3331" s="275" t="s">
        <v>3836</v>
      </c>
      <c r="C3331" s="275" t="s">
        <v>1057</v>
      </c>
      <c r="D3331" s="275">
        <v>0</v>
      </c>
      <c r="E3331" s="275">
        <v>100</v>
      </c>
      <c r="F3331" s="275" t="s">
        <v>457</v>
      </c>
      <c r="G3331" s="275">
        <v>1</v>
      </c>
      <c r="H3331" s="275">
        <f>'Pixel-System'!AC37</f>
        <v>100</v>
      </c>
      <c r="I3331" s="276" t="s">
        <v>6253</v>
      </c>
      <c r="J3331" s="276">
        <f t="shared" si="51"/>
        <v>10000</v>
      </c>
      <c r="K3331" s="277"/>
    </row>
    <row r="3332" spans="1:11" x14ac:dyDescent="0.15">
      <c r="A3332" s="274">
        <v>3331</v>
      </c>
      <c r="B3332" s="275" t="s">
        <v>3837</v>
      </c>
      <c r="C3332" s="275" t="s">
        <v>1057</v>
      </c>
      <c r="D3332" s="275">
        <v>0</v>
      </c>
      <c r="E3332" s="275">
        <v>100</v>
      </c>
      <c r="F3332" s="275" t="s">
        <v>457</v>
      </c>
      <c r="G3332" s="275">
        <v>1</v>
      </c>
      <c r="H3332" s="275">
        <f>'Pixel-System'!AC38</f>
        <v>47</v>
      </c>
      <c r="I3332" s="276" t="s">
        <v>6253</v>
      </c>
      <c r="J3332" s="276">
        <f t="shared" si="51"/>
        <v>4700</v>
      </c>
      <c r="K3332" s="277"/>
    </row>
    <row r="3333" spans="1:11" x14ac:dyDescent="0.15">
      <c r="A3333" s="274">
        <v>3332</v>
      </c>
      <c r="B3333" s="275" t="s">
        <v>3838</v>
      </c>
      <c r="C3333" s="275" t="s">
        <v>1057</v>
      </c>
      <c r="D3333" s="275">
        <v>0</v>
      </c>
      <c r="E3333" s="275">
        <v>100</v>
      </c>
      <c r="F3333" s="275" t="s">
        <v>457</v>
      </c>
      <c r="G3333" s="275">
        <v>1</v>
      </c>
      <c r="H3333" s="275">
        <f>'Pixel-System'!AC39</f>
        <v>38</v>
      </c>
      <c r="I3333" s="276" t="s">
        <v>6253</v>
      </c>
      <c r="J3333" s="276">
        <f t="shared" si="51"/>
        <v>3800</v>
      </c>
      <c r="K3333" s="277"/>
    </row>
    <row r="3334" spans="1:11" x14ac:dyDescent="0.15">
      <c r="A3334" s="274">
        <v>3333</v>
      </c>
      <c r="B3334" s="275" t="s">
        <v>3839</v>
      </c>
      <c r="C3334" s="275" t="s">
        <v>1057</v>
      </c>
      <c r="D3334" s="275">
        <v>0</v>
      </c>
      <c r="E3334" s="275">
        <v>100</v>
      </c>
      <c r="F3334" s="275" t="s">
        <v>457</v>
      </c>
      <c r="G3334" s="275">
        <v>1</v>
      </c>
      <c r="H3334" s="275">
        <f>'Pixel-System'!AC40</f>
        <v>0</v>
      </c>
      <c r="I3334" s="276" t="s">
        <v>6253</v>
      </c>
      <c r="J3334" s="276">
        <f t="shared" si="51"/>
        <v>0</v>
      </c>
      <c r="K3334" s="277"/>
    </row>
    <row r="3335" spans="1:11" x14ac:dyDescent="0.15">
      <c r="A3335" s="274">
        <v>3334</v>
      </c>
      <c r="B3335" s="275" t="s">
        <v>3840</v>
      </c>
      <c r="C3335" s="275" t="s">
        <v>1057</v>
      </c>
      <c r="D3335" s="275">
        <v>0</v>
      </c>
      <c r="E3335" s="275">
        <v>100</v>
      </c>
      <c r="F3335" s="275" t="s">
        <v>457</v>
      </c>
      <c r="G3335" s="275">
        <v>1</v>
      </c>
      <c r="H3335" s="275">
        <f>'Pixel-System'!AC41</f>
        <v>0</v>
      </c>
      <c r="I3335" s="276" t="s">
        <v>6253</v>
      </c>
      <c r="J3335" s="276">
        <f t="shared" si="51"/>
        <v>0</v>
      </c>
      <c r="K3335" s="277"/>
    </row>
    <row r="3336" spans="1:11" x14ac:dyDescent="0.15">
      <c r="A3336" s="274">
        <v>3335</v>
      </c>
      <c r="B3336" s="275" t="s">
        <v>3841</v>
      </c>
      <c r="C3336" s="275" t="s">
        <v>1057</v>
      </c>
      <c r="D3336" s="275">
        <v>0</v>
      </c>
      <c r="E3336" s="275">
        <v>100</v>
      </c>
      <c r="F3336" s="275" t="s">
        <v>457</v>
      </c>
      <c r="G3336" s="275">
        <v>1</v>
      </c>
      <c r="H3336" s="275">
        <f>'Pixel-System'!AC42</f>
        <v>100</v>
      </c>
      <c r="I3336" s="276" t="s">
        <v>6253</v>
      </c>
      <c r="J3336" s="276">
        <f t="shared" si="51"/>
        <v>10000</v>
      </c>
      <c r="K3336" s="277"/>
    </row>
    <row r="3337" spans="1:11" x14ac:dyDescent="0.15">
      <c r="A3337" s="274">
        <v>3336</v>
      </c>
      <c r="B3337" s="275" t="s">
        <v>3842</v>
      </c>
      <c r="C3337" s="275" t="s">
        <v>1057</v>
      </c>
      <c r="D3337" s="275">
        <v>0</v>
      </c>
      <c r="E3337" s="275">
        <v>100</v>
      </c>
      <c r="F3337" s="275" t="s">
        <v>457</v>
      </c>
      <c r="G3337" s="275">
        <v>1</v>
      </c>
      <c r="H3337" s="275">
        <f>'Pixel-System'!AC43</f>
        <v>100</v>
      </c>
      <c r="I3337" s="276" t="s">
        <v>6253</v>
      </c>
      <c r="J3337" s="276">
        <f t="shared" si="51"/>
        <v>10000</v>
      </c>
      <c r="K3337" s="277"/>
    </row>
    <row r="3338" spans="1:11" x14ac:dyDescent="0.15">
      <c r="A3338" s="274">
        <v>3337</v>
      </c>
      <c r="B3338" s="275" t="s">
        <v>3843</v>
      </c>
      <c r="C3338" s="275" t="s">
        <v>1057</v>
      </c>
      <c r="D3338" s="275">
        <v>0</v>
      </c>
      <c r="E3338" s="275">
        <v>100</v>
      </c>
      <c r="F3338" s="275" t="s">
        <v>457</v>
      </c>
      <c r="G3338" s="275">
        <v>1</v>
      </c>
      <c r="H3338" s="275">
        <f>'Pixel-System'!AC44</f>
        <v>100</v>
      </c>
      <c r="I3338" s="276" t="s">
        <v>6253</v>
      </c>
      <c r="J3338" s="276">
        <f t="shared" si="51"/>
        <v>10000</v>
      </c>
      <c r="K3338" s="277"/>
    </row>
    <row r="3339" spans="1:11" x14ac:dyDescent="0.15">
      <c r="A3339" s="274">
        <v>3338</v>
      </c>
      <c r="B3339" s="275" t="s">
        <v>3844</v>
      </c>
      <c r="C3339" s="275" t="s">
        <v>1057</v>
      </c>
      <c r="D3339" s="275">
        <v>0</v>
      </c>
      <c r="E3339" s="275">
        <v>100</v>
      </c>
      <c r="F3339" s="275" t="s">
        <v>457</v>
      </c>
      <c r="G3339" s="275">
        <v>1</v>
      </c>
      <c r="H3339" s="275">
        <f>'Pixel-System'!AC45</f>
        <v>100</v>
      </c>
      <c r="I3339" s="276" t="s">
        <v>6253</v>
      </c>
      <c r="J3339" s="276">
        <f t="shared" si="51"/>
        <v>10000</v>
      </c>
      <c r="K3339" s="277"/>
    </row>
    <row r="3340" spans="1:11" x14ac:dyDescent="0.15">
      <c r="A3340" s="274">
        <v>3339</v>
      </c>
      <c r="B3340" s="275" t="s">
        <v>3845</v>
      </c>
      <c r="C3340" s="275" t="s">
        <v>1057</v>
      </c>
      <c r="D3340" s="275">
        <v>0</v>
      </c>
      <c r="E3340" s="275">
        <v>100</v>
      </c>
      <c r="F3340" s="275" t="s">
        <v>457</v>
      </c>
      <c r="G3340" s="275">
        <v>1</v>
      </c>
      <c r="H3340" s="275">
        <f>'Pixel-System'!AC46</f>
        <v>100</v>
      </c>
      <c r="I3340" s="276" t="s">
        <v>6253</v>
      </c>
      <c r="J3340" s="276">
        <f t="shared" si="51"/>
        <v>10000</v>
      </c>
      <c r="K3340" s="277"/>
    </row>
    <row r="3341" spans="1:11" x14ac:dyDescent="0.15">
      <c r="A3341" s="274">
        <v>3340</v>
      </c>
      <c r="B3341" s="275" t="s">
        <v>3846</v>
      </c>
      <c r="C3341" s="275" t="s">
        <v>1057</v>
      </c>
      <c r="D3341" s="275">
        <v>0</v>
      </c>
      <c r="E3341" s="275">
        <v>100</v>
      </c>
      <c r="F3341" s="275" t="s">
        <v>457</v>
      </c>
      <c r="G3341" s="275">
        <v>1</v>
      </c>
      <c r="H3341" s="275">
        <f>'Pixel-System'!AC47</f>
        <v>100</v>
      </c>
      <c r="I3341" s="276" t="s">
        <v>6253</v>
      </c>
      <c r="J3341" s="276">
        <f t="shared" ref="J3341:J3404" si="52">H3341*100</f>
        <v>10000</v>
      </c>
      <c r="K3341" s="277"/>
    </row>
    <row r="3342" spans="1:11" x14ac:dyDescent="0.15">
      <c r="A3342" s="274">
        <v>3341</v>
      </c>
      <c r="B3342" s="275" t="s">
        <v>3847</v>
      </c>
      <c r="C3342" s="275" t="s">
        <v>1057</v>
      </c>
      <c r="D3342" s="275">
        <v>0</v>
      </c>
      <c r="E3342" s="275">
        <v>100</v>
      </c>
      <c r="F3342" s="275" t="s">
        <v>457</v>
      </c>
      <c r="G3342" s="275">
        <v>1</v>
      </c>
      <c r="H3342" s="275">
        <f>'Pixel-System'!AC48</f>
        <v>100</v>
      </c>
      <c r="I3342" s="276" t="s">
        <v>6253</v>
      </c>
      <c r="J3342" s="276">
        <f t="shared" si="52"/>
        <v>10000</v>
      </c>
      <c r="K3342" s="277"/>
    </row>
    <row r="3343" spans="1:11" x14ac:dyDescent="0.15">
      <c r="A3343" s="274">
        <v>3342</v>
      </c>
      <c r="B3343" s="275" t="s">
        <v>3848</v>
      </c>
      <c r="C3343" s="275" t="s">
        <v>1057</v>
      </c>
      <c r="D3343" s="275">
        <v>0</v>
      </c>
      <c r="E3343" s="275">
        <v>100</v>
      </c>
      <c r="F3343" s="275" t="s">
        <v>457</v>
      </c>
      <c r="G3343" s="275">
        <v>1</v>
      </c>
      <c r="H3343" s="275">
        <f>'Pixel-System'!AC49</f>
        <v>100</v>
      </c>
      <c r="I3343" s="276" t="s">
        <v>6253</v>
      </c>
      <c r="J3343" s="276">
        <f t="shared" si="52"/>
        <v>10000</v>
      </c>
      <c r="K3343" s="277"/>
    </row>
    <row r="3344" spans="1:11" x14ac:dyDescent="0.15">
      <c r="A3344" s="274">
        <v>3343</v>
      </c>
      <c r="B3344" s="275" t="s">
        <v>3849</v>
      </c>
      <c r="C3344" s="275" t="s">
        <v>1057</v>
      </c>
      <c r="D3344" s="275">
        <v>0</v>
      </c>
      <c r="E3344" s="275">
        <v>100</v>
      </c>
      <c r="F3344" s="275" t="s">
        <v>457</v>
      </c>
      <c r="G3344" s="275">
        <v>1</v>
      </c>
      <c r="H3344" s="275">
        <f>'Pixel-System'!AC50</f>
        <v>100</v>
      </c>
      <c r="I3344" s="276" t="s">
        <v>6253</v>
      </c>
      <c r="J3344" s="276">
        <f t="shared" si="52"/>
        <v>10000</v>
      </c>
      <c r="K3344" s="277"/>
    </row>
    <row r="3345" spans="1:11" x14ac:dyDescent="0.15">
      <c r="A3345" s="274">
        <v>3344</v>
      </c>
      <c r="B3345" s="275" t="s">
        <v>3850</v>
      </c>
      <c r="C3345" s="275" t="s">
        <v>1057</v>
      </c>
      <c r="D3345" s="275">
        <v>0</v>
      </c>
      <c r="E3345" s="275">
        <v>100</v>
      </c>
      <c r="F3345" s="275" t="s">
        <v>457</v>
      </c>
      <c r="G3345" s="275">
        <v>1</v>
      </c>
      <c r="H3345" s="275">
        <f>'Pixel-System'!AC51</f>
        <v>100</v>
      </c>
      <c r="I3345" s="276" t="s">
        <v>6253</v>
      </c>
      <c r="J3345" s="276">
        <f t="shared" si="52"/>
        <v>10000</v>
      </c>
      <c r="K3345" s="277"/>
    </row>
    <row r="3346" spans="1:11" x14ac:dyDescent="0.15">
      <c r="A3346" s="274">
        <v>3345</v>
      </c>
      <c r="B3346" s="275" t="s">
        <v>3851</v>
      </c>
      <c r="C3346" s="275" t="s">
        <v>1057</v>
      </c>
      <c r="D3346" s="275">
        <v>0</v>
      </c>
      <c r="E3346" s="275">
        <v>100</v>
      </c>
      <c r="F3346" s="275" t="s">
        <v>457</v>
      </c>
      <c r="G3346" s="275">
        <v>1</v>
      </c>
      <c r="H3346" s="275">
        <f>'Pixel-System'!AC52</f>
        <v>100</v>
      </c>
      <c r="I3346" s="276" t="s">
        <v>6253</v>
      </c>
      <c r="J3346" s="276">
        <f t="shared" si="52"/>
        <v>10000</v>
      </c>
      <c r="K3346" s="277"/>
    </row>
    <row r="3347" spans="1:11" x14ac:dyDescent="0.15">
      <c r="A3347" s="274">
        <v>3346</v>
      </c>
      <c r="B3347" s="275" t="s">
        <v>3852</v>
      </c>
      <c r="C3347" s="275" t="s">
        <v>1057</v>
      </c>
      <c r="D3347" s="275">
        <v>0</v>
      </c>
      <c r="E3347" s="275">
        <v>100</v>
      </c>
      <c r="F3347" s="275" t="s">
        <v>457</v>
      </c>
      <c r="G3347" s="275">
        <v>1</v>
      </c>
      <c r="H3347" s="275">
        <f>'Pixel-System'!AC53</f>
        <v>100</v>
      </c>
      <c r="I3347" s="276" t="s">
        <v>6253</v>
      </c>
      <c r="J3347" s="276">
        <f t="shared" si="52"/>
        <v>10000</v>
      </c>
      <c r="K3347" s="277"/>
    </row>
    <row r="3348" spans="1:11" x14ac:dyDescent="0.15">
      <c r="A3348" s="274">
        <v>3347</v>
      </c>
      <c r="B3348" s="275" t="s">
        <v>3853</v>
      </c>
      <c r="C3348" s="275" t="s">
        <v>1057</v>
      </c>
      <c r="D3348" s="275">
        <v>0</v>
      </c>
      <c r="E3348" s="275">
        <v>100</v>
      </c>
      <c r="F3348" s="275" t="s">
        <v>457</v>
      </c>
      <c r="G3348" s="275">
        <v>1</v>
      </c>
      <c r="H3348" s="275">
        <f>'Pixel-System'!AC54</f>
        <v>30</v>
      </c>
      <c r="I3348" s="276" t="s">
        <v>6253</v>
      </c>
      <c r="J3348" s="276">
        <f t="shared" si="52"/>
        <v>3000</v>
      </c>
      <c r="K3348" s="277"/>
    </row>
    <row r="3349" spans="1:11" x14ac:dyDescent="0.15">
      <c r="A3349" s="274">
        <v>3348</v>
      </c>
      <c r="B3349" s="275" t="s">
        <v>3854</v>
      </c>
      <c r="C3349" s="275" t="s">
        <v>1057</v>
      </c>
      <c r="D3349" s="275">
        <v>0</v>
      </c>
      <c r="E3349" s="275">
        <v>100</v>
      </c>
      <c r="F3349" s="275" t="s">
        <v>457</v>
      </c>
      <c r="G3349" s="275">
        <v>1</v>
      </c>
      <c r="H3349" s="275">
        <f>'Pixel-System'!AC55</f>
        <v>30</v>
      </c>
      <c r="I3349" s="276" t="s">
        <v>6253</v>
      </c>
      <c r="J3349" s="276">
        <f t="shared" si="52"/>
        <v>3000</v>
      </c>
      <c r="K3349" s="277"/>
    </row>
    <row r="3350" spans="1:11" x14ac:dyDescent="0.15">
      <c r="A3350" s="274">
        <v>3349</v>
      </c>
      <c r="B3350" s="275" t="s">
        <v>3855</v>
      </c>
      <c r="C3350" s="275" t="s">
        <v>1057</v>
      </c>
      <c r="D3350" s="275">
        <v>0</v>
      </c>
      <c r="E3350" s="275">
        <v>100</v>
      </c>
      <c r="F3350" s="275" t="s">
        <v>457</v>
      </c>
      <c r="G3350" s="275">
        <v>1</v>
      </c>
      <c r="H3350" s="275">
        <f>'Pixel-System'!AC56</f>
        <v>0</v>
      </c>
      <c r="I3350" s="276" t="s">
        <v>6253</v>
      </c>
      <c r="J3350" s="276">
        <f t="shared" si="52"/>
        <v>0</v>
      </c>
      <c r="K3350" s="277"/>
    </row>
    <row r="3351" spans="1:11" x14ac:dyDescent="0.15">
      <c r="A3351" s="274">
        <v>3350</v>
      </c>
      <c r="B3351" s="275" t="s">
        <v>3856</v>
      </c>
      <c r="C3351" s="275" t="s">
        <v>1057</v>
      </c>
      <c r="D3351" s="275">
        <v>0</v>
      </c>
      <c r="E3351" s="275">
        <v>100</v>
      </c>
      <c r="F3351" s="275" t="s">
        <v>457</v>
      </c>
      <c r="G3351" s="275">
        <v>1</v>
      </c>
      <c r="H3351" s="275">
        <f>'Pixel-System'!AC57</f>
        <v>0</v>
      </c>
      <c r="I3351" s="276" t="s">
        <v>6253</v>
      </c>
      <c r="J3351" s="276">
        <f t="shared" si="52"/>
        <v>0</v>
      </c>
      <c r="K3351" s="277"/>
    </row>
    <row r="3352" spans="1:11" x14ac:dyDescent="0.15">
      <c r="A3352" s="274">
        <v>3351</v>
      </c>
      <c r="B3352" s="275" t="s">
        <v>3857</v>
      </c>
      <c r="C3352" s="275" t="s">
        <v>1057</v>
      </c>
      <c r="D3352" s="275">
        <v>0</v>
      </c>
      <c r="E3352" s="275">
        <v>100</v>
      </c>
      <c r="F3352" s="275" t="s">
        <v>457</v>
      </c>
      <c r="G3352" s="275">
        <v>1</v>
      </c>
      <c r="H3352" s="275">
        <f>'Pixel-System'!AC58</f>
        <v>100</v>
      </c>
      <c r="I3352" s="276" t="s">
        <v>6253</v>
      </c>
      <c r="J3352" s="276">
        <f t="shared" si="52"/>
        <v>10000</v>
      </c>
      <c r="K3352" s="277"/>
    </row>
    <row r="3353" spans="1:11" x14ac:dyDescent="0.15">
      <c r="A3353" s="274">
        <v>3352</v>
      </c>
      <c r="B3353" s="275" t="s">
        <v>3858</v>
      </c>
      <c r="C3353" s="275" t="s">
        <v>1057</v>
      </c>
      <c r="D3353" s="275">
        <v>0</v>
      </c>
      <c r="E3353" s="275">
        <v>100</v>
      </c>
      <c r="F3353" s="275" t="s">
        <v>457</v>
      </c>
      <c r="G3353" s="275">
        <v>1</v>
      </c>
      <c r="H3353" s="275">
        <f>'Pixel-System'!AC59</f>
        <v>100</v>
      </c>
      <c r="I3353" s="276" t="s">
        <v>6253</v>
      </c>
      <c r="J3353" s="276">
        <f t="shared" si="52"/>
        <v>10000</v>
      </c>
      <c r="K3353" s="277"/>
    </row>
    <row r="3354" spans="1:11" x14ac:dyDescent="0.15">
      <c r="A3354" s="274">
        <v>3353</v>
      </c>
      <c r="B3354" s="275" t="s">
        <v>3859</v>
      </c>
      <c r="C3354" s="275" t="s">
        <v>1057</v>
      </c>
      <c r="D3354" s="275">
        <v>0</v>
      </c>
      <c r="E3354" s="275">
        <v>100</v>
      </c>
      <c r="F3354" s="275" t="s">
        <v>457</v>
      </c>
      <c r="G3354" s="275">
        <v>1</v>
      </c>
      <c r="H3354" s="275">
        <f>'Pixel-System'!AC60</f>
        <v>100</v>
      </c>
      <c r="I3354" s="276" t="s">
        <v>6253</v>
      </c>
      <c r="J3354" s="276">
        <f t="shared" si="52"/>
        <v>10000</v>
      </c>
      <c r="K3354" s="277"/>
    </row>
    <row r="3355" spans="1:11" x14ac:dyDescent="0.15">
      <c r="A3355" s="274">
        <v>3354</v>
      </c>
      <c r="B3355" s="275" t="s">
        <v>3860</v>
      </c>
      <c r="C3355" s="275" t="s">
        <v>1057</v>
      </c>
      <c r="D3355" s="275">
        <v>0</v>
      </c>
      <c r="E3355" s="275">
        <v>100</v>
      </c>
      <c r="F3355" s="275" t="s">
        <v>457</v>
      </c>
      <c r="G3355" s="275">
        <v>1</v>
      </c>
      <c r="H3355" s="275">
        <f>'Pixel-System'!AC61</f>
        <v>100</v>
      </c>
      <c r="I3355" s="276" t="s">
        <v>6253</v>
      </c>
      <c r="J3355" s="276">
        <f t="shared" si="52"/>
        <v>10000</v>
      </c>
      <c r="K3355" s="277"/>
    </row>
    <row r="3356" spans="1:11" x14ac:dyDescent="0.15">
      <c r="A3356" s="274">
        <v>3355</v>
      </c>
      <c r="B3356" s="275" t="s">
        <v>3861</v>
      </c>
      <c r="C3356" s="275" t="s">
        <v>1057</v>
      </c>
      <c r="D3356" s="275">
        <v>0</v>
      </c>
      <c r="E3356" s="275">
        <v>100</v>
      </c>
      <c r="F3356" s="275" t="s">
        <v>457</v>
      </c>
      <c r="G3356" s="275">
        <v>1</v>
      </c>
      <c r="H3356" s="275">
        <f>'Pixel-System'!AC62</f>
        <v>100</v>
      </c>
      <c r="I3356" s="276" t="s">
        <v>6253</v>
      </c>
      <c r="J3356" s="276">
        <f t="shared" si="52"/>
        <v>10000</v>
      </c>
      <c r="K3356" s="277"/>
    </row>
    <row r="3357" spans="1:11" x14ac:dyDescent="0.15">
      <c r="A3357" s="274">
        <v>3356</v>
      </c>
      <c r="B3357" s="275" t="s">
        <v>3862</v>
      </c>
      <c r="C3357" s="275" t="s">
        <v>1057</v>
      </c>
      <c r="D3357" s="275">
        <v>0</v>
      </c>
      <c r="E3357" s="275">
        <v>100</v>
      </c>
      <c r="F3357" s="275" t="s">
        <v>457</v>
      </c>
      <c r="G3357" s="275">
        <v>1</v>
      </c>
      <c r="H3357" s="275">
        <f>'Pixel-System'!AC63</f>
        <v>100</v>
      </c>
      <c r="I3357" s="276" t="s">
        <v>6253</v>
      </c>
      <c r="J3357" s="276">
        <f t="shared" si="52"/>
        <v>10000</v>
      </c>
      <c r="K3357" s="277"/>
    </row>
    <row r="3358" spans="1:11" x14ac:dyDescent="0.15">
      <c r="A3358" s="274">
        <v>3357</v>
      </c>
      <c r="B3358" s="275" t="s">
        <v>3863</v>
      </c>
      <c r="C3358" s="275" t="s">
        <v>1057</v>
      </c>
      <c r="D3358" s="275">
        <v>0</v>
      </c>
      <c r="E3358" s="275">
        <v>100</v>
      </c>
      <c r="F3358" s="275" t="s">
        <v>457</v>
      </c>
      <c r="G3358" s="275">
        <v>1</v>
      </c>
      <c r="H3358" s="275">
        <f>'Pixel-System'!AC64</f>
        <v>100</v>
      </c>
      <c r="I3358" s="276" t="s">
        <v>6253</v>
      </c>
      <c r="J3358" s="276">
        <f t="shared" si="52"/>
        <v>10000</v>
      </c>
      <c r="K3358" s="277"/>
    </row>
    <row r="3359" spans="1:11" x14ac:dyDescent="0.15">
      <c r="A3359" s="274">
        <v>3358</v>
      </c>
      <c r="B3359" s="275" t="s">
        <v>3864</v>
      </c>
      <c r="C3359" s="275" t="s">
        <v>1057</v>
      </c>
      <c r="D3359" s="275">
        <v>0</v>
      </c>
      <c r="E3359" s="275">
        <v>100</v>
      </c>
      <c r="F3359" s="275" t="s">
        <v>457</v>
      </c>
      <c r="G3359" s="275">
        <v>1</v>
      </c>
      <c r="H3359" s="275">
        <f>'Pixel-System'!AC65</f>
        <v>100</v>
      </c>
      <c r="I3359" s="276" t="s">
        <v>6253</v>
      </c>
      <c r="J3359" s="276">
        <f t="shared" si="52"/>
        <v>10000</v>
      </c>
      <c r="K3359" s="277"/>
    </row>
    <row r="3360" spans="1:11" x14ac:dyDescent="0.15">
      <c r="A3360" s="274">
        <v>3359</v>
      </c>
      <c r="B3360" s="275" t="s">
        <v>3865</v>
      </c>
      <c r="C3360" s="275" t="s">
        <v>1057</v>
      </c>
      <c r="D3360" s="275">
        <v>0</v>
      </c>
      <c r="E3360" s="275">
        <v>100</v>
      </c>
      <c r="F3360" s="275" t="s">
        <v>457</v>
      </c>
      <c r="G3360" s="275">
        <v>1</v>
      </c>
      <c r="H3360" s="275">
        <f>'Pixel-System'!AC66</f>
        <v>100</v>
      </c>
      <c r="I3360" s="276" t="s">
        <v>6253</v>
      </c>
      <c r="J3360" s="276">
        <f t="shared" si="52"/>
        <v>10000</v>
      </c>
      <c r="K3360" s="277"/>
    </row>
    <row r="3361" spans="1:11" x14ac:dyDescent="0.15">
      <c r="A3361" s="274">
        <v>3360</v>
      </c>
      <c r="B3361" s="275" t="s">
        <v>3866</v>
      </c>
      <c r="C3361" s="275" t="s">
        <v>1057</v>
      </c>
      <c r="D3361" s="275">
        <v>0</v>
      </c>
      <c r="E3361" s="275">
        <v>100</v>
      </c>
      <c r="F3361" s="275" t="s">
        <v>457</v>
      </c>
      <c r="G3361" s="275">
        <v>1</v>
      </c>
      <c r="H3361" s="275">
        <f>'Pixel-System'!AC67</f>
        <v>100</v>
      </c>
      <c r="I3361" s="276" t="s">
        <v>6253</v>
      </c>
      <c r="J3361" s="276">
        <f t="shared" si="52"/>
        <v>10000</v>
      </c>
      <c r="K3361" s="277"/>
    </row>
    <row r="3362" spans="1:11" x14ac:dyDescent="0.15">
      <c r="A3362" s="274">
        <v>3361</v>
      </c>
      <c r="B3362" s="275" t="s">
        <v>3867</v>
      </c>
      <c r="C3362" s="275" t="s">
        <v>1057</v>
      </c>
      <c r="D3362" s="275">
        <v>0</v>
      </c>
      <c r="E3362" s="275">
        <v>100</v>
      </c>
      <c r="F3362" s="275" t="s">
        <v>457</v>
      </c>
      <c r="G3362" s="275">
        <v>1</v>
      </c>
      <c r="H3362" s="275">
        <f>'Pixel-System'!AC68</f>
        <v>100</v>
      </c>
      <c r="I3362" s="276" t="s">
        <v>6253</v>
      </c>
      <c r="J3362" s="276">
        <f t="shared" si="52"/>
        <v>10000</v>
      </c>
      <c r="K3362" s="277"/>
    </row>
    <row r="3363" spans="1:11" x14ac:dyDescent="0.15">
      <c r="A3363" s="274">
        <v>3362</v>
      </c>
      <c r="B3363" s="275" t="s">
        <v>3868</v>
      </c>
      <c r="C3363" s="275" t="s">
        <v>1057</v>
      </c>
      <c r="D3363" s="275">
        <v>0</v>
      </c>
      <c r="E3363" s="275">
        <v>100</v>
      </c>
      <c r="F3363" s="275" t="s">
        <v>457</v>
      </c>
      <c r="G3363" s="275">
        <v>1</v>
      </c>
      <c r="H3363" s="275">
        <f>'Pixel-System'!AC69</f>
        <v>100</v>
      </c>
      <c r="I3363" s="276" t="s">
        <v>6253</v>
      </c>
      <c r="J3363" s="276">
        <f t="shared" si="52"/>
        <v>10000</v>
      </c>
      <c r="K3363" s="277"/>
    </row>
    <row r="3364" spans="1:11" x14ac:dyDescent="0.15">
      <c r="A3364" s="274">
        <v>3363</v>
      </c>
      <c r="B3364" s="275" t="s">
        <v>3869</v>
      </c>
      <c r="C3364" s="275" t="s">
        <v>1057</v>
      </c>
      <c r="D3364" s="275">
        <v>0</v>
      </c>
      <c r="E3364" s="275">
        <v>100</v>
      </c>
      <c r="F3364" s="275" t="s">
        <v>457</v>
      </c>
      <c r="G3364" s="275">
        <v>1</v>
      </c>
      <c r="H3364" s="275">
        <f>'Pixel-System'!AC70</f>
        <v>50</v>
      </c>
      <c r="I3364" s="276" t="s">
        <v>6253</v>
      </c>
      <c r="J3364" s="276">
        <f t="shared" si="52"/>
        <v>5000</v>
      </c>
      <c r="K3364" s="277"/>
    </row>
    <row r="3365" spans="1:11" x14ac:dyDescent="0.15">
      <c r="A3365" s="274">
        <v>3364</v>
      </c>
      <c r="B3365" s="275" t="s">
        <v>3870</v>
      </c>
      <c r="C3365" s="275" t="s">
        <v>1057</v>
      </c>
      <c r="D3365" s="275">
        <v>0</v>
      </c>
      <c r="E3365" s="275">
        <v>100</v>
      </c>
      <c r="F3365" s="275" t="s">
        <v>457</v>
      </c>
      <c r="G3365" s="275">
        <v>1</v>
      </c>
      <c r="H3365" s="275">
        <f>'Pixel-System'!AC71</f>
        <v>50</v>
      </c>
      <c r="I3365" s="276" t="s">
        <v>6253</v>
      </c>
      <c r="J3365" s="276">
        <f t="shared" si="52"/>
        <v>5000</v>
      </c>
      <c r="K3365" s="277"/>
    </row>
    <row r="3366" spans="1:11" x14ac:dyDescent="0.15">
      <c r="A3366" s="274">
        <v>3365</v>
      </c>
      <c r="B3366" s="275" t="s">
        <v>3871</v>
      </c>
      <c r="C3366" s="275" t="s">
        <v>1057</v>
      </c>
      <c r="D3366" s="275">
        <v>0</v>
      </c>
      <c r="E3366" s="275">
        <v>100</v>
      </c>
      <c r="F3366" s="275" t="s">
        <v>457</v>
      </c>
      <c r="G3366" s="275">
        <v>1</v>
      </c>
      <c r="H3366" s="275">
        <f>'Pixel-System'!AC72</f>
        <v>0</v>
      </c>
      <c r="I3366" s="276" t="s">
        <v>6253</v>
      </c>
      <c r="J3366" s="276">
        <f t="shared" si="52"/>
        <v>0</v>
      </c>
      <c r="K3366" s="277"/>
    </row>
    <row r="3367" spans="1:11" x14ac:dyDescent="0.15">
      <c r="A3367" s="274">
        <v>3366</v>
      </c>
      <c r="B3367" s="275" t="s">
        <v>3872</v>
      </c>
      <c r="C3367" s="275" t="s">
        <v>1057</v>
      </c>
      <c r="D3367" s="275">
        <v>0</v>
      </c>
      <c r="E3367" s="275">
        <v>100</v>
      </c>
      <c r="F3367" s="275" t="s">
        <v>457</v>
      </c>
      <c r="G3367" s="275">
        <v>1</v>
      </c>
      <c r="H3367" s="275">
        <f>'Pixel-System'!AC73</f>
        <v>0</v>
      </c>
      <c r="I3367" s="276" t="s">
        <v>6253</v>
      </c>
      <c r="J3367" s="276">
        <f t="shared" si="52"/>
        <v>0</v>
      </c>
      <c r="K3367" s="277"/>
    </row>
    <row r="3368" spans="1:11" x14ac:dyDescent="0.15">
      <c r="A3368" s="274">
        <v>3367</v>
      </c>
      <c r="B3368" s="275" t="s">
        <v>3873</v>
      </c>
      <c r="C3368" s="275" t="s">
        <v>1057</v>
      </c>
      <c r="D3368" s="275">
        <v>0</v>
      </c>
      <c r="E3368" s="275">
        <v>100</v>
      </c>
      <c r="F3368" s="275" t="s">
        <v>457</v>
      </c>
      <c r="G3368" s="275">
        <v>1</v>
      </c>
      <c r="H3368" s="275">
        <f>'Pixel-System'!AC74</f>
        <v>100</v>
      </c>
      <c r="I3368" s="276" t="s">
        <v>6253</v>
      </c>
      <c r="J3368" s="276">
        <f t="shared" si="52"/>
        <v>10000</v>
      </c>
      <c r="K3368" s="277"/>
    </row>
    <row r="3369" spans="1:11" x14ac:dyDescent="0.15">
      <c r="A3369" s="274">
        <v>3368</v>
      </c>
      <c r="B3369" s="275" t="s">
        <v>3874</v>
      </c>
      <c r="C3369" s="275" t="s">
        <v>1057</v>
      </c>
      <c r="D3369" s="275">
        <v>0</v>
      </c>
      <c r="E3369" s="275">
        <v>100</v>
      </c>
      <c r="F3369" s="275" t="s">
        <v>457</v>
      </c>
      <c r="G3369" s="275">
        <v>1</v>
      </c>
      <c r="H3369" s="275">
        <f>'Pixel-System'!AC75</f>
        <v>100</v>
      </c>
      <c r="I3369" s="276" t="s">
        <v>6253</v>
      </c>
      <c r="J3369" s="276">
        <f t="shared" si="52"/>
        <v>10000</v>
      </c>
      <c r="K3369" s="277"/>
    </row>
    <row r="3370" spans="1:11" x14ac:dyDescent="0.15">
      <c r="A3370" s="274">
        <v>3369</v>
      </c>
      <c r="B3370" s="275" t="s">
        <v>3875</v>
      </c>
      <c r="C3370" s="275" t="s">
        <v>1057</v>
      </c>
      <c r="D3370" s="275">
        <v>0</v>
      </c>
      <c r="E3370" s="275">
        <v>100</v>
      </c>
      <c r="F3370" s="275" t="s">
        <v>457</v>
      </c>
      <c r="G3370" s="275">
        <v>1</v>
      </c>
      <c r="H3370" s="275">
        <f>'Pixel-System'!AC76</f>
        <v>100</v>
      </c>
      <c r="I3370" s="276" t="s">
        <v>6253</v>
      </c>
      <c r="J3370" s="276">
        <f t="shared" si="52"/>
        <v>10000</v>
      </c>
      <c r="K3370" s="277"/>
    </row>
    <row r="3371" spans="1:11" x14ac:dyDescent="0.15">
      <c r="A3371" s="274">
        <v>3370</v>
      </c>
      <c r="B3371" s="275" t="s">
        <v>3876</v>
      </c>
      <c r="C3371" s="275" t="s">
        <v>1057</v>
      </c>
      <c r="D3371" s="275">
        <v>0</v>
      </c>
      <c r="E3371" s="275">
        <v>100</v>
      </c>
      <c r="F3371" s="275" t="s">
        <v>457</v>
      </c>
      <c r="G3371" s="275">
        <v>1</v>
      </c>
      <c r="H3371" s="275">
        <f>'Pixel-System'!AC77</f>
        <v>100</v>
      </c>
      <c r="I3371" s="276" t="s">
        <v>6253</v>
      </c>
      <c r="J3371" s="276">
        <f t="shared" si="52"/>
        <v>10000</v>
      </c>
      <c r="K3371" s="277"/>
    </row>
    <row r="3372" spans="1:11" x14ac:dyDescent="0.15">
      <c r="A3372" s="274">
        <v>3371</v>
      </c>
      <c r="B3372" s="275" t="s">
        <v>3877</v>
      </c>
      <c r="C3372" s="275" t="s">
        <v>1057</v>
      </c>
      <c r="D3372" s="275">
        <v>0</v>
      </c>
      <c r="E3372" s="275">
        <v>100</v>
      </c>
      <c r="F3372" s="275" t="s">
        <v>457</v>
      </c>
      <c r="G3372" s="275">
        <v>1</v>
      </c>
      <c r="H3372" s="275">
        <f>'Pixel-System'!AC78</f>
        <v>100</v>
      </c>
      <c r="I3372" s="276" t="s">
        <v>6253</v>
      </c>
      <c r="J3372" s="276">
        <f t="shared" si="52"/>
        <v>10000</v>
      </c>
      <c r="K3372" s="277"/>
    </row>
    <row r="3373" spans="1:11" x14ac:dyDescent="0.15">
      <c r="A3373" s="274">
        <v>3372</v>
      </c>
      <c r="B3373" s="275" t="s">
        <v>3878</v>
      </c>
      <c r="C3373" s="275" t="s">
        <v>1057</v>
      </c>
      <c r="D3373" s="275">
        <v>0</v>
      </c>
      <c r="E3373" s="275">
        <v>100</v>
      </c>
      <c r="F3373" s="275" t="s">
        <v>457</v>
      </c>
      <c r="G3373" s="275">
        <v>1</v>
      </c>
      <c r="H3373" s="275">
        <f>'Pixel-System'!AC79</f>
        <v>100</v>
      </c>
      <c r="I3373" s="276" t="s">
        <v>6253</v>
      </c>
      <c r="J3373" s="276">
        <f t="shared" si="52"/>
        <v>10000</v>
      </c>
      <c r="K3373" s="277"/>
    </row>
    <row r="3374" spans="1:11" x14ac:dyDescent="0.15">
      <c r="A3374" s="274">
        <v>3373</v>
      </c>
      <c r="B3374" s="275" t="s">
        <v>3879</v>
      </c>
      <c r="C3374" s="275" t="s">
        <v>1057</v>
      </c>
      <c r="D3374" s="275">
        <v>0</v>
      </c>
      <c r="E3374" s="275">
        <v>100</v>
      </c>
      <c r="F3374" s="275" t="s">
        <v>457</v>
      </c>
      <c r="G3374" s="275">
        <v>1</v>
      </c>
      <c r="H3374" s="275">
        <f>'Pixel-System'!AC80</f>
        <v>100</v>
      </c>
      <c r="I3374" s="276" t="s">
        <v>6253</v>
      </c>
      <c r="J3374" s="276">
        <f t="shared" si="52"/>
        <v>10000</v>
      </c>
      <c r="K3374" s="277"/>
    </row>
    <row r="3375" spans="1:11" x14ac:dyDescent="0.15">
      <c r="A3375" s="274">
        <v>3374</v>
      </c>
      <c r="B3375" s="275" t="s">
        <v>3880</v>
      </c>
      <c r="C3375" s="275" t="s">
        <v>1057</v>
      </c>
      <c r="D3375" s="275">
        <v>0</v>
      </c>
      <c r="E3375" s="275">
        <v>100</v>
      </c>
      <c r="F3375" s="275" t="s">
        <v>457</v>
      </c>
      <c r="G3375" s="275">
        <v>1</v>
      </c>
      <c r="H3375" s="275">
        <f>'Pixel-System'!AC81</f>
        <v>100</v>
      </c>
      <c r="I3375" s="276" t="s">
        <v>6253</v>
      </c>
      <c r="J3375" s="276">
        <f t="shared" si="52"/>
        <v>10000</v>
      </c>
      <c r="K3375" s="277"/>
    </row>
    <row r="3376" spans="1:11" x14ac:dyDescent="0.15">
      <c r="A3376" s="274">
        <v>3375</v>
      </c>
      <c r="B3376" s="275" t="s">
        <v>3881</v>
      </c>
      <c r="C3376" s="275" t="s">
        <v>1057</v>
      </c>
      <c r="D3376" s="275">
        <v>0</v>
      </c>
      <c r="E3376" s="275">
        <v>100</v>
      </c>
      <c r="F3376" s="275" t="s">
        <v>457</v>
      </c>
      <c r="G3376" s="275">
        <v>1</v>
      </c>
      <c r="H3376" s="275">
        <f>'Pixel-System'!AC82</f>
        <v>100</v>
      </c>
      <c r="I3376" s="276" t="s">
        <v>6253</v>
      </c>
      <c r="J3376" s="276">
        <f t="shared" si="52"/>
        <v>10000</v>
      </c>
      <c r="K3376" s="277"/>
    </row>
    <row r="3377" spans="1:11" x14ac:dyDescent="0.15">
      <c r="A3377" s="274">
        <v>3376</v>
      </c>
      <c r="B3377" s="275" t="s">
        <v>3882</v>
      </c>
      <c r="C3377" s="275" t="s">
        <v>1057</v>
      </c>
      <c r="D3377" s="275">
        <v>0</v>
      </c>
      <c r="E3377" s="275">
        <v>100</v>
      </c>
      <c r="F3377" s="275" t="s">
        <v>457</v>
      </c>
      <c r="G3377" s="275">
        <v>1</v>
      </c>
      <c r="H3377" s="275">
        <f>'Pixel-System'!AC83</f>
        <v>100</v>
      </c>
      <c r="I3377" s="276" t="s">
        <v>6253</v>
      </c>
      <c r="J3377" s="276">
        <f t="shared" si="52"/>
        <v>10000</v>
      </c>
      <c r="K3377" s="277"/>
    </row>
    <row r="3378" spans="1:11" x14ac:dyDescent="0.15">
      <c r="A3378" s="274">
        <v>3377</v>
      </c>
      <c r="B3378" s="275" t="s">
        <v>3883</v>
      </c>
      <c r="C3378" s="275" t="s">
        <v>1057</v>
      </c>
      <c r="D3378" s="275">
        <v>0</v>
      </c>
      <c r="E3378" s="275">
        <v>100</v>
      </c>
      <c r="F3378" s="275" t="s">
        <v>457</v>
      </c>
      <c r="G3378" s="275">
        <v>1</v>
      </c>
      <c r="H3378" s="275">
        <f>'Pixel-System'!AC84</f>
        <v>100</v>
      </c>
      <c r="I3378" s="276" t="s">
        <v>6253</v>
      </c>
      <c r="J3378" s="276">
        <f t="shared" si="52"/>
        <v>10000</v>
      </c>
      <c r="K3378" s="277"/>
    </row>
    <row r="3379" spans="1:11" x14ac:dyDescent="0.15">
      <c r="A3379" s="274">
        <v>3378</v>
      </c>
      <c r="B3379" s="275" t="s">
        <v>3884</v>
      </c>
      <c r="C3379" s="275" t="s">
        <v>1057</v>
      </c>
      <c r="D3379" s="275">
        <v>0</v>
      </c>
      <c r="E3379" s="275">
        <v>100</v>
      </c>
      <c r="F3379" s="275" t="s">
        <v>457</v>
      </c>
      <c r="G3379" s="275">
        <v>1</v>
      </c>
      <c r="H3379" s="275">
        <f>'Pixel-System'!AC85</f>
        <v>100</v>
      </c>
      <c r="I3379" s="276" t="s">
        <v>6253</v>
      </c>
      <c r="J3379" s="276">
        <f t="shared" si="52"/>
        <v>10000</v>
      </c>
      <c r="K3379" s="277"/>
    </row>
    <row r="3380" spans="1:11" x14ac:dyDescent="0.15">
      <c r="A3380" s="274">
        <v>3379</v>
      </c>
      <c r="B3380" s="275" t="s">
        <v>3885</v>
      </c>
      <c r="C3380" s="275" t="s">
        <v>1057</v>
      </c>
      <c r="D3380" s="275">
        <v>0</v>
      </c>
      <c r="E3380" s="275">
        <v>100</v>
      </c>
      <c r="F3380" s="275" t="s">
        <v>457</v>
      </c>
      <c r="G3380" s="275">
        <v>1</v>
      </c>
      <c r="H3380" s="275">
        <f>'Pixel-System'!AC86</f>
        <v>0</v>
      </c>
      <c r="I3380" s="276" t="s">
        <v>6253</v>
      </c>
      <c r="J3380" s="276">
        <f t="shared" si="52"/>
        <v>0</v>
      </c>
      <c r="K3380" s="277"/>
    </row>
    <row r="3381" spans="1:11" x14ac:dyDescent="0.15">
      <c r="A3381" s="274">
        <v>3380</v>
      </c>
      <c r="B3381" s="275" t="s">
        <v>3886</v>
      </c>
      <c r="C3381" s="275" t="s">
        <v>1057</v>
      </c>
      <c r="D3381" s="275">
        <v>0</v>
      </c>
      <c r="E3381" s="275">
        <v>100</v>
      </c>
      <c r="F3381" s="275" t="s">
        <v>457</v>
      </c>
      <c r="G3381" s="275">
        <v>1</v>
      </c>
      <c r="H3381" s="275">
        <f>'Pixel-System'!AC87</f>
        <v>0</v>
      </c>
      <c r="I3381" s="276" t="s">
        <v>6253</v>
      </c>
      <c r="J3381" s="276">
        <f t="shared" si="52"/>
        <v>0</v>
      </c>
      <c r="K3381" s="277"/>
    </row>
    <row r="3382" spans="1:11" x14ac:dyDescent="0.15">
      <c r="A3382" s="274">
        <v>3381</v>
      </c>
      <c r="B3382" s="275" t="s">
        <v>3887</v>
      </c>
      <c r="C3382" s="275" t="s">
        <v>1057</v>
      </c>
      <c r="D3382" s="275">
        <v>0</v>
      </c>
      <c r="E3382" s="275">
        <v>100</v>
      </c>
      <c r="F3382" s="275" t="s">
        <v>457</v>
      </c>
      <c r="G3382" s="275">
        <v>1</v>
      </c>
      <c r="H3382" s="275">
        <f>'Pixel-System'!AC88</f>
        <v>0</v>
      </c>
      <c r="I3382" s="276" t="s">
        <v>6253</v>
      </c>
      <c r="J3382" s="276">
        <f t="shared" si="52"/>
        <v>0</v>
      </c>
      <c r="K3382" s="277"/>
    </row>
    <row r="3383" spans="1:11" x14ac:dyDescent="0.15">
      <c r="A3383" s="274">
        <v>3382</v>
      </c>
      <c r="B3383" s="275" t="s">
        <v>3888</v>
      </c>
      <c r="C3383" s="275" t="s">
        <v>1057</v>
      </c>
      <c r="D3383" s="275">
        <v>0</v>
      </c>
      <c r="E3383" s="275">
        <v>100</v>
      </c>
      <c r="F3383" s="275" t="s">
        <v>457</v>
      </c>
      <c r="G3383" s="275">
        <v>1</v>
      </c>
      <c r="H3383" s="275">
        <f>'Pixel-System'!AC89</f>
        <v>0</v>
      </c>
      <c r="I3383" s="276" t="s">
        <v>6253</v>
      </c>
      <c r="J3383" s="276">
        <f t="shared" si="52"/>
        <v>0</v>
      </c>
      <c r="K3383" s="277"/>
    </row>
    <row r="3384" spans="1:11" x14ac:dyDescent="0.15">
      <c r="A3384" s="274">
        <v>3383</v>
      </c>
      <c r="B3384" s="275" t="s">
        <v>3889</v>
      </c>
      <c r="C3384" s="275" t="s">
        <v>1057</v>
      </c>
      <c r="D3384" s="275">
        <v>0</v>
      </c>
      <c r="E3384" s="275">
        <v>100</v>
      </c>
      <c r="F3384" s="275" t="s">
        <v>457</v>
      </c>
      <c r="G3384" s="275">
        <v>1</v>
      </c>
      <c r="H3384" s="275">
        <f>'Pixel-System'!AC90</f>
        <v>100</v>
      </c>
      <c r="I3384" s="276" t="s">
        <v>6253</v>
      </c>
      <c r="J3384" s="276">
        <f t="shared" si="52"/>
        <v>10000</v>
      </c>
      <c r="K3384" s="277"/>
    </row>
    <row r="3385" spans="1:11" x14ac:dyDescent="0.15">
      <c r="A3385" s="274">
        <v>3384</v>
      </c>
      <c r="B3385" s="275" t="s">
        <v>3890</v>
      </c>
      <c r="C3385" s="275" t="s">
        <v>1057</v>
      </c>
      <c r="D3385" s="275">
        <v>0</v>
      </c>
      <c r="E3385" s="275">
        <v>100</v>
      </c>
      <c r="F3385" s="275" t="s">
        <v>457</v>
      </c>
      <c r="G3385" s="275">
        <v>1</v>
      </c>
      <c r="H3385" s="275">
        <f>'Pixel-System'!AC91</f>
        <v>100</v>
      </c>
      <c r="I3385" s="276" t="s">
        <v>6253</v>
      </c>
      <c r="J3385" s="276">
        <f t="shared" si="52"/>
        <v>10000</v>
      </c>
      <c r="K3385" s="277"/>
    </row>
    <row r="3386" spans="1:11" x14ac:dyDescent="0.15">
      <c r="A3386" s="274">
        <v>3385</v>
      </c>
      <c r="B3386" s="275" t="s">
        <v>3891</v>
      </c>
      <c r="C3386" s="275" t="s">
        <v>1057</v>
      </c>
      <c r="D3386" s="275">
        <v>0</v>
      </c>
      <c r="E3386" s="275">
        <v>100</v>
      </c>
      <c r="F3386" s="275" t="s">
        <v>457</v>
      </c>
      <c r="G3386" s="275">
        <v>1</v>
      </c>
      <c r="H3386" s="275">
        <f>'Pixel-System'!AC92</f>
        <v>100</v>
      </c>
      <c r="I3386" s="276" t="s">
        <v>6253</v>
      </c>
      <c r="J3386" s="276">
        <f t="shared" si="52"/>
        <v>10000</v>
      </c>
      <c r="K3386" s="277"/>
    </row>
    <row r="3387" spans="1:11" x14ac:dyDescent="0.15">
      <c r="A3387" s="274">
        <v>3386</v>
      </c>
      <c r="B3387" s="275" t="s">
        <v>3892</v>
      </c>
      <c r="C3387" s="275" t="s">
        <v>1057</v>
      </c>
      <c r="D3387" s="275">
        <v>0</v>
      </c>
      <c r="E3387" s="275">
        <v>100</v>
      </c>
      <c r="F3387" s="275" t="s">
        <v>457</v>
      </c>
      <c r="G3387" s="275">
        <v>1</v>
      </c>
      <c r="H3387" s="275">
        <f>'Pixel-System'!AC93</f>
        <v>100</v>
      </c>
      <c r="I3387" s="276" t="s">
        <v>6253</v>
      </c>
      <c r="J3387" s="276">
        <f t="shared" si="52"/>
        <v>10000</v>
      </c>
      <c r="K3387" s="277"/>
    </row>
    <row r="3388" spans="1:11" x14ac:dyDescent="0.15">
      <c r="A3388" s="274">
        <v>3387</v>
      </c>
      <c r="B3388" s="275" t="s">
        <v>3893</v>
      </c>
      <c r="C3388" s="275" t="s">
        <v>1057</v>
      </c>
      <c r="D3388" s="275">
        <v>0</v>
      </c>
      <c r="E3388" s="275">
        <v>100</v>
      </c>
      <c r="F3388" s="275" t="s">
        <v>457</v>
      </c>
      <c r="G3388" s="275">
        <v>1</v>
      </c>
      <c r="H3388" s="275">
        <f>'Pixel-System'!AC94</f>
        <v>100</v>
      </c>
      <c r="I3388" s="276" t="s">
        <v>6253</v>
      </c>
      <c r="J3388" s="276">
        <f t="shared" si="52"/>
        <v>10000</v>
      </c>
      <c r="K3388" s="277"/>
    </row>
    <row r="3389" spans="1:11" x14ac:dyDescent="0.15">
      <c r="A3389" s="274">
        <v>3388</v>
      </c>
      <c r="B3389" s="275" t="s">
        <v>3894</v>
      </c>
      <c r="C3389" s="275" t="s">
        <v>1057</v>
      </c>
      <c r="D3389" s="275">
        <v>0</v>
      </c>
      <c r="E3389" s="275">
        <v>100</v>
      </c>
      <c r="F3389" s="275" t="s">
        <v>457</v>
      </c>
      <c r="G3389" s="275">
        <v>1</v>
      </c>
      <c r="H3389" s="275">
        <f>'Pixel-System'!AC95</f>
        <v>100</v>
      </c>
      <c r="I3389" s="276" t="s">
        <v>6253</v>
      </c>
      <c r="J3389" s="276">
        <f t="shared" si="52"/>
        <v>10000</v>
      </c>
      <c r="K3389" s="277"/>
    </row>
    <row r="3390" spans="1:11" x14ac:dyDescent="0.15">
      <c r="A3390" s="274">
        <v>3389</v>
      </c>
      <c r="B3390" s="275" t="s">
        <v>3895</v>
      </c>
      <c r="C3390" s="275" t="s">
        <v>1057</v>
      </c>
      <c r="D3390" s="275">
        <v>0</v>
      </c>
      <c r="E3390" s="275">
        <v>100</v>
      </c>
      <c r="F3390" s="275" t="s">
        <v>457</v>
      </c>
      <c r="G3390" s="275">
        <v>1</v>
      </c>
      <c r="H3390" s="275">
        <f>'Pixel-System'!AC96</f>
        <v>100</v>
      </c>
      <c r="I3390" s="276" t="s">
        <v>6253</v>
      </c>
      <c r="J3390" s="276">
        <f t="shared" si="52"/>
        <v>10000</v>
      </c>
      <c r="K3390" s="277"/>
    </row>
    <row r="3391" spans="1:11" x14ac:dyDescent="0.15">
      <c r="A3391" s="274">
        <v>3390</v>
      </c>
      <c r="B3391" s="275" t="s">
        <v>3896</v>
      </c>
      <c r="C3391" s="275" t="s">
        <v>1057</v>
      </c>
      <c r="D3391" s="275">
        <v>0</v>
      </c>
      <c r="E3391" s="275">
        <v>100</v>
      </c>
      <c r="F3391" s="275" t="s">
        <v>457</v>
      </c>
      <c r="G3391" s="275">
        <v>1</v>
      </c>
      <c r="H3391" s="275">
        <f>'Pixel-System'!AC97</f>
        <v>100</v>
      </c>
      <c r="I3391" s="276" t="s">
        <v>6253</v>
      </c>
      <c r="J3391" s="276">
        <f t="shared" si="52"/>
        <v>10000</v>
      </c>
      <c r="K3391" s="277"/>
    </row>
    <row r="3392" spans="1:11" x14ac:dyDescent="0.15">
      <c r="A3392" s="274">
        <v>3391</v>
      </c>
      <c r="B3392" s="275" t="s">
        <v>3897</v>
      </c>
      <c r="C3392" s="275" t="s">
        <v>1057</v>
      </c>
      <c r="D3392" s="275">
        <v>0</v>
      </c>
      <c r="E3392" s="275">
        <v>100</v>
      </c>
      <c r="F3392" s="275" t="s">
        <v>457</v>
      </c>
      <c r="G3392" s="275">
        <v>1</v>
      </c>
      <c r="H3392" s="275">
        <f>'Pixel-System'!AC98</f>
        <v>100</v>
      </c>
      <c r="I3392" s="276" t="s">
        <v>6253</v>
      </c>
      <c r="J3392" s="276">
        <f t="shared" si="52"/>
        <v>10000</v>
      </c>
      <c r="K3392" s="277"/>
    </row>
    <row r="3393" spans="1:11" x14ac:dyDescent="0.15">
      <c r="A3393" s="274">
        <v>3392</v>
      </c>
      <c r="B3393" s="275" t="s">
        <v>3898</v>
      </c>
      <c r="C3393" s="275" t="s">
        <v>1057</v>
      </c>
      <c r="D3393" s="275">
        <v>0</v>
      </c>
      <c r="E3393" s="275">
        <v>100</v>
      </c>
      <c r="F3393" s="275" t="s">
        <v>457</v>
      </c>
      <c r="G3393" s="275">
        <v>1</v>
      </c>
      <c r="H3393" s="275">
        <f>'Pixel-System'!AC99</f>
        <v>100</v>
      </c>
      <c r="I3393" s="276" t="s">
        <v>6253</v>
      </c>
      <c r="J3393" s="276">
        <f t="shared" si="52"/>
        <v>10000</v>
      </c>
      <c r="K3393" s="277"/>
    </row>
    <row r="3394" spans="1:11" x14ac:dyDescent="0.15">
      <c r="A3394" s="274">
        <v>3393</v>
      </c>
      <c r="B3394" s="275" t="s">
        <v>3899</v>
      </c>
      <c r="C3394" s="275" t="s">
        <v>1057</v>
      </c>
      <c r="D3394" s="275">
        <v>0</v>
      </c>
      <c r="E3394" s="275">
        <v>100</v>
      </c>
      <c r="F3394" s="275" t="s">
        <v>457</v>
      </c>
      <c r="G3394" s="275">
        <v>1</v>
      </c>
      <c r="H3394" s="275">
        <f>'Pixel-System'!AC100</f>
        <v>100</v>
      </c>
      <c r="I3394" s="276" t="s">
        <v>6253</v>
      </c>
      <c r="J3394" s="276">
        <f t="shared" si="52"/>
        <v>10000</v>
      </c>
      <c r="K3394" s="277"/>
    </row>
    <row r="3395" spans="1:11" x14ac:dyDescent="0.15">
      <c r="A3395" s="274">
        <v>3394</v>
      </c>
      <c r="B3395" s="275" t="s">
        <v>3900</v>
      </c>
      <c r="C3395" s="275" t="s">
        <v>1057</v>
      </c>
      <c r="D3395" s="275">
        <v>0</v>
      </c>
      <c r="E3395" s="275">
        <v>100</v>
      </c>
      <c r="F3395" s="275" t="s">
        <v>457</v>
      </c>
      <c r="G3395" s="275">
        <v>1</v>
      </c>
      <c r="H3395" s="275">
        <f>'Pixel-System'!AC101</f>
        <v>100</v>
      </c>
      <c r="I3395" s="276" t="s">
        <v>6253</v>
      </c>
      <c r="J3395" s="276">
        <f t="shared" si="52"/>
        <v>10000</v>
      </c>
      <c r="K3395" s="277"/>
    </row>
    <row r="3396" spans="1:11" x14ac:dyDescent="0.15">
      <c r="A3396" s="274">
        <v>3395</v>
      </c>
      <c r="B3396" s="275" t="s">
        <v>3901</v>
      </c>
      <c r="C3396" s="275" t="s">
        <v>1057</v>
      </c>
      <c r="D3396" s="275">
        <v>0</v>
      </c>
      <c r="E3396" s="275">
        <v>100</v>
      </c>
      <c r="F3396" s="275" t="s">
        <v>457</v>
      </c>
      <c r="G3396" s="275">
        <v>1</v>
      </c>
      <c r="H3396" s="275">
        <f>'Pixel-System'!AC102</f>
        <v>9</v>
      </c>
      <c r="I3396" s="276" t="s">
        <v>6253</v>
      </c>
      <c r="J3396" s="276">
        <f t="shared" si="52"/>
        <v>900</v>
      </c>
      <c r="K3396" s="277"/>
    </row>
    <row r="3397" spans="1:11" x14ac:dyDescent="0.15">
      <c r="A3397" s="274">
        <v>3396</v>
      </c>
      <c r="B3397" s="275" t="s">
        <v>3902</v>
      </c>
      <c r="C3397" s="275" t="s">
        <v>1057</v>
      </c>
      <c r="D3397" s="275">
        <v>0</v>
      </c>
      <c r="E3397" s="275">
        <v>100</v>
      </c>
      <c r="F3397" s="275" t="s">
        <v>457</v>
      </c>
      <c r="G3397" s="275">
        <v>1</v>
      </c>
      <c r="H3397" s="275">
        <f>'Pixel-System'!AC103</f>
        <v>8</v>
      </c>
      <c r="I3397" s="276" t="s">
        <v>6253</v>
      </c>
      <c r="J3397" s="276">
        <f t="shared" si="52"/>
        <v>800</v>
      </c>
      <c r="K3397" s="277"/>
    </row>
    <row r="3398" spans="1:11" x14ac:dyDescent="0.15">
      <c r="A3398" s="274">
        <v>3397</v>
      </c>
      <c r="B3398" s="275" t="s">
        <v>3903</v>
      </c>
      <c r="C3398" s="275" t="s">
        <v>1057</v>
      </c>
      <c r="D3398" s="275">
        <v>0</v>
      </c>
      <c r="E3398" s="275">
        <v>100</v>
      </c>
      <c r="F3398" s="275" t="s">
        <v>457</v>
      </c>
      <c r="G3398" s="275">
        <v>1</v>
      </c>
      <c r="H3398" s="275">
        <f>'Pixel-System'!AC104</f>
        <v>7</v>
      </c>
      <c r="I3398" s="276" t="s">
        <v>6253</v>
      </c>
      <c r="J3398" s="276">
        <f t="shared" si="52"/>
        <v>700</v>
      </c>
      <c r="K3398" s="277"/>
    </row>
    <row r="3399" spans="1:11" x14ac:dyDescent="0.15">
      <c r="A3399" s="274">
        <v>3398</v>
      </c>
      <c r="B3399" s="275" t="s">
        <v>3904</v>
      </c>
      <c r="C3399" s="275" t="s">
        <v>1057</v>
      </c>
      <c r="D3399" s="275">
        <v>0</v>
      </c>
      <c r="E3399" s="275">
        <v>100</v>
      </c>
      <c r="F3399" s="275" t="s">
        <v>457</v>
      </c>
      <c r="G3399" s="275">
        <v>1</v>
      </c>
      <c r="H3399" s="275">
        <f>'Pixel-System'!AC105</f>
        <v>0</v>
      </c>
      <c r="I3399" s="276" t="s">
        <v>6253</v>
      </c>
      <c r="J3399" s="276">
        <f t="shared" si="52"/>
        <v>0</v>
      </c>
      <c r="K3399" s="277"/>
    </row>
    <row r="3400" spans="1:11" x14ac:dyDescent="0.15">
      <c r="A3400" s="274">
        <v>3399</v>
      </c>
      <c r="B3400" s="275" t="s">
        <v>3905</v>
      </c>
      <c r="C3400" s="275" t="s">
        <v>1057</v>
      </c>
      <c r="D3400" s="275">
        <v>0</v>
      </c>
      <c r="E3400" s="275">
        <v>100</v>
      </c>
      <c r="F3400" s="275" t="s">
        <v>457</v>
      </c>
      <c r="G3400" s="275">
        <v>1</v>
      </c>
      <c r="H3400" s="275">
        <f>'Pixel-System'!AM10</f>
        <v>35</v>
      </c>
      <c r="I3400" s="276" t="s">
        <v>6254</v>
      </c>
      <c r="J3400" s="276">
        <f t="shared" si="52"/>
        <v>3500</v>
      </c>
      <c r="K3400" s="277"/>
    </row>
    <row r="3401" spans="1:11" x14ac:dyDescent="0.15">
      <c r="A3401" s="274">
        <v>3400</v>
      </c>
      <c r="B3401" s="275" t="s">
        <v>3906</v>
      </c>
      <c r="C3401" s="275" t="s">
        <v>1057</v>
      </c>
      <c r="D3401" s="275">
        <v>0</v>
      </c>
      <c r="E3401" s="275">
        <v>100</v>
      </c>
      <c r="F3401" s="275" t="s">
        <v>457</v>
      </c>
      <c r="G3401" s="275">
        <v>1</v>
      </c>
      <c r="H3401" s="275">
        <f>'Pixel-System'!AM11</f>
        <v>34</v>
      </c>
      <c r="I3401" s="276" t="s">
        <v>6254</v>
      </c>
      <c r="J3401" s="276">
        <f t="shared" si="52"/>
        <v>3400</v>
      </c>
      <c r="K3401" s="277"/>
    </row>
    <row r="3402" spans="1:11" x14ac:dyDescent="0.15">
      <c r="A3402" s="274">
        <v>3401</v>
      </c>
      <c r="B3402" s="275" t="s">
        <v>3907</v>
      </c>
      <c r="C3402" s="275" t="s">
        <v>1057</v>
      </c>
      <c r="D3402" s="275">
        <v>0</v>
      </c>
      <c r="E3402" s="275">
        <v>100</v>
      </c>
      <c r="F3402" s="275" t="s">
        <v>457</v>
      </c>
      <c r="G3402" s="275">
        <v>1</v>
      </c>
      <c r="H3402" s="275">
        <f>'Pixel-System'!AM12</f>
        <v>32</v>
      </c>
      <c r="I3402" s="276" t="s">
        <v>6254</v>
      </c>
      <c r="J3402" s="276">
        <f t="shared" si="52"/>
        <v>3200</v>
      </c>
      <c r="K3402" s="277"/>
    </row>
    <row r="3403" spans="1:11" x14ac:dyDescent="0.15">
      <c r="A3403" s="274">
        <v>3402</v>
      </c>
      <c r="B3403" s="275" t="s">
        <v>3908</v>
      </c>
      <c r="C3403" s="275" t="s">
        <v>1057</v>
      </c>
      <c r="D3403" s="275">
        <v>0</v>
      </c>
      <c r="E3403" s="275">
        <v>100</v>
      </c>
      <c r="F3403" s="275" t="s">
        <v>457</v>
      </c>
      <c r="G3403" s="275">
        <v>1</v>
      </c>
      <c r="H3403" s="275">
        <f>'Pixel-System'!AM13</f>
        <v>31</v>
      </c>
      <c r="I3403" s="276" t="s">
        <v>6254</v>
      </c>
      <c r="J3403" s="276">
        <f t="shared" si="52"/>
        <v>3100</v>
      </c>
      <c r="K3403" s="277"/>
    </row>
    <row r="3404" spans="1:11" x14ac:dyDescent="0.15">
      <c r="A3404" s="274">
        <v>3403</v>
      </c>
      <c r="B3404" s="275" t="s">
        <v>3909</v>
      </c>
      <c r="C3404" s="275" t="s">
        <v>1057</v>
      </c>
      <c r="D3404" s="275">
        <v>0</v>
      </c>
      <c r="E3404" s="275">
        <v>100</v>
      </c>
      <c r="F3404" s="275" t="s">
        <v>457</v>
      </c>
      <c r="G3404" s="275">
        <v>1</v>
      </c>
      <c r="H3404" s="275">
        <f>'Pixel-System'!AM14</f>
        <v>29</v>
      </c>
      <c r="I3404" s="276" t="s">
        <v>6254</v>
      </c>
      <c r="J3404" s="276">
        <f t="shared" si="52"/>
        <v>2900</v>
      </c>
      <c r="K3404" s="277"/>
    </row>
    <row r="3405" spans="1:11" x14ac:dyDescent="0.15">
      <c r="A3405" s="274">
        <v>3404</v>
      </c>
      <c r="B3405" s="275" t="s">
        <v>3910</v>
      </c>
      <c r="C3405" s="275" t="s">
        <v>1057</v>
      </c>
      <c r="D3405" s="275">
        <v>0</v>
      </c>
      <c r="E3405" s="275">
        <v>100</v>
      </c>
      <c r="F3405" s="275" t="s">
        <v>457</v>
      </c>
      <c r="G3405" s="275">
        <v>1</v>
      </c>
      <c r="H3405" s="275">
        <f>'Pixel-System'!AM15</f>
        <v>28</v>
      </c>
      <c r="I3405" s="276" t="s">
        <v>6254</v>
      </c>
      <c r="J3405" s="276">
        <f t="shared" ref="J3405:J3468" si="53">H3405*100</f>
        <v>2800</v>
      </c>
      <c r="K3405" s="277"/>
    </row>
    <row r="3406" spans="1:11" x14ac:dyDescent="0.15">
      <c r="A3406" s="274">
        <v>3405</v>
      </c>
      <c r="B3406" s="275" t="s">
        <v>3911</v>
      </c>
      <c r="C3406" s="275" t="s">
        <v>1057</v>
      </c>
      <c r="D3406" s="275">
        <v>0</v>
      </c>
      <c r="E3406" s="275">
        <v>100</v>
      </c>
      <c r="F3406" s="275" t="s">
        <v>457</v>
      </c>
      <c r="G3406" s="275">
        <v>1</v>
      </c>
      <c r="H3406" s="275">
        <f>'Pixel-System'!AM16</f>
        <v>23</v>
      </c>
      <c r="I3406" s="276" t="s">
        <v>6254</v>
      </c>
      <c r="J3406" s="276">
        <f t="shared" si="53"/>
        <v>2300</v>
      </c>
      <c r="K3406" s="277"/>
    </row>
    <row r="3407" spans="1:11" x14ac:dyDescent="0.15">
      <c r="A3407" s="274">
        <v>3406</v>
      </c>
      <c r="B3407" s="275" t="s">
        <v>3912</v>
      </c>
      <c r="C3407" s="275" t="s">
        <v>1057</v>
      </c>
      <c r="D3407" s="275">
        <v>0</v>
      </c>
      <c r="E3407" s="275">
        <v>100</v>
      </c>
      <c r="F3407" s="275" t="s">
        <v>457</v>
      </c>
      <c r="G3407" s="275">
        <v>1</v>
      </c>
      <c r="H3407" s="275">
        <f>'Pixel-System'!AM17</f>
        <v>18</v>
      </c>
      <c r="I3407" s="276" t="s">
        <v>6254</v>
      </c>
      <c r="J3407" s="276">
        <f t="shared" si="53"/>
        <v>1800</v>
      </c>
      <c r="K3407" s="277"/>
    </row>
    <row r="3408" spans="1:11" x14ac:dyDescent="0.15">
      <c r="A3408" s="274">
        <v>3407</v>
      </c>
      <c r="B3408" s="275" t="s">
        <v>3913</v>
      </c>
      <c r="C3408" s="275" t="s">
        <v>1057</v>
      </c>
      <c r="D3408" s="275">
        <v>0</v>
      </c>
      <c r="E3408" s="275">
        <v>100</v>
      </c>
      <c r="F3408" s="275" t="s">
        <v>457</v>
      </c>
      <c r="G3408" s="275">
        <v>1</v>
      </c>
      <c r="H3408" s="275">
        <f>'Pixel-System'!AM18</f>
        <v>14</v>
      </c>
      <c r="I3408" s="276" t="s">
        <v>6254</v>
      </c>
      <c r="J3408" s="276">
        <f t="shared" si="53"/>
        <v>1400</v>
      </c>
      <c r="K3408" s="277"/>
    </row>
    <row r="3409" spans="1:11" x14ac:dyDescent="0.15">
      <c r="A3409" s="274">
        <v>3408</v>
      </c>
      <c r="B3409" s="275" t="s">
        <v>3914</v>
      </c>
      <c r="C3409" s="275" t="s">
        <v>1057</v>
      </c>
      <c r="D3409" s="275">
        <v>0</v>
      </c>
      <c r="E3409" s="275">
        <v>100</v>
      </c>
      <c r="F3409" s="275" t="s">
        <v>457</v>
      </c>
      <c r="G3409" s="275">
        <v>1</v>
      </c>
      <c r="H3409" s="275">
        <f>'Pixel-System'!AM19</f>
        <v>12</v>
      </c>
      <c r="I3409" s="276" t="s">
        <v>6254</v>
      </c>
      <c r="J3409" s="276">
        <f t="shared" si="53"/>
        <v>1200</v>
      </c>
      <c r="K3409" s="277"/>
    </row>
    <row r="3410" spans="1:11" x14ac:dyDescent="0.15">
      <c r="A3410" s="274">
        <v>3409</v>
      </c>
      <c r="B3410" s="275" t="s">
        <v>3915</v>
      </c>
      <c r="C3410" s="275" t="s">
        <v>1057</v>
      </c>
      <c r="D3410" s="275">
        <v>0</v>
      </c>
      <c r="E3410" s="275">
        <v>100</v>
      </c>
      <c r="F3410" s="275" t="s">
        <v>457</v>
      </c>
      <c r="G3410" s="275">
        <v>1</v>
      </c>
      <c r="H3410" s="275">
        <f>'Pixel-System'!AM20</f>
        <v>11</v>
      </c>
      <c r="I3410" s="276" t="s">
        <v>6254</v>
      </c>
      <c r="J3410" s="276">
        <f t="shared" si="53"/>
        <v>1100</v>
      </c>
      <c r="K3410" s="277"/>
    </row>
    <row r="3411" spans="1:11" x14ac:dyDescent="0.15">
      <c r="A3411" s="274">
        <v>3410</v>
      </c>
      <c r="B3411" s="275" t="s">
        <v>3916</v>
      </c>
      <c r="C3411" s="275" t="s">
        <v>1057</v>
      </c>
      <c r="D3411" s="275">
        <v>0</v>
      </c>
      <c r="E3411" s="275">
        <v>100</v>
      </c>
      <c r="F3411" s="275" t="s">
        <v>457</v>
      </c>
      <c r="G3411" s="275">
        <v>1</v>
      </c>
      <c r="H3411" s="275">
        <f>'Pixel-System'!AM21</f>
        <v>10</v>
      </c>
      <c r="I3411" s="276" t="s">
        <v>6254</v>
      </c>
      <c r="J3411" s="276">
        <f t="shared" si="53"/>
        <v>1000</v>
      </c>
      <c r="K3411" s="277"/>
    </row>
    <row r="3412" spans="1:11" x14ac:dyDescent="0.15">
      <c r="A3412" s="274">
        <v>3411</v>
      </c>
      <c r="B3412" s="275" t="s">
        <v>3917</v>
      </c>
      <c r="C3412" s="275" t="s">
        <v>1057</v>
      </c>
      <c r="D3412" s="275">
        <v>0</v>
      </c>
      <c r="E3412" s="275">
        <v>100</v>
      </c>
      <c r="F3412" s="275" t="s">
        <v>457</v>
      </c>
      <c r="G3412" s="275">
        <v>1</v>
      </c>
      <c r="H3412" s="275">
        <f>'Pixel-System'!AM22</f>
        <v>50</v>
      </c>
      <c r="I3412" s="276" t="s">
        <v>6254</v>
      </c>
      <c r="J3412" s="276">
        <f t="shared" si="53"/>
        <v>5000</v>
      </c>
      <c r="K3412" s="277"/>
    </row>
    <row r="3413" spans="1:11" x14ac:dyDescent="0.15">
      <c r="A3413" s="274">
        <v>3412</v>
      </c>
      <c r="B3413" s="275" t="s">
        <v>3918</v>
      </c>
      <c r="C3413" s="275" t="s">
        <v>1057</v>
      </c>
      <c r="D3413" s="275">
        <v>0</v>
      </c>
      <c r="E3413" s="275">
        <v>100</v>
      </c>
      <c r="F3413" s="275" t="s">
        <v>457</v>
      </c>
      <c r="G3413" s="275">
        <v>1</v>
      </c>
      <c r="H3413" s="275">
        <f>'Pixel-System'!AM23</f>
        <v>50</v>
      </c>
      <c r="I3413" s="276" t="s">
        <v>6254</v>
      </c>
      <c r="J3413" s="276">
        <f t="shared" si="53"/>
        <v>5000</v>
      </c>
      <c r="K3413" s="277"/>
    </row>
    <row r="3414" spans="1:11" x14ac:dyDescent="0.15">
      <c r="A3414" s="274">
        <v>3413</v>
      </c>
      <c r="B3414" s="275" t="s">
        <v>3919</v>
      </c>
      <c r="C3414" s="275" t="s">
        <v>1057</v>
      </c>
      <c r="D3414" s="275">
        <v>0</v>
      </c>
      <c r="E3414" s="275">
        <v>100</v>
      </c>
      <c r="F3414" s="275" t="s">
        <v>457</v>
      </c>
      <c r="G3414" s="275">
        <v>1</v>
      </c>
      <c r="H3414" s="275">
        <f>'Pixel-System'!AM24</f>
        <v>0</v>
      </c>
      <c r="I3414" s="276" t="s">
        <v>6254</v>
      </c>
      <c r="J3414" s="276">
        <f t="shared" si="53"/>
        <v>0</v>
      </c>
      <c r="K3414" s="277"/>
    </row>
    <row r="3415" spans="1:11" x14ac:dyDescent="0.15">
      <c r="A3415" s="274">
        <v>3414</v>
      </c>
      <c r="B3415" s="275" t="s">
        <v>3920</v>
      </c>
      <c r="C3415" s="275" t="s">
        <v>1057</v>
      </c>
      <c r="D3415" s="275">
        <v>0</v>
      </c>
      <c r="E3415" s="275">
        <v>100</v>
      </c>
      <c r="F3415" s="275" t="s">
        <v>457</v>
      </c>
      <c r="G3415" s="275">
        <v>1</v>
      </c>
      <c r="H3415" s="275">
        <f>'Pixel-System'!AM25</f>
        <v>0</v>
      </c>
      <c r="I3415" s="276" t="s">
        <v>6254</v>
      </c>
      <c r="J3415" s="276">
        <f t="shared" si="53"/>
        <v>0</v>
      </c>
      <c r="K3415" s="277"/>
    </row>
    <row r="3416" spans="1:11" x14ac:dyDescent="0.15">
      <c r="A3416" s="274">
        <v>3415</v>
      </c>
      <c r="B3416" s="275" t="s">
        <v>3921</v>
      </c>
      <c r="C3416" s="275" t="s">
        <v>1057</v>
      </c>
      <c r="D3416" s="275">
        <v>0</v>
      </c>
      <c r="E3416" s="275">
        <v>100</v>
      </c>
      <c r="F3416" s="275" t="s">
        <v>457</v>
      </c>
      <c r="G3416" s="275">
        <v>1</v>
      </c>
      <c r="H3416" s="275">
        <f>'Pixel-System'!AM26</f>
        <v>35</v>
      </c>
      <c r="I3416" s="276" t="s">
        <v>6254</v>
      </c>
      <c r="J3416" s="276">
        <f t="shared" si="53"/>
        <v>3500</v>
      </c>
      <c r="K3416" s="277"/>
    </row>
    <row r="3417" spans="1:11" x14ac:dyDescent="0.15">
      <c r="A3417" s="274">
        <v>3416</v>
      </c>
      <c r="B3417" s="275" t="s">
        <v>3922</v>
      </c>
      <c r="C3417" s="275" t="s">
        <v>1057</v>
      </c>
      <c r="D3417" s="275">
        <v>0</v>
      </c>
      <c r="E3417" s="275">
        <v>100</v>
      </c>
      <c r="F3417" s="275" t="s">
        <v>457</v>
      </c>
      <c r="G3417" s="275">
        <v>1</v>
      </c>
      <c r="H3417" s="275">
        <f>'Pixel-System'!AM27</f>
        <v>34</v>
      </c>
      <c r="I3417" s="276" t="s">
        <v>6254</v>
      </c>
      <c r="J3417" s="276">
        <f t="shared" si="53"/>
        <v>3400</v>
      </c>
      <c r="K3417" s="277"/>
    </row>
    <row r="3418" spans="1:11" x14ac:dyDescent="0.15">
      <c r="A3418" s="274">
        <v>3417</v>
      </c>
      <c r="B3418" s="275" t="s">
        <v>3923</v>
      </c>
      <c r="C3418" s="275" t="s">
        <v>1057</v>
      </c>
      <c r="D3418" s="275">
        <v>0</v>
      </c>
      <c r="E3418" s="275">
        <v>100</v>
      </c>
      <c r="F3418" s="275" t="s">
        <v>457</v>
      </c>
      <c r="G3418" s="275">
        <v>1</v>
      </c>
      <c r="H3418" s="275">
        <f>'Pixel-System'!AM28</f>
        <v>32</v>
      </c>
      <c r="I3418" s="276" t="s">
        <v>6254</v>
      </c>
      <c r="J3418" s="276">
        <f t="shared" si="53"/>
        <v>3200</v>
      </c>
      <c r="K3418" s="277"/>
    </row>
    <row r="3419" spans="1:11" x14ac:dyDescent="0.15">
      <c r="A3419" s="274">
        <v>3418</v>
      </c>
      <c r="B3419" s="275" t="s">
        <v>3924</v>
      </c>
      <c r="C3419" s="275" t="s">
        <v>1057</v>
      </c>
      <c r="D3419" s="275">
        <v>0</v>
      </c>
      <c r="E3419" s="275">
        <v>100</v>
      </c>
      <c r="F3419" s="275" t="s">
        <v>457</v>
      </c>
      <c r="G3419" s="275">
        <v>1</v>
      </c>
      <c r="H3419" s="275">
        <f>'Pixel-System'!AM29</f>
        <v>31</v>
      </c>
      <c r="I3419" s="276" t="s">
        <v>6254</v>
      </c>
      <c r="J3419" s="276">
        <f t="shared" si="53"/>
        <v>3100</v>
      </c>
      <c r="K3419" s="277"/>
    </row>
    <row r="3420" spans="1:11" x14ac:dyDescent="0.15">
      <c r="A3420" s="274">
        <v>3419</v>
      </c>
      <c r="B3420" s="275" t="s">
        <v>3925</v>
      </c>
      <c r="C3420" s="275" t="s">
        <v>1057</v>
      </c>
      <c r="D3420" s="275">
        <v>0</v>
      </c>
      <c r="E3420" s="275">
        <v>100</v>
      </c>
      <c r="F3420" s="275" t="s">
        <v>457</v>
      </c>
      <c r="G3420" s="275">
        <v>1</v>
      </c>
      <c r="H3420" s="275">
        <f>'Pixel-System'!AM30</f>
        <v>29</v>
      </c>
      <c r="I3420" s="276" t="s">
        <v>6254</v>
      </c>
      <c r="J3420" s="276">
        <f t="shared" si="53"/>
        <v>2900</v>
      </c>
      <c r="K3420" s="277"/>
    </row>
    <row r="3421" spans="1:11" x14ac:dyDescent="0.15">
      <c r="A3421" s="274">
        <v>3420</v>
      </c>
      <c r="B3421" s="275" t="s">
        <v>3926</v>
      </c>
      <c r="C3421" s="275" t="s">
        <v>1057</v>
      </c>
      <c r="D3421" s="275">
        <v>0</v>
      </c>
      <c r="E3421" s="275">
        <v>100</v>
      </c>
      <c r="F3421" s="275" t="s">
        <v>457</v>
      </c>
      <c r="G3421" s="275">
        <v>1</v>
      </c>
      <c r="H3421" s="275">
        <f>'Pixel-System'!AM31</f>
        <v>28</v>
      </c>
      <c r="I3421" s="276" t="s">
        <v>6254</v>
      </c>
      <c r="J3421" s="276">
        <f t="shared" si="53"/>
        <v>2800</v>
      </c>
      <c r="K3421" s="277"/>
    </row>
    <row r="3422" spans="1:11" x14ac:dyDescent="0.15">
      <c r="A3422" s="274">
        <v>3421</v>
      </c>
      <c r="B3422" s="275" t="s">
        <v>3927</v>
      </c>
      <c r="C3422" s="275" t="s">
        <v>1057</v>
      </c>
      <c r="D3422" s="275">
        <v>0</v>
      </c>
      <c r="E3422" s="275">
        <v>100</v>
      </c>
      <c r="F3422" s="275" t="s">
        <v>457</v>
      </c>
      <c r="G3422" s="275">
        <v>1</v>
      </c>
      <c r="H3422" s="275">
        <f>'Pixel-System'!AM32</f>
        <v>23</v>
      </c>
      <c r="I3422" s="276" t="s">
        <v>6254</v>
      </c>
      <c r="J3422" s="276">
        <f t="shared" si="53"/>
        <v>2300</v>
      </c>
      <c r="K3422" s="277"/>
    </row>
    <row r="3423" spans="1:11" x14ac:dyDescent="0.15">
      <c r="A3423" s="274">
        <v>3422</v>
      </c>
      <c r="B3423" s="275" t="s">
        <v>3928</v>
      </c>
      <c r="C3423" s="275" t="s">
        <v>1057</v>
      </c>
      <c r="D3423" s="275">
        <v>0</v>
      </c>
      <c r="E3423" s="275">
        <v>100</v>
      </c>
      <c r="F3423" s="275" t="s">
        <v>457</v>
      </c>
      <c r="G3423" s="275">
        <v>1</v>
      </c>
      <c r="H3423" s="275">
        <f>'Pixel-System'!AM33</f>
        <v>18</v>
      </c>
      <c r="I3423" s="276" t="s">
        <v>6254</v>
      </c>
      <c r="J3423" s="276">
        <f t="shared" si="53"/>
        <v>1800</v>
      </c>
      <c r="K3423" s="277"/>
    </row>
    <row r="3424" spans="1:11" x14ac:dyDescent="0.15">
      <c r="A3424" s="274">
        <v>3423</v>
      </c>
      <c r="B3424" s="275" t="s">
        <v>3929</v>
      </c>
      <c r="C3424" s="275" t="s">
        <v>1057</v>
      </c>
      <c r="D3424" s="275">
        <v>0</v>
      </c>
      <c r="E3424" s="275">
        <v>100</v>
      </c>
      <c r="F3424" s="275" t="s">
        <v>457</v>
      </c>
      <c r="G3424" s="275">
        <v>1</v>
      </c>
      <c r="H3424" s="275">
        <f>'Pixel-System'!AM34</f>
        <v>14</v>
      </c>
      <c r="I3424" s="276" t="s">
        <v>6254</v>
      </c>
      <c r="J3424" s="276">
        <f t="shared" si="53"/>
        <v>1400</v>
      </c>
      <c r="K3424" s="277"/>
    </row>
    <row r="3425" spans="1:11" x14ac:dyDescent="0.15">
      <c r="A3425" s="274">
        <v>3424</v>
      </c>
      <c r="B3425" s="275" t="s">
        <v>3930</v>
      </c>
      <c r="C3425" s="275" t="s">
        <v>1057</v>
      </c>
      <c r="D3425" s="275">
        <v>0</v>
      </c>
      <c r="E3425" s="275">
        <v>100</v>
      </c>
      <c r="F3425" s="275" t="s">
        <v>457</v>
      </c>
      <c r="G3425" s="275">
        <v>1</v>
      </c>
      <c r="H3425" s="275">
        <f>'Pixel-System'!AM35</f>
        <v>12</v>
      </c>
      <c r="I3425" s="276" t="s">
        <v>6254</v>
      </c>
      <c r="J3425" s="276">
        <f t="shared" si="53"/>
        <v>1200</v>
      </c>
      <c r="K3425" s="277"/>
    </row>
    <row r="3426" spans="1:11" x14ac:dyDescent="0.15">
      <c r="A3426" s="274">
        <v>3425</v>
      </c>
      <c r="B3426" s="275" t="s">
        <v>3931</v>
      </c>
      <c r="C3426" s="275" t="s">
        <v>1057</v>
      </c>
      <c r="D3426" s="275">
        <v>0</v>
      </c>
      <c r="E3426" s="275">
        <v>100</v>
      </c>
      <c r="F3426" s="275" t="s">
        <v>457</v>
      </c>
      <c r="G3426" s="275">
        <v>1</v>
      </c>
      <c r="H3426" s="275">
        <f>'Pixel-System'!AM36</f>
        <v>11</v>
      </c>
      <c r="I3426" s="276" t="s">
        <v>6254</v>
      </c>
      <c r="J3426" s="276">
        <f t="shared" si="53"/>
        <v>1100</v>
      </c>
      <c r="K3426" s="277"/>
    </row>
    <row r="3427" spans="1:11" x14ac:dyDescent="0.15">
      <c r="A3427" s="274">
        <v>3426</v>
      </c>
      <c r="B3427" s="275" t="s">
        <v>3932</v>
      </c>
      <c r="C3427" s="275" t="s">
        <v>1057</v>
      </c>
      <c r="D3427" s="275">
        <v>0</v>
      </c>
      <c r="E3427" s="275">
        <v>100</v>
      </c>
      <c r="F3427" s="275" t="s">
        <v>457</v>
      </c>
      <c r="G3427" s="275">
        <v>1</v>
      </c>
      <c r="H3427" s="275">
        <f>'Pixel-System'!AM37</f>
        <v>10</v>
      </c>
      <c r="I3427" s="276" t="s">
        <v>6254</v>
      </c>
      <c r="J3427" s="276">
        <f t="shared" si="53"/>
        <v>1000</v>
      </c>
      <c r="K3427" s="277"/>
    </row>
    <row r="3428" spans="1:11" x14ac:dyDescent="0.15">
      <c r="A3428" s="274">
        <v>3427</v>
      </c>
      <c r="B3428" s="275" t="s">
        <v>3933</v>
      </c>
      <c r="C3428" s="275" t="s">
        <v>1057</v>
      </c>
      <c r="D3428" s="275">
        <v>0</v>
      </c>
      <c r="E3428" s="275">
        <v>100</v>
      </c>
      <c r="F3428" s="275" t="s">
        <v>457</v>
      </c>
      <c r="G3428" s="275">
        <v>1</v>
      </c>
      <c r="H3428" s="275">
        <f>'Pixel-System'!AM38</f>
        <v>47</v>
      </c>
      <c r="I3428" s="276" t="s">
        <v>6254</v>
      </c>
      <c r="J3428" s="276">
        <f t="shared" si="53"/>
        <v>4700</v>
      </c>
      <c r="K3428" s="277"/>
    </row>
    <row r="3429" spans="1:11" x14ac:dyDescent="0.15">
      <c r="A3429" s="274">
        <v>3428</v>
      </c>
      <c r="B3429" s="275" t="s">
        <v>3934</v>
      </c>
      <c r="C3429" s="275" t="s">
        <v>1057</v>
      </c>
      <c r="D3429" s="275">
        <v>0</v>
      </c>
      <c r="E3429" s="275">
        <v>100</v>
      </c>
      <c r="F3429" s="275" t="s">
        <v>457</v>
      </c>
      <c r="G3429" s="275">
        <v>1</v>
      </c>
      <c r="H3429" s="275">
        <f>'Pixel-System'!AM39</f>
        <v>38</v>
      </c>
      <c r="I3429" s="276" t="s">
        <v>6254</v>
      </c>
      <c r="J3429" s="276">
        <f t="shared" si="53"/>
        <v>3800</v>
      </c>
      <c r="K3429" s="277"/>
    </row>
    <row r="3430" spans="1:11" x14ac:dyDescent="0.15">
      <c r="A3430" s="274">
        <v>3429</v>
      </c>
      <c r="B3430" s="275" t="s">
        <v>3935</v>
      </c>
      <c r="C3430" s="275" t="s">
        <v>1057</v>
      </c>
      <c r="D3430" s="275">
        <v>0</v>
      </c>
      <c r="E3430" s="275">
        <v>100</v>
      </c>
      <c r="F3430" s="275" t="s">
        <v>457</v>
      </c>
      <c r="G3430" s="275">
        <v>1</v>
      </c>
      <c r="H3430" s="275">
        <f>'Pixel-System'!AM40</f>
        <v>0</v>
      </c>
      <c r="I3430" s="276" t="s">
        <v>6254</v>
      </c>
      <c r="J3430" s="276">
        <f t="shared" si="53"/>
        <v>0</v>
      </c>
      <c r="K3430" s="277"/>
    </row>
    <row r="3431" spans="1:11" x14ac:dyDescent="0.15">
      <c r="A3431" s="274">
        <v>3430</v>
      </c>
      <c r="B3431" s="275" t="s">
        <v>3936</v>
      </c>
      <c r="C3431" s="275" t="s">
        <v>1057</v>
      </c>
      <c r="D3431" s="275">
        <v>0</v>
      </c>
      <c r="E3431" s="275">
        <v>100</v>
      </c>
      <c r="F3431" s="275" t="s">
        <v>457</v>
      </c>
      <c r="G3431" s="275">
        <v>1</v>
      </c>
      <c r="H3431" s="275">
        <f>'Pixel-System'!AM41</f>
        <v>0</v>
      </c>
      <c r="I3431" s="276" t="s">
        <v>6254</v>
      </c>
      <c r="J3431" s="276">
        <f t="shared" si="53"/>
        <v>0</v>
      </c>
      <c r="K3431" s="277"/>
    </row>
    <row r="3432" spans="1:11" x14ac:dyDescent="0.15">
      <c r="A3432" s="274">
        <v>3431</v>
      </c>
      <c r="B3432" s="275" t="s">
        <v>3937</v>
      </c>
      <c r="C3432" s="275" t="s">
        <v>1057</v>
      </c>
      <c r="D3432" s="275">
        <v>0</v>
      </c>
      <c r="E3432" s="275">
        <v>100</v>
      </c>
      <c r="F3432" s="275" t="s">
        <v>457</v>
      </c>
      <c r="G3432" s="275">
        <v>1</v>
      </c>
      <c r="H3432" s="275">
        <f>'Pixel-System'!AM42</f>
        <v>0</v>
      </c>
      <c r="I3432" s="276" t="s">
        <v>6254</v>
      </c>
      <c r="J3432" s="276">
        <f t="shared" si="53"/>
        <v>0</v>
      </c>
      <c r="K3432" s="277"/>
    </row>
    <row r="3433" spans="1:11" x14ac:dyDescent="0.15">
      <c r="A3433" s="274">
        <v>3432</v>
      </c>
      <c r="B3433" s="275" t="s">
        <v>3938</v>
      </c>
      <c r="C3433" s="275" t="s">
        <v>1057</v>
      </c>
      <c r="D3433" s="275">
        <v>0</v>
      </c>
      <c r="E3433" s="275">
        <v>100</v>
      </c>
      <c r="F3433" s="275" t="s">
        <v>457</v>
      </c>
      <c r="G3433" s="275">
        <v>1</v>
      </c>
      <c r="H3433" s="275">
        <f>'Pixel-System'!AM43</f>
        <v>0</v>
      </c>
      <c r="I3433" s="276" t="s">
        <v>6254</v>
      </c>
      <c r="J3433" s="276">
        <f t="shared" si="53"/>
        <v>0</v>
      </c>
      <c r="K3433" s="277"/>
    </row>
    <row r="3434" spans="1:11" x14ac:dyDescent="0.15">
      <c r="A3434" s="274">
        <v>3433</v>
      </c>
      <c r="B3434" s="275" t="s">
        <v>3939</v>
      </c>
      <c r="C3434" s="275" t="s">
        <v>1057</v>
      </c>
      <c r="D3434" s="275">
        <v>0</v>
      </c>
      <c r="E3434" s="275">
        <v>100</v>
      </c>
      <c r="F3434" s="275" t="s">
        <v>457</v>
      </c>
      <c r="G3434" s="275">
        <v>1</v>
      </c>
      <c r="H3434" s="275">
        <f>'Pixel-System'!AM44</f>
        <v>0</v>
      </c>
      <c r="I3434" s="276" t="s">
        <v>6254</v>
      </c>
      <c r="J3434" s="276">
        <f t="shared" si="53"/>
        <v>0</v>
      </c>
      <c r="K3434" s="277"/>
    </row>
    <row r="3435" spans="1:11" x14ac:dyDescent="0.15">
      <c r="A3435" s="274">
        <v>3434</v>
      </c>
      <c r="B3435" s="275" t="s">
        <v>3940</v>
      </c>
      <c r="C3435" s="275" t="s">
        <v>1057</v>
      </c>
      <c r="D3435" s="275">
        <v>0</v>
      </c>
      <c r="E3435" s="275">
        <v>100</v>
      </c>
      <c r="F3435" s="275" t="s">
        <v>457</v>
      </c>
      <c r="G3435" s="275">
        <v>1</v>
      </c>
      <c r="H3435" s="275">
        <f>'Pixel-System'!AM45</f>
        <v>35</v>
      </c>
      <c r="I3435" s="276" t="s">
        <v>6254</v>
      </c>
      <c r="J3435" s="276">
        <f t="shared" si="53"/>
        <v>3500</v>
      </c>
      <c r="K3435" s="277"/>
    </row>
    <row r="3436" spans="1:11" x14ac:dyDescent="0.15">
      <c r="A3436" s="274">
        <v>3435</v>
      </c>
      <c r="B3436" s="275" t="s">
        <v>3941</v>
      </c>
      <c r="C3436" s="275" t="s">
        <v>1057</v>
      </c>
      <c r="D3436" s="275">
        <v>0</v>
      </c>
      <c r="E3436" s="275">
        <v>100</v>
      </c>
      <c r="F3436" s="275" t="s">
        <v>457</v>
      </c>
      <c r="G3436" s="275">
        <v>1</v>
      </c>
      <c r="H3436" s="275">
        <f>'Pixel-System'!AM46</f>
        <v>31</v>
      </c>
      <c r="I3436" s="276" t="s">
        <v>6254</v>
      </c>
      <c r="J3436" s="276">
        <f t="shared" si="53"/>
        <v>3100</v>
      </c>
      <c r="K3436" s="277"/>
    </row>
    <row r="3437" spans="1:11" x14ac:dyDescent="0.15">
      <c r="A3437" s="274">
        <v>3436</v>
      </c>
      <c r="B3437" s="275" t="s">
        <v>3942</v>
      </c>
      <c r="C3437" s="275" t="s">
        <v>1057</v>
      </c>
      <c r="D3437" s="275">
        <v>0</v>
      </c>
      <c r="E3437" s="275">
        <v>100</v>
      </c>
      <c r="F3437" s="275" t="s">
        <v>457</v>
      </c>
      <c r="G3437" s="275">
        <v>1</v>
      </c>
      <c r="H3437" s="275">
        <f>'Pixel-System'!AM47</f>
        <v>25</v>
      </c>
      <c r="I3437" s="276" t="s">
        <v>6254</v>
      </c>
      <c r="J3437" s="276">
        <f t="shared" si="53"/>
        <v>2500</v>
      </c>
      <c r="K3437" s="277"/>
    </row>
    <row r="3438" spans="1:11" x14ac:dyDescent="0.15">
      <c r="A3438" s="274">
        <v>3437</v>
      </c>
      <c r="B3438" s="275" t="s">
        <v>3943</v>
      </c>
      <c r="C3438" s="275" t="s">
        <v>1057</v>
      </c>
      <c r="D3438" s="275">
        <v>0</v>
      </c>
      <c r="E3438" s="275">
        <v>100</v>
      </c>
      <c r="F3438" s="275" t="s">
        <v>457</v>
      </c>
      <c r="G3438" s="275">
        <v>1</v>
      </c>
      <c r="H3438" s="275">
        <f>'Pixel-System'!AM48</f>
        <v>21</v>
      </c>
      <c r="I3438" s="276" t="s">
        <v>6254</v>
      </c>
      <c r="J3438" s="276">
        <f t="shared" si="53"/>
        <v>2100</v>
      </c>
      <c r="K3438" s="277"/>
    </row>
    <row r="3439" spans="1:11" x14ac:dyDescent="0.15">
      <c r="A3439" s="274">
        <v>3438</v>
      </c>
      <c r="B3439" s="275" t="s">
        <v>3944</v>
      </c>
      <c r="C3439" s="275" t="s">
        <v>1057</v>
      </c>
      <c r="D3439" s="275">
        <v>0</v>
      </c>
      <c r="E3439" s="275">
        <v>100</v>
      </c>
      <c r="F3439" s="275" t="s">
        <v>457</v>
      </c>
      <c r="G3439" s="275">
        <v>1</v>
      </c>
      <c r="H3439" s="275">
        <f>'Pixel-System'!AM49</f>
        <v>17</v>
      </c>
      <c r="I3439" s="276" t="s">
        <v>6254</v>
      </c>
      <c r="J3439" s="276">
        <f t="shared" si="53"/>
        <v>1700</v>
      </c>
      <c r="K3439" s="277"/>
    </row>
    <row r="3440" spans="1:11" x14ac:dyDescent="0.15">
      <c r="A3440" s="274">
        <v>3439</v>
      </c>
      <c r="B3440" s="275" t="s">
        <v>3945</v>
      </c>
      <c r="C3440" s="275" t="s">
        <v>1057</v>
      </c>
      <c r="D3440" s="275">
        <v>0</v>
      </c>
      <c r="E3440" s="275">
        <v>100</v>
      </c>
      <c r="F3440" s="275" t="s">
        <v>457</v>
      </c>
      <c r="G3440" s="275">
        <v>1</v>
      </c>
      <c r="H3440" s="275">
        <f>'Pixel-System'!AM50</f>
        <v>13</v>
      </c>
      <c r="I3440" s="276" t="s">
        <v>6254</v>
      </c>
      <c r="J3440" s="276">
        <f t="shared" si="53"/>
        <v>1300</v>
      </c>
      <c r="K3440" s="277"/>
    </row>
    <row r="3441" spans="1:11" x14ac:dyDescent="0.15">
      <c r="A3441" s="274">
        <v>3440</v>
      </c>
      <c r="B3441" s="275" t="s">
        <v>3946</v>
      </c>
      <c r="C3441" s="275" t="s">
        <v>1057</v>
      </c>
      <c r="D3441" s="275">
        <v>0</v>
      </c>
      <c r="E3441" s="275">
        <v>100</v>
      </c>
      <c r="F3441" s="275" t="s">
        <v>457</v>
      </c>
      <c r="G3441" s="275">
        <v>1</v>
      </c>
      <c r="H3441" s="275">
        <f>'Pixel-System'!AM51</f>
        <v>11</v>
      </c>
      <c r="I3441" s="276" t="s">
        <v>6254</v>
      </c>
      <c r="J3441" s="276">
        <f t="shared" si="53"/>
        <v>1100</v>
      </c>
      <c r="K3441" s="277"/>
    </row>
    <row r="3442" spans="1:11" x14ac:dyDescent="0.15">
      <c r="A3442" s="274">
        <v>3441</v>
      </c>
      <c r="B3442" s="275" t="s">
        <v>3947</v>
      </c>
      <c r="C3442" s="275" t="s">
        <v>1057</v>
      </c>
      <c r="D3442" s="275">
        <v>0</v>
      </c>
      <c r="E3442" s="275">
        <v>100</v>
      </c>
      <c r="F3442" s="275" t="s">
        <v>457</v>
      </c>
      <c r="G3442" s="275">
        <v>1</v>
      </c>
      <c r="H3442" s="275">
        <f>'Pixel-System'!AM52</f>
        <v>9</v>
      </c>
      <c r="I3442" s="276" t="s">
        <v>6254</v>
      </c>
      <c r="J3442" s="276">
        <f t="shared" si="53"/>
        <v>900</v>
      </c>
      <c r="K3442" s="277"/>
    </row>
    <row r="3443" spans="1:11" x14ac:dyDescent="0.15">
      <c r="A3443" s="274">
        <v>3442</v>
      </c>
      <c r="B3443" s="275" t="s">
        <v>3948</v>
      </c>
      <c r="C3443" s="275" t="s">
        <v>1057</v>
      </c>
      <c r="D3443" s="275">
        <v>0</v>
      </c>
      <c r="E3443" s="275">
        <v>100</v>
      </c>
      <c r="F3443" s="275" t="s">
        <v>457</v>
      </c>
      <c r="G3443" s="275">
        <v>1</v>
      </c>
      <c r="H3443" s="275">
        <f>'Pixel-System'!AM53</f>
        <v>8</v>
      </c>
      <c r="I3443" s="276" t="s">
        <v>6254</v>
      </c>
      <c r="J3443" s="276">
        <f t="shared" si="53"/>
        <v>800</v>
      </c>
      <c r="K3443" s="277"/>
    </row>
    <row r="3444" spans="1:11" x14ac:dyDescent="0.15">
      <c r="A3444" s="274">
        <v>3443</v>
      </c>
      <c r="B3444" s="275" t="s">
        <v>3949</v>
      </c>
      <c r="C3444" s="275" t="s">
        <v>1057</v>
      </c>
      <c r="D3444" s="275">
        <v>0</v>
      </c>
      <c r="E3444" s="275">
        <v>100</v>
      </c>
      <c r="F3444" s="275" t="s">
        <v>457</v>
      </c>
      <c r="G3444" s="275">
        <v>1</v>
      </c>
      <c r="H3444" s="275">
        <f>'Pixel-System'!AM54</f>
        <v>7</v>
      </c>
      <c r="I3444" s="276" t="s">
        <v>6254</v>
      </c>
      <c r="J3444" s="276">
        <f t="shared" si="53"/>
        <v>700</v>
      </c>
      <c r="K3444" s="277"/>
    </row>
    <row r="3445" spans="1:11" x14ac:dyDescent="0.15">
      <c r="A3445" s="274">
        <v>3444</v>
      </c>
      <c r="B3445" s="275" t="s">
        <v>3950</v>
      </c>
      <c r="C3445" s="275" t="s">
        <v>1057</v>
      </c>
      <c r="D3445" s="275">
        <v>0</v>
      </c>
      <c r="E3445" s="275">
        <v>100</v>
      </c>
      <c r="F3445" s="275" t="s">
        <v>457</v>
      </c>
      <c r="G3445" s="275">
        <v>1</v>
      </c>
      <c r="H3445" s="275">
        <f>'Pixel-System'!AM55</f>
        <v>5</v>
      </c>
      <c r="I3445" s="276" t="s">
        <v>6254</v>
      </c>
      <c r="J3445" s="276">
        <f t="shared" si="53"/>
        <v>500</v>
      </c>
      <c r="K3445" s="277"/>
    </row>
    <row r="3446" spans="1:11" x14ac:dyDescent="0.15">
      <c r="A3446" s="274">
        <v>3445</v>
      </c>
      <c r="B3446" s="275" t="s">
        <v>3951</v>
      </c>
      <c r="C3446" s="275" t="s">
        <v>1057</v>
      </c>
      <c r="D3446" s="275">
        <v>0</v>
      </c>
      <c r="E3446" s="275">
        <v>100</v>
      </c>
      <c r="F3446" s="275" t="s">
        <v>457</v>
      </c>
      <c r="G3446" s="275">
        <v>1</v>
      </c>
      <c r="H3446" s="275">
        <f>'Pixel-System'!AM56</f>
        <v>4</v>
      </c>
      <c r="I3446" s="276" t="s">
        <v>6254</v>
      </c>
      <c r="J3446" s="276">
        <f t="shared" si="53"/>
        <v>400</v>
      </c>
      <c r="K3446" s="277"/>
    </row>
    <row r="3447" spans="1:11" x14ac:dyDescent="0.15">
      <c r="A3447" s="274">
        <v>3446</v>
      </c>
      <c r="B3447" s="275" t="s">
        <v>3952</v>
      </c>
      <c r="C3447" s="275" t="s">
        <v>1057</v>
      </c>
      <c r="D3447" s="275">
        <v>0</v>
      </c>
      <c r="E3447" s="275">
        <v>100</v>
      </c>
      <c r="F3447" s="275" t="s">
        <v>457</v>
      </c>
      <c r="G3447" s="275">
        <v>1</v>
      </c>
      <c r="H3447" s="275">
        <f>'Pixel-System'!AM57</f>
        <v>0</v>
      </c>
      <c r="I3447" s="276" t="s">
        <v>6254</v>
      </c>
      <c r="J3447" s="276">
        <f t="shared" si="53"/>
        <v>0</v>
      </c>
      <c r="K3447" s="277"/>
    </row>
    <row r="3448" spans="1:11" x14ac:dyDescent="0.15">
      <c r="A3448" s="274">
        <v>3447</v>
      </c>
      <c r="B3448" s="275" t="s">
        <v>3953</v>
      </c>
      <c r="C3448" s="275" t="s">
        <v>1057</v>
      </c>
      <c r="D3448" s="275">
        <v>0</v>
      </c>
      <c r="E3448" s="275">
        <v>100</v>
      </c>
      <c r="F3448" s="275" t="s">
        <v>457</v>
      </c>
      <c r="G3448" s="275">
        <v>1</v>
      </c>
      <c r="H3448" s="275">
        <f>'Pixel-System'!AM58</f>
        <v>40</v>
      </c>
      <c r="I3448" s="276" t="s">
        <v>6254</v>
      </c>
      <c r="J3448" s="276">
        <f t="shared" si="53"/>
        <v>4000</v>
      </c>
      <c r="K3448" s="277"/>
    </row>
    <row r="3449" spans="1:11" x14ac:dyDescent="0.15">
      <c r="A3449" s="274">
        <v>3448</v>
      </c>
      <c r="B3449" s="275" t="s">
        <v>3954</v>
      </c>
      <c r="C3449" s="275" t="s">
        <v>1057</v>
      </c>
      <c r="D3449" s="275">
        <v>0</v>
      </c>
      <c r="E3449" s="275">
        <v>100</v>
      </c>
      <c r="F3449" s="275" t="s">
        <v>457</v>
      </c>
      <c r="G3449" s="275">
        <v>1</v>
      </c>
      <c r="H3449" s="275">
        <f>'Pixel-System'!AM59</f>
        <v>39</v>
      </c>
      <c r="I3449" s="276" t="s">
        <v>6254</v>
      </c>
      <c r="J3449" s="276">
        <f t="shared" si="53"/>
        <v>3900</v>
      </c>
      <c r="K3449" s="277"/>
    </row>
    <row r="3450" spans="1:11" x14ac:dyDescent="0.15">
      <c r="A3450" s="274">
        <v>3449</v>
      </c>
      <c r="B3450" s="275" t="s">
        <v>3955</v>
      </c>
      <c r="C3450" s="275" t="s">
        <v>1057</v>
      </c>
      <c r="D3450" s="275">
        <v>0</v>
      </c>
      <c r="E3450" s="275">
        <v>100</v>
      </c>
      <c r="F3450" s="275" t="s">
        <v>457</v>
      </c>
      <c r="G3450" s="275">
        <v>1</v>
      </c>
      <c r="H3450" s="275">
        <f>'Pixel-System'!AM60</f>
        <v>37</v>
      </c>
      <c r="I3450" s="276" t="s">
        <v>6254</v>
      </c>
      <c r="J3450" s="276">
        <f t="shared" si="53"/>
        <v>3700</v>
      </c>
      <c r="K3450" s="277"/>
    </row>
    <row r="3451" spans="1:11" x14ac:dyDescent="0.15">
      <c r="A3451" s="274">
        <v>3450</v>
      </c>
      <c r="B3451" s="275" t="s">
        <v>3956</v>
      </c>
      <c r="C3451" s="275" t="s">
        <v>1057</v>
      </c>
      <c r="D3451" s="275">
        <v>0</v>
      </c>
      <c r="E3451" s="275">
        <v>100</v>
      </c>
      <c r="F3451" s="275" t="s">
        <v>457</v>
      </c>
      <c r="G3451" s="275">
        <v>1</v>
      </c>
      <c r="H3451" s="275">
        <f>'Pixel-System'!AM61</f>
        <v>35</v>
      </c>
      <c r="I3451" s="276" t="s">
        <v>6254</v>
      </c>
      <c r="J3451" s="276">
        <f t="shared" si="53"/>
        <v>3500</v>
      </c>
      <c r="K3451" s="277"/>
    </row>
    <row r="3452" spans="1:11" x14ac:dyDescent="0.15">
      <c r="A3452" s="274">
        <v>3451</v>
      </c>
      <c r="B3452" s="275" t="s">
        <v>3957</v>
      </c>
      <c r="C3452" s="275" t="s">
        <v>1057</v>
      </c>
      <c r="D3452" s="275">
        <v>0</v>
      </c>
      <c r="E3452" s="275">
        <v>100</v>
      </c>
      <c r="F3452" s="275" t="s">
        <v>457</v>
      </c>
      <c r="G3452" s="275">
        <v>1</v>
      </c>
      <c r="H3452" s="275">
        <f>'Pixel-System'!AM62</f>
        <v>31</v>
      </c>
      <c r="I3452" s="276" t="s">
        <v>6254</v>
      </c>
      <c r="J3452" s="276">
        <f t="shared" si="53"/>
        <v>3100</v>
      </c>
      <c r="K3452" s="277"/>
    </row>
    <row r="3453" spans="1:11" x14ac:dyDescent="0.15">
      <c r="A3453" s="274">
        <v>3452</v>
      </c>
      <c r="B3453" s="275" t="s">
        <v>3958</v>
      </c>
      <c r="C3453" s="275" t="s">
        <v>1057</v>
      </c>
      <c r="D3453" s="275">
        <v>0</v>
      </c>
      <c r="E3453" s="275">
        <v>100</v>
      </c>
      <c r="F3453" s="275" t="s">
        <v>457</v>
      </c>
      <c r="G3453" s="275">
        <v>1</v>
      </c>
      <c r="H3453" s="275">
        <f>'Pixel-System'!AM63</f>
        <v>25</v>
      </c>
      <c r="I3453" s="276" t="s">
        <v>6254</v>
      </c>
      <c r="J3453" s="276">
        <f t="shared" si="53"/>
        <v>2500</v>
      </c>
      <c r="K3453" s="277"/>
    </row>
    <row r="3454" spans="1:11" x14ac:dyDescent="0.15">
      <c r="A3454" s="274">
        <v>3453</v>
      </c>
      <c r="B3454" s="275" t="s">
        <v>3959</v>
      </c>
      <c r="C3454" s="275" t="s">
        <v>1057</v>
      </c>
      <c r="D3454" s="275">
        <v>0</v>
      </c>
      <c r="E3454" s="275">
        <v>100</v>
      </c>
      <c r="F3454" s="275" t="s">
        <v>457</v>
      </c>
      <c r="G3454" s="275">
        <v>1</v>
      </c>
      <c r="H3454" s="275">
        <f>'Pixel-System'!AM64</f>
        <v>21</v>
      </c>
      <c r="I3454" s="276" t="s">
        <v>6254</v>
      </c>
      <c r="J3454" s="276">
        <f t="shared" si="53"/>
        <v>2100</v>
      </c>
      <c r="K3454" s="277"/>
    </row>
    <row r="3455" spans="1:11" x14ac:dyDescent="0.15">
      <c r="A3455" s="274">
        <v>3454</v>
      </c>
      <c r="B3455" s="275" t="s">
        <v>3960</v>
      </c>
      <c r="C3455" s="275" t="s">
        <v>1057</v>
      </c>
      <c r="D3455" s="275">
        <v>0</v>
      </c>
      <c r="E3455" s="275">
        <v>100</v>
      </c>
      <c r="F3455" s="275" t="s">
        <v>457</v>
      </c>
      <c r="G3455" s="275">
        <v>1</v>
      </c>
      <c r="H3455" s="275">
        <f>'Pixel-System'!AM65</f>
        <v>17</v>
      </c>
      <c r="I3455" s="276" t="s">
        <v>6254</v>
      </c>
      <c r="J3455" s="276">
        <f t="shared" si="53"/>
        <v>1700</v>
      </c>
      <c r="K3455" s="277"/>
    </row>
    <row r="3456" spans="1:11" x14ac:dyDescent="0.15">
      <c r="A3456" s="274">
        <v>3455</v>
      </c>
      <c r="B3456" s="275" t="s">
        <v>3961</v>
      </c>
      <c r="C3456" s="275" t="s">
        <v>1057</v>
      </c>
      <c r="D3456" s="275">
        <v>0</v>
      </c>
      <c r="E3456" s="275">
        <v>100</v>
      </c>
      <c r="F3456" s="275" t="s">
        <v>457</v>
      </c>
      <c r="G3456" s="275">
        <v>1</v>
      </c>
      <c r="H3456" s="275">
        <f>'Pixel-System'!AM66</f>
        <v>13</v>
      </c>
      <c r="I3456" s="276" t="s">
        <v>6254</v>
      </c>
      <c r="J3456" s="276">
        <f t="shared" si="53"/>
        <v>1300</v>
      </c>
      <c r="K3456" s="277"/>
    </row>
    <row r="3457" spans="1:11" x14ac:dyDescent="0.15">
      <c r="A3457" s="274">
        <v>3456</v>
      </c>
      <c r="B3457" s="275" t="s">
        <v>3962</v>
      </c>
      <c r="C3457" s="275" t="s">
        <v>1057</v>
      </c>
      <c r="D3457" s="275">
        <v>0</v>
      </c>
      <c r="E3457" s="275">
        <v>100</v>
      </c>
      <c r="F3457" s="275" t="s">
        <v>457</v>
      </c>
      <c r="G3457" s="275">
        <v>1</v>
      </c>
      <c r="H3457" s="275">
        <f>'Pixel-System'!AM67</f>
        <v>11</v>
      </c>
      <c r="I3457" s="276" t="s">
        <v>6254</v>
      </c>
      <c r="J3457" s="276">
        <f t="shared" si="53"/>
        <v>1100</v>
      </c>
      <c r="K3457" s="277"/>
    </row>
    <row r="3458" spans="1:11" x14ac:dyDescent="0.15">
      <c r="A3458" s="274">
        <v>3457</v>
      </c>
      <c r="B3458" s="275" t="s">
        <v>3963</v>
      </c>
      <c r="C3458" s="275" t="s">
        <v>1057</v>
      </c>
      <c r="D3458" s="275">
        <v>0</v>
      </c>
      <c r="E3458" s="275">
        <v>100</v>
      </c>
      <c r="F3458" s="275" t="s">
        <v>457</v>
      </c>
      <c r="G3458" s="275">
        <v>1</v>
      </c>
      <c r="H3458" s="275">
        <f>'Pixel-System'!AM68</f>
        <v>9</v>
      </c>
      <c r="I3458" s="276" t="s">
        <v>6254</v>
      </c>
      <c r="J3458" s="276">
        <f t="shared" si="53"/>
        <v>900</v>
      </c>
      <c r="K3458" s="277"/>
    </row>
    <row r="3459" spans="1:11" x14ac:dyDescent="0.15">
      <c r="A3459" s="274">
        <v>3458</v>
      </c>
      <c r="B3459" s="275" t="s">
        <v>3964</v>
      </c>
      <c r="C3459" s="275" t="s">
        <v>1057</v>
      </c>
      <c r="D3459" s="275">
        <v>0</v>
      </c>
      <c r="E3459" s="275">
        <v>100</v>
      </c>
      <c r="F3459" s="275" t="s">
        <v>457</v>
      </c>
      <c r="G3459" s="275">
        <v>1</v>
      </c>
      <c r="H3459" s="275">
        <f>'Pixel-System'!AM69</f>
        <v>8</v>
      </c>
      <c r="I3459" s="276" t="s">
        <v>6254</v>
      </c>
      <c r="J3459" s="276">
        <f t="shared" si="53"/>
        <v>800</v>
      </c>
      <c r="K3459" s="277"/>
    </row>
    <row r="3460" spans="1:11" x14ac:dyDescent="0.15">
      <c r="A3460" s="274">
        <v>3459</v>
      </c>
      <c r="B3460" s="275" t="s">
        <v>3965</v>
      </c>
      <c r="C3460" s="275" t="s">
        <v>1057</v>
      </c>
      <c r="D3460" s="275">
        <v>0</v>
      </c>
      <c r="E3460" s="275">
        <v>100</v>
      </c>
      <c r="F3460" s="275" t="s">
        <v>457</v>
      </c>
      <c r="G3460" s="275">
        <v>1</v>
      </c>
      <c r="H3460" s="275">
        <f>'Pixel-System'!AM70</f>
        <v>7</v>
      </c>
      <c r="I3460" s="276" t="s">
        <v>6254</v>
      </c>
      <c r="J3460" s="276">
        <f t="shared" si="53"/>
        <v>700</v>
      </c>
      <c r="K3460" s="277"/>
    </row>
    <row r="3461" spans="1:11" x14ac:dyDescent="0.15">
      <c r="A3461" s="274">
        <v>3460</v>
      </c>
      <c r="B3461" s="275" t="s">
        <v>3966</v>
      </c>
      <c r="C3461" s="275" t="s">
        <v>1057</v>
      </c>
      <c r="D3461" s="275">
        <v>0</v>
      </c>
      <c r="E3461" s="275">
        <v>100</v>
      </c>
      <c r="F3461" s="275" t="s">
        <v>457</v>
      </c>
      <c r="G3461" s="275">
        <v>1</v>
      </c>
      <c r="H3461" s="275">
        <f>'Pixel-System'!AM71</f>
        <v>5</v>
      </c>
      <c r="I3461" s="276" t="s">
        <v>6254</v>
      </c>
      <c r="J3461" s="276">
        <f t="shared" si="53"/>
        <v>500</v>
      </c>
      <c r="K3461" s="277"/>
    </row>
    <row r="3462" spans="1:11" x14ac:dyDescent="0.15">
      <c r="A3462" s="274">
        <v>3461</v>
      </c>
      <c r="B3462" s="275" t="s">
        <v>3967</v>
      </c>
      <c r="C3462" s="275" t="s">
        <v>1057</v>
      </c>
      <c r="D3462" s="275">
        <v>0</v>
      </c>
      <c r="E3462" s="275">
        <v>100</v>
      </c>
      <c r="F3462" s="275" t="s">
        <v>457</v>
      </c>
      <c r="G3462" s="275">
        <v>1</v>
      </c>
      <c r="H3462" s="275">
        <f>'Pixel-System'!AM72</f>
        <v>4</v>
      </c>
      <c r="I3462" s="276" t="s">
        <v>6254</v>
      </c>
      <c r="J3462" s="276">
        <f t="shared" si="53"/>
        <v>400</v>
      </c>
      <c r="K3462" s="277"/>
    </row>
    <row r="3463" spans="1:11" x14ac:dyDescent="0.15">
      <c r="A3463" s="274">
        <v>3462</v>
      </c>
      <c r="B3463" s="275" t="s">
        <v>3968</v>
      </c>
      <c r="C3463" s="275" t="s">
        <v>1057</v>
      </c>
      <c r="D3463" s="275">
        <v>0</v>
      </c>
      <c r="E3463" s="275">
        <v>100</v>
      </c>
      <c r="F3463" s="275" t="s">
        <v>457</v>
      </c>
      <c r="G3463" s="275">
        <v>1</v>
      </c>
      <c r="H3463" s="275">
        <f>'Pixel-System'!AM73</f>
        <v>0</v>
      </c>
      <c r="I3463" s="276" t="s">
        <v>6254</v>
      </c>
      <c r="J3463" s="276">
        <f t="shared" si="53"/>
        <v>0</v>
      </c>
      <c r="K3463" s="277"/>
    </row>
    <row r="3464" spans="1:11" x14ac:dyDescent="0.15">
      <c r="A3464" s="274">
        <v>3463</v>
      </c>
      <c r="B3464" s="275" t="s">
        <v>3969</v>
      </c>
      <c r="C3464" s="275" t="s">
        <v>1057</v>
      </c>
      <c r="D3464" s="275">
        <v>0</v>
      </c>
      <c r="E3464" s="275">
        <v>100</v>
      </c>
      <c r="F3464" s="275" t="s">
        <v>457</v>
      </c>
      <c r="G3464" s="275">
        <v>1</v>
      </c>
      <c r="H3464" s="275">
        <f>'Pixel-System'!AM74</f>
        <v>50</v>
      </c>
      <c r="I3464" s="276" t="s">
        <v>6254</v>
      </c>
      <c r="J3464" s="276">
        <f t="shared" si="53"/>
        <v>5000</v>
      </c>
      <c r="K3464" s="277"/>
    </row>
    <row r="3465" spans="1:11" x14ac:dyDescent="0.15">
      <c r="A3465" s="274">
        <v>3464</v>
      </c>
      <c r="B3465" s="275" t="s">
        <v>3970</v>
      </c>
      <c r="C3465" s="275" t="s">
        <v>1057</v>
      </c>
      <c r="D3465" s="275">
        <v>0</v>
      </c>
      <c r="E3465" s="275">
        <v>100</v>
      </c>
      <c r="F3465" s="275" t="s">
        <v>457</v>
      </c>
      <c r="G3465" s="275">
        <v>1</v>
      </c>
      <c r="H3465" s="275">
        <f>'Pixel-System'!AM75</f>
        <v>80</v>
      </c>
      <c r="I3465" s="276" t="s">
        <v>6254</v>
      </c>
      <c r="J3465" s="276">
        <f t="shared" si="53"/>
        <v>8000</v>
      </c>
      <c r="K3465" s="277"/>
    </row>
    <row r="3466" spans="1:11" x14ac:dyDescent="0.15">
      <c r="A3466" s="274">
        <v>3465</v>
      </c>
      <c r="B3466" s="275" t="s">
        <v>3971</v>
      </c>
      <c r="C3466" s="275" t="s">
        <v>1057</v>
      </c>
      <c r="D3466" s="275">
        <v>0</v>
      </c>
      <c r="E3466" s="275">
        <v>100</v>
      </c>
      <c r="F3466" s="275" t="s">
        <v>457</v>
      </c>
      <c r="G3466" s="275">
        <v>1</v>
      </c>
      <c r="H3466" s="275">
        <f>'Pixel-System'!AM76</f>
        <v>73</v>
      </c>
      <c r="I3466" s="276" t="s">
        <v>6254</v>
      </c>
      <c r="J3466" s="276">
        <f t="shared" si="53"/>
        <v>7300</v>
      </c>
      <c r="K3466" s="277"/>
    </row>
    <row r="3467" spans="1:11" x14ac:dyDescent="0.15">
      <c r="A3467" s="274">
        <v>3466</v>
      </c>
      <c r="B3467" s="275" t="s">
        <v>3972</v>
      </c>
      <c r="C3467" s="275" t="s">
        <v>1057</v>
      </c>
      <c r="D3467" s="275">
        <v>0</v>
      </c>
      <c r="E3467" s="275">
        <v>100</v>
      </c>
      <c r="F3467" s="275" t="s">
        <v>457</v>
      </c>
      <c r="G3467" s="275">
        <v>1</v>
      </c>
      <c r="H3467" s="275">
        <f>'Pixel-System'!AM77</f>
        <v>66</v>
      </c>
      <c r="I3467" s="276" t="s">
        <v>6254</v>
      </c>
      <c r="J3467" s="276">
        <f t="shared" si="53"/>
        <v>6600</v>
      </c>
      <c r="K3467" s="277"/>
    </row>
    <row r="3468" spans="1:11" x14ac:dyDescent="0.15">
      <c r="A3468" s="274">
        <v>3467</v>
      </c>
      <c r="B3468" s="275" t="s">
        <v>3973</v>
      </c>
      <c r="C3468" s="275" t="s">
        <v>1057</v>
      </c>
      <c r="D3468" s="275">
        <v>0</v>
      </c>
      <c r="E3468" s="275">
        <v>100</v>
      </c>
      <c r="F3468" s="275" t="s">
        <v>457</v>
      </c>
      <c r="G3468" s="275">
        <v>1</v>
      </c>
      <c r="H3468" s="275">
        <f>'Pixel-System'!AM78</f>
        <v>59</v>
      </c>
      <c r="I3468" s="276" t="s">
        <v>6254</v>
      </c>
      <c r="J3468" s="276">
        <f t="shared" si="53"/>
        <v>5900</v>
      </c>
      <c r="K3468" s="277"/>
    </row>
    <row r="3469" spans="1:11" x14ac:dyDescent="0.15">
      <c r="A3469" s="274">
        <v>3468</v>
      </c>
      <c r="B3469" s="275" t="s">
        <v>3974</v>
      </c>
      <c r="C3469" s="275" t="s">
        <v>1057</v>
      </c>
      <c r="D3469" s="275">
        <v>0</v>
      </c>
      <c r="E3469" s="275">
        <v>100</v>
      </c>
      <c r="F3469" s="275" t="s">
        <v>457</v>
      </c>
      <c r="G3469" s="275">
        <v>1</v>
      </c>
      <c r="H3469" s="275">
        <f>'Pixel-System'!AM79</f>
        <v>52</v>
      </c>
      <c r="I3469" s="276" t="s">
        <v>6254</v>
      </c>
      <c r="J3469" s="276">
        <f t="shared" ref="J3469:J3532" si="54">H3469*100</f>
        <v>5200</v>
      </c>
      <c r="K3469" s="277"/>
    </row>
    <row r="3470" spans="1:11" x14ac:dyDescent="0.15">
      <c r="A3470" s="274">
        <v>3469</v>
      </c>
      <c r="B3470" s="275" t="s">
        <v>3975</v>
      </c>
      <c r="C3470" s="275" t="s">
        <v>1057</v>
      </c>
      <c r="D3470" s="275">
        <v>0</v>
      </c>
      <c r="E3470" s="275">
        <v>100</v>
      </c>
      <c r="F3470" s="275" t="s">
        <v>457</v>
      </c>
      <c r="G3470" s="275">
        <v>1</v>
      </c>
      <c r="H3470" s="275">
        <f>'Pixel-System'!AM80</f>
        <v>45</v>
      </c>
      <c r="I3470" s="276" t="s">
        <v>6254</v>
      </c>
      <c r="J3470" s="276">
        <f t="shared" si="54"/>
        <v>4500</v>
      </c>
      <c r="K3470" s="277"/>
    </row>
    <row r="3471" spans="1:11" x14ac:dyDescent="0.15">
      <c r="A3471" s="274">
        <v>3470</v>
      </c>
      <c r="B3471" s="275" t="s">
        <v>3976</v>
      </c>
      <c r="C3471" s="275" t="s">
        <v>1057</v>
      </c>
      <c r="D3471" s="275">
        <v>0</v>
      </c>
      <c r="E3471" s="275">
        <v>100</v>
      </c>
      <c r="F3471" s="275" t="s">
        <v>457</v>
      </c>
      <c r="G3471" s="275">
        <v>1</v>
      </c>
      <c r="H3471" s="275">
        <f>'Pixel-System'!AM81</f>
        <v>38</v>
      </c>
      <c r="I3471" s="276" t="s">
        <v>6254</v>
      </c>
      <c r="J3471" s="276">
        <f t="shared" si="54"/>
        <v>3800</v>
      </c>
      <c r="K3471" s="277"/>
    </row>
    <row r="3472" spans="1:11" x14ac:dyDescent="0.15">
      <c r="A3472" s="274">
        <v>3471</v>
      </c>
      <c r="B3472" s="275" t="s">
        <v>3977</v>
      </c>
      <c r="C3472" s="275" t="s">
        <v>1057</v>
      </c>
      <c r="D3472" s="275">
        <v>0</v>
      </c>
      <c r="E3472" s="275">
        <v>100</v>
      </c>
      <c r="F3472" s="275" t="s">
        <v>457</v>
      </c>
      <c r="G3472" s="275">
        <v>1</v>
      </c>
      <c r="H3472" s="275">
        <f>'Pixel-System'!AM82</f>
        <v>31</v>
      </c>
      <c r="I3472" s="276" t="s">
        <v>6254</v>
      </c>
      <c r="J3472" s="276">
        <f t="shared" si="54"/>
        <v>3100</v>
      </c>
      <c r="K3472" s="277"/>
    </row>
    <row r="3473" spans="1:11" x14ac:dyDescent="0.15">
      <c r="A3473" s="274">
        <v>3472</v>
      </c>
      <c r="B3473" s="275" t="s">
        <v>3978</v>
      </c>
      <c r="C3473" s="275" t="s">
        <v>1057</v>
      </c>
      <c r="D3473" s="275">
        <v>0</v>
      </c>
      <c r="E3473" s="275">
        <v>100</v>
      </c>
      <c r="F3473" s="275" t="s">
        <v>457</v>
      </c>
      <c r="G3473" s="275">
        <v>1</v>
      </c>
      <c r="H3473" s="275">
        <f>'Pixel-System'!AM83</f>
        <v>24</v>
      </c>
      <c r="I3473" s="276" t="s">
        <v>6254</v>
      </c>
      <c r="J3473" s="276">
        <f t="shared" si="54"/>
        <v>2400</v>
      </c>
      <c r="K3473" s="277"/>
    </row>
    <row r="3474" spans="1:11" x14ac:dyDescent="0.15">
      <c r="A3474" s="274">
        <v>3473</v>
      </c>
      <c r="B3474" s="275" t="s">
        <v>3979</v>
      </c>
      <c r="C3474" s="275" t="s">
        <v>1057</v>
      </c>
      <c r="D3474" s="275">
        <v>0</v>
      </c>
      <c r="E3474" s="275">
        <v>100</v>
      </c>
      <c r="F3474" s="275" t="s">
        <v>457</v>
      </c>
      <c r="G3474" s="275">
        <v>1</v>
      </c>
      <c r="H3474" s="275">
        <f>'Pixel-System'!AM84</f>
        <v>15</v>
      </c>
      <c r="I3474" s="276" t="s">
        <v>6254</v>
      </c>
      <c r="J3474" s="276">
        <f t="shared" si="54"/>
        <v>1500</v>
      </c>
      <c r="K3474" s="277"/>
    </row>
    <row r="3475" spans="1:11" x14ac:dyDescent="0.15">
      <c r="A3475" s="274">
        <v>3474</v>
      </c>
      <c r="B3475" s="275" t="s">
        <v>3980</v>
      </c>
      <c r="C3475" s="275" t="s">
        <v>1057</v>
      </c>
      <c r="D3475" s="275">
        <v>0</v>
      </c>
      <c r="E3475" s="275">
        <v>100</v>
      </c>
      <c r="F3475" s="275" t="s">
        <v>457</v>
      </c>
      <c r="G3475" s="275">
        <v>1</v>
      </c>
      <c r="H3475" s="275">
        <f>'Pixel-System'!AM85</f>
        <v>11</v>
      </c>
      <c r="I3475" s="276" t="s">
        <v>6254</v>
      </c>
      <c r="J3475" s="276">
        <f t="shared" si="54"/>
        <v>1100</v>
      </c>
      <c r="K3475" s="277"/>
    </row>
    <row r="3476" spans="1:11" x14ac:dyDescent="0.15">
      <c r="A3476" s="274">
        <v>3475</v>
      </c>
      <c r="B3476" s="275" t="s">
        <v>3981</v>
      </c>
      <c r="C3476" s="275" t="s">
        <v>1057</v>
      </c>
      <c r="D3476" s="275">
        <v>0</v>
      </c>
      <c r="E3476" s="275">
        <v>100</v>
      </c>
      <c r="F3476" s="275" t="s">
        <v>457</v>
      </c>
      <c r="G3476" s="275">
        <v>1</v>
      </c>
      <c r="H3476" s="275">
        <f>'Pixel-System'!AM86</f>
        <v>10</v>
      </c>
      <c r="I3476" s="276" t="s">
        <v>6254</v>
      </c>
      <c r="J3476" s="276">
        <f t="shared" si="54"/>
        <v>1000</v>
      </c>
      <c r="K3476" s="277"/>
    </row>
    <row r="3477" spans="1:11" x14ac:dyDescent="0.15">
      <c r="A3477" s="274">
        <v>3476</v>
      </c>
      <c r="B3477" s="275" t="s">
        <v>3982</v>
      </c>
      <c r="C3477" s="275" t="s">
        <v>1057</v>
      </c>
      <c r="D3477" s="275">
        <v>0</v>
      </c>
      <c r="E3477" s="275">
        <v>100</v>
      </c>
      <c r="F3477" s="275" t="s">
        <v>457</v>
      </c>
      <c r="G3477" s="275">
        <v>1</v>
      </c>
      <c r="H3477" s="275">
        <f>'Pixel-System'!AM87</f>
        <v>9</v>
      </c>
      <c r="I3477" s="276" t="s">
        <v>6254</v>
      </c>
      <c r="J3477" s="276">
        <f t="shared" si="54"/>
        <v>900</v>
      </c>
      <c r="K3477" s="277"/>
    </row>
    <row r="3478" spans="1:11" x14ac:dyDescent="0.15">
      <c r="A3478" s="274">
        <v>3477</v>
      </c>
      <c r="B3478" s="275" t="s">
        <v>3983</v>
      </c>
      <c r="C3478" s="275" t="s">
        <v>1057</v>
      </c>
      <c r="D3478" s="275">
        <v>0</v>
      </c>
      <c r="E3478" s="275">
        <v>100</v>
      </c>
      <c r="F3478" s="275" t="s">
        <v>457</v>
      </c>
      <c r="G3478" s="275">
        <v>1</v>
      </c>
      <c r="H3478" s="275">
        <f>'Pixel-System'!AM88</f>
        <v>8</v>
      </c>
      <c r="I3478" s="276" t="s">
        <v>6254</v>
      </c>
      <c r="J3478" s="276">
        <f t="shared" si="54"/>
        <v>800</v>
      </c>
      <c r="K3478" s="277"/>
    </row>
    <row r="3479" spans="1:11" x14ac:dyDescent="0.15">
      <c r="A3479" s="274">
        <v>3478</v>
      </c>
      <c r="B3479" s="275" t="s">
        <v>3984</v>
      </c>
      <c r="C3479" s="275" t="s">
        <v>1057</v>
      </c>
      <c r="D3479" s="275">
        <v>0</v>
      </c>
      <c r="E3479" s="275">
        <v>100</v>
      </c>
      <c r="F3479" s="275" t="s">
        <v>457</v>
      </c>
      <c r="G3479" s="275">
        <v>1</v>
      </c>
      <c r="H3479" s="275">
        <f>'Pixel-System'!AM89</f>
        <v>0</v>
      </c>
      <c r="I3479" s="276" t="s">
        <v>6254</v>
      </c>
      <c r="J3479" s="276">
        <f t="shared" si="54"/>
        <v>0</v>
      </c>
      <c r="K3479" s="277"/>
    </row>
    <row r="3480" spans="1:11" x14ac:dyDescent="0.15">
      <c r="A3480" s="274">
        <v>3479</v>
      </c>
      <c r="B3480" s="275" t="s">
        <v>3985</v>
      </c>
      <c r="C3480" s="275" t="s">
        <v>1057</v>
      </c>
      <c r="D3480" s="275">
        <v>0</v>
      </c>
      <c r="E3480" s="275">
        <v>100</v>
      </c>
      <c r="F3480" s="275" t="s">
        <v>457</v>
      </c>
      <c r="G3480" s="275">
        <v>1</v>
      </c>
      <c r="H3480" s="275">
        <f>'Pixel-System'!AM90</f>
        <v>80</v>
      </c>
      <c r="I3480" s="276" t="s">
        <v>6254</v>
      </c>
      <c r="J3480" s="276">
        <f t="shared" si="54"/>
        <v>8000</v>
      </c>
      <c r="K3480" s="277"/>
    </row>
    <row r="3481" spans="1:11" x14ac:dyDescent="0.15">
      <c r="A3481" s="274">
        <v>3480</v>
      </c>
      <c r="B3481" s="275" t="s">
        <v>3986</v>
      </c>
      <c r="C3481" s="275" t="s">
        <v>1057</v>
      </c>
      <c r="D3481" s="275">
        <v>0</v>
      </c>
      <c r="E3481" s="275">
        <v>100</v>
      </c>
      <c r="F3481" s="275" t="s">
        <v>457</v>
      </c>
      <c r="G3481" s="275">
        <v>1</v>
      </c>
      <c r="H3481" s="275">
        <f>'Pixel-System'!AM91</f>
        <v>73</v>
      </c>
      <c r="I3481" s="276" t="s">
        <v>6254</v>
      </c>
      <c r="J3481" s="276">
        <f t="shared" si="54"/>
        <v>7300</v>
      </c>
      <c r="K3481" s="277"/>
    </row>
    <row r="3482" spans="1:11" x14ac:dyDescent="0.15">
      <c r="A3482" s="274">
        <v>3481</v>
      </c>
      <c r="B3482" s="275" t="s">
        <v>3987</v>
      </c>
      <c r="C3482" s="275" t="s">
        <v>1057</v>
      </c>
      <c r="D3482" s="275">
        <v>0</v>
      </c>
      <c r="E3482" s="275">
        <v>100</v>
      </c>
      <c r="F3482" s="275" t="s">
        <v>457</v>
      </c>
      <c r="G3482" s="275">
        <v>1</v>
      </c>
      <c r="H3482" s="275">
        <f>'Pixel-System'!AM92</f>
        <v>66</v>
      </c>
      <c r="I3482" s="276" t="s">
        <v>6254</v>
      </c>
      <c r="J3482" s="276">
        <f t="shared" si="54"/>
        <v>6600</v>
      </c>
      <c r="K3482" s="277"/>
    </row>
    <row r="3483" spans="1:11" x14ac:dyDescent="0.15">
      <c r="A3483" s="274">
        <v>3482</v>
      </c>
      <c r="B3483" s="275" t="s">
        <v>3988</v>
      </c>
      <c r="C3483" s="275" t="s">
        <v>1057</v>
      </c>
      <c r="D3483" s="275">
        <v>0</v>
      </c>
      <c r="E3483" s="275">
        <v>100</v>
      </c>
      <c r="F3483" s="275" t="s">
        <v>457</v>
      </c>
      <c r="G3483" s="275">
        <v>1</v>
      </c>
      <c r="H3483" s="275">
        <f>'Pixel-System'!AM93</f>
        <v>59</v>
      </c>
      <c r="I3483" s="276" t="s">
        <v>6254</v>
      </c>
      <c r="J3483" s="276">
        <f t="shared" si="54"/>
        <v>5900</v>
      </c>
      <c r="K3483" s="277"/>
    </row>
    <row r="3484" spans="1:11" x14ac:dyDescent="0.15">
      <c r="A3484" s="274">
        <v>3483</v>
      </c>
      <c r="B3484" s="275" t="s">
        <v>3989</v>
      </c>
      <c r="C3484" s="275" t="s">
        <v>1057</v>
      </c>
      <c r="D3484" s="275">
        <v>0</v>
      </c>
      <c r="E3484" s="275">
        <v>100</v>
      </c>
      <c r="F3484" s="275" t="s">
        <v>457</v>
      </c>
      <c r="G3484" s="275">
        <v>1</v>
      </c>
      <c r="H3484" s="275">
        <f>'Pixel-System'!AM94</f>
        <v>52</v>
      </c>
      <c r="I3484" s="276" t="s">
        <v>6254</v>
      </c>
      <c r="J3484" s="276">
        <f t="shared" si="54"/>
        <v>5200</v>
      </c>
      <c r="K3484" s="277"/>
    </row>
    <row r="3485" spans="1:11" x14ac:dyDescent="0.15">
      <c r="A3485" s="274">
        <v>3484</v>
      </c>
      <c r="B3485" s="275" t="s">
        <v>3990</v>
      </c>
      <c r="C3485" s="275" t="s">
        <v>1057</v>
      </c>
      <c r="D3485" s="275">
        <v>0</v>
      </c>
      <c r="E3485" s="275">
        <v>100</v>
      </c>
      <c r="F3485" s="275" t="s">
        <v>457</v>
      </c>
      <c r="G3485" s="275">
        <v>1</v>
      </c>
      <c r="H3485" s="275">
        <f>'Pixel-System'!AM95</f>
        <v>45</v>
      </c>
      <c r="I3485" s="276" t="s">
        <v>6254</v>
      </c>
      <c r="J3485" s="276">
        <f t="shared" si="54"/>
        <v>4500</v>
      </c>
      <c r="K3485" s="277"/>
    </row>
    <row r="3486" spans="1:11" x14ac:dyDescent="0.15">
      <c r="A3486" s="274">
        <v>3485</v>
      </c>
      <c r="B3486" s="275" t="s">
        <v>3991</v>
      </c>
      <c r="C3486" s="275" t="s">
        <v>1057</v>
      </c>
      <c r="D3486" s="275">
        <v>0</v>
      </c>
      <c r="E3486" s="275">
        <v>100</v>
      </c>
      <c r="F3486" s="275" t="s">
        <v>457</v>
      </c>
      <c r="G3486" s="275">
        <v>1</v>
      </c>
      <c r="H3486" s="275">
        <f>'Pixel-System'!AM96</f>
        <v>38</v>
      </c>
      <c r="I3486" s="276" t="s">
        <v>6254</v>
      </c>
      <c r="J3486" s="276">
        <f t="shared" si="54"/>
        <v>3800</v>
      </c>
      <c r="K3486" s="277"/>
    </row>
    <row r="3487" spans="1:11" x14ac:dyDescent="0.15">
      <c r="A3487" s="274">
        <v>3486</v>
      </c>
      <c r="B3487" s="275" t="s">
        <v>3992</v>
      </c>
      <c r="C3487" s="275" t="s">
        <v>1057</v>
      </c>
      <c r="D3487" s="275">
        <v>0</v>
      </c>
      <c r="E3487" s="275">
        <v>100</v>
      </c>
      <c r="F3487" s="275" t="s">
        <v>457</v>
      </c>
      <c r="G3487" s="275">
        <v>1</v>
      </c>
      <c r="H3487" s="275">
        <f>'Pixel-System'!AM97</f>
        <v>31</v>
      </c>
      <c r="I3487" s="276" t="s">
        <v>6254</v>
      </c>
      <c r="J3487" s="276">
        <f t="shared" si="54"/>
        <v>3100</v>
      </c>
      <c r="K3487" s="277"/>
    </row>
    <row r="3488" spans="1:11" x14ac:dyDescent="0.15">
      <c r="A3488" s="274">
        <v>3487</v>
      </c>
      <c r="B3488" s="275" t="s">
        <v>3993</v>
      </c>
      <c r="C3488" s="275" t="s">
        <v>1057</v>
      </c>
      <c r="D3488" s="275">
        <v>0</v>
      </c>
      <c r="E3488" s="275">
        <v>100</v>
      </c>
      <c r="F3488" s="275" t="s">
        <v>457</v>
      </c>
      <c r="G3488" s="275">
        <v>1</v>
      </c>
      <c r="H3488" s="275">
        <f>'Pixel-System'!AM98</f>
        <v>24</v>
      </c>
      <c r="I3488" s="276" t="s">
        <v>6254</v>
      </c>
      <c r="J3488" s="276">
        <f t="shared" si="54"/>
        <v>2400</v>
      </c>
      <c r="K3488" s="277"/>
    </row>
    <row r="3489" spans="1:11" x14ac:dyDescent="0.15">
      <c r="A3489" s="274">
        <v>3488</v>
      </c>
      <c r="B3489" s="275" t="s">
        <v>3994</v>
      </c>
      <c r="C3489" s="275" t="s">
        <v>1057</v>
      </c>
      <c r="D3489" s="275">
        <v>0</v>
      </c>
      <c r="E3489" s="275">
        <v>100</v>
      </c>
      <c r="F3489" s="275" t="s">
        <v>457</v>
      </c>
      <c r="G3489" s="275">
        <v>1</v>
      </c>
      <c r="H3489" s="275">
        <f>'Pixel-System'!AM99</f>
        <v>15</v>
      </c>
      <c r="I3489" s="276" t="s">
        <v>6254</v>
      </c>
      <c r="J3489" s="276">
        <f t="shared" si="54"/>
        <v>1500</v>
      </c>
      <c r="K3489" s="277"/>
    </row>
    <row r="3490" spans="1:11" x14ac:dyDescent="0.15">
      <c r="A3490" s="274">
        <v>3489</v>
      </c>
      <c r="B3490" s="275" t="s">
        <v>3995</v>
      </c>
      <c r="C3490" s="275" t="s">
        <v>1057</v>
      </c>
      <c r="D3490" s="275">
        <v>0</v>
      </c>
      <c r="E3490" s="275">
        <v>100</v>
      </c>
      <c r="F3490" s="275" t="s">
        <v>457</v>
      </c>
      <c r="G3490" s="275">
        <v>1</v>
      </c>
      <c r="H3490" s="275">
        <f>'Pixel-System'!AM100</f>
        <v>11</v>
      </c>
      <c r="I3490" s="276" t="s">
        <v>6254</v>
      </c>
      <c r="J3490" s="276">
        <f t="shared" si="54"/>
        <v>1100</v>
      </c>
      <c r="K3490" s="277"/>
    </row>
    <row r="3491" spans="1:11" x14ac:dyDescent="0.15">
      <c r="A3491" s="274">
        <v>3490</v>
      </c>
      <c r="B3491" s="275" t="s">
        <v>3996</v>
      </c>
      <c r="C3491" s="275" t="s">
        <v>1057</v>
      </c>
      <c r="D3491" s="275">
        <v>0</v>
      </c>
      <c r="E3491" s="275">
        <v>100</v>
      </c>
      <c r="F3491" s="275" t="s">
        <v>457</v>
      </c>
      <c r="G3491" s="275">
        <v>1</v>
      </c>
      <c r="H3491" s="275">
        <f>'Pixel-System'!AM101</f>
        <v>10</v>
      </c>
      <c r="I3491" s="276" t="s">
        <v>6254</v>
      </c>
      <c r="J3491" s="276">
        <f t="shared" si="54"/>
        <v>1000</v>
      </c>
      <c r="K3491" s="277"/>
    </row>
    <row r="3492" spans="1:11" x14ac:dyDescent="0.15">
      <c r="A3492" s="274">
        <v>3491</v>
      </c>
      <c r="B3492" s="275" t="s">
        <v>3997</v>
      </c>
      <c r="C3492" s="275" t="s">
        <v>1057</v>
      </c>
      <c r="D3492" s="275">
        <v>0</v>
      </c>
      <c r="E3492" s="275">
        <v>100</v>
      </c>
      <c r="F3492" s="275" t="s">
        <v>457</v>
      </c>
      <c r="G3492" s="275">
        <v>1</v>
      </c>
      <c r="H3492" s="275">
        <f>'Pixel-System'!AM102</f>
        <v>9</v>
      </c>
      <c r="I3492" s="276" t="s">
        <v>6254</v>
      </c>
      <c r="J3492" s="276">
        <f t="shared" si="54"/>
        <v>900</v>
      </c>
      <c r="K3492" s="277"/>
    </row>
    <row r="3493" spans="1:11" x14ac:dyDescent="0.15">
      <c r="A3493" s="274">
        <v>3492</v>
      </c>
      <c r="B3493" s="275" t="s">
        <v>3998</v>
      </c>
      <c r="C3493" s="275" t="s">
        <v>1057</v>
      </c>
      <c r="D3493" s="275">
        <v>0</v>
      </c>
      <c r="E3493" s="275">
        <v>100</v>
      </c>
      <c r="F3493" s="275" t="s">
        <v>457</v>
      </c>
      <c r="G3493" s="275">
        <v>1</v>
      </c>
      <c r="H3493" s="275">
        <f>'Pixel-System'!AM103</f>
        <v>8</v>
      </c>
      <c r="I3493" s="276" t="s">
        <v>6254</v>
      </c>
      <c r="J3493" s="276">
        <f t="shared" si="54"/>
        <v>800</v>
      </c>
      <c r="K3493" s="277"/>
    </row>
    <row r="3494" spans="1:11" x14ac:dyDescent="0.15">
      <c r="A3494" s="274">
        <v>3493</v>
      </c>
      <c r="B3494" s="275" t="s">
        <v>3999</v>
      </c>
      <c r="C3494" s="275" t="s">
        <v>1057</v>
      </c>
      <c r="D3494" s="275">
        <v>0</v>
      </c>
      <c r="E3494" s="275">
        <v>100</v>
      </c>
      <c r="F3494" s="275" t="s">
        <v>457</v>
      </c>
      <c r="G3494" s="275">
        <v>1</v>
      </c>
      <c r="H3494" s="275">
        <f>'Pixel-System'!AM104</f>
        <v>7</v>
      </c>
      <c r="I3494" s="276" t="s">
        <v>6254</v>
      </c>
      <c r="J3494" s="276">
        <f t="shared" si="54"/>
        <v>700</v>
      </c>
      <c r="K3494" s="277"/>
    </row>
    <row r="3495" spans="1:11" x14ac:dyDescent="0.15">
      <c r="A3495" s="274">
        <v>3494</v>
      </c>
      <c r="B3495" s="275" t="s">
        <v>4000</v>
      </c>
      <c r="C3495" s="275" t="s">
        <v>1057</v>
      </c>
      <c r="D3495" s="275">
        <v>0</v>
      </c>
      <c r="E3495" s="275">
        <v>100</v>
      </c>
      <c r="F3495" s="275" t="s">
        <v>457</v>
      </c>
      <c r="G3495" s="275">
        <v>1</v>
      </c>
      <c r="H3495" s="275">
        <f>'Pixel-System'!AM105</f>
        <v>0</v>
      </c>
      <c r="I3495" s="276" t="s">
        <v>6254</v>
      </c>
      <c r="J3495" s="276">
        <f t="shared" si="54"/>
        <v>0</v>
      </c>
      <c r="K3495" s="277"/>
    </row>
    <row r="3496" spans="1:11" x14ac:dyDescent="0.15">
      <c r="A3496" s="274">
        <v>3495</v>
      </c>
      <c r="B3496" s="275" t="s">
        <v>4001</v>
      </c>
      <c r="C3496" s="275" t="s">
        <v>1057</v>
      </c>
      <c r="D3496" s="275">
        <v>0</v>
      </c>
      <c r="E3496" s="275">
        <v>100</v>
      </c>
      <c r="F3496" s="275" t="s">
        <v>457</v>
      </c>
      <c r="G3496" s="275">
        <v>1</v>
      </c>
      <c r="H3496" s="275">
        <f>'Pixel-System'!AW10</f>
        <v>35</v>
      </c>
      <c r="I3496" s="276" t="s">
        <v>6255</v>
      </c>
      <c r="J3496" s="276">
        <f t="shared" si="54"/>
        <v>3500</v>
      </c>
      <c r="K3496" s="277"/>
    </row>
    <row r="3497" spans="1:11" x14ac:dyDescent="0.15">
      <c r="A3497" s="274">
        <v>3496</v>
      </c>
      <c r="B3497" s="275" t="s">
        <v>4002</v>
      </c>
      <c r="C3497" s="275" t="s">
        <v>1057</v>
      </c>
      <c r="D3497" s="275">
        <v>0</v>
      </c>
      <c r="E3497" s="275">
        <v>100</v>
      </c>
      <c r="F3497" s="275" t="s">
        <v>457</v>
      </c>
      <c r="G3497" s="275">
        <v>1</v>
      </c>
      <c r="H3497" s="275">
        <f>'Pixel-System'!AW11</f>
        <v>34</v>
      </c>
      <c r="I3497" s="276" t="s">
        <v>6255</v>
      </c>
      <c r="J3497" s="276">
        <f t="shared" si="54"/>
        <v>3400</v>
      </c>
      <c r="K3497" s="277"/>
    </row>
    <row r="3498" spans="1:11" x14ac:dyDescent="0.15">
      <c r="A3498" s="274">
        <v>3497</v>
      </c>
      <c r="B3498" s="275" t="s">
        <v>4003</v>
      </c>
      <c r="C3498" s="275" t="s">
        <v>1057</v>
      </c>
      <c r="D3498" s="275">
        <v>0</v>
      </c>
      <c r="E3498" s="275">
        <v>100</v>
      </c>
      <c r="F3498" s="275" t="s">
        <v>457</v>
      </c>
      <c r="G3498" s="275">
        <v>1</v>
      </c>
      <c r="H3498" s="275">
        <f>'Pixel-System'!AW12</f>
        <v>32</v>
      </c>
      <c r="I3498" s="276" t="s">
        <v>6255</v>
      </c>
      <c r="J3498" s="276">
        <f t="shared" si="54"/>
        <v>3200</v>
      </c>
      <c r="K3498" s="277"/>
    </row>
    <row r="3499" spans="1:11" x14ac:dyDescent="0.15">
      <c r="A3499" s="274">
        <v>3498</v>
      </c>
      <c r="B3499" s="275" t="s">
        <v>4004</v>
      </c>
      <c r="C3499" s="275" t="s">
        <v>1057</v>
      </c>
      <c r="D3499" s="275">
        <v>0</v>
      </c>
      <c r="E3499" s="275">
        <v>100</v>
      </c>
      <c r="F3499" s="275" t="s">
        <v>457</v>
      </c>
      <c r="G3499" s="275">
        <v>1</v>
      </c>
      <c r="H3499" s="275">
        <f>'Pixel-System'!AW13</f>
        <v>31</v>
      </c>
      <c r="I3499" s="276" t="s">
        <v>6255</v>
      </c>
      <c r="J3499" s="276">
        <f t="shared" si="54"/>
        <v>3100</v>
      </c>
      <c r="K3499" s="277"/>
    </row>
    <row r="3500" spans="1:11" x14ac:dyDescent="0.15">
      <c r="A3500" s="274">
        <v>3499</v>
      </c>
      <c r="B3500" s="275" t="s">
        <v>4005</v>
      </c>
      <c r="C3500" s="275" t="s">
        <v>1057</v>
      </c>
      <c r="D3500" s="275">
        <v>0</v>
      </c>
      <c r="E3500" s="275">
        <v>100</v>
      </c>
      <c r="F3500" s="275" t="s">
        <v>457</v>
      </c>
      <c r="G3500" s="275">
        <v>1</v>
      </c>
      <c r="H3500" s="275">
        <f>'Pixel-System'!AW14</f>
        <v>29</v>
      </c>
      <c r="I3500" s="276" t="s">
        <v>6255</v>
      </c>
      <c r="J3500" s="276">
        <f t="shared" si="54"/>
        <v>2900</v>
      </c>
      <c r="K3500" s="277"/>
    </row>
    <row r="3501" spans="1:11" x14ac:dyDescent="0.15">
      <c r="A3501" s="274">
        <v>3500</v>
      </c>
      <c r="B3501" s="275" t="s">
        <v>4006</v>
      </c>
      <c r="C3501" s="275" t="s">
        <v>1057</v>
      </c>
      <c r="D3501" s="275">
        <v>0</v>
      </c>
      <c r="E3501" s="275">
        <v>100</v>
      </c>
      <c r="F3501" s="275" t="s">
        <v>457</v>
      </c>
      <c r="G3501" s="275">
        <v>1</v>
      </c>
      <c r="H3501" s="275">
        <f>'Pixel-System'!AW15</f>
        <v>28</v>
      </c>
      <c r="I3501" s="276" t="s">
        <v>6255</v>
      </c>
      <c r="J3501" s="276">
        <f t="shared" si="54"/>
        <v>2800</v>
      </c>
      <c r="K3501" s="277"/>
    </row>
    <row r="3502" spans="1:11" x14ac:dyDescent="0.15">
      <c r="A3502" s="274">
        <v>3501</v>
      </c>
      <c r="B3502" s="275" t="s">
        <v>4007</v>
      </c>
      <c r="C3502" s="275" t="s">
        <v>1057</v>
      </c>
      <c r="D3502" s="275">
        <v>0</v>
      </c>
      <c r="E3502" s="275">
        <v>100</v>
      </c>
      <c r="F3502" s="275" t="s">
        <v>457</v>
      </c>
      <c r="G3502" s="275">
        <v>1</v>
      </c>
      <c r="H3502" s="275">
        <f>'Pixel-System'!AW16</f>
        <v>23</v>
      </c>
      <c r="I3502" s="276" t="s">
        <v>6255</v>
      </c>
      <c r="J3502" s="276">
        <f t="shared" si="54"/>
        <v>2300</v>
      </c>
      <c r="K3502" s="277"/>
    </row>
    <row r="3503" spans="1:11" x14ac:dyDescent="0.15">
      <c r="A3503" s="274">
        <v>3502</v>
      </c>
      <c r="B3503" s="275" t="s">
        <v>4008</v>
      </c>
      <c r="C3503" s="275" t="s">
        <v>1057</v>
      </c>
      <c r="D3503" s="275">
        <v>0</v>
      </c>
      <c r="E3503" s="275">
        <v>100</v>
      </c>
      <c r="F3503" s="275" t="s">
        <v>457</v>
      </c>
      <c r="G3503" s="275">
        <v>1</v>
      </c>
      <c r="H3503" s="275">
        <f>'Pixel-System'!AW17</f>
        <v>18</v>
      </c>
      <c r="I3503" s="276" t="s">
        <v>6255</v>
      </c>
      <c r="J3503" s="276">
        <f t="shared" si="54"/>
        <v>1800</v>
      </c>
      <c r="K3503" s="277"/>
    </row>
    <row r="3504" spans="1:11" x14ac:dyDescent="0.15">
      <c r="A3504" s="274">
        <v>3503</v>
      </c>
      <c r="B3504" s="275" t="s">
        <v>4009</v>
      </c>
      <c r="C3504" s="275" t="s">
        <v>1057</v>
      </c>
      <c r="D3504" s="275">
        <v>0</v>
      </c>
      <c r="E3504" s="275">
        <v>100</v>
      </c>
      <c r="F3504" s="275" t="s">
        <v>457</v>
      </c>
      <c r="G3504" s="275">
        <v>1</v>
      </c>
      <c r="H3504" s="275">
        <f>'Pixel-System'!AW18</f>
        <v>14</v>
      </c>
      <c r="I3504" s="276" t="s">
        <v>6255</v>
      </c>
      <c r="J3504" s="276">
        <f t="shared" si="54"/>
        <v>1400</v>
      </c>
      <c r="K3504" s="277"/>
    </row>
    <row r="3505" spans="1:11" x14ac:dyDescent="0.15">
      <c r="A3505" s="274">
        <v>3504</v>
      </c>
      <c r="B3505" s="275" t="s">
        <v>4010</v>
      </c>
      <c r="C3505" s="275" t="s">
        <v>1057</v>
      </c>
      <c r="D3505" s="275">
        <v>0</v>
      </c>
      <c r="E3505" s="275">
        <v>100</v>
      </c>
      <c r="F3505" s="275" t="s">
        <v>457</v>
      </c>
      <c r="G3505" s="275">
        <v>1</v>
      </c>
      <c r="H3505" s="275">
        <f>'Pixel-System'!AW19</f>
        <v>12</v>
      </c>
      <c r="I3505" s="276" t="s">
        <v>6255</v>
      </c>
      <c r="J3505" s="276">
        <f t="shared" si="54"/>
        <v>1200</v>
      </c>
      <c r="K3505" s="277"/>
    </row>
    <row r="3506" spans="1:11" x14ac:dyDescent="0.15">
      <c r="A3506" s="274">
        <v>3505</v>
      </c>
      <c r="B3506" s="275" t="s">
        <v>4011</v>
      </c>
      <c r="C3506" s="275" t="s">
        <v>1057</v>
      </c>
      <c r="D3506" s="275">
        <v>0</v>
      </c>
      <c r="E3506" s="275">
        <v>100</v>
      </c>
      <c r="F3506" s="275" t="s">
        <v>457</v>
      </c>
      <c r="G3506" s="275">
        <v>1</v>
      </c>
      <c r="H3506" s="275">
        <f>'Pixel-System'!AW20</f>
        <v>11</v>
      </c>
      <c r="I3506" s="276" t="s">
        <v>6255</v>
      </c>
      <c r="J3506" s="276">
        <f t="shared" si="54"/>
        <v>1100</v>
      </c>
      <c r="K3506" s="277"/>
    </row>
    <row r="3507" spans="1:11" x14ac:dyDescent="0.15">
      <c r="A3507" s="274">
        <v>3506</v>
      </c>
      <c r="B3507" s="275" t="s">
        <v>4012</v>
      </c>
      <c r="C3507" s="275" t="s">
        <v>1057</v>
      </c>
      <c r="D3507" s="275">
        <v>0</v>
      </c>
      <c r="E3507" s="275">
        <v>100</v>
      </c>
      <c r="F3507" s="275" t="s">
        <v>457</v>
      </c>
      <c r="G3507" s="275">
        <v>1</v>
      </c>
      <c r="H3507" s="275">
        <f>'Pixel-System'!AW21</f>
        <v>10</v>
      </c>
      <c r="I3507" s="276" t="s">
        <v>6255</v>
      </c>
      <c r="J3507" s="276">
        <f t="shared" si="54"/>
        <v>1000</v>
      </c>
      <c r="K3507" s="277"/>
    </row>
    <row r="3508" spans="1:11" x14ac:dyDescent="0.15">
      <c r="A3508" s="274">
        <v>3507</v>
      </c>
      <c r="B3508" s="275" t="s">
        <v>4013</v>
      </c>
      <c r="C3508" s="275" t="s">
        <v>1057</v>
      </c>
      <c r="D3508" s="275">
        <v>0</v>
      </c>
      <c r="E3508" s="275">
        <v>100</v>
      </c>
      <c r="F3508" s="275" t="s">
        <v>457</v>
      </c>
      <c r="G3508" s="275">
        <v>1</v>
      </c>
      <c r="H3508" s="275">
        <f>'Pixel-System'!AW22</f>
        <v>35</v>
      </c>
      <c r="I3508" s="276" t="s">
        <v>6255</v>
      </c>
      <c r="J3508" s="276">
        <f t="shared" si="54"/>
        <v>3500</v>
      </c>
      <c r="K3508" s="277"/>
    </row>
    <row r="3509" spans="1:11" x14ac:dyDescent="0.15">
      <c r="A3509" s="274">
        <v>3508</v>
      </c>
      <c r="B3509" s="275" t="s">
        <v>4014</v>
      </c>
      <c r="C3509" s="275" t="s">
        <v>1057</v>
      </c>
      <c r="D3509" s="275">
        <v>0</v>
      </c>
      <c r="E3509" s="275">
        <v>100</v>
      </c>
      <c r="F3509" s="275" t="s">
        <v>457</v>
      </c>
      <c r="G3509" s="275">
        <v>1</v>
      </c>
      <c r="H3509" s="275">
        <f>'Pixel-System'!AW23</f>
        <v>35</v>
      </c>
      <c r="I3509" s="276" t="s">
        <v>6255</v>
      </c>
      <c r="J3509" s="276">
        <f t="shared" si="54"/>
        <v>3500</v>
      </c>
      <c r="K3509" s="277"/>
    </row>
    <row r="3510" spans="1:11" x14ac:dyDescent="0.15">
      <c r="A3510" s="274">
        <v>3509</v>
      </c>
      <c r="B3510" s="275" t="s">
        <v>4015</v>
      </c>
      <c r="C3510" s="275" t="s">
        <v>1057</v>
      </c>
      <c r="D3510" s="275">
        <v>0</v>
      </c>
      <c r="E3510" s="275">
        <v>100</v>
      </c>
      <c r="F3510" s="275" t="s">
        <v>457</v>
      </c>
      <c r="G3510" s="275">
        <v>1</v>
      </c>
      <c r="H3510" s="275">
        <f>'Pixel-System'!AW24</f>
        <v>0</v>
      </c>
      <c r="I3510" s="276" t="s">
        <v>6255</v>
      </c>
      <c r="J3510" s="276">
        <f t="shared" si="54"/>
        <v>0</v>
      </c>
      <c r="K3510" s="277"/>
    </row>
    <row r="3511" spans="1:11" x14ac:dyDescent="0.15">
      <c r="A3511" s="274">
        <v>3510</v>
      </c>
      <c r="B3511" s="275" t="s">
        <v>4016</v>
      </c>
      <c r="C3511" s="275" t="s">
        <v>1057</v>
      </c>
      <c r="D3511" s="275">
        <v>0</v>
      </c>
      <c r="E3511" s="275">
        <v>100</v>
      </c>
      <c r="F3511" s="275" t="s">
        <v>457</v>
      </c>
      <c r="G3511" s="275">
        <v>1</v>
      </c>
      <c r="H3511" s="275">
        <f>'Pixel-System'!AW25</f>
        <v>0</v>
      </c>
      <c r="I3511" s="276" t="s">
        <v>6255</v>
      </c>
      <c r="J3511" s="276">
        <f t="shared" si="54"/>
        <v>0</v>
      </c>
      <c r="K3511" s="277"/>
    </row>
    <row r="3512" spans="1:11" x14ac:dyDescent="0.15">
      <c r="A3512" s="274">
        <v>3511</v>
      </c>
      <c r="B3512" s="275" t="s">
        <v>4017</v>
      </c>
      <c r="C3512" s="275" t="s">
        <v>1057</v>
      </c>
      <c r="D3512" s="275">
        <v>0</v>
      </c>
      <c r="E3512" s="275">
        <v>100</v>
      </c>
      <c r="F3512" s="275" t="s">
        <v>457</v>
      </c>
      <c r="G3512" s="275">
        <v>1</v>
      </c>
      <c r="H3512" s="275">
        <f>'Pixel-System'!AW26</f>
        <v>35</v>
      </c>
      <c r="I3512" s="276" t="s">
        <v>6255</v>
      </c>
      <c r="J3512" s="276">
        <f t="shared" si="54"/>
        <v>3500</v>
      </c>
      <c r="K3512" s="277"/>
    </row>
    <row r="3513" spans="1:11" x14ac:dyDescent="0.15">
      <c r="A3513" s="274">
        <v>3512</v>
      </c>
      <c r="B3513" s="275" t="s">
        <v>4018</v>
      </c>
      <c r="C3513" s="275" t="s">
        <v>1057</v>
      </c>
      <c r="D3513" s="275">
        <v>0</v>
      </c>
      <c r="E3513" s="275">
        <v>100</v>
      </c>
      <c r="F3513" s="275" t="s">
        <v>457</v>
      </c>
      <c r="G3513" s="275">
        <v>1</v>
      </c>
      <c r="H3513" s="275">
        <f>'Pixel-System'!AW27</f>
        <v>34</v>
      </c>
      <c r="I3513" s="276" t="s">
        <v>6255</v>
      </c>
      <c r="J3513" s="276">
        <f t="shared" si="54"/>
        <v>3400</v>
      </c>
      <c r="K3513" s="277"/>
    </row>
    <row r="3514" spans="1:11" x14ac:dyDescent="0.15">
      <c r="A3514" s="274">
        <v>3513</v>
      </c>
      <c r="B3514" s="275" t="s">
        <v>4019</v>
      </c>
      <c r="C3514" s="275" t="s">
        <v>1057</v>
      </c>
      <c r="D3514" s="275">
        <v>0</v>
      </c>
      <c r="E3514" s="275">
        <v>100</v>
      </c>
      <c r="F3514" s="275" t="s">
        <v>457</v>
      </c>
      <c r="G3514" s="275">
        <v>1</v>
      </c>
      <c r="H3514" s="275">
        <f>'Pixel-System'!AW28</f>
        <v>32</v>
      </c>
      <c r="I3514" s="276" t="s">
        <v>6255</v>
      </c>
      <c r="J3514" s="276">
        <f t="shared" si="54"/>
        <v>3200</v>
      </c>
      <c r="K3514" s="277"/>
    </row>
    <row r="3515" spans="1:11" x14ac:dyDescent="0.15">
      <c r="A3515" s="274">
        <v>3514</v>
      </c>
      <c r="B3515" s="275" t="s">
        <v>4020</v>
      </c>
      <c r="C3515" s="275" t="s">
        <v>1057</v>
      </c>
      <c r="D3515" s="275">
        <v>0</v>
      </c>
      <c r="E3515" s="275">
        <v>100</v>
      </c>
      <c r="F3515" s="275" t="s">
        <v>457</v>
      </c>
      <c r="G3515" s="275">
        <v>1</v>
      </c>
      <c r="H3515" s="275">
        <f>'Pixel-System'!AW29</f>
        <v>31</v>
      </c>
      <c r="I3515" s="276" t="s">
        <v>6255</v>
      </c>
      <c r="J3515" s="276">
        <f t="shared" si="54"/>
        <v>3100</v>
      </c>
      <c r="K3515" s="277"/>
    </row>
    <row r="3516" spans="1:11" x14ac:dyDescent="0.15">
      <c r="A3516" s="274">
        <v>3515</v>
      </c>
      <c r="B3516" s="275" t="s">
        <v>4021</v>
      </c>
      <c r="C3516" s="275" t="s">
        <v>1057</v>
      </c>
      <c r="D3516" s="275">
        <v>0</v>
      </c>
      <c r="E3516" s="275">
        <v>100</v>
      </c>
      <c r="F3516" s="275" t="s">
        <v>457</v>
      </c>
      <c r="G3516" s="275">
        <v>1</v>
      </c>
      <c r="H3516" s="275">
        <f>'Pixel-System'!AW30</f>
        <v>29</v>
      </c>
      <c r="I3516" s="276" t="s">
        <v>6255</v>
      </c>
      <c r="J3516" s="276">
        <f t="shared" si="54"/>
        <v>2900</v>
      </c>
      <c r="K3516" s="277"/>
    </row>
    <row r="3517" spans="1:11" x14ac:dyDescent="0.15">
      <c r="A3517" s="274">
        <v>3516</v>
      </c>
      <c r="B3517" s="275" t="s">
        <v>4022</v>
      </c>
      <c r="C3517" s="275" t="s">
        <v>1057</v>
      </c>
      <c r="D3517" s="275">
        <v>0</v>
      </c>
      <c r="E3517" s="275">
        <v>100</v>
      </c>
      <c r="F3517" s="275" t="s">
        <v>457</v>
      </c>
      <c r="G3517" s="275">
        <v>1</v>
      </c>
      <c r="H3517" s="275">
        <f>'Pixel-System'!AW31</f>
        <v>28</v>
      </c>
      <c r="I3517" s="276" t="s">
        <v>6255</v>
      </c>
      <c r="J3517" s="276">
        <f t="shared" si="54"/>
        <v>2800</v>
      </c>
      <c r="K3517" s="277"/>
    </row>
    <row r="3518" spans="1:11" x14ac:dyDescent="0.15">
      <c r="A3518" s="274">
        <v>3517</v>
      </c>
      <c r="B3518" s="275" t="s">
        <v>4023</v>
      </c>
      <c r="C3518" s="275" t="s">
        <v>1057</v>
      </c>
      <c r="D3518" s="275">
        <v>0</v>
      </c>
      <c r="E3518" s="275">
        <v>100</v>
      </c>
      <c r="F3518" s="275" t="s">
        <v>457</v>
      </c>
      <c r="G3518" s="275">
        <v>1</v>
      </c>
      <c r="H3518" s="275">
        <f>'Pixel-System'!AW32</f>
        <v>23</v>
      </c>
      <c r="I3518" s="276" t="s">
        <v>6255</v>
      </c>
      <c r="J3518" s="276">
        <f t="shared" si="54"/>
        <v>2300</v>
      </c>
      <c r="K3518" s="277"/>
    </row>
    <row r="3519" spans="1:11" x14ac:dyDescent="0.15">
      <c r="A3519" s="274">
        <v>3518</v>
      </c>
      <c r="B3519" s="275" t="s">
        <v>4024</v>
      </c>
      <c r="C3519" s="275" t="s">
        <v>1057</v>
      </c>
      <c r="D3519" s="275">
        <v>0</v>
      </c>
      <c r="E3519" s="275">
        <v>100</v>
      </c>
      <c r="F3519" s="275" t="s">
        <v>457</v>
      </c>
      <c r="G3519" s="275">
        <v>1</v>
      </c>
      <c r="H3519" s="275">
        <f>'Pixel-System'!AW33</f>
        <v>18</v>
      </c>
      <c r="I3519" s="276" t="s">
        <v>6255</v>
      </c>
      <c r="J3519" s="276">
        <f t="shared" si="54"/>
        <v>1800</v>
      </c>
      <c r="K3519" s="277"/>
    </row>
    <row r="3520" spans="1:11" x14ac:dyDescent="0.15">
      <c r="A3520" s="274">
        <v>3519</v>
      </c>
      <c r="B3520" s="275" t="s">
        <v>4025</v>
      </c>
      <c r="C3520" s="275" t="s">
        <v>1057</v>
      </c>
      <c r="D3520" s="275">
        <v>0</v>
      </c>
      <c r="E3520" s="275">
        <v>100</v>
      </c>
      <c r="F3520" s="275" t="s">
        <v>457</v>
      </c>
      <c r="G3520" s="275">
        <v>1</v>
      </c>
      <c r="H3520" s="275">
        <f>'Pixel-System'!AW34</f>
        <v>14</v>
      </c>
      <c r="I3520" s="276" t="s">
        <v>6255</v>
      </c>
      <c r="J3520" s="276">
        <f t="shared" si="54"/>
        <v>1400</v>
      </c>
      <c r="K3520" s="277"/>
    </row>
    <row r="3521" spans="1:11" x14ac:dyDescent="0.15">
      <c r="A3521" s="274">
        <v>3520</v>
      </c>
      <c r="B3521" s="275" t="s">
        <v>4026</v>
      </c>
      <c r="C3521" s="275" t="s">
        <v>1057</v>
      </c>
      <c r="D3521" s="275">
        <v>0</v>
      </c>
      <c r="E3521" s="275">
        <v>100</v>
      </c>
      <c r="F3521" s="275" t="s">
        <v>457</v>
      </c>
      <c r="G3521" s="275">
        <v>1</v>
      </c>
      <c r="H3521" s="275">
        <f>'Pixel-System'!AW35</f>
        <v>12</v>
      </c>
      <c r="I3521" s="276" t="s">
        <v>6255</v>
      </c>
      <c r="J3521" s="276">
        <f t="shared" si="54"/>
        <v>1200</v>
      </c>
      <c r="K3521" s="277"/>
    </row>
    <row r="3522" spans="1:11" x14ac:dyDescent="0.15">
      <c r="A3522" s="274">
        <v>3521</v>
      </c>
      <c r="B3522" s="275" t="s">
        <v>4027</v>
      </c>
      <c r="C3522" s="275" t="s">
        <v>1057</v>
      </c>
      <c r="D3522" s="275">
        <v>0</v>
      </c>
      <c r="E3522" s="275">
        <v>100</v>
      </c>
      <c r="F3522" s="275" t="s">
        <v>457</v>
      </c>
      <c r="G3522" s="275">
        <v>1</v>
      </c>
      <c r="H3522" s="275">
        <f>'Pixel-System'!AW36</f>
        <v>11</v>
      </c>
      <c r="I3522" s="276" t="s">
        <v>6255</v>
      </c>
      <c r="J3522" s="276">
        <f t="shared" si="54"/>
        <v>1100</v>
      </c>
      <c r="K3522" s="277"/>
    </row>
    <row r="3523" spans="1:11" x14ac:dyDescent="0.15">
      <c r="A3523" s="274">
        <v>3522</v>
      </c>
      <c r="B3523" s="275" t="s">
        <v>4028</v>
      </c>
      <c r="C3523" s="275" t="s">
        <v>1057</v>
      </c>
      <c r="D3523" s="275">
        <v>0</v>
      </c>
      <c r="E3523" s="275">
        <v>100</v>
      </c>
      <c r="F3523" s="275" t="s">
        <v>457</v>
      </c>
      <c r="G3523" s="275">
        <v>1</v>
      </c>
      <c r="H3523" s="275">
        <f>'Pixel-System'!AW37</f>
        <v>10</v>
      </c>
      <c r="I3523" s="276" t="s">
        <v>6255</v>
      </c>
      <c r="J3523" s="276">
        <f t="shared" si="54"/>
        <v>1000</v>
      </c>
      <c r="K3523" s="277"/>
    </row>
    <row r="3524" spans="1:11" x14ac:dyDescent="0.15">
      <c r="A3524" s="274">
        <v>3523</v>
      </c>
      <c r="B3524" s="275" t="s">
        <v>4029</v>
      </c>
      <c r="C3524" s="275" t="s">
        <v>1057</v>
      </c>
      <c r="D3524" s="275">
        <v>0</v>
      </c>
      <c r="E3524" s="275">
        <v>100</v>
      </c>
      <c r="F3524" s="275" t="s">
        <v>457</v>
      </c>
      <c r="G3524" s="275">
        <v>1</v>
      </c>
      <c r="H3524" s="275">
        <f>'Pixel-System'!AW38</f>
        <v>7</v>
      </c>
      <c r="I3524" s="276" t="s">
        <v>6255</v>
      </c>
      <c r="J3524" s="276">
        <f t="shared" si="54"/>
        <v>700</v>
      </c>
      <c r="K3524" s="277"/>
    </row>
    <row r="3525" spans="1:11" x14ac:dyDescent="0.15">
      <c r="A3525" s="274">
        <v>3524</v>
      </c>
      <c r="B3525" s="275" t="s">
        <v>4030</v>
      </c>
      <c r="C3525" s="275" t="s">
        <v>1057</v>
      </c>
      <c r="D3525" s="275">
        <v>0</v>
      </c>
      <c r="E3525" s="275">
        <v>100</v>
      </c>
      <c r="F3525" s="275" t="s">
        <v>457</v>
      </c>
      <c r="G3525" s="275">
        <v>1</v>
      </c>
      <c r="H3525" s="275">
        <f>'Pixel-System'!AW39</f>
        <v>5</v>
      </c>
      <c r="I3525" s="276" t="s">
        <v>6255</v>
      </c>
      <c r="J3525" s="276">
        <f t="shared" si="54"/>
        <v>500</v>
      </c>
      <c r="K3525" s="277"/>
    </row>
    <row r="3526" spans="1:11" x14ac:dyDescent="0.15">
      <c r="A3526" s="274">
        <v>3525</v>
      </c>
      <c r="B3526" s="275" t="s">
        <v>4031</v>
      </c>
      <c r="C3526" s="275" t="s">
        <v>1057</v>
      </c>
      <c r="D3526" s="275">
        <v>0</v>
      </c>
      <c r="E3526" s="275">
        <v>100</v>
      </c>
      <c r="F3526" s="275" t="s">
        <v>457</v>
      </c>
      <c r="G3526" s="275">
        <v>1</v>
      </c>
      <c r="H3526" s="275">
        <f>'Pixel-System'!AW40</f>
        <v>0</v>
      </c>
      <c r="I3526" s="276" t="s">
        <v>6255</v>
      </c>
      <c r="J3526" s="276">
        <f t="shared" si="54"/>
        <v>0</v>
      </c>
      <c r="K3526" s="277"/>
    </row>
    <row r="3527" spans="1:11" x14ac:dyDescent="0.15">
      <c r="A3527" s="274">
        <v>3526</v>
      </c>
      <c r="B3527" s="275" t="s">
        <v>4032</v>
      </c>
      <c r="C3527" s="275" t="s">
        <v>1057</v>
      </c>
      <c r="D3527" s="275">
        <v>0</v>
      </c>
      <c r="E3527" s="275">
        <v>100</v>
      </c>
      <c r="F3527" s="275" t="s">
        <v>457</v>
      </c>
      <c r="G3527" s="275">
        <v>1</v>
      </c>
      <c r="H3527" s="275">
        <f>'Pixel-System'!AW41</f>
        <v>0</v>
      </c>
      <c r="I3527" s="276" t="s">
        <v>6255</v>
      </c>
      <c r="J3527" s="276">
        <f t="shared" si="54"/>
        <v>0</v>
      </c>
      <c r="K3527" s="277"/>
    </row>
    <row r="3528" spans="1:11" x14ac:dyDescent="0.15">
      <c r="A3528" s="274">
        <v>3527</v>
      </c>
      <c r="B3528" s="275" t="s">
        <v>4033</v>
      </c>
      <c r="C3528" s="275" t="s">
        <v>1057</v>
      </c>
      <c r="D3528" s="275">
        <v>0</v>
      </c>
      <c r="E3528" s="275">
        <v>100</v>
      </c>
      <c r="F3528" s="275" t="s">
        <v>457</v>
      </c>
      <c r="G3528" s="275">
        <v>1</v>
      </c>
      <c r="H3528" s="275">
        <f>'Pixel-System'!AW42</f>
        <v>66</v>
      </c>
      <c r="I3528" s="276" t="s">
        <v>6255</v>
      </c>
      <c r="J3528" s="276">
        <f t="shared" si="54"/>
        <v>6600</v>
      </c>
      <c r="K3528" s="277"/>
    </row>
    <row r="3529" spans="1:11" x14ac:dyDescent="0.15">
      <c r="A3529" s="274">
        <v>3528</v>
      </c>
      <c r="B3529" s="275" t="s">
        <v>4034</v>
      </c>
      <c r="C3529" s="275" t="s">
        <v>1057</v>
      </c>
      <c r="D3529" s="275">
        <v>0</v>
      </c>
      <c r="E3529" s="275">
        <v>100</v>
      </c>
      <c r="F3529" s="275" t="s">
        <v>457</v>
      </c>
      <c r="G3529" s="275">
        <v>1</v>
      </c>
      <c r="H3529" s="275">
        <f>'Pixel-System'!AW43</f>
        <v>66</v>
      </c>
      <c r="I3529" s="276" t="s">
        <v>6255</v>
      </c>
      <c r="J3529" s="276">
        <f t="shared" si="54"/>
        <v>6600</v>
      </c>
      <c r="K3529" s="277"/>
    </row>
    <row r="3530" spans="1:11" x14ac:dyDescent="0.15">
      <c r="A3530" s="274">
        <v>3529</v>
      </c>
      <c r="B3530" s="275" t="s">
        <v>4035</v>
      </c>
      <c r="C3530" s="275" t="s">
        <v>1057</v>
      </c>
      <c r="D3530" s="275">
        <v>0</v>
      </c>
      <c r="E3530" s="275">
        <v>100</v>
      </c>
      <c r="F3530" s="275" t="s">
        <v>457</v>
      </c>
      <c r="G3530" s="275">
        <v>1</v>
      </c>
      <c r="H3530" s="275">
        <f>'Pixel-System'!AW44</f>
        <v>66</v>
      </c>
      <c r="I3530" s="276" t="s">
        <v>6255</v>
      </c>
      <c r="J3530" s="276">
        <f t="shared" si="54"/>
        <v>6600</v>
      </c>
      <c r="K3530" s="277"/>
    </row>
    <row r="3531" spans="1:11" x14ac:dyDescent="0.15">
      <c r="A3531" s="274">
        <v>3530</v>
      </c>
      <c r="B3531" s="275" t="s">
        <v>4036</v>
      </c>
      <c r="C3531" s="275" t="s">
        <v>1057</v>
      </c>
      <c r="D3531" s="275">
        <v>0</v>
      </c>
      <c r="E3531" s="275">
        <v>100</v>
      </c>
      <c r="F3531" s="275" t="s">
        <v>457</v>
      </c>
      <c r="G3531" s="275">
        <v>1</v>
      </c>
      <c r="H3531" s="275">
        <f>'Pixel-System'!AW45</f>
        <v>35</v>
      </c>
      <c r="I3531" s="276" t="s">
        <v>6255</v>
      </c>
      <c r="J3531" s="276">
        <f t="shared" si="54"/>
        <v>3500</v>
      </c>
      <c r="K3531" s="277"/>
    </row>
    <row r="3532" spans="1:11" x14ac:dyDescent="0.15">
      <c r="A3532" s="274">
        <v>3531</v>
      </c>
      <c r="B3532" s="275" t="s">
        <v>4037</v>
      </c>
      <c r="C3532" s="275" t="s">
        <v>1057</v>
      </c>
      <c r="D3532" s="275">
        <v>0</v>
      </c>
      <c r="E3532" s="275">
        <v>100</v>
      </c>
      <c r="F3532" s="275" t="s">
        <v>457</v>
      </c>
      <c r="G3532" s="275">
        <v>1</v>
      </c>
      <c r="H3532" s="275">
        <f>'Pixel-System'!AW46</f>
        <v>31</v>
      </c>
      <c r="I3532" s="276" t="s">
        <v>6255</v>
      </c>
      <c r="J3532" s="276">
        <f t="shared" si="54"/>
        <v>3100</v>
      </c>
      <c r="K3532" s="277"/>
    </row>
    <row r="3533" spans="1:11" x14ac:dyDescent="0.15">
      <c r="A3533" s="274">
        <v>3532</v>
      </c>
      <c r="B3533" s="275" t="s">
        <v>4038</v>
      </c>
      <c r="C3533" s="275" t="s">
        <v>1057</v>
      </c>
      <c r="D3533" s="275">
        <v>0</v>
      </c>
      <c r="E3533" s="275">
        <v>100</v>
      </c>
      <c r="F3533" s="275" t="s">
        <v>457</v>
      </c>
      <c r="G3533" s="275">
        <v>1</v>
      </c>
      <c r="H3533" s="275">
        <f>'Pixel-System'!AW47</f>
        <v>25</v>
      </c>
      <c r="I3533" s="276" t="s">
        <v>6255</v>
      </c>
      <c r="J3533" s="276">
        <f t="shared" ref="J3533:J3596" si="55">H3533*100</f>
        <v>2500</v>
      </c>
      <c r="K3533" s="277"/>
    </row>
    <row r="3534" spans="1:11" x14ac:dyDescent="0.15">
      <c r="A3534" s="274">
        <v>3533</v>
      </c>
      <c r="B3534" s="275" t="s">
        <v>4039</v>
      </c>
      <c r="C3534" s="275" t="s">
        <v>1057</v>
      </c>
      <c r="D3534" s="275">
        <v>0</v>
      </c>
      <c r="E3534" s="275">
        <v>100</v>
      </c>
      <c r="F3534" s="275" t="s">
        <v>457</v>
      </c>
      <c r="G3534" s="275">
        <v>1</v>
      </c>
      <c r="H3534" s="275">
        <f>'Pixel-System'!AW48</f>
        <v>21</v>
      </c>
      <c r="I3534" s="276" t="s">
        <v>6255</v>
      </c>
      <c r="J3534" s="276">
        <f t="shared" si="55"/>
        <v>2100</v>
      </c>
      <c r="K3534" s="277"/>
    </row>
    <row r="3535" spans="1:11" x14ac:dyDescent="0.15">
      <c r="A3535" s="274">
        <v>3534</v>
      </c>
      <c r="B3535" s="275" t="s">
        <v>4040</v>
      </c>
      <c r="C3535" s="275" t="s">
        <v>1057</v>
      </c>
      <c r="D3535" s="275">
        <v>0</v>
      </c>
      <c r="E3535" s="275">
        <v>100</v>
      </c>
      <c r="F3535" s="275" t="s">
        <v>457</v>
      </c>
      <c r="G3535" s="275">
        <v>1</v>
      </c>
      <c r="H3535" s="275">
        <f>'Pixel-System'!AW49</f>
        <v>17</v>
      </c>
      <c r="I3535" s="276" t="s">
        <v>6255</v>
      </c>
      <c r="J3535" s="276">
        <f t="shared" si="55"/>
        <v>1700</v>
      </c>
      <c r="K3535" s="277"/>
    </row>
    <row r="3536" spans="1:11" x14ac:dyDescent="0.15">
      <c r="A3536" s="274">
        <v>3535</v>
      </c>
      <c r="B3536" s="275" t="s">
        <v>4041</v>
      </c>
      <c r="C3536" s="275" t="s">
        <v>1057</v>
      </c>
      <c r="D3536" s="275">
        <v>0</v>
      </c>
      <c r="E3536" s="275">
        <v>100</v>
      </c>
      <c r="F3536" s="275" t="s">
        <v>457</v>
      </c>
      <c r="G3536" s="275">
        <v>1</v>
      </c>
      <c r="H3536" s="275">
        <f>'Pixel-System'!AW50</f>
        <v>13</v>
      </c>
      <c r="I3536" s="276" t="s">
        <v>6255</v>
      </c>
      <c r="J3536" s="276">
        <f t="shared" si="55"/>
        <v>1300</v>
      </c>
      <c r="K3536" s="277"/>
    </row>
    <row r="3537" spans="1:11" x14ac:dyDescent="0.15">
      <c r="A3537" s="274">
        <v>3536</v>
      </c>
      <c r="B3537" s="275" t="s">
        <v>4042</v>
      </c>
      <c r="C3537" s="275" t="s">
        <v>1057</v>
      </c>
      <c r="D3537" s="275">
        <v>0</v>
      </c>
      <c r="E3537" s="275">
        <v>100</v>
      </c>
      <c r="F3537" s="275" t="s">
        <v>457</v>
      </c>
      <c r="G3537" s="275">
        <v>1</v>
      </c>
      <c r="H3537" s="275">
        <f>'Pixel-System'!AW51</f>
        <v>11</v>
      </c>
      <c r="I3537" s="276" t="s">
        <v>6255</v>
      </c>
      <c r="J3537" s="276">
        <f t="shared" si="55"/>
        <v>1100</v>
      </c>
      <c r="K3537" s="277"/>
    </row>
    <row r="3538" spans="1:11" x14ac:dyDescent="0.15">
      <c r="A3538" s="274">
        <v>3537</v>
      </c>
      <c r="B3538" s="275" t="s">
        <v>4043</v>
      </c>
      <c r="C3538" s="275" t="s">
        <v>1057</v>
      </c>
      <c r="D3538" s="275">
        <v>0</v>
      </c>
      <c r="E3538" s="275">
        <v>100</v>
      </c>
      <c r="F3538" s="275" t="s">
        <v>457</v>
      </c>
      <c r="G3538" s="275">
        <v>1</v>
      </c>
      <c r="H3538" s="275">
        <f>'Pixel-System'!AW52</f>
        <v>9</v>
      </c>
      <c r="I3538" s="276" t="s">
        <v>6255</v>
      </c>
      <c r="J3538" s="276">
        <f t="shared" si="55"/>
        <v>900</v>
      </c>
      <c r="K3538" s="277"/>
    </row>
    <row r="3539" spans="1:11" x14ac:dyDescent="0.15">
      <c r="A3539" s="274">
        <v>3538</v>
      </c>
      <c r="B3539" s="275" t="s">
        <v>4044</v>
      </c>
      <c r="C3539" s="275" t="s">
        <v>1057</v>
      </c>
      <c r="D3539" s="275">
        <v>0</v>
      </c>
      <c r="E3539" s="275">
        <v>100</v>
      </c>
      <c r="F3539" s="275" t="s">
        <v>457</v>
      </c>
      <c r="G3539" s="275">
        <v>1</v>
      </c>
      <c r="H3539" s="275">
        <f>'Pixel-System'!AW53</f>
        <v>8</v>
      </c>
      <c r="I3539" s="276" t="s">
        <v>6255</v>
      </c>
      <c r="J3539" s="276">
        <f t="shared" si="55"/>
        <v>800</v>
      </c>
      <c r="K3539" s="277"/>
    </row>
    <row r="3540" spans="1:11" x14ac:dyDescent="0.15">
      <c r="A3540" s="274">
        <v>3539</v>
      </c>
      <c r="B3540" s="275" t="s">
        <v>4045</v>
      </c>
      <c r="C3540" s="275" t="s">
        <v>1057</v>
      </c>
      <c r="D3540" s="275">
        <v>0</v>
      </c>
      <c r="E3540" s="275">
        <v>100</v>
      </c>
      <c r="F3540" s="275" t="s">
        <v>457</v>
      </c>
      <c r="G3540" s="275">
        <v>1</v>
      </c>
      <c r="H3540" s="275">
        <f>'Pixel-System'!AW54</f>
        <v>7</v>
      </c>
      <c r="I3540" s="276" t="s">
        <v>6255</v>
      </c>
      <c r="J3540" s="276">
        <f t="shared" si="55"/>
        <v>700</v>
      </c>
      <c r="K3540" s="277"/>
    </row>
    <row r="3541" spans="1:11" x14ac:dyDescent="0.15">
      <c r="A3541" s="274">
        <v>3540</v>
      </c>
      <c r="B3541" s="275" t="s">
        <v>4046</v>
      </c>
      <c r="C3541" s="275" t="s">
        <v>1057</v>
      </c>
      <c r="D3541" s="275">
        <v>0</v>
      </c>
      <c r="E3541" s="275">
        <v>100</v>
      </c>
      <c r="F3541" s="275" t="s">
        <v>457</v>
      </c>
      <c r="G3541" s="275">
        <v>1</v>
      </c>
      <c r="H3541" s="275">
        <f>'Pixel-System'!AW55</f>
        <v>5</v>
      </c>
      <c r="I3541" s="276" t="s">
        <v>6255</v>
      </c>
      <c r="J3541" s="276">
        <f t="shared" si="55"/>
        <v>500</v>
      </c>
      <c r="K3541" s="277"/>
    </row>
    <row r="3542" spans="1:11" x14ac:dyDescent="0.15">
      <c r="A3542" s="274">
        <v>3541</v>
      </c>
      <c r="B3542" s="275" t="s">
        <v>4047</v>
      </c>
      <c r="C3542" s="275" t="s">
        <v>1057</v>
      </c>
      <c r="D3542" s="275">
        <v>0</v>
      </c>
      <c r="E3542" s="275">
        <v>100</v>
      </c>
      <c r="F3542" s="275" t="s">
        <v>457</v>
      </c>
      <c r="G3542" s="275">
        <v>1</v>
      </c>
      <c r="H3542" s="275">
        <f>'Pixel-System'!AW56</f>
        <v>4</v>
      </c>
      <c r="I3542" s="276" t="s">
        <v>6255</v>
      </c>
      <c r="J3542" s="276">
        <f t="shared" si="55"/>
        <v>400</v>
      </c>
      <c r="K3542" s="277"/>
    </row>
    <row r="3543" spans="1:11" x14ac:dyDescent="0.15">
      <c r="A3543" s="274">
        <v>3542</v>
      </c>
      <c r="B3543" s="275" t="s">
        <v>4048</v>
      </c>
      <c r="C3543" s="275" t="s">
        <v>1057</v>
      </c>
      <c r="D3543" s="275">
        <v>0</v>
      </c>
      <c r="E3543" s="275">
        <v>100</v>
      </c>
      <c r="F3543" s="275" t="s">
        <v>457</v>
      </c>
      <c r="G3543" s="275">
        <v>1</v>
      </c>
      <c r="H3543" s="275">
        <f>'Pixel-System'!AW57</f>
        <v>0</v>
      </c>
      <c r="I3543" s="276" t="s">
        <v>6255</v>
      </c>
      <c r="J3543" s="276">
        <f t="shared" si="55"/>
        <v>0</v>
      </c>
      <c r="K3543" s="277"/>
    </row>
    <row r="3544" spans="1:11" x14ac:dyDescent="0.15">
      <c r="A3544" s="274">
        <v>3543</v>
      </c>
      <c r="B3544" s="275" t="s">
        <v>4049</v>
      </c>
      <c r="C3544" s="275" t="s">
        <v>1057</v>
      </c>
      <c r="D3544" s="275">
        <v>0</v>
      </c>
      <c r="E3544" s="275">
        <v>100</v>
      </c>
      <c r="F3544" s="275" t="s">
        <v>457</v>
      </c>
      <c r="G3544" s="275">
        <v>1</v>
      </c>
      <c r="H3544" s="275">
        <f>'Pixel-System'!AW58</f>
        <v>40</v>
      </c>
      <c r="I3544" s="276" t="s">
        <v>6255</v>
      </c>
      <c r="J3544" s="276">
        <f t="shared" si="55"/>
        <v>4000</v>
      </c>
      <c r="K3544" s="277"/>
    </row>
    <row r="3545" spans="1:11" x14ac:dyDescent="0.15">
      <c r="A3545" s="274">
        <v>3544</v>
      </c>
      <c r="B3545" s="275" t="s">
        <v>4050</v>
      </c>
      <c r="C3545" s="275" t="s">
        <v>1057</v>
      </c>
      <c r="D3545" s="275">
        <v>0</v>
      </c>
      <c r="E3545" s="275">
        <v>100</v>
      </c>
      <c r="F3545" s="275" t="s">
        <v>457</v>
      </c>
      <c r="G3545" s="275">
        <v>1</v>
      </c>
      <c r="H3545" s="275">
        <f>'Pixel-System'!AW59</f>
        <v>39</v>
      </c>
      <c r="I3545" s="276" t="s">
        <v>6255</v>
      </c>
      <c r="J3545" s="276">
        <f t="shared" si="55"/>
        <v>3900</v>
      </c>
      <c r="K3545" s="277"/>
    </row>
    <row r="3546" spans="1:11" x14ac:dyDescent="0.15">
      <c r="A3546" s="274">
        <v>3545</v>
      </c>
      <c r="B3546" s="275" t="s">
        <v>4051</v>
      </c>
      <c r="C3546" s="275" t="s">
        <v>1057</v>
      </c>
      <c r="D3546" s="275">
        <v>0</v>
      </c>
      <c r="E3546" s="275">
        <v>100</v>
      </c>
      <c r="F3546" s="275" t="s">
        <v>457</v>
      </c>
      <c r="G3546" s="275">
        <v>1</v>
      </c>
      <c r="H3546" s="275">
        <f>'Pixel-System'!AW60</f>
        <v>37</v>
      </c>
      <c r="I3546" s="276" t="s">
        <v>6255</v>
      </c>
      <c r="J3546" s="276">
        <f t="shared" si="55"/>
        <v>3700</v>
      </c>
      <c r="K3546" s="277"/>
    </row>
    <row r="3547" spans="1:11" x14ac:dyDescent="0.15">
      <c r="A3547" s="274">
        <v>3546</v>
      </c>
      <c r="B3547" s="275" t="s">
        <v>4052</v>
      </c>
      <c r="C3547" s="275" t="s">
        <v>1057</v>
      </c>
      <c r="D3547" s="275">
        <v>0</v>
      </c>
      <c r="E3547" s="275">
        <v>100</v>
      </c>
      <c r="F3547" s="275" t="s">
        <v>457</v>
      </c>
      <c r="G3547" s="275">
        <v>1</v>
      </c>
      <c r="H3547" s="275">
        <f>'Pixel-System'!AW61</f>
        <v>35</v>
      </c>
      <c r="I3547" s="276" t="s">
        <v>6255</v>
      </c>
      <c r="J3547" s="276">
        <f t="shared" si="55"/>
        <v>3500</v>
      </c>
      <c r="K3547" s="277"/>
    </row>
    <row r="3548" spans="1:11" x14ac:dyDescent="0.15">
      <c r="A3548" s="274">
        <v>3547</v>
      </c>
      <c r="B3548" s="275" t="s">
        <v>4053</v>
      </c>
      <c r="C3548" s="275" t="s">
        <v>1057</v>
      </c>
      <c r="D3548" s="275">
        <v>0</v>
      </c>
      <c r="E3548" s="275">
        <v>100</v>
      </c>
      <c r="F3548" s="275" t="s">
        <v>457</v>
      </c>
      <c r="G3548" s="275">
        <v>1</v>
      </c>
      <c r="H3548" s="275">
        <f>'Pixel-System'!AW62</f>
        <v>31</v>
      </c>
      <c r="I3548" s="276" t="s">
        <v>6255</v>
      </c>
      <c r="J3548" s="276">
        <f t="shared" si="55"/>
        <v>3100</v>
      </c>
      <c r="K3548" s="277"/>
    </row>
    <row r="3549" spans="1:11" x14ac:dyDescent="0.15">
      <c r="A3549" s="274">
        <v>3548</v>
      </c>
      <c r="B3549" s="275" t="s">
        <v>4054</v>
      </c>
      <c r="C3549" s="275" t="s">
        <v>1057</v>
      </c>
      <c r="D3549" s="275">
        <v>0</v>
      </c>
      <c r="E3549" s="275">
        <v>100</v>
      </c>
      <c r="F3549" s="275" t="s">
        <v>457</v>
      </c>
      <c r="G3549" s="275">
        <v>1</v>
      </c>
      <c r="H3549" s="275">
        <f>'Pixel-System'!AW63</f>
        <v>25</v>
      </c>
      <c r="I3549" s="276" t="s">
        <v>6255</v>
      </c>
      <c r="J3549" s="276">
        <f t="shared" si="55"/>
        <v>2500</v>
      </c>
      <c r="K3549" s="277"/>
    </row>
    <row r="3550" spans="1:11" x14ac:dyDescent="0.15">
      <c r="A3550" s="274">
        <v>3549</v>
      </c>
      <c r="B3550" s="275" t="s">
        <v>4055</v>
      </c>
      <c r="C3550" s="275" t="s">
        <v>1057</v>
      </c>
      <c r="D3550" s="275">
        <v>0</v>
      </c>
      <c r="E3550" s="275">
        <v>100</v>
      </c>
      <c r="F3550" s="275" t="s">
        <v>457</v>
      </c>
      <c r="G3550" s="275">
        <v>1</v>
      </c>
      <c r="H3550" s="275">
        <f>'Pixel-System'!AW64</f>
        <v>21</v>
      </c>
      <c r="I3550" s="276" t="s">
        <v>6255</v>
      </c>
      <c r="J3550" s="276">
        <f t="shared" si="55"/>
        <v>2100</v>
      </c>
      <c r="K3550" s="277"/>
    </row>
    <row r="3551" spans="1:11" x14ac:dyDescent="0.15">
      <c r="A3551" s="274">
        <v>3550</v>
      </c>
      <c r="B3551" s="275" t="s">
        <v>4056</v>
      </c>
      <c r="C3551" s="275" t="s">
        <v>1057</v>
      </c>
      <c r="D3551" s="275">
        <v>0</v>
      </c>
      <c r="E3551" s="275">
        <v>100</v>
      </c>
      <c r="F3551" s="275" t="s">
        <v>457</v>
      </c>
      <c r="G3551" s="275">
        <v>1</v>
      </c>
      <c r="H3551" s="275">
        <f>'Pixel-System'!AW65</f>
        <v>17</v>
      </c>
      <c r="I3551" s="276" t="s">
        <v>6255</v>
      </c>
      <c r="J3551" s="276">
        <f t="shared" si="55"/>
        <v>1700</v>
      </c>
      <c r="K3551" s="277"/>
    </row>
    <row r="3552" spans="1:11" x14ac:dyDescent="0.15">
      <c r="A3552" s="274">
        <v>3551</v>
      </c>
      <c r="B3552" s="275" t="s">
        <v>4057</v>
      </c>
      <c r="C3552" s="275" t="s">
        <v>1057</v>
      </c>
      <c r="D3552" s="275">
        <v>0</v>
      </c>
      <c r="E3552" s="275">
        <v>100</v>
      </c>
      <c r="F3552" s="275" t="s">
        <v>457</v>
      </c>
      <c r="G3552" s="275">
        <v>1</v>
      </c>
      <c r="H3552" s="275">
        <f>'Pixel-System'!AW66</f>
        <v>13</v>
      </c>
      <c r="I3552" s="276" t="s">
        <v>6255</v>
      </c>
      <c r="J3552" s="276">
        <f t="shared" si="55"/>
        <v>1300</v>
      </c>
      <c r="K3552" s="277"/>
    </row>
    <row r="3553" spans="1:11" x14ac:dyDescent="0.15">
      <c r="A3553" s="274">
        <v>3552</v>
      </c>
      <c r="B3553" s="275" t="s">
        <v>4058</v>
      </c>
      <c r="C3553" s="275" t="s">
        <v>1057</v>
      </c>
      <c r="D3553" s="275">
        <v>0</v>
      </c>
      <c r="E3553" s="275">
        <v>100</v>
      </c>
      <c r="F3553" s="275" t="s">
        <v>457</v>
      </c>
      <c r="G3553" s="275">
        <v>1</v>
      </c>
      <c r="H3553" s="275">
        <f>'Pixel-System'!AW67</f>
        <v>11</v>
      </c>
      <c r="I3553" s="276" t="s">
        <v>6255</v>
      </c>
      <c r="J3553" s="276">
        <f t="shared" si="55"/>
        <v>1100</v>
      </c>
      <c r="K3553" s="277"/>
    </row>
    <row r="3554" spans="1:11" x14ac:dyDescent="0.15">
      <c r="A3554" s="274">
        <v>3553</v>
      </c>
      <c r="B3554" s="275" t="s">
        <v>4059</v>
      </c>
      <c r="C3554" s="275" t="s">
        <v>1057</v>
      </c>
      <c r="D3554" s="275">
        <v>0</v>
      </c>
      <c r="E3554" s="275">
        <v>100</v>
      </c>
      <c r="F3554" s="275" t="s">
        <v>457</v>
      </c>
      <c r="G3554" s="275">
        <v>1</v>
      </c>
      <c r="H3554" s="275">
        <f>'Pixel-System'!AW68</f>
        <v>9</v>
      </c>
      <c r="I3554" s="276" t="s">
        <v>6255</v>
      </c>
      <c r="J3554" s="276">
        <f t="shared" si="55"/>
        <v>900</v>
      </c>
      <c r="K3554" s="277"/>
    </row>
    <row r="3555" spans="1:11" x14ac:dyDescent="0.15">
      <c r="A3555" s="274">
        <v>3554</v>
      </c>
      <c r="B3555" s="275" t="s">
        <v>4060</v>
      </c>
      <c r="C3555" s="275" t="s">
        <v>1057</v>
      </c>
      <c r="D3555" s="275">
        <v>0</v>
      </c>
      <c r="E3555" s="275">
        <v>100</v>
      </c>
      <c r="F3555" s="275" t="s">
        <v>457</v>
      </c>
      <c r="G3555" s="275">
        <v>1</v>
      </c>
      <c r="H3555" s="275">
        <f>'Pixel-System'!AW69</f>
        <v>8</v>
      </c>
      <c r="I3555" s="276" t="s">
        <v>6255</v>
      </c>
      <c r="J3555" s="276">
        <f t="shared" si="55"/>
        <v>800</v>
      </c>
      <c r="K3555" s="277"/>
    </row>
    <row r="3556" spans="1:11" x14ac:dyDescent="0.15">
      <c r="A3556" s="274">
        <v>3555</v>
      </c>
      <c r="B3556" s="275" t="s">
        <v>4061</v>
      </c>
      <c r="C3556" s="275" t="s">
        <v>1057</v>
      </c>
      <c r="D3556" s="275">
        <v>0</v>
      </c>
      <c r="E3556" s="275">
        <v>100</v>
      </c>
      <c r="F3556" s="275" t="s">
        <v>457</v>
      </c>
      <c r="G3556" s="275">
        <v>1</v>
      </c>
      <c r="H3556" s="275">
        <f>'Pixel-System'!AW70</f>
        <v>7</v>
      </c>
      <c r="I3556" s="276" t="s">
        <v>6255</v>
      </c>
      <c r="J3556" s="276">
        <f t="shared" si="55"/>
        <v>700</v>
      </c>
      <c r="K3556" s="277"/>
    </row>
    <row r="3557" spans="1:11" x14ac:dyDescent="0.15">
      <c r="A3557" s="274">
        <v>3556</v>
      </c>
      <c r="B3557" s="275" t="s">
        <v>4062</v>
      </c>
      <c r="C3557" s="275" t="s">
        <v>1057</v>
      </c>
      <c r="D3557" s="275">
        <v>0</v>
      </c>
      <c r="E3557" s="275">
        <v>100</v>
      </c>
      <c r="F3557" s="275" t="s">
        <v>457</v>
      </c>
      <c r="G3557" s="275">
        <v>1</v>
      </c>
      <c r="H3557" s="275">
        <f>'Pixel-System'!AW71</f>
        <v>5</v>
      </c>
      <c r="I3557" s="276" t="s">
        <v>6255</v>
      </c>
      <c r="J3557" s="276">
        <f t="shared" si="55"/>
        <v>500</v>
      </c>
      <c r="K3557" s="277"/>
    </row>
    <row r="3558" spans="1:11" x14ac:dyDescent="0.15">
      <c r="A3558" s="274">
        <v>3557</v>
      </c>
      <c r="B3558" s="275" t="s">
        <v>4063</v>
      </c>
      <c r="C3558" s="275" t="s">
        <v>1057</v>
      </c>
      <c r="D3558" s="275">
        <v>0</v>
      </c>
      <c r="E3558" s="275">
        <v>100</v>
      </c>
      <c r="F3558" s="275" t="s">
        <v>457</v>
      </c>
      <c r="G3558" s="275">
        <v>1</v>
      </c>
      <c r="H3558" s="275">
        <f>'Pixel-System'!AW72</f>
        <v>4</v>
      </c>
      <c r="I3558" s="276" t="s">
        <v>6255</v>
      </c>
      <c r="J3558" s="276">
        <f t="shared" si="55"/>
        <v>400</v>
      </c>
      <c r="K3558" s="277"/>
    </row>
    <row r="3559" spans="1:11" x14ac:dyDescent="0.15">
      <c r="A3559" s="274">
        <v>3558</v>
      </c>
      <c r="B3559" s="275" t="s">
        <v>4064</v>
      </c>
      <c r="C3559" s="275" t="s">
        <v>1057</v>
      </c>
      <c r="D3559" s="275">
        <v>0</v>
      </c>
      <c r="E3559" s="275">
        <v>100</v>
      </c>
      <c r="F3559" s="275" t="s">
        <v>457</v>
      </c>
      <c r="G3559" s="275">
        <v>1</v>
      </c>
      <c r="H3559" s="275">
        <f>'Pixel-System'!AW73</f>
        <v>0</v>
      </c>
      <c r="I3559" s="276" t="s">
        <v>6255</v>
      </c>
      <c r="J3559" s="276">
        <f t="shared" si="55"/>
        <v>0</v>
      </c>
      <c r="K3559" s="277"/>
    </row>
    <row r="3560" spans="1:11" x14ac:dyDescent="0.15">
      <c r="A3560" s="274">
        <v>3559</v>
      </c>
      <c r="B3560" s="275" t="s">
        <v>4065</v>
      </c>
      <c r="C3560" s="275" t="s">
        <v>1057</v>
      </c>
      <c r="D3560" s="275">
        <v>0</v>
      </c>
      <c r="E3560" s="275">
        <v>100</v>
      </c>
      <c r="F3560" s="275" t="s">
        <v>457</v>
      </c>
      <c r="G3560" s="275">
        <v>1</v>
      </c>
      <c r="H3560" s="275">
        <f>'Pixel-System'!AW74</f>
        <v>50</v>
      </c>
      <c r="I3560" s="276" t="s">
        <v>6255</v>
      </c>
      <c r="J3560" s="276">
        <f t="shared" si="55"/>
        <v>5000</v>
      </c>
      <c r="K3560" s="277"/>
    </row>
    <row r="3561" spans="1:11" x14ac:dyDescent="0.15">
      <c r="A3561" s="274">
        <v>3560</v>
      </c>
      <c r="B3561" s="275" t="s">
        <v>4066</v>
      </c>
      <c r="C3561" s="275" t="s">
        <v>1057</v>
      </c>
      <c r="D3561" s="275">
        <v>0</v>
      </c>
      <c r="E3561" s="275">
        <v>100</v>
      </c>
      <c r="F3561" s="275" t="s">
        <v>457</v>
      </c>
      <c r="G3561" s="275">
        <v>1</v>
      </c>
      <c r="H3561" s="275">
        <f>'Pixel-System'!AW75</f>
        <v>80</v>
      </c>
      <c r="I3561" s="276" t="s">
        <v>6255</v>
      </c>
      <c r="J3561" s="276">
        <f t="shared" si="55"/>
        <v>8000</v>
      </c>
      <c r="K3561" s="277"/>
    </row>
    <row r="3562" spans="1:11" x14ac:dyDescent="0.15">
      <c r="A3562" s="274">
        <v>3561</v>
      </c>
      <c r="B3562" s="275" t="s">
        <v>4067</v>
      </c>
      <c r="C3562" s="275" t="s">
        <v>1057</v>
      </c>
      <c r="D3562" s="275">
        <v>0</v>
      </c>
      <c r="E3562" s="275">
        <v>100</v>
      </c>
      <c r="F3562" s="275" t="s">
        <v>457</v>
      </c>
      <c r="G3562" s="275">
        <v>1</v>
      </c>
      <c r="H3562" s="275">
        <f>'Pixel-System'!AW76</f>
        <v>73</v>
      </c>
      <c r="I3562" s="276" t="s">
        <v>6255</v>
      </c>
      <c r="J3562" s="276">
        <f t="shared" si="55"/>
        <v>7300</v>
      </c>
      <c r="K3562" s="277"/>
    </row>
    <row r="3563" spans="1:11" x14ac:dyDescent="0.15">
      <c r="A3563" s="274">
        <v>3562</v>
      </c>
      <c r="B3563" s="275" t="s">
        <v>4068</v>
      </c>
      <c r="C3563" s="275" t="s">
        <v>1057</v>
      </c>
      <c r="D3563" s="275">
        <v>0</v>
      </c>
      <c r="E3563" s="275">
        <v>100</v>
      </c>
      <c r="F3563" s="275" t="s">
        <v>457</v>
      </c>
      <c r="G3563" s="275">
        <v>1</v>
      </c>
      <c r="H3563" s="275">
        <f>'Pixel-System'!AW77</f>
        <v>66</v>
      </c>
      <c r="I3563" s="276" t="s">
        <v>6255</v>
      </c>
      <c r="J3563" s="276">
        <f t="shared" si="55"/>
        <v>6600</v>
      </c>
      <c r="K3563" s="277"/>
    </row>
    <row r="3564" spans="1:11" x14ac:dyDescent="0.15">
      <c r="A3564" s="274">
        <v>3563</v>
      </c>
      <c r="B3564" s="275" t="s">
        <v>4069</v>
      </c>
      <c r="C3564" s="275" t="s">
        <v>1057</v>
      </c>
      <c r="D3564" s="275">
        <v>0</v>
      </c>
      <c r="E3564" s="275">
        <v>100</v>
      </c>
      <c r="F3564" s="275" t="s">
        <v>457</v>
      </c>
      <c r="G3564" s="275">
        <v>1</v>
      </c>
      <c r="H3564" s="275">
        <f>'Pixel-System'!AW78</f>
        <v>59</v>
      </c>
      <c r="I3564" s="276" t="s">
        <v>6255</v>
      </c>
      <c r="J3564" s="276">
        <f t="shared" si="55"/>
        <v>5900</v>
      </c>
      <c r="K3564" s="277"/>
    </row>
    <row r="3565" spans="1:11" x14ac:dyDescent="0.15">
      <c r="A3565" s="274">
        <v>3564</v>
      </c>
      <c r="B3565" s="275" t="s">
        <v>4070</v>
      </c>
      <c r="C3565" s="275" t="s">
        <v>1057</v>
      </c>
      <c r="D3565" s="275">
        <v>0</v>
      </c>
      <c r="E3565" s="275">
        <v>100</v>
      </c>
      <c r="F3565" s="275" t="s">
        <v>457</v>
      </c>
      <c r="G3565" s="275">
        <v>1</v>
      </c>
      <c r="H3565" s="275">
        <f>'Pixel-System'!AW79</f>
        <v>52</v>
      </c>
      <c r="I3565" s="276" t="s">
        <v>6255</v>
      </c>
      <c r="J3565" s="276">
        <f t="shared" si="55"/>
        <v>5200</v>
      </c>
      <c r="K3565" s="277"/>
    </row>
    <row r="3566" spans="1:11" x14ac:dyDescent="0.15">
      <c r="A3566" s="274">
        <v>3565</v>
      </c>
      <c r="B3566" s="275" t="s">
        <v>4071</v>
      </c>
      <c r="C3566" s="275" t="s">
        <v>1057</v>
      </c>
      <c r="D3566" s="275">
        <v>0</v>
      </c>
      <c r="E3566" s="275">
        <v>100</v>
      </c>
      <c r="F3566" s="275" t="s">
        <v>457</v>
      </c>
      <c r="G3566" s="275">
        <v>1</v>
      </c>
      <c r="H3566" s="275">
        <f>'Pixel-System'!AW80</f>
        <v>45</v>
      </c>
      <c r="I3566" s="276" t="s">
        <v>6255</v>
      </c>
      <c r="J3566" s="276">
        <f t="shared" si="55"/>
        <v>4500</v>
      </c>
      <c r="K3566" s="277"/>
    </row>
    <row r="3567" spans="1:11" x14ac:dyDescent="0.15">
      <c r="A3567" s="274">
        <v>3566</v>
      </c>
      <c r="B3567" s="275" t="s">
        <v>4072</v>
      </c>
      <c r="C3567" s="275" t="s">
        <v>1057</v>
      </c>
      <c r="D3567" s="275">
        <v>0</v>
      </c>
      <c r="E3567" s="275">
        <v>100</v>
      </c>
      <c r="F3567" s="275" t="s">
        <v>457</v>
      </c>
      <c r="G3567" s="275">
        <v>1</v>
      </c>
      <c r="H3567" s="275">
        <f>'Pixel-System'!AW81</f>
        <v>38</v>
      </c>
      <c r="I3567" s="276" t="s">
        <v>6255</v>
      </c>
      <c r="J3567" s="276">
        <f t="shared" si="55"/>
        <v>3800</v>
      </c>
      <c r="K3567" s="277"/>
    </row>
    <row r="3568" spans="1:11" x14ac:dyDescent="0.15">
      <c r="A3568" s="274">
        <v>3567</v>
      </c>
      <c r="B3568" s="275" t="s">
        <v>4073</v>
      </c>
      <c r="C3568" s="275" t="s">
        <v>1057</v>
      </c>
      <c r="D3568" s="275">
        <v>0</v>
      </c>
      <c r="E3568" s="275">
        <v>100</v>
      </c>
      <c r="F3568" s="275" t="s">
        <v>457</v>
      </c>
      <c r="G3568" s="275">
        <v>1</v>
      </c>
      <c r="H3568" s="275">
        <f>'Pixel-System'!AW82</f>
        <v>31</v>
      </c>
      <c r="I3568" s="276" t="s">
        <v>6255</v>
      </c>
      <c r="J3568" s="276">
        <f t="shared" si="55"/>
        <v>3100</v>
      </c>
      <c r="K3568" s="277"/>
    </row>
    <row r="3569" spans="1:11" x14ac:dyDescent="0.15">
      <c r="A3569" s="274">
        <v>3568</v>
      </c>
      <c r="B3569" s="275" t="s">
        <v>4074</v>
      </c>
      <c r="C3569" s="275" t="s">
        <v>1057</v>
      </c>
      <c r="D3569" s="275">
        <v>0</v>
      </c>
      <c r="E3569" s="275">
        <v>100</v>
      </c>
      <c r="F3569" s="275" t="s">
        <v>457</v>
      </c>
      <c r="G3569" s="275">
        <v>1</v>
      </c>
      <c r="H3569" s="275">
        <f>'Pixel-System'!AW83</f>
        <v>24</v>
      </c>
      <c r="I3569" s="276" t="s">
        <v>6255</v>
      </c>
      <c r="J3569" s="276">
        <f t="shared" si="55"/>
        <v>2400</v>
      </c>
      <c r="K3569" s="277"/>
    </row>
    <row r="3570" spans="1:11" x14ac:dyDescent="0.15">
      <c r="A3570" s="274">
        <v>3569</v>
      </c>
      <c r="B3570" s="275" t="s">
        <v>4075</v>
      </c>
      <c r="C3570" s="275" t="s">
        <v>1057</v>
      </c>
      <c r="D3570" s="275">
        <v>0</v>
      </c>
      <c r="E3570" s="275">
        <v>100</v>
      </c>
      <c r="F3570" s="275" t="s">
        <v>457</v>
      </c>
      <c r="G3570" s="275">
        <v>1</v>
      </c>
      <c r="H3570" s="275">
        <f>'Pixel-System'!AW84</f>
        <v>15</v>
      </c>
      <c r="I3570" s="276" t="s">
        <v>6255</v>
      </c>
      <c r="J3570" s="276">
        <f t="shared" si="55"/>
        <v>1500</v>
      </c>
      <c r="K3570" s="277"/>
    </row>
    <row r="3571" spans="1:11" x14ac:dyDescent="0.15">
      <c r="A3571" s="274">
        <v>3570</v>
      </c>
      <c r="B3571" s="275" t="s">
        <v>4076</v>
      </c>
      <c r="C3571" s="275" t="s">
        <v>1057</v>
      </c>
      <c r="D3571" s="275">
        <v>0</v>
      </c>
      <c r="E3571" s="275">
        <v>100</v>
      </c>
      <c r="F3571" s="275" t="s">
        <v>457</v>
      </c>
      <c r="G3571" s="275">
        <v>1</v>
      </c>
      <c r="H3571" s="275">
        <f>'Pixel-System'!AW85</f>
        <v>11</v>
      </c>
      <c r="I3571" s="276" t="s">
        <v>6255</v>
      </c>
      <c r="J3571" s="276">
        <f t="shared" si="55"/>
        <v>1100</v>
      </c>
      <c r="K3571" s="277"/>
    </row>
    <row r="3572" spans="1:11" x14ac:dyDescent="0.15">
      <c r="A3572" s="274">
        <v>3571</v>
      </c>
      <c r="B3572" s="275" t="s">
        <v>4077</v>
      </c>
      <c r="C3572" s="275" t="s">
        <v>1057</v>
      </c>
      <c r="D3572" s="275">
        <v>0</v>
      </c>
      <c r="E3572" s="275">
        <v>100</v>
      </c>
      <c r="F3572" s="275" t="s">
        <v>457</v>
      </c>
      <c r="G3572" s="275">
        <v>1</v>
      </c>
      <c r="H3572" s="275">
        <f>'Pixel-System'!AW86</f>
        <v>10</v>
      </c>
      <c r="I3572" s="276" t="s">
        <v>6255</v>
      </c>
      <c r="J3572" s="276">
        <f t="shared" si="55"/>
        <v>1000</v>
      </c>
      <c r="K3572" s="277"/>
    </row>
    <row r="3573" spans="1:11" x14ac:dyDescent="0.15">
      <c r="A3573" s="274">
        <v>3572</v>
      </c>
      <c r="B3573" s="275" t="s">
        <v>4078</v>
      </c>
      <c r="C3573" s="275" t="s">
        <v>1057</v>
      </c>
      <c r="D3573" s="275">
        <v>0</v>
      </c>
      <c r="E3573" s="275">
        <v>100</v>
      </c>
      <c r="F3573" s="275" t="s">
        <v>457</v>
      </c>
      <c r="G3573" s="275">
        <v>1</v>
      </c>
      <c r="H3573" s="275">
        <f>'Pixel-System'!AW87</f>
        <v>9</v>
      </c>
      <c r="I3573" s="276" t="s">
        <v>6255</v>
      </c>
      <c r="J3573" s="276">
        <f t="shared" si="55"/>
        <v>900</v>
      </c>
      <c r="K3573" s="277"/>
    </row>
    <row r="3574" spans="1:11" x14ac:dyDescent="0.15">
      <c r="A3574" s="274">
        <v>3573</v>
      </c>
      <c r="B3574" s="275" t="s">
        <v>4079</v>
      </c>
      <c r="C3574" s="275" t="s">
        <v>1057</v>
      </c>
      <c r="D3574" s="275">
        <v>0</v>
      </c>
      <c r="E3574" s="275">
        <v>100</v>
      </c>
      <c r="F3574" s="275" t="s">
        <v>457</v>
      </c>
      <c r="G3574" s="275">
        <v>1</v>
      </c>
      <c r="H3574" s="275">
        <f>'Pixel-System'!AW88</f>
        <v>8</v>
      </c>
      <c r="I3574" s="276" t="s">
        <v>6255</v>
      </c>
      <c r="J3574" s="276">
        <f t="shared" si="55"/>
        <v>800</v>
      </c>
      <c r="K3574" s="277"/>
    </row>
    <row r="3575" spans="1:11" x14ac:dyDescent="0.15">
      <c r="A3575" s="274">
        <v>3574</v>
      </c>
      <c r="B3575" s="275" t="s">
        <v>4080</v>
      </c>
      <c r="C3575" s="275" t="s">
        <v>1057</v>
      </c>
      <c r="D3575" s="275">
        <v>0</v>
      </c>
      <c r="E3575" s="275">
        <v>100</v>
      </c>
      <c r="F3575" s="275" t="s">
        <v>457</v>
      </c>
      <c r="G3575" s="275">
        <v>1</v>
      </c>
      <c r="H3575" s="275">
        <f>'Pixel-System'!AW89</f>
        <v>50</v>
      </c>
      <c r="I3575" s="276" t="s">
        <v>6255</v>
      </c>
      <c r="J3575" s="276">
        <f t="shared" si="55"/>
        <v>5000</v>
      </c>
      <c r="K3575" s="277"/>
    </row>
    <row r="3576" spans="1:11" x14ac:dyDescent="0.15">
      <c r="A3576" s="274">
        <v>3575</v>
      </c>
      <c r="B3576" s="275" t="s">
        <v>4081</v>
      </c>
      <c r="C3576" s="275" t="s">
        <v>1057</v>
      </c>
      <c r="D3576" s="275">
        <v>0</v>
      </c>
      <c r="E3576" s="275">
        <v>100</v>
      </c>
      <c r="F3576" s="275" t="s">
        <v>457</v>
      </c>
      <c r="G3576" s="275">
        <v>1</v>
      </c>
      <c r="H3576" s="275">
        <f>'Pixel-System'!AW90</f>
        <v>80</v>
      </c>
      <c r="I3576" s="276" t="s">
        <v>6255</v>
      </c>
      <c r="J3576" s="276">
        <f t="shared" si="55"/>
        <v>8000</v>
      </c>
      <c r="K3576" s="277"/>
    </row>
    <row r="3577" spans="1:11" x14ac:dyDescent="0.15">
      <c r="A3577" s="274">
        <v>3576</v>
      </c>
      <c r="B3577" s="275" t="s">
        <v>4082</v>
      </c>
      <c r="C3577" s="275" t="s">
        <v>1057</v>
      </c>
      <c r="D3577" s="275">
        <v>0</v>
      </c>
      <c r="E3577" s="275">
        <v>100</v>
      </c>
      <c r="F3577" s="275" t="s">
        <v>457</v>
      </c>
      <c r="G3577" s="275">
        <v>1</v>
      </c>
      <c r="H3577" s="275">
        <f>'Pixel-System'!AW91</f>
        <v>73</v>
      </c>
      <c r="I3577" s="276" t="s">
        <v>6255</v>
      </c>
      <c r="J3577" s="276">
        <f t="shared" si="55"/>
        <v>7300</v>
      </c>
      <c r="K3577" s="277"/>
    </row>
    <row r="3578" spans="1:11" x14ac:dyDescent="0.15">
      <c r="A3578" s="274">
        <v>3577</v>
      </c>
      <c r="B3578" s="275" t="s">
        <v>4083</v>
      </c>
      <c r="C3578" s="275" t="s">
        <v>1057</v>
      </c>
      <c r="D3578" s="275">
        <v>0</v>
      </c>
      <c r="E3578" s="275">
        <v>100</v>
      </c>
      <c r="F3578" s="275" t="s">
        <v>457</v>
      </c>
      <c r="G3578" s="275">
        <v>1</v>
      </c>
      <c r="H3578" s="275">
        <f>'Pixel-System'!AW92</f>
        <v>66</v>
      </c>
      <c r="I3578" s="276" t="s">
        <v>6255</v>
      </c>
      <c r="J3578" s="276">
        <f t="shared" si="55"/>
        <v>6600</v>
      </c>
      <c r="K3578" s="277"/>
    </row>
    <row r="3579" spans="1:11" x14ac:dyDescent="0.15">
      <c r="A3579" s="274">
        <v>3578</v>
      </c>
      <c r="B3579" s="275" t="s">
        <v>4084</v>
      </c>
      <c r="C3579" s="275" t="s">
        <v>1057</v>
      </c>
      <c r="D3579" s="275">
        <v>0</v>
      </c>
      <c r="E3579" s="275">
        <v>100</v>
      </c>
      <c r="F3579" s="275" t="s">
        <v>457</v>
      </c>
      <c r="G3579" s="275">
        <v>1</v>
      </c>
      <c r="H3579" s="275">
        <f>'Pixel-System'!AW93</f>
        <v>59</v>
      </c>
      <c r="I3579" s="276" t="s">
        <v>6255</v>
      </c>
      <c r="J3579" s="276">
        <f t="shared" si="55"/>
        <v>5900</v>
      </c>
      <c r="K3579" s="277"/>
    </row>
    <row r="3580" spans="1:11" x14ac:dyDescent="0.15">
      <c r="A3580" s="274">
        <v>3579</v>
      </c>
      <c r="B3580" s="275" t="s">
        <v>4085</v>
      </c>
      <c r="C3580" s="275" t="s">
        <v>1057</v>
      </c>
      <c r="D3580" s="275">
        <v>0</v>
      </c>
      <c r="E3580" s="275">
        <v>100</v>
      </c>
      <c r="F3580" s="275" t="s">
        <v>457</v>
      </c>
      <c r="G3580" s="275">
        <v>1</v>
      </c>
      <c r="H3580" s="275">
        <f>'Pixel-System'!AW94</f>
        <v>52</v>
      </c>
      <c r="I3580" s="276" t="s">
        <v>6255</v>
      </c>
      <c r="J3580" s="276">
        <f t="shared" si="55"/>
        <v>5200</v>
      </c>
      <c r="K3580" s="277"/>
    </row>
    <row r="3581" spans="1:11" x14ac:dyDescent="0.15">
      <c r="A3581" s="274">
        <v>3580</v>
      </c>
      <c r="B3581" s="275" t="s">
        <v>4086</v>
      </c>
      <c r="C3581" s="275" t="s">
        <v>1057</v>
      </c>
      <c r="D3581" s="275">
        <v>0</v>
      </c>
      <c r="E3581" s="275">
        <v>100</v>
      </c>
      <c r="F3581" s="275" t="s">
        <v>457</v>
      </c>
      <c r="G3581" s="275">
        <v>1</v>
      </c>
      <c r="H3581" s="275">
        <f>'Pixel-System'!AW95</f>
        <v>45</v>
      </c>
      <c r="I3581" s="276" t="s">
        <v>6255</v>
      </c>
      <c r="J3581" s="276">
        <f t="shared" si="55"/>
        <v>4500</v>
      </c>
      <c r="K3581" s="277"/>
    </row>
    <row r="3582" spans="1:11" x14ac:dyDescent="0.15">
      <c r="A3582" s="274">
        <v>3581</v>
      </c>
      <c r="B3582" s="275" t="s">
        <v>4087</v>
      </c>
      <c r="C3582" s="275" t="s">
        <v>1057</v>
      </c>
      <c r="D3582" s="275">
        <v>0</v>
      </c>
      <c r="E3582" s="275">
        <v>100</v>
      </c>
      <c r="F3582" s="275" t="s">
        <v>457</v>
      </c>
      <c r="G3582" s="275">
        <v>1</v>
      </c>
      <c r="H3582" s="275">
        <f>'Pixel-System'!AW96</f>
        <v>38</v>
      </c>
      <c r="I3582" s="276" t="s">
        <v>6255</v>
      </c>
      <c r="J3582" s="276">
        <f t="shared" si="55"/>
        <v>3800</v>
      </c>
      <c r="K3582" s="277"/>
    </row>
    <row r="3583" spans="1:11" x14ac:dyDescent="0.15">
      <c r="A3583" s="274">
        <v>3582</v>
      </c>
      <c r="B3583" s="275" t="s">
        <v>4088</v>
      </c>
      <c r="C3583" s="275" t="s">
        <v>1057</v>
      </c>
      <c r="D3583" s="275">
        <v>0</v>
      </c>
      <c r="E3583" s="275">
        <v>100</v>
      </c>
      <c r="F3583" s="275" t="s">
        <v>457</v>
      </c>
      <c r="G3583" s="275">
        <v>1</v>
      </c>
      <c r="H3583" s="275">
        <f>'Pixel-System'!AW97</f>
        <v>31</v>
      </c>
      <c r="I3583" s="276" t="s">
        <v>6255</v>
      </c>
      <c r="J3583" s="276">
        <f t="shared" si="55"/>
        <v>3100</v>
      </c>
      <c r="K3583" s="277"/>
    </row>
    <row r="3584" spans="1:11" x14ac:dyDescent="0.15">
      <c r="A3584" s="274">
        <v>3583</v>
      </c>
      <c r="B3584" s="275" t="s">
        <v>4089</v>
      </c>
      <c r="C3584" s="275" t="s">
        <v>1057</v>
      </c>
      <c r="D3584" s="275">
        <v>0</v>
      </c>
      <c r="E3584" s="275">
        <v>100</v>
      </c>
      <c r="F3584" s="275" t="s">
        <v>457</v>
      </c>
      <c r="G3584" s="275">
        <v>1</v>
      </c>
      <c r="H3584" s="275">
        <f>'Pixel-System'!AW98</f>
        <v>24</v>
      </c>
      <c r="I3584" s="276" t="s">
        <v>6255</v>
      </c>
      <c r="J3584" s="276">
        <f t="shared" si="55"/>
        <v>2400</v>
      </c>
      <c r="K3584" s="277"/>
    </row>
    <row r="3585" spans="1:11" x14ac:dyDescent="0.15">
      <c r="A3585" s="274">
        <v>3584</v>
      </c>
      <c r="B3585" s="275" t="s">
        <v>4090</v>
      </c>
      <c r="C3585" s="275" t="s">
        <v>1057</v>
      </c>
      <c r="D3585" s="275">
        <v>0</v>
      </c>
      <c r="E3585" s="275">
        <v>100</v>
      </c>
      <c r="F3585" s="275" t="s">
        <v>457</v>
      </c>
      <c r="G3585" s="275">
        <v>1</v>
      </c>
      <c r="H3585" s="275">
        <f>'Pixel-System'!AW99</f>
        <v>15</v>
      </c>
      <c r="I3585" s="276" t="s">
        <v>6255</v>
      </c>
      <c r="J3585" s="276">
        <f t="shared" si="55"/>
        <v>1500</v>
      </c>
      <c r="K3585" s="277"/>
    </row>
    <row r="3586" spans="1:11" x14ac:dyDescent="0.15">
      <c r="A3586" s="274">
        <v>3585</v>
      </c>
      <c r="B3586" s="275" t="s">
        <v>4091</v>
      </c>
      <c r="C3586" s="275" t="s">
        <v>1057</v>
      </c>
      <c r="D3586" s="275">
        <v>0</v>
      </c>
      <c r="E3586" s="275">
        <v>100</v>
      </c>
      <c r="F3586" s="275" t="s">
        <v>457</v>
      </c>
      <c r="G3586" s="275">
        <v>1</v>
      </c>
      <c r="H3586" s="275">
        <f>'Pixel-System'!AW100</f>
        <v>11</v>
      </c>
      <c r="I3586" s="276" t="s">
        <v>6255</v>
      </c>
      <c r="J3586" s="276">
        <f t="shared" si="55"/>
        <v>1100</v>
      </c>
      <c r="K3586" s="277"/>
    </row>
    <row r="3587" spans="1:11" x14ac:dyDescent="0.15">
      <c r="A3587" s="274">
        <v>3586</v>
      </c>
      <c r="B3587" s="275" t="s">
        <v>4092</v>
      </c>
      <c r="C3587" s="275" t="s">
        <v>1057</v>
      </c>
      <c r="D3587" s="275">
        <v>0</v>
      </c>
      <c r="E3587" s="275">
        <v>100</v>
      </c>
      <c r="F3587" s="275" t="s">
        <v>457</v>
      </c>
      <c r="G3587" s="275">
        <v>1</v>
      </c>
      <c r="H3587" s="275">
        <f>'Pixel-System'!AW101</f>
        <v>10</v>
      </c>
      <c r="I3587" s="276" t="s">
        <v>6255</v>
      </c>
      <c r="J3587" s="276">
        <f t="shared" si="55"/>
        <v>1000</v>
      </c>
      <c r="K3587" s="277"/>
    </row>
    <row r="3588" spans="1:11" x14ac:dyDescent="0.15">
      <c r="A3588" s="274">
        <v>3587</v>
      </c>
      <c r="B3588" s="275" t="s">
        <v>4093</v>
      </c>
      <c r="C3588" s="275" t="s">
        <v>1057</v>
      </c>
      <c r="D3588" s="275">
        <v>0</v>
      </c>
      <c r="E3588" s="275">
        <v>100</v>
      </c>
      <c r="F3588" s="275" t="s">
        <v>457</v>
      </c>
      <c r="G3588" s="275">
        <v>1</v>
      </c>
      <c r="H3588" s="275">
        <f>'Pixel-System'!AW102</f>
        <v>9</v>
      </c>
      <c r="I3588" s="276" t="s">
        <v>6255</v>
      </c>
      <c r="J3588" s="276">
        <f t="shared" si="55"/>
        <v>900</v>
      </c>
      <c r="K3588" s="277"/>
    </row>
    <row r="3589" spans="1:11" x14ac:dyDescent="0.15">
      <c r="A3589" s="274">
        <v>3588</v>
      </c>
      <c r="B3589" s="275" t="s">
        <v>4094</v>
      </c>
      <c r="C3589" s="275" t="s">
        <v>1057</v>
      </c>
      <c r="D3589" s="275">
        <v>0</v>
      </c>
      <c r="E3589" s="275">
        <v>100</v>
      </c>
      <c r="F3589" s="275" t="s">
        <v>457</v>
      </c>
      <c r="G3589" s="275">
        <v>1</v>
      </c>
      <c r="H3589" s="275">
        <f>'Pixel-System'!AW103</f>
        <v>8</v>
      </c>
      <c r="I3589" s="276" t="s">
        <v>6255</v>
      </c>
      <c r="J3589" s="276">
        <f t="shared" si="55"/>
        <v>800</v>
      </c>
      <c r="K3589" s="277"/>
    </row>
    <row r="3590" spans="1:11" x14ac:dyDescent="0.15">
      <c r="A3590" s="274">
        <v>3589</v>
      </c>
      <c r="B3590" s="275" t="s">
        <v>4095</v>
      </c>
      <c r="C3590" s="275" t="s">
        <v>1057</v>
      </c>
      <c r="D3590" s="275">
        <v>0</v>
      </c>
      <c r="E3590" s="275">
        <v>100</v>
      </c>
      <c r="F3590" s="275" t="s">
        <v>457</v>
      </c>
      <c r="G3590" s="275">
        <v>1</v>
      </c>
      <c r="H3590" s="275">
        <f>'Pixel-System'!AW104</f>
        <v>7</v>
      </c>
      <c r="I3590" s="276" t="s">
        <v>6255</v>
      </c>
      <c r="J3590" s="276">
        <f t="shared" si="55"/>
        <v>700</v>
      </c>
      <c r="K3590" s="277"/>
    </row>
    <row r="3591" spans="1:11" x14ac:dyDescent="0.15">
      <c r="A3591" s="274">
        <v>3590</v>
      </c>
      <c r="B3591" s="275" t="s">
        <v>4096</v>
      </c>
      <c r="C3591" s="275" t="s">
        <v>1057</v>
      </c>
      <c r="D3591" s="275">
        <v>0</v>
      </c>
      <c r="E3591" s="275">
        <v>100</v>
      </c>
      <c r="F3591" s="275" t="s">
        <v>457</v>
      </c>
      <c r="G3591" s="275">
        <v>1</v>
      </c>
      <c r="H3591" s="275">
        <f>'Pixel-System'!AW105</f>
        <v>50</v>
      </c>
      <c r="I3591" s="276" t="s">
        <v>6255</v>
      </c>
      <c r="J3591" s="276">
        <f t="shared" si="55"/>
        <v>5000</v>
      </c>
      <c r="K3591" s="277"/>
    </row>
    <row r="3592" spans="1:11" x14ac:dyDescent="0.15">
      <c r="A3592" s="274">
        <v>3591</v>
      </c>
      <c r="B3592" s="275" t="s">
        <v>4097</v>
      </c>
      <c r="C3592" s="275" t="s">
        <v>1057</v>
      </c>
      <c r="D3592" s="275">
        <v>0</v>
      </c>
      <c r="E3592" s="275">
        <v>100</v>
      </c>
      <c r="F3592" s="275" t="s">
        <v>457</v>
      </c>
      <c r="G3592" s="275">
        <v>1</v>
      </c>
      <c r="H3592" s="275">
        <f>'Pixel-System'!S9</f>
        <v>100</v>
      </c>
      <c r="I3592" s="276" t="s">
        <v>6256</v>
      </c>
      <c r="J3592" s="276">
        <f t="shared" si="55"/>
        <v>10000</v>
      </c>
      <c r="K3592" s="277"/>
    </row>
    <row r="3593" spans="1:11" x14ac:dyDescent="0.15">
      <c r="A3593" s="274">
        <v>3592</v>
      </c>
      <c r="B3593" s="275" t="s">
        <v>4098</v>
      </c>
      <c r="C3593" s="275" t="s">
        <v>1057</v>
      </c>
      <c r="D3593" s="275">
        <v>0</v>
      </c>
      <c r="E3593" s="275">
        <v>100</v>
      </c>
      <c r="F3593" s="275" t="s">
        <v>457</v>
      </c>
      <c r="G3593" s="275">
        <v>1</v>
      </c>
      <c r="H3593" s="275">
        <f>'Pixel-System'!AC9</f>
        <v>100</v>
      </c>
      <c r="I3593" s="276" t="s">
        <v>6257</v>
      </c>
      <c r="J3593" s="276">
        <f t="shared" si="55"/>
        <v>10000</v>
      </c>
      <c r="K3593" s="277"/>
    </row>
    <row r="3594" spans="1:11" x14ac:dyDescent="0.15">
      <c r="A3594" s="274">
        <v>3593</v>
      </c>
      <c r="B3594" s="275" t="s">
        <v>4099</v>
      </c>
      <c r="C3594" s="275" t="s">
        <v>1057</v>
      </c>
      <c r="D3594" s="275">
        <v>0</v>
      </c>
      <c r="E3594" s="275">
        <v>100</v>
      </c>
      <c r="F3594" s="275" t="s">
        <v>457</v>
      </c>
      <c r="G3594" s="275">
        <v>1</v>
      </c>
      <c r="H3594" s="275">
        <f>'Pixel-System'!AM9</f>
        <v>100</v>
      </c>
      <c r="I3594" s="276" t="s">
        <v>6258</v>
      </c>
      <c r="J3594" s="276">
        <f t="shared" si="55"/>
        <v>10000</v>
      </c>
      <c r="K3594" s="277"/>
    </row>
    <row r="3595" spans="1:11" x14ac:dyDescent="0.15">
      <c r="A3595" s="274">
        <v>3594</v>
      </c>
      <c r="B3595" s="275" t="s">
        <v>4100</v>
      </c>
      <c r="C3595" s="275" t="s">
        <v>1057</v>
      </c>
      <c r="D3595" s="275">
        <v>0</v>
      </c>
      <c r="E3595" s="275">
        <v>100</v>
      </c>
      <c r="F3595" s="275" t="s">
        <v>457</v>
      </c>
      <c r="G3595" s="275">
        <v>1</v>
      </c>
      <c r="H3595" s="275">
        <f>'Pixel-System'!AW9</f>
        <v>100</v>
      </c>
      <c r="I3595" s="276" t="s">
        <v>6259</v>
      </c>
      <c r="J3595" s="276">
        <f t="shared" si="55"/>
        <v>10000</v>
      </c>
      <c r="K3595" s="277"/>
    </row>
    <row r="3596" spans="1:11" x14ac:dyDescent="0.15">
      <c r="A3596" s="274">
        <v>3595</v>
      </c>
      <c r="B3596" s="275" t="s">
        <v>4103</v>
      </c>
      <c r="C3596" s="275" t="s">
        <v>1057</v>
      </c>
      <c r="D3596" s="275">
        <v>0</v>
      </c>
      <c r="E3596" s="275">
        <v>100</v>
      </c>
      <c r="F3596" s="275" t="s">
        <v>457</v>
      </c>
      <c r="G3596" s="275">
        <v>1</v>
      </c>
      <c r="H3596" s="275">
        <f>'Pixel-System'!T10</f>
        <v>0</v>
      </c>
      <c r="I3596" s="276" t="s">
        <v>6260</v>
      </c>
      <c r="J3596" s="276">
        <f t="shared" si="55"/>
        <v>0</v>
      </c>
      <c r="K3596" s="277"/>
    </row>
    <row r="3597" spans="1:11" x14ac:dyDescent="0.15">
      <c r="A3597" s="274">
        <v>3596</v>
      </c>
      <c r="B3597" s="275" t="s">
        <v>4104</v>
      </c>
      <c r="C3597" s="275" t="s">
        <v>1057</v>
      </c>
      <c r="D3597" s="275">
        <v>0</v>
      </c>
      <c r="E3597" s="275">
        <v>100</v>
      </c>
      <c r="F3597" s="275" t="s">
        <v>457</v>
      </c>
      <c r="G3597" s="275">
        <v>1</v>
      </c>
      <c r="H3597" s="275">
        <f>'Pixel-System'!T11</f>
        <v>0</v>
      </c>
      <c r="I3597" s="276" t="s">
        <v>6260</v>
      </c>
      <c r="J3597" s="276">
        <f t="shared" ref="J3597:J3660" si="56">H3597*100</f>
        <v>0</v>
      </c>
      <c r="K3597" s="277"/>
    </row>
    <row r="3598" spans="1:11" x14ac:dyDescent="0.15">
      <c r="A3598" s="274">
        <v>3597</v>
      </c>
      <c r="B3598" s="275" t="s">
        <v>4105</v>
      </c>
      <c r="C3598" s="275" t="s">
        <v>1057</v>
      </c>
      <c r="D3598" s="275">
        <v>0</v>
      </c>
      <c r="E3598" s="275">
        <v>100</v>
      </c>
      <c r="F3598" s="275" t="s">
        <v>457</v>
      </c>
      <c r="G3598" s="275">
        <v>1</v>
      </c>
      <c r="H3598" s="275">
        <f>'Pixel-System'!T12</f>
        <v>0</v>
      </c>
      <c r="I3598" s="276" t="s">
        <v>6260</v>
      </c>
      <c r="J3598" s="276">
        <f t="shared" si="56"/>
        <v>0</v>
      </c>
      <c r="K3598" s="277"/>
    </row>
    <row r="3599" spans="1:11" x14ac:dyDescent="0.15">
      <c r="A3599" s="274">
        <v>3598</v>
      </c>
      <c r="B3599" s="275" t="s">
        <v>4106</v>
      </c>
      <c r="C3599" s="275" t="s">
        <v>1057</v>
      </c>
      <c r="D3599" s="275">
        <v>0</v>
      </c>
      <c r="E3599" s="275">
        <v>100</v>
      </c>
      <c r="F3599" s="275" t="s">
        <v>457</v>
      </c>
      <c r="G3599" s="275">
        <v>1</v>
      </c>
      <c r="H3599" s="275">
        <f>'Pixel-System'!T13</f>
        <v>0</v>
      </c>
      <c r="I3599" s="276" t="s">
        <v>6260</v>
      </c>
      <c r="J3599" s="276">
        <f t="shared" si="56"/>
        <v>0</v>
      </c>
      <c r="K3599" s="277"/>
    </row>
    <row r="3600" spans="1:11" x14ac:dyDescent="0.15">
      <c r="A3600" s="274">
        <v>3599</v>
      </c>
      <c r="B3600" s="275" t="s">
        <v>4107</v>
      </c>
      <c r="C3600" s="275" t="s">
        <v>1057</v>
      </c>
      <c r="D3600" s="275">
        <v>0</v>
      </c>
      <c r="E3600" s="275">
        <v>100</v>
      </c>
      <c r="F3600" s="275" t="s">
        <v>457</v>
      </c>
      <c r="G3600" s="275">
        <v>1</v>
      </c>
      <c r="H3600" s="275">
        <f>'Pixel-System'!T14</f>
        <v>0</v>
      </c>
      <c r="I3600" s="276" t="s">
        <v>6260</v>
      </c>
      <c r="J3600" s="276">
        <f t="shared" si="56"/>
        <v>0</v>
      </c>
      <c r="K3600" s="277"/>
    </row>
    <row r="3601" spans="1:11" x14ac:dyDescent="0.15">
      <c r="A3601" s="274">
        <v>3600</v>
      </c>
      <c r="B3601" s="275" t="s">
        <v>4108</v>
      </c>
      <c r="C3601" s="275" t="s">
        <v>1057</v>
      </c>
      <c r="D3601" s="275">
        <v>0</v>
      </c>
      <c r="E3601" s="275">
        <v>100</v>
      </c>
      <c r="F3601" s="275" t="s">
        <v>457</v>
      </c>
      <c r="G3601" s="275">
        <v>1</v>
      </c>
      <c r="H3601" s="275">
        <f>'Pixel-System'!T15</f>
        <v>0</v>
      </c>
      <c r="I3601" s="276" t="s">
        <v>6260</v>
      </c>
      <c r="J3601" s="276">
        <f t="shared" si="56"/>
        <v>0</v>
      </c>
      <c r="K3601" s="277"/>
    </row>
    <row r="3602" spans="1:11" x14ac:dyDescent="0.15">
      <c r="A3602" s="274">
        <v>3601</v>
      </c>
      <c r="B3602" s="275" t="s">
        <v>4109</v>
      </c>
      <c r="C3602" s="275" t="s">
        <v>1057</v>
      </c>
      <c r="D3602" s="275">
        <v>0</v>
      </c>
      <c r="E3602" s="275">
        <v>100</v>
      </c>
      <c r="F3602" s="275" t="s">
        <v>457</v>
      </c>
      <c r="G3602" s="275">
        <v>1</v>
      </c>
      <c r="H3602" s="275">
        <f>'Pixel-System'!T16</f>
        <v>0</v>
      </c>
      <c r="I3602" s="276" t="s">
        <v>6260</v>
      </c>
      <c r="J3602" s="276">
        <f t="shared" si="56"/>
        <v>0</v>
      </c>
      <c r="K3602" s="277"/>
    </row>
    <row r="3603" spans="1:11" x14ac:dyDescent="0.15">
      <c r="A3603" s="274">
        <v>3602</v>
      </c>
      <c r="B3603" s="275" t="s">
        <v>4110</v>
      </c>
      <c r="C3603" s="275" t="s">
        <v>1057</v>
      </c>
      <c r="D3603" s="275">
        <v>0</v>
      </c>
      <c r="E3603" s="275">
        <v>100</v>
      </c>
      <c r="F3603" s="275" t="s">
        <v>457</v>
      </c>
      <c r="G3603" s="275">
        <v>1</v>
      </c>
      <c r="H3603" s="275">
        <f>'Pixel-System'!T17</f>
        <v>0</v>
      </c>
      <c r="I3603" s="276" t="s">
        <v>6260</v>
      </c>
      <c r="J3603" s="276">
        <f t="shared" si="56"/>
        <v>0</v>
      </c>
      <c r="K3603" s="277"/>
    </row>
    <row r="3604" spans="1:11" x14ac:dyDescent="0.15">
      <c r="A3604" s="274">
        <v>3603</v>
      </c>
      <c r="B3604" s="275" t="s">
        <v>4111</v>
      </c>
      <c r="C3604" s="275" t="s">
        <v>1057</v>
      </c>
      <c r="D3604" s="275">
        <v>0</v>
      </c>
      <c r="E3604" s="275">
        <v>100</v>
      </c>
      <c r="F3604" s="275" t="s">
        <v>457</v>
      </c>
      <c r="G3604" s="275">
        <v>1</v>
      </c>
      <c r="H3604" s="275">
        <f>'Pixel-System'!T18</f>
        <v>0</v>
      </c>
      <c r="I3604" s="276" t="s">
        <v>6260</v>
      </c>
      <c r="J3604" s="276">
        <f t="shared" si="56"/>
        <v>0</v>
      </c>
      <c r="K3604" s="277"/>
    </row>
    <row r="3605" spans="1:11" x14ac:dyDescent="0.15">
      <c r="A3605" s="274">
        <v>3604</v>
      </c>
      <c r="B3605" s="275" t="s">
        <v>4112</v>
      </c>
      <c r="C3605" s="275" t="s">
        <v>1057</v>
      </c>
      <c r="D3605" s="275">
        <v>0</v>
      </c>
      <c r="E3605" s="275">
        <v>100</v>
      </c>
      <c r="F3605" s="275" t="s">
        <v>457</v>
      </c>
      <c r="G3605" s="275">
        <v>1</v>
      </c>
      <c r="H3605" s="275">
        <f>'Pixel-System'!T19</f>
        <v>0</v>
      </c>
      <c r="I3605" s="276" t="s">
        <v>6260</v>
      </c>
      <c r="J3605" s="276">
        <f t="shared" si="56"/>
        <v>0</v>
      </c>
      <c r="K3605" s="277"/>
    </row>
    <row r="3606" spans="1:11" x14ac:dyDescent="0.15">
      <c r="A3606" s="274">
        <v>3605</v>
      </c>
      <c r="B3606" s="275" t="s">
        <v>4113</v>
      </c>
      <c r="C3606" s="275" t="s">
        <v>1057</v>
      </c>
      <c r="D3606" s="275">
        <v>0</v>
      </c>
      <c r="E3606" s="275">
        <v>100</v>
      </c>
      <c r="F3606" s="275" t="s">
        <v>457</v>
      </c>
      <c r="G3606" s="275">
        <v>1</v>
      </c>
      <c r="H3606" s="275">
        <f>'Pixel-System'!T20</f>
        <v>0</v>
      </c>
      <c r="I3606" s="276" t="s">
        <v>6260</v>
      </c>
      <c r="J3606" s="276">
        <f t="shared" si="56"/>
        <v>0</v>
      </c>
      <c r="K3606" s="277"/>
    </row>
    <row r="3607" spans="1:11" x14ac:dyDescent="0.15">
      <c r="A3607" s="274">
        <v>3606</v>
      </c>
      <c r="B3607" s="275" t="s">
        <v>4114</v>
      </c>
      <c r="C3607" s="275" t="s">
        <v>1057</v>
      </c>
      <c r="D3607" s="275">
        <v>0</v>
      </c>
      <c r="E3607" s="275">
        <v>100</v>
      </c>
      <c r="F3607" s="275" t="s">
        <v>457</v>
      </c>
      <c r="G3607" s="275">
        <v>1</v>
      </c>
      <c r="H3607" s="275">
        <f>'Pixel-System'!T21</f>
        <v>0</v>
      </c>
      <c r="I3607" s="276" t="s">
        <v>6260</v>
      </c>
      <c r="J3607" s="276">
        <f t="shared" si="56"/>
        <v>0</v>
      </c>
      <c r="K3607" s="277"/>
    </row>
    <row r="3608" spans="1:11" x14ac:dyDescent="0.15">
      <c r="A3608" s="274">
        <v>3607</v>
      </c>
      <c r="B3608" s="275" t="s">
        <v>4115</v>
      </c>
      <c r="C3608" s="275" t="s">
        <v>1057</v>
      </c>
      <c r="D3608" s="275">
        <v>0</v>
      </c>
      <c r="E3608" s="275">
        <v>100</v>
      </c>
      <c r="F3608" s="275" t="s">
        <v>457</v>
      </c>
      <c r="G3608" s="275">
        <v>1</v>
      </c>
      <c r="H3608" s="275">
        <f>'Pixel-System'!T22</f>
        <v>40</v>
      </c>
      <c r="I3608" s="276" t="s">
        <v>6260</v>
      </c>
      <c r="J3608" s="276">
        <f t="shared" si="56"/>
        <v>4000</v>
      </c>
      <c r="K3608" s="277"/>
    </row>
    <row r="3609" spans="1:11" x14ac:dyDescent="0.15">
      <c r="A3609" s="274">
        <v>3608</v>
      </c>
      <c r="B3609" s="275" t="s">
        <v>4116</v>
      </c>
      <c r="C3609" s="275" t="s">
        <v>1057</v>
      </c>
      <c r="D3609" s="275">
        <v>0</v>
      </c>
      <c r="E3609" s="275">
        <v>100</v>
      </c>
      <c r="F3609" s="275" t="s">
        <v>457</v>
      </c>
      <c r="G3609" s="275">
        <v>1</v>
      </c>
      <c r="H3609" s="275">
        <f>'Pixel-System'!T23</f>
        <v>40</v>
      </c>
      <c r="I3609" s="276" t="s">
        <v>6260</v>
      </c>
      <c r="J3609" s="276">
        <f t="shared" si="56"/>
        <v>4000</v>
      </c>
      <c r="K3609" s="277"/>
    </row>
    <row r="3610" spans="1:11" x14ac:dyDescent="0.15">
      <c r="A3610" s="274">
        <v>3609</v>
      </c>
      <c r="B3610" s="275" t="s">
        <v>4117</v>
      </c>
      <c r="C3610" s="275" t="s">
        <v>1057</v>
      </c>
      <c r="D3610" s="275">
        <v>0</v>
      </c>
      <c r="E3610" s="275">
        <v>100</v>
      </c>
      <c r="F3610" s="275" t="s">
        <v>457</v>
      </c>
      <c r="G3610" s="275">
        <v>1</v>
      </c>
      <c r="H3610" s="275">
        <f>'Pixel-System'!T24</f>
        <v>40</v>
      </c>
      <c r="I3610" s="276" t="s">
        <v>6260</v>
      </c>
      <c r="J3610" s="276">
        <f t="shared" si="56"/>
        <v>4000</v>
      </c>
      <c r="K3610" s="277"/>
    </row>
    <row r="3611" spans="1:11" x14ac:dyDescent="0.15">
      <c r="A3611" s="274">
        <v>3610</v>
      </c>
      <c r="B3611" s="275" t="s">
        <v>4118</v>
      </c>
      <c r="C3611" s="275" t="s">
        <v>1057</v>
      </c>
      <c r="D3611" s="275">
        <v>0</v>
      </c>
      <c r="E3611" s="275">
        <v>100</v>
      </c>
      <c r="F3611" s="275" t="s">
        <v>457</v>
      </c>
      <c r="G3611" s="275">
        <v>1</v>
      </c>
      <c r="H3611" s="275">
        <f>'Pixel-System'!T25</f>
        <v>40</v>
      </c>
      <c r="I3611" s="276" t="s">
        <v>6260</v>
      </c>
      <c r="J3611" s="276">
        <f t="shared" si="56"/>
        <v>4000</v>
      </c>
      <c r="K3611" s="277"/>
    </row>
    <row r="3612" spans="1:11" x14ac:dyDescent="0.15">
      <c r="A3612" s="274">
        <v>3611</v>
      </c>
      <c r="B3612" s="275" t="s">
        <v>4119</v>
      </c>
      <c r="C3612" s="275" t="s">
        <v>1057</v>
      </c>
      <c r="D3612" s="275">
        <v>0</v>
      </c>
      <c r="E3612" s="275">
        <v>100</v>
      </c>
      <c r="F3612" s="275" t="s">
        <v>457</v>
      </c>
      <c r="G3612" s="275">
        <v>1</v>
      </c>
      <c r="H3612" s="275">
        <f>'Pixel-System'!T26</f>
        <v>0</v>
      </c>
      <c r="I3612" s="276" t="s">
        <v>6260</v>
      </c>
      <c r="J3612" s="276">
        <f t="shared" si="56"/>
        <v>0</v>
      </c>
      <c r="K3612" s="277"/>
    </row>
    <row r="3613" spans="1:11" x14ac:dyDescent="0.15">
      <c r="A3613" s="274">
        <v>3612</v>
      </c>
      <c r="B3613" s="275" t="s">
        <v>4120</v>
      </c>
      <c r="C3613" s="275" t="s">
        <v>1057</v>
      </c>
      <c r="D3613" s="275">
        <v>0</v>
      </c>
      <c r="E3613" s="275">
        <v>100</v>
      </c>
      <c r="F3613" s="275" t="s">
        <v>457</v>
      </c>
      <c r="G3613" s="275">
        <v>1</v>
      </c>
      <c r="H3613" s="275">
        <f>'Pixel-System'!T27</f>
        <v>0</v>
      </c>
      <c r="I3613" s="276" t="s">
        <v>6260</v>
      </c>
      <c r="J3613" s="276">
        <f t="shared" si="56"/>
        <v>0</v>
      </c>
      <c r="K3613" s="277"/>
    </row>
    <row r="3614" spans="1:11" x14ac:dyDescent="0.15">
      <c r="A3614" s="274">
        <v>3613</v>
      </c>
      <c r="B3614" s="275" t="s">
        <v>4121</v>
      </c>
      <c r="C3614" s="275" t="s">
        <v>1057</v>
      </c>
      <c r="D3614" s="275">
        <v>0</v>
      </c>
      <c r="E3614" s="275">
        <v>100</v>
      </c>
      <c r="F3614" s="275" t="s">
        <v>457</v>
      </c>
      <c r="G3614" s="275">
        <v>1</v>
      </c>
      <c r="H3614" s="275">
        <f>'Pixel-System'!T28</f>
        <v>0</v>
      </c>
      <c r="I3614" s="276" t="s">
        <v>6260</v>
      </c>
      <c r="J3614" s="276">
        <f t="shared" si="56"/>
        <v>0</v>
      </c>
      <c r="K3614" s="277"/>
    </row>
    <row r="3615" spans="1:11" x14ac:dyDescent="0.15">
      <c r="A3615" s="274">
        <v>3614</v>
      </c>
      <c r="B3615" s="275" t="s">
        <v>4122</v>
      </c>
      <c r="C3615" s="275" t="s">
        <v>1057</v>
      </c>
      <c r="D3615" s="275">
        <v>0</v>
      </c>
      <c r="E3615" s="275">
        <v>100</v>
      </c>
      <c r="F3615" s="275" t="s">
        <v>457</v>
      </c>
      <c r="G3615" s="275">
        <v>1</v>
      </c>
      <c r="H3615" s="275">
        <f>'Pixel-System'!T29</f>
        <v>0</v>
      </c>
      <c r="I3615" s="276" t="s">
        <v>6260</v>
      </c>
      <c r="J3615" s="276">
        <f t="shared" si="56"/>
        <v>0</v>
      </c>
      <c r="K3615" s="277"/>
    </row>
    <row r="3616" spans="1:11" x14ac:dyDescent="0.15">
      <c r="A3616" s="274">
        <v>3615</v>
      </c>
      <c r="B3616" s="275" t="s">
        <v>4123</v>
      </c>
      <c r="C3616" s="275" t="s">
        <v>1057</v>
      </c>
      <c r="D3616" s="275">
        <v>0</v>
      </c>
      <c r="E3616" s="275">
        <v>100</v>
      </c>
      <c r="F3616" s="275" t="s">
        <v>457</v>
      </c>
      <c r="G3616" s="275">
        <v>1</v>
      </c>
      <c r="H3616" s="275">
        <f>'Pixel-System'!T30</f>
        <v>0</v>
      </c>
      <c r="I3616" s="276" t="s">
        <v>6260</v>
      </c>
      <c r="J3616" s="276">
        <f t="shared" si="56"/>
        <v>0</v>
      </c>
      <c r="K3616" s="277"/>
    </row>
    <row r="3617" spans="1:11" x14ac:dyDescent="0.15">
      <c r="A3617" s="274">
        <v>3616</v>
      </c>
      <c r="B3617" s="275" t="s">
        <v>4124</v>
      </c>
      <c r="C3617" s="275" t="s">
        <v>1057</v>
      </c>
      <c r="D3617" s="275">
        <v>0</v>
      </c>
      <c r="E3617" s="275">
        <v>100</v>
      </c>
      <c r="F3617" s="275" t="s">
        <v>457</v>
      </c>
      <c r="G3617" s="275">
        <v>1</v>
      </c>
      <c r="H3617" s="275">
        <f>'Pixel-System'!T31</f>
        <v>0</v>
      </c>
      <c r="I3617" s="276" t="s">
        <v>6260</v>
      </c>
      <c r="J3617" s="276">
        <f t="shared" si="56"/>
        <v>0</v>
      </c>
      <c r="K3617" s="277"/>
    </row>
    <row r="3618" spans="1:11" x14ac:dyDescent="0.15">
      <c r="A3618" s="274">
        <v>3617</v>
      </c>
      <c r="B3618" s="275" t="s">
        <v>4125</v>
      </c>
      <c r="C3618" s="275" t="s">
        <v>1057</v>
      </c>
      <c r="D3618" s="275">
        <v>0</v>
      </c>
      <c r="E3618" s="275">
        <v>100</v>
      </c>
      <c r="F3618" s="275" t="s">
        <v>457</v>
      </c>
      <c r="G3618" s="275">
        <v>1</v>
      </c>
      <c r="H3618" s="275">
        <f>'Pixel-System'!T32</f>
        <v>0</v>
      </c>
      <c r="I3618" s="276" t="s">
        <v>6260</v>
      </c>
      <c r="J3618" s="276">
        <f t="shared" si="56"/>
        <v>0</v>
      </c>
      <c r="K3618" s="277"/>
    </row>
    <row r="3619" spans="1:11" x14ac:dyDescent="0.15">
      <c r="A3619" s="274">
        <v>3618</v>
      </c>
      <c r="B3619" s="275" t="s">
        <v>4126</v>
      </c>
      <c r="C3619" s="275" t="s">
        <v>1057</v>
      </c>
      <c r="D3619" s="275">
        <v>0</v>
      </c>
      <c r="E3619" s="275">
        <v>100</v>
      </c>
      <c r="F3619" s="275" t="s">
        <v>457</v>
      </c>
      <c r="G3619" s="275">
        <v>1</v>
      </c>
      <c r="H3619" s="275">
        <f>'Pixel-System'!T33</f>
        <v>0</v>
      </c>
      <c r="I3619" s="276" t="s">
        <v>6260</v>
      </c>
      <c r="J3619" s="276">
        <f t="shared" si="56"/>
        <v>0</v>
      </c>
      <c r="K3619" s="277"/>
    </row>
    <row r="3620" spans="1:11" x14ac:dyDescent="0.15">
      <c r="A3620" s="274">
        <v>3619</v>
      </c>
      <c r="B3620" s="275" t="s">
        <v>4127</v>
      </c>
      <c r="C3620" s="275" t="s">
        <v>1057</v>
      </c>
      <c r="D3620" s="275">
        <v>0</v>
      </c>
      <c r="E3620" s="275">
        <v>100</v>
      </c>
      <c r="F3620" s="275" t="s">
        <v>457</v>
      </c>
      <c r="G3620" s="275">
        <v>1</v>
      </c>
      <c r="H3620" s="275">
        <f>'Pixel-System'!T34</f>
        <v>0</v>
      </c>
      <c r="I3620" s="276" t="s">
        <v>6260</v>
      </c>
      <c r="J3620" s="276">
        <f t="shared" si="56"/>
        <v>0</v>
      </c>
      <c r="K3620" s="277"/>
    </row>
    <row r="3621" spans="1:11" x14ac:dyDescent="0.15">
      <c r="A3621" s="274">
        <v>3620</v>
      </c>
      <c r="B3621" s="275" t="s">
        <v>4128</v>
      </c>
      <c r="C3621" s="275" t="s">
        <v>1057</v>
      </c>
      <c r="D3621" s="275">
        <v>0</v>
      </c>
      <c r="E3621" s="275">
        <v>100</v>
      </c>
      <c r="F3621" s="275" t="s">
        <v>457</v>
      </c>
      <c r="G3621" s="275">
        <v>1</v>
      </c>
      <c r="H3621" s="275">
        <f>'Pixel-System'!T35</f>
        <v>0</v>
      </c>
      <c r="I3621" s="276" t="s">
        <v>6260</v>
      </c>
      <c r="J3621" s="276">
        <f t="shared" si="56"/>
        <v>0</v>
      </c>
      <c r="K3621" s="277"/>
    </row>
    <row r="3622" spans="1:11" x14ac:dyDescent="0.15">
      <c r="A3622" s="274">
        <v>3621</v>
      </c>
      <c r="B3622" s="275" t="s">
        <v>4129</v>
      </c>
      <c r="C3622" s="275" t="s">
        <v>1057</v>
      </c>
      <c r="D3622" s="275">
        <v>0</v>
      </c>
      <c r="E3622" s="275">
        <v>100</v>
      </c>
      <c r="F3622" s="275" t="s">
        <v>457</v>
      </c>
      <c r="G3622" s="275">
        <v>1</v>
      </c>
      <c r="H3622" s="275">
        <f>'Pixel-System'!T36</f>
        <v>0</v>
      </c>
      <c r="I3622" s="276" t="s">
        <v>6260</v>
      </c>
      <c r="J3622" s="276">
        <f t="shared" si="56"/>
        <v>0</v>
      </c>
      <c r="K3622" s="277"/>
    </row>
    <row r="3623" spans="1:11" x14ac:dyDescent="0.15">
      <c r="A3623" s="274">
        <v>3622</v>
      </c>
      <c r="B3623" s="275" t="s">
        <v>4130</v>
      </c>
      <c r="C3623" s="275" t="s">
        <v>1057</v>
      </c>
      <c r="D3623" s="275">
        <v>0</v>
      </c>
      <c r="E3623" s="275">
        <v>100</v>
      </c>
      <c r="F3623" s="275" t="s">
        <v>457</v>
      </c>
      <c r="G3623" s="275">
        <v>1</v>
      </c>
      <c r="H3623" s="275">
        <f>'Pixel-System'!T37</f>
        <v>0</v>
      </c>
      <c r="I3623" s="276" t="s">
        <v>6260</v>
      </c>
      <c r="J3623" s="276">
        <f t="shared" si="56"/>
        <v>0</v>
      </c>
      <c r="K3623" s="277"/>
    </row>
    <row r="3624" spans="1:11" x14ac:dyDescent="0.15">
      <c r="A3624" s="274">
        <v>3623</v>
      </c>
      <c r="B3624" s="275" t="s">
        <v>4131</v>
      </c>
      <c r="C3624" s="275" t="s">
        <v>1057</v>
      </c>
      <c r="D3624" s="275">
        <v>0</v>
      </c>
      <c r="E3624" s="275">
        <v>100</v>
      </c>
      <c r="F3624" s="275" t="s">
        <v>457</v>
      </c>
      <c r="G3624" s="275">
        <v>1</v>
      </c>
      <c r="H3624" s="275">
        <f>'Pixel-System'!T38</f>
        <v>40</v>
      </c>
      <c r="I3624" s="276" t="s">
        <v>6260</v>
      </c>
      <c r="J3624" s="276">
        <f t="shared" si="56"/>
        <v>4000</v>
      </c>
      <c r="K3624" s="277"/>
    </row>
    <row r="3625" spans="1:11" x14ac:dyDescent="0.15">
      <c r="A3625" s="274">
        <v>3624</v>
      </c>
      <c r="B3625" s="275" t="s">
        <v>4132</v>
      </c>
      <c r="C3625" s="275" t="s">
        <v>1057</v>
      </c>
      <c r="D3625" s="275">
        <v>0</v>
      </c>
      <c r="E3625" s="275">
        <v>100</v>
      </c>
      <c r="F3625" s="275" t="s">
        <v>457</v>
      </c>
      <c r="G3625" s="275">
        <v>1</v>
      </c>
      <c r="H3625" s="275">
        <f>'Pixel-System'!T39</f>
        <v>40</v>
      </c>
      <c r="I3625" s="276" t="s">
        <v>6260</v>
      </c>
      <c r="J3625" s="276">
        <f t="shared" si="56"/>
        <v>4000</v>
      </c>
      <c r="K3625" s="277"/>
    </row>
    <row r="3626" spans="1:11" x14ac:dyDescent="0.15">
      <c r="A3626" s="274">
        <v>3625</v>
      </c>
      <c r="B3626" s="275" t="s">
        <v>4133</v>
      </c>
      <c r="C3626" s="275" t="s">
        <v>1057</v>
      </c>
      <c r="D3626" s="275">
        <v>0</v>
      </c>
      <c r="E3626" s="275">
        <v>100</v>
      </c>
      <c r="F3626" s="275" t="s">
        <v>457</v>
      </c>
      <c r="G3626" s="275">
        <v>1</v>
      </c>
      <c r="H3626" s="275">
        <f>'Pixel-System'!T40</f>
        <v>40</v>
      </c>
      <c r="I3626" s="276" t="s">
        <v>6260</v>
      </c>
      <c r="J3626" s="276">
        <f t="shared" si="56"/>
        <v>4000</v>
      </c>
      <c r="K3626" s="277"/>
    </row>
    <row r="3627" spans="1:11" x14ac:dyDescent="0.15">
      <c r="A3627" s="274">
        <v>3626</v>
      </c>
      <c r="B3627" s="275" t="s">
        <v>4134</v>
      </c>
      <c r="C3627" s="275" t="s">
        <v>1057</v>
      </c>
      <c r="D3627" s="275">
        <v>0</v>
      </c>
      <c r="E3627" s="275">
        <v>100</v>
      </c>
      <c r="F3627" s="275" t="s">
        <v>457</v>
      </c>
      <c r="G3627" s="275">
        <v>1</v>
      </c>
      <c r="H3627" s="275">
        <f>'Pixel-System'!T41</f>
        <v>40</v>
      </c>
      <c r="I3627" s="276" t="s">
        <v>6260</v>
      </c>
      <c r="J3627" s="276">
        <f t="shared" si="56"/>
        <v>4000</v>
      </c>
      <c r="K3627" s="277"/>
    </row>
    <row r="3628" spans="1:11" x14ac:dyDescent="0.15">
      <c r="A3628" s="274">
        <v>3627</v>
      </c>
      <c r="B3628" s="275" t="s">
        <v>4101</v>
      </c>
      <c r="C3628" s="275" t="s">
        <v>1057</v>
      </c>
      <c r="D3628" s="275">
        <v>0</v>
      </c>
      <c r="E3628" s="275">
        <v>100</v>
      </c>
      <c r="F3628" s="275" t="s">
        <v>457</v>
      </c>
      <c r="G3628" s="275">
        <v>1</v>
      </c>
      <c r="H3628" s="275">
        <f>'Pixel-System'!T42</f>
        <v>0</v>
      </c>
      <c r="I3628" s="276" t="s">
        <v>6260</v>
      </c>
      <c r="J3628" s="276">
        <f t="shared" si="56"/>
        <v>0</v>
      </c>
      <c r="K3628" s="277"/>
    </row>
    <row r="3629" spans="1:11" x14ac:dyDescent="0.15">
      <c r="A3629" s="274">
        <v>3628</v>
      </c>
      <c r="B3629" s="275" t="s">
        <v>4135</v>
      </c>
      <c r="C3629" s="275" t="s">
        <v>1057</v>
      </c>
      <c r="D3629" s="275">
        <v>0</v>
      </c>
      <c r="E3629" s="275">
        <v>100</v>
      </c>
      <c r="F3629" s="275" t="s">
        <v>457</v>
      </c>
      <c r="G3629" s="275">
        <v>1</v>
      </c>
      <c r="H3629" s="275">
        <f>'Pixel-System'!T43</f>
        <v>0</v>
      </c>
      <c r="I3629" s="276" t="s">
        <v>6260</v>
      </c>
      <c r="J3629" s="276">
        <f t="shared" si="56"/>
        <v>0</v>
      </c>
      <c r="K3629" s="277"/>
    </row>
    <row r="3630" spans="1:11" x14ac:dyDescent="0.15">
      <c r="A3630" s="274">
        <v>3629</v>
      </c>
      <c r="B3630" s="275" t="s">
        <v>4136</v>
      </c>
      <c r="C3630" s="275" t="s">
        <v>1057</v>
      </c>
      <c r="D3630" s="275">
        <v>0</v>
      </c>
      <c r="E3630" s="275">
        <v>100</v>
      </c>
      <c r="F3630" s="275" t="s">
        <v>457</v>
      </c>
      <c r="G3630" s="275">
        <v>1</v>
      </c>
      <c r="H3630" s="275">
        <f>'Pixel-System'!T44</f>
        <v>0</v>
      </c>
      <c r="I3630" s="276" t="s">
        <v>6260</v>
      </c>
      <c r="J3630" s="276">
        <f t="shared" si="56"/>
        <v>0</v>
      </c>
      <c r="K3630" s="277"/>
    </row>
    <row r="3631" spans="1:11" x14ac:dyDescent="0.15">
      <c r="A3631" s="274">
        <v>3630</v>
      </c>
      <c r="B3631" s="275" t="s">
        <v>4137</v>
      </c>
      <c r="C3631" s="275" t="s">
        <v>1057</v>
      </c>
      <c r="D3631" s="275">
        <v>0</v>
      </c>
      <c r="E3631" s="275">
        <v>100</v>
      </c>
      <c r="F3631" s="275" t="s">
        <v>457</v>
      </c>
      <c r="G3631" s="275">
        <v>1</v>
      </c>
      <c r="H3631" s="275">
        <f>'Pixel-System'!T45</f>
        <v>0</v>
      </c>
      <c r="I3631" s="276" t="s">
        <v>6260</v>
      </c>
      <c r="J3631" s="276">
        <f t="shared" si="56"/>
        <v>0</v>
      </c>
      <c r="K3631" s="277"/>
    </row>
    <row r="3632" spans="1:11" x14ac:dyDescent="0.15">
      <c r="A3632" s="274">
        <v>3631</v>
      </c>
      <c r="B3632" s="275" t="s">
        <v>4138</v>
      </c>
      <c r="C3632" s="275" t="s">
        <v>1057</v>
      </c>
      <c r="D3632" s="275">
        <v>0</v>
      </c>
      <c r="E3632" s="275">
        <v>100</v>
      </c>
      <c r="F3632" s="275" t="s">
        <v>457</v>
      </c>
      <c r="G3632" s="275">
        <v>1</v>
      </c>
      <c r="H3632" s="275">
        <f>'Pixel-System'!T46</f>
        <v>0</v>
      </c>
      <c r="I3632" s="276" t="s">
        <v>6260</v>
      </c>
      <c r="J3632" s="276">
        <f t="shared" si="56"/>
        <v>0</v>
      </c>
      <c r="K3632" s="277"/>
    </row>
    <row r="3633" spans="1:11" x14ac:dyDescent="0.15">
      <c r="A3633" s="274">
        <v>3632</v>
      </c>
      <c r="B3633" s="275" t="s">
        <v>4139</v>
      </c>
      <c r="C3633" s="275" t="s">
        <v>1057</v>
      </c>
      <c r="D3633" s="275">
        <v>0</v>
      </c>
      <c r="E3633" s="275">
        <v>100</v>
      </c>
      <c r="F3633" s="275" t="s">
        <v>457</v>
      </c>
      <c r="G3633" s="275">
        <v>1</v>
      </c>
      <c r="H3633" s="275">
        <f>'Pixel-System'!T47</f>
        <v>0</v>
      </c>
      <c r="I3633" s="276" t="s">
        <v>6260</v>
      </c>
      <c r="J3633" s="276">
        <f t="shared" si="56"/>
        <v>0</v>
      </c>
      <c r="K3633" s="277"/>
    </row>
    <row r="3634" spans="1:11" x14ac:dyDescent="0.15">
      <c r="A3634" s="274">
        <v>3633</v>
      </c>
      <c r="B3634" s="275" t="s">
        <v>4140</v>
      </c>
      <c r="C3634" s="275" t="s">
        <v>1057</v>
      </c>
      <c r="D3634" s="275">
        <v>0</v>
      </c>
      <c r="E3634" s="275">
        <v>100</v>
      </c>
      <c r="F3634" s="275" t="s">
        <v>457</v>
      </c>
      <c r="G3634" s="275">
        <v>1</v>
      </c>
      <c r="H3634" s="275">
        <f>'Pixel-System'!T48</f>
        <v>0</v>
      </c>
      <c r="I3634" s="276" t="s">
        <v>6260</v>
      </c>
      <c r="J3634" s="276">
        <f t="shared" si="56"/>
        <v>0</v>
      </c>
      <c r="K3634" s="277"/>
    </row>
    <row r="3635" spans="1:11" x14ac:dyDescent="0.15">
      <c r="A3635" s="274">
        <v>3634</v>
      </c>
      <c r="B3635" s="275" t="s">
        <v>4141</v>
      </c>
      <c r="C3635" s="275" t="s">
        <v>1057</v>
      </c>
      <c r="D3635" s="275">
        <v>0</v>
      </c>
      <c r="E3635" s="275">
        <v>100</v>
      </c>
      <c r="F3635" s="275" t="s">
        <v>457</v>
      </c>
      <c r="G3635" s="275">
        <v>1</v>
      </c>
      <c r="H3635" s="275">
        <f>'Pixel-System'!T49</f>
        <v>0</v>
      </c>
      <c r="I3635" s="276" t="s">
        <v>6260</v>
      </c>
      <c r="J3635" s="276">
        <f t="shared" si="56"/>
        <v>0</v>
      </c>
      <c r="K3635" s="277"/>
    </row>
    <row r="3636" spans="1:11" x14ac:dyDescent="0.15">
      <c r="A3636" s="274">
        <v>3635</v>
      </c>
      <c r="B3636" s="275" t="s">
        <v>4142</v>
      </c>
      <c r="C3636" s="275" t="s">
        <v>1057</v>
      </c>
      <c r="D3636" s="275">
        <v>0</v>
      </c>
      <c r="E3636" s="275">
        <v>100</v>
      </c>
      <c r="F3636" s="275" t="s">
        <v>457</v>
      </c>
      <c r="G3636" s="275">
        <v>1</v>
      </c>
      <c r="H3636" s="275">
        <f>'Pixel-System'!T50</f>
        <v>0</v>
      </c>
      <c r="I3636" s="276" t="s">
        <v>6260</v>
      </c>
      <c r="J3636" s="276">
        <f t="shared" si="56"/>
        <v>0</v>
      </c>
      <c r="K3636" s="277"/>
    </row>
    <row r="3637" spans="1:11" x14ac:dyDescent="0.15">
      <c r="A3637" s="274">
        <v>3636</v>
      </c>
      <c r="B3637" s="275" t="s">
        <v>4143</v>
      </c>
      <c r="C3637" s="275" t="s">
        <v>1057</v>
      </c>
      <c r="D3637" s="275">
        <v>0</v>
      </c>
      <c r="E3637" s="275">
        <v>100</v>
      </c>
      <c r="F3637" s="275" t="s">
        <v>457</v>
      </c>
      <c r="G3637" s="275">
        <v>1</v>
      </c>
      <c r="H3637" s="275">
        <f>'Pixel-System'!T51</f>
        <v>0</v>
      </c>
      <c r="I3637" s="276" t="s">
        <v>6260</v>
      </c>
      <c r="J3637" s="276">
        <f t="shared" si="56"/>
        <v>0</v>
      </c>
      <c r="K3637" s="277"/>
    </row>
    <row r="3638" spans="1:11" x14ac:dyDescent="0.15">
      <c r="A3638" s="274">
        <v>3637</v>
      </c>
      <c r="B3638" s="275" t="s">
        <v>4144</v>
      </c>
      <c r="C3638" s="275" t="s">
        <v>1057</v>
      </c>
      <c r="D3638" s="275">
        <v>0</v>
      </c>
      <c r="E3638" s="275">
        <v>100</v>
      </c>
      <c r="F3638" s="275" t="s">
        <v>457</v>
      </c>
      <c r="G3638" s="275">
        <v>1</v>
      </c>
      <c r="H3638" s="275">
        <f>'Pixel-System'!T52</f>
        <v>0</v>
      </c>
      <c r="I3638" s="276" t="s">
        <v>6260</v>
      </c>
      <c r="J3638" s="276">
        <f t="shared" si="56"/>
        <v>0</v>
      </c>
      <c r="K3638" s="277"/>
    </row>
    <row r="3639" spans="1:11" x14ac:dyDescent="0.15">
      <c r="A3639" s="274">
        <v>3638</v>
      </c>
      <c r="B3639" s="275" t="s">
        <v>4145</v>
      </c>
      <c r="C3639" s="275" t="s">
        <v>1057</v>
      </c>
      <c r="D3639" s="275">
        <v>0</v>
      </c>
      <c r="E3639" s="275">
        <v>100</v>
      </c>
      <c r="F3639" s="275" t="s">
        <v>457</v>
      </c>
      <c r="G3639" s="275">
        <v>1</v>
      </c>
      <c r="H3639" s="275">
        <f>'Pixel-System'!T53</f>
        <v>0</v>
      </c>
      <c r="I3639" s="276" t="s">
        <v>6260</v>
      </c>
      <c r="J3639" s="276">
        <f t="shared" si="56"/>
        <v>0</v>
      </c>
      <c r="K3639" s="277"/>
    </row>
    <row r="3640" spans="1:11" x14ac:dyDescent="0.15">
      <c r="A3640" s="274">
        <v>3639</v>
      </c>
      <c r="B3640" s="275" t="s">
        <v>4146</v>
      </c>
      <c r="C3640" s="275" t="s">
        <v>1057</v>
      </c>
      <c r="D3640" s="275">
        <v>0</v>
      </c>
      <c r="E3640" s="275">
        <v>100</v>
      </c>
      <c r="F3640" s="275" t="s">
        <v>457</v>
      </c>
      <c r="G3640" s="275">
        <v>1</v>
      </c>
      <c r="H3640" s="275">
        <f>'Pixel-System'!T54</f>
        <v>0</v>
      </c>
      <c r="I3640" s="276" t="s">
        <v>6260</v>
      </c>
      <c r="J3640" s="276">
        <f t="shared" si="56"/>
        <v>0</v>
      </c>
      <c r="K3640" s="277"/>
    </row>
    <row r="3641" spans="1:11" x14ac:dyDescent="0.15">
      <c r="A3641" s="274">
        <v>3640</v>
      </c>
      <c r="B3641" s="275" t="s">
        <v>4147</v>
      </c>
      <c r="C3641" s="275" t="s">
        <v>1057</v>
      </c>
      <c r="D3641" s="275">
        <v>0</v>
      </c>
      <c r="E3641" s="275">
        <v>100</v>
      </c>
      <c r="F3641" s="275" t="s">
        <v>457</v>
      </c>
      <c r="G3641" s="275">
        <v>1</v>
      </c>
      <c r="H3641" s="275">
        <f>'Pixel-System'!T55</f>
        <v>0</v>
      </c>
      <c r="I3641" s="276" t="s">
        <v>6260</v>
      </c>
      <c r="J3641" s="276">
        <f t="shared" si="56"/>
        <v>0</v>
      </c>
      <c r="K3641" s="277"/>
    </row>
    <row r="3642" spans="1:11" x14ac:dyDescent="0.15">
      <c r="A3642" s="274">
        <v>3641</v>
      </c>
      <c r="B3642" s="275" t="s">
        <v>4148</v>
      </c>
      <c r="C3642" s="275" t="s">
        <v>1057</v>
      </c>
      <c r="D3642" s="275">
        <v>0</v>
      </c>
      <c r="E3642" s="275">
        <v>100</v>
      </c>
      <c r="F3642" s="275" t="s">
        <v>457</v>
      </c>
      <c r="G3642" s="275">
        <v>1</v>
      </c>
      <c r="H3642" s="275">
        <f>'Pixel-System'!T56</f>
        <v>0</v>
      </c>
      <c r="I3642" s="276" t="s">
        <v>6260</v>
      </c>
      <c r="J3642" s="276">
        <f t="shared" si="56"/>
        <v>0</v>
      </c>
      <c r="K3642" s="277"/>
    </row>
    <row r="3643" spans="1:11" x14ac:dyDescent="0.15">
      <c r="A3643" s="274">
        <v>3642</v>
      </c>
      <c r="B3643" s="275" t="s">
        <v>4149</v>
      </c>
      <c r="C3643" s="275" t="s">
        <v>1057</v>
      </c>
      <c r="D3643" s="275">
        <v>0</v>
      </c>
      <c r="E3643" s="275">
        <v>100</v>
      </c>
      <c r="F3643" s="275" t="s">
        <v>457</v>
      </c>
      <c r="G3643" s="275">
        <v>1</v>
      </c>
      <c r="H3643" s="275">
        <f>'Pixel-System'!T57</f>
        <v>0</v>
      </c>
      <c r="I3643" s="276" t="s">
        <v>6260</v>
      </c>
      <c r="J3643" s="276">
        <f t="shared" si="56"/>
        <v>0</v>
      </c>
      <c r="K3643" s="277"/>
    </row>
    <row r="3644" spans="1:11" x14ac:dyDescent="0.15">
      <c r="A3644" s="274">
        <v>3643</v>
      </c>
      <c r="B3644" s="275" t="s">
        <v>4150</v>
      </c>
      <c r="C3644" s="275" t="s">
        <v>1057</v>
      </c>
      <c r="D3644" s="275">
        <v>0</v>
      </c>
      <c r="E3644" s="275">
        <v>100</v>
      </c>
      <c r="F3644" s="275" t="s">
        <v>457</v>
      </c>
      <c r="G3644" s="275">
        <v>1</v>
      </c>
      <c r="H3644" s="275">
        <f>'Pixel-System'!T58</f>
        <v>0</v>
      </c>
      <c r="I3644" s="276" t="s">
        <v>6260</v>
      </c>
      <c r="J3644" s="276">
        <f t="shared" si="56"/>
        <v>0</v>
      </c>
      <c r="K3644" s="277"/>
    </row>
    <row r="3645" spans="1:11" x14ac:dyDescent="0.15">
      <c r="A3645" s="274">
        <v>3644</v>
      </c>
      <c r="B3645" s="275" t="s">
        <v>4151</v>
      </c>
      <c r="C3645" s="275" t="s">
        <v>1057</v>
      </c>
      <c r="D3645" s="275">
        <v>0</v>
      </c>
      <c r="E3645" s="275">
        <v>100</v>
      </c>
      <c r="F3645" s="275" t="s">
        <v>457</v>
      </c>
      <c r="G3645" s="275">
        <v>1</v>
      </c>
      <c r="H3645" s="275">
        <f>'Pixel-System'!T59</f>
        <v>0</v>
      </c>
      <c r="I3645" s="276" t="s">
        <v>6260</v>
      </c>
      <c r="J3645" s="276">
        <f t="shared" si="56"/>
        <v>0</v>
      </c>
      <c r="K3645" s="277"/>
    </row>
    <row r="3646" spans="1:11" x14ac:dyDescent="0.15">
      <c r="A3646" s="274">
        <v>3645</v>
      </c>
      <c r="B3646" s="275" t="s">
        <v>4152</v>
      </c>
      <c r="C3646" s="275" t="s">
        <v>1057</v>
      </c>
      <c r="D3646" s="275">
        <v>0</v>
      </c>
      <c r="E3646" s="275">
        <v>100</v>
      </c>
      <c r="F3646" s="275" t="s">
        <v>457</v>
      </c>
      <c r="G3646" s="275">
        <v>1</v>
      </c>
      <c r="H3646" s="275">
        <f>'Pixel-System'!T60</f>
        <v>0</v>
      </c>
      <c r="I3646" s="276" t="s">
        <v>6260</v>
      </c>
      <c r="J3646" s="276">
        <f t="shared" si="56"/>
        <v>0</v>
      </c>
      <c r="K3646" s="277"/>
    </row>
    <row r="3647" spans="1:11" x14ac:dyDescent="0.15">
      <c r="A3647" s="274">
        <v>3646</v>
      </c>
      <c r="B3647" s="275" t="s">
        <v>4153</v>
      </c>
      <c r="C3647" s="275" t="s">
        <v>1057</v>
      </c>
      <c r="D3647" s="275">
        <v>0</v>
      </c>
      <c r="E3647" s="275">
        <v>100</v>
      </c>
      <c r="F3647" s="275" t="s">
        <v>457</v>
      </c>
      <c r="G3647" s="275">
        <v>1</v>
      </c>
      <c r="H3647" s="275">
        <f>'Pixel-System'!T61</f>
        <v>0</v>
      </c>
      <c r="I3647" s="276" t="s">
        <v>6260</v>
      </c>
      <c r="J3647" s="276">
        <f t="shared" si="56"/>
        <v>0</v>
      </c>
      <c r="K3647" s="277"/>
    </row>
    <row r="3648" spans="1:11" x14ac:dyDescent="0.15">
      <c r="A3648" s="274">
        <v>3647</v>
      </c>
      <c r="B3648" s="275" t="s">
        <v>4154</v>
      </c>
      <c r="C3648" s="275" t="s">
        <v>1057</v>
      </c>
      <c r="D3648" s="275">
        <v>0</v>
      </c>
      <c r="E3648" s="275">
        <v>100</v>
      </c>
      <c r="F3648" s="275" t="s">
        <v>457</v>
      </c>
      <c r="G3648" s="275">
        <v>1</v>
      </c>
      <c r="H3648" s="275">
        <f>'Pixel-System'!T62</f>
        <v>0</v>
      </c>
      <c r="I3648" s="276" t="s">
        <v>6260</v>
      </c>
      <c r="J3648" s="276">
        <f t="shared" si="56"/>
        <v>0</v>
      </c>
      <c r="K3648" s="277"/>
    </row>
    <row r="3649" spans="1:11" x14ac:dyDescent="0.15">
      <c r="A3649" s="274">
        <v>3648</v>
      </c>
      <c r="B3649" s="275" t="s">
        <v>4155</v>
      </c>
      <c r="C3649" s="275" t="s">
        <v>1057</v>
      </c>
      <c r="D3649" s="275">
        <v>0</v>
      </c>
      <c r="E3649" s="275">
        <v>100</v>
      </c>
      <c r="F3649" s="275" t="s">
        <v>457</v>
      </c>
      <c r="G3649" s="275">
        <v>1</v>
      </c>
      <c r="H3649" s="275">
        <f>'Pixel-System'!T63</f>
        <v>0</v>
      </c>
      <c r="I3649" s="276" t="s">
        <v>6260</v>
      </c>
      <c r="J3649" s="276">
        <f t="shared" si="56"/>
        <v>0</v>
      </c>
      <c r="K3649" s="277"/>
    </row>
    <row r="3650" spans="1:11" x14ac:dyDescent="0.15">
      <c r="A3650" s="274">
        <v>3649</v>
      </c>
      <c r="B3650" s="275" t="s">
        <v>4156</v>
      </c>
      <c r="C3650" s="275" t="s">
        <v>1057</v>
      </c>
      <c r="D3650" s="275">
        <v>0</v>
      </c>
      <c r="E3650" s="275">
        <v>100</v>
      </c>
      <c r="F3650" s="275" t="s">
        <v>457</v>
      </c>
      <c r="G3650" s="275">
        <v>1</v>
      </c>
      <c r="H3650" s="275">
        <f>'Pixel-System'!T64</f>
        <v>0</v>
      </c>
      <c r="I3650" s="276" t="s">
        <v>6260</v>
      </c>
      <c r="J3650" s="276">
        <f t="shared" si="56"/>
        <v>0</v>
      </c>
      <c r="K3650" s="277"/>
    </row>
    <row r="3651" spans="1:11" x14ac:dyDescent="0.15">
      <c r="A3651" s="274">
        <v>3650</v>
      </c>
      <c r="B3651" s="275" t="s">
        <v>4157</v>
      </c>
      <c r="C3651" s="275" t="s">
        <v>1057</v>
      </c>
      <c r="D3651" s="275">
        <v>0</v>
      </c>
      <c r="E3651" s="275">
        <v>100</v>
      </c>
      <c r="F3651" s="275" t="s">
        <v>457</v>
      </c>
      <c r="G3651" s="275">
        <v>1</v>
      </c>
      <c r="H3651" s="275">
        <f>'Pixel-System'!T65</f>
        <v>0</v>
      </c>
      <c r="I3651" s="276" t="s">
        <v>6260</v>
      </c>
      <c r="J3651" s="276">
        <f t="shared" si="56"/>
        <v>0</v>
      </c>
      <c r="K3651" s="277"/>
    </row>
    <row r="3652" spans="1:11" x14ac:dyDescent="0.15">
      <c r="A3652" s="274">
        <v>3651</v>
      </c>
      <c r="B3652" s="275" t="s">
        <v>4158</v>
      </c>
      <c r="C3652" s="275" t="s">
        <v>1057</v>
      </c>
      <c r="D3652" s="275">
        <v>0</v>
      </c>
      <c r="E3652" s="275">
        <v>100</v>
      </c>
      <c r="F3652" s="275" t="s">
        <v>457</v>
      </c>
      <c r="G3652" s="275">
        <v>1</v>
      </c>
      <c r="H3652" s="275">
        <f>'Pixel-System'!T66</f>
        <v>0</v>
      </c>
      <c r="I3652" s="276" t="s">
        <v>6260</v>
      </c>
      <c r="J3652" s="276">
        <f t="shared" si="56"/>
        <v>0</v>
      </c>
      <c r="K3652" s="277"/>
    </row>
    <row r="3653" spans="1:11" x14ac:dyDescent="0.15">
      <c r="A3653" s="274">
        <v>3652</v>
      </c>
      <c r="B3653" s="275" t="s">
        <v>4159</v>
      </c>
      <c r="C3653" s="275" t="s">
        <v>1057</v>
      </c>
      <c r="D3653" s="275">
        <v>0</v>
      </c>
      <c r="E3653" s="275">
        <v>100</v>
      </c>
      <c r="F3653" s="275" t="s">
        <v>457</v>
      </c>
      <c r="G3653" s="275">
        <v>1</v>
      </c>
      <c r="H3653" s="275">
        <f>'Pixel-System'!T67</f>
        <v>0</v>
      </c>
      <c r="I3653" s="276" t="s">
        <v>6260</v>
      </c>
      <c r="J3653" s="276">
        <f t="shared" si="56"/>
        <v>0</v>
      </c>
      <c r="K3653" s="277"/>
    </row>
    <row r="3654" spans="1:11" x14ac:dyDescent="0.15">
      <c r="A3654" s="274">
        <v>3653</v>
      </c>
      <c r="B3654" s="275" t="s">
        <v>4160</v>
      </c>
      <c r="C3654" s="275" t="s">
        <v>1057</v>
      </c>
      <c r="D3654" s="275">
        <v>0</v>
      </c>
      <c r="E3654" s="275">
        <v>100</v>
      </c>
      <c r="F3654" s="275" t="s">
        <v>457</v>
      </c>
      <c r="G3654" s="275">
        <v>1</v>
      </c>
      <c r="H3654" s="275">
        <f>'Pixel-System'!T68</f>
        <v>0</v>
      </c>
      <c r="I3654" s="276" t="s">
        <v>6260</v>
      </c>
      <c r="J3654" s="276">
        <f t="shared" si="56"/>
        <v>0</v>
      </c>
      <c r="K3654" s="277"/>
    </row>
    <row r="3655" spans="1:11" x14ac:dyDescent="0.15">
      <c r="A3655" s="274">
        <v>3654</v>
      </c>
      <c r="B3655" s="275" t="s">
        <v>4161</v>
      </c>
      <c r="C3655" s="275" t="s">
        <v>1057</v>
      </c>
      <c r="D3655" s="275">
        <v>0</v>
      </c>
      <c r="E3655" s="275">
        <v>100</v>
      </c>
      <c r="F3655" s="275" t="s">
        <v>457</v>
      </c>
      <c r="G3655" s="275">
        <v>1</v>
      </c>
      <c r="H3655" s="275">
        <f>'Pixel-System'!T69</f>
        <v>0</v>
      </c>
      <c r="I3655" s="276" t="s">
        <v>6260</v>
      </c>
      <c r="J3655" s="276">
        <f t="shared" si="56"/>
        <v>0</v>
      </c>
      <c r="K3655" s="277"/>
    </row>
    <row r="3656" spans="1:11" x14ac:dyDescent="0.15">
      <c r="A3656" s="274">
        <v>3655</v>
      </c>
      <c r="B3656" s="275" t="s">
        <v>4162</v>
      </c>
      <c r="C3656" s="275" t="s">
        <v>1057</v>
      </c>
      <c r="D3656" s="275">
        <v>0</v>
      </c>
      <c r="E3656" s="275">
        <v>100</v>
      </c>
      <c r="F3656" s="275" t="s">
        <v>457</v>
      </c>
      <c r="G3656" s="275">
        <v>1</v>
      </c>
      <c r="H3656" s="275">
        <f>'Pixel-System'!T70</f>
        <v>0</v>
      </c>
      <c r="I3656" s="276" t="s">
        <v>6260</v>
      </c>
      <c r="J3656" s="276">
        <f t="shared" si="56"/>
        <v>0</v>
      </c>
      <c r="K3656" s="277"/>
    </row>
    <row r="3657" spans="1:11" x14ac:dyDescent="0.15">
      <c r="A3657" s="274">
        <v>3656</v>
      </c>
      <c r="B3657" s="275" t="s">
        <v>4163</v>
      </c>
      <c r="C3657" s="275" t="s">
        <v>1057</v>
      </c>
      <c r="D3657" s="275">
        <v>0</v>
      </c>
      <c r="E3657" s="275">
        <v>100</v>
      </c>
      <c r="F3657" s="275" t="s">
        <v>457</v>
      </c>
      <c r="G3657" s="275">
        <v>1</v>
      </c>
      <c r="H3657" s="275">
        <f>'Pixel-System'!T71</f>
        <v>0</v>
      </c>
      <c r="I3657" s="276" t="s">
        <v>6260</v>
      </c>
      <c r="J3657" s="276">
        <f t="shared" si="56"/>
        <v>0</v>
      </c>
      <c r="K3657" s="277"/>
    </row>
    <row r="3658" spans="1:11" x14ac:dyDescent="0.15">
      <c r="A3658" s="274">
        <v>3657</v>
      </c>
      <c r="B3658" s="275" t="s">
        <v>4164</v>
      </c>
      <c r="C3658" s="275" t="s">
        <v>1057</v>
      </c>
      <c r="D3658" s="275">
        <v>0</v>
      </c>
      <c r="E3658" s="275">
        <v>100</v>
      </c>
      <c r="F3658" s="275" t="s">
        <v>457</v>
      </c>
      <c r="G3658" s="275">
        <v>1</v>
      </c>
      <c r="H3658" s="275">
        <f>'Pixel-System'!T72</f>
        <v>0</v>
      </c>
      <c r="I3658" s="276" t="s">
        <v>6260</v>
      </c>
      <c r="J3658" s="276">
        <f t="shared" si="56"/>
        <v>0</v>
      </c>
      <c r="K3658" s="277"/>
    </row>
    <row r="3659" spans="1:11" x14ac:dyDescent="0.15">
      <c r="A3659" s="274">
        <v>3658</v>
      </c>
      <c r="B3659" s="275" t="s">
        <v>4165</v>
      </c>
      <c r="C3659" s="275" t="s">
        <v>1057</v>
      </c>
      <c r="D3659" s="275">
        <v>0</v>
      </c>
      <c r="E3659" s="275">
        <v>100</v>
      </c>
      <c r="F3659" s="275" t="s">
        <v>457</v>
      </c>
      <c r="G3659" s="275">
        <v>1</v>
      </c>
      <c r="H3659" s="275">
        <f>'Pixel-System'!T73</f>
        <v>0</v>
      </c>
      <c r="I3659" s="276" t="s">
        <v>6260</v>
      </c>
      <c r="J3659" s="276">
        <f t="shared" si="56"/>
        <v>0</v>
      </c>
      <c r="K3659" s="277"/>
    </row>
    <row r="3660" spans="1:11" x14ac:dyDescent="0.15">
      <c r="A3660" s="274">
        <v>3659</v>
      </c>
      <c r="B3660" s="275" t="s">
        <v>4166</v>
      </c>
      <c r="C3660" s="275" t="s">
        <v>1057</v>
      </c>
      <c r="D3660" s="275">
        <v>0</v>
      </c>
      <c r="E3660" s="275">
        <v>100</v>
      </c>
      <c r="F3660" s="275" t="s">
        <v>457</v>
      </c>
      <c r="G3660" s="275">
        <v>1</v>
      </c>
      <c r="H3660" s="275">
        <f>'Pixel-System'!T74</f>
        <v>40</v>
      </c>
      <c r="I3660" s="276" t="s">
        <v>6260</v>
      </c>
      <c r="J3660" s="276">
        <f t="shared" si="56"/>
        <v>4000</v>
      </c>
      <c r="K3660" s="277"/>
    </row>
    <row r="3661" spans="1:11" x14ac:dyDescent="0.15">
      <c r="A3661" s="274">
        <v>3660</v>
      </c>
      <c r="B3661" s="275" t="s">
        <v>4167</v>
      </c>
      <c r="C3661" s="275" t="s">
        <v>1057</v>
      </c>
      <c r="D3661" s="275">
        <v>0</v>
      </c>
      <c r="E3661" s="275">
        <v>100</v>
      </c>
      <c r="F3661" s="275" t="s">
        <v>457</v>
      </c>
      <c r="G3661" s="275">
        <v>1</v>
      </c>
      <c r="H3661" s="275">
        <f>'Pixel-System'!T75</f>
        <v>80</v>
      </c>
      <c r="I3661" s="276" t="s">
        <v>6260</v>
      </c>
      <c r="J3661" s="276">
        <f t="shared" ref="J3661:J3724" si="57">H3661*100</f>
        <v>8000</v>
      </c>
      <c r="K3661" s="277"/>
    </row>
    <row r="3662" spans="1:11" x14ac:dyDescent="0.15">
      <c r="A3662" s="274">
        <v>3661</v>
      </c>
      <c r="B3662" s="275" t="s">
        <v>4168</v>
      </c>
      <c r="C3662" s="275" t="s">
        <v>1057</v>
      </c>
      <c r="D3662" s="275">
        <v>0</v>
      </c>
      <c r="E3662" s="275">
        <v>100</v>
      </c>
      <c r="F3662" s="275" t="s">
        <v>457</v>
      </c>
      <c r="G3662" s="275">
        <v>1</v>
      </c>
      <c r="H3662" s="275">
        <f>'Pixel-System'!T76</f>
        <v>73</v>
      </c>
      <c r="I3662" s="276" t="s">
        <v>6260</v>
      </c>
      <c r="J3662" s="276">
        <f t="shared" si="57"/>
        <v>7300</v>
      </c>
      <c r="K3662" s="277"/>
    </row>
    <row r="3663" spans="1:11" x14ac:dyDescent="0.15">
      <c r="A3663" s="274">
        <v>3662</v>
      </c>
      <c r="B3663" s="275" t="s">
        <v>4169</v>
      </c>
      <c r="C3663" s="275" t="s">
        <v>1057</v>
      </c>
      <c r="D3663" s="275">
        <v>0</v>
      </c>
      <c r="E3663" s="275">
        <v>100</v>
      </c>
      <c r="F3663" s="275" t="s">
        <v>457</v>
      </c>
      <c r="G3663" s="275">
        <v>1</v>
      </c>
      <c r="H3663" s="275">
        <f>'Pixel-System'!T77</f>
        <v>66</v>
      </c>
      <c r="I3663" s="276" t="s">
        <v>6260</v>
      </c>
      <c r="J3663" s="276">
        <f t="shared" si="57"/>
        <v>6600</v>
      </c>
      <c r="K3663" s="277"/>
    </row>
    <row r="3664" spans="1:11" x14ac:dyDescent="0.15">
      <c r="A3664" s="274">
        <v>3663</v>
      </c>
      <c r="B3664" s="275" t="s">
        <v>4170</v>
      </c>
      <c r="C3664" s="275" t="s">
        <v>1057</v>
      </c>
      <c r="D3664" s="275">
        <v>0</v>
      </c>
      <c r="E3664" s="275">
        <v>100</v>
      </c>
      <c r="F3664" s="275" t="s">
        <v>457</v>
      </c>
      <c r="G3664" s="275">
        <v>1</v>
      </c>
      <c r="H3664" s="275">
        <f>'Pixel-System'!T78</f>
        <v>59</v>
      </c>
      <c r="I3664" s="276" t="s">
        <v>6260</v>
      </c>
      <c r="J3664" s="276">
        <f t="shared" si="57"/>
        <v>5900</v>
      </c>
      <c r="K3664" s="277"/>
    </row>
    <row r="3665" spans="1:11" x14ac:dyDescent="0.15">
      <c r="A3665" s="274">
        <v>3664</v>
      </c>
      <c r="B3665" s="275" t="s">
        <v>4171</v>
      </c>
      <c r="C3665" s="275" t="s">
        <v>1057</v>
      </c>
      <c r="D3665" s="275">
        <v>0</v>
      </c>
      <c r="E3665" s="275">
        <v>100</v>
      </c>
      <c r="F3665" s="275" t="s">
        <v>457</v>
      </c>
      <c r="G3665" s="275">
        <v>1</v>
      </c>
      <c r="H3665" s="275">
        <f>'Pixel-System'!T79</f>
        <v>52</v>
      </c>
      <c r="I3665" s="276" t="s">
        <v>6260</v>
      </c>
      <c r="J3665" s="276">
        <f t="shared" si="57"/>
        <v>5200</v>
      </c>
      <c r="K3665" s="277"/>
    </row>
    <row r="3666" spans="1:11" x14ac:dyDescent="0.15">
      <c r="A3666" s="274">
        <v>3665</v>
      </c>
      <c r="B3666" s="275" t="s">
        <v>4172</v>
      </c>
      <c r="C3666" s="275" t="s">
        <v>1057</v>
      </c>
      <c r="D3666" s="275">
        <v>0</v>
      </c>
      <c r="E3666" s="275">
        <v>100</v>
      </c>
      <c r="F3666" s="275" t="s">
        <v>457</v>
      </c>
      <c r="G3666" s="275">
        <v>1</v>
      </c>
      <c r="H3666" s="275">
        <f>'Pixel-System'!T80</f>
        <v>45</v>
      </c>
      <c r="I3666" s="276" t="s">
        <v>6260</v>
      </c>
      <c r="J3666" s="276">
        <f t="shared" si="57"/>
        <v>4500</v>
      </c>
      <c r="K3666" s="277"/>
    </row>
    <row r="3667" spans="1:11" x14ac:dyDescent="0.15">
      <c r="A3667" s="274">
        <v>3666</v>
      </c>
      <c r="B3667" s="275" t="s">
        <v>4173</v>
      </c>
      <c r="C3667" s="275" t="s">
        <v>1057</v>
      </c>
      <c r="D3667" s="275">
        <v>0</v>
      </c>
      <c r="E3667" s="275">
        <v>100</v>
      </c>
      <c r="F3667" s="275" t="s">
        <v>457</v>
      </c>
      <c r="G3667" s="275">
        <v>1</v>
      </c>
      <c r="H3667" s="275">
        <f>'Pixel-System'!T81</f>
        <v>38</v>
      </c>
      <c r="I3667" s="276" t="s">
        <v>6260</v>
      </c>
      <c r="J3667" s="276">
        <f t="shared" si="57"/>
        <v>3800</v>
      </c>
      <c r="K3667" s="277"/>
    </row>
    <row r="3668" spans="1:11" x14ac:dyDescent="0.15">
      <c r="A3668" s="274">
        <v>3667</v>
      </c>
      <c r="B3668" s="275" t="s">
        <v>4174</v>
      </c>
      <c r="C3668" s="275" t="s">
        <v>1057</v>
      </c>
      <c r="D3668" s="275">
        <v>0</v>
      </c>
      <c r="E3668" s="275">
        <v>100</v>
      </c>
      <c r="F3668" s="275" t="s">
        <v>457</v>
      </c>
      <c r="G3668" s="275">
        <v>1</v>
      </c>
      <c r="H3668" s="275">
        <f>'Pixel-System'!T82</f>
        <v>31</v>
      </c>
      <c r="I3668" s="276" t="s">
        <v>6260</v>
      </c>
      <c r="J3668" s="276">
        <f t="shared" si="57"/>
        <v>3100</v>
      </c>
      <c r="K3668" s="277"/>
    </row>
    <row r="3669" spans="1:11" x14ac:dyDescent="0.15">
      <c r="A3669" s="274">
        <v>3668</v>
      </c>
      <c r="B3669" s="275" t="s">
        <v>4175</v>
      </c>
      <c r="C3669" s="275" t="s">
        <v>1057</v>
      </c>
      <c r="D3669" s="275">
        <v>0</v>
      </c>
      <c r="E3669" s="275">
        <v>100</v>
      </c>
      <c r="F3669" s="275" t="s">
        <v>457</v>
      </c>
      <c r="G3669" s="275">
        <v>1</v>
      </c>
      <c r="H3669" s="275">
        <f>'Pixel-System'!T83</f>
        <v>24</v>
      </c>
      <c r="I3669" s="276" t="s">
        <v>6260</v>
      </c>
      <c r="J3669" s="276">
        <f t="shared" si="57"/>
        <v>2400</v>
      </c>
      <c r="K3669" s="277"/>
    </row>
    <row r="3670" spans="1:11" x14ac:dyDescent="0.15">
      <c r="A3670" s="274">
        <v>3669</v>
      </c>
      <c r="B3670" s="275" t="s">
        <v>4176</v>
      </c>
      <c r="C3670" s="275" t="s">
        <v>1057</v>
      </c>
      <c r="D3670" s="275">
        <v>0</v>
      </c>
      <c r="E3670" s="275">
        <v>100</v>
      </c>
      <c r="F3670" s="275" t="s">
        <v>457</v>
      </c>
      <c r="G3670" s="275">
        <v>1</v>
      </c>
      <c r="H3670" s="275">
        <f>'Pixel-System'!T84</f>
        <v>15</v>
      </c>
      <c r="I3670" s="276" t="s">
        <v>6260</v>
      </c>
      <c r="J3670" s="276">
        <f t="shared" si="57"/>
        <v>1500</v>
      </c>
      <c r="K3670" s="277"/>
    </row>
    <row r="3671" spans="1:11" x14ac:dyDescent="0.15">
      <c r="A3671" s="274">
        <v>3670</v>
      </c>
      <c r="B3671" s="275" t="s">
        <v>4177</v>
      </c>
      <c r="C3671" s="275" t="s">
        <v>1057</v>
      </c>
      <c r="D3671" s="275">
        <v>0</v>
      </c>
      <c r="E3671" s="275">
        <v>100</v>
      </c>
      <c r="F3671" s="275" t="s">
        <v>457</v>
      </c>
      <c r="G3671" s="275">
        <v>1</v>
      </c>
      <c r="H3671" s="275">
        <f>'Pixel-System'!T85</f>
        <v>11</v>
      </c>
      <c r="I3671" s="276" t="s">
        <v>6260</v>
      </c>
      <c r="J3671" s="276">
        <f t="shared" si="57"/>
        <v>1100</v>
      </c>
      <c r="K3671" s="277"/>
    </row>
    <row r="3672" spans="1:11" x14ac:dyDescent="0.15">
      <c r="A3672" s="274">
        <v>3671</v>
      </c>
      <c r="B3672" s="275" t="s">
        <v>4178</v>
      </c>
      <c r="C3672" s="275" t="s">
        <v>1057</v>
      </c>
      <c r="D3672" s="275">
        <v>0</v>
      </c>
      <c r="E3672" s="275">
        <v>100</v>
      </c>
      <c r="F3672" s="275" t="s">
        <v>457</v>
      </c>
      <c r="G3672" s="275">
        <v>1</v>
      </c>
      <c r="H3672" s="275">
        <f>'Pixel-System'!T86</f>
        <v>10</v>
      </c>
      <c r="I3672" s="276" t="s">
        <v>6260</v>
      </c>
      <c r="J3672" s="276">
        <f t="shared" si="57"/>
        <v>1000</v>
      </c>
      <c r="K3672" s="277"/>
    </row>
    <row r="3673" spans="1:11" x14ac:dyDescent="0.15">
      <c r="A3673" s="274">
        <v>3672</v>
      </c>
      <c r="B3673" s="275" t="s">
        <v>4179</v>
      </c>
      <c r="C3673" s="275" t="s">
        <v>1057</v>
      </c>
      <c r="D3673" s="275">
        <v>0</v>
      </c>
      <c r="E3673" s="275">
        <v>100</v>
      </c>
      <c r="F3673" s="275" t="s">
        <v>457</v>
      </c>
      <c r="G3673" s="275">
        <v>1</v>
      </c>
      <c r="H3673" s="275">
        <f>'Pixel-System'!T87</f>
        <v>9</v>
      </c>
      <c r="I3673" s="276" t="s">
        <v>6260</v>
      </c>
      <c r="J3673" s="276">
        <f t="shared" si="57"/>
        <v>900</v>
      </c>
      <c r="K3673" s="277"/>
    </row>
    <row r="3674" spans="1:11" x14ac:dyDescent="0.15">
      <c r="A3674" s="274">
        <v>3673</v>
      </c>
      <c r="B3674" s="275" t="s">
        <v>4180</v>
      </c>
      <c r="C3674" s="275" t="s">
        <v>1057</v>
      </c>
      <c r="D3674" s="275">
        <v>0</v>
      </c>
      <c r="E3674" s="275">
        <v>100</v>
      </c>
      <c r="F3674" s="275" t="s">
        <v>457</v>
      </c>
      <c r="G3674" s="275">
        <v>1</v>
      </c>
      <c r="H3674" s="275">
        <f>'Pixel-System'!T88</f>
        <v>8</v>
      </c>
      <c r="I3674" s="276" t="s">
        <v>6260</v>
      </c>
      <c r="J3674" s="276">
        <f t="shared" si="57"/>
        <v>800</v>
      </c>
      <c r="K3674" s="277"/>
    </row>
    <row r="3675" spans="1:11" x14ac:dyDescent="0.15">
      <c r="A3675" s="274">
        <v>3674</v>
      </c>
      <c r="B3675" s="275" t="s">
        <v>4181</v>
      </c>
      <c r="C3675" s="275" t="s">
        <v>1057</v>
      </c>
      <c r="D3675" s="275">
        <v>0</v>
      </c>
      <c r="E3675" s="275">
        <v>100</v>
      </c>
      <c r="F3675" s="275" t="s">
        <v>457</v>
      </c>
      <c r="G3675" s="275">
        <v>1</v>
      </c>
      <c r="H3675" s="275">
        <f>'Pixel-System'!T89</f>
        <v>7</v>
      </c>
      <c r="I3675" s="276" t="s">
        <v>6260</v>
      </c>
      <c r="J3675" s="276">
        <f t="shared" si="57"/>
        <v>700</v>
      </c>
      <c r="K3675" s="277"/>
    </row>
    <row r="3676" spans="1:11" x14ac:dyDescent="0.15">
      <c r="A3676" s="274">
        <v>3675</v>
      </c>
      <c r="B3676" s="275" t="s">
        <v>4102</v>
      </c>
      <c r="C3676" s="275" t="s">
        <v>1057</v>
      </c>
      <c r="D3676" s="275">
        <v>0</v>
      </c>
      <c r="E3676" s="275">
        <v>100</v>
      </c>
      <c r="F3676" s="275" t="s">
        <v>457</v>
      </c>
      <c r="G3676" s="275">
        <v>1</v>
      </c>
      <c r="H3676" s="275">
        <f>'Pixel-System'!T90</f>
        <v>80</v>
      </c>
      <c r="I3676" s="276" t="s">
        <v>6260</v>
      </c>
      <c r="J3676" s="276">
        <f t="shared" si="57"/>
        <v>8000</v>
      </c>
      <c r="K3676" s="277"/>
    </row>
    <row r="3677" spans="1:11" x14ac:dyDescent="0.15">
      <c r="A3677" s="274">
        <v>3676</v>
      </c>
      <c r="B3677" s="275" t="s">
        <v>4182</v>
      </c>
      <c r="C3677" s="275" t="s">
        <v>1057</v>
      </c>
      <c r="D3677" s="275">
        <v>0</v>
      </c>
      <c r="E3677" s="275">
        <v>100</v>
      </c>
      <c r="F3677" s="275" t="s">
        <v>457</v>
      </c>
      <c r="G3677" s="275">
        <v>1</v>
      </c>
      <c r="H3677" s="275">
        <f>'Pixel-System'!T91</f>
        <v>73</v>
      </c>
      <c r="I3677" s="276" t="s">
        <v>6260</v>
      </c>
      <c r="J3677" s="276">
        <f t="shared" si="57"/>
        <v>7300</v>
      </c>
      <c r="K3677" s="277"/>
    </row>
    <row r="3678" spans="1:11" x14ac:dyDescent="0.15">
      <c r="A3678" s="274">
        <v>3677</v>
      </c>
      <c r="B3678" s="275" t="s">
        <v>4183</v>
      </c>
      <c r="C3678" s="275" t="s">
        <v>1057</v>
      </c>
      <c r="D3678" s="275">
        <v>0</v>
      </c>
      <c r="E3678" s="275">
        <v>100</v>
      </c>
      <c r="F3678" s="275" t="s">
        <v>457</v>
      </c>
      <c r="G3678" s="275">
        <v>1</v>
      </c>
      <c r="H3678" s="275">
        <f>'Pixel-System'!T92</f>
        <v>66</v>
      </c>
      <c r="I3678" s="276" t="s">
        <v>6260</v>
      </c>
      <c r="J3678" s="276">
        <f t="shared" si="57"/>
        <v>6600</v>
      </c>
      <c r="K3678" s="277"/>
    </row>
    <row r="3679" spans="1:11" x14ac:dyDescent="0.15">
      <c r="A3679" s="274">
        <v>3678</v>
      </c>
      <c r="B3679" s="275" t="s">
        <v>4184</v>
      </c>
      <c r="C3679" s="275" t="s">
        <v>1057</v>
      </c>
      <c r="D3679" s="275">
        <v>0</v>
      </c>
      <c r="E3679" s="275">
        <v>100</v>
      </c>
      <c r="F3679" s="275" t="s">
        <v>457</v>
      </c>
      <c r="G3679" s="275">
        <v>1</v>
      </c>
      <c r="H3679" s="275">
        <f>'Pixel-System'!T93</f>
        <v>59</v>
      </c>
      <c r="I3679" s="276" t="s">
        <v>6260</v>
      </c>
      <c r="J3679" s="276">
        <f t="shared" si="57"/>
        <v>5900</v>
      </c>
      <c r="K3679" s="277"/>
    </row>
    <row r="3680" spans="1:11" x14ac:dyDescent="0.15">
      <c r="A3680" s="274">
        <v>3679</v>
      </c>
      <c r="B3680" s="275" t="s">
        <v>4185</v>
      </c>
      <c r="C3680" s="275" t="s">
        <v>1057</v>
      </c>
      <c r="D3680" s="275">
        <v>0</v>
      </c>
      <c r="E3680" s="275">
        <v>100</v>
      </c>
      <c r="F3680" s="275" t="s">
        <v>457</v>
      </c>
      <c r="G3680" s="275">
        <v>1</v>
      </c>
      <c r="H3680" s="275">
        <f>'Pixel-System'!T94</f>
        <v>52</v>
      </c>
      <c r="I3680" s="276" t="s">
        <v>6260</v>
      </c>
      <c r="J3680" s="276">
        <f t="shared" si="57"/>
        <v>5200</v>
      </c>
      <c r="K3680" s="277"/>
    </row>
    <row r="3681" spans="1:11" x14ac:dyDescent="0.15">
      <c r="A3681" s="274">
        <v>3680</v>
      </c>
      <c r="B3681" s="275" t="s">
        <v>4186</v>
      </c>
      <c r="C3681" s="275" t="s">
        <v>1057</v>
      </c>
      <c r="D3681" s="275">
        <v>0</v>
      </c>
      <c r="E3681" s="275">
        <v>100</v>
      </c>
      <c r="F3681" s="275" t="s">
        <v>457</v>
      </c>
      <c r="G3681" s="275">
        <v>1</v>
      </c>
      <c r="H3681" s="275">
        <f>'Pixel-System'!T95</f>
        <v>45</v>
      </c>
      <c r="I3681" s="276" t="s">
        <v>6260</v>
      </c>
      <c r="J3681" s="276">
        <f t="shared" si="57"/>
        <v>4500</v>
      </c>
      <c r="K3681" s="277"/>
    </row>
    <row r="3682" spans="1:11" x14ac:dyDescent="0.15">
      <c r="A3682" s="274">
        <v>3681</v>
      </c>
      <c r="B3682" s="275" t="s">
        <v>4187</v>
      </c>
      <c r="C3682" s="275" t="s">
        <v>1057</v>
      </c>
      <c r="D3682" s="275">
        <v>0</v>
      </c>
      <c r="E3682" s="275">
        <v>100</v>
      </c>
      <c r="F3682" s="275" t="s">
        <v>457</v>
      </c>
      <c r="G3682" s="275">
        <v>1</v>
      </c>
      <c r="H3682" s="275">
        <f>'Pixel-System'!T96</f>
        <v>38</v>
      </c>
      <c r="I3682" s="276" t="s">
        <v>6260</v>
      </c>
      <c r="J3682" s="276">
        <f t="shared" si="57"/>
        <v>3800</v>
      </c>
      <c r="K3682" s="277"/>
    </row>
    <row r="3683" spans="1:11" x14ac:dyDescent="0.15">
      <c r="A3683" s="274">
        <v>3682</v>
      </c>
      <c r="B3683" s="275" t="s">
        <v>4188</v>
      </c>
      <c r="C3683" s="275" t="s">
        <v>1057</v>
      </c>
      <c r="D3683" s="275">
        <v>0</v>
      </c>
      <c r="E3683" s="275">
        <v>100</v>
      </c>
      <c r="F3683" s="275" t="s">
        <v>457</v>
      </c>
      <c r="G3683" s="275">
        <v>1</v>
      </c>
      <c r="H3683" s="275">
        <f>'Pixel-System'!T97</f>
        <v>31</v>
      </c>
      <c r="I3683" s="276" t="s">
        <v>6260</v>
      </c>
      <c r="J3683" s="276">
        <f t="shared" si="57"/>
        <v>3100</v>
      </c>
      <c r="K3683" s="277"/>
    </row>
    <row r="3684" spans="1:11" x14ac:dyDescent="0.15">
      <c r="A3684" s="274">
        <v>3683</v>
      </c>
      <c r="B3684" s="275" t="s">
        <v>4189</v>
      </c>
      <c r="C3684" s="275" t="s">
        <v>1057</v>
      </c>
      <c r="D3684" s="275">
        <v>0</v>
      </c>
      <c r="E3684" s="275">
        <v>100</v>
      </c>
      <c r="F3684" s="275" t="s">
        <v>457</v>
      </c>
      <c r="G3684" s="275">
        <v>1</v>
      </c>
      <c r="H3684" s="275">
        <f>'Pixel-System'!T98</f>
        <v>24</v>
      </c>
      <c r="I3684" s="276" t="s">
        <v>6260</v>
      </c>
      <c r="J3684" s="276">
        <f t="shared" si="57"/>
        <v>2400</v>
      </c>
      <c r="K3684" s="277"/>
    </row>
    <row r="3685" spans="1:11" x14ac:dyDescent="0.15">
      <c r="A3685" s="274">
        <v>3684</v>
      </c>
      <c r="B3685" s="275" t="s">
        <v>4190</v>
      </c>
      <c r="C3685" s="275" t="s">
        <v>1057</v>
      </c>
      <c r="D3685" s="275">
        <v>0</v>
      </c>
      <c r="E3685" s="275">
        <v>100</v>
      </c>
      <c r="F3685" s="275" t="s">
        <v>457</v>
      </c>
      <c r="G3685" s="275">
        <v>1</v>
      </c>
      <c r="H3685" s="275">
        <f>'Pixel-System'!T99</f>
        <v>15</v>
      </c>
      <c r="I3685" s="276" t="s">
        <v>6260</v>
      </c>
      <c r="J3685" s="276">
        <f t="shared" si="57"/>
        <v>1500</v>
      </c>
      <c r="K3685" s="277"/>
    </row>
    <row r="3686" spans="1:11" x14ac:dyDescent="0.15">
      <c r="A3686" s="274">
        <v>3685</v>
      </c>
      <c r="B3686" s="275" t="s">
        <v>4191</v>
      </c>
      <c r="C3686" s="275" t="s">
        <v>1057</v>
      </c>
      <c r="D3686" s="275">
        <v>0</v>
      </c>
      <c r="E3686" s="275">
        <v>100</v>
      </c>
      <c r="F3686" s="275" t="s">
        <v>457</v>
      </c>
      <c r="G3686" s="275">
        <v>1</v>
      </c>
      <c r="H3686" s="275">
        <f>'Pixel-System'!T100</f>
        <v>11</v>
      </c>
      <c r="I3686" s="276" t="s">
        <v>6260</v>
      </c>
      <c r="J3686" s="276">
        <f t="shared" si="57"/>
        <v>1100</v>
      </c>
      <c r="K3686" s="277"/>
    </row>
    <row r="3687" spans="1:11" x14ac:dyDescent="0.15">
      <c r="A3687" s="274">
        <v>3686</v>
      </c>
      <c r="B3687" s="275" t="s">
        <v>4192</v>
      </c>
      <c r="C3687" s="275" t="s">
        <v>1057</v>
      </c>
      <c r="D3687" s="275">
        <v>0</v>
      </c>
      <c r="E3687" s="275">
        <v>100</v>
      </c>
      <c r="F3687" s="275" t="s">
        <v>457</v>
      </c>
      <c r="G3687" s="275">
        <v>1</v>
      </c>
      <c r="H3687" s="275">
        <f>'Pixel-System'!T101</f>
        <v>10</v>
      </c>
      <c r="I3687" s="276" t="s">
        <v>6260</v>
      </c>
      <c r="J3687" s="276">
        <f t="shared" si="57"/>
        <v>1000</v>
      </c>
      <c r="K3687" s="277"/>
    </row>
    <row r="3688" spans="1:11" x14ac:dyDescent="0.15">
      <c r="A3688" s="274">
        <v>3687</v>
      </c>
      <c r="B3688" s="275" t="s">
        <v>4193</v>
      </c>
      <c r="C3688" s="275" t="s">
        <v>1057</v>
      </c>
      <c r="D3688" s="275">
        <v>0</v>
      </c>
      <c r="E3688" s="275">
        <v>100</v>
      </c>
      <c r="F3688" s="275" t="s">
        <v>457</v>
      </c>
      <c r="G3688" s="275">
        <v>1</v>
      </c>
      <c r="H3688" s="275">
        <f>'Pixel-System'!T102</f>
        <v>9</v>
      </c>
      <c r="I3688" s="276" t="s">
        <v>6260</v>
      </c>
      <c r="J3688" s="276">
        <f t="shared" si="57"/>
        <v>900</v>
      </c>
      <c r="K3688" s="277"/>
    </row>
    <row r="3689" spans="1:11" x14ac:dyDescent="0.15">
      <c r="A3689" s="274">
        <v>3688</v>
      </c>
      <c r="B3689" s="275" t="s">
        <v>4194</v>
      </c>
      <c r="C3689" s="275" t="s">
        <v>1057</v>
      </c>
      <c r="D3689" s="275">
        <v>0</v>
      </c>
      <c r="E3689" s="275">
        <v>100</v>
      </c>
      <c r="F3689" s="275" t="s">
        <v>457</v>
      </c>
      <c r="G3689" s="275">
        <v>1</v>
      </c>
      <c r="H3689" s="275">
        <f>'Pixel-System'!T103</f>
        <v>8</v>
      </c>
      <c r="I3689" s="276" t="s">
        <v>6260</v>
      </c>
      <c r="J3689" s="276">
        <f t="shared" si="57"/>
        <v>800</v>
      </c>
      <c r="K3689" s="277"/>
    </row>
    <row r="3690" spans="1:11" x14ac:dyDescent="0.15">
      <c r="A3690" s="274">
        <v>3689</v>
      </c>
      <c r="B3690" s="275" t="s">
        <v>4195</v>
      </c>
      <c r="C3690" s="275" t="s">
        <v>1057</v>
      </c>
      <c r="D3690" s="275">
        <v>0</v>
      </c>
      <c r="E3690" s="275">
        <v>100</v>
      </c>
      <c r="F3690" s="275" t="s">
        <v>457</v>
      </c>
      <c r="G3690" s="275">
        <v>1</v>
      </c>
      <c r="H3690" s="275">
        <f>'Pixel-System'!T104</f>
        <v>7</v>
      </c>
      <c r="I3690" s="276" t="s">
        <v>6260</v>
      </c>
      <c r="J3690" s="276">
        <f t="shared" si="57"/>
        <v>700</v>
      </c>
      <c r="K3690" s="277"/>
    </row>
    <row r="3691" spans="1:11" x14ac:dyDescent="0.15">
      <c r="A3691" s="274">
        <v>3690</v>
      </c>
      <c r="B3691" s="275" t="s">
        <v>4196</v>
      </c>
      <c r="C3691" s="275" t="s">
        <v>1057</v>
      </c>
      <c r="D3691" s="275">
        <v>0</v>
      </c>
      <c r="E3691" s="275">
        <v>100</v>
      </c>
      <c r="F3691" s="275" t="s">
        <v>457</v>
      </c>
      <c r="G3691" s="275">
        <v>1</v>
      </c>
      <c r="H3691" s="275">
        <f>'Pixel-System'!T105</f>
        <v>26</v>
      </c>
      <c r="I3691" s="276" t="s">
        <v>6260</v>
      </c>
      <c r="J3691" s="276">
        <f t="shared" si="57"/>
        <v>2600</v>
      </c>
      <c r="K3691" s="277"/>
    </row>
    <row r="3692" spans="1:11" x14ac:dyDescent="0.15">
      <c r="A3692" s="274">
        <v>3691</v>
      </c>
      <c r="B3692" s="275" t="s">
        <v>4198</v>
      </c>
      <c r="C3692" s="275" t="s">
        <v>1057</v>
      </c>
      <c r="D3692" s="275">
        <v>0</v>
      </c>
      <c r="E3692" s="275">
        <v>100</v>
      </c>
      <c r="F3692" s="275" t="s">
        <v>457</v>
      </c>
      <c r="G3692" s="275">
        <v>1</v>
      </c>
      <c r="H3692" s="275">
        <f>'Pixel-System'!AD10</f>
        <v>0</v>
      </c>
      <c r="I3692" s="276" t="s">
        <v>6261</v>
      </c>
      <c r="J3692" s="276">
        <f t="shared" si="57"/>
        <v>0</v>
      </c>
      <c r="K3692" s="277"/>
    </row>
    <row r="3693" spans="1:11" x14ac:dyDescent="0.15">
      <c r="A3693" s="274">
        <v>3692</v>
      </c>
      <c r="B3693" s="275" t="s">
        <v>4199</v>
      </c>
      <c r="C3693" s="275" t="s">
        <v>1057</v>
      </c>
      <c r="D3693" s="275">
        <v>0</v>
      </c>
      <c r="E3693" s="275">
        <v>100</v>
      </c>
      <c r="F3693" s="275" t="s">
        <v>457</v>
      </c>
      <c r="G3693" s="275">
        <v>1</v>
      </c>
      <c r="H3693" s="275">
        <f>'Pixel-System'!AD11</f>
        <v>0</v>
      </c>
      <c r="I3693" s="276" t="s">
        <v>6261</v>
      </c>
      <c r="J3693" s="276">
        <f t="shared" si="57"/>
        <v>0</v>
      </c>
      <c r="K3693" s="277"/>
    </row>
    <row r="3694" spans="1:11" x14ac:dyDescent="0.15">
      <c r="A3694" s="274">
        <v>3693</v>
      </c>
      <c r="B3694" s="275" t="s">
        <v>4200</v>
      </c>
      <c r="C3694" s="275" t="s">
        <v>1057</v>
      </c>
      <c r="D3694" s="275">
        <v>0</v>
      </c>
      <c r="E3694" s="275">
        <v>100</v>
      </c>
      <c r="F3694" s="275" t="s">
        <v>457</v>
      </c>
      <c r="G3694" s="275">
        <v>1</v>
      </c>
      <c r="H3694" s="275">
        <f>'Pixel-System'!AD12</f>
        <v>0</v>
      </c>
      <c r="I3694" s="276" t="s">
        <v>6261</v>
      </c>
      <c r="J3694" s="276">
        <f t="shared" si="57"/>
        <v>0</v>
      </c>
      <c r="K3694" s="277"/>
    </row>
    <row r="3695" spans="1:11" x14ac:dyDescent="0.15">
      <c r="A3695" s="274">
        <v>3694</v>
      </c>
      <c r="B3695" s="275" t="s">
        <v>4201</v>
      </c>
      <c r="C3695" s="275" t="s">
        <v>1057</v>
      </c>
      <c r="D3695" s="275">
        <v>0</v>
      </c>
      <c r="E3695" s="275">
        <v>100</v>
      </c>
      <c r="F3695" s="275" t="s">
        <v>457</v>
      </c>
      <c r="G3695" s="275">
        <v>1</v>
      </c>
      <c r="H3695" s="275">
        <f>'Pixel-System'!AD13</f>
        <v>0</v>
      </c>
      <c r="I3695" s="276" t="s">
        <v>6261</v>
      </c>
      <c r="J3695" s="276">
        <f t="shared" si="57"/>
        <v>0</v>
      </c>
      <c r="K3695" s="277"/>
    </row>
    <row r="3696" spans="1:11" x14ac:dyDescent="0.15">
      <c r="A3696" s="274">
        <v>3695</v>
      </c>
      <c r="B3696" s="275" t="s">
        <v>4202</v>
      </c>
      <c r="C3696" s="275" t="s">
        <v>1057</v>
      </c>
      <c r="D3696" s="275">
        <v>0</v>
      </c>
      <c r="E3696" s="275">
        <v>100</v>
      </c>
      <c r="F3696" s="275" t="s">
        <v>457</v>
      </c>
      <c r="G3696" s="275">
        <v>1</v>
      </c>
      <c r="H3696" s="275">
        <f>'Pixel-System'!AD14</f>
        <v>0</v>
      </c>
      <c r="I3696" s="276" t="s">
        <v>6261</v>
      </c>
      <c r="J3696" s="276">
        <f t="shared" si="57"/>
        <v>0</v>
      </c>
      <c r="K3696" s="277"/>
    </row>
    <row r="3697" spans="1:11" x14ac:dyDescent="0.15">
      <c r="A3697" s="274">
        <v>3696</v>
      </c>
      <c r="B3697" s="275" t="s">
        <v>4203</v>
      </c>
      <c r="C3697" s="275" t="s">
        <v>1057</v>
      </c>
      <c r="D3697" s="275">
        <v>0</v>
      </c>
      <c r="E3697" s="275">
        <v>100</v>
      </c>
      <c r="F3697" s="275" t="s">
        <v>457</v>
      </c>
      <c r="G3697" s="275">
        <v>1</v>
      </c>
      <c r="H3697" s="275">
        <f>'Pixel-System'!AD15</f>
        <v>0</v>
      </c>
      <c r="I3697" s="276" t="s">
        <v>6261</v>
      </c>
      <c r="J3697" s="276">
        <f t="shared" si="57"/>
        <v>0</v>
      </c>
      <c r="K3697" s="277"/>
    </row>
    <row r="3698" spans="1:11" x14ac:dyDescent="0.15">
      <c r="A3698" s="274">
        <v>3697</v>
      </c>
      <c r="B3698" s="275" t="s">
        <v>4204</v>
      </c>
      <c r="C3698" s="275" t="s">
        <v>1057</v>
      </c>
      <c r="D3698" s="275">
        <v>0</v>
      </c>
      <c r="E3698" s="275">
        <v>100</v>
      </c>
      <c r="F3698" s="275" t="s">
        <v>457</v>
      </c>
      <c r="G3698" s="275">
        <v>1</v>
      </c>
      <c r="H3698" s="275">
        <f>'Pixel-System'!AD16</f>
        <v>0</v>
      </c>
      <c r="I3698" s="276" t="s">
        <v>6261</v>
      </c>
      <c r="J3698" s="276">
        <f t="shared" si="57"/>
        <v>0</v>
      </c>
      <c r="K3698" s="277"/>
    </row>
    <row r="3699" spans="1:11" x14ac:dyDescent="0.15">
      <c r="A3699" s="274">
        <v>3698</v>
      </c>
      <c r="B3699" s="275" t="s">
        <v>4205</v>
      </c>
      <c r="C3699" s="275" t="s">
        <v>1057</v>
      </c>
      <c r="D3699" s="275">
        <v>0</v>
      </c>
      <c r="E3699" s="275">
        <v>100</v>
      </c>
      <c r="F3699" s="275" t="s">
        <v>457</v>
      </c>
      <c r="G3699" s="275">
        <v>1</v>
      </c>
      <c r="H3699" s="275">
        <f>'Pixel-System'!AD17</f>
        <v>0</v>
      </c>
      <c r="I3699" s="276" t="s">
        <v>6261</v>
      </c>
      <c r="J3699" s="276">
        <f t="shared" si="57"/>
        <v>0</v>
      </c>
      <c r="K3699" s="277"/>
    </row>
    <row r="3700" spans="1:11" x14ac:dyDescent="0.15">
      <c r="A3700" s="274">
        <v>3699</v>
      </c>
      <c r="B3700" s="275" t="s">
        <v>4206</v>
      </c>
      <c r="C3700" s="275" t="s">
        <v>1057</v>
      </c>
      <c r="D3700" s="275">
        <v>0</v>
      </c>
      <c r="E3700" s="275">
        <v>100</v>
      </c>
      <c r="F3700" s="275" t="s">
        <v>457</v>
      </c>
      <c r="G3700" s="275">
        <v>1</v>
      </c>
      <c r="H3700" s="275">
        <f>'Pixel-System'!AD18</f>
        <v>0</v>
      </c>
      <c r="I3700" s="276" t="s">
        <v>6261</v>
      </c>
      <c r="J3700" s="276">
        <f t="shared" si="57"/>
        <v>0</v>
      </c>
      <c r="K3700" s="277"/>
    </row>
    <row r="3701" spans="1:11" x14ac:dyDescent="0.15">
      <c r="A3701" s="274">
        <v>3700</v>
      </c>
      <c r="B3701" s="275" t="s">
        <v>4207</v>
      </c>
      <c r="C3701" s="275" t="s">
        <v>1057</v>
      </c>
      <c r="D3701" s="275">
        <v>0</v>
      </c>
      <c r="E3701" s="275">
        <v>100</v>
      </c>
      <c r="F3701" s="275" t="s">
        <v>457</v>
      </c>
      <c r="G3701" s="275">
        <v>1</v>
      </c>
      <c r="H3701" s="275">
        <f>'Pixel-System'!AD19</f>
        <v>0</v>
      </c>
      <c r="I3701" s="276" t="s">
        <v>6261</v>
      </c>
      <c r="J3701" s="276">
        <f t="shared" si="57"/>
        <v>0</v>
      </c>
      <c r="K3701" s="277"/>
    </row>
    <row r="3702" spans="1:11" x14ac:dyDescent="0.15">
      <c r="A3702" s="274">
        <v>3701</v>
      </c>
      <c r="B3702" s="275" t="s">
        <v>4208</v>
      </c>
      <c r="C3702" s="275" t="s">
        <v>1057</v>
      </c>
      <c r="D3702" s="275">
        <v>0</v>
      </c>
      <c r="E3702" s="275">
        <v>100</v>
      </c>
      <c r="F3702" s="275" t="s">
        <v>457</v>
      </c>
      <c r="G3702" s="275">
        <v>1</v>
      </c>
      <c r="H3702" s="275">
        <f>'Pixel-System'!AD20</f>
        <v>0</v>
      </c>
      <c r="I3702" s="276" t="s">
        <v>6261</v>
      </c>
      <c r="J3702" s="276">
        <f t="shared" si="57"/>
        <v>0</v>
      </c>
      <c r="K3702" s="277"/>
    </row>
    <row r="3703" spans="1:11" x14ac:dyDescent="0.15">
      <c r="A3703" s="274">
        <v>3702</v>
      </c>
      <c r="B3703" s="275" t="s">
        <v>4209</v>
      </c>
      <c r="C3703" s="275" t="s">
        <v>1057</v>
      </c>
      <c r="D3703" s="275">
        <v>0</v>
      </c>
      <c r="E3703" s="275">
        <v>100</v>
      </c>
      <c r="F3703" s="275" t="s">
        <v>457</v>
      </c>
      <c r="G3703" s="275">
        <v>1</v>
      </c>
      <c r="H3703" s="275">
        <f>'Pixel-System'!AD21</f>
        <v>0</v>
      </c>
      <c r="I3703" s="276" t="s">
        <v>6261</v>
      </c>
      <c r="J3703" s="276">
        <f t="shared" si="57"/>
        <v>0</v>
      </c>
      <c r="K3703" s="277"/>
    </row>
    <row r="3704" spans="1:11" x14ac:dyDescent="0.15">
      <c r="A3704" s="274">
        <v>3703</v>
      </c>
      <c r="B3704" s="275" t="s">
        <v>4210</v>
      </c>
      <c r="C3704" s="275" t="s">
        <v>1057</v>
      </c>
      <c r="D3704" s="275">
        <v>0</v>
      </c>
      <c r="E3704" s="275">
        <v>100</v>
      </c>
      <c r="F3704" s="275" t="s">
        <v>457</v>
      </c>
      <c r="G3704" s="275">
        <v>1</v>
      </c>
      <c r="H3704" s="275">
        <f>'Pixel-System'!AD22</f>
        <v>40</v>
      </c>
      <c r="I3704" s="276" t="s">
        <v>6261</v>
      </c>
      <c r="J3704" s="276">
        <f t="shared" si="57"/>
        <v>4000</v>
      </c>
      <c r="K3704" s="277"/>
    </row>
    <row r="3705" spans="1:11" x14ac:dyDescent="0.15">
      <c r="A3705" s="274">
        <v>3704</v>
      </c>
      <c r="B3705" s="275" t="s">
        <v>4211</v>
      </c>
      <c r="C3705" s="275" t="s">
        <v>1057</v>
      </c>
      <c r="D3705" s="275">
        <v>0</v>
      </c>
      <c r="E3705" s="275">
        <v>100</v>
      </c>
      <c r="F3705" s="275" t="s">
        <v>457</v>
      </c>
      <c r="G3705" s="275">
        <v>1</v>
      </c>
      <c r="H3705" s="275">
        <f>'Pixel-System'!AD23</f>
        <v>40</v>
      </c>
      <c r="I3705" s="276" t="s">
        <v>6261</v>
      </c>
      <c r="J3705" s="276">
        <f t="shared" si="57"/>
        <v>4000</v>
      </c>
      <c r="K3705" s="277"/>
    </row>
    <row r="3706" spans="1:11" x14ac:dyDescent="0.15">
      <c r="A3706" s="274">
        <v>3705</v>
      </c>
      <c r="B3706" s="275" t="s">
        <v>4212</v>
      </c>
      <c r="C3706" s="275" t="s">
        <v>1057</v>
      </c>
      <c r="D3706" s="275">
        <v>0</v>
      </c>
      <c r="E3706" s="275">
        <v>100</v>
      </c>
      <c r="F3706" s="275" t="s">
        <v>457</v>
      </c>
      <c r="G3706" s="275">
        <v>1</v>
      </c>
      <c r="H3706" s="275">
        <f>'Pixel-System'!AD24</f>
        <v>20</v>
      </c>
      <c r="I3706" s="276" t="s">
        <v>6261</v>
      </c>
      <c r="J3706" s="276">
        <f t="shared" si="57"/>
        <v>2000</v>
      </c>
      <c r="K3706" s="277"/>
    </row>
    <row r="3707" spans="1:11" x14ac:dyDescent="0.15">
      <c r="A3707" s="274">
        <v>3706</v>
      </c>
      <c r="B3707" s="275" t="s">
        <v>4213</v>
      </c>
      <c r="C3707" s="275" t="s">
        <v>1057</v>
      </c>
      <c r="D3707" s="275">
        <v>0</v>
      </c>
      <c r="E3707" s="275">
        <v>100</v>
      </c>
      <c r="F3707" s="275" t="s">
        <v>457</v>
      </c>
      <c r="G3707" s="275">
        <v>1</v>
      </c>
      <c r="H3707" s="275">
        <f>'Pixel-System'!AD25</f>
        <v>20</v>
      </c>
      <c r="I3707" s="276" t="s">
        <v>6261</v>
      </c>
      <c r="J3707" s="276">
        <f t="shared" si="57"/>
        <v>2000</v>
      </c>
      <c r="K3707" s="277"/>
    </row>
    <row r="3708" spans="1:11" x14ac:dyDescent="0.15">
      <c r="A3708" s="274">
        <v>3707</v>
      </c>
      <c r="B3708" s="275" t="s">
        <v>4214</v>
      </c>
      <c r="C3708" s="275" t="s">
        <v>1057</v>
      </c>
      <c r="D3708" s="275">
        <v>0</v>
      </c>
      <c r="E3708" s="275">
        <v>100</v>
      </c>
      <c r="F3708" s="275" t="s">
        <v>457</v>
      </c>
      <c r="G3708" s="275">
        <v>1</v>
      </c>
      <c r="H3708" s="275">
        <f>'Pixel-System'!AD26</f>
        <v>0</v>
      </c>
      <c r="I3708" s="276" t="s">
        <v>6261</v>
      </c>
      <c r="J3708" s="276">
        <f t="shared" si="57"/>
        <v>0</v>
      </c>
      <c r="K3708" s="277"/>
    </row>
    <row r="3709" spans="1:11" x14ac:dyDescent="0.15">
      <c r="A3709" s="274">
        <v>3708</v>
      </c>
      <c r="B3709" s="275" t="s">
        <v>4215</v>
      </c>
      <c r="C3709" s="275" t="s">
        <v>1057</v>
      </c>
      <c r="D3709" s="275">
        <v>0</v>
      </c>
      <c r="E3709" s="275">
        <v>100</v>
      </c>
      <c r="F3709" s="275" t="s">
        <v>457</v>
      </c>
      <c r="G3709" s="275">
        <v>1</v>
      </c>
      <c r="H3709" s="275">
        <f>'Pixel-System'!AD27</f>
        <v>0</v>
      </c>
      <c r="I3709" s="276" t="s">
        <v>6261</v>
      </c>
      <c r="J3709" s="276">
        <f t="shared" si="57"/>
        <v>0</v>
      </c>
      <c r="K3709" s="277"/>
    </row>
    <row r="3710" spans="1:11" x14ac:dyDescent="0.15">
      <c r="A3710" s="274">
        <v>3709</v>
      </c>
      <c r="B3710" s="275" t="s">
        <v>4216</v>
      </c>
      <c r="C3710" s="275" t="s">
        <v>1057</v>
      </c>
      <c r="D3710" s="275">
        <v>0</v>
      </c>
      <c r="E3710" s="275">
        <v>100</v>
      </c>
      <c r="F3710" s="275" t="s">
        <v>457</v>
      </c>
      <c r="G3710" s="275">
        <v>1</v>
      </c>
      <c r="H3710" s="275">
        <f>'Pixel-System'!AD28</f>
        <v>0</v>
      </c>
      <c r="I3710" s="276" t="s">
        <v>6261</v>
      </c>
      <c r="J3710" s="276">
        <f t="shared" si="57"/>
        <v>0</v>
      </c>
      <c r="K3710" s="277"/>
    </row>
    <row r="3711" spans="1:11" x14ac:dyDescent="0.15">
      <c r="A3711" s="274">
        <v>3710</v>
      </c>
      <c r="B3711" s="275" t="s">
        <v>4217</v>
      </c>
      <c r="C3711" s="275" t="s">
        <v>1057</v>
      </c>
      <c r="D3711" s="275">
        <v>0</v>
      </c>
      <c r="E3711" s="275">
        <v>100</v>
      </c>
      <c r="F3711" s="275" t="s">
        <v>457</v>
      </c>
      <c r="G3711" s="275">
        <v>1</v>
      </c>
      <c r="H3711" s="275">
        <f>'Pixel-System'!AD29</f>
        <v>0</v>
      </c>
      <c r="I3711" s="276" t="s">
        <v>6261</v>
      </c>
      <c r="J3711" s="276">
        <f t="shared" si="57"/>
        <v>0</v>
      </c>
      <c r="K3711" s="277"/>
    </row>
    <row r="3712" spans="1:11" x14ac:dyDescent="0.15">
      <c r="A3712" s="274">
        <v>3711</v>
      </c>
      <c r="B3712" s="275" t="s">
        <v>4218</v>
      </c>
      <c r="C3712" s="275" t="s">
        <v>1057</v>
      </c>
      <c r="D3712" s="275">
        <v>0</v>
      </c>
      <c r="E3712" s="275">
        <v>100</v>
      </c>
      <c r="F3712" s="275" t="s">
        <v>457</v>
      </c>
      <c r="G3712" s="275">
        <v>1</v>
      </c>
      <c r="H3712" s="275">
        <f>'Pixel-System'!AD30</f>
        <v>0</v>
      </c>
      <c r="I3712" s="276" t="s">
        <v>6261</v>
      </c>
      <c r="J3712" s="276">
        <f t="shared" si="57"/>
        <v>0</v>
      </c>
      <c r="K3712" s="277"/>
    </row>
    <row r="3713" spans="1:11" x14ac:dyDescent="0.15">
      <c r="A3713" s="274">
        <v>3712</v>
      </c>
      <c r="B3713" s="275" t="s">
        <v>4219</v>
      </c>
      <c r="C3713" s="275" t="s">
        <v>1057</v>
      </c>
      <c r="D3713" s="275">
        <v>0</v>
      </c>
      <c r="E3713" s="275">
        <v>100</v>
      </c>
      <c r="F3713" s="275" t="s">
        <v>457</v>
      </c>
      <c r="G3713" s="275">
        <v>1</v>
      </c>
      <c r="H3713" s="275">
        <f>'Pixel-System'!AD31</f>
        <v>0</v>
      </c>
      <c r="I3713" s="276" t="s">
        <v>6261</v>
      </c>
      <c r="J3713" s="276">
        <f t="shared" si="57"/>
        <v>0</v>
      </c>
      <c r="K3713" s="277"/>
    </row>
    <row r="3714" spans="1:11" x14ac:dyDescent="0.15">
      <c r="A3714" s="274">
        <v>3713</v>
      </c>
      <c r="B3714" s="275" t="s">
        <v>4220</v>
      </c>
      <c r="C3714" s="275" t="s">
        <v>1057</v>
      </c>
      <c r="D3714" s="275">
        <v>0</v>
      </c>
      <c r="E3714" s="275">
        <v>100</v>
      </c>
      <c r="F3714" s="275" t="s">
        <v>457</v>
      </c>
      <c r="G3714" s="275">
        <v>1</v>
      </c>
      <c r="H3714" s="275">
        <f>'Pixel-System'!AD32</f>
        <v>0</v>
      </c>
      <c r="I3714" s="276" t="s">
        <v>6261</v>
      </c>
      <c r="J3714" s="276">
        <f t="shared" si="57"/>
        <v>0</v>
      </c>
      <c r="K3714" s="277"/>
    </row>
    <row r="3715" spans="1:11" x14ac:dyDescent="0.15">
      <c r="A3715" s="274">
        <v>3714</v>
      </c>
      <c r="B3715" s="275" t="s">
        <v>4221</v>
      </c>
      <c r="C3715" s="275" t="s">
        <v>1057</v>
      </c>
      <c r="D3715" s="275">
        <v>0</v>
      </c>
      <c r="E3715" s="275">
        <v>100</v>
      </c>
      <c r="F3715" s="275" t="s">
        <v>457</v>
      </c>
      <c r="G3715" s="275">
        <v>1</v>
      </c>
      <c r="H3715" s="275">
        <f>'Pixel-System'!AD33</f>
        <v>0</v>
      </c>
      <c r="I3715" s="276" t="s">
        <v>6261</v>
      </c>
      <c r="J3715" s="276">
        <f t="shared" si="57"/>
        <v>0</v>
      </c>
      <c r="K3715" s="277"/>
    </row>
    <row r="3716" spans="1:11" x14ac:dyDescent="0.15">
      <c r="A3716" s="274">
        <v>3715</v>
      </c>
      <c r="B3716" s="275" t="s">
        <v>4222</v>
      </c>
      <c r="C3716" s="275" t="s">
        <v>1057</v>
      </c>
      <c r="D3716" s="275">
        <v>0</v>
      </c>
      <c r="E3716" s="275">
        <v>100</v>
      </c>
      <c r="F3716" s="275" t="s">
        <v>457</v>
      </c>
      <c r="G3716" s="275">
        <v>1</v>
      </c>
      <c r="H3716" s="275">
        <f>'Pixel-System'!AD34</f>
        <v>0</v>
      </c>
      <c r="I3716" s="276" t="s">
        <v>6261</v>
      </c>
      <c r="J3716" s="276">
        <f t="shared" si="57"/>
        <v>0</v>
      </c>
      <c r="K3716" s="277"/>
    </row>
    <row r="3717" spans="1:11" x14ac:dyDescent="0.15">
      <c r="A3717" s="274">
        <v>3716</v>
      </c>
      <c r="B3717" s="275" t="s">
        <v>4223</v>
      </c>
      <c r="C3717" s="275" t="s">
        <v>1057</v>
      </c>
      <c r="D3717" s="275">
        <v>0</v>
      </c>
      <c r="E3717" s="275">
        <v>100</v>
      </c>
      <c r="F3717" s="275" t="s">
        <v>457</v>
      </c>
      <c r="G3717" s="275">
        <v>1</v>
      </c>
      <c r="H3717" s="275">
        <f>'Pixel-System'!AD35</f>
        <v>0</v>
      </c>
      <c r="I3717" s="276" t="s">
        <v>6261</v>
      </c>
      <c r="J3717" s="276">
        <f t="shared" si="57"/>
        <v>0</v>
      </c>
      <c r="K3717" s="277"/>
    </row>
    <row r="3718" spans="1:11" x14ac:dyDescent="0.15">
      <c r="A3718" s="274">
        <v>3717</v>
      </c>
      <c r="B3718" s="275" t="s">
        <v>4224</v>
      </c>
      <c r="C3718" s="275" t="s">
        <v>1057</v>
      </c>
      <c r="D3718" s="275">
        <v>0</v>
      </c>
      <c r="E3718" s="275">
        <v>100</v>
      </c>
      <c r="F3718" s="275" t="s">
        <v>457</v>
      </c>
      <c r="G3718" s="275">
        <v>1</v>
      </c>
      <c r="H3718" s="275">
        <f>'Pixel-System'!AD36</f>
        <v>0</v>
      </c>
      <c r="I3718" s="276" t="s">
        <v>6261</v>
      </c>
      <c r="J3718" s="276">
        <f t="shared" si="57"/>
        <v>0</v>
      </c>
      <c r="K3718" s="277"/>
    </row>
    <row r="3719" spans="1:11" x14ac:dyDescent="0.15">
      <c r="A3719" s="274">
        <v>3718</v>
      </c>
      <c r="B3719" s="275" t="s">
        <v>4225</v>
      </c>
      <c r="C3719" s="275" t="s">
        <v>1057</v>
      </c>
      <c r="D3719" s="275">
        <v>0</v>
      </c>
      <c r="E3719" s="275">
        <v>100</v>
      </c>
      <c r="F3719" s="275" t="s">
        <v>457</v>
      </c>
      <c r="G3719" s="275">
        <v>1</v>
      </c>
      <c r="H3719" s="275">
        <f>'Pixel-System'!AD37</f>
        <v>0</v>
      </c>
      <c r="I3719" s="276" t="s">
        <v>6261</v>
      </c>
      <c r="J3719" s="276">
        <f t="shared" si="57"/>
        <v>0</v>
      </c>
      <c r="K3719" s="277"/>
    </row>
    <row r="3720" spans="1:11" x14ac:dyDescent="0.15">
      <c r="A3720" s="274">
        <v>3719</v>
      </c>
      <c r="B3720" s="275" t="s">
        <v>4226</v>
      </c>
      <c r="C3720" s="275" t="s">
        <v>1057</v>
      </c>
      <c r="D3720" s="275">
        <v>0</v>
      </c>
      <c r="E3720" s="275">
        <v>100</v>
      </c>
      <c r="F3720" s="275" t="s">
        <v>457</v>
      </c>
      <c r="G3720" s="275">
        <v>1</v>
      </c>
      <c r="H3720" s="275">
        <f>'Pixel-System'!AD38</f>
        <v>20</v>
      </c>
      <c r="I3720" s="276" t="s">
        <v>6261</v>
      </c>
      <c r="J3720" s="276">
        <f t="shared" si="57"/>
        <v>2000</v>
      </c>
      <c r="K3720" s="277"/>
    </row>
    <row r="3721" spans="1:11" x14ac:dyDescent="0.15">
      <c r="A3721" s="274">
        <v>3720</v>
      </c>
      <c r="B3721" s="275" t="s">
        <v>4227</v>
      </c>
      <c r="C3721" s="275" t="s">
        <v>1057</v>
      </c>
      <c r="D3721" s="275">
        <v>0</v>
      </c>
      <c r="E3721" s="275">
        <v>100</v>
      </c>
      <c r="F3721" s="275" t="s">
        <v>457</v>
      </c>
      <c r="G3721" s="275">
        <v>1</v>
      </c>
      <c r="H3721" s="275">
        <f>'Pixel-System'!AD39</f>
        <v>20</v>
      </c>
      <c r="I3721" s="276" t="s">
        <v>6261</v>
      </c>
      <c r="J3721" s="276">
        <f t="shared" si="57"/>
        <v>2000</v>
      </c>
      <c r="K3721" s="277"/>
    </row>
    <row r="3722" spans="1:11" x14ac:dyDescent="0.15">
      <c r="A3722" s="274">
        <v>3721</v>
      </c>
      <c r="B3722" s="275" t="s">
        <v>4228</v>
      </c>
      <c r="C3722" s="275" t="s">
        <v>1057</v>
      </c>
      <c r="D3722" s="275">
        <v>0</v>
      </c>
      <c r="E3722" s="275">
        <v>100</v>
      </c>
      <c r="F3722" s="275" t="s">
        <v>457</v>
      </c>
      <c r="G3722" s="275">
        <v>1</v>
      </c>
      <c r="H3722" s="275">
        <f>'Pixel-System'!AD40</f>
        <v>20</v>
      </c>
      <c r="I3722" s="276" t="s">
        <v>6261</v>
      </c>
      <c r="J3722" s="276">
        <f t="shared" si="57"/>
        <v>2000</v>
      </c>
      <c r="K3722" s="277"/>
    </row>
    <row r="3723" spans="1:11" x14ac:dyDescent="0.15">
      <c r="A3723" s="274">
        <v>3722</v>
      </c>
      <c r="B3723" s="275" t="s">
        <v>4229</v>
      </c>
      <c r="C3723" s="275" t="s">
        <v>1057</v>
      </c>
      <c r="D3723" s="275">
        <v>0</v>
      </c>
      <c r="E3723" s="275">
        <v>100</v>
      </c>
      <c r="F3723" s="275" t="s">
        <v>457</v>
      </c>
      <c r="G3723" s="275">
        <v>1</v>
      </c>
      <c r="H3723" s="275">
        <f>'Pixel-System'!AD41</f>
        <v>20</v>
      </c>
      <c r="I3723" s="276" t="s">
        <v>6261</v>
      </c>
      <c r="J3723" s="276">
        <f t="shared" si="57"/>
        <v>2000</v>
      </c>
      <c r="K3723" s="277"/>
    </row>
    <row r="3724" spans="1:11" x14ac:dyDescent="0.15">
      <c r="A3724" s="274">
        <v>3723</v>
      </c>
      <c r="B3724" s="275" t="s">
        <v>4230</v>
      </c>
      <c r="C3724" s="275" t="s">
        <v>1057</v>
      </c>
      <c r="D3724" s="275">
        <v>0</v>
      </c>
      <c r="E3724" s="275">
        <v>100</v>
      </c>
      <c r="F3724" s="275" t="s">
        <v>457</v>
      </c>
      <c r="G3724" s="275">
        <v>1</v>
      </c>
      <c r="H3724" s="275">
        <f>'Pixel-System'!AD42</f>
        <v>0</v>
      </c>
      <c r="I3724" s="276" t="s">
        <v>6261</v>
      </c>
      <c r="J3724" s="276">
        <f t="shared" si="57"/>
        <v>0</v>
      </c>
      <c r="K3724" s="277"/>
    </row>
    <row r="3725" spans="1:11" x14ac:dyDescent="0.15">
      <c r="A3725" s="274">
        <v>3724</v>
      </c>
      <c r="B3725" s="275" t="s">
        <v>4231</v>
      </c>
      <c r="C3725" s="275" t="s">
        <v>1057</v>
      </c>
      <c r="D3725" s="275">
        <v>0</v>
      </c>
      <c r="E3725" s="275">
        <v>100</v>
      </c>
      <c r="F3725" s="275" t="s">
        <v>457</v>
      </c>
      <c r="G3725" s="275">
        <v>1</v>
      </c>
      <c r="H3725" s="275">
        <f>'Pixel-System'!AD43</f>
        <v>0</v>
      </c>
      <c r="I3725" s="276" t="s">
        <v>6261</v>
      </c>
      <c r="J3725" s="276">
        <f t="shared" ref="J3725:J3788" si="58">H3725*100</f>
        <v>0</v>
      </c>
      <c r="K3725" s="277"/>
    </row>
    <row r="3726" spans="1:11" x14ac:dyDescent="0.15">
      <c r="A3726" s="274">
        <v>3725</v>
      </c>
      <c r="B3726" s="275" t="s">
        <v>4232</v>
      </c>
      <c r="C3726" s="275" t="s">
        <v>1057</v>
      </c>
      <c r="D3726" s="275">
        <v>0</v>
      </c>
      <c r="E3726" s="275">
        <v>100</v>
      </c>
      <c r="F3726" s="275" t="s">
        <v>457</v>
      </c>
      <c r="G3726" s="275">
        <v>1</v>
      </c>
      <c r="H3726" s="275">
        <f>'Pixel-System'!AD44</f>
        <v>0</v>
      </c>
      <c r="I3726" s="276" t="s">
        <v>6261</v>
      </c>
      <c r="J3726" s="276">
        <f t="shared" si="58"/>
        <v>0</v>
      </c>
      <c r="K3726" s="277"/>
    </row>
    <row r="3727" spans="1:11" x14ac:dyDescent="0.15">
      <c r="A3727" s="274">
        <v>3726</v>
      </c>
      <c r="B3727" s="275" t="s">
        <v>4233</v>
      </c>
      <c r="C3727" s="275" t="s">
        <v>1057</v>
      </c>
      <c r="D3727" s="275">
        <v>0</v>
      </c>
      <c r="E3727" s="275">
        <v>100</v>
      </c>
      <c r="F3727" s="275" t="s">
        <v>457</v>
      </c>
      <c r="G3727" s="275">
        <v>1</v>
      </c>
      <c r="H3727" s="275">
        <f>'Pixel-System'!AD45</f>
        <v>0</v>
      </c>
      <c r="I3727" s="276" t="s">
        <v>6261</v>
      </c>
      <c r="J3727" s="276">
        <f t="shared" si="58"/>
        <v>0</v>
      </c>
      <c r="K3727" s="277"/>
    </row>
    <row r="3728" spans="1:11" x14ac:dyDescent="0.15">
      <c r="A3728" s="274">
        <v>3727</v>
      </c>
      <c r="B3728" s="275" t="s">
        <v>4234</v>
      </c>
      <c r="C3728" s="275" t="s">
        <v>1057</v>
      </c>
      <c r="D3728" s="275">
        <v>0</v>
      </c>
      <c r="E3728" s="275">
        <v>100</v>
      </c>
      <c r="F3728" s="275" t="s">
        <v>457</v>
      </c>
      <c r="G3728" s="275">
        <v>1</v>
      </c>
      <c r="H3728" s="275">
        <f>'Pixel-System'!AD46</f>
        <v>0</v>
      </c>
      <c r="I3728" s="276" t="s">
        <v>6261</v>
      </c>
      <c r="J3728" s="276">
        <f t="shared" si="58"/>
        <v>0</v>
      </c>
      <c r="K3728" s="277"/>
    </row>
    <row r="3729" spans="1:11" x14ac:dyDescent="0.15">
      <c r="A3729" s="274">
        <v>3728</v>
      </c>
      <c r="B3729" s="275" t="s">
        <v>4235</v>
      </c>
      <c r="C3729" s="275" t="s">
        <v>1057</v>
      </c>
      <c r="D3729" s="275">
        <v>0</v>
      </c>
      <c r="E3729" s="275">
        <v>100</v>
      </c>
      <c r="F3729" s="275" t="s">
        <v>457</v>
      </c>
      <c r="G3729" s="275">
        <v>1</v>
      </c>
      <c r="H3729" s="275">
        <f>'Pixel-System'!AD47</f>
        <v>0</v>
      </c>
      <c r="I3729" s="276" t="s">
        <v>6261</v>
      </c>
      <c r="J3729" s="276">
        <f t="shared" si="58"/>
        <v>0</v>
      </c>
      <c r="K3729" s="277"/>
    </row>
    <row r="3730" spans="1:11" x14ac:dyDescent="0.15">
      <c r="A3730" s="274">
        <v>3729</v>
      </c>
      <c r="B3730" s="275" t="s">
        <v>4236</v>
      </c>
      <c r="C3730" s="275" t="s">
        <v>1057</v>
      </c>
      <c r="D3730" s="275">
        <v>0</v>
      </c>
      <c r="E3730" s="275">
        <v>100</v>
      </c>
      <c r="F3730" s="275" t="s">
        <v>457</v>
      </c>
      <c r="G3730" s="275">
        <v>1</v>
      </c>
      <c r="H3730" s="275">
        <f>'Pixel-System'!AD48</f>
        <v>0</v>
      </c>
      <c r="I3730" s="276" t="s">
        <v>6261</v>
      </c>
      <c r="J3730" s="276">
        <f t="shared" si="58"/>
        <v>0</v>
      </c>
      <c r="K3730" s="277"/>
    </row>
    <row r="3731" spans="1:11" x14ac:dyDescent="0.15">
      <c r="A3731" s="274">
        <v>3730</v>
      </c>
      <c r="B3731" s="275" t="s">
        <v>4237</v>
      </c>
      <c r="C3731" s="275" t="s">
        <v>1057</v>
      </c>
      <c r="D3731" s="275">
        <v>0</v>
      </c>
      <c r="E3731" s="275">
        <v>100</v>
      </c>
      <c r="F3731" s="275" t="s">
        <v>457</v>
      </c>
      <c r="G3731" s="275">
        <v>1</v>
      </c>
      <c r="H3731" s="275">
        <f>'Pixel-System'!AD49</f>
        <v>0</v>
      </c>
      <c r="I3731" s="276" t="s">
        <v>6261</v>
      </c>
      <c r="J3731" s="276">
        <f t="shared" si="58"/>
        <v>0</v>
      </c>
      <c r="K3731" s="277"/>
    </row>
    <row r="3732" spans="1:11" x14ac:dyDescent="0.15">
      <c r="A3732" s="274">
        <v>3731</v>
      </c>
      <c r="B3732" s="275" t="s">
        <v>4238</v>
      </c>
      <c r="C3732" s="275" t="s">
        <v>1057</v>
      </c>
      <c r="D3732" s="275">
        <v>0</v>
      </c>
      <c r="E3732" s="275">
        <v>100</v>
      </c>
      <c r="F3732" s="275" t="s">
        <v>457</v>
      </c>
      <c r="G3732" s="275">
        <v>1</v>
      </c>
      <c r="H3732" s="275">
        <f>'Pixel-System'!AD50</f>
        <v>0</v>
      </c>
      <c r="I3732" s="276" t="s">
        <v>6261</v>
      </c>
      <c r="J3732" s="276">
        <f t="shared" si="58"/>
        <v>0</v>
      </c>
      <c r="K3732" s="277"/>
    </row>
    <row r="3733" spans="1:11" x14ac:dyDescent="0.15">
      <c r="A3733" s="274">
        <v>3732</v>
      </c>
      <c r="B3733" s="275" t="s">
        <v>4239</v>
      </c>
      <c r="C3733" s="275" t="s">
        <v>1057</v>
      </c>
      <c r="D3733" s="275">
        <v>0</v>
      </c>
      <c r="E3733" s="275">
        <v>100</v>
      </c>
      <c r="F3733" s="275" t="s">
        <v>457</v>
      </c>
      <c r="G3733" s="275">
        <v>1</v>
      </c>
      <c r="H3733" s="275">
        <f>'Pixel-System'!AD51</f>
        <v>0</v>
      </c>
      <c r="I3733" s="276" t="s">
        <v>6261</v>
      </c>
      <c r="J3733" s="276">
        <f t="shared" si="58"/>
        <v>0</v>
      </c>
      <c r="K3733" s="277"/>
    </row>
    <row r="3734" spans="1:11" x14ac:dyDescent="0.15">
      <c r="A3734" s="274">
        <v>3733</v>
      </c>
      <c r="B3734" s="275" t="s">
        <v>4240</v>
      </c>
      <c r="C3734" s="275" t="s">
        <v>1057</v>
      </c>
      <c r="D3734" s="275">
        <v>0</v>
      </c>
      <c r="E3734" s="275">
        <v>100</v>
      </c>
      <c r="F3734" s="275" t="s">
        <v>457</v>
      </c>
      <c r="G3734" s="275">
        <v>1</v>
      </c>
      <c r="H3734" s="275">
        <f>'Pixel-System'!AD52</f>
        <v>0</v>
      </c>
      <c r="I3734" s="276" t="s">
        <v>6261</v>
      </c>
      <c r="J3734" s="276">
        <f t="shared" si="58"/>
        <v>0</v>
      </c>
      <c r="K3734" s="277"/>
    </row>
    <row r="3735" spans="1:11" x14ac:dyDescent="0.15">
      <c r="A3735" s="274">
        <v>3734</v>
      </c>
      <c r="B3735" s="275" t="s">
        <v>4241</v>
      </c>
      <c r="C3735" s="275" t="s">
        <v>1057</v>
      </c>
      <c r="D3735" s="275">
        <v>0</v>
      </c>
      <c r="E3735" s="275">
        <v>100</v>
      </c>
      <c r="F3735" s="275" t="s">
        <v>457</v>
      </c>
      <c r="G3735" s="275">
        <v>1</v>
      </c>
      <c r="H3735" s="275">
        <f>'Pixel-System'!AD53</f>
        <v>0</v>
      </c>
      <c r="I3735" s="276" t="s">
        <v>6261</v>
      </c>
      <c r="J3735" s="276">
        <f t="shared" si="58"/>
        <v>0</v>
      </c>
      <c r="K3735" s="277"/>
    </row>
    <row r="3736" spans="1:11" x14ac:dyDescent="0.15">
      <c r="A3736" s="274">
        <v>3735</v>
      </c>
      <c r="B3736" s="275" t="s">
        <v>4242</v>
      </c>
      <c r="C3736" s="275" t="s">
        <v>1057</v>
      </c>
      <c r="D3736" s="275">
        <v>0</v>
      </c>
      <c r="E3736" s="275">
        <v>100</v>
      </c>
      <c r="F3736" s="275" t="s">
        <v>457</v>
      </c>
      <c r="G3736" s="275">
        <v>1</v>
      </c>
      <c r="H3736" s="275">
        <f>'Pixel-System'!AD54</f>
        <v>0</v>
      </c>
      <c r="I3736" s="276" t="s">
        <v>6261</v>
      </c>
      <c r="J3736" s="276">
        <f t="shared" si="58"/>
        <v>0</v>
      </c>
      <c r="K3736" s="277"/>
    </row>
    <row r="3737" spans="1:11" x14ac:dyDescent="0.15">
      <c r="A3737" s="274">
        <v>3736</v>
      </c>
      <c r="B3737" s="275" t="s">
        <v>4243</v>
      </c>
      <c r="C3737" s="275" t="s">
        <v>1057</v>
      </c>
      <c r="D3737" s="275">
        <v>0</v>
      </c>
      <c r="E3737" s="275">
        <v>100</v>
      </c>
      <c r="F3737" s="275" t="s">
        <v>457</v>
      </c>
      <c r="G3737" s="275">
        <v>1</v>
      </c>
      <c r="H3737" s="275">
        <f>'Pixel-System'!AD55</f>
        <v>0</v>
      </c>
      <c r="I3737" s="276" t="s">
        <v>6261</v>
      </c>
      <c r="J3737" s="276">
        <f t="shared" si="58"/>
        <v>0</v>
      </c>
      <c r="K3737" s="277"/>
    </row>
    <row r="3738" spans="1:11" x14ac:dyDescent="0.15">
      <c r="A3738" s="274">
        <v>3737</v>
      </c>
      <c r="B3738" s="275" t="s">
        <v>4244</v>
      </c>
      <c r="C3738" s="275" t="s">
        <v>1057</v>
      </c>
      <c r="D3738" s="275">
        <v>0</v>
      </c>
      <c r="E3738" s="275">
        <v>100</v>
      </c>
      <c r="F3738" s="275" t="s">
        <v>457</v>
      </c>
      <c r="G3738" s="275">
        <v>1</v>
      </c>
      <c r="H3738" s="275">
        <f>'Pixel-System'!AD56</f>
        <v>0</v>
      </c>
      <c r="I3738" s="276" t="s">
        <v>6261</v>
      </c>
      <c r="J3738" s="276">
        <f t="shared" si="58"/>
        <v>0</v>
      </c>
      <c r="K3738" s="277"/>
    </row>
    <row r="3739" spans="1:11" x14ac:dyDescent="0.15">
      <c r="A3739" s="274">
        <v>3738</v>
      </c>
      <c r="B3739" s="275" t="s">
        <v>4245</v>
      </c>
      <c r="C3739" s="275" t="s">
        <v>1057</v>
      </c>
      <c r="D3739" s="275">
        <v>0</v>
      </c>
      <c r="E3739" s="275">
        <v>100</v>
      </c>
      <c r="F3739" s="275" t="s">
        <v>457</v>
      </c>
      <c r="G3739" s="275">
        <v>1</v>
      </c>
      <c r="H3739" s="275">
        <f>'Pixel-System'!AD57</f>
        <v>0</v>
      </c>
      <c r="I3739" s="276" t="s">
        <v>6261</v>
      </c>
      <c r="J3739" s="276">
        <f t="shared" si="58"/>
        <v>0</v>
      </c>
      <c r="K3739" s="277"/>
    </row>
    <row r="3740" spans="1:11" x14ac:dyDescent="0.15">
      <c r="A3740" s="274">
        <v>3739</v>
      </c>
      <c r="B3740" s="275" t="s">
        <v>4246</v>
      </c>
      <c r="C3740" s="275" t="s">
        <v>1057</v>
      </c>
      <c r="D3740" s="275">
        <v>0</v>
      </c>
      <c r="E3740" s="275">
        <v>100</v>
      </c>
      <c r="F3740" s="275" t="s">
        <v>457</v>
      </c>
      <c r="G3740" s="275">
        <v>1</v>
      </c>
      <c r="H3740" s="275">
        <f>'Pixel-System'!AD58</f>
        <v>0</v>
      </c>
      <c r="I3740" s="276" t="s">
        <v>6261</v>
      </c>
      <c r="J3740" s="276">
        <f t="shared" si="58"/>
        <v>0</v>
      </c>
      <c r="K3740" s="277"/>
    </row>
    <row r="3741" spans="1:11" x14ac:dyDescent="0.15">
      <c r="A3741" s="274">
        <v>3740</v>
      </c>
      <c r="B3741" s="275" t="s">
        <v>4247</v>
      </c>
      <c r="C3741" s="275" t="s">
        <v>1057</v>
      </c>
      <c r="D3741" s="275">
        <v>0</v>
      </c>
      <c r="E3741" s="275">
        <v>100</v>
      </c>
      <c r="F3741" s="275" t="s">
        <v>457</v>
      </c>
      <c r="G3741" s="275">
        <v>1</v>
      </c>
      <c r="H3741" s="275">
        <f>'Pixel-System'!AD59</f>
        <v>0</v>
      </c>
      <c r="I3741" s="276" t="s">
        <v>6261</v>
      </c>
      <c r="J3741" s="276">
        <f t="shared" si="58"/>
        <v>0</v>
      </c>
      <c r="K3741" s="277"/>
    </row>
    <row r="3742" spans="1:11" x14ac:dyDescent="0.15">
      <c r="A3742" s="274">
        <v>3741</v>
      </c>
      <c r="B3742" s="275" t="s">
        <v>4248</v>
      </c>
      <c r="C3742" s="275" t="s">
        <v>1057</v>
      </c>
      <c r="D3742" s="275">
        <v>0</v>
      </c>
      <c r="E3742" s="275">
        <v>100</v>
      </c>
      <c r="F3742" s="275" t="s">
        <v>457</v>
      </c>
      <c r="G3742" s="275">
        <v>1</v>
      </c>
      <c r="H3742" s="275">
        <f>'Pixel-System'!AD60</f>
        <v>0</v>
      </c>
      <c r="I3742" s="276" t="s">
        <v>6261</v>
      </c>
      <c r="J3742" s="276">
        <f t="shared" si="58"/>
        <v>0</v>
      </c>
      <c r="K3742" s="277"/>
    </row>
    <row r="3743" spans="1:11" x14ac:dyDescent="0.15">
      <c r="A3743" s="274">
        <v>3742</v>
      </c>
      <c r="B3743" s="275" t="s">
        <v>4249</v>
      </c>
      <c r="C3743" s="275" t="s">
        <v>1057</v>
      </c>
      <c r="D3743" s="275">
        <v>0</v>
      </c>
      <c r="E3743" s="275">
        <v>100</v>
      </c>
      <c r="F3743" s="275" t="s">
        <v>457</v>
      </c>
      <c r="G3743" s="275">
        <v>1</v>
      </c>
      <c r="H3743" s="275">
        <f>'Pixel-System'!AD61</f>
        <v>0</v>
      </c>
      <c r="I3743" s="276" t="s">
        <v>6261</v>
      </c>
      <c r="J3743" s="276">
        <f t="shared" si="58"/>
        <v>0</v>
      </c>
      <c r="K3743" s="277"/>
    </row>
    <row r="3744" spans="1:11" x14ac:dyDescent="0.15">
      <c r="A3744" s="274">
        <v>3743</v>
      </c>
      <c r="B3744" s="275" t="s">
        <v>4250</v>
      </c>
      <c r="C3744" s="275" t="s">
        <v>1057</v>
      </c>
      <c r="D3744" s="275">
        <v>0</v>
      </c>
      <c r="E3744" s="275">
        <v>100</v>
      </c>
      <c r="F3744" s="275" t="s">
        <v>457</v>
      </c>
      <c r="G3744" s="275">
        <v>1</v>
      </c>
      <c r="H3744" s="275">
        <f>'Pixel-System'!AD62</f>
        <v>0</v>
      </c>
      <c r="I3744" s="276" t="s">
        <v>6261</v>
      </c>
      <c r="J3744" s="276">
        <f t="shared" si="58"/>
        <v>0</v>
      </c>
      <c r="K3744" s="277"/>
    </row>
    <row r="3745" spans="1:11" x14ac:dyDescent="0.15">
      <c r="A3745" s="274">
        <v>3744</v>
      </c>
      <c r="B3745" s="275" t="s">
        <v>4251</v>
      </c>
      <c r="C3745" s="275" t="s">
        <v>1057</v>
      </c>
      <c r="D3745" s="275">
        <v>0</v>
      </c>
      <c r="E3745" s="275">
        <v>100</v>
      </c>
      <c r="F3745" s="275" t="s">
        <v>457</v>
      </c>
      <c r="G3745" s="275">
        <v>1</v>
      </c>
      <c r="H3745" s="275">
        <f>'Pixel-System'!AD63</f>
        <v>0</v>
      </c>
      <c r="I3745" s="276" t="s">
        <v>6261</v>
      </c>
      <c r="J3745" s="276">
        <f t="shared" si="58"/>
        <v>0</v>
      </c>
      <c r="K3745" s="277"/>
    </row>
    <row r="3746" spans="1:11" x14ac:dyDescent="0.15">
      <c r="A3746" s="274">
        <v>3745</v>
      </c>
      <c r="B3746" s="275" t="s">
        <v>4252</v>
      </c>
      <c r="C3746" s="275" t="s">
        <v>1057</v>
      </c>
      <c r="D3746" s="275">
        <v>0</v>
      </c>
      <c r="E3746" s="275">
        <v>100</v>
      </c>
      <c r="F3746" s="275" t="s">
        <v>457</v>
      </c>
      <c r="G3746" s="275">
        <v>1</v>
      </c>
      <c r="H3746" s="275">
        <f>'Pixel-System'!AD64</f>
        <v>0</v>
      </c>
      <c r="I3746" s="276" t="s">
        <v>6261</v>
      </c>
      <c r="J3746" s="276">
        <f t="shared" si="58"/>
        <v>0</v>
      </c>
      <c r="K3746" s="277"/>
    </row>
    <row r="3747" spans="1:11" x14ac:dyDescent="0.15">
      <c r="A3747" s="274">
        <v>3746</v>
      </c>
      <c r="B3747" s="275" t="s">
        <v>4253</v>
      </c>
      <c r="C3747" s="275" t="s">
        <v>1057</v>
      </c>
      <c r="D3747" s="275">
        <v>0</v>
      </c>
      <c r="E3747" s="275">
        <v>100</v>
      </c>
      <c r="F3747" s="275" t="s">
        <v>457</v>
      </c>
      <c r="G3747" s="275">
        <v>1</v>
      </c>
      <c r="H3747" s="275">
        <f>'Pixel-System'!AD65</f>
        <v>0</v>
      </c>
      <c r="I3747" s="276" t="s">
        <v>6261</v>
      </c>
      <c r="J3747" s="276">
        <f t="shared" si="58"/>
        <v>0</v>
      </c>
      <c r="K3747" s="277"/>
    </row>
    <row r="3748" spans="1:11" x14ac:dyDescent="0.15">
      <c r="A3748" s="274">
        <v>3747</v>
      </c>
      <c r="B3748" s="275" t="s">
        <v>4254</v>
      </c>
      <c r="C3748" s="275" t="s">
        <v>1057</v>
      </c>
      <c r="D3748" s="275">
        <v>0</v>
      </c>
      <c r="E3748" s="275">
        <v>100</v>
      </c>
      <c r="F3748" s="275" t="s">
        <v>457</v>
      </c>
      <c r="G3748" s="275">
        <v>1</v>
      </c>
      <c r="H3748" s="275">
        <f>'Pixel-System'!AD66</f>
        <v>0</v>
      </c>
      <c r="I3748" s="276" t="s">
        <v>6261</v>
      </c>
      <c r="J3748" s="276">
        <f t="shared" si="58"/>
        <v>0</v>
      </c>
      <c r="K3748" s="277"/>
    </row>
    <row r="3749" spans="1:11" x14ac:dyDescent="0.15">
      <c r="A3749" s="274">
        <v>3748</v>
      </c>
      <c r="B3749" s="275" t="s">
        <v>4255</v>
      </c>
      <c r="C3749" s="275" t="s">
        <v>1057</v>
      </c>
      <c r="D3749" s="275">
        <v>0</v>
      </c>
      <c r="E3749" s="275">
        <v>100</v>
      </c>
      <c r="F3749" s="275" t="s">
        <v>457</v>
      </c>
      <c r="G3749" s="275">
        <v>1</v>
      </c>
      <c r="H3749" s="275">
        <f>'Pixel-System'!AD67</f>
        <v>0</v>
      </c>
      <c r="I3749" s="276" t="s">
        <v>6261</v>
      </c>
      <c r="J3749" s="276">
        <f t="shared" si="58"/>
        <v>0</v>
      </c>
      <c r="K3749" s="277"/>
    </row>
    <row r="3750" spans="1:11" x14ac:dyDescent="0.15">
      <c r="A3750" s="274">
        <v>3749</v>
      </c>
      <c r="B3750" s="275" t="s">
        <v>4256</v>
      </c>
      <c r="C3750" s="275" t="s">
        <v>1057</v>
      </c>
      <c r="D3750" s="275">
        <v>0</v>
      </c>
      <c r="E3750" s="275">
        <v>100</v>
      </c>
      <c r="F3750" s="275" t="s">
        <v>457</v>
      </c>
      <c r="G3750" s="275">
        <v>1</v>
      </c>
      <c r="H3750" s="275">
        <f>'Pixel-System'!AD68</f>
        <v>0</v>
      </c>
      <c r="I3750" s="276" t="s">
        <v>6261</v>
      </c>
      <c r="J3750" s="276">
        <f t="shared" si="58"/>
        <v>0</v>
      </c>
      <c r="K3750" s="277"/>
    </row>
    <row r="3751" spans="1:11" x14ac:dyDescent="0.15">
      <c r="A3751" s="274">
        <v>3750</v>
      </c>
      <c r="B3751" s="275" t="s">
        <v>4257</v>
      </c>
      <c r="C3751" s="275" t="s">
        <v>1057</v>
      </c>
      <c r="D3751" s="275">
        <v>0</v>
      </c>
      <c r="E3751" s="275">
        <v>100</v>
      </c>
      <c r="F3751" s="275" t="s">
        <v>457</v>
      </c>
      <c r="G3751" s="275">
        <v>1</v>
      </c>
      <c r="H3751" s="275">
        <f>'Pixel-System'!AD69</f>
        <v>0</v>
      </c>
      <c r="I3751" s="276" t="s">
        <v>6261</v>
      </c>
      <c r="J3751" s="276">
        <f t="shared" si="58"/>
        <v>0</v>
      </c>
      <c r="K3751" s="277"/>
    </row>
    <row r="3752" spans="1:11" x14ac:dyDescent="0.15">
      <c r="A3752" s="274">
        <v>3751</v>
      </c>
      <c r="B3752" s="275" t="s">
        <v>4258</v>
      </c>
      <c r="C3752" s="275" t="s">
        <v>1057</v>
      </c>
      <c r="D3752" s="275">
        <v>0</v>
      </c>
      <c r="E3752" s="275">
        <v>100</v>
      </c>
      <c r="F3752" s="275" t="s">
        <v>457</v>
      </c>
      <c r="G3752" s="275">
        <v>1</v>
      </c>
      <c r="H3752" s="275">
        <f>'Pixel-System'!AD70</f>
        <v>0</v>
      </c>
      <c r="I3752" s="276" t="s">
        <v>6261</v>
      </c>
      <c r="J3752" s="276">
        <f t="shared" si="58"/>
        <v>0</v>
      </c>
      <c r="K3752" s="277"/>
    </row>
    <row r="3753" spans="1:11" x14ac:dyDescent="0.15">
      <c r="A3753" s="274">
        <v>3752</v>
      </c>
      <c r="B3753" s="275" t="s">
        <v>4259</v>
      </c>
      <c r="C3753" s="275" t="s">
        <v>1057</v>
      </c>
      <c r="D3753" s="275">
        <v>0</v>
      </c>
      <c r="E3753" s="275">
        <v>100</v>
      </c>
      <c r="F3753" s="275" t="s">
        <v>457</v>
      </c>
      <c r="G3753" s="275">
        <v>1</v>
      </c>
      <c r="H3753" s="275">
        <f>'Pixel-System'!AD71</f>
        <v>0</v>
      </c>
      <c r="I3753" s="276" t="s">
        <v>6261</v>
      </c>
      <c r="J3753" s="276">
        <f t="shared" si="58"/>
        <v>0</v>
      </c>
      <c r="K3753" s="277"/>
    </row>
    <row r="3754" spans="1:11" x14ac:dyDescent="0.15">
      <c r="A3754" s="274">
        <v>3753</v>
      </c>
      <c r="B3754" s="275" t="s">
        <v>4260</v>
      </c>
      <c r="C3754" s="275" t="s">
        <v>1057</v>
      </c>
      <c r="D3754" s="275">
        <v>0</v>
      </c>
      <c r="E3754" s="275">
        <v>100</v>
      </c>
      <c r="F3754" s="275" t="s">
        <v>457</v>
      </c>
      <c r="G3754" s="275">
        <v>1</v>
      </c>
      <c r="H3754" s="275">
        <f>'Pixel-System'!AD72</f>
        <v>0</v>
      </c>
      <c r="I3754" s="276" t="s">
        <v>6261</v>
      </c>
      <c r="J3754" s="276">
        <f t="shared" si="58"/>
        <v>0</v>
      </c>
      <c r="K3754" s="277"/>
    </row>
    <row r="3755" spans="1:11" x14ac:dyDescent="0.15">
      <c r="A3755" s="274">
        <v>3754</v>
      </c>
      <c r="B3755" s="275" t="s">
        <v>4261</v>
      </c>
      <c r="C3755" s="275" t="s">
        <v>1057</v>
      </c>
      <c r="D3755" s="275">
        <v>0</v>
      </c>
      <c r="E3755" s="275">
        <v>100</v>
      </c>
      <c r="F3755" s="275" t="s">
        <v>457</v>
      </c>
      <c r="G3755" s="275">
        <v>1</v>
      </c>
      <c r="H3755" s="275">
        <f>'Pixel-System'!AD73</f>
        <v>0</v>
      </c>
      <c r="I3755" s="276" t="s">
        <v>6261</v>
      </c>
      <c r="J3755" s="276">
        <f t="shared" si="58"/>
        <v>0</v>
      </c>
      <c r="K3755" s="277"/>
    </row>
    <row r="3756" spans="1:11" x14ac:dyDescent="0.15">
      <c r="A3756" s="274">
        <v>3755</v>
      </c>
      <c r="B3756" s="275" t="s">
        <v>4197</v>
      </c>
      <c r="C3756" s="275" t="s">
        <v>1057</v>
      </c>
      <c r="D3756" s="275">
        <v>0</v>
      </c>
      <c r="E3756" s="275">
        <v>100</v>
      </c>
      <c r="F3756" s="275" t="s">
        <v>457</v>
      </c>
      <c r="G3756" s="275">
        <v>1</v>
      </c>
      <c r="H3756" s="275">
        <f>'Pixel-System'!AD74</f>
        <v>40</v>
      </c>
      <c r="I3756" s="276" t="s">
        <v>6261</v>
      </c>
      <c r="J3756" s="276">
        <f t="shared" si="58"/>
        <v>4000</v>
      </c>
      <c r="K3756" s="277"/>
    </row>
    <row r="3757" spans="1:11" x14ac:dyDescent="0.15">
      <c r="A3757" s="274">
        <v>3756</v>
      </c>
      <c r="B3757" s="275" t="s">
        <v>4262</v>
      </c>
      <c r="C3757" s="275" t="s">
        <v>1057</v>
      </c>
      <c r="D3757" s="275">
        <v>0</v>
      </c>
      <c r="E3757" s="275">
        <v>100</v>
      </c>
      <c r="F3757" s="275" t="s">
        <v>457</v>
      </c>
      <c r="G3757" s="275">
        <v>1</v>
      </c>
      <c r="H3757" s="275">
        <f>'Pixel-System'!AD75</f>
        <v>80</v>
      </c>
      <c r="I3757" s="276" t="s">
        <v>6261</v>
      </c>
      <c r="J3757" s="276">
        <f t="shared" si="58"/>
        <v>8000</v>
      </c>
      <c r="K3757" s="277"/>
    </row>
    <row r="3758" spans="1:11" x14ac:dyDescent="0.15">
      <c r="A3758" s="274">
        <v>3757</v>
      </c>
      <c r="B3758" s="275" t="s">
        <v>4263</v>
      </c>
      <c r="C3758" s="275" t="s">
        <v>1057</v>
      </c>
      <c r="D3758" s="275">
        <v>0</v>
      </c>
      <c r="E3758" s="275">
        <v>100</v>
      </c>
      <c r="F3758" s="275" t="s">
        <v>457</v>
      </c>
      <c r="G3758" s="275">
        <v>1</v>
      </c>
      <c r="H3758" s="275">
        <f>'Pixel-System'!AD76</f>
        <v>73</v>
      </c>
      <c r="I3758" s="276" t="s">
        <v>6261</v>
      </c>
      <c r="J3758" s="276">
        <f t="shared" si="58"/>
        <v>7300</v>
      </c>
      <c r="K3758" s="277"/>
    </row>
    <row r="3759" spans="1:11" x14ac:dyDescent="0.15">
      <c r="A3759" s="274">
        <v>3758</v>
      </c>
      <c r="B3759" s="275" t="s">
        <v>4264</v>
      </c>
      <c r="C3759" s="275" t="s">
        <v>1057</v>
      </c>
      <c r="D3759" s="275">
        <v>0</v>
      </c>
      <c r="E3759" s="275">
        <v>100</v>
      </c>
      <c r="F3759" s="275" t="s">
        <v>457</v>
      </c>
      <c r="G3759" s="275">
        <v>1</v>
      </c>
      <c r="H3759" s="275">
        <f>'Pixel-System'!AD77</f>
        <v>66</v>
      </c>
      <c r="I3759" s="276" t="s">
        <v>6261</v>
      </c>
      <c r="J3759" s="276">
        <f t="shared" si="58"/>
        <v>6600</v>
      </c>
      <c r="K3759" s="277"/>
    </row>
    <row r="3760" spans="1:11" x14ac:dyDescent="0.15">
      <c r="A3760" s="274">
        <v>3759</v>
      </c>
      <c r="B3760" s="275" t="s">
        <v>4265</v>
      </c>
      <c r="C3760" s="275" t="s">
        <v>1057</v>
      </c>
      <c r="D3760" s="275">
        <v>0</v>
      </c>
      <c r="E3760" s="275">
        <v>100</v>
      </c>
      <c r="F3760" s="275" t="s">
        <v>457</v>
      </c>
      <c r="G3760" s="275">
        <v>1</v>
      </c>
      <c r="H3760" s="275">
        <f>'Pixel-System'!AD78</f>
        <v>59</v>
      </c>
      <c r="I3760" s="276" t="s">
        <v>6261</v>
      </c>
      <c r="J3760" s="276">
        <f t="shared" si="58"/>
        <v>5900</v>
      </c>
      <c r="K3760" s="277"/>
    </row>
    <row r="3761" spans="1:11" x14ac:dyDescent="0.15">
      <c r="A3761" s="274">
        <v>3760</v>
      </c>
      <c r="B3761" s="275" t="s">
        <v>4266</v>
      </c>
      <c r="C3761" s="275" t="s">
        <v>1057</v>
      </c>
      <c r="D3761" s="275">
        <v>0</v>
      </c>
      <c r="E3761" s="275">
        <v>100</v>
      </c>
      <c r="F3761" s="275" t="s">
        <v>457</v>
      </c>
      <c r="G3761" s="275">
        <v>1</v>
      </c>
      <c r="H3761" s="275">
        <f>'Pixel-System'!AD79</f>
        <v>52</v>
      </c>
      <c r="I3761" s="276" t="s">
        <v>6261</v>
      </c>
      <c r="J3761" s="276">
        <f t="shared" si="58"/>
        <v>5200</v>
      </c>
      <c r="K3761" s="277"/>
    </row>
    <row r="3762" spans="1:11" x14ac:dyDescent="0.15">
      <c r="A3762" s="274">
        <v>3761</v>
      </c>
      <c r="B3762" s="275" t="s">
        <v>4267</v>
      </c>
      <c r="C3762" s="275" t="s">
        <v>1057</v>
      </c>
      <c r="D3762" s="275">
        <v>0</v>
      </c>
      <c r="E3762" s="275">
        <v>100</v>
      </c>
      <c r="F3762" s="275" t="s">
        <v>457</v>
      </c>
      <c r="G3762" s="275">
        <v>1</v>
      </c>
      <c r="H3762" s="275">
        <f>'Pixel-System'!AD80</f>
        <v>45</v>
      </c>
      <c r="I3762" s="276" t="s">
        <v>6261</v>
      </c>
      <c r="J3762" s="276">
        <f t="shared" si="58"/>
        <v>4500</v>
      </c>
      <c r="K3762" s="277"/>
    </row>
    <row r="3763" spans="1:11" x14ac:dyDescent="0.15">
      <c r="A3763" s="274">
        <v>3762</v>
      </c>
      <c r="B3763" s="275" t="s">
        <v>4268</v>
      </c>
      <c r="C3763" s="275" t="s">
        <v>1057</v>
      </c>
      <c r="D3763" s="275">
        <v>0</v>
      </c>
      <c r="E3763" s="275">
        <v>100</v>
      </c>
      <c r="F3763" s="275" t="s">
        <v>457</v>
      </c>
      <c r="G3763" s="275">
        <v>1</v>
      </c>
      <c r="H3763" s="275">
        <f>'Pixel-System'!AD81</f>
        <v>38</v>
      </c>
      <c r="I3763" s="276" t="s">
        <v>6261</v>
      </c>
      <c r="J3763" s="276">
        <f t="shared" si="58"/>
        <v>3800</v>
      </c>
      <c r="K3763" s="277"/>
    </row>
    <row r="3764" spans="1:11" x14ac:dyDescent="0.15">
      <c r="A3764" s="274">
        <v>3763</v>
      </c>
      <c r="B3764" s="275" t="s">
        <v>4269</v>
      </c>
      <c r="C3764" s="275" t="s">
        <v>1057</v>
      </c>
      <c r="D3764" s="275">
        <v>0</v>
      </c>
      <c r="E3764" s="275">
        <v>100</v>
      </c>
      <c r="F3764" s="275" t="s">
        <v>457</v>
      </c>
      <c r="G3764" s="275">
        <v>1</v>
      </c>
      <c r="H3764" s="275">
        <f>'Pixel-System'!AD82</f>
        <v>31</v>
      </c>
      <c r="I3764" s="276" t="s">
        <v>6261</v>
      </c>
      <c r="J3764" s="276">
        <f t="shared" si="58"/>
        <v>3100</v>
      </c>
      <c r="K3764" s="277"/>
    </row>
    <row r="3765" spans="1:11" x14ac:dyDescent="0.15">
      <c r="A3765" s="274">
        <v>3764</v>
      </c>
      <c r="B3765" s="275" t="s">
        <v>4270</v>
      </c>
      <c r="C3765" s="275" t="s">
        <v>1057</v>
      </c>
      <c r="D3765" s="275">
        <v>0</v>
      </c>
      <c r="E3765" s="275">
        <v>100</v>
      </c>
      <c r="F3765" s="275" t="s">
        <v>457</v>
      </c>
      <c r="G3765" s="275">
        <v>1</v>
      </c>
      <c r="H3765" s="275">
        <f>'Pixel-System'!AD83</f>
        <v>24</v>
      </c>
      <c r="I3765" s="276" t="s">
        <v>6261</v>
      </c>
      <c r="J3765" s="276">
        <f t="shared" si="58"/>
        <v>2400</v>
      </c>
      <c r="K3765" s="277"/>
    </row>
    <row r="3766" spans="1:11" x14ac:dyDescent="0.15">
      <c r="A3766" s="274">
        <v>3765</v>
      </c>
      <c r="B3766" s="275" t="s">
        <v>4271</v>
      </c>
      <c r="C3766" s="275" t="s">
        <v>1057</v>
      </c>
      <c r="D3766" s="275">
        <v>0</v>
      </c>
      <c r="E3766" s="275">
        <v>100</v>
      </c>
      <c r="F3766" s="275" t="s">
        <v>457</v>
      </c>
      <c r="G3766" s="275">
        <v>1</v>
      </c>
      <c r="H3766" s="275">
        <f>'Pixel-System'!AD84</f>
        <v>15</v>
      </c>
      <c r="I3766" s="276" t="s">
        <v>6261</v>
      </c>
      <c r="J3766" s="276">
        <f t="shared" si="58"/>
        <v>1500</v>
      </c>
      <c r="K3766" s="277"/>
    </row>
    <row r="3767" spans="1:11" x14ac:dyDescent="0.15">
      <c r="A3767" s="274">
        <v>3766</v>
      </c>
      <c r="B3767" s="275" t="s">
        <v>4272</v>
      </c>
      <c r="C3767" s="275" t="s">
        <v>1057</v>
      </c>
      <c r="D3767" s="275">
        <v>0</v>
      </c>
      <c r="E3767" s="275">
        <v>100</v>
      </c>
      <c r="F3767" s="275" t="s">
        <v>457</v>
      </c>
      <c r="G3767" s="275">
        <v>1</v>
      </c>
      <c r="H3767" s="275">
        <f>'Pixel-System'!AD85</f>
        <v>11</v>
      </c>
      <c r="I3767" s="276" t="s">
        <v>6261</v>
      </c>
      <c r="J3767" s="276">
        <f t="shared" si="58"/>
        <v>1100</v>
      </c>
      <c r="K3767" s="277"/>
    </row>
    <row r="3768" spans="1:11" x14ac:dyDescent="0.15">
      <c r="A3768" s="274">
        <v>3767</v>
      </c>
      <c r="B3768" s="275" t="s">
        <v>4273</v>
      </c>
      <c r="C3768" s="275" t="s">
        <v>1057</v>
      </c>
      <c r="D3768" s="275">
        <v>0</v>
      </c>
      <c r="E3768" s="275">
        <v>100</v>
      </c>
      <c r="F3768" s="275" t="s">
        <v>457</v>
      </c>
      <c r="G3768" s="275">
        <v>1</v>
      </c>
      <c r="H3768" s="275">
        <f>'Pixel-System'!AD86</f>
        <v>10</v>
      </c>
      <c r="I3768" s="276" t="s">
        <v>6261</v>
      </c>
      <c r="J3768" s="276">
        <f t="shared" si="58"/>
        <v>1000</v>
      </c>
      <c r="K3768" s="277"/>
    </row>
    <row r="3769" spans="1:11" x14ac:dyDescent="0.15">
      <c r="A3769" s="274">
        <v>3768</v>
      </c>
      <c r="B3769" s="275" t="s">
        <v>4274</v>
      </c>
      <c r="C3769" s="275" t="s">
        <v>1057</v>
      </c>
      <c r="D3769" s="275">
        <v>0</v>
      </c>
      <c r="E3769" s="275">
        <v>100</v>
      </c>
      <c r="F3769" s="275" t="s">
        <v>457</v>
      </c>
      <c r="G3769" s="275">
        <v>1</v>
      </c>
      <c r="H3769" s="275">
        <f>'Pixel-System'!AD87</f>
        <v>9</v>
      </c>
      <c r="I3769" s="276" t="s">
        <v>6261</v>
      </c>
      <c r="J3769" s="276">
        <f t="shared" si="58"/>
        <v>900</v>
      </c>
      <c r="K3769" s="277"/>
    </row>
    <row r="3770" spans="1:11" x14ac:dyDescent="0.15">
      <c r="A3770" s="274">
        <v>3769</v>
      </c>
      <c r="B3770" s="275" t="s">
        <v>4275</v>
      </c>
      <c r="C3770" s="275" t="s">
        <v>1057</v>
      </c>
      <c r="D3770" s="275">
        <v>0</v>
      </c>
      <c r="E3770" s="275">
        <v>100</v>
      </c>
      <c r="F3770" s="275" t="s">
        <v>457</v>
      </c>
      <c r="G3770" s="275">
        <v>1</v>
      </c>
      <c r="H3770" s="275">
        <f>'Pixel-System'!AD88</f>
        <v>8</v>
      </c>
      <c r="I3770" s="276" t="s">
        <v>6261</v>
      </c>
      <c r="J3770" s="276">
        <f t="shared" si="58"/>
        <v>800</v>
      </c>
      <c r="K3770" s="277"/>
    </row>
    <row r="3771" spans="1:11" x14ac:dyDescent="0.15">
      <c r="A3771" s="274">
        <v>3770</v>
      </c>
      <c r="B3771" s="275" t="s">
        <v>4276</v>
      </c>
      <c r="C3771" s="275" t="s">
        <v>1057</v>
      </c>
      <c r="D3771" s="275">
        <v>0</v>
      </c>
      <c r="E3771" s="275">
        <v>100</v>
      </c>
      <c r="F3771" s="275" t="s">
        <v>457</v>
      </c>
      <c r="G3771" s="275">
        <v>1</v>
      </c>
      <c r="H3771" s="275">
        <f>'Pixel-System'!AD89</f>
        <v>24</v>
      </c>
      <c r="I3771" s="276" t="s">
        <v>6261</v>
      </c>
      <c r="J3771" s="276">
        <f t="shared" si="58"/>
        <v>2400</v>
      </c>
      <c r="K3771" s="277"/>
    </row>
    <row r="3772" spans="1:11" x14ac:dyDescent="0.15">
      <c r="A3772" s="274">
        <v>3771</v>
      </c>
      <c r="B3772" s="275" t="s">
        <v>4277</v>
      </c>
      <c r="C3772" s="275" t="s">
        <v>1057</v>
      </c>
      <c r="D3772" s="275">
        <v>0</v>
      </c>
      <c r="E3772" s="275">
        <v>100</v>
      </c>
      <c r="F3772" s="275" t="s">
        <v>457</v>
      </c>
      <c r="G3772" s="275">
        <v>1</v>
      </c>
      <c r="H3772" s="275">
        <f>'Pixel-System'!AD90</f>
        <v>80</v>
      </c>
      <c r="I3772" s="276" t="s">
        <v>6261</v>
      </c>
      <c r="J3772" s="276">
        <f t="shared" si="58"/>
        <v>8000</v>
      </c>
      <c r="K3772" s="277"/>
    </row>
    <row r="3773" spans="1:11" x14ac:dyDescent="0.15">
      <c r="A3773" s="274">
        <v>3772</v>
      </c>
      <c r="B3773" s="275" t="s">
        <v>4278</v>
      </c>
      <c r="C3773" s="275" t="s">
        <v>1057</v>
      </c>
      <c r="D3773" s="275">
        <v>0</v>
      </c>
      <c r="E3773" s="275">
        <v>100</v>
      </c>
      <c r="F3773" s="275" t="s">
        <v>457</v>
      </c>
      <c r="G3773" s="275">
        <v>1</v>
      </c>
      <c r="H3773" s="275">
        <f>'Pixel-System'!AD91</f>
        <v>73</v>
      </c>
      <c r="I3773" s="276" t="s">
        <v>6261</v>
      </c>
      <c r="J3773" s="276">
        <f t="shared" si="58"/>
        <v>7300</v>
      </c>
      <c r="K3773" s="277"/>
    </row>
    <row r="3774" spans="1:11" x14ac:dyDescent="0.15">
      <c r="A3774" s="274">
        <v>3773</v>
      </c>
      <c r="B3774" s="275" t="s">
        <v>4279</v>
      </c>
      <c r="C3774" s="275" t="s">
        <v>1057</v>
      </c>
      <c r="D3774" s="275">
        <v>0</v>
      </c>
      <c r="E3774" s="275">
        <v>100</v>
      </c>
      <c r="F3774" s="275" t="s">
        <v>457</v>
      </c>
      <c r="G3774" s="275">
        <v>1</v>
      </c>
      <c r="H3774" s="275">
        <f>'Pixel-System'!AD92</f>
        <v>66</v>
      </c>
      <c r="I3774" s="276" t="s">
        <v>6261</v>
      </c>
      <c r="J3774" s="276">
        <f t="shared" si="58"/>
        <v>6600</v>
      </c>
      <c r="K3774" s="277"/>
    </row>
    <row r="3775" spans="1:11" x14ac:dyDescent="0.15">
      <c r="A3775" s="274">
        <v>3774</v>
      </c>
      <c r="B3775" s="275" t="s">
        <v>4280</v>
      </c>
      <c r="C3775" s="275" t="s">
        <v>1057</v>
      </c>
      <c r="D3775" s="275">
        <v>0</v>
      </c>
      <c r="E3775" s="275">
        <v>100</v>
      </c>
      <c r="F3775" s="275" t="s">
        <v>457</v>
      </c>
      <c r="G3775" s="275">
        <v>1</v>
      </c>
      <c r="H3775" s="275">
        <f>'Pixel-System'!AD93</f>
        <v>59</v>
      </c>
      <c r="I3775" s="276" t="s">
        <v>6261</v>
      </c>
      <c r="J3775" s="276">
        <f t="shared" si="58"/>
        <v>5900</v>
      </c>
      <c r="K3775" s="277"/>
    </row>
    <row r="3776" spans="1:11" x14ac:dyDescent="0.15">
      <c r="A3776" s="274">
        <v>3775</v>
      </c>
      <c r="B3776" s="275" t="s">
        <v>4281</v>
      </c>
      <c r="C3776" s="275" t="s">
        <v>1057</v>
      </c>
      <c r="D3776" s="275">
        <v>0</v>
      </c>
      <c r="E3776" s="275">
        <v>100</v>
      </c>
      <c r="F3776" s="275" t="s">
        <v>457</v>
      </c>
      <c r="G3776" s="275">
        <v>1</v>
      </c>
      <c r="H3776" s="275">
        <f>'Pixel-System'!AD94</f>
        <v>52</v>
      </c>
      <c r="I3776" s="276" t="s">
        <v>6261</v>
      </c>
      <c r="J3776" s="276">
        <f t="shared" si="58"/>
        <v>5200</v>
      </c>
      <c r="K3776" s="277"/>
    </row>
    <row r="3777" spans="1:11" x14ac:dyDescent="0.15">
      <c r="A3777" s="274">
        <v>3776</v>
      </c>
      <c r="B3777" s="275" t="s">
        <v>4282</v>
      </c>
      <c r="C3777" s="275" t="s">
        <v>1057</v>
      </c>
      <c r="D3777" s="275">
        <v>0</v>
      </c>
      <c r="E3777" s="275">
        <v>100</v>
      </c>
      <c r="F3777" s="275" t="s">
        <v>457</v>
      </c>
      <c r="G3777" s="275">
        <v>1</v>
      </c>
      <c r="H3777" s="275">
        <f>'Pixel-System'!AD95</f>
        <v>45</v>
      </c>
      <c r="I3777" s="276" t="s">
        <v>6261</v>
      </c>
      <c r="J3777" s="276">
        <f t="shared" si="58"/>
        <v>4500</v>
      </c>
      <c r="K3777" s="277"/>
    </row>
    <row r="3778" spans="1:11" x14ac:dyDescent="0.15">
      <c r="A3778" s="274">
        <v>3777</v>
      </c>
      <c r="B3778" s="275" t="s">
        <v>4283</v>
      </c>
      <c r="C3778" s="275" t="s">
        <v>1057</v>
      </c>
      <c r="D3778" s="275">
        <v>0</v>
      </c>
      <c r="E3778" s="275">
        <v>100</v>
      </c>
      <c r="F3778" s="275" t="s">
        <v>457</v>
      </c>
      <c r="G3778" s="275">
        <v>1</v>
      </c>
      <c r="H3778" s="275">
        <f>'Pixel-System'!AD96</f>
        <v>38</v>
      </c>
      <c r="I3778" s="276" t="s">
        <v>6261</v>
      </c>
      <c r="J3778" s="276">
        <f t="shared" si="58"/>
        <v>3800</v>
      </c>
      <c r="K3778" s="277"/>
    </row>
    <row r="3779" spans="1:11" x14ac:dyDescent="0.15">
      <c r="A3779" s="274">
        <v>3778</v>
      </c>
      <c r="B3779" s="275" t="s">
        <v>4284</v>
      </c>
      <c r="C3779" s="275" t="s">
        <v>1057</v>
      </c>
      <c r="D3779" s="275">
        <v>0</v>
      </c>
      <c r="E3779" s="275">
        <v>100</v>
      </c>
      <c r="F3779" s="275" t="s">
        <v>457</v>
      </c>
      <c r="G3779" s="275">
        <v>1</v>
      </c>
      <c r="H3779" s="275">
        <f>'Pixel-System'!AD97</f>
        <v>31</v>
      </c>
      <c r="I3779" s="276" t="s">
        <v>6261</v>
      </c>
      <c r="J3779" s="276">
        <f t="shared" si="58"/>
        <v>3100</v>
      </c>
      <c r="K3779" s="277"/>
    </row>
    <row r="3780" spans="1:11" x14ac:dyDescent="0.15">
      <c r="A3780" s="274">
        <v>3779</v>
      </c>
      <c r="B3780" s="275" t="s">
        <v>4285</v>
      </c>
      <c r="C3780" s="275" t="s">
        <v>1057</v>
      </c>
      <c r="D3780" s="275">
        <v>0</v>
      </c>
      <c r="E3780" s="275">
        <v>100</v>
      </c>
      <c r="F3780" s="275" t="s">
        <v>457</v>
      </c>
      <c r="G3780" s="275">
        <v>1</v>
      </c>
      <c r="H3780" s="275">
        <f>'Pixel-System'!AD98</f>
        <v>24</v>
      </c>
      <c r="I3780" s="276" t="s">
        <v>6261</v>
      </c>
      <c r="J3780" s="276">
        <f t="shared" si="58"/>
        <v>2400</v>
      </c>
      <c r="K3780" s="277"/>
    </row>
    <row r="3781" spans="1:11" x14ac:dyDescent="0.15">
      <c r="A3781" s="274">
        <v>3780</v>
      </c>
      <c r="B3781" s="275" t="s">
        <v>4286</v>
      </c>
      <c r="C3781" s="275" t="s">
        <v>1057</v>
      </c>
      <c r="D3781" s="275">
        <v>0</v>
      </c>
      <c r="E3781" s="275">
        <v>100</v>
      </c>
      <c r="F3781" s="275" t="s">
        <v>457</v>
      </c>
      <c r="G3781" s="275">
        <v>1</v>
      </c>
      <c r="H3781" s="275">
        <f>'Pixel-System'!AD99</f>
        <v>15</v>
      </c>
      <c r="I3781" s="276" t="s">
        <v>6261</v>
      </c>
      <c r="J3781" s="276">
        <f t="shared" si="58"/>
        <v>1500</v>
      </c>
      <c r="K3781" s="277"/>
    </row>
    <row r="3782" spans="1:11" x14ac:dyDescent="0.15">
      <c r="A3782" s="274">
        <v>3781</v>
      </c>
      <c r="B3782" s="275" t="s">
        <v>4287</v>
      </c>
      <c r="C3782" s="275" t="s">
        <v>1057</v>
      </c>
      <c r="D3782" s="275">
        <v>0</v>
      </c>
      <c r="E3782" s="275">
        <v>100</v>
      </c>
      <c r="F3782" s="275" t="s">
        <v>457</v>
      </c>
      <c r="G3782" s="275">
        <v>1</v>
      </c>
      <c r="H3782" s="275">
        <f>'Pixel-System'!AD100</f>
        <v>11</v>
      </c>
      <c r="I3782" s="276" t="s">
        <v>6261</v>
      </c>
      <c r="J3782" s="276">
        <f t="shared" si="58"/>
        <v>1100</v>
      </c>
      <c r="K3782" s="277"/>
    </row>
    <row r="3783" spans="1:11" x14ac:dyDescent="0.15">
      <c r="A3783" s="274">
        <v>3782</v>
      </c>
      <c r="B3783" s="275" t="s">
        <v>4288</v>
      </c>
      <c r="C3783" s="275" t="s">
        <v>1057</v>
      </c>
      <c r="D3783" s="275">
        <v>0</v>
      </c>
      <c r="E3783" s="275">
        <v>100</v>
      </c>
      <c r="F3783" s="275" t="s">
        <v>457</v>
      </c>
      <c r="G3783" s="275">
        <v>1</v>
      </c>
      <c r="H3783" s="275">
        <f>'Pixel-System'!AD101</f>
        <v>10</v>
      </c>
      <c r="I3783" s="276" t="s">
        <v>6261</v>
      </c>
      <c r="J3783" s="276">
        <f t="shared" si="58"/>
        <v>1000</v>
      </c>
      <c r="K3783" s="277"/>
    </row>
    <row r="3784" spans="1:11" x14ac:dyDescent="0.15">
      <c r="A3784" s="274">
        <v>3783</v>
      </c>
      <c r="B3784" s="275" t="s">
        <v>4289</v>
      </c>
      <c r="C3784" s="275" t="s">
        <v>1057</v>
      </c>
      <c r="D3784" s="275">
        <v>0</v>
      </c>
      <c r="E3784" s="275">
        <v>100</v>
      </c>
      <c r="F3784" s="275" t="s">
        <v>457</v>
      </c>
      <c r="G3784" s="275">
        <v>1</v>
      </c>
      <c r="H3784" s="275">
        <f>'Pixel-System'!AD102</f>
        <v>9</v>
      </c>
      <c r="I3784" s="276" t="s">
        <v>6261</v>
      </c>
      <c r="J3784" s="276">
        <f t="shared" si="58"/>
        <v>900</v>
      </c>
      <c r="K3784" s="277"/>
    </row>
    <row r="3785" spans="1:11" x14ac:dyDescent="0.15">
      <c r="A3785" s="274">
        <v>3784</v>
      </c>
      <c r="B3785" s="275" t="s">
        <v>4290</v>
      </c>
      <c r="C3785" s="275" t="s">
        <v>1057</v>
      </c>
      <c r="D3785" s="275">
        <v>0</v>
      </c>
      <c r="E3785" s="275">
        <v>100</v>
      </c>
      <c r="F3785" s="275" t="s">
        <v>457</v>
      </c>
      <c r="G3785" s="275">
        <v>1</v>
      </c>
      <c r="H3785" s="275">
        <f>'Pixel-System'!AD103</f>
        <v>8</v>
      </c>
      <c r="I3785" s="276" t="s">
        <v>6261</v>
      </c>
      <c r="J3785" s="276">
        <f t="shared" si="58"/>
        <v>800</v>
      </c>
      <c r="K3785" s="277"/>
    </row>
    <row r="3786" spans="1:11" x14ac:dyDescent="0.15">
      <c r="A3786" s="274">
        <v>3785</v>
      </c>
      <c r="B3786" s="275" t="s">
        <v>4291</v>
      </c>
      <c r="C3786" s="275" t="s">
        <v>1057</v>
      </c>
      <c r="D3786" s="275">
        <v>0</v>
      </c>
      <c r="E3786" s="275">
        <v>100</v>
      </c>
      <c r="F3786" s="275" t="s">
        <v>457</v>
      </c>
      <c r="G3786" s="275">
        <v>1</v>
      </c>
      <c r="H3786" s="275">
        <f>'Pixel-System'!AD104</f>
        <v>7</v>
      </c>
      <c r="I3786" s="276" t="s">
        <v>6261</v>
      </c>
      <c r="J3786" s="276">
        <f t="shared" si="58"/>
        <v>700</v>
      </c>
      <c r="K3786" s="277"/>
    </row>
    <row r="3787" spans="1:11" x14ac:dyDescent="0.15">
      <c r="A3787" s="274">
        <v>3786</v>
      </c>
      <c r="B3787" s="275" t="s">
        <v>4292</v>
      </c>
      <c r="C3787" s="275" t="s">
        <v>1057</v>
      </c>
      <c r="D3787" s="275">
        <v>0</v>
      </c>
      <c r="E3787" s="275">
        <v>100</v>
      </c>
      <c r="F3787" s="275" t="s">
        <v>457</v>
      </c>
      <c r="G3787" s="275">
        <v>1</v>
      </c>
      <c r="H3787" s="275">
        <f>'Pixel-System'!AD105</f>
        <v>26</v>
      </c>
      <c r="I3787" s="276" t="s">
        <v>6261</v>
      </c>
      <c r="J3787" s="276">
        <f t="shared" si="58"/>
        <v>2600</v>
      </c>
      <c r="K3787" s="277"/>
    </row>
    <row r="3788" spans="1:11" x14ac:dyDescent="0.15">
      <c r="A3788" s="274">
        <v>3787</v>
      </c>
      <c r="B3788" s="275" t="s">
        <v>4296</v>
      </c>
      <c r="C3788" s="275" t="s">
        <v>1057</v>
      </c>
      <c r="D3788" s="275">
        <v>0</v>
      </c>
      <c r="E3788" s="275">
        <v>100</v>
      </c>
      <c r="F3788" s="275" t="s">
        <v>457</v>
      </c>
      <c r="G3788" s="275">
        <v>1</v>
      </c>
      <c r="H3788" s="275">
        <f>'Pixel-System'!AN10</f>
        <v>0</v>
      </c>
      <c r="I3788" s="276" t="s">
        <v>6262</v>
      </c>
      <c r="J3788" s="276">
        <f t="shared" si="58"/>
        <v>0</v>
      </c>
      <c r="K3788" s="277"/>
    </row>
    <row r="3789" spans="1:11" x14ac:dyDescent="0.15">
      <c r="A3789" s="274">
        <v>3788</v>
      </c>
      <c r="B3789" s="275" t="s">
        <v>4297</v>
      </c>
      <c r="C3789" s="275" t="s">
        <v>1057</v>
      </c>
      <c r="D3789" s="275">
        <v>0</v>
      </c>
      <c r="E3789" s="275">
        <v>100</v>
      </c>
      <c r="F3789" s="275" t="s">
        <v>457</v>
      </c>
      <c r="G3789" s="275">
        <v>1</v>
      </c>
      <c r="H3789" s="275">
        <f>'Pixel-System'!AN11</f>
        <v>0</v>
      </c>
      <c r="I3789" s="276" t="s">
        <v>6262</v>
      </c>
      <c r="J3789" s="276">
        <f t="shared" ref="J3789:J3852" si="59">H3789*100</f>
        <v>0</v>
      </c>
      <c r="K3789" s="277"/>
    </row>
    <row r="3790" spans="1:11" x14ac:dyDescent="0.15">
      <c r="A3790" s="274">
        <v>3789</v>
      </c>
      <c r="B3790" s="275" t="s">
        <v>4298</v>
      </c>
      <c r="C3790" s="275" t="s">
        <v>1057</v>
      </c>
      <c r="D3790" s="275">
        <v>0</v>
      </c>
      <c r="E3790" s="275">
        <v>100</v>
      </c>
      <c r="F3790" s="275" t="s">
        <v>457</v>
      </c>
      <c r="G3790" s="275">
        <v>1</v>
      </c>
      <c r="H3790" s="275">
        <f>'Pixel-System'!AN12</f>
        <v>0</v>
      </c>
      <c r="I3790" s="276" t="s">
        <v>6262</v>
      </c>
      <c r="J3790" s="276">
        <f t="shared" si="59"/>
        <v>0</v>
      </c>
      <c r="K3790" s="277"/>
    </row>
    <row r="3791" spans="1:11" x14ac:dyDescent="0.15">
      <c r="A3791" s="274">
        <v>3790</v>
      </c>
      <c r="B3791" s="275" t="s">
        <v>4299</v>
      </c>
      <c r="C3791" s="275" t="s">
        <v>1057</v>
      </c>
      <c r="D3791" s="275">
        <v>0</v>
      </c>
      <c r="E3791" s="275">
        <v>100</v>
      </c>
      <c r="F3791" s="275" t="s">
        <v>457</v>
      </c>
      <c r="G3791" s="275">
        <v>1</v>
      </c>
      <c r="H3791" s="275">
        <f>'Pixel-System'!AN13</f>
        <v>0</v>
      </c>
      <c r="I3791" s="276" t="s">
        <v>6262</v>
      </c>
      <c r="J3791" s="276">
        <f t="shared" si="59"/>
        <v>0</v>
      </c>
      <c r="K3791" s="277"/>
    </row>
    <row r="3792" spans="1:11" x14ac:dyDescent="0.15">
      <c r="A3792" s="274">
        <v>3791</v>
      </c>
      <c r="B3792" s="275" t="s">
        <v>4300</v>
      </c>
      <c r="C3792" s="275" t="s">
        <v>1057</v>
      </c>
      <c r="D3792" s="275">
        <v>0</v>
      </c>
      <c r="E3792" s="275">
        <v>100</v>
      </c>
      <c r="F3792" s="275" t="s">
        <v>457</v>
      </c>
      <c r="G3792" s="275">
        <v>1</v>
      </c>
      <c r="H3792" s="275">
        <f>'Pixel-System'!AN14</f>
        <v>0</v>
      </c>
      <c r="I3792" s="276" t="s">
        <v>6262</v>
      </c>
      <c r="J3792" s="276">
        <f t="shared" si="59"/>
        <v>0</v>
      </c>
      <c r="K3792" s="277"/>
    </row>
    <row r="3793" spans="1:11" x14ac:dyDescent="0.15">
      <c r="A3793" s="274">
        <v>3792</v>
      </c>
      <c r="B3793" s="275" t="s">
        <v>4301</v>
      </c>
      <c r="C3793" s="275" t="s">
        <v>1057</v>
      </c>
      <c r="D3793" s="275">
        <v>0</v>
      </c>
      <c r="E3793" s="275">
        <v>100</v>
      </c>
      <c r="F3793" s="275" t="s">
        <v>457</v>
      </c>
      <c r="G3793" s="275">
        <v>1</v>
      </c>
      <c r="H3793" s="275">
        <f>'Pixel-System'!AN15</f>
        <v>0</v>
      </c>
      <c r="I3793" s="276" t="s">
        <v>6262</v>
      </c>
      <c r="J3793" s="276">
        <f t="shared" si="59"/>
        <v>0</v>
      </c>
      <c r="K3793" s="277"/>
    </row>
    <row r="3794" spans="1:11" x14ac:dyDescent="0.15">
      <c r="A3794" s="274">
        <v>3793</v>
      </c>
      <c r="B3794" s="275" t="s">
        <v>4302</v>
      </c>
      <c r="C3794" s="275" t="s">
        <v>1057</v>
      </c>
      <c r="D3794" s="275">
        <v>0</v>
      </c>
      <c r="E3794" s="275">
        <v>100</v>
      </c>
      <c r="F3794" s="275" t="s">
        <v>457</v>
      </c>
      <c r="G3794" s="275">
        <v>1</v>
      </c>
      <c r="H3794" s="275">
        <f>'Pixel-System'!AN16</f>
        <v>0</v>
      </c>
      <c r="I3794" s="276" t="s">
        <v>6262</v>
      </c>
      <c r="J3794" s="276">
        <f t="shared" si="59"/>
        <v>0</v>
      </c>
      <c r="K3794" s="277"/>
    </row>
    <row r="3795" spans="1:11" x14ac:dyDescent="0.15">
      <c r="A3795" s="274">
        <v>3794</v>
      </c>
      <c r="B3795" s="275" t="s">
        <v>4303</v>
      </c>
      <c r="C3795" s="275" t="s">
        <v>1057</v>
      </c>
      <c r="D3795" s="275">
        <v>0</v>
      </c>
      <c r="E3795" s="275">
        <v>100</v>
      </c>
      <c r="F3795" s="275" t="s">
        <v>457</v>
      </c>
      <c r="G3795" s="275">
        <v>1</v>
      </c>
      <c r="H3795" s="275">
        <f>'Pixel-System'!AN17</f>
        <v>0</v>
      </c>
      <c r="I3795" s="276" t="s">
        <v>6262</v>
      </c>
      <c r="J3795" s="276">
        <f t="shared" si="59"/>
        <v>0</v>
      </c>
      <c r="K3795" s="277"/>
    </row>
    <row r="3796" spans="1:11" x14ac:dyDescent="0.15">
      <c r="A3796" s="274">
        <v>3795</v>
      </c>
      <c r="B3796" s="275" t="s">
        <v>4304</v>
      </c>
      <c r="C3796" s="275" t="s">
        <v>1057</v>
      </c>
      <c r="D3796" s="275">
        <v>0</v>
      </c>
      <c r="E3796" s="275">
        <v>100</v>
      </c>
      <c r="F3796" s="275" t="s">
        <v>457</v>
      </c>
      <c r="G3796" s="275">
        <v>1</v>
      </c>
      <c r="H3796" s="275">
        <f>'Pixel-System'!AN18</f>
        <v>0</v>
      </c>
      <c r="I3796" s="276" t="s">
        <v>6262</v>
      </c>
      <c r="J3796" s="276">
        <f t="shared" si="59"/>
        <v>0</v>
      </c>
      <c r="K3796" s="277"/>
    </row>
    <row r="3797" spans="1:11" x14ac:dyDescent="0.15">
      <c r="A3797" s="274">
        <v>3796</v>
      </c>
      <c r="B3797" s="275" t="s">
        <v>4305</v>
      </c>
      <c r="C3797" s="275" t="s">
        <v>1057</v>
      </c>
      <c r="D3797" s="275">
        <v>0</v>
      </c>
      <c r="E3797" s="275">
        <v>100</v>
      </c>
      <c r="F3797" s="275" t="s">
        <v>457</v>
      </c>
      <c r="G3797" s="275">
        <v>1</v>
      </c>
      <c r="H3797" s="275">
        <f>'Pixel-System'!AN19</f>
        <v>0</v>
      </c>
      <c r="I3797" s="276" t="s">
        <v>6262</v>
      </c>
      <c r="J3797" s="276">
        <f t="shared" si="59"/>
        <v>0</v>
      </c>
      <c r="K3797" s="277"/>
    </row>
    <row r="3798" spans="1:11" x14ac:dyDescent="0.15">
      <c r="A3798" s="274">
        <v>3797</v>
      </c>
      <c r="B3798" s="275" t="s">
        <v>4306</v>
      </c>
      <c r="C3798" s="275" t="s">
        <v>1057</v>
      </c>
      <c r="D3798" s="275">
        <v>0</v>
      </c>
      <c r="E3798" s="275">
        <v>100</v>
      </c>
      <c r="F3798" s="275" t="s">
        <v>457</v>
      </c>
      <c r="G3798" s="275">
        <v>1</v>
      </c>
      <c r="H3798" s="275">
        <f>'Pixel-System'!AN20</f>
        <v>0</v>
      </c>
      <c r="I3798" s="276" t="s">
        <v>6262</v>
      </c>
      <c r="J3798" s="276">
        <f t="shared" si="59"/>
        <v>0</v>
      </c>
      <c r="K3798" s="277"/>
    </row>
    <row r="3799" spans="1:11" x14ac:dyDescent="0.15">
      <c r="A3799" s="274">
        <v>3798</v>
      </c>
      <c r="B3799" s="275" t="s">
        <v>4307</v>
      </c>
      <c r="C3799" s="275" t="s">
        <v>1057</v>
      </c>
      <c r="D3799" s="275">
        <v>0</v>
      </c>
      <c r="E3799" s="275">
        <v>100</v>
      </c>
      <c r="F3799" s="275" t="s">
        <v>457</v>
      </c>
      <c r="G3799" s="275">
        <v>1</v>
      </c>
      <c r="H3799" s="275">
        <f>'Pixel-System'!AN21</f>
        <v>0</v>
      </c>
      <c r="I3799" s="276" t="s">
        <v>6262</v>
      </c>
      <c r="J3799" s="276">
        <f t="shared" si="59"/>
        <v>0</v>
      </c>
      <c r="K3799" s="277"/>
    </row>
    <row r="3800" spans="1:11" x14ac:dyDescent="0.15">
      <c r="A3800" s="274">
        <v>3799</v>
      </c>
      <c r="B3800" s="275" t="s">
        <v>4308</v>
      </c>
      <c r="C3800" s="275" t="s">
        <v>1057</v>
      </c>
      <c r="D3800" s="275">
        <v>0</v>
      </c>
      <c r="E3800" s="275">
        <v>100</v>
      </c>
      <c r="F3800" s="275" t="s">
        <v>457</v>
      </c>
      <c r="G3800" s="275">
        <v>1</v>
      </c>
      <c r="H3800" s="275">
        <f>'Pixel-System'!AN22</f>
        <v>40</v>
      </c>
      <c r="I3800" s="276" t="s">
        <v>6262</v>
      </c>
      <c r="J3800" s="276">
        <f t="shared" si="59"/>
        <v>4000</v>
      </c>
      <c r="K3800" s="277"/>
    </row>
    <row r="3801" spans="1:11" x14ac:dyDescent="0.15">
      <c r="A3801" s="274">
        <v>3800</v>
      </c>
      <c r="B3801" s="275" t="s">
        <v>4309</v>
      </c>
      <c r="C3801" s="275" t="s">
        <v>1057</v>
      </c>
      <c r="D3801" s="275">
        <v>0</v>
      </c>
      <c r="E3801" s="275">
        <v>100</v>
      </c>
      <c r="F3801" s="275" t="s">
        <v>457</v>
      </c>
      <c r="G3801" s="275">
        <v>1</v>
      </c>
      <c r="H3801" s="275">
        <f>'Pixel-System'!AN23</f>
        <v>40</v>
      </c>
      <c r="I3801" s="276" t="s">
        <v>6262</v>
      </c>
      <c r="J3801" s="276">
        <f t="shared" si="59"/>
        <v>4000</v>
      </c>
      <c r="K3801" s="277"/>
    </row>
    <row r="3802" spans="1:11" x14ac:dyDescent="0.15">
      <c r="A3802" s="274">
        <v>3801</v>
      </c>
      <c r="B3802" s="275" t="s">
        <v>4310</v>
      </c>
      <c r="C3802" s="275" t="s">
        <v>1057</v>
      </c>
      <c r="D3802" s="275">
        <v>0</v>
      </c>
      <c r="E3802" s="275">
        <v>100</v>
      </c>
      <c r="F3802" s="275" t="s">
        <v>457</v>
      </c>
      <c r="G3802" s="275">
        <v>1</v>
      </c>
      <c r="H3802" s="275">
        <f>'Pixel-System'!AN24</f>
        <v>0</v>
      </c>
      <c r="I3802" s="276" t="s">
        <v>6262</v>
      </c>
      <c r="J3802" s="276">
        <f t="shared" si="59"/>
        <v>0</v>
      </c>
      <c r="K3802" s="277"/>
    </row>
    <row r="3803" spans="1:11" x14ac:dyDescent="0.15">
      <c r="A3803" s="274">
        <v>3802</v>
      </c>
      <c r="B3803" s="275" t="s">
        <v>4311</v>
      </c>
      <c r="C3803" s="275" t="s">
        <v>1057</v>
      </c>
      <c r="D3803" s="275">
        <v>0</v>
      </c>
      <c r="E3803" s="275">
        <v>100</v>
      </c>
      <c r="F3803" s="275" t="s">
        <v>457</v>
      </c>
      <c r="G3803" s="275">
        <v>1</v>
      </c>
      <c r="H3803" s="275">
        <f>'Pixel-System'!AN25</f>
        <v>0</v>
      </c>
      <c r="I3803" s="276" t="s">
        <v>6262</v>
      </c>
      <c r="J3803" s="276">
        <f t="shared" si="59"/>
        <v>0</v>
      </c>
      <c r="K3803" s="277"/>
    </row>
    <row r="3804" spans="1:11" x14ac:dyDescent="0.15">
      <c r="A3804" s="274">
        <v>3803</v>
      </c>
      <c r="B3804" s="275" t="s">
        <v>4293</v>
      </c>
      <c r="C3804" s="275" t="s">
        <v>1057</v>
      </c>
      <c r="D3804" s="275">
        <v>0</v>
      </c>
      <c r="E3804" s="275">
        <v>100</v>
      </c>
      <c r="F3804" s="275" t="s">
        <v>457</v>
      </c>
      <c r="G3804" s="275">
        <v>1</v>
      </c>
      <c r="H3804" s="275">
        <f>'Pixel-System'!AN26</f>
        <v>0</v>
      </c>
      <c r="I3804" s="276" t="s">
        <v>6262</v>
      </c>
      <c r="J3804" s="276">
        <f t="shared" si="59"/>
        <v>0</v>
      </c>
      <c r="K3804" s="277"/>
    </row>
    <row r="3805" spans="1:11" x14ac:dyDescent="0.15">
      <c r="A3805" s="274">
        <v>3804</v>
      </c>
      <c r="B3805" s="275" t="s">
        <v>4312</v>
      </c>
      <c r="C3805" s="275" t="s">
        <v>1057</v>
      </c>
      <c r="D3805" s="275">
        <v>0</v>
      </c>
      <c r="E3805" s="275">
        <v>100</v>
      </c>
      <c r="F3805" s="275" t="s">
        <v>457</v>
      </c>
      <c r="G3805" s="275">
        <v>1</v>
      </c>
      <c r="H3805" s="275">
        <f>'Pixel-System'!AN27</f>
        <v>0</v>
      </c>
      <c r="I3805" s="276" t="s">
        <v>6262</v>
      </c>
      <c r="J3805" s="276">
        <f t="shared" si="59"/>
        <v>0</v>
      </c>
      <c r="K3805" s="277"/>
    </row>
    <row r="3806" spans="1:11" x14ac:dyDescent="0.15">
      <c r="A3806" s="274">
        <v>3805</v>
      </c>
      <c r="B3806" s="275" t="s">
        <v>4313</v>
      </c>
      <c r="C3806" s="275" t="s">
        <v>1057</v>
      </c>
      <c r="D3806" s="275">
        <v>0</v>
      </c>
      <c r="E3806" s="275">
        <v>100</v>
      </c>
      <c r="F3806" s="275" t="s">
        <v>457</v>
      </c>
      <c r="G3806" s="275">
        <v>1</v>
      </c>
      <c r="H3806" s="275">
        <f>'Pixel-System'!AN28</f>
        <v>0</v>
      </c>
      <c r="I3806" s="276" t="s">
        <v>6262</v>
      </c>
      <c r="J3806" s="276">
        <f t="shared" si="59"/>
        <v>0</v>
      </c>
      <c r="K3806" s="277"/>
    </row>
    <row r="3807" spans="1:11" x14ac:dyDescent="0.15">
      <c r="A3807" s="274">
        <v>3806</v>
      </c>
      <c r="B3807" s="275" t="s">
        <v>4314</v>
      </c>
      <c r="C3807" s="275" t="s">
        <v>1057</v>
      </c>
      <c r="D3807" s="275">
        <v>0</v>
      </c>
      <c r="E3807" s="275">
        <v>100</v>
      </c>
      <c r="F3807" s="275" t="s">
        <v>457</v>
      </c>
      <c r="G3807" s="275">
        <v>1</v>
      </c>
      <c r="H3807" s="275">
        <f>'Pixel-System'!AN29</f>
        <v>0</v>
      </c>
      <c r="I3807" s="276" t="s">
        <v>6262</v>
      </c>
      <c r="J3807" s="276">
        <f t="shared" si="59"/>
        <v>0</v>
      </c>
      <c r="K3807" s="277"/>
    </row>
    <row r="3808" spans="1:11" x14ac:dyDescent="0.15">
      <c r="A3808" s="274">
        <v>3807</v>
      </c>
      <c r="B3808" s="275" t="s">
        <v>4315</v>
      </c>
      <c r="C3808" s="275" t="s">
        <v>1057</v>
      </c>
      <c r="D3808" s="275">
        <v>0</v>
      </c>
      <c r="E3808" s="275">
        <v>100</v>
      </c>
      <c r="F3808" s="275" t="s">
        <v>457</v>
      </c>
      <c r="G3808" s="275">
        <v>1</v>
      </c>
      <c r="H3808" s="275">
        <f>'Pixel-System'!AN30</f>
        <v>0</v>
      </c>
      <c r="I3808" s="276" t="s">
        <v>6262</v>
      </c>
      <c r="J3808" s="276">
        <f t="shared" si="59"/>
        <v>0</v>
      </c>
      <c r="K3808" s="277"/>
    </row>
    <row r="3809" spans="1:11" x14ac:dyDescent="0.15">
      <c r="A3809" s="274">
        <v>3808</v>
      </c>
      <c r="B3809" s="275" t="s">
        <v>4316</v>
      </c>
      <c r="C3809" s="275" t="s">
        <v>1057</v>
      </c>
      <c r="D3809" s="275">
        <v>0</v>
      </c>
      <c r="E3809" s="275">
        <v>100</v>
      </c>
      <c r="F3809" s="275" t="s">
        <v>457</v>
      </c>
      <c r="G3809" s="275">
        <v>1</v>
      </c>
      <c r="H3809" s="275">
        <f>'Pixel-System'!AN31</f>
        <v>0</v>
      </c>
      <c r="I3809" s="276" t="s">
        <v>6262</v>
      </c>
      <c r="J3809" s="276">
        <f t="shared" si="59"/>
        <v>0</v>
      </c>
      <c r="K3809" s="277"/>
    </row>
    <row r="3810" spans="1:11" x14ac:dyDescent="0.15">
      <c r="A3810" s="274">
        <v>3809</v>
      </c>
      <c r="B3810" s="275" t="s">
        <v>4317</v>
      </c>
      <c r="C3810" s="275" t="s">
        <v>1057</v>
      </c>
      <c r="D3810" s="275">
        <v>0</v>
      </c>
      <c r="E3810" s="275">
        <v>100</v>
      </c>
      <c r="F3810" s="275" t="s">
        <v>457</v>
      </c>
      <c r="G3810" s="275">
        <v>1</v>
      </c>
      <c r="H3810" s="275">
        <f>'Pixel-System'!AN32</f>
        <v>0</v>
      </c>
      <c r="I3810" s="276" t="s">
        <v>6262</v>
      </c>
      <c r="J3810" s="276">
        <f t="shared" si="59"/>
        <v>0</v>
      </c>
      <c r="K3810" s="277"/>
    </row>
    <row r="3811" spans="1:11" x14ac:dyDescent="0.15">
      <c r="A3811" s="274">
        <v>3810</v>
      </c>
      <c r="B3811" s="275" t="s">
        <v>4318</v>
      </c>
      <c r="C3811" s="275" t="s">
        <v>1057</v>
      </c>
      <c r="D3811" s="275">
        <v>0</v>
      </c>
      <c r="E3811" s="275">
        <v>100</v>
      </c>
      <c r="F3811" s="275" t="s">
        <v>457</v>
      </c>
      <c r="G3811" s="275">
        <v>1</v>
      </c>
      <c r="H3811" s="275">
        <f>'Pixel-System'!AN33</f>
        <v>0</v>
      </c>
      <c r="I3811" s="276" t="s">
        <v>6262</v>
      </c>
      <c r="J3811" s="276">
        <f t="shared" si="59"/>
        <v>0</v>
      </c>
      <c r="K3811" s="277"/>
    </row>
    <row r="3812" spans="1:11" x14ac:dyDescent="0.15">
      <c r="A3812" s="274">
        <v>3811</v>
      </c>
      <c r="B3812" s="275" t="s">
        <v>4319</v>
      </c>
      <c r="C3812" s="275" t="s">
        <v>1057</v>
      </c>
      <c r="D3812" s="275">
        <v>0</v>
      </c>
      <c r="E3812" s="275">
        <v>100</v>
      </c>
      <c r="F3812" s="275" t="s">
        <v>457</v>
      </c>
      <c r="G3812" s="275">
        <v>1</v>
      </c>
      <c r="H3812" s="275">
        <f>'Pixel-System'!AN34</f>
        <v>0</v>
      </c>
      <c r="I3812" s="276" t="s">
        <v>6262</v>
      </c>
      <c r="J3812" s="276">
        <f t="shared" si="59"/>
        <v>0</v>
      </c>
      <c r="K3812" s="277"/>
    </row>
    <row r="3813" spans="1:11" x14ac:dyDescent="0.15">
      <c r="A3813" s="274">
        <v>3812</v>
      </c>
      <c r="B3813" s="275" t="s">
        <v>4320</v>
      </c>
      <c r="C3813" s="275" t="s">
        <v>1057</v>
      </c>
      <c r="D3813" s="275">
        <v>0</v>
      </c>
      <c r="E3813" s="275">
        <v>100</v>
      </c>
      <c r="F3813" s="275" t="s">
        <v>457</v>
      </c>
      <c r="G3813" s="275">
        <v>1</v>
      </c>
      <c r="H3813" s="275">
        <f>'Pixel-System'!AN35</f>
        <v>0</v>
      </c>
      <c r="I3813" s="276" t="s">
        <v>6262</v>
      </c>
      <c r="J3813" s="276">
        <f t="shared" si="59"/>
        <v>0</v>
      </c>
      <c r="K3813" s="277"/>
    </row>
    <row r="3814" spans="1:11" x14ac:dyDescent="0.15">
      <c r="A3814" s="274">
        <v>3813</v>
      </c>
      <c r="B3814" s="275" t="s">
        <v>4321</v>
      </c>
      <c r="C3814" s="275" t="s">
        <v>1057</v>
      </c>
      <c r="D3814" s="275">
        <v>0</v>
      </c>
      <c r="E3814" s="275">
        <v>100</v>
      </c>
      <c r="F3814" s="275" t="s">
        <v>457</v>
      </c>
      <c r="G3814" s="275">
        <v>1</v>
      </c>
      <c r="H3814" s="275">
        <f>'Pixel-System'!AN36</f>
        <v>0</v>
      </c>
      <c r="I3814" s="276" t="s">
        <v>6262</v>
      </c>
      <c r="J3814" s="276">
        <f t="shared" si="59"/>
        <v>0</v>
      </c>
      <c r="K3814" s="277"/>
    </row>
    <row r="3815" spans="1:11" x14ac:dyDescent="0.15">
      <c r="A3815" s="274">
        <v>3814</v>
      </c>
      <c r="B3815" s="275" t="s">
        <v>4322</v>
      </c>
      <c r="C3815" s="275" t="s">
        <v>1057</v>
      </c>
      <c r="D3815" s="275">
        <v>0</v>
      </c>
      <c r="E3815" s="275">
        <v>100</v>
      </c>
      <c r="F3815" s="275" t="s">
        <v>457</v>
      </c>
      <c r="G3815" s="275">
        <v>1</v>
      </c>
      <c r="H3815" s="275">
        <f>'Pixel-System'!AN37</f>
        <v>0</v>
      </c>
      <c r="I3815" s="276" t="s">
        <v>6262</v>
      </c>
      <c r="J3815" s="276">
        <f t="shared" si="59"/>
        <v>0</v>
      </c>
      <c r="K3815" s="277"/>
    </row>
    <row r="3816" spans="1:11" x14ac:dyDescent="0.15">
      <c r="A3816" s="274">
        <v>3815</v>
      </c>
      <c r="B3816" s="275" t="s">
        <v>4323</v>
      </c>
      <c r="C3816" s="275" t="s">
        <v>1057</v>
      </c>
      <c r="D3816" s="275">
        <v>0</v>
      </c>
      <c r="E3816" s="275">
        <v>100</v>
      </c>
      <c r="F3816" s="275" t="s">
        <v>457</v>
      </c>
      <c r="G3816" s="275">
        <v>1</v>
      </c>
      <c r="H3816" s="275">
        <f>'Pixel-System'!AN38</f>
        <v>0</v>
      </c>
      <c r="I3816" s="276" t="s">
        <v>6262</v>
      </c>
      <c r="J3816" s="276">
        <f t="shared" si="59"/>
        <v>0</v>
      </c>
      <c r="K3816" s="277"/>
    </row>
    <row r="3817" spans="1:11" x14ac:dyDescent="0.15">
      <c r="A3817" s="274">
        <v>3816</v>
      </c>
      <c r="B3817" s="275" t="s">
        <v>4324</v>
      </c>
      <c r="C3817" s="275" t="s">
        <v>1057</v>
      </c>
      <c r="D3817" s="275">
        <v>0</v>
      </c>
      <c r="E3817" s="275">
        <v>100</v>
      </c>
      <c r="F3817" s="275" t="s">
        <v>457</v>
      </c>
      <c r="G3817" s="275">
        <v>1</v>
      </c>
      <c r="H3817" s="275">
        <f>'Pixel-System'!AN39</f>
        <v>0</v>
      </c>
      <c r="I3817" s="276" t="s">
        <v>6262</v>
      </c>
      <c r="J3817" s="276">
        <f t="shared" si="59"/>
        <v>0</v>
      </c>
      <c r="K3817" s="277"/>
    </row>
    <row r="3818" spans="1:11" x14ac:dyDescent="0.15">
      <c r="A3818" s="274">
        <v>3817</v>
      </c>
      <c r="B3818" s="275" t="s">
        <v>4325</v>
      </c>
      <c r="C3818" s="275" t="s">
        <v>1057</v>
      </c>
      <c r="D3818" s="275">
        <v>0</v>
      </c>
      <c r="E3818" s="275">
        <v>100</v>
      </c>
      <c r="F3818" s="275" t="s">
        <v>457</v>
      </c>
      <c r="G3818" s="275">
        <v>1</v>
      </c>
      <c r="H3818" s="275">
        <f>'Pixel-System'!AN40</f>
        <v>0</v>
      </c>
      <c r="I3818" s="276" t="s">
        <v>6262</v>
      </c>
      <c r="J3818" s="276">
        <f t="shared" si="59"/>
        <v>0</v>
      </c>
      <c r="K3818" s="277"/>
    </row>
    <row r="3819" spans="1:11" x14ac:dyDescent="0.15">
      <c r="A3819" s="274">
        <v>3818</v>
      </c>
      <c r="B3819" s="275" t="s">
        <v>4326</v>
      </c>
      <c r="C3819" s="275" t="s">
        <v>1057</v>
      </c>
      <c r="D3819" s="275">
        <v>0</v>
      </c>
      <c r="E3819" s="275">
        <v>100</v>
      </c>
      <c r="F3819" s="275" t="s">
        <v>457</v>
      </c>
      <c r="G3819" s="275">
        <v>1</v>
      </c>
      <c r="H3819" s="275">
        <f>'Pixel-System'!AN41</f>
        <v>0</v>
      </c>
      <c r="I3819" s="276" t="s">
        <v>6262</v>
      </c>
      <c r="J3819" s="276">
        <f t="shared" si="59"/>
        <v>0</v>
      </c>
      <c r="K3819" s="277"/>
    </row>
    <row r="3820" spans="1:11" x14ac:dyDescent="0.15">
      <c r="A3820" s="274">
        <v>3819</v>
      </c>
      <c r="B3820" s="275" t="s">
        <v>4327</v>
      </c>
      <c r="C3820" s="275" t="s">
        <v>1057</v>
      </c>
      <c r="D3820" s="275">
        <v>0</v>
      </c>
      <c r="E3820" s="275">
        <v>100</v>
      </c>
      <c r="F3820" s="275" t="s">
        <v>457</v>
      </c>
      <c r="G3820" s="275">
        <v>1</v>
      </c>
      <c r="H3820" s="275">
        <f>'Pixel-System'!AN42</f>
        <v>0</v>
      </c>
      <c r="I3820" s="276" t="s">
        <v>6262</v>
      </c>
      <c r="J3820" s="276">
        <f t="shared" si="59"/>
        <v>0</v>
      </c>
      <c r="K3820" s="277"/>
    </row>
    <row r="3821" spans="1:11" x14ac:dyDescent="0.15">
      <c r="A3821" s="274">
        <v>3820</v>
      </c>
      <c r="B3821" s="275" t="s">
        <v>4328</v>
      </c>
      <c r="C3821" s="275" t="s">
        <v>1057</v>
      </c>
      <c r="D3821" s="275">
        <v>0</v>
      </c>
      <c r="E3821" s="275">
        <v>100</v>
      </c>
      <c r="F3821" s="275" t="s">
        <v>457</v>
      </c>
      <c r="G3821" s="275">
        <v>1</v>
      </c>
      <c r="H3821" s="275">
        <f>'Pixel-System'!AN43</f>
        <v>0</v>
      </c>
      <c r="I3821" s="276" t="s">
        <v>6262</v>
      </c>
      <c r="J3821" s="276">
        <f t="shared" si="59"/>
        <v>0</v>
      </c>
      <c r="K3821" s="277"/>
    </row>
    <row r="3822" spans="1:11" x14ac:dyDescent="0.15">
      <c r="A3822" s="274">
        <v>3821</v>
      </c>
      <c r="B3822" s="275" t="s">
        <v>4329</v>
      </c>
      <c r="C3822" s="275" t="s">
        <v>1057</v>
      </c>
      <c r="D3822" s="275">
        <v>0</v>
      </c>
      <c r="E3822" s="275">
        <v>100</v>
      </c>
      <c r="F3822" s="275" t="s">
        <v>457</v>
      </c>
      <c r="G3822" s="275">
        <v>1</v>
      </c>
      <c r="H3822" s="275">
        <f>'Pixel-System'!AN44</f>
        <v>0</v>
      </c>
      <c r="I3822" s="276" t="s">
        <v>6262</v>
      </c>
      <c r="J3822" s="276">
        <f t="shared" si="59"/>
        <v>0</v>
      </c>
      <c r="K3822" s="277"/>
    </row>
    <row r="3823" spans="1:11" x14ac:dyDescent="0.15">
      <c r="A3823" s="274">
        <v>3822</v>
      </c>
      <c r="B3823" s="275" t="s">
        <v>4330</v>
      </c>
      <c r="C3823" s="275" t="s">
        <v>1057</v>
      </c>
      <c r="D3823" s="275">
        <v>0</v>
      </c>
      <c r="E3823" s="275">
        <v>100</v>
      </c>
      <c r="F3823" s="275" t="s">
        <v>457</v>
      </c>
      <c r="G3823" s="275">
        <v>1</v>
      </c>
      <c r="H3823" s="275">
        <f>'Pixel-System'!AN45</f>
        <v>0</v>
      </c>
      <c r="I3823" s="276" t="s">
        <v>6262</v>
      </c>
      <c r="J3823" s="276">
        <f t="shared" si="59"/>
        <v>0</v>
      </c>
      <c r="K3823" s="277"/>
    </row>
    <row r="3824" spans="1:11" x14ac:dyDescent="0.15">
      <c r="A3824" s="274">
        <v>3823</v>
      </c>
      <c r="B3824" s="275" t="s">
        <v>4331</v>
      </c>
      <c r="C3824" s="275" t="s">
        <v>1057</v>
      </c>
      <c r="D3824" s="275">
        <v>0</v>
      </c>
      <c r="E3824" s="275">
        <v>100</v>
      </c>
      <c r="F3824" s="275" t="s">
        <v>457</v>
      </c>
      <c r="G3824" s="275">
        <v>1</v>
      </c>
      <c r="H3824" s="275">
        <f>'Pixel-System'!AN46</f>
        <v>0</v>
      </c>
      <c r="I3824" s="276" t="s">
        <v>6262</v>
      </c>
      <c r="J3824" s="276">
        <f t="shared" si="59"/>
        <v>0</v>
      </c>
      <c r="K3824" s="277"/>
    </row>
    <row r="3825" spans="1:11" x14ac:dyDescent="0.15">
      <c r="A3825" s="274">
        <v>3824</v>
      </c>
      <c r="B3825" s="275" t="s">
        <v>4332</v>
      </c>
      <c r="C3825" s="275" t="s">
        <v>1057</v>
      </c>
      <c r="D3825" s="275">
        <v>0</v>
      </c>
      <c r="E3825" s="275">
        <v>100</v>
      </c>
      <c r="F3825" s="275" t="s">
        <v>457</v>
      </c>
      <c r="G3825" s="275">
        <v>1</v>
      </c>
      <c r="H3825" s="275">
        <f>'Pixel-System'!AN47</f>
        <v>0</v>
      </c>
      <c r="I3825" s="276" t="s">
        <v>6262</v>
      </c>
      <c r="J3825" s="276">
        <f t="shared" si="59"/>
        <v>0</v>
      </c>
      <c r="K3825" s="277"/>
    </row>
    <row r="3826" spans="1:11" x14ac:dyDescent="0.15">
      <c r="A3826" s="274">
        <v>3825</v>
      </c>
      <c r="B3826" s="275" t="s">
        <v>4333</v>
      </c>
      <c r="C3826" s="275" t="s">
        <v>1057</v>
      </c>
      <c r="D3826" s="275">
        <v>0</v>
      </c>
      <c r="E3826" s="275">
        <v>100</v>
      </c>
      <c r="F3826" s="275" t="s">
        <v>457</v>
      </c>
      <c r="G3826" s="275">
        <v>1</v>
      </c>
      <c r="H3826" s="275">
        <f>'Pixel-System'!AN48</f>
        <v>0</v>
      </c>
      <c r="I3826" s="276" t="s">
        <v>6262</v>
      </c>
      <c r="J3826" s="276">
        <f t="shared" si="59"/>
        <v>0</v>
      </c>
      <c r="K3826" s="277"/>
    </row>
    <row r="3827" spans="1:11" x14ac:dyDescent="0.15">
      <c r="A3827" s="274">
        <v>3826</v>
      </c>
      <c r="B3827" s="275" t="s">
        <v>4334</v>
      </c>
      <c r="C3827" s="275" t="s">
        <v>1057</v>
      </c>
      <c r="D3827" s="275">
        <v>0</v>
      </c>
      <c r="E3827" s="275">
        <v>100</v>
      </c>
      <c r="F3827" s="275" t="s">
        <v>457</v>
      </c>
      <c r="G3827" s="275">
        <v>1</v>
      </c>
      <c r="H3827" s="275">
        <f>'Pixel-System'!AN49</f>
        <v>0</v>
      </c>
      <c r="I3827" s="276" t="s">
        <v>6262</v>
      </c>
      <c r="J3827" s="276">
        <f t="shared" si="59"/>
        <v>0</v>
      </c>
      <c r="K3827" s="277"/>
    </row>
    <row r="3828" spans="1:11" x14ac:dyDescent="0.15">
      <c r="A3828" s="274">
        <v>3827</v>
      </c>
      <c r="B3828" s="275" t="s">
        <v>4335</v>
      </c>
      <c r="C3828" s="275" t="s">
        <v>1057</v>
      </c>
      <c r="D3828" s="275">
        <v>0</v>
      </c>
      <c r="E3828" s="275">
        <v>100</v>
      </c>
      <c r="F3828" s="275" t="s">
        <v>457</v>
      </c>
      <c r="G3828" s="275">
        <v>1</v>
      </c>
      <c r="H3828" s="275">
        <f>'Pixel-System'!AN50</f>
        <v>0</v>
      </c>
      <c r="I3828" s="276" t="s">
        <v>6262</v>
      </c>
      <c r="J3828" s="276">
        <f t="shared" si="59"/>
        <v>0</v>
      </c>
      <c r="K3828" s="277"/>
    </row>
    <row r="3829" spans="1:11" x14ac:dyDescent="0.15">
      <c r="A3829" s="274">
        <v>3828</v>
      </c>
      <c r="B3829" s="275" t="s">
        <v>4336</v>
      </c>
      <c r="C3829" s="275" t="s">
        <v>1057</v>
      </c>
      <c r="D3829" s="275">
        <v>0</v>
      </c>
      <c r="E3829" s="275">
        <v>100</v>
      </c>
      <c r="F3829" s="275" t="s">
        <v>457</v>
      </c>
      <c r="G3829" s="275">
        <v>1</v>
      </c>
      <c r="H3829" s="275">
        <f>'Pixel-System'!AN51</f>
        <v>0</v>
      </c>
      <c r="I3829" s="276" t="s">
        <v>6262</v>
      </c>
      <c r="J3829" s="276">
        <f t="shared" si="59"/>
        <v>0</v>
      </c>
      <c r="K3829" s="277"/>
    </row>
    <row r="3830" spans="1:11" x14ac:dyDescent="0.15">
      <c r="A3830" s="274">
        <v>3829</v>
      </c>
      <c r="B3830" s="275" t="s">
        <v>4337</v>
      </c>
      <c r="C3830" s="275" t="s">
        <v>1057</v>
      </c>
      <c r="D3830" s="275">
        <v>0</v>
      </c>
      <c r="E3830" s="275">
        <v>100</v>
      </c>
      <c r="F3830" s="275" t="s">
        <v>457</v>
      </c>
      <c r="G3830" s="275">
        <v>1</v>
      </c>
      <c r="H3830" s="275">
        <f>'Pixel-System'!AN52</f>
        <v>0</v>
      </c>
      <c r="I3830" s="276" t="s">
        <v>6262</v>
      </c>
      <c r="J3830" s="276">
        <f t="shared" si="59"/>
        <v>0</v>
      </c>
      <c r="K3830" s="277"/>
    </row>
    <row r="3831" spans="1:11" x14ac:dyDescent="0.15">
      <c r="A3831" s="274">
        <v>3830</v>
      </c>
      <c r="B3831" s="275" t="s">
        <v>4338</v>
      </c>
      <c r="C3831" s="275" t="s">
        <v>1057</v>
      </c>
      <c r="D3831" s="275">
        <v>0</v>
      </c>
      <c r="E3831" s="275">
        <v>100</v>
      </c>
      <c r="F3831" s="275" t="s">
        <v>457</v>
      </c>
      <c r="G3831" s="275">
        <v>1</v>
      </c>
      <c r="H3831" s="275">
        <f>'Pixel-System'!AN53</f>
        <v>0</v>
      </c>
      <c r="I3831" s="276" t="s">
        <v>6262</v>
      </c>
      <c r="J3831" s="276">
        <f t="shared" si="59"/>
        <v>0</v>
      </c>
      <c r="K3831" s="277"/>
    </row>
    <row r="3832" spans="1:11" x14ac:dyDescent="0.15">
      <c r="A3832" s="274">
        <v>3831</v>
      </c>
      <c r="B3832" s="275" t="s">
        <v>4339</v>
      </c>
      <c r="C3832" s="275" t="s">
        <v>1057</v>
      </c>
      <c r="D3832" s="275">
        <v>0</v>
      </c>
      <c r="E3832" s="275">
        <v>100</v>
      </c>
      <c r="F3832" s="275" t="s">
        <v>457</v>
      </c>
      <c r="G3832" s="275">
        <v>1</v>
      </c>
      <c r="H3832" s="275">
        <f>'Pixel-System'!AN54</f>
        <v>0</v>
      </c>
      <c r="I3832" s="276" t="s">
        <v>6262</v>
      </c>
      <c r="J3832" s="276">
        <f t="shared" si="59"/>
        <v>0</v>
      </c>
      <c r="K3832" s="277"/>
    </row>
    <row r="3833" spans="1:11" x14ac:dyDescent="0.15">
      <c r="A3833" s="274">
        <v>3832</v>
      </c>
      <c r="B3833" s="275" t="s">
        <v>4340</v>
      </c>
      <c r="C3833" s="275" t="s">
        <v>1057</v>
      </c>
      <c r="D3833" s="275">
        <v>0</v>
      </c>
      <c r="E3833" s="275">
        <v>100</v>
      </c>
      <c r="F3833" s="275" t="s">
        <v>457</v>
      </c>
      <c r="G3833" s="275">
        <v>1</v>
      </c>
      <c r="H3833" s="275">
        <f>'Pixel-System'!AN55</f>
        <v>0</v>
      </c>
      <c r="I3833" s="276" t="s">
        <v>6262</v>
      </c>
      <c r="J3833" s="276">
        <f t="shared" si="59"/>
        <v>0</v>
      </c>
      <c r="K3833" s="277"/>
    </row>
    <row r="3834" spans="1:11" x14ac:dyDescent="0.15">
      <c r="A3834" s="274">
        <v>3833</v>
      </c>
      <c r="B3834" s="275" t="s">
        <v>4341</v>
      </c>
      <c r="C3834" s="275" t="s">
        <v>1057</v>
      </c>
      <c r="D3834" s="275">
        <v>0</v>
      </c>
      <c r="E3834" s="275">
        <v>100</v>
      </c>
      <c r="F3834" s="275" t="s">
        <v>457</v>
      </c>
      <c r="G3834" s="275">
        <v>1</v>
      </c>
      <c r="H3834" s="275">
        <f>'Pixel-System'!AN56</f>
        <v>0</v>
      </c>
      <c r="I3834" s="276" t="s">
        <v>6262</v>
      </c>
      <c r="J3834" s="276">
        <f t="shared" si="59"/>
        <v>0</v>
      </c>
      <c r="K3834" s="277"/>
    </row>
    <row r="3835" spans="1:11" x14ac:dyDescent="0.15">
      <c r="A3835" s="274">
        <v>3834</v>
      </c>
      <c r="B3835" s="275" t="s">
        <v>4342</v>
      </c>
      <c r="C3835" s="275" t="s">
        <v>1057</v>
      </c>
      <c r="D3835" s="275">
        <v>0</v>
      </c>
      <c r="E3835" s="275">
        <v>100</v>
      </c>
      <c r="F3835" s="275" t="s">
        <v>457</v>
      </c>
      <c r="G3835" s="275">
        <v>1</v>
      </c>
      <c r="H3835" s="275">
        <f>'Pixel-System'!AN57</f>
        <v>0</v>
      </c>
      <c r="I3835" s="276" t="s">
        <v>6262</v>
      </c>
      <c r="J3835" s="276">
        <f t="shared" si="59"/>
        <v>0</v>
      </c>
      <c r="K3835" s="277"/>
    </row>
    <row r="3836" spans="1:11" x14ac:dyDescent="0.15">
      <c r="A3836" s="274">
        <v>3835</v>
      </c>
      <c r="B3836" s="275" t="s">
        <v>4294</v>
      </c>
      <c r="C3836" s="275" t="s">
        <v>1057</v>
      </c>
      <c r="D3836" s="275">
        <v>0</v>
      </c>
      <c r="E3836" s="275">
        <v>100</v>
      </c>
      <c r="F3836" s="275" t="s">
        <v>457</v>
      </c>
      <c r="G3836" s="275">
        <v>1</v>
      </c>
      <c r="H3836" s="275">
        <f>'Pixel-System'!AN58</f>
        <v>0</v>
      </c>
      <c r="I3836" s="276" t="s">
        <v>6262</v>
      </c>
      <c r="J3836" s="276">
        <f t="shared" si="59"/>
        <v>0</v>
      </c>
      <c r="K3836" s="277"/>
    </row>
    <row r="3837" spans="1:11" x14ac:dyDescent="0.15">
      <c r="A3837" s="274">
        <v>3836</v>
      </c>
      <c r="B3837" s="275" t="s">
        <v>4343</v>
      </c>
      <c r="C3837" s="275" t="s">
        <v>1057</v>
      </c>
      <c r="D3837" s="275">
        <v>0</v>
      </c>
      <c r="E3837" s="275">
        <v>100</v>
      </c>
      <c r="F3837" s="275" t="s">
        <v>457</v>
      </c>
      <c r="G3837" s="275">
        <v>1</v>
      </c>
      <c r="H3837" s="275">
        <f>'Pixel-System'!AN59</f>
        <v>0</v>
      </c>
      <c r="I3837" s="276" t="s">
        <v>6262</v>
      </c>
      <c r="J3837" s="276">
        <f t="shared" si="59"/>
        <v>0</v>
      </c>
      <c r="K3837" s="277"/>
    </row>
    <row r="3838" spans="1:11" x14ac:dyDescent="0.15">
      <c r="A3838" s="274">
        <v>3837</v>
      </c>
      <c r="B3838" s="275" t="s">
        <v>4344</v>
      </c>
      <c r="C3838" s="275" t="s">
        <v>1057</v>
      </c>
      <c r="D3838" s="275">
        <v>0</v>
      </c>
      <c r="E3838" s="275">
        <v>100</v>
      </c>
      <c r="F3838" s="275" t="s">
        <v>457</v>
      </c>
      <c r="G3838" s="275">
        <v>1</v>
      </c>
      <c r="H3838" s="275">
        <f>'Pixel-System'!AN60</f>
        <v>0</v>
      </c>
      <c r="I3838" s="276" t="s">
        <v>6262</v>
      </c>
      <c r="J3838" s="276">
        <f t="shared" si="59"/>
        <v>0</v>
      </c>
      <c r="K3838" s="277"/>
    </row>
    <row r="3839" spans="1:11" x14ac:dyDescent="0.15">
      <c r="A3839" s="274">
        <v>3838</v>
      </c>
      <c r="B3839" s="275" t="s">
        <v>4345</v>
      </c>
      <c r="C3839" s="275" t="s">
        <v>1057</v>
      </c>
      <c r="D3839" s="275">
        <v>0</v>
      </c>
      <c r="E3839" s="275">
        <v>100</v>
      </c>
      <c r="F3839" s="275" t="s">
        <v>457</v>
      </c>
      <c r="G3839" s="275">
        <v>1</v>
      </c>
      <c r="H3839" s="275">
        <f>'Pixel-System'!AN61</f>
        <v>0</v>
      </c>
      <c r="I3839" s="276" t="s">
        <v>6262</v>
      </c>
      <c r="J3839" s="276">
        <f t="shared" si="59"/>
        <v>0</v>
      </c>
      <c r="K3839" s="277"/>
    </row>
    <row r="3840" spans="1:11" x14ac:dyDescent="0.15">
      <c r="A3840" s="274">
        <v>3839</v>
      </c>
      <c r="B3840" s="275" t="s">
        <v>4346</v>
      </c>
      <c r="C3840" s="275" t="s">
        <v>1057</v>
      </c>
      <c r="D3840" s="275">
        <v>0</v>
      </c>
      <c r="E3840" s="275">
        <v>100</v>
      </c>
      <c r="F3840" s="275" t="s">
        <v>457</v>
      </c>
      <c r="G3840" s="275">
        <v>1</v>
      </c>
      <c r="H3840" s="275">
        <f>'Pixel-System'!AN62</f>
        <v>0</v>
      </c>
      <c r="I3840" s="276" t="s">
        <v>6262</v>
      </c>
      <c r="J3840" s="276">
        <f t="shared" si="59"/>
        <v>0</v>
      </c>
      <c r="K3840" s="277"/>
    </row>
    <row r="3841" spans="1:11" x14ac:dyDescent="0.15">
      <c r="A3841" s="274">
        <v>3840</v>
      </c>
      <c r="B3841" s="275" t="s">
        <v>4347</v>
      </c>
      <c r="C3841" s="275" t="s">
        <v>1057</v>
      </c>
      <c r="D3841" s="275">
        <v>0</v>
      </c>
      <c r="E3841" s="275">
        <v>100</v>
      </c>
      <c r="F3841" s="275" t="s">
        <v>457</v>
      </c>
      <c r="G3841" s="275">
        <v>1</v>
      </c>
      <c r="H3841" s="275">
        <f>'Pixel-System'!AN63</f>
        <v>0</v>
      </c>
      <c r="I3841" s="276" t="s">
        <v>6262</v>
      </c>
      <c r="J3841" s="276">
        <f t="shared" si="59"/>
        <v>0</v>
      </c>
      <c r="K3841" s="277"/>
    </row>
    <row r="3842" spans="1:11" x14ac:dyDescent="0.15">
      <c r="A3842" s="274">
        <v>3841</v>
      </c>
      <c r="B3842" s="275" t="s">
        <v>4348</v>
      </c>
      <c r="C3842" s="275" t="s">
        <v>1057</v>
      </c>
      <c r="D3842" s="275">
        <v>0</v>
      </c>
      <c r="E3842" s="275">
        <v>100</v>
      </c>
      <c r="F3842" s="275" t="s">
        <v>457</v>
      </c>
      <c r="G3842" s="275">
        <v>1</v>
      </c>
      <c r="H3842" s="275">
        <f>'Pixel-System'!AN64</f>
        <v>0</v>
      </c>
      <c r="I3842" s="276" t="s">
        <v>6262</v>
      </c>
      <c r="J3842" s="276">
        <f t="shared" si="59"/>
        <v>0</v>
      </c>
      <c r="K3842" s="277"/>
    </row>
    <row r="3843" spans="1:11" x14ac:dyDescent="0.15">
      <c r="A3843" s="274">
        <v>3842</v>
      </c>
      <c r="B3843" s="275" t="s">
        <v>4349</v>
      </c>
      <c r="C3843" s="275" t="s">
        <v>1057</v>
      </c>
      <c r="D3843" s="275">
        <v>0</v>
      </c>
      <c r="E3843" s="275">
        <v>100</v>
      </c>
      <c r="F3843" s="275" t="s">
        <v>457</v>
      </c>
      <c r="G3843" s="275">
        <v>1</v>
      </c>
      <c r="H3843" s="275">
        <f>'Pixel-System'!AN65</f>
        <v>0</v>
      </c>
      <c r="I3843" s="276" t="s">
        <v>6262</v>
      </c>
      <c r="J3843" s="276">
        <f t="shared" si="59"/>
        <v>0</v>
      </c>
      <c r="K3843" s="277"/>
    </row>
    <row r="3844" spans="1:11" x14ac:dyDescent="0.15">
      <c r="A3844" s="274">
        <v>3843</v>
      </c>
      <c r="B3844" s="275" t="s">
        <v>4350</v>
      </c>
      <c r="C3844" s="275" t="s">
        <v>1057</v>
      </c>
      <c r="D3844" s="275">
        <v>0</v>
      </c>
      <c r="E3844" s="275">
        <v>100</v>
      </c>
      <c r="F3844" s="275" t="s">
        <v>457</v>
      </c>
      <c r="G3844" s="275">
        <v>1</v>
      </c>
      <c r="H3844" s="275">
        <f>'Pixel-System'!AN66</f>
        <v>0</v>
      </c>
      <c r="I3844" s="276" t="s">
        <v>6262</v>
      </c>
      <c r="J3844" s="276">
        <f t="shared" si="59"/>
        <v>0</v>
      </c>
      <c r="K3844" s="277"/>
    </row>
    <row r="3845" spans="1:11" x14ac:dyDescent="0.15">
      <c r="A3845" s="274">
        <v>3844</v>
      </c>
      <c r="B3845" s="275" t="s">
        <v>4351</v>
      </c>
      <c r="C3845" s="275" t="s">
        <v>1057</v>
      </c>
      <c r="D3845" s="275">
        <v>0</v>
      </c>
      <c r="E3845" s="275">
        <v>100</v>
      </c>
      <c r="F3845" s="275" t="s">
        <v>457</v>
      </c>
      <c r="G3845" s="275">
        <v>1</v>
      </c>
      <c r="H3845" s="275">
        <f>'Pixel-System'!AN67</f>
        <v>0</v>
      </c>
      <c r="I3845" s="276" t="s">
        <v>6262</v>
      </c>
      <c r="J3845" s="276">
        <f t="shared" si="59"/>
        <v>0</v>
      </c>
      <c r="K3845" s="277"/>
    </row>
    <row r="3846" spans="1:11" x14ac:dyDescent="0.15">
      <c r="A3846" s="274">
        <v>3845</v>
      </c>
      <c r="B3846" s="275" t="s">
        <v>4352</v>
      </c>
      <c r="C3846" s="275" t="s">
        <v>1057</v>
      </c>
      <c r="D3846" s="275">
        <v>0</v>
      </c>
      <c r="E3846" s="275">
        <v>100</v>
      </c>
      <c r="F3846" s="275" t="s">
        <v>457</v>
      </c>
      <c r="G3846" s="275">
        <v>1</v>
      </c>
      <c r="H3846" s="275">
        <f>'Pixel-System'!AN68</f>
        <v>0</v>
      </c>
      <c r="I3846" s="276" t="s">
        <v>6262</v>
      </c>
      <c r="J3846" s="276">
        <f t="shared" si="59"/>
        <v>0</v>
      </c>
      <c r="K3846" s="277"/>
    </row>
    <row r="3847" spans="1:11" x14ac:dyDescent="0.15">
      <c r="A3847" s="274">
        <v>3846</v>
      </c>
      <c r="B3847" s="275" t="s">
        <v>4353</v>
      </c>
      <c r="C3847" s="275" t="s">
        <v>1057</v>
      </c>
      <c r="D3847" s="275">
        <v>0</v>
      </c>
      <c r="E3847" s="275">
        <v>100</v>
      </c>
      <c r="F3847" s="275" t="s">
        <v>457</v>
      </c>
      <c r="G3847" s="275">
        <v>1</v>
      </c>
      <c r="H3847" s="275">
        <f>'Pixel-System'!AN69</f>
        <v>0</v>
      </c>
      <c r="I3847" s="276" t="s">
        <v>6262</v>
      </c>
      <c r="J3847" s="276">
        <f t="shared" si="59"/>
        <v>0</v>
      </c>
      <c r="K3847" s="277"/>
    </row>
    <row r="3848" spans="1:11" x14ac:dyDescent="0.15">
      <c r="A3848" s="274">
        <v>3847</v>
      </c>
      <c r="B3848" s="275" t="s">
        <v>4354</v>
      </c>
      <c r="C3848" s="275" t="s">
        <v>1057</v>
      </c>
      <c r="D3848" s="275">
        <v>0</v>
      </c>
      <c r="E3848" s="275">
        <v>100</v>
      </c>
      <c r="F3848" s="275" t="s">
        <v>457</v>
      </c>
      <c r="G3848" s="275">
        <v>1</v>
      </c>
      <c r="H3848" s="275">
        <f>'Pixel-System'!AN70</f>
        <v>0</v>
      </c>
      <c r="I3848" s="276" t="s">
        <v>6262</v>
      </c>
      <c r="J3848" s="276">
        <f t="shared" si="59"/>
        <v>0</v>
      </c>
      <c r="K3848" s="277"/>
    </row>
    <row r="3849" spans="1:11" x14ac:dyDescent="0.15">
      <c r="A3849" s="274">
        <v>3848</v>
      </c>
      <c r="B3849" s="275" t="s">
        <v>4355</v>
      </c>
      <c r="C3849" s="275" t="s">
        <v>1057</v>
      </c>
      <c r="D3849" s="275">
        <v>0</v>
      </c>
      <c r="E3849" s="275">
        <v>100</v>
      </c>
      <c r="F3849" s="275" t="s">
        <v>457</v>
      </c>
      <c r="G3849" s="275">
        <v>1</v>
      </c>
      <c r="H3849" s="275">
        <f>'Pixel-System'!AN71</f>
        <v>0</v>
      </c>
      <c r="I3849" s="276" t="s">
        <v>6262</v>
      </c>
      <c r="J3849" s="276">
        <f t="shared" si="59"/>
        <v>0</v>
      </c>
      <c r="K3849" s="277"/>
    </row>
    <row r="3850" spans="1:11" x14ac:dyDescent="0.15">
      <c r="A3850" s="274">
        <v>3849</v>
      </c>
      <c r="B3850" s="275" t="s">
        <v>4356</v>
      </c>
      <c r="C3850" s="275" t="s">
        <v>1057</v>
      </c>
      <c r="D3850" s="275">
        <v>0</v>
      </c>
      <c r="E3850" s="275">
        <v>100</v>
      </c>
      <c r="F3850" s="275" t="s">
        <v>457</v>
      </c>
      <c r="G3850" s="275">
        <v>1</v>
      </c>
      <c r="H3850" s="275">
        <f>'Pixel-System'!AN72</f>
        <v>0</v>
      </c>
      <c r="I3850" s="276" t="s">
        <v>6262</v>
      </c>
      <c r="J3850" s="276">
        <f t="shared" si="59"/>
        <v>0</v>
      </c>
      <c r="K3850" s="277"/>
    </row>
    <row r="3851" spans="1:11" x14ac:dyDescent="0.15">
      <c r="A3851" s="274">
        <v>3850</v>
      </c>
      <c r="B3851" s="275" t="s">
        <v>4357</v>
      </c>
      <c r="C3851" s="275" t="s">
        <v>1057</v>
      </c>
      <c r="D3851" s="275">
        <v>0</v>
      </c>
      <c r="E3851" s="275">
        <v>100</v>
      </c>
      <c r="F3851" s="275" t="s">
        <v>457</v>
      </c>
      <c r="G3851" s="275">
        <v>1</v>
      </c>
      <c r="H3851" s="275">
        <f>'Pixel-System'!AN73</f>
        <v>0</v>
      </c>
      <c r="I3851" s="276" t="s">
        <v>6262</v>
      </c>
      <c r="J3851" s="276">
        <f t="shared" si="59"/>
        <v>0</v>
      </c>
      <c r="K3851" s="277"/>
    </row>
    <row r="3852" spans="1:11" x14ac:dyDescent="0.15">
      <c r="A3852" s="274">
        <v>3851</v>
      </c>
      <c r="B3852" s="275" t="s">
        <v>4295</v>
      </c>
      <c r="C3852" s="275" t="s">
        <v>1057</v>
      </c>
      <c r="D3852" s="275">
        <v>0</v>
      </c>
      <c r="E3852" s="275">
        <v>100</v>
      </c>
      <c r="F3852" s="275" t="s">
        <v>457</v>
      </c>
      <c r="G3852" s="275">
        <v>1</v>
      </c>
      <c r="H3852" s="275">
        <f>'Pixel-System'!AN74</f>
        <v>40</v>
      </c>
      <c r="I3852" s="276" t="s">
        <v>6262</v>
      </c>
      <c r="J3852" s="276">
        <f t="shared" si="59"/>
        <v>4000</v>
      </c>
      <c r="K3852" s="277"/>
    </row>
    <row r="3853" spans="1:11" x14ac:dyDescent="0.15">
      <c r="A3853" s="274">
        <v>3852</v>
      </c>
      <c r="B3853" s="275" t="s">
        <v>4358</v>
      </c>
      <c r="C3853" s="275" t="s">
        <v>1057</v>
      </c>
      <c r="D3853" s="275">
        <v>0</v>
      </c>
      <c r="E3853" s="275">
        <v>100</v>
      </c>
      <c r="F3853" s="275" t="s">
        <v>457</v>
      </c>
      <c r="G3853" s="275">
        <v>1</v>
      </c>
      <c r="H3853" s="275">
        <f>'Pixel-System'!AN75</f>
        <v>80</v>
      </c>
      <c r="I3853" s="276" t="s">
        <v>6262</v>
      </c>
      <c r="J3853" s="276">
        <f t="shared" ref="J3853:J3916" si="60">H3853*100</f>
        <v>8000</v>
      </c>
      <c r="K3853" s="277"/>
    </row>
    <row r="3854" spans="1:11" x14ac:dyDescent="0.15">
      <c r="A3854" s="274">
        <v>3853</v>
      </c>
      <c r="B3854" s="275" t="s">
        <v>4359</v>
      </c>
      <c r="C3854" s="275" t="s">
        <v>1057</v>
      </c>
      <c r="D3854" s="275">
        <v>0</v>
      </c>
      <c r="E3854" s="275">
        <v>100</v>
      </c>
      <c r="F3854" s="275" t="s">
        <v>457</v>
      </c>
      <c r="G3854" s="275">
        <v>1</v>
      </c>
      <c r="H3854" s="275">
        <f>'Pixel-System'!AN76</f>
        <v>73</v>
      </c>
      <c r="I3854" s="276" t="s">
        <v>6262</v>
      </c>
      <c r="J3854" s="276">
        <f t="shared" si="60"/>
        <v>7300</v>
      </c>
      <c r="K3854" s="277"/>
    </row>
    <row r="3855" spans="1:11" x14ac:dyDescent="0.15">
      <c r="A3855" s="274">
        <v>3854</v>
      </c>
      <c r="B3855" s="275" t="s">
        <v>4360</v>
      </c>
      <c r="C3855" s="275" t="s">
        <v>1057</v>
      </c>
      <c r="D3855" s="275">
        <v>0</v>
      </c>
      <c r="E3855" s="275">
        <v>100</v>
      </c>
      <c r="F3855" s="275" t="s">
        <v>457</v>
      </c>
      <c r="G3855" s="275">
        <v>1</v>
      </c>
      <c r="H3855" s="275">
        <f>'Pixel-System'!AN77</f>
        <v>66</v>
      </c>
      <c r="I3855" s="276" t="s">
        <v>6262</v>
      </c>
      <c r="J3855" s="276">
        <f t="shared" si="60"/>
        <v>6600</v>
      </c>
      <c r="K3855" s="277"/>
    </row>
    <row r="3856" spans="1:11" x14ac:dyDescent="0.15">
      <c r="A3856" s="274">
        <v>3855</v>
      </c>
      <c r="B3856" s="275" t="s">
        <v>4361</v>
      </c>
      <c r="C3856" s="275" t="s">
        <v>1057</v>
      </c>
      <c r="D3856" s="275">
        <v>0</v>
      </c>
      <c r="E3856" s="275">
        <v>100</v>
      </c>
      <c r="F3856" s="275" t="s">
        <v>457</v>
      </c>
      <c r="G3856" s="275">
        <v>1</v>
      </c>
      <c r="H3856" s="275">
        <f>'Pixel-System'!AN78</f>
        <v>59</v>
      </c>
      <c r="I3856" s="276" t="s">
        <v>6262</v>
      </c>
      <c r="J3856" s="276">
        <f t="shared" si="60"/>
        <v>5900</v>
      </c>
      <c r="K3856" s="277"/>
    </row>
    <row r="3857" spans="1:11" x14ac:dyDescent="0.15">
      <c r="A3857" s="274">
        <v>3856</v>
      </c>
      <c r="B3857" s="275" t="s">
        <v>4362</v>
      </c>
      <c r="C3857" s="275" t="s">
        <v>1057</v>
      </c>
      <c r="D3857" s="275">
        <v>0</v>
      </c>
      <c r="E3857" s="275">
        <v>100</v>
      </c>
      <c r="F3857" s="275" t="s">
        <v>457</v>
      </c>
      <c r="G3857" s="275">
        <v>1</v>
      </c>
      <c r="H3857" s="275">
        <f>'Pixel-System'!AN79</f>
        <v>52</v>
      </c>
      <c r="I3857" s="276" t="s">
        <v>6262</v>
      </c>
      <c r="J3857" s="276">
        <f t="shared" si="60"/>
        <v>5200</v>
      </c>
      <c r="K3857" s="277"/>
    </row>
    <row r="3858" spans="1:11" x14ac:dyDescent="0.15">
      <c r="A3858" s="274">
        <v>3857</v>
      </c>
      <c r="B3858" s="275" t="s">
        <v>4363</v>
      </c>
      <c r="C3858" s="275" t="s">
        <v>1057</v>
      </c>
      <c r="D3858" s="275">
        <v>0</v>
      </c>
      <c r="E3858" s="275">
        <v>100</v>
      </c>
      <c r="F3858" s="275" t="s">
        <v>457</v>
      </c>
      <c r="G3858" s="275">
        <v>1</v>
      </c>
      <c r="H3858" s="275">
        <f>'Pixel-System'!AN80</f>
        <v>45</v>
      </c>
      <c r="I3858" s="276" t="s">
        <v>6262</v>
      </c>
      <c r="J3858" s="276">
        <f t="shared" si="60"/>
        <v>4500</v>
      </c>
      <c r="K3858" s="277"/>
    </row>
    <row r="3859" spans="1:11" x14ac:dyDescent="0.15">
      <c r="A3859" s="274">
        <v>3858</v>
      </c>
      <c r="B3859" s="275" t="s">
        <v>4364</v>
      </c>
      <c r="C3859" s="275" t="s">
        <v>1057</v>
      </c>
      <c r="D3859" s="275">
        <v>0</v>
      </c>
      <c r="E3859" s="275">
        <v>100</v>
      </c>
      <c r="F3859" s="275" t="s">
        <v>457</v>
      </c>
      <c r="G3859" s="275">
        <v>1</v>
      </c>
      <c r="H3859" s="275">
        <f>'Pixel-System'!AN81</f>
        <v>38</v>
      </c>
      <c r="I3859" s="276" t="s">
        <v>6262</v>
      </c>
      <c r="J3859" s="276">
        <f t="shared" si="60"/>
        <v>3800</v>
      </c>
      <c r="K3859" s="277"/>
    </row>
    <row r="3860" spans="1:11" x14ac:dyDescent="0.15">
      <c r="A3860" s="274">
        <v>3859</v>
      </c>
      <c r="B3860" s="275" t="s">
        <v>4365</v>
      </c>
      <c r="C3860" s="275" t="s">
        <v>1057</v>
      </c>
      <c r="D3860" s="275">
        <v>0</v>
      </c>
      <c r="E3860" s="275">
        <v>100</v>
      </c>
      <c r="F3860" s="275" t="s">
        <v>457</v>
      </c>
      <c r="G3860" s="275">
        <v>1</v>
      </c>
      <c r="H3860" s="275">
        <f>'Pixel-System'!AN82</f>
        <v>31</v>
      </c>
      <c r="I3860" s="276" t="s">
        <v>6262</v>
      </c>
      <c r="J3860" s="276">
        <f t="shared" si="60"/>
        <v>3100</v>
      </c>
      <c r="K3860" s="277"/>
    </row>
    <row r="3861" spans="1:11" x14ac:dyDescent="0.15">
      <c r="A3861" s="274">
        <v>3860</v>
      </c>
      <c r="B3861" s="275" t="s">
        <v>4366</v>
      </c>
      <c r="C3861" s="275" t="s">
        <v>1057</v>
      </c>
      <c r="D3861" s="275">
        <v>0</v>
      </c>
      <c r="E3861" s="275">
        <v>100</v>
      </c>
      <c r="F3861" s="275" t="s">
        <v>457</v>
      </c>
      <c r="G3861" s="275">
        <v>1</v>
      </c>
      <c r="H3861" s="275">
        <f>'Pixel-System'!AN83</f>
        <v>24</v>
      </c>
      <c r="I3861" s="276" t="s">
        <v>6262</v>
      </c>
      <c r="J3861" s="276">
        <f t="shared" si="60"/>
        <v>2400</v>
      </c>
      <c r="K3861" s="277"/>
    </row>
    <row r="3862" spans="1:11" x14ac:dyDescent="0.15">
      <c r="A3862" s="274">
        <v>3861</v>
      </c>
      <c r="B3862" s="275" t="s">
        <v>4367</v>
      </c>
      <c r="C3862" s="275" t="s">
        <v>1057</v>
      </c>
      <c r="D3862" s="275">
        <v>0</v>
      </c>
      <c r="E3862" s="275">
        <v>100</v>
      </c>
      <c r="F3862" s="275" t="s">
        <v>457</v>
      </c>
      <c r="G3862" s="275">
        <v>1</v>
      </c>
      <c r="H3862" s="275">
        <f>'Pixel-System'!AN84</f>
        <v>15</v>
      </c>
      <c r="I3862" s="276" t="s">
        <v>6262</v>
      </c>
      <c r="J3862" s="276">
        <f t="shared" si="60"/>
        <v>1500</v>
      </c>
      <c r="K3862" s="277"/>
    </row>
    <row r="3863" spans="1:11" x14ac:dyDescent="0.15">
      <c r="A3863" s="274">
        <v>3862</v>
      </c>
      <c r="B3863" s="275" t="s">
        <v>4368</v>
      </c>
      <c r="C3863" s="275" t="s">
        <v>1057</v>
      </c>
      <c r="D3863" s="275">
        <v>0</v>
      </c>
      <c r="E3863" s="275">
        <v>100</v>
      </c>
      <c r="F3863" s="275" t="s">
        <v>457</v>
      </c>
      <c r="G3863" s="275">
        <v>1</v>
      </c>
      <c r="H3863" s="275">
        <f>'Pixel-System'!AN85</f>
        <v>11</v>
      </c>
      <c r="I3863" s="276" t="s">
        <v>6262</v>
      </c>
      <c r="J3863" s="276">
        <f t="shared" si="60"/>
        <v>1100</v>
      </c>
      <c r="K3863" s="277"/>
    </row>
    <row r="3864" spans="1:11" x14ac:dyDescent="0.15">
      <c r="A3864" s="274">
        <v>3863</v>
      </c>
      <c r="B3864" s="275" t="s">
        <v>4369</v>
      </c>
      <c r="C3864" s="275" t="s">
        <v>1057</v>
      </c>
      <c r="D3864" s="275">
        <v>0</v>
      </c>
      <c r="E3864" s="275">
        <v>100</v>
      </c>
      <c r="F3864" s="275" t="s">
        <v>457</v>
      </c>
      <c r="G3864" s="275">
        <v>1</v>
      </c>
      <c r="H3864" s="275">
        <f>'Pixel-System'!AN86</f>
        <v>10</v>
      </c>
      <c r="I3864" s="276" t="s">
        <v>6262</v>
      </c>
      <c r="J3864" s="276">
        <f t="shared" si="60"/>
        <v>1000</v>
      </c>
      <c r="K3864" s="277"/>
    </row>
    <row r="3865" spans="1:11" x14ac:dyDescent="0.15">
      <c r="A3865" s="274">
        <v>3864</v>
      </c>
      <c r="B3865" s="275" t="s">
        <v>4370</v>
      </c>
      <c r="C3865" s="275" t="s">
        <v>1057</v>
      </c>
      <c r="D3865" s="275">
        <v>0</v>
      </c>
      <c r="E3865" s="275">
        <v>100</v>
      </c>
      <c r="F3865" s="275" t="s">
        <v>457</v>
      </c>
      <c r="G3865" s="275">
        <v>1</v>
      </c>
      <c r="H3865" s="275">
        <f>'Pixel-System'!AN87</f>
        <v>9</v>
      </c>
      <c r="I3865" s="276" t="s">
        <v>6262</v>
      </c>
      <c r="J3865" s="276">
        <f t="shared" si="60"/>
        <v>900</v>
      </c>
      <c r="K3865" s="277"/>
    </row>
    <row r="3866" spans="1:11" x14ac:dyDescent="0.15">
      <c r="A3866" s="274">
        <v>3865</v>
      </c>
      <c r="B3866" s="275" t="s">
        <v>4371</v>
      </c>
      <c r="C3866" s="275" t="s">
        <v>1057</v>
      </c>
      <c r="D3866" s="275">
        <v>0</v>
      </c>
      <c r="E3866" s="275">
        <v>100</v>
      </c>
      <c r="F3866" s="275" t="s">
        <v>457</v>
      </c>
      <c r="G3866" s="275">
        <v>1</v>
      </c>
      <c r="H3866" s="275">
        <f>'Pixel-System'!AN88</f>
        <v>8</v>
      </c>
      <c r="I3866" s="276" t="s">
        <v>6262</v>
      </c>
      <c r="J3866" s="276">
        <f t="shared" si="60"/>
        <v>800</v>
      </c>
      <c r="K3866" s="277"/>
    </row>
    <row r="3867" spans="1:11" x14ac:dyDescent="0.15">
      <c r="A3867" s="274">
        <v>3866</v>
      </c>
      <c r="B3867" s="275" t="s">
        <v>4372</v>
      </c>
      <c r="C3867" s="275" t="s">
        <v>1057</v>
      </c>
      <c r="D3867" s="275">
        <v>0</v>
      </c>
      <c r="E3867" s="275">
        <v>100</v>
      </c>
      <c r="F3867" s="275" t="s">
        <v>457</v>
      </c>
      <c r="G3867" s="275">
        <v>1</v>
      </c>
      <c r="H3867" s="275">
        <f>'Pixel-System'!AN89</f>
        <v>0</v>
      </c>
      <c r="I3867" s="276" t="s">
        <v>6262</v>
      </c>
      <c r="J3867" s="276">
        <f t="shared" si="60"/>
        <v>0</v>
      </c>
      <c r="K3867" s="277"/>
    </row>
    <row r="3868" spans="1:11" x14ac:dyDescent="0.15">
      <c r="A3868" s="274">
        <v>3867</v>
      </c>
      <c r="B3868" s="275" t="s">
        <v>4373</v>
      </c>
      <c r="C3868" s="275" t="s">
        <v>1057</v>
      </c>
      <c r="D3868" s="275">
        <v>0</v>
      </c>
      <c r="E3868" s="275">
        <v>100</v>
      </c>
      <c r="F3868" s="275" t="s">
        <v>457</v>
      </c>
      <c r="G3868" s="275">
        <v>1</v>
      </c>
      <c r="H3868" s="275">
        <f>'Pixel-System'!AN90</f>
        <v>80</v>
      </c>
      <c r="I3868" s="276" t="s">
        <v>6262</v>
      </c>
      <c r="J3868" s="276">
        <f t="shared" si="60"/>
        <v>8000</v>
      </c>
      <c r="K3868" s="277"/>
    </row>
    <row r="3869" spans="1:11" x14ac:dyDescent="0.15">
      <c r="A3869" s="274">
        <v>3868</v>
      </c>
      <c r="B3869" s="275" t="s">
        <v>4374</v>
      </c>
      <c r="C3869" s="275" t="s">
        <v>1057</v>
      </c>
      <c r="D3869" s="275">
        <v>0</v>
      </c>
      <c r="E3869" s="275">
        <v>100</v>
      </c>
      <c r="F3869" s="275" t="s">
        <v>457</v>
      </c>
      <c r="G3869" s="275">
        <v>1</v>
      </c>
      <c r="H3869" s="275">
        <f>'Pixel-System'!AN91</f>
        <v>73</v>
      </c>
      <c r="I3869" s="276" t="s">
        <v>6262</v>
      </c>
      <c r="J3869" s="276">
        <f t="shared" si="60"/>
        <v>7300</v>
      </c>
      <c r="K3869" s="277"/>
    </row>
    <row r="3870" spans="1:11" x14ac:dyDescent="0.15">
      <c r="A3870" s="274">
        <v>3869</v>
      </c>
      <c r="B3870" s="275" t="s">
        <v>4375</v>
      </c>
      <c r="C3870" s="275" t="s">
        <v>1057</v>
      </c>
      <c r="D3870" s="275">
        <v>0</v>
      </c>
      <c r="E3870" s="275">
        <v>100</v>
      </c>
      <c r="F3870" s="275" t="s">
        <v>457</v>
      </c>
      <c r="G3870" s="275">
        <v>1</v>
      </c>
      <c r="H3870" s="275">
        <f>'Pixel-System'!AN92</f>
        <v>66</v>
      </c>
      <c r="I3870" s="276" t="s">
        <v>6262</v>
      </c>
      <c r="J3870" s="276">
        <f t="shared" si="60"/>
        <v>6600</v>
      </c>
      <c r="K3870" s="277"/>
    </row>
    <row r="3871" spans="1:11" x14ac:dyDescent="0.15">
      <c r="A3871" s="274">
        <v>3870</v>
      </c>
      <c r="B3871" s="275" t="s">
        <v>4376</v>
      </c>
      <c r="C3871" s="275" t="s">
        <v>1057</v>
      </c>
      <c r="D3871" s="275">
        <v>0</v>
      </c>
      <c r="E3871" s="275">
        <v>100</v>
      </c>
      <c r="F3871" s="275" t="s">
        <v>457</v>
      </c>
      <c r="G3871" s="275">
        <v>1</v>
      </c>
      <c r="H3871" s="275">
        <f>'Pixel-System'!AN93</f>
        <v>59</v>
      </c>
      <c r="I3871" s="276" t="s">
        <v>6262</v>
      </c>
      <c r="J3871" s="276">
        <f t="shared" si="60"/>
        <v>5900</v>
      </c>
      <c r="K3871" s="277"/>
    </row>
    <row r="3872" spans="1:11" x14ac:dyDescent="0.15">
      <c r="A3872" s="274">
        <v>3871</v>
      </c>
      <c r="B3872" s="275" t="s">
        <v>4377</v>
      </c>
      <c r="C3872" s="275" t="s">
        <v>1057</v>
      </c>
      <c r="D3872" s="275">
        <v>0</v>
      </c>
      <c r="E3872" s="275">
        <v>100</v>
      </c>
      <c r="F3872" s="275" t="s">
        <v>457</v>
      </c>
      <c r="G3872" s="275">
        <v>1</v>
      </c>
      <c r="H3872" s="275">
        <f>'Pixel-System'!AN94</f>
        <v>52</v>
      </c>
      <c r="I3872" s="276" t="s">
        <v>6262</v>
      </c>
      <c r="J3872" s="276">
        <f t="shared" si="60"/>
        <v>5200</v>
      </c>
      <c r="K3872" s="277"/>
    </row>
    <row r="3873" spans="1:11" x14ac:dyDescent="0.15">
      <c r="A3873" s="274">
        <v>3872</v>
      </c>
      <c r="B3873" s="275" t="s">
        <v>4378</v>
      </c>
      <c r="C3873" s="275" t="s">
        <v>1057</v>
      </c>
      <c r="D3873" s="275">
        <v>0</v>
      </c>
      <c r="E3873" s="275">
        <v>100</v>
      </c>
      <c r="F3873" s="275" t="s">
        <v>457</v>
      </c>
      <c r="G3873" s="275">
        <v>1</v>
      </c>
      <c r="H3873" s="275">
        <f>'Pixel-System'!AN95</f>
        <v>45</v>
      </c>
      <c r="I3873" s="276" t="s">
        <v>6262</v>
      </c>
      <c r="J3873" s="276">
        <f t="shared" si="60"/>
        <v>4500</v>
      </c>
      <c r="K3873" s="277"/>
    </row>
    <row r="3874" spans="1:11" x14ac:dyDescent="0.15">
      <c r="A3874" s="274">
        <v>3873</v>
      </c>
      <c r="B3874" s="275" t="s">
        <v>4379</v>
      </c>
      <c r="C3874" s="275" t="s">
        <v>1057</v>
      </c>
      <c r="D3874" s="275">
        <v>0</v>
      </c>
      <c r="E3874" s="275">
        <v>100</v>
      </c>
      <c r="F3874" s="275" t="s">
        <v>457</v>
      </c>
      <c r="G3874" s="275">
        <v>1</v>
      </c>
      <c r="H3874" s="275">
        <f>'Pixel-System'!AN96</f>
        <v>38</v>
      </c>
      <c r="I3874" s="276" t="s">
        <v>6262</v>
      </c>
      <c r="J3874" s="276">
        <f t="shared" si="60"/>
        <v>3800</v>
      </c>
      <c r="K3874" s="277"/>
    </row>
    <row r="3875" spans="1:11" x14ac:dyDescent="0.15">
      <c r="A3875" s="274">
        <v>3874</v>
      </c>
      <c r="B3875" s="275" t="s">
        <v>4380</v>
      </c>
      <c r="C3875" s="275" t="s">
        <v>1057</v>
      </c>
      <c r="D3875" s="275">
        <v>0</v>
      </c>
      <c r="E3875" s="275">
        <v>100</v>
      </c>
      <c r="F3875" s="275" t="s">
        <v>457</v>
      </c>
      <c r="G3875" s="275">
        <v>1</v>
      </c>
      <c r="H3875" s="275">
        <f>'Pixel-System'!AN97</f>
        <v>31</v>
      </c>
      <c r="I3875" s="276" t="s">
        <v>6262</v>
      </c>
      <c r="J3875" s="276">
        <f t="shared" si="60"/>
        <v>3100</v>
      </c>
      <c r="K3875" s="277"/>
    </row>
    <row r="3876" spans="1:11" x14ac:dyDescent="0.15">
      <c r="A3876" s="274">
        <v>3875</v>
      </c>
      <c r="B3876" s="275" t="s">
        <v>4381</v>
      </c>
      <c r="C3876" s="275" t="s">
        <v>1057</v>
      </c>
      <c r="D3876" s="275">
        <v>0</v>
      </c>
      <c r="E3876" s="275">
        <v>100</v>
      </c>
      <c r="F3876" s="275" t="s">
        <v>457</v>
      </c>
      <c r="G3876" s="275">
        <v>1</v>
      </c>
      <c r="H3876" s="275">
        <f>'Pixel-System'!AN98</f>
        <v>24</v>
      </c>
      <c r="I3876" s="276" t="s">
        <v>6262</v>
      </c>
      <c r="J3876" s="276">
        <f t="shared" si="60"/>
        <v>2400</v>
      </c>
      <c r="K3876" s="277"/>
    </row>
    <row r="3877" spans="1:11" x14ac:dyDescent="0.15">
      <c r="A3877" s="274">
        <v>3876</v>
      </c>
      <c r="B3877" s="275" t="s">
        <v>4382</v>
      </c>
      <c r="C3877" s="275" t="s">
        <v>1057</v>
      </c>
      <c r="D3877" s="275">
        <v>0</v>
      </c>
      <c r="E3877" s="275">
        <v>100</v>
      </c>
      <c r="F3877" s="275" t="s">
        <v>457</v>
      </c>
      <c r="G3877" s="275">
        <v>1</v>
      </c>
      <c r="H3877" s="275">
        <f>'Pixel-System'!AN99</f>
        <v>15</v>
      </c>
      <c r="I3877" s="276" t="s">
        <v>6262</v>
      </c>
      <c r="J3877" s="276">
        <f t="shared" si="60"/>
        <v>1500</v>
      </c>
      <c r="K3877" s="277"/>
    </row>
    <row r="3878" spans="1:11" x14ac:dyDescent="0.15">
      <c r="A3878" s="274">
        <v>3877</v>
      </c>
      <c r="B3878" s="275" t="s">
        <v>4383</v>
      </c>
      <c r="C3878" s="275" t="s">
        <v>1057</v>
      </c>
      <c r="D3878" s="275">
        <v>0</v>
      </c>
      <c r="E3878" s="275">
        <v>100</v>
      </c>
      <c r="F3878" s="275" t="s">
        <v>457</v>
      </c>
      <c r="G3878" s="275">
        <v>1</v>
      </c>
      <c r="H3878" s="275">
        <f>'Pixel-System'!AN100</f>
        <v>11</v>
      </c>
      <c r="I3878" s="276" t="s">
        <v>6262</v>
      </c>
      <c r="J3878" s="276">
        <f t="shared" si="60"/>
        <v>1100</v>
      </c>
      <c r="K3878" s="277"/>
    </row>
    <row r="3879" spans="1:11" x14ac:dyDescent="0.15">
      <c r="A3879" s="274">
        <v>3878</v>
      </c>
      <c r="B3879" s="275" t="s">
        <v>4384</v>
      </c>
      <c r="C3879" s="275" t="s">
        <v>1057</v>
      </c>
      <c r="D3879" s="275">
        <v>0</v>
      </c>
      <c r="E3879" s="275">
        <v>100</v>
      </c>
      <c r="F3879" s="275" t="s">
        <v>457</v>
      </c>
      <c r="G3879" s="275">
        <v>1</v>
      </c>
      <c r="H3879" s="275">
        <f>'Pixel-System'!AN101</f>
        <v>10</v>
      </c>
      <c r="I3879" s="276" t="s">
        <v>6262</v>
      </c>
      <c r="J3879" s="276">
        <f t="shared" si="60"/>
        <v>1000</v>
      </c>
      <c r="K3879" s="277"/>
    </row>
    <row r="3880" spans="1:11" x14ac:dyDescent="0.15">
      <c r="A3880" s="274">
        <v>3879</v>
      </c>
      <c r="B3880" s="275" t="s">
        <v>4385</v>
      </c>
      <c r="C3880" s="275" t="s">
        <v>1057</v>
      </c>
      <c r="D3880" s="275">
        <v>0</v>
      </c>
      <c r="E3880" s="275">
        <v>100</v>
      </c>
      <c r="F3880" s="275" t="s">
        <v>457</v>
      </c>
      <c r="G3880" s="275">
        <v>1</v>
      </c>
      <c r="H3880" s="275">
        <f>'Pixel-System'!AN102</f>
        <v>9</v>
      </c>
      <c r="I3880" s="276" t="s">
        <v>6262</v>
      </c>
      <c r="J3880" s="276">
        <f t="shared" si="60"/>
        <v>900</v>
      </c>
      <c r="K3880" s="277"/>
    </row>
    <row r="3881" spans="1:11" x14ac:dyDescent="0.15">
      <c r="A3881" s="274">
        <v>3880</v>
      </c>
      <c r="B3881" s="275" t="s">
        <v>4386</v>
      </c>
      <c r="C3881" s="275" t="s">
        <v>1057</v>
      </c>
      <c r="D3881" s="275">
        <v>0</v>
      </c>
      <c r="E3881" s="275">
        <v>100</v>
      </c>
      <c r="F3881" s="275" t="s">
        <v>457</v>
      </c>
      <c r="G3881" s="275">
        <v>1</v>
      </c>
      <c r="H3881" s="275">
        <f>'Pixel-System'!AN103</f>
        <v>8</v>
      </c>
      <c r="I3881" s="276" t="s">
        <v>6262</v>
      </c>
      <c r="J3881" s="276">
        <f t="shared" si="60"/>
        <v>800</v>
      </c>
      <c r="K3881" s="277"/>
    </row>
    <row r="3882" spans="1:11" x14ac:dyDescent="0.15">
      <c r="A3882" s="274">
        <v>3881</v>
      </c>
      <c r="B3882" s="275" t="s">
        <v>4387</v>
      </c>
      <c r="C3882" s="275" t="s">
        <v>1057</v>
      </c>
      <c r="D3882" s="275">
        <v>0</v>
      </c>
      <c r="E3882" s="275">
        <v>100</v>
      </c>
      <c r="F3882" s="275" t="s">
        <v>457</v>
      </c>
      <c r="G3882" s="275">
        <v>1</v>
      </c>
      <c r="H3882" s="275">
        <f>'Pixel-System'!AN104</f>
        <v>7</v>
      </c>
      <c r="I3882" s="276" t="s">
        <v>6262</v>
      </c>
      <c r="J3882" s="276">
        <f t="shared" si="60"/>
        <v>700</v>
      </c>
      <c r="K3882" s="277"/>
    </row>
    <row r="3883" spans="1:11" x14ac:dyDescent="0.15">
      <c r="A3883" s="274">
        <v>3882</v>
      </c>
      <c r="B3883" s="275" t="s">
        <v>4388</v>
      </c>
      <c r="C3883" s="275" t="s">
        <v>1057</v>
      </c>
      <c r="D3883" s="275">
        <v>0</v>
      </c>
      <c r="E3883" s="275">
        <v>100</v>
      </c>
      <c r="F3883" s="275" t="s">
        <v>457</v>
      </c>
      <c r="G3883" s="275">
        <v>1</v>
      </c>
      <c r="H3883" s="275">
        <f>'Pixel-System'!AN105</f>
        <v>0</v>
      </c>
      <c r="I3883" s="276" t="s">
        <v>6262</v>
      </c>
      <c r="J3883" s="276">
        <f t="shared" si="60"/>
        <v>0</v>
      </c>
      <c r="K3883" s="277"/>
    </row>
    <row r="3884" spans="1:11" x14ac:dyDescent="0.15">
      <c r="A3884" s="274">
        <v>3883</v>
      </c>
      <c r="B3884" s="275" t="s">
        <v>4391</v>
      </c>
      <c r="C3884" s="275" t="s">
        <v>1057</v>
      </c>
      <c r="D3884" s="275">
        <v>0</v>
      </c>
      <c r="E3884" s="275">
        <v>100</v>
      </c>
      <c r="F3884" s="275" t="s">
        <v>457</v>
      </c>
      <c r="G3884" s="275">
        <v>1</v>
      </c>
      <c r="H3884" s="275">
        <f>'Pixel-System'!AX10</f>
        <v>0</v>
      </c>
      <c r="I3884" s="276" t="s">
        <v>6263</v>
      </c>
      <c r="J3884" s="276">
        <f t="shared" si="60"/>
        <v>0</v>
      </c>
      <c r="K3884" s="277"/>
    </row>
    <row r="3885" spans="1:11" x14ac:dyDescent="0.15">
      <c r="A3885" s="274">
        <v>3884</v>
      </c>
      <c r="B3885" s="275" t="s">
        <v>4392</v>
      </c>
      <c r="C3885" s="275" t="s">
        <v>1057</v>
      </c>
      <c r="D3885" s="275">
        <v>0</v>
      </c>
      <c r="E3885" s="275">
        <v>100</v>
      </c>
      <c r="F3885" s="275" t="s">
        <v>457</v>
      </c>
      <c r="G3885" s="275">
        <v>1</v>
      </c>
      <c r="H3885" s="275">
        <f>'Pixel-System'!AX11</f>
        <v>0</v>
      </c>
      <c r="I3885" s="276" t="s">
        <v>6263</v>
      </c>
      <c r="J3885" s="276">
        <f t="shared" si="60"/>
        <v>0</v>
      </c>
      <c r="K3885" s="277"/>
    </row>
    <row r="3886" spans="1:11" x14ac:dyDescent="0.15">
      <c r="A3886" s="274">
        <v>3885</v>
      </c>
      <c r="B3886" s="275" t="s">
        <v>4393</v>
      </c>
      <c r="C3886" s="275" t="s">
        <v>1057</v>
      </c>
      <c r="D3886" s="275">
        <v>0</v>
      </c>
      <c r="E3886" s="275">
        <v>100</v>
      </c>
      <c r="F3886" s="275" t="s">
        <v>457</v>
      </c>
      <c r="G3886" s="275">
        <v>1</v>
      </c>
      <c r="H3886" s="275">
        <f>'Pixel-System'!AX12</f>
        <v>0</v>
      </c>
      <c r="I3886" s="276" t="s">
        <v>6263</v>
      </c>
      <c r="J3886" s="276">
        <f t="shared" si="60"/>
        <v>0</v>
      </c>
      <c r="K3886" s="277"/>
    </row>
    <row r="3887" spans="1:11" x14ac:dyDescent="0.15">
      <c r="A3887" s="274">
        <v>3886</v>
      </c>
      <c r="B3887" s="275" t="s">
        <v>4394</v>
      </c>
      <c r="C3887" s="275" t="s">
        <v>1057</v>
      </c>
      <c r="D3887" s="275">
        <v>0</v>
      </c>
      <c r="E3887" s="275">
        <v>100</v>
      </c>
      <c r="F3887" s="275" t="s">
        <v>457</v>
      </c>
      <c r="G3887" s="275">
        <v>1</v>
      </c>
      <c r="H3887" s="275">
        <f>'Pixel-System'!AX13</f>
        <v>0</v>
      </c>
      <c r="I3887" s="276" t="s">
        <v>6263</v>
      </c>
      <c r="J3887" s="276">
        <f t="shared" si="60"/>
        <v>0</v>
      </c>
      <c r="K3887" s="277"/>
    </row>
    <row r="3888" spans="1:11" x14ac:dyDescent="0.15">
      <c r="A3888" s="274">
        <v>3887</v>
      </c>
      <c r="B3888" s="275" t="s">
        <v>4395</v>
      </c>
      <c r="C3888" s="275" t="s">
        <v>1057</v>
      </c>
      <c r="D3888" s="275">
        <v>0</v>
      </c>
      <c r="E3888" s="275">
        <v>100</v>
      </c>
      <c r="F3888" s="275" t="s">
        <v>457</v>
      </c>
      <c r="G3888" s="275">
        <v>1</v>
      </c>
      <c r="H3888" s="275">
        <f>'Pixel-System'!AX14</f>
        <v>0</v>
      </c>
      <c r="I3888" s="276" t="s">
        <v>6263</v>
      </c>
      <c r="J3888" s="276">
        <f t="shared" si="60"/>
        <v>0</v>
      </c>
      <c r="K3888" s="277"/>
    </row>
    <row r="3889" spans="1:11" x14ac:dyDescent="0.15">
      <c r="A3889" s="274">
        <v>3888</v>
      </c>
      <c r="B3889" s="275" t="s">
        <v>4396</v>
      </c>
      <c r="C3889" s="275" t="s">
        <v>1057</v>
      </c>
      <c r="D3889" s="275">
        <v>0</v>
      </c>
      <c r="E3889" s="275">
        <v>100</v>
      </c>
      <c r="F3889" s="275" t="s">
        <v>457</v>
      </c>
      <c r="G3889" s="275">
        <v>1</v>
      </c>
      <c r="H3889" s="275">
        <f>'Pixel-System'!AX15</f>
        <v>0</v>
      </c>
      <c r="I3889" s="276" t="s">
        <v>6263</v>
      </c>
      <c r="J3889" s="276">
        <f t="shared" si="60"/>
        <v>0</v>
      </c>
      <c r="K3889" s="277"/>
    </row>
    <row r="3890" spans="1:11" x14ac:dyDescent="0.15">
      <c r="A3890" s="274">
        <v>3889</v>
      </c>
      <c r="B3890" s="275" t="s">
        <v>4397</v>
      </c>
      <c r="C3890" s="275" t="s">
        <v>1057</v>
      </c>
      <c r="D3890" s="275">
        <v>0</v>
      </c>
      <c r="E3890" s="275">
        <v>100</v>
      </c>
      <c r="F3890" s="275" t="s">
        <v>457</v>
      </c>
      <c r="G3890" s="275">
        <v>1</v>
      </c>
      <c r="H3890" s="275">
        <f>'Pixel-System'!AX16</f>
        <v>0</v>
      </c>
      <c r="I3890" s="276" t="s">
        <v>6263</v>
      </c>
      <c r="J3890" s="276">
        <f t="shared" si="60"/>
        <v>0</v>
      </c>
      <c r="K3890" s="277"/>
    </row>
    <row r="3891" spans="1:11" x14ac:dyDescent="0.15">
      <c r="A3891" s="274">
        <v>3890</v>
      </c>
      <c r="B3891" s="275" t="s">
        <v>4398</v>
      </c>
      <c r="C3891" s="275" t="s">
        <v>1057</v>
      </c>
      <c r="D3891" s="275">
        <v>0</v>
      </c>
      <c r="E3891" s="275">
        <v>100</v>
      </c>
      <c r="F3891" s="275" t="s">
        <v>457</v>
      </c>
      <c r="G3891" s="275">
        <v>1</v>
      </c>
      <c r="H3891" s="275">
        <f>'Pixel-System'!AX17</f>
        <v>0</v>
      </c>
      <c r="I3891" s="276" t="s">
        <v>6263</v>
      </c>
      <c r="J3891" s="276">
        <f t="shared" si="60"/>
        <v>0</v>
      </c>
      <c r="K3891" s="277"/>
    </row>
    <row r="3892" spans="1:11" x14ac:dyDescent="0.15">
      <c r="A3892" s="274">
        <v>3891</v>
      </c>
      <c r="B3892" s="275" t="s">
        <v>4399</v>
      </c>
      <c r="C3892" s="275" t="s">
        <v>1057</v>
      </c>
      <c r="D3892" s="275">
        <v>0</v>
      </c>
      <c r="E3892" s="275">
        <v>100</v>
      </c>
      <c r="F3892" s="275" t="s">
        <v>457</v>
      </c>
      <c r="G3892" s="275">
        <v>1</v>
      </c>
      <c r="H3892" s="275">
        <f>'Pixel-System'!AX18</f>
        <v>0</v>
      </c>
      <c r="I3892" s="276" t="s">
        <v>6263</v>
      </c>
      <c r="J3892" s="276">
        <f t="shared" si="60"/>
        <v>0</v>
      </c>
      <c r="K3892" s="277"/>
    </row>
    <row r="3893" spans="1:11" x14ac:dyDescent="0.15">
      <c r="A3893" s="274">
        <v>3892</v>
      </c>
      <c r="B3893" s="275" t="s">
        <v>4400</v>
      </c>
      <c r="C3893" s="275" t="s">
        <v>1057</v>
      </c>
      <c r="D3893" s="275">
        <v>0</v>
      </c>
      <c r="E3893" s="275">
        <v>100</v>
      </c>
      <c r="F3893" s="275" t="s">
        <v>457</v>
      </c>
      <c r="G3893" s="275">
        <v>1</v>
      </c>
      <c r="H3893" s="275">
        <f>'Pixel-System'!AX19</f>
        <v>0</v>
      </c>
      <c r="I3893" s="276" t="s">
        <v>6263</v>
      </c>
      <c r="J3893" s="276">
        <f t="shared" si="60"/>
        <v>0</v>
      </c>
      <c r="K3893" s="277"/>
    </row>
    <row r="3894" spans="1:11" x14ac:dyDescent="0.15">
      <c r="A3894" s="274">
        <v>3893</v>
      </c>
      <c r="B3894" s="275" t="s">
        <v>4401</v>
      </c>
      <c r="C3894" s="275" t="s">
        <v>1057</v>
      </c>
      <c r="D3894" s="275">
        <v>0</v>
      </c>
      <c r="E3894" s="275">
        <v>100</v>
      </c>
      <c r="F3894" s="275" t="s">
        <v>457</v>
      </c>
      <c r="G3894" s="275">
        <v>1</v>
      </c>
      <c r="H3894" s="275">
        <f>'Pixel-System'!AX20</f>
        <v>0</v>
      </c>
      <c r="I3894" s="276" t="s">
        <v>6263</v>
      </c>
      <c r="J3894" s="276">
        <f t="shared" si="60"/>
        <v>0</v>
      </c>
      <c r="K3894" s="277"/>
    </row>
    <row r="3895" spans="1:11" x14ac:dyDescent="0.15">
      <c r="A3895" s="274">
        <v>3894</v>
      </c>
      <c r="B3895" s="275" t="s">
        <v>4402</v>
      </c>
      <c r="C3895" s="275" t="s">
        <v>1057</v>
      </c>
      <c r="D3895" s="275">
        <v>0</v>
      </c>
      <c r="E3895" s="275">
        <v>100</v>
      </c>
      <c r="F3895" s="275" t="s">
        <v>457</v>
      </c>
      <c r="G3895" s="275">
        <v>1</v>
      </c>
      <c r="H3895" s="275">
        <f>'Pixel-System'!AX21</f>
        <v>0</v>
      </c>
      <c r="I3895" s="276" t="s">
        <v>6263</v>
      </c>
      <c r="J3895" s="276">
        <f t="shared" si="60"/>
        <v>0</v>
      </c>
      <c r="K3895" s="277"/>
    </row>
    <row r="3896" spans="1:11" x14ac:dyDescent="0.15">
      <c r="A3896" s="274">
        <v>3895</v>
      </c>
      <c r="B3896" s="275" t="s">
        <v>4403</v>
      </c>
      <c r="C3896" s="275" t="s">
        <v>1057</v>
      </c>
      <c r="D3896" s="275">
        <v>0</v>
      </c>
      <c r="E3896" s="275">
        <v>100</v>
      </c>
      <c r="F3896" s="275" t="s">
        <v>457</v>
      </c>
      <c r="G3896" s="275">
        <v>1</v>
      </c>
      <c r="H3896" s="275">
        <f>'Pixel-System'!AX22</f>
        <v>0</v>
      </c>
      <c r="I3896" s="276" t="s">
        <v>6263</v>
      </c>
      <c r="J3896" s="276">
        <f t="shared" si="60"/>
        <v>0</v>
      </c>
      <c r="K3896" s="277"/>
    </row>
    <row r="3897" spans="1:11" x14ac:dyDescent="0.15">
      <c r="A3897" s="274">
        <v>3896</v>
      </c>
      <c r="B3897" s="275" t="s">
        <v>4404</v>
      </c>
      <c r="C3897" s="275" t="s">
        <v>1057</v>
      </c>
      <c r="D3897" s="275">
        <v>0</v>
      </c>
      <c r="E3897" s="275">
        <v>100</v>
      </c>
      <c r="F3897" s="275" t="s">
        <v>457</v>
      </c>
      <c r="G3897" s="275">
        <v>1</v>
      </c>
      <c r="H3897" s="275">
        <f>'Pixel-System'!AX23</f>
        <v>0</v>
      </c>
      <c r="I3897" s="276" t="s">
        <v>6263</v>
      </c>
      <c r="J3897" s="276">
        <f t="shared" si="60"/>
        <v>0</v>
      </c>
      <c r="K3897" s="277"/>
    </row>
    <row r="3898" spans="1:11" x14ac:dyDescent="0.15">
      <c r="A3898" s="274">
        <v>3897</v>
      </c>
      <c r="B3898" s="275" t="s">
        <v>4405</v>
      </c>
      <c r="C3898" s="275" t="s">
        <v>1057</v>
      </c>
      <c r="D3898" s="275">
        <v>0</v>
      </c>
      <c r="E3898" s="275">
        <v>100</v>
      </c>
      <c r="F3898" s="275" t="s">
        <v>457</v>
      </c>
      <c r="G3898" s="275">
        <v>1</v>
      </c>
      <c r="H3898" s="275">
        <f>'Pixel-System'!AX24</f>
        <v>0</v>
      </c>
      <c r="I3898" s="276" t="s">
        <v>6263</v>
      </c>
      <c r="J3898" s="276">
        <f t="shared" si="60"/>
        <v>0</v>
      </c>
      <c r="K3898" s="277"/>
    </row>
    <row r="3899" spans="1:11" x14ac:dyDescent="0.15">
      <c r="A3899" s="274">
        <v>3898</v>
      </c>
      <c r="B3899" s="275" t="s">
        <v>4406</v>
      </c>
      <c r="C3899" s="275" t="s">
        <v>1057</v>
      </c>
      <c r="D3899" s="275">
        <v>0</v>
      </c>
      <c r="E3899" s="275">
        <v>100</v>
      </c>
      <c r="F3899" s="275" t="s">
        <v>457</v>
      </c>
      <c r="G3899" s="275">
        <v>1</v>
      </c>
      <c r="H3899" s="275">
        <f>'Pixel-System'!AX25</f>
        <v>0</v>
      </c>
      <c r="I3899" s="276" t="s">
        <v>6263</v>
      </c>
      <c r="J3899" s="276">
        <f t="shared" si="60"/>
        <v>0</v>
      </c>
      <c r="K3899" s="277"/>
    </row>
    <row r="3900" spans="1:11" x14ac:dyDescent="0.15">
      <c r="A3900" s="274">
        <v>3899</v>
      </c>
      <c r="B3900" s="275" t="s">
        <v>4407</v>
      </c>
      <c r="C3900" s="275" t="s">
        <v>1057</v>
      </c>
      <c r="D3900" s="275">
        <v>0</v>
      </c>
      <c r="E3900" s="275">
        <v>100</v>
      </c>
      <c r="F3900" s="275" t="s">
        <v>457</v>
      </c>
      <c r="G3900" s="275">
        <v>1</v>
      </c>
      <c r="H3900" s="275">
        <f>'Pixel-System'!AX26</f>
        <v>0</v>
      </c>
      <c r="I3900" s="276" t="s">
        <v>6263</v>
      </c>
      <c r="J3900" s="276">
        <f t="shared" si="60"/>
        <v>0</v>
      </c>
      <c r="K3900" s="277"/>
    </row>
    <row r="3901" spans="1:11" x14ac:dyDescent="0.15">
      <c r="A3901" s="274">
        <v>3900</v>
      </c>
      <c r="B3901" s="275" t="s">
        <v>4408</v>
      </c>
      <c r="C3901" s="275" t="s">
        <v>1057</v>
      </c>
      <c r="D3901" s="275">
        <v>0</v>
      </c>
      <c r="E3901" s="275">
        <v>100</v>
      </c>
      <c r="F3901" s="275" t="s">
        <v>457</v>
      </c>
      <c r="G3901" s="275">
        <v>1</v>
      </c>
      <c r="H3901" s="275">
        <f>'Pixel-System'!AX27</f>
        <v>0</v>
      </c>
      <c r="I3901" s="276" t="s">
        <v>6263</v>
      </c>
      <c r="J3901" s="276">
        <f t="shared" si="60"/>
        <v>0</v>
      </c>
      <c r="K3901" s="277"/>
    </row>
    <row r="3902" spans="1:11" x14ac:dyDescent="0.15">
      <c r="A3902" s="274">
        <v>3901</v>
      </c>
      <c r="B3902" s="275" t="s">
        <v>4409</v>
      </c>
      <c r="C3902" s="275" t="s">
        <v>1057</v>
      </c>
      <c r="D3902" s="275">
        <v>0</v>
      </c>
      <c r="E3902" s="275">
        <v>100</v>
      </c>
      <c r="F3902" s="275" t="s">
        <v>457</v>
      </c>
      <c r="G3902" s="275">
        <v>1</v>
      </c>
      <c r="H3902" s="275">
        <f>'Pixel-System'!AX28</f>
        <v>0</v>
      </c>
      <c r="I3902" s="276" t="s">
        <v>6263</v>
      </c>
      <c r="J3902" s="276">
        <f t="shared" si="60"/>
        <v>0</v>
      </c>
      <c r="K3902" s="277"/>
    </row>
    <row r="3903" spans="1:11" x14ac:dyDescent="0.15">
      <c r="A3903" s="274">
        <v>3902</v>
      </c>
      <c r="B3903" s="275" t="s">
        <v>4410</v>
      </c>
      <c r="C3903" s="275" t="s">
        <v>1057</v>
      </c>
      <c r="D3903" s="275">
        <v>0</v>
      </c>
      <c r="E3903" s="275">
        <v>100</v>
      </c>
      <c r="F3903" s="275" t="s">
        <v>457</v>
      </c>
      <c r="G3903" s="275">
        <v>1</v>
      </c>
      <c r="H3903" s="275">
        <f>'Pixel-System'!AX29</f>
        <v>0</v>
      </c>
      <c r="I3903" s="276" t="s">
        <v>6263</v>
      </c>
      <c r="J3903" s="276">
        <f t="shared" si="60"/>
        <v>0</v>
      </c>
      <c r="K3903" s="277"/>
    </row>
    <row r="3904" spans="1:11" x14ac:dyDescent="0.15">
      <c r="A3904" s="274">
        <v>3903</v>
      </c>
      <c r="B3904" s="275" t="s">
        <v>4411</v>
      </c>
      <c r="C3904" s="275" t="s">
        <v>1057</v>
      </c>
      <c r="D3904" s="275">
        <v>0</v>
      </c>
      <c r="E3904" s="275">
        <v>100</v>
      </c>
      <c r="F3904" s="275" t="s">
        <v>457</v>
      </c>
      <c r="G3904" s="275">
        <v>1</v>
      </c>
      <c r="H3904" s="275">
        <f>'Pixel-System'!AX30</f>
        <v>0</v>
      </c>
      <c r="I3904" s="276" t="s">
        <v>6263</v>
      </c>
      <c r="J3904" s="276">
        <f t="shared" si="60"/>
        <v>0</v>
      </c>
      <c r="K3904" s="277"/>
    </row>
    <row r="3905" spans="1:11" x14ac:dyDescent="0.15">
      <c r="A3905" s="274">
        <v>3904</v>
      </c>
      <c r="B3905" s="275" t="s">
        <v>4412</v>
      </c>
      <c r="C3905" s="275" t="s">
        <v>1057</v>
      </c>
      <c r="D3905" s="275">
        <v>0</v>
      </c>
      <c r="E3905" s="275">
        <v>100</v>
      </c>
      <c r="F3905" s="275" t="s">
        <v>457</v>
      </c>
      <c r="G3905" s="275">
        <v>1</v>
      </c>
      <c r="H3905" s="275">
        <f>'Pixel-System'!AX31</f>
        <v>0</v>
      </c>
      <c r="I3905" s="276" t="s">
        <v>6263</v>
      </c>
      <c r="J3905" s="276">
        <f t="shared" si="60"/>
        <v>0</v>
      </c>
      <c r="K3905" s="277"/>
    </row>
    <row r="3906" spans="1:11" x14ac:dyDescent="0.15">
      <c r="A3906" s="274">
        <v>3905</v>
      </c>
      <c r="B3906" s="275" t="s">
        <v>4413</v>
      </c>
      <c r="C3906" s="275" t="s">
        <v>1057</v>
      </c>
      <c r="D3906" s="275">
        <v>0</v>
      </c>
      <c r="E3906" s="275">
        <v>100</v>
      </c>
      <c r="F3906" s="275" t="s">
        <v>457</v>
      </c>
      <c r="G3906" s="275">
        <v>1</v>
      </c>
      <c r="H3906" s="275">
        <f>'Pixel-System'!AX32</f>
        <v>0</v>
      </c>
      <c r="I3906" s="276" t="s">
        <v>6263</v>
      </c>
      <c r="J3906" s="276">
        <f t="shared" si="60"/>
        <v>0</v>
      </c>
      <c r="K3906" s="277"/>
    </row>
    <row r="3907" spans="1:11" x14ac:dyDescent="0.15">
      <c r="A3907" s="274">
        <v>3906</v>
      </c>
      <c r="B3907" s="275" t="s">
        <v>4414</v>
      </c>
      <c r="C3907" s="275" t="s">
        <v>1057</v>
      </c>
      <c r="D3907" s="275">
        <v>0</v>
      </c>
      <c r="E3907" s="275">
        <v>100</v>
      </c>
      <c r="F3907" s="275" t="s">
        <v>457</v>
      </c>
      <c r="G3907" s="275">
        <v>1</v>
      </c>
      <c r="H3907" s="275">
        <f>'Pixel-System'!AX33</f>
        <v>0</v>
      </c>
      <c r="I3907" s="276" t="s">
        <v>6263</v>
      </c>
      <c r="J3907" s="276">
        <f t="shared" si="60"/>
        <v>0</v>
      </c>
      <c r="K3907" s="277"/>
    </row>
    <row r="3908" spans="1:11" x14ac:dyDescent="0.15">
      <c r="A3908" s="274">
        <v>3907</v>
      </c>
      <c r="B3908" s="275" t="s">
        <v>4415</v>
      </c>
      <c r="C3908" s="275" t="s">
        <v>1057</v>
      </c>
      <c r="D3908" s="275">
        <v>0</v>
      </c>
      <c r="E3908" s="275">
        <v>100</v>
      </c>
      <c r="F3908" s="275" t="s">
        <v>457</v>
      </c>
      <c r="G3908" s="275">
        <v>1</v>
      </c>
      <c r="H3908" s="275">
        <f>'Pixel-System'!AX34</f>
        <v>0</v>
      </c>
      <c r="I3908" s="276" t="s">
        <v>6263</v>
      </c>
      <c r="J3908" s="276">
        <f t="shared" si="60"/>
        <v>0</v>
      </c>
      <c r="K3908" s="277"/>
    </row>
    <row r="3909" spans="1:11" x14ac:dyDescent="0.15">
      <c r="A3909" s="274">
        <v>3908</v>
      </c>
      <c r="B3909" s="275" t="s">
        <v>4416</v>
      </c>
      <c r="C3909" s="275" t="s">
        <v>1057</v>
      </c>
      <c r="D3909" s="275">
        <v>0</v>
      </c>
      <c r="E3909" s="275">
        <v>100</v>
      </c>
      <c r="F3909" s="275" t="s">
        <v>457</v>
      </c>
      <c r="G3909" s="275">
        <v>1</v>
      </c>
      <c r="H3909" s="275">
        <f>'Pixel-System'!AX35</f>
        <v>0</v>
      </c>
      <c r="I3909" s="276" t="s">
        <v>6263</v>
      </c>
      <c r="J3909" s="276">
        <f t="shared" si="60"/>
        <v>0</v>
      </c>
      <c r="K3909" s="277"/>
    </row>
    <row r="3910" spans="1:11" x14ac:dyDescent="0.15">
      <c r="A3910" s="274">
        <v>3909</v>
      </c>
      <c r="B3910" s="275" t="s">
        <v>4417</v>
      </c>
      <c r="C3910" s="275" t="s">
        <v>1057</v>
      </c>
      <c r="D3910" s="275">
        <v>0</v>
      </c>
      <c r="E3910" s="275">
        <v>100</v>
      </c>
      <c r="F3910" s="275" t="s">
        <v>457</v>
      </c>
      <c r="G3910" s="275">
        <v>1</v>
      </c>
      <c r="H3910" s="275">
        <f>'Pixel-System'!AX36</f>
        <v>0</v>
      </c>
      <c r="I3910" s="276" t="s">
        <v>6263</v>
      </c>
      <c r="J3910" s="276">
        <f t="shared" si="60"/>
        <v>0</v>
      </c>
      <c r="K3910" s="277"/>
    </row>
    <row r="3911" spans="1:11" x14ac:dyDescent="0.15">
      <c r="A3911" s="274">
        <v>3910</v>
      </c>
      <c r="B3911" s="275" t="s">
        <v>4418</v>
      </c>
      <c r="C3911" s="275" t="s">
        <v>1057</v>
      </c>
      <c r="D3911" s="275">
        <v>0</v>
      </c>
      <c r="E3911" s="275">
        <v>100</v>
      </c>
      <c r="F3911" s="275" t="s">
        <v>457</v>
      </c>
      <c r="G3911" s="275">
        <v>1</v>
      </c>
      <c r="H3911" s="275">
        <f>'Pixel-System'!AX37</f>
        <v>0</v>
      </c>
      <c r="I3911" s="276" t="s">
        <v>6263</v>
      </c>
      <c r="J3911" s="276">
        <f t="shared" si="60"/>
        <v>0</v>
      </c>
      <c r="K3911" s="277"/>
    </row>
    <row r="3912" spans="1:11" x14ac:dyDescent="0.15">
      <c r="A3912" s="274">
        <v>3911</v>
      </c>
      <c r="B3912" s="275" t="s">
        <v>4419</v>
      </c>
      <c r="C3912" s="275" t="s">
        <v>1057</v>
      </c>
      <c r="D3912" s="275">
        <v>0</v>
      </c>
      <c r="E3912" s="275">
        <v>100</v>
      </c>
      <c r="F3912" s="275" t="s">
        <v>457</v>
      </c>
      <c r="G3912" s="275">
        <v>1</v>
      </c>
      <c r="H3912" s="275">
        <f>'Pixel-System'!AX38</f>
        <v>0</v>
      </c>
      <c r="I3912" s="276" t="s">
        <v>6263</v>
      </c>
      <c r="J3912" s="276">
        <f t="shared" si="60"/>
        <v>0</v>
      </c>
      <c r="K3912" s="277"/>
    </row>
    <row r="3913" spans="1:11" x14ac:dyDescent="0.15">
      <c r="A3913" s="274">
        <v>3912</v>
      </c>
      <c r="B3913" s="275" t="s">
        <v>4420</v>
      </c>
      <c r="C3913" s="275" t="s">
        <v>1057</v>
      </c>
      <c r="D3913" s="275">
        <v>0</v>
      </c>
      <c r="E3913" s="275">
        <v>100</v>
      </c>
      <c r="F3913" s="275" t="s">
        <v>457</v>
      </c>
      <c r="G3913" s="275">
        <v>1</v>
      </c>
      <c r="H3913" s="275">
        <f>'Pixel-System'!AX39</f>
        <v>0</v>
      </c>
      <c r="I3913" s="276" t="s">
        <v>6263</v>
      </c>
      <c r="J3913" s="276">
        <f t="shared" si="60"/>
        <v>0</v>
      </c>
      <c r="K3913" s="277"/>
    </row>
    <row r="3914" spans="1:11" x14ac:dyDescent="0.15">
      <c r="A3914" s="274">
        <v>3913</v>
      </c>
      <c r="B3914" s="275" t="s">
        <v>4421</v>
      </c>
      <c r="C3914" s="275" t="s">
        <v>1057</v>
      </c>
      <c r="D3914" s="275">
        <v>0</v>
      </c>
      <c r="E3914" s="275">
        <v>100</v>
      </c>
      <c r="F3914" s="275" t="s">
        <v>457</v>
      </c>
      <c r="G3914" s="275">
        <v>1</v>
      </c>
      <c r="H3914" s="275">
        <f>'Pixel-System'!AX40</f>
        <v>0</v>
      </c>
      <c r="I3914" s="276" t="s">
        <v>6263</v>
      </c>
      <c r="J3914" s="276">
        <f t="shared" si="60"/>
        <v>0</v>
      </c>
      <c r="K3914" s="277"/>
    </row>
    <row r="3915" spans="1:11" x14ac:dyDescent="0.15">
      <c r="A3915" s="274">
        <v>3914</v>
      </c>
      <c r="B3915" s="275" t="s">
        <v>4422</v>
      </c>
      <c r="C3915" s="275" t="s">
        <v>1057</v>
      </c>
      <c r="D3915" s="275">
        <v>0</v>
      </c>
      <c r="E3915" s="275">
        <v>100</v>
      </c>
      <c r="F3915" s="275" t="s">
        <v>457</v>
      </c>
      <c r="G3915" s="275">
        <v>1</v>
      </c>
      <c r="H3915" s="275">
        <f>'Pixel-System'!AX41</f>
        <v>0</v>
      </c>
      <c r="I3915" s="276" t="s">
        <v>6263</v>
      </c>
      <c r="J3915" s="276">
        <f t="shared" si="60"/>
        <v>0</v>
      </c>
      <c r="K3915" s="277"/>
    </row>
    <row r="3916" spans="1:11" x14ac:dyDescent="0.15">
      <c r="A3916" s="274">
        <v>3915</v>
      </c>
      <c r="B3916" s="275" t="s">
        <v>4423</v>
      </c>
      <c r="C3916" s="275" t="s">
        <v>1057</v>
      </c>
      <c r="D3916" s="275">
        <v>0</v>
      </c>
      <c r="E3916" s="275">
        <v>100</v>
      </c>
      <c r="F3916" s="275" t="s">
        <v>457</v>
      </c>
      <c r="G3916" s="275">
        <v>1</v>
      </c>
      <c r="H3916" s="275">
        <f>'Pixel-System'!AX42</f>
        <v>0</v>
      </c>
      <c r="I3916" s="276" t="s">
        <v>6263</v>
      </c>
      <c r="J3916" s="276">
        <f t="shared" si="60"/>
        <v>0</v>
      </c>
      <c r="K3916" s="277"/>
    </row>
    <row r="3917" spans="1:11" x14ac:dyDescent="0.15">
      <c r="A3917" s="274">
        <v>3916</v>
      </c>
      <c r="B3917" s="275" t="s">
        <v>4424</v>
      </c>
      <c r="C3917" s="275" t="s">
        <v>1057</v>
      </c>
      <c r="D3917" s="275">
        <v>0</v>
      </c>
      <c r="E3917" s="275">
        <v>100</v>
      </c>
      <c r="F3917" s="275" t="s">
        <v>457</v>
      </c>
      <c r="G3917" s="275">
        <v>1</v>
      </c>
      <c r="H3917" s="275">
        <f>'Pixel-System'!AX43</f>
        <v>0</v>
      </c>
      <c r="I3917" s="276" t="s">
        <v>6263</v>
      </c>
      <c r="J3917" s="276">
        <f t="shared" ref="J3917:J3980" si="61">H3917*100</f>
        <v>0</v>
      </c>
      <c r="K3917" s="277"/>
    </row>
    <row r="3918" spans="1:11" x14ac:dyDescent="0.15">
      <c r="A3918" s="274">
        <v>3917</v>
      </c>
      <c r="B3918" s="275" t="s">
        <v>4425</v>
      </c>
      <c r="C3918" s="275" t="s">
        <v>1057</v>
      </c>
      <c r="D3918" s="275">
        <v>0</v>
      </c>
      <c r="E3918" s="275">
        <v>100</v>
      </c>
      <c r="F3918" s="275" t="s">
        <v>457</v>
      </c>
      <c r="G3918" s="275">
        <v>1</v>
      </c>
      <c r="H3918" s="275">
        <f>'Pixel-System'!AX44</f>
        <v>0</v>
      </c>
      <c r="I3918" s="276" t="s">
        <v>6263</v>
      </c>
      <c r="J3918" s="276">
        <f t="shared" si="61"/>
        <v>0</v>
      </c>
      <c r="K3918" s="277"/>
    </row>
    <row r="3919" spans="1:11" x14ac:dyDescent="0.15">
      <c r="A3919" s="274">
        <v>3918</v>
      </c>
      <c r="B3919" s="275" t="s">
        <v>4426</v>
      </c>
      <c r="C3919" s="275" t="s">
        <v>1057</v>
      </c>
      <c r="D3919" s="275">
        <v>0</v>
      </c>
      <c r="E3919" s="275">
        <v>100</v>
      </c>
      <c r="F3919" s="275" t="s">
        <v>457</v>
      </c>
      <c r="G3919" s="275">
        <v>1</v>
      </c>
      <c r="H3919" s="275">
        <f>'Pixel-System'!AX45</f>
        <v>0</v>
      </c>
      <c r="I3919" s="276" t="s">
        <v>6263</v>
      </c>
      <c r="J3919" s="276">
        <f t="shared" si="61"/>
        <v>0</v>
      </c>
      <c r="K3919" s="277"/>
    </row>
    <row r="3920" spans="1:11" x14ac:dyDescent="0.15">
      <c r="A3920" s="274">
        <v>3919</v>
      </c>
      <c r="B3920" s="275" t="s">
        <v>4427</v>
      </c>
      <c r="C3920" s="275" t="s">
        <v>1057</v>
      </c>
      <c r="D3920" s="275">
        <v>0</v>
      </c>
      <c r="E3920" s="275">
        <v>100</v>
      </c>
      <c r="F3920" s="275" t="s">
        <v>457</v>
      </c>
      <c r="G3920" s="275">
        <v>1</v>
      </c>
      <c r="H3920" s="275">
        <f>'Pixel-System'!AX46</f>
        <v>0</v>
      </c>
      <c r="I3920" s="276" t="s">
        <v>6263</v>
      </c>
      <c r="J3920" s="276">
        <f t="shared" si="61"/>
        <v>0</v>
      </c>
      <c r="K3920" s="277"/>
    </row>
    <row r="3921" spans="1:11" x14ac:dyDescent="0.15">
      <c r="A3921" s="274">
        <v>3920</v>
      </c>
      <c r="B3921" s="275" t="s">
        <v>4428</v>
      </c>
      <c r="C3921" s="275" t="s">
        <v>1057</v>
      </c>
      <c r="D3921" s="275">
        <v>0</v>
      </c>
      <c r="E3921" s="275">
        <v>100</v>
      </c>
      <c r="F3921" s="275" t="s">
        <v>457</v>
      </c>
      <c r="G3921" s="275">
        <v>1</v>
      </c>
      <c r="H3921" s="275">
        <f>'Pixel-System'!AX47</f>
        <v>0</v>
      </c>
      <c r="I3921" s="276" t="s">
        <v>6263</v>
      </c>
      <c r="J3921" s="276">
        <f t="shared" si="61"/>
        <v>0</v>
      </c>
      <c r="K3921" s="277"/>
    </row>
    <row r="3922" spans="1:11" x14ac:dyDescent="0.15">
      <c r="A3922" s="274">
        <v>3921</v>
      </c>
      <c r="B3922" s="275" t="s">
        <v>4429</v>
      </c>
      <c r="C3922" s="275" t="s">
        <v>1057</v>
      </c>
      <c r="D3922" s="275">
        <v>0</v>
      </c>
      <c r="E3922" s="275">
        <v>100</v>
      </c>
      <c r="F3922" s="275" t="s">
        <v>457</v>
      </c>
      <c r="G3922" s="275">
        <v>1</v>
      </c>
      <c r="H3922" s="275">
        <f>'Pixel-System'!AX48</f>
        <v>0</v>
      </c>
      <c r="I3922" s="276" t="s">
        <v>6263</v>
      </c>
      <c r="J3922" s="276">
        <f t="shared" si="61"/>
        <v>0</v>
      </c>
      <c r="K3922" s="277"/>
    </row>
    <row r="3923" spans="1:11" x14ac:dyDescent="0.15">
      <c r="A3923" s="274">
        <v>3922</v>
      </c>
      <c r="B3923" s="275" t="s">
        <v>4430</v>
      </c>
      <c r="C3923" s="275" t="s">
        <v>1057</v>
      </c>
      <c r="D3923" s="275">
        <v>0</v>
      </c>
      <c r="E3923" s="275">
        <v>100</v>
      </c>
      <c r="F3923" s="275" t="s">
        <v>457</v>
      </c>
      <c r="G3923" s="275">
        <v>1</v>
      </c>
      <c r="H3923" s="275">
        <f>'Pixel-System'!AX49</f>
        <v>0</v>
      </c>
      <c r="I3923" s="276" t="s">
        <v>6263</v>
      </c>
      <c r="J3923" s="276">
        <f t="shared" si="61"/>
        <v>0</v>
      </c>
      <c r="K3923" s="277"/>
    </row>
    <row r="3924" spans="1:11" x14ac:dyDescent="0.15">
      <c r="A3924" s="274">
        <v>3923</v>
      </c>
      <c r="B3924" s="275" t="s">
        <v>4431</v>
      </c>
      <c r="C3924" s="275" t="s">
        <v>1057</v>
      </c>
      <c r="D3924" s="275">
        <v>0</v>
      </c>
      <c r="E3924" s="275">
        <v>100</v>
      </c>
      <c r="F3924" s="275" t="s">
        <v>457</v>
      </c>
      <c r="G3924" s="275">
        <v>1</v>
      </c>
      <c r="H3924" s="275">
        <f>'Pixel-System'!AX50</f>
        <v>0</v>
      </c>
      <c r="I3924" s="276" t="s">
        <v>6263</v>
      </c>
      <c r="J3924" s="276">
        <f t="shared" si="61"/>
        <v>0</v>
      </c>
      <c r="K3924" s="277"/>
    </row>
    <row r="3925" spans="1:11" x14ac:dyDescent="0.15">
      <c r="A3925" s="274">
        <v>3924</v>
      </c>
      <c r="B3925" s="275" t="s">
        <v>4432</v>
      </c>
      <c r="C3925" s="275" t="s">
        <v>1057</v>
      </c>
      <c r="D3925" s="275">
        <v>0</v>
      </c>
      <c r="E3925" s="275">
        <v>100</v>
      </c>
      <c r="F3925" s="275" t="s">
        <v>457</v>
      </c>
      <c r="G3925" s="275">
        <v>1</v>
      </c>
      <c r="H3925" s="275">
        <f>'Pixel-System'!AX51</f>
        <v>0</v>
      </c>
      <c r="I3925" s="276" t="s">
        <v>6263</v>
      </c>
      <c r="J3925" s="276">
        <f t="shared" si="61"/>
        <v>0</v>
      </c>
      <c r="K3925" s="277"/>
    </row>
    <row r="3926" spans="1:11" x14ac:dyDescent="0.15">
      <c r="A3926" s="274">
        <v>3925</v>
      </c>
      <c r="B3926" s="275" t="s">
        <v>4433</v>
      </c>
      <c r="C3926" s="275" t="s">
        <v>1057</v>
      </c>
      <c r="D3926" s="275">
        <v>0</v>
      </c>
      <c r="E3926" s="275">
        <v>100</v>
      </c>
      <c r="F3926" s="275" t="s">
        <v>457</v>
      </c>
      <c r="G3926" s="275">
        <v>1</v>
      </c>
      <c r="H3926" s="275">
        <f>'Pixel-System'!AX52</f>
        <v>0</v>
      </c>
      <c r="I3926" s="276" t="s">
        <v>6263</v>
      </c>
      <c r="J3926" s="276">
        <f t="shared" si="61"/>
        <v>0</v>
      </c>
      <c r="K3926" s="277"/>
    </row>
    <row r="3927" spans="1:11" x14ac:dyDescent="0.15">
      <c r="A3927" s="274">
        <v>3926</v>
      </c>
      <c r="B3927" s="275" t="s">
        <v>4434</v>
      </c>
      <c r="C3927" s="275" t="s">
        <v>1057</v>
      </c>
      <c r="D3927" s="275">
        <v>0</v>
      </c>
      <c r="E3927" s="275">
        <v>100</v>
      </c>
      <c r="F3927" s="275" t="s">
        <v>457</v>
      </c>
      <c r="G3927" s="275">
        <v>1</v>
      </c>
      <c r="H3927" s="275">
        <f>'Pixel-System'!AX53</f>
        <v>0</v>
      </c>
      <c r="I3927" s="276" t="s">
        <v>6263</v>
      </c>
      <c r="J3927" s="276">
        <f t="shared" si="61"/>
        <v>0</v>
      </c>
      <c r="K3927" s="277"/>
    </row>
    <row r="3928" spans="1:11" x14ac:dyDescent="0.15">
      <c r="A3928" s="274">
        <v>3927</v>
      </c>
      <c r="B3928" s="275" t="s">
        <v>4435</v>
      </c>
      <c r="C3928" s="275" t="s">
        <v>1057</v>
      </c>
      <c r="D3928" s="275">
        <v>0</v>
      </c>
      <c r="E3928" s="275">
        <v>100</v>
      </c>
      <c r="F3928" s="275" t="s">
        <v>457</v>
      </c>
      <c r="G3928" s="275">
        <v>1</v>
      </c>
      <c r="H3928" s="275">
        <f>'Pixel-System'!AX54</f>
        <v>0</v>
      </c>
      <c r="I3928" s="276" t="s">
        <v>6263</v>
      </c>
      <c r="J3928" s="276">
        <f t="shared" si="61"/>
        <v>0</v>
      </c>
      <c r="K3928" s="277"/>
    </row>
    <row r="3929" spans="1:11" x14ac:dyDescent="0.15">
      <c r="A3929" s="274">
        <v>3928</v>
      </c>
      <c r="B3929" s="275" t="s">
        <v>4436</v>
      </c>
      <c r="C3929" s="275" t="s">
        <v>1057</v>
      </c>
      <c r="D3929" s="275">
        <v>0</v>
      </c>
      <c r="E3929" s="275">
        <v>100</v>
      </c>
      <c r="F3929" s="275" t="s">
        <v>457</v>
      </c>
      <c r="G3929" s="275">
        <v>1</v>
      </c>
      <c r="H3929" s="275">
        <f>'Pixel-System'!AX55</f>
        <v>0</v>
      </c>
      <c r="I3929" s="276" t="s">
        <v>6263</v>
      </c>
      <c r="J3929" s="276">
        <f t="shared" si="61"/>
        <v>0</v>
      </c>
      <c r="K3929" s="277"/>
    </row>
    <row r="3930" spans="1:11" x14ac:dyDescent="0.15">
      <c r="A3930" s="274">
        <v>3929</v>
      </c>
      <c r="B3930" s="275" t="s">
        <v>4437</v>
      </c>
      <c r="C3930" s="275" t="s">
        <v>1057</v>
      </c>
      <c r="D3930" s="275">
        <v>0</v>
      </c>
      <c r="E3930" s="275">
        <v>100</v>
      </c>
      <c r="F3930" s="275" t="s">
        <v>457</v>
      </c>
      <c r="G3930" s="275">
        <v>1</v>
      </c>
      <c r="H3930" s="275">
        <f>'Pixel-System'!AX56</f>
        <v>0</v>
      </c>
      <c r="I3930" s="276" t="s">
        <v>6263</v>
      </c>
      <c r="J3930" s="276">
        <f t="shared" si="61"/>
        <v>0</v>
      </c>
      <c r="K3930" s="277"/>
    </row>
    <row r="3931" spans="1:11" x14ac:dyDescent="0.15">
      <c r="A3931" s="274">
        <v>3930</v>
      </c>
      <c r="B3931" s="275" t="s">
        <v>4438</v>
      </c>
      <c r="C3931" s="275" t="s">
        <v>1057</v>
      </c>
      <c r="D3931" s="275">
        <v>0</v>
      </c>
      <c r="E3931" s="275">
        <v>100</v>
      </c>
      <c r="F3931" s="275" t="s">
        <v>457</v>
      </c>
      <c r="G3931" s="275">
        <v>1</v>
      </c>
      <c r="H3931" s="275">
        <f>'Pixel-System'!AX57</f>
        <v>0</v>
      </c>
      <c r="I3931" s="276" t="s">
        <v>6263</v>
      </c>
      <c r="J3931" s="276">
        <f t="shared" si="61"/>
        <v>0</v>
      </c>
      <c r="K3931" s="277"/>
    </row>
    <row r="3932" spans="1:11" x14ac:dyDescent="0.15">
      <c r="A3932" s="274">
        <v>3931</v>
      </c>
      <c r="B3932" s="275" t="s">
        <v>4389</v>
      </c>
      <c r="C3932" s="275" t="s">
        <v>1057</v>
      </c>
      <c r="D3932" s="275">
        <v>0</v>
      </c>
      <c r="E3932" s="275">
        <v>100</v>
      </c>
      <c r="F3932" s="275" t="s">
        <v>457</v>
      </c>
      <c r="G3932" s="275">
        <v>1</v>
      </c>
      <c r="H3932" s="275">
        <f>'Pixel-System'!AX58</f>
        <v>0</v>
      </c>
      <c r="I3932" s="276" t="s">
        <v>6263</v>
      </c>
      <c r="J3932" s="276">
        <f t="shared" si="61"/>
        <v>0</v>
      </c>
      <c r="K3932" s="277"/>
    </row>
    <row r="3933" spans="1:11" x14ac:dyDescent="0.15">
      <c r="A3933" s="274">
        <v>3932</v>
      </c>
      <c r="B3933" s="275" t="s">
        <v>4439</v>
      </c>
      <c r="C3933" s="275" t="s">
        <v>1057</v>
      </c>
      <c r="D3933" s="275">
        <v>0</v>
      </c>
      <c r="E3933" s="275">
        <v>100</v>
      </c>
      <c r="F3933" s="275" t="s">
        <v>457</v>
      </c>
      <c r="G3933" s="275">
        <v>1</v>
      </c>
      <c r="H3933" s="275">
        <f>'Pixel-System'!AX59</f>
        <v>0</v>
      </c>
      <c r="I3933" s="276" t="s">
        <v>6263</v>
      </c>
      <c r="J3933" s="276">
        <f t="shared" si="61"/>
        <v>0</v>
      </c>
      <c r="K3933" s="277"/>
    </row>
    <row r="3934" spans="1:11" x14ac:dyDescent="0.15">
      <c r="A3934" s="274">
        <v>3933</v>
      </c>
      <c r="B3934" s="275" t="s">
        <v>4440</v>
      </c>
      <c r="C3934" s="275" t="s">
        <v>1057</v>
      </c>
      <c r="D3934" s="275">
        <v>0</v>
      </c>
      <c r="E3934" s="275">
        <v>100</v>
      </c>
      <c r="F3934" s="275" t="s">
        <v>457</v>
      </c>
      <c r="G3934" s="275">
        <v>1</v>
      </c>
      <c r="H3934" s="275">
        <f>'Pixel-System'!AX60</f>
        <v>0</v>
      </c>
      <c r="I3934" s="276" t="s">
        <v>6263</v>
      </c>
      <c r="J3934" s="276">
        <f t="shared" si="61"/>
        <v>0</v>
      </c>
      <c r="K3934" s="277"/>
    </row>
    <row r="3935" spans="1:11" x14ac:dyDescent="0.15">
      <c r="A3935" s="274">
        <v>3934</v>
      </c>
      <c r="B3935" s="275" t="s">
        <v>4441</v>
      </c>
      <c r="C3935" s="275" t="s">
        <v>1057</v>
      </c>
      <c r="D3935" s="275">
        <v>0</v>
      </c>
      <c r="E3935" s="275">
        <v>100</v>
      </c>
      <c r="F3935" s="275" t="s">
        <v>457</v>
      </c>
      <c r="G3935" s="275">
        <v>1</v>
      </c>
      <c r="H3935" s="275">
        <f>'Pixel-System'!AX61</f>
        <v>0</v>
      </c>
      <c r="I3935" s="276" t="s">
        <v>6263</v>
      </c>
      <c r="J3935" s="276">
        <f t="shared" si="61"/>
        <v>0</v>
      </c>
      <c r="K3935" s="277"/>
    </row>
    <row r="3936" spans="1:11" x14ac:dyDescent="0.15">
      <c r="A3936" s="274">
        <v>3935</v>
      </c>
      <c r="B3936" s="275" t="s">
        <v>4442</v>
      </c>
      <c r="C3936" s="275" t="s">
        <v>1057</v>
      </c>
      <c r="D3936" s="275">
        <v>0</v>
      </c>
      <c r="E3936" s="275">
        <v>100</v>
      </c>
      <c r="F3936" s="275" t="s">
        <v>457</v>
      </c>
      <c r="G3936" s="275">
        <v>1</v>
      </c>
      <c r="H3936" s="275">
        <f>'Pixel-System'!AX62</f>
        <v>0</v>
      </c>
      <c r="I3936" s="276" t="s">
        <v>6263</v>
      </c>
      <c r="J3936" s="276">
        <f t="shared" si="61"/>
        <v>0</v>
      </c>
      <c r="K3936" s="277"/>
    </row>
    <row r="3937" spans="1:11" x14ac:dyDescent="0.15">
      <c r="A3937" s="274">
        <v>3936</v>
      </c>
      <c r="B3937" s="275" t="s">
        <v>4443</v>
      </c>
      <c r="C3937" s="275" t="s">
        <v>1057</v>
      </c>
      <c r="D3937" s="275">
        <v>0</v>
      </c>
      <c r="E3937" s="275">
        <v>100</v>
      </c>
      <c r="F3937" s="275" t="s">
        <v>457</v>
      </c>
      <c r="G3937" s="275">
        <v>1</v>
      </c>
      <c r="H3937" s="275">
        <f>'Pixel-System'!AX63</f>
        <v>0</v>
      </c>
      <c r="I3937" s="276" t="s">
        <v>6263</v>
      </c>
      <c r="J3937" s="276">
        <f t="shared" si="61"/>
        <v>0</v>
      </c>
      <c r="K3937" s="277"/>
    </row>
    <row r="3938" spans="1:11" x14ac:dyDescent="0.15">
      <c r="A3938" s="274">
        <v>3937</v>
      </c>
      <c r="B3938" s="275" t="s">
        <v>4444</v>
      </c>
      <c r="C3938" s="275" t="s">
        <v>1057</v>
      </c>
      <c r="D3938" s="275">
        <v>0</v>
      </c>
      <c r="E3938" s="275">
        <v>100</v>
      </c>
      <c r="F3938" s="275" t="s">
        <v>457</v>
      </c>
      <c r="G3938" s="275">
        <v>1</v>
      </c>
      <c r="H3938" s="275">
        <f>'Pixel-System'!AX64</f>
        <v>0</v>
      </c>
      <c r="I3938" s="276" t="s">
        <v>6263</v>
      </c>
      <c r="J3938" s="276">
        <f t="shared" si="61"/>
        <v>0</v>
      </c>
      <c r="K3938" s="277"/>
    </row>
    <row r="3939" spans="1:11" x14ac:dyDescent="0.15">
      <c r="A3939" s="274">
        <v>3938</v>
      </c>
      <c r="B3939" s="275" t="s">
        <v>4445</v>
      </c>
      <c r="C3939" s="275" t="s">
        <v>1057</v>
      </c>
      <c r="D3939" s="275">
        <v>0</v>
      </c>
      <c r="E3939" s="275">
        <v>100</v>
      </c>
      <c r="F3939" s="275" t="s">
        <v>457</v>
      </c>
      <c r="G3939" s="275">
        <v>1</v>
      </c>
      <c r="H3939" s="275">
        <f>'Pixel-System'!AX65</f>
        <v>0</v>
      </c>
      <c r="I3939" s="276" t="s">
        <v>6263</v>
      </c>
      <c r="J3939" s="276">
        <f t="shared" si="61"/>
        <v>0</v>
      </c>
      <c r="K3939" s="277"/>
    </row>
    <row r="3940" spans="1:11" x14ac:dyDescent="0.15">
      <c r="A3940" s="274">
        <v>3939</v>
      </c>
      <c r="B3940" s="275" t="s">
        <v>4446</v>
      </c>
      <c r="C3940" s="275" t="s">
        <v>1057</v>
      </c>
      <c r="D3940" s="275">
        <v>0</v>
      </c>
      <c r="E3940" s="275">
        <v>100</v>
      </c>
      <c r="F3940" s="275" t="s">
        <v>457</v>
      </c>
      <c r="G3940" s="275">
        <v>1</v>
      </c>
      <c r="H3940" s="275">
        <f>'Pixel-System'!AX66</f>
        <v>0</v>
      </c>
      <c r="I3940" s="276" t="s">
        <v>6263</v>
      </c>
      <c r="J3940" s="276">
        <f t="shared" si="61"/>
        <v>0</v>
      </c>
      <c r="K3940" s="277"/>
    </row>
    <row r="3941" spans="1:11" x14ac:dyDescent="0.15">
      <c r="A3941" s="274">
        <v>3940</v>
      </c>
      <c r="B3941" s="275" t="s">
        <v>4447</v>
      </c>
      <c r="C3941" s="275" t="s">
        <v>1057</v>
      </c>
      <c r="D3941" s="275">
        <v>0</v>
      </c>
      <c r="E3941" s="275">
        <v>100</v>
      </c>
      <c r="F3941" s="275" t="s">
        <v>457</v>
      </c>
      <c r="G3941" s="275">
        <v>1</v>
      </c>
      <c r="H3941" s="275">
        <f>'Pixel-System'!AX67</f>
        <v>0</v>
      </c>
      <c r="I3941" s="276" t="s">
        <v>6263</v>
      </c>
      <c r="J3941" s="276">
        <f t="shared" si="61"/>
        <v>0</v>
      </c>
      <c r="K3941" s="277"/>
    </row>
    <row r="3942" spans="1:11" x14ac:dyDescent="0.15">
      <c r="A3942" s="274">
        <v>3941</v>
      </c>
      <c r="B3942" s="275" t="s">
        <v>4448</v>
      </c>
      <c r="C3942" s="275" t="s">
        <v>1057</v>
      </c>
      <c r="D3942" s="275">
        <v>0</v>
      </c>
      <c r="E3942" s="275">
        <v>100</v>
      </c>
      <c r="F3942" s="275" t="s">
        <v>457</v>
      </c>
      <c r="G3942" s="275">
        <v>1</v>
      </c>
      <c r="H3942" s="275">
        <f>'Pixel-System'!AX68</f>
        <v>0</v>
      </c>
      <c r="I3942" s="276" t="s">
        <v>6263</v>
      </c>
      <c r="J3942" s="276">
        <f t="shared" si="61"/>
        <v>0</v>
      </c>
      <c r="K3942" s="277"/>
    </row>
    <row r="3943" spans="1:11" x14ac:dyDescent="0.15">
      <c r="A3943" s="274">
        <v>3942</v>
      </c>
      <c r="B3943" s="275" t="s">
        <v>4449</v>
      </c>
      <c r="C3943" s="275" t="s">
        <v>1057</v>
      </c>
      <c r="D3943" s="275">
        <v>0</v>
      </c>
      <c r="E3943" s="275">
        <v>100</v>
      </c>
      <c r="F3943" s="275" t="s">
        <v>457</v>
      </c>
      <c r="G3943" s="275">
        <v>1</v>
      </c>
      <c r="H3943" s="275">
        <f>'Pixel-System'!AX69</f>
        <v>0</v>
      </c>
      <c r="I3943" s="276" t="s">
        <v>6263</v>
      </c>
      <c r="J3943" s="276">
        <f t="shared" si="61"/>
        <v>0</v>
      </c>
      <c r="K3943" s="277"/>
    </row>
    <row r="3944" spans="1:11" x14ac:dyDescent="0.15">
      <c r="A3944" s="274">
        <v>3943</v>
      </c>
      <c r="B3944" s="275" t="s">
        <v>4450</v>
      </c>
      <c r="C3944" s="275" t="s">
        <v>1057</v>
      </c>
      <c r="D3944" s="275">
        <v>0</v>
      </c>
      <c r="E3944" s="275">
        <v>100</v>
      </c>
      <c r="F3944" s="275" t="s">
        <v>457</v>
      </c>
      <c r="G3944" s="275">
        <v>1</v>
      </c>
      <c r="H3944" s="275">
        <f>'Pixel-System'!AX70</f>
        <v>0</v>
      </c>
      <c r="I3944" s="276" t="s">
        <v>6263</v>
      </c>
      <c r="J3944" s="276">
        <f t="shared" si="61"/>
        <v>0</v>
      </c>
      <c r="K3944" s="277"/>
    </row>
    <row r="3945" spans="1:11" x14ac:dyDescent="0.15">
      <c r="A3945" s="274">
        <v>3944</v>
      </c>
      <c r="B3945" s="275" t="s">
        <v>4451</v>
      </c>
      <c r="C3945" s="275" t="s">
        <v>1057</v>
      </c>
      <c r="D3945" s="275">
        <v>0</v>
      </c>
      <c r="E3945" s="275">
        <v>100</v>
      </c>
      <c r="F3945" s="275" t="s">
        <v>457</v>
      </c>
      <c r="G3945" s="275">
        <v>1</v>
      </c>
      <c r="H3945" s="275">
        <f>'Pixel-System'!AX71</f>
        <v>0</v>
      </c>
      <c r="I3945" s="276" t="s">
        <v>6263</v>
      </c>
      <c r="J3945" s="276">
        <f t="shared" si="61"/>
        <v>0</v>
      </c>
      <c r="K3945" s="277"/>
    </row>
    <row r="3946" spans="1:11" x14ac:dyDescent="0.15">
      <c r="A3946" s="274">
        <v>3945</v>
      </c>
      <c r="B3946" s="275" t="s">
        <v>4452</v>
      </c>
      <c r="C3946" s="275" t="s">
        <v>1057</v>
      </c>
      <c r="D3946" s="275">
        <v>0</v>
      </c>
      <c r="E3946" s="275">
        <v>100</v>
      </c>
      <c r="F3946" s="275" t="s">
        <v>457</v>
      </c>
      <c r="G3946" s="275">
        <v>1</v>
      </c>
      <c r="H3946" s="275">
        <f>'Pixel-System'!AX72</f>
        <v>0</v>
      </c>
      <c r="I3946" s="276" t="s">
        <v>6263</v>
      </c>
      <c r="J3946" s="276">
        <f t="shared" si="61"/>
        <v>0</v>
      </c>
      <c r="K3946" s="277"/>
    </row>
    <row r="3947" spans="1:11" x14ac:dyDescent="0.15">
      <c r="A3947" s="274">
        <v>3946</v>
      </c>
      <c r="B3947" s="275" t="s">
        <v>4453</v>
      </c>
      <c r="C3947" s="275" t="s">
        <v>1057</v>
      </c>
      <c r="D3947" s="275">
        <v>0</v>
      </c>
      <c r="E3947" s="275">
        <v>100</v>
      </c>
      <c r="F3947" s="275" t="s">
        <v>457</v>
      </c>
      <c r="G3947" s="275">
        <v>1</v>
      </c>
      <c r="H3947" s="275">
        <f>'Pixel-System'!AX73</f>
        <v>0</v>
      </c>
      <c r="I3947" s="276" t="s">
        <v>6263</v>
      </c>
      <c r="J3947" s="276">
        <f t="shared" si="61"/>
        <v>0</v>
      </c>
      <c r="K3947" s="277"/>
    </row>
    <row r="3948" spans="1:11" x14ac:dyDescent="0.15">
      <c r="A3948" s="274">
        <v>3947</v>
      </c>
      <c r="B3948" s="275" t="s">
        <v>4390</v>
      </c>
      <c r="C3948" s="275" t="s">
        <v>1057</v>
      </c>
      <c r="D3948" s="275">
        <v>0</v>
      </c>
      <c r="E3948" s="275">
        <v>100</v>
      </c>
      <c r="F3948" s="275" t="s">
        <v>457</v>
      </c>
      <c r="G3948" s="275">
        <v>1</v>
      </c>
      <c r="H3948" s="275">
        <f>'Pixel-System'!AX74</f>
        <v>40</v>
      </c>
      <c r="I3948" s="276" t="s">
        <v>6263</v>
      </c>
      <c r="J3948" s="276">
        <f t="shared" si="61"/>
        <v>4000</v>
      </c>
      <c r="K3948" s="277"/>
    </row>
    <row r="3949" spans="1:11" x14ac:dyDescent="0.15">
      <c r="A3949" s="274">
        <v>3948</v>
      </c>
      <c r="B3949" s="275" t="s">
        <v>4454</v>
      </c>
      <c r="C3949" s="275" t="s">
        <v>1057</v>
      </c>
      <c r="D3949" s="275">
        <v>0</v>
      </c>
      <c r="E3949" s="275">
        <v>100</v>
      </c>
      <c r="F3949" s="275" t="s">
        <v>457</v>
      </c>
      <c r="G3949" s="275">
        <v>1</v>
      </c>
      <c r="H3949" s="275">
        <f>'Pixel-System'!AX75</f>
        <v>80</v>
      </c>
      <c r="I3949" s="276" t="s">
        <v>6263</v>
      </c>
      <c r="J3949" s="276">
        <f t="shared" si="61"/>
        <v>8000</v>
      </c>
      <c r="K3949" s="277"/>
    </row>
    <row r="3950" spans="1:11" x14ac:dyDescent="0.15">
      <c r="A3950" s="274">
        <v>3949</v>
      </c>
      <c r="B3950" s="275" t="s">
        <v>4455</v>
      </c>
      <c r="C3950" s="275" t="s">
        <v>1057</v>
      </c>
      <c r="D3950" s="275">
        <v>0</v>
      </c>
      <c r="E3950" s="275">
        <v>100</v>
      </c>
      <c r="F3950" s="275" t="s">
        <v>457</v>
      </c>
      <c r="G3950" s="275">
        <v>1</v>
      </c>
      <c r="H3950" s="275">
        <f>'Pixel-System'!AX76</f>
        <v>73</v>
      </c>
      <c r="I3950" s="276" t="s">
        <v>6263</v>
      </c>
      <c r="J3950" s="276">
        <f t="shared" si="61"/>
        <v>7300</v>
      </c>
      <c r="K3950" s="277"/>
    </row>
    <row r="3951" spans="1:11" x14ac:dyDescent="0.15">
      <c r="A3951" s="274">
        <v>3950</v>
      </c>
      <c r="B3951" s="275" t="s">
        <v>4456</v>
      </c>
      <c r="C3951" s="275" t="s">
        <v>1057</v>
      </c>
      <c r="D3951" s="275">
        <v>0</v>
      </c>
      <c r="E3951" s="275">
        <v>100</v>
      </c>
      <c r="F3951" s="275" t="s">
        <v>457</v>
      </c>
      <c r="G3951" s="275">
        <v>1</v>
      </c>
      <c r="H3951" s="275">
        <f>'Pixel-System'!AX77</f>
        <v>66</v>
      </c>
      <c r="I3951" s="276" t="s">
        <v>6263</v>
      </c>
      <c r="J3951" s="276">
        <f t="shared" si="61"/>
        <v>6600</v>
      </c>
      <c r="K3951" s="277"/>
    </row>
    <row r="3952" spans="1:11" x14ac:dyDescent="0.15">
      <c r="A3952" s="274">
        <v>3951</v>
      </c>
      <c r="B3952" s="275" t="s">
        <v>4457</v>
      </c>
      <c r="C3952" s="275" t="s">
        <v>1057</v>
      </c>
      <c r="D3952" s="275">
        <v>0</v>
      </c>
      <c r="E3952" s="275">
        <v>100</v>
      </c>
      <c r="F3952" s="275" t="s">
        <v>457</v>
      </c>
      <c r="G3952" s="275">
        <v>1</v>
      </c>
      <c r="H3952" s="275">
        <f>'Pixel-System'!AX78</f>
        <v>59</v>
      </c>
      <c r="I3952" s="276" t="s">
        <v>6263</v>
      </c>
      <c r="J3952" s="276">
        <f t="shared" si="61"/>
        <v>5900</v>
      </c>
      <c r="K3952" s="277"/>
    </row>
    <row r="3953" spans="1:11" x14ac:dyDescent="0.15">
      <c r="A3953" s="274">
        <v>3952</v>
      </c>
      <c r="B3953" s="275" t="s">
        <v>4458</v>
      </c>
      <c r="C3953" s="275" t="s">
        <v>1057</v>
      </c>
      <c r="D3953" s="275">
        <v>0</v>
      </c>
      <c r="E3953" s="275">
        <v>100</v>
      </c>
      <c r="F3953" s="275" t="s">
        <v>457</v>
      </c>
      <c r="G3953" s="275">
        <v>1</v>
      </c>
      <c r="H3953" s="275">
        <f>'Pixel-System'!AX79</f>
        <v>52</v>
      </c>
      <c r="I3953" s="276" t="s">
        <v>6263</v>
      </c>
      <c r="J3953" s="276">
        <f t="shared" si="61"/>
        <v>5200</v>
      </c>
      <c r="K3953" s="277"/>
    </row>
    <row r="3954" spans="1:11" x14ac:dyDescent="0.15">
      <c r="A3954" s="274">
        <v>3953</v>
      </c>
      <c r="B3954" s="275" t="s">
        <v>4459</v>
      </c>
      <c r="C3954" s="275" t="s">
        <v>1057</v>
      </c>
      <c r="D3954" s="275">
        <v>0</v>
      </c>
      <c r="E3954" s="275">
        <v>100</v>
      </c>
      <c r="F3954" s="275" t="s">
        <v>457</v>
      </c>
      <c r="G3954" s="275">
        <v>1</v>
      </c>
      <c r="H3954" s="275">
        <f>'Pixel-System'!AX80</f>
        <v>45</v>
      </c>
      <c r="I3954" s="276" t="s">
        <v>6263</v>
      </c>
      <c r="J3954" s="276">
        <f t="shared" si="61"/>
        <v>4500</v>
      </c>
      <c r="K3954" s="277"/>
    </row>
    <row r="3955" spans="1:11" x14ac:dyDescent="0.15">
      <c r="A3955" s="274">
        <v>3954</v>
      </c>
      <c r="B3955" s="275" t="s">
        <v>4460</v>
      </c>
      <c r="C3955" s="275" t="s">
        <v>1057</v>
      </c>
      <c r="D3955" s="275">
        <v>0</v>
      </c>
      <c r="E3955" s="275">
        <v>100</v>
      </c>
      <c r="F3955" s="275" t="s">
        <v>457</v>
      </c>
      <c r="G3955" s="275">
        <v>1</v>
      </c>
      <c r="H3955" s="275">
        <f>'Pixel-System'!AX81</f>
        <v>38</v>
      </c>
      <c r="I3955" s="276" t="s">
        <v>6263</v>
      </c>
      <c r="J3955" s="276">
        <f t="shared" si="61"/>
        <v>3800</v>
      </c>
      <c r="K3955" s="277"/>
    </row>
    <row r="3956" spans="1:11" x14ac:dyDescent="0.15">
      <c r="A3956" s="274">
        <v>3955</v>
      </c>
      <c r="B3956" s="275" t="s">
        <v>4461</v>
      </c>
      <c r="C3956" s="275" t="s">
        <v>1057</v>
      </c>
      <c r="D3956" s="275">
        <v>0</v>
      </c>
      <c r="E3956" s="275">
        <v>100</v>
      </c>
      <c r="F3956" s="275" t="s">
        <v>457</v>
      </c>
      <c r="G3956" s="275">
        <v>1</v>
      </c>
      <c r="H3956" s="275">
        <f>'Pixel-System'!AX82</f>
        <v>31</v>
      </c>
      <c r="I3956" s="276" t="s">
        <v>6263</v>
      </c>
      <c r="J3956" s="276">
        <f t="shared" si="61"/>
        <v>3100</v>
      </c>
      <c r="K3956" s="277"/>
    </row>
    <row r="3957" spans="1:11" x14ac:dyDescent="0.15">
      <c r="A3957" s="274">
        <v>3956</v>
      </c>
      <c r="B3957" s="275" t="s">
        <v>4462</v>
      </c>
      <c r="C3957" s="275" t="s">
        <v>1057</v>
      </c>
      <c r="D3957" s="275">
        <v>0</v>
      </c>
      <c r="E3957" s="275">
        <v>100</v>
      </c>
      <c r="F3957" s="275" t="s">
        <v>457</v>
      </c>
      <c r="G3957" s="275">
        <v>1</v>
      </c>
      <c r="H3957" s="275">
        <f>'Pixel-System'!AX83</f>
        <v>24</v>
      </c>
      <c r="I3957" s="276" t="s">
        <v>6263</v>
      </c>
      <c r="J3957" s="276">
        <f t="shared" si="61"/>
        <v>2400</v>
      </c>
      <c r="K3957" s="277"/>
    </row>
    <row r="3958" spans="1:11" x14ac:dyDescent="0.15">
      <c r="A3958" s="274">
        <v>3957</v>
      </c>
      <c r="B3958" s="275" t="s">
        <v>4463</v>
      </c>
      <c r="C3958" s="275" t="s">
        <v>1057</v>
      </c>
      <c r="D3958" s="275">
        <v>0</v>
      </c>
      <c r="E3958" s="275">
        <v>100</v>
      </c>
      <c r="F3958" s="275" t="s">
        <v>457</v>
      </c>
      <c r="G3958" s="275">
        <v>1</v>
      </c>
      <c r="H3958" s="275">
        <f>'Pixel-System'!AX84</f>
        <v>15</v>
      </c>
      <c r="I3958" s="276" t="s">
        <v>6263</v>
      </c>
      <c r="J3958" s="276">
        <f t="shared" si="61"/>
        <v>1500</v>
      </c>
      <c r="K3958" s="277"/>
    </row>
    <row r="3959" spans="1:11" x14ac:dyDescent="0.15">
      <c r="A3959" s="274">
        <v>3958</v>
      </c>
      <c r="B3959" s="275" t="s">
        <v>4464</v>
      </c>
      <c r="C3959" s="275" t="s">
        <v>1057</v>
      </c>
      <c r="D3959" s="275">
        <v>0</v>
      </c>
      <c r="E3959" s="275">
        <v>100</v>
      </c>
      <c r="F3959" s="275" t="s">
        <v>457</v>
      </c>
      <c r="G3959" s="275">
        <v>1</v>
      </c>
      <c r="H3959" s="275">
        <f>'Pixel-System'!AX85</f>
        <v>11</v>
      </c>
      <c r="I3959" s="276" t="s">
        <v>6263</v>
      </c>
      <c r="J3959" s="276">
        <f t="shared" si="61"/>
        <v>1100</v>
      </c>
      <c r="K3959" s="277"/>
    </row>
    <row r="3960" spans="1:11" x14ac:dyDescent="0.15">
      <c r="A3960" s="274">
        <v>3959</v>
      </c>
      <c r="B3960" s="275" t="s">
        <v>4465</v>
      </c>
      <c r="C3960" s="275" t="s">
        <v>1057</v>
      </c>
      <c r="D3960" s="275">
        <v>0</v>
      </c>
      <c r="E3960" s="275">
        <v>100</v>
      </c>
      <c r="F3960" s="275" t="s">
        <v>457</v>
      </c>
      <c r="G3960" s="275">
        <v>1</v>
      </c>
      <c r="H3960" s="275">
        <f>'Pixel-System'!AX86</f>
        <v>10</v>
      </c>
      <c r="I3960" s="276" t="s">
        <v>6263</v>
      </c>
      <c r="J3960" s="276">
        <f t="shared" si="61"/>
        <v>1000</v>
      </c>
      <c r="K3960" s="277"/>
    </row>
    <row r="3961" spans="1:11" x14ac:dyDescent="0.15">
      <c r="A3961" s="274">
        <v>3960</v>
      </c>
      <c r="B3961" s="275" t="s">
        <v>4466</v>
      </c>
      <c r="C3961" s="275" t="s">
        <v>1057</v>
      </c>
      <c r="D3961" s="275">
        <v>0</v>
      </c>
      <c r="E3961" s="275">
        <v>100</v>
      </c>
      <c r="F3961" s="275" t="s">
        <v>457</v>
      </c>
      <c r="G3961" s="275">
        <v>1</v>
      </c>
      <c r="H3961" s="275">
        <f>'Pixel-System'!AX87</f>
        <v>9</v>
      </c>
      <c r="I3961" s="276" t="s">
        <v>6263</v>
      </c>
      <c r="J3961" s="276">
        <f t="shared" si="61"/>
        <v>900</v>
      </c>
      <c r="K3961" s="277"/>
    </row>
    <row r="3962" spans="1:11" x14ac:dyDescent="0.15">
      <c r="A3962" s="274">
        <v>3961</v>
      </c>
      <c r="B3962" s="275" t="s">
        <v>4467</v>
      </c>
      <c r="C3962" s="275" t="s">
        <v>1057</v>
      </c>
      <c r="D3962" s="275">
        <v>0</v>
      </c>
      <c r="E3962" s="275">
        <v>100</v>
      </c>
      <c r="F3962" s="275" t="s">
        <v>457</v>
      </c>
      <c r="G3962" s="275">
        <v>1</v>
      </c>
      <c r="H3962" s="275">
        <f>'Pixel-System'!AX88</f>
        <v>8</v>
      </c>
      <c r="I3962" s="276" t="s">
        <v>6263</v>
      </c>
      <c r="J3962" s="276">
        <f t="shared" si="61"/>
        <v>800</v>
      </c>
      <c r="K3962" s="277"/>
    </row>
    <row r="3963" spans="1:11" x14ac:dyDescent="0.15">
      <c r="A3963" s="274">
        <v>3962</v>
      </c>
      <c r="B3963" s="275" t="s">
        <v>4468</v>
      </c>
      <c r="C3963" s="275" t="s">
        <v>1057</v>
      </c>
      <c r="D3963" s="275">
        <v>0</v>
      </c>
      <c r="E3963" s="275">
        <v>100</v>
      </c>
      <c r="F3963" s="275" t="s">
        <v>457</v>
      </c>
      <c r="G3963" s="275">
        <v>1</v>
      </c>
      <c r="H3963" s="275">
        <f>'Pixel-System'!AX89</f>
        <v>0</v>
      </c>
      <c r="I3963" s="276" t="s">
        <v>6263</v>
      </c>
      <c r="J3963" s="276">
        <f t="shared" si="61"/>
        <v>0</v>
      </c>
      <c r="K3963" s="277"/>
    </row>
    <row r="3964" spans="1:11" x14ac:dyDescent="0.15">
      <c r="A3964" s="274">
        <v>3963</v>
      </c>
      <c r="B3964" s="275" t="s">
        <v>4469</v>
      </c>
      <c r="C3964" s="275" t="s">
        <v>1057</v>
      </c>
      <c r="D3964" s="275">
        <v>0</v>
      </c>
      <c r="E3964" s="275">
        <v>100</v>
      </c>
      <c r="F3964" s="275" t="s">
        <v>457</v>
      </c>
      <c r="G3964" s="275">
        <v>1</v>
      </c>
      <c r="H3964" s="275">
        <f>'Pixel-System'!AX90</f>
        <v>80</v>
      </c>
      <c r="I3964" s="276" t="s">
        <v>6263</v>
      </c>
      <c r="J3964" s="276">
        <f t="shared" si="61"/>
        <v>8000</v>
      </c>
      <c r="K3964" s="277"/>
    </row>
    <row r="3965" spans="1:11" x14ac:dyDescent="0.15">
      <c r="A3965" s="274">
        <v>3964</v>
      </c>
      <c r="B3965" s="275" t="s">
        <v>4470</v>
      </c>
      <c r="C3965" s="275" t="s">
        <v>1057</v>
      </c>
      <c r="D3965" s="275">
        <v>0</v>
      </c>
      <c r="E3965" s="275">
        <v>100</v>
      </c>
      <c r="F3965" s="275" t="s">
        <v>457</v>
      </c>
      <c r="G3965" s="275">
        <v>1</v>
      </c>
      <c r="H3965" s="275">
        <f>'Pixel-System'!AX91</f>
        <v>73</v>
      </c>
      <c r="I3965" s="276" t="s">
        <v>6263</v>
      </c>
      <c r="J3965" s="276">
        <f t="shared" si="61"/>
        <v>7300</v>
      </c>
      <c r="K3965" s="277"/>
    </row>
    <row r="3966" spans="1:11" x14ac:dyDescent="0.15">
      <c r="A3966" s="274">
        <v>3965</v>
      </c>
      <c r="B3966" s="275" t="s">
        <v>4471</v>
      </c>
      <c r="C3966" s="275" t="s">
        <v>1057</v>
      </c>
      <c r="D3966" s="275">
        <v>0</v>
      </c>
      <c r="E3966" s="275">
        <v>100</v>
      </c>
      <c r="F3966" s="275" t="s">
        <v>457</v>
      </c>
      <c r="G3966" s="275">
        <v>1</v>
      </c>
      <c r="H3966" s="275">
        <f>'Pixel-System'!AX92</f>
        <v>66</v>
      </c>
      <c r="I3966" s="276" t="s">
        <v>6263</v>
      </c>
      <c r="J3966" s="276">
        <f t="shared" si="61"/>
        <v>6600</v>
      </c>
      <c r="K3966" s="277"/>
    </row>
    <row r="3967" spans="1:11" x14ac:dyDescent="0.15">
      <c r="A3967" s="274">
        <v>3966</v>
      </c>
      <c r="B3967" s="275" t="s">
        <v>4472</v>
      </c>
      <c r="C3967" s="275" t="s">
        <v>1057</v>
      </c>
      <c r="D3967" s="275">
        <v>0</v>
      </c>
      <c r="E3967" s="275">
        <v>100</v>
      </c>
      <c r="F3967" s="275" t="s">
        <v>457</v>
      </c>
      <c r="G3967" s="275">
        <v>1</v>
      </c>
      <c r="H3967" s="275">
        <f>'Pixel-System'!AX93</f>
        <v>59</v>
      </c>
      <c r="I3967" s="276" t="s">
        <v>6263</v>
      </c>
      <c r="J3967" s="276">
        <f t="shared" si="61"/>
        <v>5900</v>
      </c>
      <c r="K3967" s="277"/>
    </row>
    <row r="3968" spans="1:11" x14ac:dyDescent="0.15">
      <c r="A3968" s="274">
        <v>3967</v>
      </c>
      <c r="B3968" s="275" t="s">
        <v>4473</v>
      </c>
      <c r="C3968" s="275" t="s">
        <v>1057</v>
      </c>
      <c r="D3968" s="275">
        <v>0</v>
      </c>
      <c r="E3968" s="275">
        <v>100</v>
      </c>
      <c r="F3968" s="275" t="s">
        <v>457</v>
      </c>
      <c r="G3968" s="275">
        <v>1</v>
      </c>
      <c r="H3968" s="275">
        <f>'Pixel-System'!AX94</f>
        <v>52</v>
      </c>
      <c r="I3968" s="276" t="s">
        <v>6263</v>
      </c>
      <c r="J3968" s="276">
        <f t="shared" si="61"/>
        <v>5200</v>
      </c>
      <c r="K3968" s="277"/>
    </row>
    <row r="3969" spans="1:11" x14ac:dyDescent="0.15">
      <c r="A3969" s="274">
        <v>3968</v>
      </c>
      <c r="B3969" s="275" t="s">
        <v>4474</v>
      </c>
      <c r="C3969" s="275" t="s">
        <v>1057</v>
      </c>
      <c r="D3969" s="275">
        <v>0</v>
      </c>
      <c r="E3969" s="275">
        <v>100</v>
      </c>
      <c r="F3969" s="275" t="s">
        <v>457</v>
      </c>
      <c r="G3969" s="275">
        <v>1</v>
      </c>
      <c r="H3969" s="275">
        <f>'Pixel-System'!AX95</f>
        <v>45</v>
      </c>
      <c r="I3969" s="276" t="s">
        <v>6263</v>
      </c>
      <c r="J3969" s="276">
        <f t="shared" si="61"/>
        <v>4500</v>
      </c>
      <c r="K3969" s="277"/>
    </row>
    <row r="3970" spans="1:11" x14ac:dyDescent="0.15">
      <c r="A3970" s="274">
        <v>3969</v>
      </c>
      <c r="B3970" s="275" t="s">
        <v>4475</v>
      </c>
      <c r="C3970" s="275" t="s">
        <v>1057</v>
      </c>
      <c r="D3970" s="275">
        <v>0</v>
      </c>
      <c r="E3970" s="275">
        <v>100</v>
      </c>
      <c r="F3970" s="275" t="s">
        <v>457</v>
      </c>
      <c r="G3970" s="275">
        <v>1</v>
      </c>
      <c r="H3970" s="275">
        <f>'Pixel-System'!AX96</f>
        <v>38</v>
      </c>
      <c r="I3970" s="276" t="s">
        <v>6263</v>
      </c>
      <c r="J3970" s="276">
        <f t="shared" si="61"/>
        <v>3800</v>
      </c>
      <c r="K3970" s="277"/>
    </row>
    <row r="3971" spans="1:11" x14ac:dyDescent="0.15">
      <c r="A3971" s="274">
        <v>3970</v>
      </c>
      <c r="B3971" s="275" t="s">
        <v>4476</v>
      </c>
      <c r="C3971" s="275" t="s">
        <v>1057</v>
      </c>
      <c r="D3971" s="275">
        <v>0</v>
      </c>
      <c r="E3971" s="275">
        <v>100</v>
      </c>
      <c r="F3971" s="275" t="s">
        <v>457</v>
      </c>
      <c r="G3971" s="275">
        <v>1</v>
      </c>
      <c r="H3971" s="275">
        <f>'Pixel-System'!AX97</f>
        <v>31</v>
      </c>
      <c r="I3971" s="276" t="s">
        <v>6263</v>
      </c>
      <c r="J3971" s="276">
        <f t="shared" si="61"/>
        <v>3100</v>
      </c>
      <c r="K3971" s="277"/>
    </row>
    <row r="3972" spans="1:11" x14ac:dyDescent="0.15">
      <c r="A3972" s="274">
        <v>3971</v>
      </c>
      <c r="B3972" s="275" t="s">
        <v>4477</v>
      </c>
      <c r="C3972" s="275" t="s">
        <v>1057</v>
      </c>
      <c r="D3972" s="275">
        <v>0</v>
      </c>
      <c r="E3972" s="275">
        <v>100</v>
      </c>
      <c r="F3972" s="275" t="s">
        <v>457</v>
      </c>
      <c r="G3972" s="275">
        <v>1</v>
      </c>
      <c r="H3972" s="275">
        <f>'Pixel-System'!AX98</f>
        <v>24</v>
      </c>
      <c r="I3972" s="276" t="s">
        <v>6263</v>
      </c>
      <c r="J3972" s="276">
        <f t="shared" si="61"/>
        <v>2400</v>
      </c>
      <c r="K3972" s="277"/>
    </row>
    <row r="3973" spans="1:11" x14ac:dyDescent="0.15">
      <c r="A3973" s="274">
        <v>3972</v>
      </c>
      <c r="B3973" s="275" t="s">
        <v>4478</v>
      </c>
      <c r="C3973" s="275" t="s">
        <v>1057</v>
      </c>
      <c r="D3973" s="275">
        <v>0</v>
      </c>
      <c r="E3973" s="275">
        <v>100</v>
      </c>
      <c r="F3973" s="275" t="s">
        <v>457</v>
      </c>
      <c r="G3973" s="275">
        <v>1</v>
      </c>
      <c r="H3973" s="275">
        <f>'Pixel-System'!AX99</f>
        <v>15</v>
      </c>
      <c r="I3973" s="276" t="s">
        <v>6263</v>
      </c>
      <c r="J3973" s="276">
        <f t="shared" si="61"/>
        <v>1500</v>
      </c>
      <c r="K3973" s="277"/>
    </row>
    <row r="3974" spans="1:11" x14ac:dyDescent="0.15">
      <c r="A3974" s="274">
        <v>3973</v>
      </c>
      <c r="B3974" s="275" t="s">
        <v>4479</v>
      </c>
      <c r="C3974" s="275" t="s">
        <v>1057</v>
      </c>
      <c r="D3974" s="275">
        <v>0</v>
      </c>
      <c r="E3974" s="275">
        <v>100</v>
      </c>
      <c r="F3974" s="275" t="s">
        <v>457</v>
      </c>
      <c r="G3974" s="275">
        <v>1</v>
      </c>
      <c r="H3974" s="275">
        <f>'Pixel-System'!AX100</f>
        <v>11</v>
      </c>
      <c r="I3974" s="276" t="s">
        <v>6263</v>
      </c>
      <c r="J3974" s="276">
        <f t="shared" si="61"/>
        <v>1100</v>
      </c>
      <c r="K3974" s="277"/>
    </row>
    <row r="3975" spans="1:11" x14ac:dyDescent="0.15">
      <c r="A3975" s="274">
        <v>3974</v>
      </c>
      <c r="B3975" s="275" t="s">
        <v>4480</v>
      </c>
      <c r="C3975" s="275" t="s">
        <v>1057</v>
      </c>
      <c r="D3975" s="275">
        <v>0</v>
      </c>
      <c r="E3975" s="275">
        <v>100</v>
      </c>
      <c r="F3975" s="275" t="s">
        <v>457</v>
      </c>
      <c r="G3975" s="275">
        <v>1</v>
      </c>
      <c r="H3975" s="275">
        <f>'Pixel-System'!AX101</f>
        <v>10</v>
      </c>
      <c r="I3975" s="276" t="s">
        <v>6263</v>
      </c>
      <c r="J3975" s="276">
        <f t="shared" si="61"/>
        <v>1000</v>
      </c>
      <c r="K3975" s="277"/>
    </row>
    <row r="3976" spans="1:11" x14ac:dyDescent="0.15">
      <c r="A3976" s="274">
        <v>3975</v>
      </c>
      <c r="B3976" s="275" t="s">
        <v>4481</v>
      </c>
      <c r="C3976" s="275" t="s">
        <v>1057</v>
      </c>
      <c r="D3976" s="275">
        <v>0</v>
      </c>
      <c r="E3976" s="275">
        <v>100</v>
      </c>
      <c r="F3976" s="275" t="s">
        <v>457</v>
      </c>
      <c r="G3976" s="275">
        <v>1</v>
      </c>
      <c r="H3976" s="275">
        <f>'Pixel-System'!AX102</f>
        <v>9</v>
      </c>
      <c r="I3976" s="276" t="s">
        <v>6263</v>
      </c>
      <c r="J3976" s="276">
        <f t="shared" si="61"/>
        <v>900</v>
      </c>
      <c r="K3976" s="277"/>
    </row>
    <row r="3977" spans="1:11" x14ac:dyDescent="0.15">
      <c r="A3977" s="274">
        <v>3976</v>
      </c>
      <c r="B3977" s="275" t="s">
        <v>4482</v>
      </c>
      <c r="C3977" s="275" t="s">
        <v>1057</v>
      </c>
      <c r="D3977" s="275">
        <v>0</v>
      </c>
      <c r="E3977" s="275">
        <v>100</v>
      </c>
      <c r="F3977" s="275" t="s">
        <v>457</v>
      </c>
      <c r="G3977" s="275">
        <v>1</v>
      </c>
      <c r="H3977" s="275">
        <f>'Pixel-System'!AX103</f>
        <v>8</v>
      </c>
      <c r="I3977" s="276" t="s">
        <v>6263</v>
      </c>
      <c r="J3977" s="276">
        <f t="shared" si="61"/>
        <v>800</v>
      </c>
      <c r="K3977" s="277"/>
    </row>
    <row r="3978" spans="1:11" x14ac:dyDescent="0.15">
      <c r="A3978" s="274">
        <v>3977</v>
      </c>
      <c r="B3978" s="275" t="s">
        <v>4483</v>
      </c>
      <c r="C3978" s="275" t="s">
        <v>1057</v>
      </c>
      <c r="D3978" s="275">
        <v>0</v>
      </c>
      <c r="E3978" s="275">
        <v>100</v>
      </c>
      <c r="F3978" s="275" t="s">
        <v>457</v>
      </c>
      <c r="G3978" s="275">
        <v>1</v>
      </c>
      <c r="H3978" s="275">
        <f>'Pixel-System'!AX104</f>
        <v>7</v>
      </c>
      <c r="I3978" s="276" t="s">
        <v>6263</v>
      </c>
      <c r="J3978" s="276">
        <f t="shared" si="61"/>
        <v>700</v>
      </c>
      <c r="K3978" s="277"/>
    </row>
    <row r="3979" spans="1:11" x14ac:dyDescent="0.15">
      <c r="A3979" s="274">
        <v>3978</v>
      </c>
      <c r="B3979" s="275" t="s">
        <v>4484</v>
      </c>
      <c r="C3979" s="275" t="s">
        <v>1057</v>
      </c>
      <c r="D3979" s="275">
        <v>0</v>
      </c>
      <c r="E3979" s="275">
        <v>100</v>
      </c>
      <c r="F3979" s="275" t="s">
        <v>457</v>
      </c>
      <c r="G3979" s="275">
        <v>1</v>
      </c>
      <c r="H3979" s="275">
        <f>'Pixel-System'!AX105</f>
        <v>0</v>
      </c>
      <c r="I3979" s="276" t="s">
        <v>6263</v>
      </c>
      <c r="J3979" s="276">
        <f t="shared" si="61"/>
        <v>0</v>
      </c>
      <c r="K3979" s="277"/>
    </row>
    <row r="3980" spans="1:11" x14ac:dyDescent="0.15">
      <c r="A3980" s="274">
        <v>3979</v>
      </c>
      <c r="B3980" s="275" t="s">
        <v>4486</v>
      </c>
      <c r="C3980" s="275" t="s">
        <v>1057</v>
      </c>
      <c r="D3980" s="275">
        <v>0</v>
      </c>
      <c r="E3980" s="275">
        <v>100</v>
      </c>
      <c r="F3980" s="275" t="s">
        <v>457</v>
      </c>
      <c r="G3980" s="275">
        <v>1</v>
      </c>
      <c r="H3980" s="275">
        <f>'Pixel-System'!T9</f>
        <v>100</v>
      </c>
      <c r="I3980" s="276" t="s">
        <v>6264</v>
      </c>
      <c r="J3980" s="276">
        <f t="shared" si="61"/>
        <v>10000</v>
      </c>
      <c r="K3980" s="277"/>
    </row>
    <row r="3981" spans="1:11" x14ac:dyDescent="0.15">
      <c r="A3981" s="274">
        <v>3980</v>
      </c>
      <c r="B3981" s="275" t="s">
        <v>4487</v>
      </c>
      <c r="C3981" s="275" t="s">
        <v>1057</v>
      </c>
      <c r="D3981" s="275">
        <v>0</v>
      </c>
      <c r="E3981" s="275">
        <v>100</v>
      </c>
      <c r="F3981" s="275" t="s">
        <v>457</v>
      </c>
      <c r="G3981" s="275">
        <v>1</v>
      </c>
      <c r="H3981" s="275">
        <f>'Pixel-System'!AD9</f>
        <v>100</v>
      </c>
      <c r="I3981" s="276" t="s">
        <v>6265</v>
      </c>
      <c r="J3981" s="276">
        <f t="shared" ref="J3981:J4044" si="62">H3981*100</f>
        <v>10000</v>
      </c>
      <c r="K3981" s="277"/>
    </row>
    <row r="3982" spans="1:11" x14ac:dyDescent="0.15">
      <c r="A3982" s="274">
        <v>3981</v>
      </c>
      <c r="B3982" s="275" t="s">
        <v>4485</v>
      </c>
      <c r="C3982" s="275" t="s">
        <v>1057</v>
      </c>
      <c r="D3982" s="275">
        <v>0</v>
      </c>
      <c r="E3982" s="275">
        <v>100</v>
      </c>
      <c r="F3982" s="275" t="s">
        <v>457</v>
      </c>
      <c r="G3982" s="275">
        <v>1</v>
      </c>
      <c r="H3982" s="275">
        <f>'Pixel-System'!AN9</f>
        <v>100</v>
      </c>
      <c r="I3982" s="276" t="s">
        <v>6266</v>
      </c>
      <c r="J3982" s="276">
        <f t="shared" si="62"/>
        <v>10000</v>
      </c>
      <c r="K3982" s="277"/>
    </row>
    <row r="3983" spans="1:11" x14ac:dyDescent="0.15">
      <c r="A3983" s="274">
        <v>3982</v>
      </c>
      <c r="B3983" s="275" t="s">
        <v>4488</v>
      </c>
      <c r="C3983" s="275" t="s">
        <v>1057</v>
      </c>
      <c r="D3983" s="275">
        <v>0</v>
      </c>
      <c r="E3983" s="275">
        <v>100</v>
      </c>
      <c r="F3983" s="275" t="s">
        <v>457</v>
      </c>
      <c r="G3983" s="275">
        <v>1</v>
      </c>
      <c r="H3983" s="275">
        <f>'Pixel-System'!AX9</f>
        <v>100</v>
      </c>
      <c r="I3983" s="276" t="s">
        <v>6267</v>
      </c>
      <c r="J3983" s="276">
        <f t="shared" si="62"/>
        <v>10000</v>
      </c>
      <c r="K3983" s="277"/>
    </row>
    <row r="3984" spans="1:11" x14ac:dyDescent="0.15">
      <c r="A3984" s="274">
        <v>3983</v>
      </c>
      <c r="B3984" s="275" t="s">
        <v>4491</v>
      </c>
      <c r="C3984" s="275" t="s">
        <v>1057</v>
      </c>
      <c r="D3984" s="275">
        <v>0</v>
      </c>
      <c r="E3984" s="275">
        <v>100</v>
      </c>
      <c r="F3984" s="275" t="s">
        <v>457</v>
      </c>
      <c r="G3984" s="275">
        <v>1</v>
      </c>
      <c r="H3984" s="275">
        <f>'Pixel-System'!U10</f>
        <v>100</v>
      </c>
      <c r="I3984" s="276" t="s">
        <v>6268</v>
      </c>
      <c r="J3984" s="276">
        <f t="shared" si="62"/>
        <v>10000</v>
      </c>
      <c r="K3984" s="277"/>
    </row>
    <row r="3985" spans="1:11" x14ac:dyDescent="0.15">
      <c r="A3985" s="274">
        <v>3984</v>
      </c>
      <c r="B3985" s="275" t="s">
        <v>4492</v>
      </c>
      <c r="C3985" s="275" t="s">
        <v>1057</v>
      </c>
      <c r="D3985" s="275">
        <v>0</v>
      </c>
      <c r="E3985" s="275">
        <v>100</v>
      </c>
      <c r="F3985" s="275" t="s">
        <v>457</v>
      </c>
      <c r="G3985" s="275">
        <v>1</v>
      </c>
      <c r="H3985" s="275">
        <f>'Pixel-System'!U11</f>
        <v>100</v>
      </c>
      <c r="I3985" s="276" t="s">
        <v>6268</v>
      </c>
      <c r="J3985" s="276">
        <f t="shared" si="62"/>
        <v>10000</v>
      </c>
      <c r="K3985" s="277"/>
    </row>
    <row r="3986" spans="1:11" x14ac:dyDescent="0.15">
      <c r="A3986" s="274">
        <v>3985</v>
      </c>
      <c r="B3986" s="275" t="s">
        <v>4493</v>
      </c>
      <c r="C3986" s="275" t="s">
        <v>1057</v>
      </c>
      <c r="D3986" s="275">
        <v>0</v>
      </c>
      <c r="E3986" s="275">
        <v>100</v>
      </c>
      <c r="F3986" s="275" t="s">
        <v>457</v>
      </c>
      <c r="G3986" s="275">
        <v>1</v>
      </c>
      <c r="H3986" s="275">
        <f>'Pixel-System'!U12</f>
        <v>100</v>
      </c>
      <c r="I3986" s="276" t="s">
        <v>6268</v>
      </c>
      <c r="J3986" s="276">
        <f t="shared" si="62"/>
        <v>10000</v>
      </c>
      <c r="K3986" s="277"/>
    </row>
    <row r="3987" spans="1:11" x14ac:dyDescent="0.15">
      <c r="A3987" s="274">
        <v>3986</v>
      </c>
      <c r="B3987" s="275" t="s">
        <v>4494</v>
      </c>
      <c r="C3987" s="275" t="s">
        <v>1057</v>
      </c>
      <c r="D3987" s="275">
        <v>0</v>
      </c>
      <c r="E3987" s="275">
        <v>100</v>
      </c>
      <c r="F3987" s="275" t="s">
        <v>457</v>
      </c>
      <c r="G3987" s="275">
        <v>1</v>
      </c>
      <c r="H3987" s="275">
        <f>'Pixel-System'!U13</f>
        <v>100</v>
      </c>
      <c r="I3987" s="276" t="s">
        <v>6268</v>
      </c>
      <c r="J3987" s="276">
        <f t="shared" si="62"/>
        <v>10000</v>
      </c>
      <c r="K3987" s="277"/>
    </row>
    <row r="3988" spans="1:11" x14ac:dyDescent="0.15">
      <c r="A3988" s="274">
        <v>3987</v>
      </c>
      <c r="B3988" s="275" t="s">
        <v>4495</v>
      </c>
      <c r="C3988" s="275" t="s">
        <v>1057</v>
      </c>
      <c r="D3988" s="275">
        <v>0</v>
      </c>
      <c r="E3988" s="275">
        <v>100</v>
      </c>
      <c r="F3988" s="275" t="s">
        <v>457</v>
      </c>
      <c r="G3988" s="275">
        <v>1</v>
      </c>
      <c r="H3988" s="275">
        <f>'Pixel-System'!U14</f>
        <v>100</v>
      </c>
      <c r="I3988" s="276" t="s">
        <v>6268</v>
      </c>
      <c r="J3988" s="276">
        <f t="shared" si="62"/>
        <v>10000</v>
      </c>
      <c r="K3988" s="277"/>
    </row>
    <row r="3989" spans="1:11" x14ac:dyDescent="0.15">
      <c r="A3989" s="274">
        <v>3988</v>
      </c>
      <c r="B3989" s="275" t="s">
        <v>4496</v>
      </c>
      <c r="C3989" s="275" t="s">
        <v>1057</v>
      </c>
      <c r="D3989" s="275">
        <v>0</v>
      </c>
      <c r="E3989" s="275">
        <v>100</v>
      </c>
      <c r="F3989" s="275" t="s">
        <v>457</v>
      </c>
      <c r="G3989" s="275">
        <v>1</v>
      </c>
      <c r="H3989" s="275">
        <f>'Pixel-System'!U15</f>
        <v>100</v>
      </c>
      <c r="I3989" s="276" t="s">
        <v>6268</v>
      </c>
      <c r="J3989" s="276">
        <f t="shared" si="62"/>
        <v>10000</v>
      </c>
      <c r="K3989" s="277"/>
    </row>
    <row r="3990" spans="1:11" x14ac:dyDescent="0.15">
      <c r="A3990" s="274">
        <v>3989</v>
      </c>
      <c r="B3990" s="275" t="s">
        <v>4497</v>
      </c>
      <c r="C3990" s="275" t="s">
        <v>1057</v>
      </c>
      <c r="D3990" s="275">
        <v>0</v>
      </c>
      <c r="E3990" s="275">
        <v>100</v>
      </c>
      <c r="F3990" s="275" t="s">
        <v>457</v>
      </c>
      <c r="G3990" s="275">
        <v>1</v>
      </c>
      <c r="H3990" s="275">
        <f>'Pixel-System'!U16</f>
        <v>100</v>
      </c>
      <c r="I3990" s="276" t="s">
        <v>6268</v>
      </c>
      <c r="J3990" s="276">
        <f t="shared" si="62"/>
        <v>10000</v>
      </c>
      <c r="K3990" s="277"/>
    </row>
    <row r="3991" spans="1:11" x14ac:dyDescent="0.15">
      <c r="A3991" s="274">
        <v>3990</v>
      </c>
      <c r="B3991" s="275" t="s">
        <v>4498</v>
      </c>
      <c r="C3991" s="275" t="s">
        <v>1057</v>
      </c>
      <c r="D3991" s="275">
        <v>0</v>
      </c>
      <c r="E3991" s="275">
        <v>100</v>
      </c>
      <c r="F3991" s="275" t="s">
        <v>457</v>
      </c>
      <c r="G3991" s="275">
        <v>1</v>
      </c>
      <c r="H3991" s="275">
        <f>'Pixel-System'!U17</f>
        <v>100</v>
      </c>
      <c r="I3991" s="276" t="s">
        <v>6268</v>
      </c>
      <c r="J3991" s="276">
        <f t="shared" si="62"/>
        <v>10000</v>
      </c>
      <c r="K3991" s="277"/>
    </row>
    <row r="3992" spans="1:11" x14ac:dyDescent="0.15">
      <c r="A3992" s="274">
        <v>3991</v>
      </c>
      <c r="B3992" s="275" t="s">
        <v>4499</v>
      </c>
      <c r="C3992" s="275" t="s">
        <v>1057</v>
      </c>
      <c r="D3992" s="275">
        <v>0</v>
      </c>
      <c r="E3992" s="275">
        <v>100</v>
      </c>
      <c r="F3992" s="275" t="s">
        <v>457</v>
      </c>
      <c r="G3992" s="275">
        <v>1</v>
      </c>
      <c r="H3992" s="275">
        <f>'Pixel-System'!U18</f>
        <v>100</v>
      </c>
      <c r="I3992" s="276" t="s">
        <v>6268</v>
      </c>
      <c r="J3992" s="276">
        <f t="shared" si="62"/>
        <v>10000</v>
      </c>
      <c r="K3992" s="277"/>
    </row>
    <row r="3993" spans="1:11" x14ac:dyDescent="0.15">
      <c r="A3993" s="274">
        <v>3992</v>
      </c>
      <c r="B3993" s="275" t="s">
        <v>4500</v>
      </c>
      <c r="C3993" s="275" t="s">
        <v>1057</v>
      </c>
      <c r="D3993" s="275">
        <v>0</v>
      </c>
      <c r="E3993" s="275">
        <v>100</v>
      </c>
      <c r="F3993" s="275" t="s">
        <v>457</v>
      </c>
      <c r="G3993" s="275">
        <v>1</v>
      </c>
      <c r="H3993" s="275">
        <f>'Pixel-System'!U19</f>
        <v>100</v>
      </c>
      <c r="I3993" s="276" t="s">
        <v>6268</v>
      </c>
      <c r="J3993" s="276">
        <f t="shared" si="62"/>
        <v>10000</v>
      </c>
      <c r="K3993" s="277"/>
    </row>
    <row r="3994" spans="1:11" x14ac:dyDescent="0.15">
      <c r="A3994" s="274">
        <v>3993</v>
      </c>
      <c r="B3994" s="275" t="s">
        <v>4501</v>
      </c>
      <c r="C3994" s="275" t="s">
        <v>1057</v>
      </c>
      <c r="D3994" s="275">
        <v>0</v>
      </c>
      <c r="E3994" s="275">
        <v>100</v>
      </c>
      <c r="F3994" s="275" t="s">
        <v>457</v>
      </c>
      <c r="G3994" s="275">
        <v>1</v>
      </c>
      <c r="H3994" s="275">
        <f>'Pixel-System'!U20</f>
        <v>100</v>
      </c>
      <c r="I3994" s="276" t="s">
        <v>6268</v>
      </c>
      <c r="J3994" s="276">
        <f t="shared" si="62"/>
        <v>10000</v>
      </c>
      <c r="K3994" s="277"/>
    </row>
    <row r="3995" spans="1:11" x14ac:dyDescent="0.15">
      <c r="A3995" s="274">
        <v>3994</v>
      </c>
      <c r="B3995" s="275" t="s">
        <v>4502</v>
      </c>
      <c r="C3995" s="275" t="s">
        <v>1057</v>
      </c>
      <c r="D3995" s="275">
        <v>0</v>
      </c>
      <c r="E3995" s="275">
        <v>100</v>
      </c>
      <c r="F3995" s="275" t="s">
        <v>457</v>
      </c>
      <c r="G3995" s="275">
        <v>1</v>
      </c>
      <c r="H3995" s="275">
        <f>'Pixel-System'!U21</f>
        <v>100</v>
      </c>
      <c r="I3995" s="276" t="s">
        <v>6268</v>
      </c>
      <c r="J3995" s="276">
        <f t="shared" si="62"/>
        <v>10000</v>
      </c>
      <c r="K3995" s="277"/>
    </row>
    <row r="3996" spans="1:11" x14ac:dyDescent="0.15">
      <c r="A3996" s="274">
        <v>3995</v>
      </c>
      <c r="B3996" s="275" t="s">
        <v>4503</v>
      </c>
      <c r="C3996" s="275" t="s">
        <v>1057</v>
      </c>
      <c r="D3996" s="275">
        <v>0</v>
      </c>
      <c r="E3996" s="275">
        <v>100</v>
      </c>
      <c r="F3996" s="275" t="s">
        <v>457</v>
      </c>
      <c r="G3996" s="275">
        <v>1</v>
      </c>
      <c r="H3996" s="275">
        <f>'Pixel-System'!U22</f>
        <v>100</v>
      </c>
      <c r="I3996" s="276" t="s">
        <v>6268</v>
      </c>
      <c r="J3996" s="276">
        <f t="shared" si="62"/>
        <v>10000</v>
      </c>
      <c r="K3996" s="277"/>
    </row>
    <row r="3997" spans="1:11" x14ac:dyDescent="0.15">
      <c r="A3997" s="274">
        <v>3996</v>
      </c>
      <c r="B3997" s="275" t="s">
        <v>4504</v>
      </c>
      <c r="C3997" s="275" t="s">
        <v>1057</v>
      </c>
      <c r="D3997" s="275">
        <v>0</v>
      </c>
      <c r="E3997" s="275">
        <v>100</v>
      </c>
      <c r="F3997" s="275" t="s">
        <v>457</v>
      </c>
      <c r="G3997" s="275">
        <v>1</v>
      </c>
      <c r="H3997" s="275">
        <f>'Pixel-System'!U23</f>
        <v>100</v>
      </c>
      <c r="I3997" s="276" t="s">
        <v>6268</v>
      </c>
      <c r="J3997" s="276">
        <f t="shared" si="62"/>
        <v>10000</v>
      </c>
      <c r="K3997" s="277"/>
    </row>
    <row r="3998" spans="1:11" x14ac:dyDescent="0.15">
      <c r="A3998" s="274">
        <v>3997</v>
      </c>
      <c r="B3998" s="275" t="s">
        <v>4505</v>
      </c>
      <c r="C3998" s="275" t="s">
        <v>1057</v>
      </c>
      <c r="D3998" s="275">
        <v>0</v>
      </c>
      <c r="E3998" s="275">
        <v>100</v>
      </c>
      <c r="F3998" s="275" t="s">
        <v>457</v>
      </c>
      <c r="G3998" s="275">
        <v>1</v>
      </c>
      <c r="H3998" s="275">
        <f>'Pixel-System'!U24</f>
        <v>100</v>
      </c>
      <c r="I3998" s="276" t="s">
        <v>6268</v>
      </c>
      <c r="J3998" s="276">
        <f t="shared" si="62"/>
        <v>10000</v>
      </c>
      <c r="K3998" s="277"/>
    </row>
    <row r="3999" spans="1:11" x14ac:dyDescent="0.15">
      <c r="A3999" s="274">
        <v>3998</v>
      </c>
      <c r="B3999" s="275" t="s">
        <v>4506</v>
      </c>
      <c r="C3999" s="275" t="s">
        <v>1057</v>
      </c>
      <c r="D3999" s="275">
        <v>0</v>
      </c>
      <c r="E3999" s="275">
        <v>100</v>
      </c>
      <c r="F3999" s="275" t="s">
        <v>457</v>
      </c>
      <c r="G3999" s="275">
        <v>1</v>
      </c>
      <c r="H3999" s="275">
        <f>'Pixel-System'!U25</f>
        <v>100</v>
      </c>
      <c r="I3999" s="276" t="s">
        <v>6268</v>
      </c>
      <c r="J3999" s="276">
        <f t="shared" si="62"/>
        <v>10000</v>
      </c>
      <c r="K3999" s="277"/>
    </row>
    <row r="4000" spans="1:11" x14ac:dyDescent="0.15">
      <c r="A4000" s="274">
        <v>3999</v>
      </c>
      <c r="B4000" s="275" t="s">
        <v>4489</v>
      </c>
      <c r="C4000" s="275" t="s">
        <v>1057</v>
      </c>
      <c r="D4000" s="275">
        <v>0</v>
      </c>
      <c r="E4000" s="275">
        <v>100</v>
      </c>
      <c r="F4000" s="275" t="s">
        <v>457</v>
      </c>
      <c r="G4000" s="275">
        <v>1</v>
      </c>
      <c r="H4000" s="275">
        <f>'Pixel-System'!U26</f>
        <v>100</v>
      </c>
      <c r="I4000" s="276" t="s">
        <v>6268</v>
      </c>
      <c r="J4000" s="276">
        <f t="shared" si="62"/>
        <v>10000</v>
      </c>
      <c r="K4000" s="277"/>
    </row>
    <row r="4001" spans="1:11" x14ac:dyDescent="0.15">
      <c r="A4001" s="274">
        <v>4000</v>
      </c>
      <c r="B4001" s="275" t="s">
        <v>4507</v>
      </c>
      <c r="C4001" s="275" t="s">
        <v>1057</v>
      </c>
      <c r="D4001" s="275">
        <v>0</v>
      </c>
      <c r="E4001" s="275">
        <v>100</v>
      </c>
      <c r="F4001" s="275" t="s">
        <v>457</v>
      </c>
      <c r="G4001" s="275">
        <v>1</v>
      </c>
      <c r="H4001" s="275">
        <f>'Pixel-System'!U27</f>
        <v>100</v>
      </c>
      <c r="I4001" s="276" t="s">
        <v>6268</v>
      </c>
      <c r="J4001" s="276">
        <f t="shared" si="62"/>
        <v>10000</v>
      </c>
      <c r="K4001" s="277"/>
    </row>
    <row r="4002" spans="1:11" x14ac:dyDescent="0.15">
      <c r="A4002" s="274">
        <v>4001</v>
      </c>
      <c r="B4002" s="275" t="s">
        <v>4508</v>
      </c>
      <c r="C4002" s="275" t="s">
        <v>1057</v>
      </c>
      <c r="D4002" s="275">
        <v>0</v>
      </c>
      <c r="E4002" s="275">
        <v>100</v>
      </c>
      <c r="F4002" s="275" t="s">
        <v>457</v>
      </c>
      <c r="G4002" s="275">
        <v>1</v>
      </c>
      <c r="H4002" s="275">
        <f>'Pixel-System'!U28</f>
        <v>100</v>
      </c>
      <c r="I4002" s="276" t="s">
        <v>6268</v>
      </c>
      <c r="J4002" s="276">
        <f t="shared" si="62"/>
        <v>10000</v>
      </c>
      <c r="K4002" s="277"/>
    </row>
    <row r="4003" spans="1:11" x14ac:dyDescent="0.15">
      <c r="A4003" s="274">
        <v>4002</v>
      </c>
      <c r="B4003" s="275" t="s">
        <v>4509</v>
      </c>
      <c r="C4003" s="275" t="s">
        <v>1057</v>
      </c>
      <c r="D4003" s="275">
        <v>0</v>
      </c>
      <c r="E4003" s="275">
        <v>100</v>
      </c>
      <c r="F4003" s="275" t="s">
        <v>457</v>
      </c>
      <c r="G4003" s="275">
        <v>1</v>
      </c>
      <c r="H4003" s="275">
        <f>'Pixel-System'!U29</f>
        <v>100</v>
      </c>
      <c r="I4003" s="276" t="s">
        <v>6268</v>
      </c>
      <c r="J4003" s="276">
        <f t="shared" si="62"/>
        <v>10000</v>
      </c>
      <c r="K4003" s="277"/>
    </row>
    <row r="4004" spans="1:11" x14ac:dyDescent="0.15">
      <c r="A4004" s="274">
        <v>4003</v>
      </c>
      <c r="B4004" s="275" t="s">
        <v>4510</v>
      </c>
      <c r="C4004" s="275" t="s">
        <v>1057</v>
      </c>
      <c r="D4004" s="275">
        <v>0</v>
      </c>
      <c r="E4004" s="275">
        <v>100</v>
      </c>
      <c r="F4004" s="275" t="s">
        <v>457</v>
      </c>
      <c r="G4004" s="275">
        <v>1</v>
      </c>
      <c r="H4004" s="275">
        <f>'Pixel-System'!U30</f>
        <v>100</v>
      </c>
      <c r="I4004" s="276" t="s">
        <v>6268</v>
      </c>
      <c r="J4004" s="276">
        <f t="shared" si="62"/>
        <v>10000</v>
      </c>
      <c r="K4004" s="277"/>
    </row>
    <row r="4005" spans="1:11" x14ac:dyDescent="0.15">
      <c r="A4005" s="274">
        <v>4004</v>
      </c>
      <c r="B4005" s="275" t="s">
        <v>4511</v>
      </c>
      <c r="C4005" s="275" t="s">
        <v>1057</v>
      </c>
      <c r="D4005" s="275">
        <v>0</v>
      </c>
      <c r="E4005" s="275">
        <v>100</v>
      </c>
      <c r="F4005" s="275" t="s">
        <v>457</v>
      </c>
      <c r="G4005" s="275">
        <v>1</v>
      </c>
      <c r="H4005" s="275">
        <f>'Pixel-System'!U31</f>
        <v>100</v>
      </c>
      <c r="I4005" s="276" t="s">
        <v>6268</v>
      </c>
      <c r="J4005" s="276">
        <f t="shared" si="62"/>
        <v>10000</v>
      </c>
      <c r="K4005" s="277"/>
    </row>
    <row r="4006" spans="1:11" x14ac:dyDescent="0.15">
      <c r="A4006" s="274">
        <v>4005</v>
      </c>
      <c r="B4006" s="275" t="s">
        <v>4512</v>
      </c>
      <c r="C4006" s="275" t="s">
        <v>1057</v>
      </c>
      <c r="D4006" s="275">
        <v>0</v>
      </c>
      <c r="E4006" s="275">
        <v>100</v>
      </c>
      <c r="F4006" s="275" t="s">
        <v>457</v>
      </c>
      <c r="G4006" s="275">
        <v>1</v>
      </c>
      <c r="H4006" s="275">
        <f>'Pixel-System'!U32</f>
        <v>100</v>
      </c>
      <c r="I4006" s="276" t="s">
        <v>6268</v>
      </c>
      <c r="J4006" s="276">
        <f t="shared" si="62"/>
        <v>10000</v>
      </c>
      <c r="K4006" s="277"/>
    </row>
    <row r="4007" spans="1:11" x14ac:dyDescent="0.15">
      <c r="A4007" s="274">
        <v>4006</v>
      </c>
      <c r="B4007" s="275" t="s">
        <v>4513</v>
      </c>
      <c r="C4007" s="275" t="s">
        <v>1057</v>
      </c>
      <c r="D4007" s="275">
        <v>0</v>
      </c>
      <c r="E4007" s="275">
        <v>100</v>
      </c>
      <c r="F4007" s="275" t="s">
        <v>457</v>
      </c>
      <c r="G4007" s="275">
        <v>1</v>
      </c>
      <c r="H4007" s="275">
        <f>'Pixel-System'!U33</f>
        <v>100</v>
      </c>
      <c r="I4007" s="276" t="s">
        <v>6268</v>
      </c>
      <c r="J4007" s="276">
        <f t="shared" si="62"/>
        <v>10000</v>
      </c>
      <c r="K4007" s="277"/>
    </row>
    <row r="4008" spans="1:11" x14ac:dyDescent="0.15">
      <c r="A4008" s="274">
        <v>4007</v>
      </c>
      <c r="B4008" s="275" t="s">
        <v>4514</v>
      </c>
      <c r="C4008" s="275" t="s">
        <v>1057</v>
      </c>
      <c r="D4008" s="275">
        <v>0</v>
      </c>
      <c r="E4008" s="275">
        <v>100</v>
      </c>
      <c r="F4008" s="275" t="s">
        <v>457</v>
      </c>
      <c r="G4008" s="275">
        <v>1</v>
      </c>
      <c r="H4008" s="275">
        <f>'Pixel-System'!U34</f>
        <v>100</v>
      </c>
      <c r="I4008" s="276" t="s">
        <v>6268</v>
      </c>
      <c r="J4008" s="276">
        <f t="shared" si="62"/>
        <v>10000</v>
      </c>
      <c r="K4008" s="277"/>
    </row>
    <row r="4009" spans="1:11" x14ac:dyDescent="0.15">
      <c r="A4009" s="274">
        <v>4008</v>
      </c>
      <c r="B4009" s="275" t="s">
        <v>4515</v>
      </c>
      <c r="C4009" s="275" t="s">
        <v>1057</v>
      </c>
      <c r="D4009" s="275">
        <v>0</v>
      </c>
      <c r="E4009" s="275">
        <v>100</v>
      </c>
      <c r="F4009" s="275" t="s">
        <v>457</v>
      </c>
      <c r="G4009" s="275">
        <v>1</v>
      </c>
      <c r="H4009" s="275">
        <f>'Pixel-System'!U35</f>
        <v>100</v>
      </c>
      <c r="I4009" s="276" t="s">
        <v>6268</v>
      </c>
      <c r="J4009" s="276">
        <f t="shared" si="62"/>
        <v>10000</v>
      </c>
      <c r="K4009" s="277"/>
    </row>
    <row r="4010" spans="1:11" x14ac:dyDescent="0.15">
      <c r="A4010" s="274">
        <v>4009</v>
      </c>
      <c r="B4010" s="275" t="s">
        <v>4516</v>
      </c>
      <c r="C4010" s="275" t="s">
        <v>1057</v>
      </c>
      <c r="D4010" s="275">
        <v>0</v>
      </c>
      <c r="E4010" s="275">
        <v>100</v>
      </c>
      <c r="F4010" s="275" t="s">
        <v>457</v>
      </c>
      <c r="G4010" s="275">
        <v>1</v>
      </c>
      <c r="H4010" s="275">
        <f>'Pixel-System'!U36</f>
        <v>100</v>
      </c>
      <c r="I4010" s="276" t="s">
        <v>6268</v>
      </c>
      <c r="J4010" s="276">
        <f t="shared" si="62"/>
        <v>10000</v>
      </c>
      <c r="K4010" s="277"/>
    </row>
    <row r="4011" spans="1:11" x14ac:dyDescent="0.15">
      <c r="A4011" s="274">
        <v>4010</v>
      </c>
      <c r="B4011" s="275" t="s">
        <v>4517</v>
      </c>
      <c r="C4011" s="275" t="s">
        <v>1057</v>
      </c>
      <c r="D4011" s="275">
        <v>0</v>
      </c>
      <c r="E4011" s="275">
        <v>100</v>
      </c>
      <c r="F4011" s="275" t="s">
        <v>457</v>
      </c>
      <c r="G4011" s="275">
        <v>1</v>
      </c>
      <c r="H4011" s="275">
        <f>'Pixel-System'!U37</f>
        <v>100</v>
      </c>
      <c r="I4011" s="276" t="s">
        <v>6268</v>
      </c>
      <c r="J4011" s="276">
        <f t="shared" si="62"/>
        <v>10000</v>
      </c>
      <c r="K4011" s="277"/>
    </row>
    <row r="4012" spans="1:11" x14ac:dyDescent="0.15">
      <c r="A4012" s="274">
        <v>4011</v>
      </c>
      <c r="B4012" s="275" t="s">
        <v>4518</v>
      </c>
      <c r="C4012" s="275" t="s">
        <v>1057</v>
      </c>
      <c r="D4012" s="275">
        <v>0</v>
      </c>
      <c r="E4012" s="275">
        <v>100</v>
      </c>
      <c r="F4012" s="275" t="s">
        <v>457</v>
      </c>
      <c r="G4012" s="275">
        <v>1</v>
      </c>
      <c r="H4012" s="275">
        <f>'Pixel-System'!U38</f>
        <v>100</v>
      </c>
      <c r="I4012" s="276" t="s">
        <v>6268</v>
      </c>
      <c r="J4012" s="276">
        <f t="shared" si="62"/>
        <v>10000</v>
      </c>
      <c r="K4012" s="277"/>
    </row>
    <row r="4013" spans="1:11" x14ac:dyDescent="0.15">
      <c r="A4013" s="274">
        <v>4012</v>
      </c>
      <c r="B4013" s="275" t="s">
        <v>4519</v>
      </c>
      <c r="C4013" s="275" t="s">
        <v>1057</v>
      </c>
      <c r="D4013" s="275">
        <v>0</v>
      </c>
      <c r="E4013" s="275">
        <v>100</v>
      </c>
      <c r="F4013" s="275" t="s">
        <v>457</v>
      </c>
      <c r="G4013" s="275">
        <v>1</v>
      </c>
      <c r="H4013" s="275">
        <f>'Pixel-System'!U39</f>
        <v>100</v>
      </c>
      <c r="I4013" s="276" t="s">
        <v>6268</v>
      </c>
      <c r="J4013" s="276">
        <f t="shared" si="62"/>
        <v>10000</v>
      </c>
      <c r="K4013" s="277"/>
    </row>
    <row r="4014" spans="1:11" x14ac:dyDescent="0.15">
      <c r="A4014" s="274">
        <v>4013</v>
      </c>
      <c r="B4014" s="275" t="s">
        <v>4520</v>
      </c>
      <c r="C4014" s="275" t="s">
        <v>1057</v>
      </c>
      <c r="D4014" s="275">
        <v>0</v>
      </c>
      <c r="E4014" s="275">
        <v>100</v>
      </c>
      <c r="F4014" s="275" t="s">
        <v>457</v>
      </c>
      <c r="G4014" s="275">
        <v>1</v>
      </c>
      <c r="H4014" s="275">
        <f>'Pixel-System'!U40</f>
        <v>100</v>
      </c>
      <c r="I4014" s="276" t="s">
        <v>6268</v>
      </c>
      <c r="J4014" s="276">
        <f t="shared" si="62"/>
        <v>10000</v>
      </c>
      <c r="K4014" s="277"/>
    </row>
    <row r="4015" spans="1:11" x14ac:dyDescent="0.15">
      <c r="A4015" s="274">
        <v>4014</v>
      </c>
      <c r="B4015" s="275" t="s">
        <v>4521</v>
      </c>
      <c r="C4015" s="275" t="s">
        <v>1057</v>
      </c>
      <c r="D4015" s="275">
        <v>0</v>
      </c>
      <c r="E4015" s="275">
        <v>100</v>
      </c>
      <c r="F4015" s="275" t="s">
        <v>457</v>
      </c>
      <c r="G4015" s="275">
        <v>1</v>
      </c>
      <c r="H4015" s="275">
        <f>'Pixel-System'!U41</f>
        <v>100</v>
      </c>
      <c r="I4015" s="276" t="s">
        <v>6268</v>
      </c>
      <c r="J4015" s="276">
        <f t="shared" si="62"/>
        <v>10000</v>
      </c>
      <c r="K4015" s="277"/>
    </row>
    <row r="4016" spans="1:11" x14ac:dyDescent="0.15">
      <c r="A4016" s="274">
        <v>4015</v>
      </c>
      <c r="B4016" s="275" t="s">
        <v>4522</v>
      </c>
      <c r="C4016" s="275" t="s">
        <v>1057</v>
      </c>
      <c r="D4016" s="275">
        <v>0</v>
      </c>
      <c r="E4016" s="275">
        <v>100</v>
      </c>
      <c r="F4016" s="275" t="s">
        <v>457</v>
      </c>
      <c r="G4016" s="275">
        <v>1</v>
      </c>
      <c r="H4016" s="275">
        <f>'Pixel-System'!U42</f>
        <v>100</v>
      </c>
      <c r="I4016" s="276" t="s">
        <v>6268</v>
      </c>
      <c r="J4016" s="276">
        <f t="shared" si="62"/>
        <v>10000</v>
      </c>
      <c r="K4016" s="277"/>
    </row>
    <row r="4017" spans="1:11" x14ac:dyDescent="0.15">
      <c r="A4017" s="274">
        <v>4016</v>
      </c>
      <c r="B4017" s="275" t="s">
        <v>4523</v>
      </c>
      <c r="C4017" s="275" t="s">
        <v>1057</v>
      </c>
      <c r="D4017" s="275">
        <v>0</v>
      </c>
      <c r="E4017" s="275">
        <v>100</v>
      </c>
      <c r="F4017" s="275" t="s">
        <v>457</v>
      </c>
      <c r="G4017" s="275">
        <v>1</v>
      </c>
      <c r="H4017" s="275">
        <f>'Pixel-System'!U43</f>
        <v>100</v>
      </c>
      <c r="I4017" s="276" t="s">
        <v>6268</v>
      </c>
      <c r="J4017" s="276">
        <f t="shared" si="62"/>
        <v>10000</v>
      </c>
      <c r="K4017" s="277"/>
    </row>
    <row r="4018" spans="1:11" x14ac:dyDescent="0.15">
      <c r="A4018" s="274">
        <v>4017</v>
      </c>
      <c r="B4018" s="275" t="s">
        <v>4524</v>
      </c>
      <c r="C4018" s="275" t="s">
        <v>1057</v>
      </c>
      <c r="D4018" s="275">
        <v>0</v>
      </c>
      <c r="E4018" s="275">
        <v>100</v>
      </c>
      <c r="F4018" s="275" t="s">
        <v>457</v>
      </c>
      <c r="G4018" s="275">
        <v>1</v>
      </c>
      <c r="H4018" s="275">
        <f>'Pixel-System'!U44</f>
        <v>100</v>
      </c>
      <c r="I4018" s="276" t="s">
        <v>6268</v>
      </c>
      <c r="J4018" s="276">
        <f t="shared" si="62"/>
        <v>10000</v>
      </c>
      <c r="K4018" s="277"/>
    </row>
    <row r="4019" spans="1:11" x14ac:dyDescent="0.15">
      <c r="A4019" s="274">
        <v>4018</v>
      </c>
      <c r="B4019" s="275" t="s">
        <v>4525</v>
      </c>
      <c r="C4019" s="275" t="s">
        <v>1057</v>
      </c>
      <c r="D4019" s="275">
        <v>0</v>
      </c>
      <c r="E4019" s="275">
        <v>100</v>
      </c>
      <c r="F4019" s="275" t="s">
        <v>457</v>
      </c>
      <c r="G4019" s="275">
        <v>1</v>
      </c>
      <c r="H4019" s="275">
        <f>'Pixel-System'!U45</f>
        <v>100</v>
      </c>
      <c r="I4019" s="276" t="s">
        <v>6268</v>
      </c>
      <c r="J4019" s="276">
        <f t="shared" si="62"/>
        <v>10000</v>
      </c>
      <c r="K4019" s="277"/>
    </row>
    <row r="4020" spans="1:11" x14ac:dyDescent="0.15">
      <c r="A4020" s="274">
        <v>4019</v>
      </c>
      <c r="B4020" s="275" t="s">
        <v>4526</v>
      </c>
      <c r="C4020" s="275" t="s">
        <v>1057</v>
      </c>
      <c r="D4020" s="275">
        <v>0</v>
      </c>
      <c r="E4020" s="275">
        <v>100</v>
      </c>
      <c r="F4020" s="275" t="s">
        <v>457</v>
      </c>
      <c r="G4020" s="275">
        <v>1</v>
      </c>
      <c r="H4020" s="275">
        <f>'Pixel-System'!U46</f>
        <v>100</v>
      </c>
      <c r="I4020" s="276" t="s">
        <v>6268</v>
      </c>
      <c r="J4020" s="276">
        <f t="shared" si="62"/>
        <v>10000</v>
      </c>
      <c r="K4020" s="277"/>
    </row>
    <row r="4021" spans="1:11" x14ac:dyDescent="0.15">
      <c r="A4021" s="274">
        <v>4020</v>
      </c>
      <c r="B4021" s="275" t="s">
        <v>4527</v>
      </c>
      <c r="C4021" s="275" t="s">
        <v>1057</v>
      </c>
      <c r="D4021" s="275">
        <v>0</v>
      </c>
      <c r="E4021" s="275">
        <v>100</v>
      </c>
      <c r="F4021" s="275" t="s">
        <v>457</v>
      </c>
      <c r="G4021" s="275">
        <v>1</v>
      </c>
      <c r="H4021" s="275">
        <f>'Pixel-System'!U47</f>
        <v>100</v>
      </c>
      <c r="I4021" s="276" t="s">
        <v>6268</v>
      </c>
      <c r="J4021" s="276">
        <f t="shared" si="62"/>
        <v>10000</v>
      </c>
      <c r="K4021" s="277"/>
    </row>
    <row r="4022" spans="1:11" x14ac:dyDescent="0.15">
      <c r="A4022" s="274">
        <v>4021</v>
      </c>
      <c r="B4022" s="275" t="s">
        <v>4528</v>
      </c>
      <c r="C4022" s="275" t="s">
        <v>1057</v>
      </c>
      <c r="D4022" s="275">
        <v>0</v>
      </c>
      <c r="E4022" s="275">
        <v>100</v>
      </c>
      <c r="F4022" s="275" t="s">
        <v>457</v>
      </c>
      <c r="G4022" s="275">
        <v>1</v>
      </c>
      <c r="H4022" s="275">
        <f>'Pixel-System'!U48</f>
        <v>100</v>
      </c>
      <c r="I4022" s="276" t="s">
        <v>6268</v>
      </c>
      <c r="J4022" s="276">
        <f t="shared" si="62"/>
        <v>10000</v>
      </c>
      <c r="K4022" s="277"/>
    </row>
    <row r="4023" spans="1:11" x14ac:dyDescent="0.15">
      <c r="A4023" s="274">
        <v>4022</v>
      </c>
      <c r="B4023" s="275" t="s">
        <v>4529</v>
      </c>
      <c r="C4023" s="275" t="s">
        <v>1057</v>
      </c>
      <c r="D4023" s="275">
        <v>0</v>
      </c>
      <c r="E4023" s="275">
        <v>100</v>
      </c>
      <c r="F4023" s="275" t="s">
        <v>457</v>
      </c>
      <c r="G4023" s="275">
        <v>1</v>
      </c>
      <c r="H4023" s="275">
        <f>'Pixel-System'!U49</f>
        <v>100</v>
      </c>
      <c r="I4023" s="276" t="s">
        <v>6268</v>
      </c>
      <c r="J4023" s="276">
        <f t="shared" si="62"/>
        <v>10000</v>
      </c>
      <c r="K4023" s="277"/>
    </row>
    <row r="4024" spans="1:11" x14ac:dyDescent="0.15">
      <c r="A4024" s="274">
        <v>4023</v>
      </c>
      <c r="B4024" s="275" t="s">
        <v>4530</v>
      </c>
      <c r="C4024" s="275" t="s">
        <v>1057</v>
      </c>
      <c r="D4024" s="275">
        <v>0</v>
      </c>
      <c r="E4024" s="275">
        <v>100</v>
      </c>
      <c r="F4024" s="275" t="s">
        <v>457</v>
      </c>
      <c r="G4024" s="275">
        <v>1</v>
      </c>
      <c r="H4024" s="275">
        <f>'Pixel-System'!U50</f>
        <v>100</v>
      </c>
      <c r="I4024" s="276" t="s">
        <v>6268</v>
      </c>
      <c r="J4024" s="276">
        <f t="shared" si="62"/>
        <v>10000</v>
      </c>
      <c r="K4024" s="277"/>
    </row>
    <row r="4025" spans="1:11" x14ac:dyDescent="0.15">
      <c r="A4025" s="274">
        <v>4024</v>
      </c>
      <c r="B4025" s="275" t="s">
        <v>4531</v>
      </c>
      <c r="C4025" s="275" t="s">
        <v>1057</v>
      </c>
      <c r="D4025" s="275">
        <v>0</v>
      </c>
      <c r="E4025" s="275">
        <v>100</v>
      </c>
      <c r="F4025" s="275" t="s">
        <v>457</v>
      </c>
      <c r="G4025" s="275">
        <v>1</v>
      </c>
      <c r="H4025" s="275">
        <f>'Pixel-System'!U51</f>
        <v>100</v>
      </c>
      <c r="I4025" s="276" t="s">
        <v>6268</v>
      </c>
      <c r="J4025" s="276">
        <f t="shared" si="62"/>
        <v>10000</v>
      </c>
      <c r="K4025" s="277"/>
    </row>
    <row r="4026" spans="1:11" x14ac:dyDescent="0.15">
      <c r="A4026" s="274">
        <v>4025</v>
      </c>
      <c r="B4026" s="275" t="s">
        <v>4532</v>
      </c>
      <c r="C4026" s="275" t="s">
        <v>1057</v>
      </c>
      <c r="D4026" s="275">
        <v>0</v>
      </c>
      <c r="E4026" s="275">
        <v>100</v>
      </c>
      <c r="F4026" s="275" t="s">
        <v>457</v>
      </c>
      <c r="G4026" s="275">
        <v>1</v>
      </c>
      <c r="H4026" s="275">
        <f>'Pixel-System'!U52</f>
        <v>100</v>
      </c>
      <c r="I4026" s="276" t="s">
        <v>6268</v>
      </c>
      <c r="J4026" s="276">
        <f t="shared" si="62"/>
        <v>10000</v>
      </c>
      <c r="K4026" s="277"/>
    </row>
    <row r="4027" spans="1:11" x14ac:dyDescent="0.15">
      <c r="A4027" s="274">
        <v>4026</v>
      </c>
      <c r="B4027" s="275" t="s">
        <v>4533</v>
      </c>
      <c r="C4027" s="275" t="s">
        <v>1057</v>
      </c>
      <c r="D4027" s="275">
        <v>0</v>
      </c>
      <c r="E4027" s="275">
        <v>100</v>
      </c>
      <c r="F4027" s="275" t="s">
        <v>457</v>
      </c>
      <c r="G4027" s="275">
        <v>1</v>
      </c>
      <c r="H4027" s="275">
        <f>'Pixel-System'!U53</f>
        <v>100</v>
      </c>
      <c r="I4027" s="276" t="s">
        <v>6268</v>
      </c>
      <c r="J4027" s="276">
        <f t="shared" si="62"/>
        <v>10000</v>
      </c>
      <c r="K4027" s="277"/>
    </row>
    <row r="4028" spans="1:11" x14ac:dyDescent="0.15">
      <c r="A4028" s="274">
        <v>4027</v>
      </c>
      <c r="B4028" s="275" t="s">
        <v>4534</v>
      </c>
      <c r="C4028" s="275" t="s">
        <v>1057</v>
      </c>
      <c r="D4028" s="275">
        <v>0</v>
      </c>
      <c r="E4028" s="275">
        <v>100</v>
      </c>
      <c r="F4028" s="275" t="s">
        <v>457</v>
      </c>
      <c r="G4028" s="275">
        <v>1</v>
      </c>
      <c r="H4028" s="275">
        <f>'Pixel-System'!U54</f>
        <v>100</v>
      </c>
      <c r="I4028" s="276" t="s">
        <v>6268</v>
      </c>
      <c r="J4028" s="276">
        <f t="shared" si="62"/>
        <v>10000</v>
      </c>
      <c r="K4028" s="277"/>
    </row>
    <row r="4029" spans="1:11" x14ac:dyDescent="0.15">
      <c r="A4029" s="274">
        <v>4028</v>
      </c>
      <c r="B4029" s="275" t="s">
        <v>4535</v>
      </c>
      <c r="C4029" s="275" t="s">
        <v>1057</v>
      </c>
      <c r="D4029" s="275">
        <v>0</v>
      </c>
      <c r="E4029" s="275">
        <v>100</v>
      </c>
      <c r="F4029" s="275" t="s">
        <v>457</v>
      </c>
      <c r="G4029" s="275">
        <v>1</v>
      </c>
      <c r="H4029" s="275">
        <f>'Pixel-System'!U55</f>
        <v>100</v>
      </c>
      <c r="I4029" s="276" t="s">
        <v>6268</v>
      </c>
      <c r="J4029" s="276">
        <f t="shared" si="62"/>
        <v>10000</v>
      </c>
      <c r="K4029" s="277"/>
    </row>
    <row r="4030" spans="1:11" x14ac:dyDescent="0.15">
      <c r="A4030" s="274">
        <v>4029</v>
      </c>
      <c r="B4030" s="275" t="s">
        <v>4536</v>
      </c>
      <c r="C4030" s="275" t="s">
        <v>1057</v>
      </c>
      <c r="D4030" s="275">
        <v>0</v>
      </c>
      <c r="E4030" s="275">
        <v>100</v>
      </c>
      <c r="F4030" s="275" t="s">
        <v>457</v>
      </c>
      <c r="G4030" s="275">
        <v>1</v>
      </c>
      <c r="H4030" s="275">
        <f>'Pixel-System'!U56</f>
        <v>100</v>
      </c>
      <c r="I4030" s="276" t="s">
        <v>6268</v>
      </c>
      <c r="J4030" s="276">
        <f t="shared" si="62"/>
        <v>10000</v>
      </c>
      <c r="K4030" s="277"/>
    </row>
    <row r="4031" spans="1:11" x14ac:dyDescent="0.15">
      <c r="A4031" s="274">
        <v>4030</v>
      </c>
      <c r="B4031" s="275" t="s">
        <v>4537</v>
      </c>
      <c r="C4031" s="275" t="s">
        <v>1057</v>
      </c>
      <c r="D4031" s="275">
        <v>0</v>
      </c>
      <c r="E4031" s="275">
        <v>100</v>
      </c>
      <c r="F4031" s="275" t="s">
        <v>457</v>
      </c>
      <c r="G4031" s="275">
        <v>1</v>
      </c>
      <c r="H4031" s="275">
        <f>'Pixel-System'!U57</f>
        <v>100</v>
      </c>
      <c r="I4031" s="276" t="s">
        <v>6268</v>
      </c>
      <c r="J4031" s="276">
        <f t="shared" si="62"/>
        <v>10000</v>
      </c>
      <c r="K4031" s="277"/>
    </row>
    <row r="4032" spans="1:11" x14ac:dyDescent="0.15">
      <c r="A4032" s="274">
        <v>4031</v>
      </c>
      <c r="B4032" s="275" t="s">
        <v>4490</v>
      </c>
      <c r="C4032" s="275" t="s">
        <v>1057</v>
      </c>
      <c r="D4032" s="275">
        <v>0</v>
      </c>
      <c r="E4032" s="275">
        <v>100</v>
      </c>
      <c r="F4032" s="275" t="s">
        <v>457</v>
      </c>
      <c r="G4032" s="275">
        <v>1</v>
      </c>
      <c r="H4032" s="275">
        <f>'Pixel-System'!U58</f>
        <v>100</v>
      </c>
      <c r="I4032" s="276" t="s">
        <v>6268</v>
      </c>
      <c r="J4032" s="276">
        <f t="shared" si="62"/>
        <v>10000</v>
      </c>
      <c r="K4032" s="277"/>
    </row>
    <row r="4033" spans="1:11" x14ac:dyDescent="0.15">
      <c r="A4033" s="274">
        <v>4032</v>
      </c>
      <c r="B4033" s="275" t="s">
        <v>4538</v>
      </c>
      <c r="C4033" s="275" t="s">
        <v>1057</v>
      </c>
      <c r="D4033" s="275">
        <v>0</v>
      </c>
      <c r="E4033" s="275">
        <v>100</v>
      </c>
      <c r="F4033" s="275" t="s">
        <v>457</v>
      </c>
      <c r="G4033" s="275">
        <v>1</v>
      </c>
      <c r="H4033" s="275">
        <f>'Pixel-System'!U59</f>
        <v>100</v>
      </c>
      <c r="I4033" s="276" t="s">
        <v>6268</v>
      </c>
      <c r="J4033" s="276">
        <f t="shared" si="62"/>
        <v>10000</v>
      </c>
      <c r="K4033" s="277"/>
    </row>
    <row r="4034" spans="1:11" x14ac:dyDescent="0.15">
      <c r="A4034" s="274">
        <v>4033</v>
      </c>
      <c r="B4034" s="275" t="s">
        <v>4539</v>
      </c>
      <c r="C4034" s="275" t="s">
        <v>1057</v>
      </c>
      <c r="D4034" s="275">
        <v>0</v>
      </c>
      <c r="E4034" s="275">
        <v>100</v>
      </c>
      <c r="F4034" s="275" t="s">
        <v>457</v>
      </c>
      <c r="G4034" s="275">
        <v>1</v>
      </c>
      <c r="H4034" s="275">
        <f>'Pixel-System'!U60</f>
        <v>100</v>
      </c>
      <c r="I4034" s="276" t="s">
        <v>6268</v>
      </c>
      <c r="J4034" s="276">
        <f t="shared" si="62"/>
        <v>10000</v>
      </c>
      <c r="K4034" s="277"/>
    </row>
    <row r="4035" spans="1:11" x14ac:dyDescent="0.15">
      <c r="A4035" s="274">
        <v>4034</v>
      </c>
      <c r="B4035" s="275" t="s">
        <v>4540</v>
      </c>
      <c r="C4035" s="275" t="s">
        <v>1057</v>
      </c>
      <c r="D4035" s="275">
        <v>0</v>
      </c>
      <c r="E4035" s="275">
        <v>100</v>
      </c>
      <c r="F4035" s="275" t="s">
        <v>457</v>
      </c>
      <c r="G4035" s="275">
        <v>1</v>
      </c>
      <c r="H4035" s="275">
        <f>'Pixel-System'!U61</f>
        <v>100</v>
      </c>
      <c r="I4035" s="276" t="s">
        <v>6268</v>
      </c>
      <c r="J4035" s="276">
        <f t="shared" si="62"/>
        <v>10000</v>
      </c>
      <c r="K4035" s="277"/>
    </row>
    <row r="4036" spans="1:11" x14ac:dyDescent="0.15">
      <c r="A4036" s="274">
        <v>4035</v>
      </c>
      <c r="B4036" s="275" t="s">
        <v>4541</v>
      </c>
      <c r="C4036" s="275" t="s">
        <v>1057</v>
      </c>
      <c r="D4036" s="275">
        <v>0</v>
      </c>
      <c r="E4036" s="275">
        <v>100</v>
      </c>
      <c r="F4036" s="275" t="s">
        <v>457</v>
      </c>
      <c r="G4036" s="275">
        <v>1</v>
      </c>
      <c r="H4036" s="275">
        <f>'Pixel-System'!U62</f>
        <v>100</v>
      </c>
      <c r="I4036" s="276" t="s">
        <v>6268</v>
      </c>
      <c r="J4036" s="276">
        <f t="shared" si="62"/>
        <v>10000</v>
      </c>
      <c r="K4036" s="277"/>
    </row>
    <row r="4037" spans="1:11" x14ac:dyDescent="0.15">
      <c r="A4037" s="274">
        <v>4036</v>
      </c>
      <c r="B4037" s="275" t="s">
        <v>4542</v>
      </c>
      <c r="C4037" s="275" t="s">
        <v>1057</v>
      </c>
      <c r="D4037" s="275">
        <v>0</v>
      </c>
      <c r="E4037" s="275">
        <v>100</v>
      </c>
      <c r="F4037" s="275" t="s">
        <v>457</v>
      </c>
      <c r="G4037" s="275">
        <v>1</v>
      </c>
      <c r="H4037" s="275">
        <f>'Pixel-System'!U63</f>
        <v>100</v>
      </c>
      <c r="I4037" s="276" t="s">
        <v>6268</v>
      </c>
      <c r="J4037" s="276">
        <f t="shared" si="62"/>
        <v>10000</v>
      </c>
      <c r="K4037" s="277"/>
    </row>
    <row r="4038" spans="1:11" x14ac:dyDescent="0.15">
      <c r="A4038" s="274">
        <v>4037</v>
      </c>
      <c r="B4038" s="275" t="s">
        <v>4543</v>
      </c>
      <c r="C4038" s="275" t="s">
        <v>1057</v>
      </c>
      <c r="D4038" s="275">
        <v>0</v>
      </c>
      <c r="E4038" s="275">
        <v>100</v>
      </c>
      <c r="F4038" s="275" t="s">
        <v>457</v>
      </c>
      <c r="G4038" s="275">
        <v>1</v>
      </c>
      <c r="H4038" s="275">
        <f>'Pixel-System'!U64</f>
        <v>100</v>
      </c>
      <c r="I4038" s="276" t="s">
        <v>6268</v>
      </c>
      <c r="J4038" s="276">
        <f t="shared" si="62"/>
        <v>10000</v>
      </c>
      <c r="K4038" s="277"/>
    </row>
    <row r="4039" spans="1:11" x14ac:dyDescent="0.15">
      <c r="A4039" s="274">
        <v>4038</v>
      </c>
      <c r="B4039" s="275" t="s">
        <v>4544</v>
      </c>
      <c r="C4039" s="275" t="s">
        <v>1057</v>
      </c>
      <c r="D4039" s="275">
        <v>0</v>
      </c>
      <c r="E4039" s="275">
        <v>100</v>
      </c>
      <c r="F4039" s="275" t="s">
        <v>457</v>
      </c>
      <c r="G4039" s="275">
        <v>1</v>
      </c>
      <c r="H4039" s="275">
        <f>'Pixel-System'!U65</f>
        <v>100</v>
      </c>
      <c r="I4039" s="276" t="s">
        <v>6268</v>
      </c>
      <c r="J4039" s="276">
        <f t="shared" si="62"/>
        <v>10000</v>
      </c>
      <c r="K4039" s="277"/>
    </row>
    <row r="4040" spans="1:11" x14ac:dyDescent="0.15">
      <c r="A4040" s="274">
        <v>4039</v>
      </c>
      <c r="B4040" s="275" t="s">
        <v>4545</v>
      </c>
      <c r="C4040" s="275" t="s">
        <v>1057</v>
      </c>
      <c r="D4040" s="275">
        <v>0</v>
      </c>
      <c r="E4040" s="275">
        <v>100</v>
      </c>
      <c r="F4040" s="275" t="s">
        <v>457</v>
      </c>
      <c r="G4040" s="275">
        <v>1</v>
      </c>
      <c r="H4040" s="275">
        <f>'Pixel-System'!U66</f>
        <v>100</v>
      </c>
      <c r="I4040" s="276" t="s">
        <v>6268</v>
      </c>
      <c r="J4040" s="276">
        <f t="shared" si="62"/>
        <v>10000</v>
      </c>
      <c r="K4040" s="277"/>
    </row>
    <row r="4041" spans="1:11" x14ac:dyDescent="0.15">
      <c r="A4041" s="274">
        <v>4040</v>
      </c>
      <c r="B4041" s="275" t="s">
        <v>4546</v>
      </c>
      <c r="C4041" s="275" t="s">
        <v>1057</v>
      </c>
      <c r="D4041" s="275">
        <v>0</v>
      </c>
      <c r="E4041" s="275">
        <v>100</v>
      </c>
      <c r="F4041" s="275" t="s">
        <v>457</v>
      </c>
      <c r="G4041" s="275">
        <v>1</v>
      </c>
      <c r="H4041" s="275">
        <f>'Pixel-System'!U67</f>
        <v>100</v>
      </c>
      <c r="I4041" s="276" t="s">
        <v>6268</v>
      </c>
      <c r="J4041" s="276">
        <f t="shared" si="62"/>
        <v>10000</v>
      </c>
      <c r="K4041" s="277"/>
    </row>
    <row r="4042" spans="1:11" x14ac:dyDescent="0.15">
      <c r="A4042" s="274">
        <v>4041</v>
      </c>
      <c r="B4042" s="275" t="s">
        <v>4547</v>
      </c>
      <c r="C4042" s="275" t="s">
        <v>1057</v>
      </c>
      <c r="D4042" s="275">
        <v>0</v>
      </c>
      <c r="E4042" s="275">
        <v>100</v>
      </c>
      <c r="F4042" s="275" t="s">
        <v>457</v>
      </c>
      <c r="G4042" s="275">
        <v>1</v>
      </c>
      <c r="H4042" s="275">
        <f>'Pixel-System'!U68</f>
        <v>100</v>
      </c>
      <c r="I4042" s="276" t="s">
        <v>6268</v>
      </c>
      <c r="J4042" s="276">
        <f t="shared" si="62"/>
        <v>10000</v>
      </c>
      <c r="K4042" s="277"/>
    </row>
    <row r="4043" spans="1:11" x14ac:dyDescent="0.15">
      <c r="A4043" s="274">
        <v>4042</v>
      </c>
      <c r="B4043" s="275" t="s">
        <v>4548</v>
      </c>
      <c r="C4043" s="275" t="s">
        <v>1057</v>
      </c>
      <c r="D4043" s="275">
        <v>0</v>
      </c>
      <c r="E4043" s="275">
        <v>100</v>
      </c>
      <c r="F4043" s="275" t="s">
        <v>457</v>
      </c>
      <c r="G4043" s="275">
        <v>1</v>
      </c>
      <c r="H4043" s="275">
        <f>'Pixel-System'!U69</f>
        <v>100</v>
      </c>
      <c r="I4043" s="276" t="s">
        <v>6268</v>
      </c>
      <c r="J4043" s="276">
        <f t="shared" si="62"/>
        <v>10000</v>
      </c>
      <c r="K4043" s="277"/>
    </row>
    <row r="4044" spans="1:11" x14ac:dyDescent="0.15">
      <c r="A4044" s="274">
        <v>4043</v>
      </c>
      <c r="B4044" s="275" t="s">
        <v>4549</v>
      </c>
      <c r="C4044" s="275" t="s">
        <v>1057</v>
      </c>
      <c r="D4044" s="275">
        <v>0</v>
      </c>
      <c r="E4044" s="275">
        <v>100</v>
      </c>
      <c r="F4044" s="275" t="s">
        <v>457</v>
      </c>
      <c r="G4044" s="275">
        <v>1</v>
      </c>
      <c r="H4044" s="275">
        <f>'Pixel-System'!U70</f>
        <v>100</v>
      </c>
      <c r="I4044" s="276" t="s">
        <v>6268</v>
      </c>
      <c r="J4044" s="276">
        <f t="shared" si="62"/>
        <v>10000</v>
      </c>
      <c r="K4044" s="277"/>
    </row>
    <row r="4045" spans="1:11" x14ac:dyDescent="0.15">
      <c r="A4045" s="274">
        <v>4044</v>
      </c>
      <c r="B4045" s="275" t="s">
        <v>4550</v>
      </c>
      <c r="C4045" s="275" t="s">
        <v>1057</v>
      </c>
      <c r="D4045" s="275">
        <v>0</v>
      </c>
      <c r="E4045" s="275">
        <v>100</v>
      </c>
      <c r="F4045" s="275" t="s">
        <v>457</v>
      </c>
      <c r="G4045" s="275">
        <v>1</v>
      </c>
      <c r="H4045" s="275">
        <f>'Pixel-System'!U71</f>
        <v>100</v>
      </c>
      <c r="I4045" s="276" t="s">
        <v>6268</v>
      </c>
      <c r="J4045" s="276">
        <f t="shared" ref="J4045:J4108" si="63">H4045*100</f>
        <v>10000</v>
      </c>
      <c r="K4045" s="277"/>
    </row>
    <row r="4046" spans="1:11" x14ac:dyDescent="0.15">
      <c r="A4046" s="274">
        <v>4045</v>
      </c>
      <c r="B4046" s="275" t="s">
        <v>4551</v>
      </c>
      <c r="C4046" s="275" t="s">
        <v>1057</v>
      </c>
      <c r="D4046" s="275">
        <v>0</v>
      </c>
      <c r="E4046" s="275">
        <v>100</v>
      </c>
      <c r="F4046" s="275" t="s">
        <v>457</v>
      </c>
      <c r="G4046" s="275">
        <v>1</v>
      </c>
      <c r="H4046" s="275">
        <f>'Pixel-System'!U72</f>
        <v>100</v>
      </c>
      <c r="I4046" s="276" t="s">
        <v>6268</v>
      </c>
      <c r="J4046" s="276">
        <f t="shared" si="63"/>
        <v>10000</v>
      </c>
      <c r="K4046" s="277"/>
    </row>
    <row r="4047" spans="1:11" x14ac:dyDescent="0.15">
      <c r="A4047" s="274">
        <v>4046</v>
      </c>
      <c r="B4047" s="275" t="s">
        <v>4552</v>
      </c>
      <c r="C4047" s="275" t="s">
        <v>1057</v>
      </c>
      <c r="D4047" s="275">
        <v>0</v>
      </c>
      <c r="E4047" s="275">
        <v>100</v>
      </c>
      <c r="F4047" s="275" t="s">
        <v>457</v>
      </c>
      <c r="G4047" s="275">
        <v>1</v>
      </c>
      <c r="H4047" s="275">
        <f>'Pixel-System'!U73</f>
        <v>100</v>
      </c>
      <c r="I4047" s="276" t="s">
        <v>6268</v>
      </c>
      <c r="J4047" s="276">
        <f t="shared" si="63"/>
        <v>10000</v>
      </c>
      <c r="K4047" s="277"/>
    </row>
    <row r="4048" spans="1:11" x14ac:dyDescent="0.15">
      <c r="A4048" s="274">
        <v>4047</v>
      </c>
      <c r="B4048" s="275" t="s">
        <v>4553</v>
      </c>
      <c r="C4048" s="275" t="s">
        <v>1057</v>
      </c>
      <c r="D4048" s="275">
        <v>0</v>
      </c>
      <c r="E4048" s="275">
        <v>100</v>
      </c>
      <c r="F4048" s="275" t="s">
        <v>457</v>
      </c>
      <c r="G4048" s="275">
        <v>1</v>
      </c>
      <c r="H4048" s="275">
        <f>'Pixel-System'!U74</f>
        <v>100</v>
      </c>
      <c r="I4048" s="276" t="s">
        <v>6268</v>
      </c>
      <c r="J4048" s="276">
        <f t="shared" si="63"/>
        <v>10000</v>
      </c>
      <c r="K4048" s="277"/>
    </row>
    <row r="4049" spans="1:11" x14ac:dyDescent="0.15">
      <c r="A4049" s="274">
        <v>4048</v>
      </c>
      <c r="B4049" s="275" t="s">
        <v>4554</v>
      </c>
      <c r="C4049" s="275" t="s">
        <v>1057</v>
      </c>
      <c r="D4049" s="275">
        <v>0</v>
      </c>
      <c r="E4049" s="275">
        <v>100</v>
      </c>
      <c r="F4049" s="275" t="s">
        <v>457</v>
      </c>
      <c r="G4049" s="275">
        <v>1</v>
      </c>
      <c r="H4049" s="275">
        <f>'Pixel-System'!U75</f>
        <v>100</v>
      </c>
      <c r="I4049" s="276" t="s">
        <v>6268</v>
      </c>
      <c r="J4049" s="276">
        <f t="shared" si="63"/>
        <v>10000</v>
      </c>
      <c r="K4049" s="277"/>
    </row>
    <row r="4050" spans="1:11" x14ac:dyDescent="0.15">
      <c r="A4050" s="274">
        <v>4049</v>
      </c>
      <c r="B4050" s="275" t="s">
        <v>4555</v>
      </c>
      <c r="C4050" s="275" t="s">
        <v>1057</v>
      </c>
      <c r="D4050" s="275">
        <v>0</v>
      </c>
      <c r="E4050" s="275">
        <v>100</v>
      </c>
      <c r="F4050" s="275" t="s">
        <v>457</v>
      </c>
      <c r="G4050" s="275">
        <v>1</v>
      </c>
      <c r="H4050" s="275">
        <f>'Pixel-System'!U76</f>
        <v>100</v>
      </c>
      <c r="I4050" s="276" t="s">
        <v>6268</v>
      </c>
      <c r="J4050" s="276">
        <f t="shared" si="63"/>
        <v>10000</v>
      </c>
      <c r="K4050" s="277"/>
    </row>
    <row r="4051" spans="1:11" x14ac:dyDescent="0.15">
      <c r="A4051" s="274">
        <v>4050</v>
      </c>
      <c r="B4051" s="275" t="s">
        <v>4556</v>
      </c>
      <c r="C4051" s="275" t="s">
        <v>1057</v>
      </c>
      <c r="D4051" s="275">
        <v>0</v>
      </c>
      <c r="E4051" s="275">
        <v>100</v>
      </c>
      <c r="F4051" s="275" t="s">
        <v>457</v>
      </c>
      <c r="G4051" s="275">
        <v>1</v>
      </c>
      <c r="H4051" s="275">
        <f>'Pixel-System'!U77</f>
        <v>100</v>
      </c>
      <c r="I4051" s="276" t="s">
        <v>6268</v>
      </c>
      <c r="J4051" s="276">
        <f t="shared" si="63"/>
        <v>10000</v>
      </c>
      <c r="K4051" s="277"/>
    </row>
    <row r="4052" spans="1:11" x14ac:dyDescent="0.15">
      <c r="A4052" s="274">
        <v>4051</v>
      </c>
      <c r="B4052" s="275" t="s">
        <v>4557</v>
      </c>
      <c r="C4052" s="275" t="s">
        <v>1057</v>
      </c>
      <c r="D4052" s="275">
        <v>0</v>
      </c>
      <c r="E4052" s="275">
        <v>100</v>
      </c>
      <c r="F4052" s="275" t="s">
        <v>457</v>
      </c>
      <c r="G4052" s="275">
        <v>1</v>
      </c>
      <c r="H4052" s="275">
        <f>'Pixel-System'!U78</f>
        <v>100</v>
      </c>
      <c r="I4052" s="276" t="s">
        <v>6268</v>
      </c>
      <c r="J4052" s="276">
        <f t="shared" si="63"/>
        <v>10000</v>
      </c>
      <c r="K4052" s="277"/>
    </row>
    <row r="4053" spans="1:11" x14ac:dyDescent="0.15">
      <c r="A4053" s="274">
        <v>4052</v>
      </c>
      <c r="B4053" s="275" t="s">
        <v>4558</v>
      </c>
      <c r="C4053" s="275" t="s">
        <v>1057</v>
      </c>
      <c r="D4053" s="275">
        <v>0</v>
      </c>
      <c r="E4053" s="275">
        <v>100</v>
      </c>
      <c r="F4053" s="275" t="s">
        <v>457</v>
      </c>
      <c r="G4053" s="275">
        <v>1</v>
      </c>
      <c r="H4053" s="275">
        <f>'Pixel-System'!U79</f>
        <v>100</v>
      </c>
      <c r="I4053" s="276" t="s">
        <v>6268</v>
      </c>
      <c r="J4053" s="276">
        <f t="shared" si="63"/>
        <v>10000</v>
      </c>
      <c r="K4053" s="277"/>
    </row>
    <row r="4054" spans="1:11" x14ac:dyDescent="0.15">
      <c r="A4054" s="274">
        <v>4053</v>
      </c>
      <c r="B4054" s="275" t="s">
        <v>4559</v>
      </c>
      <c r="C4054" s="275" t="s">
        <v>1057</v>
      </c>
      <c r="D4054" s="275">
        <v>0</v>
      </c>
      <c r="E4054" s="275">
        <v>100</v>
      </c>
      <c r="F4054" s="275" t="s">
        <v>457</v>
      </c>
      <c r="G4054" s="275">
        <v>1</v>
      </c>
      <c r="H4054" s="275">
        <f>'Pixel-System'!U80</f>
        <v>100</v>
      </c>
      <c r="I4054" s="276" t="s">
        <v>6268</v>
      </c>
      <c r="J4054" s="276">
        <f t="shared" si="63"/>
        <v>10000</v>
      </c>
      <c r="K4054" s="277"/>
    </row>
    <row r="4055" spans="1:11" x14ac:dyDescent="0.15">
      <c r="A4055" s="274">
        <v>4054</v>
      </c>
      <c r="B4055" s="275" t="s">
        <v>4560</v>
      </c>
      <c r="C4055" s="275" t="s">
        <v>1057</v>
      </c>
      <c r="D4055" s="275">
        <v>0</v>
      </c>
      <c r="E4055" s="275">
        <v>100</v>
      </c>
      <c r="F4055" s="275" t="s">
        <v>457</v>
      </c>
      <c r="G4055" s="275">
        <v>1</v>
      </c>
      <c r="H4055" s="275">
        <f>'Pixel-System'!U81</f>
        <v>100</v>
      </c>
      <c r="I4055" s="276" t="s">
        <v>6268</v>
      </c>
      <c r="J4055" s="276">
        <f t="shared" si="63"/>
        <v>10000</v>
      </c>
      <c r="K4055" s="277"/>
    </row>
    <row r="4056" spans="1:11" x14ac:dyDescent="0.15">
      <c r="A4056" s="274">
        <v>4055</v>
      </c>
      <c r="B4056" s="275" t="s">
        <v>4561</v>
      </c>
      <c r="C4056" s="275" t="s">
        <v>1057</v>
      </c>
      <c r="D4056" s="275">
        <v>0</v>
      </c>
      <c r="E4056" s="275">
        <v>100</v>
      </c>
      <c r="F4056" s="275" t="s">
        <v>457</v>
      </c>
      <c r="G4056" s="275">
        <v>1</v>
      </c>
      <c r="H4056" s="275">
        <f>'Pixel-System'!U82</f>
        <v>100</v>
      </c>
      <c r="I4056" s="276" t="s">
        <v>6268</v>
      </c>
      <c r="J4056" s="276">
        <f t="shared" si="63"/>
        <v>10000</v>
      </c>
      <c r="K4056" s="277"/>
    </row>
    <row r="4057" spans="1:11" x14ac:dyDescent="0.15">
      <c r="A4057" s="274">
        <v>4056</v>
      </c>
      <c r="B4057" s="275" t="s">
        <v>4562</v>
      </c>
      <c r="C4057" s="275" t="s">
        <v>1057</v>
      </c>
      <c r="D4057" s="275">
        <v>0</v>
      </c>
      <c r="E4057" s="275">
        <v>100</v>
      </c>
      <c r="F4057" s="275" t="s">
        <v>457</v>
      </c>
      <c r="G4057" s="275">
        <v>1</v>
      </c>
      <c r="H4057" s="275">
        <f>'Pixel-System'!U83</f>
        <v>100</v>
      </c>
      <c r="I4057" s="276" t="s">
        <v>6268</v>
      </c>
      <c r="J4057" s="276">
        <f t="shared" si="63"/>
        <v>10000</v>
      </c>
      <c r="K4057" s="277"/>
    </row>
    <row r="4058" spans="1:11" x14ac:dyDescent="0.15">
      <c r="A4058" s="274">
        <v>4057</v>
      </c>
      <c r="B4058" s="275" t="s">
        <v>4563</v>
      </c>
      <c r="C4058" s="275" t="s">
        <v>1057</v>
      </c>
      <c r="D4058" s="275">
        <v>0</v>
      </c>
      <c r="E4058" s="275">
        <v>100</v>
      </c>
      <c r="F4058" s="275" t="s">
        <v>457</v>
      </c>
      <c r="G4058" s="275">
        <v>1</v>
      </c>
      <c r="H4058" s="275">
        <f>'Pixel-System'!U84</f>
        <v>100</v>
      </c>
      <c r="I4058" s="276" t="s">
        <v>6268</v>
      </c>
      <c r="J4058" s="276">
        <f t="shared" si="63"/>
        <v>10000</v>
      </c>
      <c r="K4058" s="277"/>
    </row>
    <row r="4059" spans="1:11" x14ac:dyDescent="0.15">
      <c r="A4059" s="274">
        <v>4058</v>
      </c>
      <c r="B4059" s="275" t="s">
        <v>4564</v>
      </c>
      <c r="C4059" s="275" t="s">
        <v>1057</v>
      </c>
      <c r="D4059" s="275">
        <v>0</v>
      </c>
      <c r="E4059" s="275">
        <v>100</v>
      </c>
      <c r="F4059" s="275" t="s">
        <v>457</v>
      </c>
      <c r="G4059" s="275">
        <v>1</v>
      </c>
      <c r="H4059" s="275">
        <f>'Pixel-System'!U85</f>
        <v>100</v>
      </c>
      <c r="I4059" s="276" t="s">
        <v>6268</v>
      </c>
      <c r="J4059" s="276">
        <f t="shared" si="63"/>
        <v>10000</v>
      </c>
      <c r="K4059" s="277"/>
    </row>
    <row r="4060" spans="1:11" x14ac:dyDescent="0.15">
      <c r="A4060" s="274">
        <v>4059</v>
      </c>
      <c r="B4060" s="275" t="s">
        <v>4565</v>
      </c>
      <c r="C4060" s="275" t="s">
        <v>1057</v>
      </c>
      <c r="D4060" s="275">
        <v>0</v>
      </c>
      <c r="E4060" s="275">
        <v>100</v>
      </c>
      <c r="F4060" s="275" t="s">
        <v>457</v>
      </c>
      <c r="G4060" s="275">
        <v>1</v>
      </c>
      <c r="H4060" s="275">
        <f>'Pixel-System'!U86</f>
        <v>100</v>
      </c>
      <c r="I4060" s="276" t="s">
        <v>6268</v>
      </c>
      <c r="J4060" s="276">
        <f t="shared" si="63"/>
        <v>10000</v>
      </c>
      <c r="K4060" s="277"/>
    </row>
    <row r="4061" spans="1:11" x14ac:dyDescent="0.15">
      <c r="A4061" s="274">
        <v>4060</v>
      </c>
      <c r="B4061" s="275" t="s">
        <v>4566</v>
      </c>
      <c r="C4061" s="275" t="s">
        <v>1057</v>
      </c>
      <c r="D4061" s="275">
        <v>0</v>
      </c>
      <c r="E4061" s="275">
        <v>100</v>
      </c>
      <c r="F4061" s="275" t="s">
        <v>457</v>
      </c>
      <c r="G4061" s="275">
        <v>1</v>
      </c>
      <c r="H4061" s="275">
        <f>'Pixel-System'!U87</f>
        <v>100</v>
      </c>
      <c r="I4061" s="276" t="s">
        <v>6268</v>
      </c>
      <c r="J4061" s="276">
        <f t="shared" si="63"/>
        <v>10000</v>
      </c>
      <c r="K4061" s="277"/>
    </row>
    <row r="4062" spans="1:11" x14ac:dyDescent="0.15">
      <c r="A4062" s="274">
        <v>4061</v>
      </c>
      <c r="B4062" s="275" t="s">
        <v>4567</v>
      </c>
      <c r="C4062" s="275" t="s">
        <v>1057</v>
      </c>
      <c r="D4062" s="275">
        <v>0</v>
      </c>
      <c r="E4062" s="275">
        <v>100</v>
      </c>
      <c r="F4062" s="275" t="s">
        <v>457</v>
      </c>
      <c r="G4062" s="275">
        <v>1</v>
      </c>
      <c r="H4062" s="275">
        <f>'Pixel-System'!U88</f>
        <v>100</v>
      </c>
      <c r="I4062" s="276" t="s">
        <v>6268</v>
      </c>
      <c r="J4062" s="276">
        <f t="shared" si="63"/>
        <v>10000</v>
      </c>
      <c r="K4062" s="277"/>
    </row>
    <row r="4063" spans="1:11" x14ac:dyDescent="0.15">
      <c r="A4063" s="274">
        <v>4062</v>
      </c>
      <c r="B4063" s="275" t="s">
        <v>4568</v>
      </c>
      <c r="C4063" s="275" t="s">
        <v>1057</v>
      </c>
      <c r="D4063" s="275">
        <v>0</v>
      </c>
      <c r="E4063" s="275">
        <v>100</v>
      </c>
      <c r="F4063" s="275" t="s">
        <v>457</v>
      </c>
      <c r="G4063" s="275">
        <v>1</v>
      </c>
      <c r="H4063" s="275">
        <f>'Pixel-System'!U89</f>
        <v>100</v>
      </c>
      <c r="I4063" s="276" t="s">
        <v>6268</v>
      </c>
      <c r="J4063" s="276">
        <f t="shared" si="63"/>
        <v>10000</v>
      </c>
      <c r="K4063" s="277"/>
    </row>
    <row r="4064" spans="1:11" x14ac:dyDescent="0.15">
      <c r="A4064" s="274">
        <v>4063</v>
      </c>
      <c r="B4064" s="275" t="s">
        <v>4569</v>
      </c>
      <c r="C4064" s="275" t="s">
        <v>1057</v>
      </c>
      <c r="D4064" s="275">
        <v>0</v>
      </c>
      <c r="E4064" s="275">
        <v>100</v>
      </c>
      <c r="F4064" s="275" t="s">
        <v>457</v>
      </c>
      <c r="G4064" s="275">
        <v>1</v>
      </c>
      <c r="H4064" s="275">
        <f>'Pixel-System'!U90</f>
        <v>100</v>
      </c>
      <c r="I4064" s="276" t="s">
        <v>6268</v>
      </c>
      <c r="J4064" s="276">
        <f t="shared" si="63"/>
        <v>10000</v>
      </c>
      <c r="K4064" s="277"/>
    </row>
    <row r="4065" spans="1:11" x14ac:dyDescent="0.15">
      <c r="A4065" s="274">
        <v>4064</v>
      </c>
      <c r="B4065" s="275" t="s">
        <v>4570</v>
      </c>
      <c r="C4065" s="275" t="s">
        <v>1057</v>
      </c>
      <c r="D4065" s="275">
        <v>0</v>
      </c>
      <c r="E4065" s="275">
        <v>100</v>
      </c>
      <c r="F4065" s="275" t="s">
        <v>457</v>
      </c>
      <c r="G4065" s="275">
        <v>1</v>
      </c>
      <c r="H4065" s="275">
        <f>'Pixel-System'!U91</f>
        <v>100</v>
      </c>
      <c r="I4065" s="276" t="s">
        <v>6268</v>
      </c>
      <c r="J4065" s="276">
        <f t="shared" si="63"/>
        <v>10000</v>
      </c>
      <c r="K4065" s="277"/>
    </row>
    <row r="4066" spans="1:11" x14ac:dyDescent="0.15">
      <c r="A4066" s="274">
        <v>4065</v>
      </c>
      <c r="B4066" s="275" t="s">
        <v>4571</v>
      </c>
      <c r="C4066" s="275" t="s">
        <v>1057</v>
      </c>
      <c r="D4066" s="275">
        <v>0</v>
      </c>
      <c r="E4066" s="275">
        <v>100</v>
      </c>
      <c r="F4066" s="275" t="s">
        <v>457</v>
      </c>
      <c r="G4066" s="275">
        <v>1</v>
      </c>
      <c r="H4066" s="275">
        <f>'Pixel-System'!U92</f>
        <v>100</v>
      </c>
      <c r="I4066" s="276" t="s">
        <v>6268</v>
      </c>
      <c r="J4066" s="276">
        <f t="shared" si="63"/>
        <v>10000</v>
      </c>
      <c r="K4066" s="277"/>
    </row>
    <row r="4067" spans="1:11" x14ac:dyDescent="0.15">
      <c r="A4067" s="274">
        <v>4066</v>
      </c>
      <c r="B4067" s="275" t="s">
        <v>4572</v>
      </c>
      <c r="C4067" s="275" t="s">
        <v>1057</v>
      </c>
      <c r="D4067" s="275">
        <v>0</v>
      </c>
      <c r="E4067" s="275">
        <v>100</v>
      </c>
      <c r="F4067" s="275" t="s">
        <v>457</v>
      </c>
      <c r="G4067" s="275">
        <v>1</v>
      </c>
      <c r="H4067" s="275">
        <f>'Pixel-System'!U93</f>
        <v>100</v>
      </c>
      <c r="I4067" s="276" t="s">
        <v>6268</v>
      </c>
      <c r="J4067" s="276">
        <f t="shared" si="63"/>
        <v>10000</v>
      </c>
      <c r="K4067" s="277"/>
    </row>
    <row r="4068" spans="1:11" x14ac:dyDescent="0.15">
      <c r="A4068" s="274">
        <v>4067</v>
      </c>
      <c r="B4068" s="275" t="s">
        <v>4573</v>
      </c>
      <c r="C4068" s="275" t="s">
        <v>1057</v>
      </c>
      <c r="D4068" s="275">
        <v>0</v>
      </c>
      <c r="E4068" s="275">
        <v>100</v>
      </c>
      <c r="F4068" s="275" t="s">
        <v>457</v>
      </c>
      <c r="G4068" s="275">
        <v>1</v>
      </c>
      <c r="H4068" s="275">
        <f>'Pixel-System'!U94</f>
        <v>100</v>
      </c>
      <c r="I4068" s="276" t="s">
        <v>6268</v>
      </c>
      <c r="J4068" s="276">
        <f t="shared" si="63"/>
        <v>10000</v>
      </c>
      <c r="K4068" s="277"/>
    </row>
    <row r="4069" spans="1:11" x14ac:dyDescent="0.15">
      <c r="A4069" s="274">
        <v>4068</v>
      </c>
      <c r="B4069" s="275" t="s">
        <v>4574</v>
      </c>
      <c r="C4069" s="275" t="s">
        <v>1057</v>
      </c>
      <c r="D4069" s="275">
        <v>0</v>
      </c>
      <c r="E4069" s="275">
        <v>100</v>
      </c>
      <c r="F4069" s="275" t="s">
        <v>457</v>
      </c>
      <c r="G4069" s="275">
        <v>1</v>
      </c>
      <c r="H4069" s="275">
        <f>'Pixel-System'!U95</f>
        <v>100</v>
      </c>
      <c r="I4069" s="276" t="s">
        <v>6268</v>
      </c>
      <c r="J4069" s="276">
        <f t="shared" si="63"/>
        <v>10000</v>
      </c>
      <c r="K4069" s="277"/>
    </row>
    <row r="4070" spans="1:11" x14ac:dyDescent="0.15">
      <c r="A4070" s="274">
        <v>4069</v>
      </c>
      <c r="B4070" s="275" t="s">
        <v>4575</v>
      </c>
      <c r="C4070" s="275" t="s">
        <v>1057</v>
      </c>
      <c r="D4070" s="275">
        <v>0</v>
      </c>
      <c r="E4070" s="275">
        <v>100</v>
      </c>
      <c r="F4070" s="275" t="s">
        <v>457</v>
      </c>
      <c r="G4070" s="275">
        <v>1</v>
      </c>
      <c r="H4070" s="275">
        <f>'Pixel-System'!U96</f>
        <v>100</v>
      </c>
      <c r="I4070" s="276" t="s">
        <v>6268</v>
      </c>
      <c r="J4070" s="276">
        <f t="shared" si="63"/>
        <v>10000</v>
      </c>
      <c r="K4070" s="277"/>
    </row>
    <row r="4071" spans="1:11" x14ac:dyDescent="0.15">
      <c r="A4071" s="274">
        <v>4070</v>
      </c>
      <c r="B4071" s="275" t="s">
        <v>4576</v>
      </c>
      <c r="C4071" s="275" t="s">
        <v>1057</v>
      </c>
      <c r="D4071" s="275">
        <v>0</v>
      </c>
      <c r="E4071" s="275">
        <v>100</v>
      </c>
      <c r="F4071" s="275" t="s">
        <v>457</v>
      </c>
      <c r="G4071" s="275">
        <v>1</v>
      </c>
      <c r="H4071" s="275">
        <f>'Pixel-System'!U97</f>
        <v>100</v>
      </c>
      <c r="I4071" s="276" t="s">
        <v>6268</v>
      </c>
      <c r="J4071" s="276">
        <f t="shared" si="63"/>
        <v>10000</v>
      </c>
      <c r="K4071" s="277"/>
    </row>
    <row r="4072" spans="1:11" x14ac:dyDescent="0.15">
      <c r="A4072" s="274">
        <v>4071</v>
      </c>
      <c r="B4072" s="275" t="s">
        <v>4577</v>
      </c>
      <c r="C4072" s="275" t="s">
        <v>1057</v>
      </c>
      <c r="D4072" s="275">
        <v>0</v>
      </c>
      <c r="E4072" s="275">
        <v>100</v>
      </c>
      <c r="F4072" s="275" t="s">
        <v>457</v>
      </c>
      <c r="G4072" s="275">
        <v>1</v>
      </c>
      <c r="H4072" s="275">
        <f>'Pixel-System'!U98</f>
        <v>100</v>
      </c>
      <c r="I4072" s="276" t="s">
        <v>6268</v>
      </c>
      <c r="J4072" s="276">
        <f t="shared" si="63"/>
        <v>10000</v>
      </c>
      <c r="K4072" s="277"/>
    </row>
    <row r="4073" spans="1:11" x14ac:dyDescent="0.15">
      <c r="A4073" s="274">
        <v>4072</v>
      </c>
      <c r="B4073" s="275" t="s">
        <v>4578</v>
      </c>
      <c r="C4073" s="275" t="s">
        <v>1057</v>
      </c>
      <c r="D4073" s="275">
        <v>0</v>
      </c>
      <c r="E4073" s="275">
        <v>100</v>
      </c>
      <c r="F4073" s="275" t="s">
        <v>457</v>
      </c>
      <c r="G4073" s="275">
        <v>1</v>
      </c>
      <c r="H4073" s="275">
        <f>'Pixel-System'!U99</f>
        <v>100</v>
      </c>
      <c r="I4073" s="276" t="s">
        <v>6268</v>
      </c>
      <c r="J4073" s="276">
        <f t="shared" si="63"/>
        <v>10000</v>
      </c>
      <c r="K4073" s="277"/>
    </row>
    <row r="4074" spans="1:11" x14ac:dyDescent="0.15">
      <c r="A4074" s="274">
        <v>4073</v>
      </c>
      <c r="B4074" s="275" t="s">
        <v>4579</v>
      </c>
      <c r="C4074" s="275" t="s">
        <v>1057</v>
      </c>
      <c r="D4074" s="275">
        <v>0</v>
      </c>
      <c r="E4074" s="275">
        <v>100</v>
      </c>
      <c r="F4074" s="275" t="s">
        <v>457</v>
      </c>
      <c r="G4074" s="275">
        <v>1</v>
      </c>
      <c r="H4074" s="275">
        <f>'Pixel-System'!U100</f>
        <v>100</v>
      </c>
      <c r="I4074" s="276" t="s">
        <v>6268</v>
      </c>
      <c r="J4074" s="276">
        <f t="shared" si="63"/>
        <v>10000</v>
      </c>
      <c r="K4074" s="277"/>
    </row>
    <row r="4075" spans="1:11" x14ac:dyDescent="0.15">
      <c r="A4075" s="274">
        <v>4074</v>
      </c>
      <c r="B4075" s="275" t="s">
        <v>4580</v>
      </c>
      <c r="C4075" s="275" t="s">
        <v>1057</v>
      </c>
      <c r="D4075" s="275">
        <v>0</v>
      </c>
      <c r="E4075" s="275">
        <v>100</v>
      </c>
      <c r="F4075" s="275" t="s">
        <v>457</v>
      </c>
      <c r="G4075" s="275">
        <v>1</v>
      </c>
      <c r="H4075" s="275">
        <f>'Pixel-System'!U101</f>
        <v>100</v>
      </c>
      <c r="I4075" s="276" t="s">
        <v>6268</v>
      </c>
      <c r="J4075" s="276">
        <f t="shared" si="63"/>
        <v>10000</v>
      </c>
      <c r="K4075" s="277"/>
    </row>
    <row r="4076" spans="1:11" x14ac:dyDescent="0.15">
      <c r="A4076" s="274">
        <v>4075</v>
      </c>
      <c r="B4076" s="275" t="s">
        <v>4581</v>
      </c>
      <c r="C4076" s="275" t="s">
        <v>1057</v>
      </c>
      <c r="D4076" s="275">
        <v>0</v>
      </c>
      <c r="E4076" s="275">
        <v>100</v>
      </c>
      <c r="F4076" s="275" t="s">
        <v>457</v>
      </c>
      <c r="G4076" s="275">
        <v>1</v>
      </c>
      <c r="H4076" s="275">
        <f>'Pixel-System'!U102</f>
        <v>100</v>
      </c>
      <c r="I4076" s="276" t="s">
        <v>6268</v>
      </c>
      <c r="J4076" s="276">
        <f t="shared" si="63"/>
        <v>10000</v>
      </c>
      <c r="K4076" s="277"/>
    </row>
    <row r="4077" spans="1:11" x14ac:dyDescent="0.15">
      <c r="A4077" s="274">
        <v>4076</v>
      </c>
      <c r="B4077" s="275" t="s">
        <v>4582</v>
      </c>
      <c r="C4077" s="275" t="s">
        <v>1057</v>
      </c>
      <c r="D4077" s="275">
        <v>0</v>
      </c>
      <c r="E4077" s="275">
        <v>100</v>
      </c>
      <c r="F4077" s="275" t="s">
        <v>457</v>
      </c>
      <c r="G4077" s="275">
        <v>1</v>
      </c>
      <c r="H4077" s="275">
        <f>'Pixel-System'!U103</f>
        <v>100</v>
      </c>
      <c r="I4077" s="276" t="s">
        <v>6268</v>
      </c>
      <c r="J4077" s="276">
        <f t="shared" si="63"/>
        <v>10000</v>
      </c>
      <c r="K4077" s="277"/>
    </row>
    <row r="4078" spans="1:11" x14ac:dyDescent="0.15">
      <c r="A4078" s="274">
        <v>4077</v>
      </c>
      <c r="B4078" s="275" t="s">
        <v>4583</v>
      </c>
      <c r="C4078" s="275" t="s">
        <v>1057</v>
      </c>
      <c r="D4078" s="275">
        <v>0</v>
      </c>
      <c r="E4078" s="275">
        <v>100</v>
      </c>
      <c r="F4078" s="275" t="s">
        <v>457</v>
      </c>
      <c r="G4078" s="275">
        <v>1</v>
      </c>
      <c r="H4078" s="275">
        <f>'Pixel-System'!U104</f>
        <v>100</v>
      </c>
      <c r="I4078" s="276" t="s">
        <v>6268</v>
      </c>
      <c r="J4078" s="276">
        <f t="shared" si="63"/>
        <v>10000</v>
      </c>
      <c r="K4078" s="277"/>
    </row>
    <row r="4079" spans="1:11" x14ac:dyDescent="0.15">
      <c r="A4079" s="274">
        <v>4078</v>
      </c>
      <c r="B4079" s="275" t="s">
        <v>4584</v>
      </c>
      <c r="C4079" s="275" t="s">
        <v>1057</v>
      </c>
      <c r="D4079" s="275">
        <v>0</v>
      </c>
      <c r="E4079" s="275">
        <v>100</v>
      </c>
      <c r="F4079" s="275" t="s">
        <v>457</v>
      </c>
      <c r="G4079" s="275">
        <v>1</v>
      </c>
      <c r="H4079" s="275">
        <f>'Pixel-System'!U105</f>
        <v>100</v>
      </c>
      <c r="I4079" s="276" t="s">
        <v>6268</v>
      </c>
      <c r="J4079" s="276">
        <f t="shared" si="63"/>
        <v>10000</v>
      </c>
      <c r="K4079" s="277"/>
    </row>
    <row r="4080" spans="1:11" x14ac:dyDescent="0.15">
      <c r="A4080" s="274">
        <v>4079</v>
      </c>
      <c r="B4080" s="275" t="s">
        <v>4587</v>
      </c>
      <c r="C4080" s="275" t="s">
        <v>1057</v>
      </c>
      <c r="D4080" s="275">
        <v>0</v>
      </c>
      <c r="E4080" s="275">
        <v>100</v>
      </c>
      <c r="F4080" s="275" t="s">
        <v>457</v>
      </c>
      <c r="G4080" s="275">
        <v>1</v>
      </c>
      <c r="H4080" s="275">
        <f>'Pixel-System'!AE10</f>
        <v>100</v>
      </c>
      <c r="I4080" s="276" t="s">
        <v>6269</v>
      </c>
      <c r="J4080" s="276">
        <f t="shared" si="63"/>
        <v>10000</v>
      </c>
      <c r="K4080" s="277"/>
    </row>
    <row r="4081" spans="1:11" x14ac:dyDescent="0.15">
      <c r="A4081" s="274">
        <v>4080</v>
      </c>
      <c r="B4081" s="275" t="s">
        <v>4588</v>
      </c>
      <c r="C4081" s="275" t="s">
        <v>1057</v>
      </c>
      <c r="D4081" s="275">
        <v>0</v>
      </c>
      <c r="E4081" s="275">
        <v>100</v>
      </c>
      <c r="F4081" s="275" t="s">
        <v>457</v>
      </c>
      <c r="G4081" s="275">
        <v>1</v>
      </c>
      <c r="H4081" s="275">
        <f>'Pixel-System'!AE11</f>
        <v>100</v>
      </c>
      <c r="I4081" s="276" t="s">
        <v>6269</v>
      </c>
      <c r="J4081" s="276">
        <f t="shared" si="63"/>
        <v>10000</v>
      </c>
      <c r="K4081" s="277"/>
    </row>
    <row r="4082" spans="1:11" x14ac:dyDescent="0.15">
      <c r="A4082" s="274">
        <v>4081</v>
      </c>
      <c r="B4082" s="275" t="s">
        <v>4589</v>
      </c>
      <c r="C4082" s="275" t="s">
        <v>1057</v>
      </c>
      <c r="D4082" s="275">
        <v>0</v>
      </c>
      <c r="E4082" s="275">
        <v>100</v>
      </c>
      <c r="F4082" s="275" t="s">
        <v>457</v>
      </c>
      <c r="G4082" s="275">
        <v>1</v>
      </c>
      <c r="H4082" s="275">
        <f>'Pixel-System'!AE12</f>
        <v>100</v>
      </c>
      <c r="I4082" s="276" t="s">
        <v>6269</v>
      </c>
      <c r="J4082" s="276">
        <f t="shared" si="63"/>
        <v>10000</v>
      </c>
      <c r="K4082" s="277"/>
    </row>
    <row r="4083" spans="1:11" x14ac:dyDescent="0.15">
      <c r="A4083" s="274">
        <v>4082</v>
      </c>
      <c r="B4083" s="275" t="s">
        <v>4590</v>
      </c>
      <c r="C4083" s="275" t="s">
        <v>1057</v>
      </c>
      <c r="D4083" s="275">
        <v>0</v>
      </c>
      <c r="E4083" s="275">
        <v>100</v>
      </c>
      <c r="F4083" s="275" t="s">
        <v>457</v>
      </c>
      <c r="G4083" s="275">
        <v>1</v>
      </c>
      <c r="H4083" s="275">
        <f>'Pixel-System'!AE13</f>
        <v>100</v>
      </c>
      <c r="I4083" s="276" t="s">
        <v>6269</v>
      </c>
      <c r="J4083" s="276">
        <f t="shared" si="63"/>
        <v>10000</v>
      </c>
      <c r="K4083" s="277"/>
    </row>
    <row r="4084" spans="1:11" x14ac:dyDescent="0.15">
      <c r="A4084" s="274">
        <v>4083</v>
      </c>
      <c r="B4084" s="275" t="s">
        <v>4591</v>
      </c>
      <c r="C4084" s="275" t="s">
        <v>1057</v>
      </c>
      <c r="D4084" s="275">
        <v>0</v>
      </c>
      <c r="E4084" s="275">
        <v>100</v>
      </c>
      <c r="F4084" s="275" t="s">
        <v>457</v>
      </c>
      <c r="G4084" s="275">
        <v>1</v>
      </c>
      <c r="H4084" s="275">
        <f>'Pixel-System'!AE14</f>
        <v>100</v>
      </c>
      <c r="I4084" s="276" t="s">
        <v>6269</v>
      </c>
      <c r="J4084" s="276">
        <f t="shared" si="63"/>
        <v>10000</v>
      </c>
      <c r="K4084" s="277"/>
    </row>
    <row r="4085" spans="1:11" x14ac:dyDescent="0.15">
      <c r="A4085" s="274">
        <v>4084</v>
      </c>
      <c r="B4085" s="275" t="s">
        <v>4592</v>
      </c>
      <c r="C4085" s="275" t="s">
        <v>1057</v>
      </c>
      <c r="D4085" s="275">
        <v>0</v>
      </c>
      <c r="E4085" s="275">
        <v>100</v>
      </c>
      <c r="F4085" s="275" t="s">
        <v>457</v>
      </c>
      <c r="G4085" s="275">
        <v>1</v>
      </c>
      <c r="H4085" s="275">
        <f>'Pixel-System'!AE15</f>
        <v>100</v>
      </c>
      <c r="I4085" s="276" t="s">
        <v>6269</v>
      </c>
      <c r="J4085" s="276">
        <f t="shared" si="63"/>
        <v>10000</v>
      </c>
      <c r="K4085" s="277"/>
    </row>
    <row r="4086" spans="1:11" x14ac:dyDescent="0.15">
      <c r="A4086" s="274">
        <v>4085</v>
      </c>
      <c r="B4086" s="275" t="s">
        <v>4593</v>
      </c>
      <c r="C4086" s="275" t="s">
        <v>1057</v>
      </c>
      <c r="D4086" s="275">
        <v>0</v>
      </c>
      <c r="E4086" s="275">
        <v>100</v>
      </c>
      <c r="F4086" s="275" t="s">
        <v>457</v>
      </c>
      <c r="G4086" s="275">
        <v>1</v>
      </c>
      <c r="H4086" s="275">
        <f>'Pixel-System'!AE16</f>
        <v>100</v>
      </c>
      <c r="I4086" s="276" t="s">
        <v>6269</v>
      </c>
      <c r="J4086" s="276">
        <f t="shared" si="63"/>
        <v>10000</v>
      </c>
      <c r="K4086" s="277"/>
    </row>
    <row r="4087" spans="1:11" x14ac:dyDescent="0.15">
      <c r="A4087" s="274">
        <v>4086</v>
      </c>
      <c r="B4087" s="275" t="s">
        <v>4594</v>
      </c>
      <c r="C4087" s="275" t="s">
        <v>1057</v>
      </c>
      <c r="D4087" s="275">
        <v>0</v>
      </c>
      <c r="E4087" s="275">
        <v>100</v>
      </c>
      <c r="F4087" s="275" t="s">
        <v>457</v>
      </c>
      <c r="G4087" s="275">
        <v>1</v>
      </c>
      <c r="H4087" s="275">
        <f>'Pixel-System'!AE17</f>
        <v>100</v>
      </c>
      <c r="I4087" s="276" t="s">
        <v>6269</v>
      </c>
      <c r="J4087" s="276">
        <f t="shared" si="63"/>
        <v>10000</v>
      </c>
      <c r="K4087" s="277"/>
    </row>
    <row r="4088" spans="1:11" x14ac:dyDescent="0.15">
      <c r="A4088" s="274">
        <v>4087</v>
      </c>
      <c r="B4088" s="275" t="s">
        <v>4595</v>
      </c>
      <c r="C4088" s="275" t="s">
        <v>1057</v>
      </c>
      <c r="D4088" s="275">
        <v>0</v>
      </c>
      <c r="E4088" s="275">
        <v>100</v>
      </c>
      <c r="F4088" s="275" t="s">
        <v>457</v>
      </c>
      <c r="G4088" s="275">
        <v>1</v>
      </c>
      <c r="H4088" s="275">
        <f>'Pixel-System'!AE18</f>
        <v>100</v>
      </c>
      <c r="I4088" s="276" t="s">
        <v>6269</v>
      </c>
      <c r="J4088" s="276">
        <f t="shared" si="63"/>
        <v>10000</v>
      </c>
      <c r="K4088" s="277"/>
    </row>
    <row r="4089" spans="1:11" x14ac:dyDescent="0.15">
      <c r="A4089" s="274">
        <v>4088</v>
      </c>
      <c r="B4089" s="275" t="s">
        <v>4596</v>
      </c>
      <c r="C4089" s="275" t="s">
        <v>1057</v>
      </c>
      <c r="D4089" s="275">
        <v>0</v>
      </c>
      <c r="E4089" s="275">
        <v>100</v>
      </c>
      <c r="F4089" s="275" t="s">
        <v>457</v>
      </c>
      <c r="G4089" s="275">
        <v>1</v>
      </c>
      <c r="H4089" s="275">
        <f>'Pixel-System'!AE19</f>
        <v>100</v>
      </c>
      <c r="I4089" s="276" t="s">
        <v>6269</v>
      </c>
      <c r="J4089" s="276">
        <f t="shared" si="63"/>
        <v>10000</v>
      </c>
      <c r="K4089" s="277"/>
    </row>
    <row r="4090" spans="1:11" x14ac:dyDescent="0.15">
      <c r="A4090" s="274">
        <v>4089</v>
      </c>
      <c r="B4090" s="275" t="s">
        <v>4597</v>
      </c>
      <c r="C4090" s="275" t="s">
        <v>1057</v>
      </c>
      <c r="D4090" s="275">
        <v>0</v>
      </c>
      <c r="E4090" s="275">
        <v>100</v>
      </c>
      <c r="F4090" s="275" t="s">
        <v>457</v>
      </c>
      <c r="G4090" s="275">
        <v>1</v>
      </c>
      <c r="H4090" s="275">
        <f>'Pixel-System'!AE20</f>
        <v>100</v>
      </c>
      <c r="I4090" s="276" t="s">
        <v>6269</v>
      </c>
      <c r="J4090" s="276">
        <f t="shared" si="63"/>
        <v>10000</v>
      </c>
      <c r="K4090" s="277"/>
    </row>
    <row r="4091" spans="1:11" x14ac:dyDescent="0.15">
      <c r="A4091" s="274">
        <v>4090</v>
      </c>
      <c r="B4091" s="275" t="s">
        <v>4598</v>
      </c>
      <c r="C4091" s="275" t="s">
        <v>1057</v>
      </c>
      <c r="D4091" s="275">
        <v>0</v>
      </c>
      <c r="E4091" s="275">
        <v>100</v>
      </c>
      <c r="F4091" s="275" t="s">
        <v>457</v>
      </c>
      <c r="G4091" s="275">
        <v>1</v>
      </c>
      <c r="H4091" s="275">
        <f>'Pixel-System'!AE21</f>
        <v>100</v>
      </c>
      <c r="I4091" s="276" t="s">
        <v>6269</v>
      </c>
      <c r="J4091" s="276">
        <f t="shared" si="63"/>
        <v>10000</v>
      </c>
      <c r="K4091" s="277"/>
    </row>
    <row r="4092" spans="1:11" x14ac:dyDescent="0.15">
      <c r="A4092" s="274">
        <v>4091</v>
      </c>
      <c r="B4092" s="275" t="s">
        <v>4599</v>
      </c>
      <c r="C4092" s="275" t="s">
        <v>1057</v>
      </c>
      <c r="D4092" s="275">
        <v>0</v>
      </c>
      <c r="E4092" s="275">
        <v>100</v>
      </c>
      <c r="F4092" s="275" t="s">
        <v>457</v>
      </c>
      <c r="G4092" s="275">
        <v>1</v>
      </c>
      <c r="H4092" s="275">
        <f>'Pixel-System'!AE22</f>
        <v>100</v>
      </c>
      <c r="I4092" s="276" t="s">
        <v>6269</v>
      </c>
      <c r="J4092" s="276">
        <f t="shared" si="63"/>
        <v>10000</v>
      </c>
      <c r="K4092" s="277"/>
    </row>
    <row r="4093" spans="1:11" x14ac:dyDescent="0.15">
      <c r="A4093" s="274">
        <v>4092</v>
      </c>
      <c r="B4093" s="275" t="s">
        <v>4600</v>
      </c>
      <c r="C4093" s="275" t="s">
        <v>1057</v>
      </c>
      <c r="D4093" s="275">
        <v>0</v>
      </c>
      <c r="E4093" s="275">
        <v>100</v>
      </c>
      <c r="F4093" s="275" t="s">
        <v>457</v>
      </c>
      <c r="G4093" s="275">
        <v>1</v>
      </c>
      <c r="H4093" s="275">
        <f>'Pixel-System'!AE23</f>
        <v>100</v>
      </c>
      <c r="I4093" s="276" t="s">
        <v>6269</v>
      </c>
      <c r="J4093" s="276">
        <f t="shared" si="63"/>
        <v>10000</v>
      </c>
      <c r="K4093" s="277"/>
    </row>
    <row r="4094" spans="1:11" x14ac:dyDescent="0.15">
      <c r="A4094" s="274">
        <v>4093</v>
      </c>
      <c r="B4094" s="275" t="s">
        <v>4601</v>
      </c>
      <c r="C4094" s="275" t="s">
        <v>1057</v>
      </c>
      <c r="D4094" s="275">
        <v>0</v>
      </c>
      <c r="E4094" s="275">
        <v>100</v>
      </c>
      <c r="F4094" s="275" t="s">
        <v>457</v>
      </c>
      <c r="G4094" s="275">
        <v>1</v>
      </c>
      <c r="H4094" s="275">
        <f>'Pixel-System'!AE24</f>
        <v>100</v>
      </c>
      <c r="I4094" s="276" t="s">
        <v>6269</v>
      </c>
      <c r="J4094" s="276">
        <f t="shared" si="63"/>
        <v>10000</v>
      </c>
      <c r="K4094" s="277"/>
    </row>
    <row r="4095" spans="1:11" x14ac:dyDescent="0.15">
      <c r="A4095" s="274">
        <v>4094</v>
      </c>
      <c r="B4095" s="275" t="s">
        <v>4602</v>
      </c>
      <c r="C4095" s="275" t="s">
        <v>1057</v>
      </c>
      <c r="D4095" s="275">
        <v>0</v>
      </c>
      <c r="E4095" s="275">
        <v>100</v>
      </c>
      <c r="F4095" s="275" t="s">
        <v>457</v>
      </c>
      <c r="G4095" s="275">
        <v>1</v>
      </c>
      <c r="H4095" s="275">
        <f>'Pixel-System'!AE25</f>
        <v>100</v>
      </c>
      <c r="I4095" s="276" t="s">
        <v>6269</v>
      </c>
      <c r="J4095" s="276">
        <f t="shared" si="63"/>
        <v>10000</v>
      </c>
      <c r="K4095" s="277"/>
    </row>
    <row r="4096" spans="1:11" x14ac:dyDescent="0.15">
      <c r="A4096" s="274">
        <v>4095</v>
      </c>
      <c r="B4096" s="275" t="s">
        <v>4585</v>
      </c>
      <c r="C4096" s="275" t="s">
        <v>1057</v>
      </c>
      <c r="D4096" s="275">
        <v>0</v>
      </c>
      <c r="E4096" s="275">
        <v>100</v>
      </c>
      <c r="F4096" s="275" t="s">
        <v>457</v>
      </c>
      <c r="G4096" s="275">
        <v>1</v>
      </c>
      <c r="H4096" s="275">
        <f>'Pixel-System'!AE26</f>
        <v>100</v>
      </c>
      <c r="I4096" s="276" t="s">
        <v>6269</v>
      </c>
      <c r="J4096" s="276">
        <f t="shared" si="63"/>
        <v>10000</v>
      </c>
      <c r="K4096" s="277"/>
    </row>
    <row r="4097" spans="1:11" x14ac:dyDescent="0.15">
      <c r="A4097" s="274">
        <v>4096</v>
      </c>
      <c r="B4097" s="275" t="s">
        <v>4603</v>
      </c>
      <c r="C4097" s="275" t="s">
        <v>1057</v>
      </c>
      <c r="D4097" s="275">
        <v>0</v>
      </c>
      <c r="E4097" s="275">
        <v>100</v>
      </c>
      <c r="F4097" s="275" t="s">
        <v>457</v>
      </c>
      <c r="G4097" s="275">
        <v>1</v>
      </c>
      <c r="H4097" s="275">
        <f>'Pixel-System'!AE27</f>
        <v>100</v>
      </c>
      <c r="I4097" s="276" t="s">
        <v>6269</v>
      </c>
      <c r="J4097" s="276">
        <f t="shared" si="63"/>
        <v>10000</v>
      </c>
      <c r="K4097" s="277"/>
    </row>
    <row r="4098" spans="1:11" x14ac:dyDescent="0.15">
      <c r="A4098" s="274">
        <v>4097</v>
      </c>
      <c r="B4098" s="275" t="s">
        <v>4604</v>
      </c>
      <c r="C4098" s="275" t="s">
        <v>1057</v>
      </c>
      <c r="D4098" s="275">
        <v>0</v>
      </c>
      <c r="E4098" s="275">
        <v>100</v>
      </c>
      <c r="F4098" s="275" t="s">
        <v>457</v>
      </c>
      <c r="G4098" s="275">
        <v>1</v>
      </c>
      <c r="H4098" s="275">
        <f>'Pixel-System'!AE28</f>
        <v>100</v>
      </c>
      <c r="I4098" s="276" t="s">
        <v>6269</v>
      </c>
      <c r="J4098" s="276">
        <f t="shared" si="63"/>
        <v>10000</v>
      </c>
      <c r="K4098" s="277"/>
    </row>
    <row r="4099" spans="1:11" x14ac:dyDescent="0.15">
      <c r="A4099" s="274">
        <v>4098</v>
      </c>
      <c r="B4099" s="275" t="s">
        <v>4605</v>
      </c>
      <c r="C4099" s="275" t="s">
        <v>1057</v>
      </c>
      <c r="D4099" s="275">
        <v>0</v>
      </c>
      <c r="E4099" s="275">
        <v>100</v>
      </c>
      <c r="F4099" s="275" t="s">
        <v>457</v>
      </c>
      <c r="G4099" s="275">
        <v>1</v>
      </c>
      <c r="H4099" s="275">
        <f>'Pixel-System'!AE29</f>
        <v>100</v>
      </c>
      <c r="I4099" s="276" t="s">
        <v>6269</v>
      </c>
      <c r="J4099" s="276">
        <f t="shared" si="63"/>
        <v>10000</v>
      </c>
      <c r="K4099" s="277"/>
    </row>
    <row r="4100" spans="1:11" x14ac:dyDescent="0.15">
      <c r="A4100" s="274">
        <v>4099</v>
      </c>
      <c r="B4100" s="275" t="s">
        <v>4606</v>
      </c>
      <c r="C4100" s="275" t="s">
        <v>1057</v>
      </c>
      <c r="D4100" s="275">
        <v>0</v>
      </c>
      <c r="E4100" s="275">
        <v>100</v>
      </c>
      <c r="F4100" s="275" t="s">
        <v>457</v>
      </c>
      <c r="G4100" s="275">
        <v>1</v>
      </c>
      <c r="H4100" s="275">
        <f>'Pixel-System'!AE30</f>
        <v>100</v>
      </c>
      <c r="I4100" s="276" t="s">
        <v>6269</v>
      </c>
      <c r="J4100" s="276">
        <f t="shared" si="63"/>
        <v>10000</v>
      </c>
      <c r="K4100" s="277"/>
    </row>
    <row r="4101" spans="1:11" x14ac:dyDescent="0.15">
      <c r="A4101" s="274">
        <v>4100</v>
      </c>
      <c r="B4101" s="275" t="s">
        <v>4607</v>
      </c>
      <c r="C4101" s="275" t="s">
        <v>1057</v>
      </c>
      <c r="D4101" s="275">
        <v>0</v>
      </c>
      <c r="E4101" s="275">
        <v>100</v>
      </c>
      <c r="F4101" s="275" t="s">
        <v>457</v>
      </c>
      <c r="G4101" s="275">
        <v>1</v>
      </c>
      <c r="H4101" s="275">
        <f>'Pixel-System'!AE31</f>
        <v>100</v>
      </c>
      <c r="I4101" s="276" t="s">
        <v>6269</v>
      </c>
      <c r="J4101" s="276">
        <f t="shared" si="63"/>
        <v>10000</v>
      </c>
      <c r="K4101" s="277"/>
    </row>
    <row r="4102" spans="1:11" x14ac:dyDescent="0.15">
      <c r="A4102" s="274">
        <v>4101</v>
      </c>
      <c r="B4102" s="275" t="s">
        <v>4608</v>
      </c>
      <c r="C4102" s="275" t="s">
        <v>1057</v>
      </c>
      <c r="D4102" s="275">
        <v>0</v>
      </c>
      <c r="E4102" s="275">
        <v>100</v>
      </c>
      <c r="F4102" s="275" t="s">
        <v>457</v>
      </c>
      <c r="G4102" s="275">
        <v>1</v>
      </c>
      <c r="H4102" s="275">
        <f>'Pixel-System'!AE32</f>
        <v>100</v>
      </c>
      <c r="I4102" s="276" t="s">
        <v>6269</v>
      </c>
      <c r="J4102" s="276">
        <f t="shared" si="63"/>
        <v>10000</v>
      </c>
      <c r="K4102" s="277"/>
    </row>
    <row r="4103" spans="1:11" x14ac:dyDescent="0.15">
      <c r="A4103" s="274">
        <v>4102</v>
      </c>
      <c r="B4103" s="275" t="s">
        <v>4609</v>
      </c>
      <c r="C4103" s="275" t="s">
        <v>1057</v>
      </c>
      <c r="D4103" s="275">
        <v>0</v>
      </c>
      <c r="E4103" s="275">
        <v>100</v>
      </c>
      <c r="F4103" s="275" t="s">
        <v>457</v>
      </c>
      <c r="G4103" s="275">
        <v>1</v>
      </c>
      <c r="H4103" s="275">
        <f>'Pixel-System'!AE33</f>
        <v>100</v>
      </c>
      <c r="I4103" s="276" t="s">
        <v>6269</v>
      </c>
      <c r="J4103" s="276">
        <f t="shared" si="63"/>
        <v>10000</v>
      </c>
      <c r="K4103" s="277"/>
    </row>
    <row r="4104" spans="1:11" x14ac:dyDescent="0.15">
      <c r="A4104" s="274">
        <v>4103</v>
      </c>
      <c r="B4104" s="275" t="s">
        <v>4610</v>
      </c>
      <c r="C4104" s="275" t="s">
        <v>1057</v>
      </c>
      <c r="D4104" s="275">
        <v>0</v>
      </c>
      <c r="E4104" s="275">
        <v>100</v>
      </c>
      <c r="F4104" s="275" t="s">
        <v>457</v>
      </c>
      <c r="G4104" s="275">
        <v>1</v>
      </c>
      <c r="H4104" s="275">
        <f>'Pixel-System'!AE34</f>
        <v>100</v>
      </c>
      <c r="I4104" s="276" t="s">
        <v>6269</v>
      </c>
      <c r="J4104" s="276">
        <f t="shared" si="63"/>
        <v>10000</v>
      </c>
      <c r="K4104" s="277"/>
    </row>
    <row r="4105" spans="1:11" x14ac:dyDescent="0.15">
      <c r="A4105" s="274">
        <v>4104</v>
      </c>
      <c r="B4105" s="275" t="s">
        <v>4611</v>
      </c>
      <c r="C4105" s="275" t="s">
        <v>1057</v>
      </c>
      <c r="D4105" s="275">
        <v>0</v>
      </c>
      <c r="E4105" s="275">
        <v>100</v>
      </c>
      <c r="F4105" s="275" t="s">
        <v>457</v>
      </c>
      <c r="G4105" s="275">
        <v>1</v>
      </c>
      <c r="H4105" s="275">
        <f>'Pixel-System'!AE35</f>
        <v>100</v>
      </c>
      <c r="I4105" s="276" t="s">
        <v>6269</v>
      </c>
      <c r="J4105" s="276">
        <f t="shared" si="63"/>
        <v>10000</v>
      </c>
      <c r="K4105" s="277"/>
    </row>
    <row r="4106" spans="1:11" x14ac:dyDescent="0.15">
      <c r="A4106" s="274">
        <v>4105</v>
      </c>
      <c r="B4106" s="275" t="s">
        <v>4612</v>
      </c>
      <c r="C4106" s="275" t="s">
        <v>1057</v>
      </c>
      <c r="D4106" s="275">
        <v>0</v>
      </c>
      <c r="E4106" s="275">
        <v>100</v>
      </c>
      <c r="F4106" s="275" t="s">
        <v>457</v>
      </c>
      <c r="G4106" s="275">
        <v>1</v>
      </c>
      <c r="H4106" s="275">
        <f>'Pixel-System'!AE36</f>
        <v>100</v>
      </c>
      <c r="I4106" s="276" t="s">
        <v>6269</v>
      </c>
      <c r="J4106" s="276">
        <f t="shared" si="63"/>
        <v>10000</v>
      </c>
      <c r="K4106" s="277"/>
    </row>
    <row r="4107" spans="1:11" x14ac:dyDescent="0.15">
      <c r="A4107" s="274">
        <v>4106</v>
      </c>
      <c r="B4107" s="275" t="s">
        <v>4613</v>
      </c>
      <c r="C4107" s="275" t="s">
        <v>1057</v>
      </c>
      <c r="D4107" s="275">
        <v>0</v>
      </c>
      <c r="E4107" s="275">
        <v>100</v>
      </c>
      <c r="F4107" s="275" t="s">
        <v>457</v>
      </c>
      <c r="G4107" s="275">
        <v>1</v>
      </c>
      <c r="H4107" s="275">
        <f>'Pixel-System'!AE37</f>
        <v>100</v>
      </c>
      <c r="I4107" s="276" t="s">
        <v>6269</v>
      </c>
      <c r="J4107" s="276">
        <f t="shared" si="63"/>
        <v>10000</v>
      </c>
      <c r="K4107" s="277"/>
    </row>
    <row r="4108" spans="1:11" x14ac:dyDescent="0.15">
      <c r="A4108" s="274">
        <v>4107</v>
      </c>
      <c r="B4108" s="275" t="s">
        <v>4614</v>
      </c>
      <c r="C4108" s="275" t="s">
        <v>1057</v>
      </c>
      <c r="D4108" s="275">
        <v>0</v>
      </c>
      <c r="E4108" s="275">
        <v>100</v>
      </c>
      <c r="F4108" s="275" t="s">
        <v>457</v>
      </c>
      <c r="G4108" s="275">
        <v>1</v>
      </c>
      <c r="H4108" s="275">
        <f>'Pixel-System'!AE38</f>
        <v>100</v>
      </c>
      <c r="I4108" s="276" t="s">
        <v>6269</v>
      </c>
      <c r="J4108" s="276">
        <f t="shared" si="63"/>
        <v>10000</v>
      </c>
      <c r="K4108" s="277"/>
    </row>
    <row r="4109" spans="1:11" x14ac:dyDescent="0.15">
      <c r="A4109" s="274">
        <v>4108</v>
      </c>
      <c r="B4109" s="275" t="s">
        <v>4615</v>
      </c>
      <c r="C4109" s="275" t="s">
        <v>1057</v>
      </c>
      <c r="D4109" s="275">
        <v>0</v>
      </c>
      <c r="E4109" s="275">
        <v>100</v>
      </c>
      <c r="F4109" s="275" t="s">
        <v>457</v>
      </c>
      <c r="G4109" s="275">
        <v>1</v>
      </c>
      <c r="H4109" s="275">
        <f>'Pixel-System'!AE39</f>
        <v>100</v>
      </c>
      <c r="I4109" s="276" t="s">
        <v>6269</v>
      </c>
      <c r="J4109" s="276">
        <f t="shared" ref="J4109:J4172" si="64">H4109*100</f>
        <v>10000</v>
      </c>
      <c r="K4109" s="277"/>
    </row>
    <row r="4110" spans="1:11" x14ac:dyDescent="0.15">
      <c r="A4110" s="274">
        <v>4109</v>
      </c>
      <c r="B4110" s="275" t="s">
        <v>4616</v>
      </c>
      <c r="C4110" s="275" t="s">
        <v>1057</v>
      </c>
      <c r="D4110" s="275">
        <v>0</v>
      </c>
      <c r="E4110" s="275">
        <v>100</v>
      </c>
      <c r="F4110" s="275" t="s">
        <v>457</v>
      </c>
      <c r="G4110" s="275">
        <v>1</v>
      </c>
      <c r="H4110" s="275">
        <f>'Pixel-System'!AE40</f>
        <v>100</v>
      </c>
      <c r="I4110" s="276" t="s">
        <v>6269</v>
      </c>
      <c r="J4110" s="276">
        <f t="shared" si="64"/>
        <v>10000</v>
      </c>
      <c r="K4110" s="277"/>
    </row>
    <row r="4111" spans="1:11" x14ac:dyDescent="0.15">
      <c r="A4111" s="274">
        <v>4110</v>
      </c>
      <c r="B4111" s="275" t="s">
        <v>4617</v>
      </c>
      <c r="C4111" s="275" t="s">
        <v>1057</v>
      </c>
      <c r="D4111" s="275">
        <v>0</v>
      </c>
      <c r="E4111" s="275">
        <v>100</v>
      </c>
      <c r="F4111" s="275" t="s">
        <v>457</v>
      </c>
      <c r="G4111" s="275">
        <v>1</v>
      </c>
      <c r="H4111" s="275">
        <f>'Pixel-System'!AE41</f>
        <v>100</v>
      </c>
      <c r="I4111" s="276" t="s">
        <v>6269</v>
      </c>
      <c r="J4111" s="276">
        <f t="shared" si="64"/>
        <v>10000</v>
      </c>
      <c r="K4111" s="277"/>
    </row>
    <row r="4112" spans="1:11" x14ac:dyDescent="0.15">
      <c r="A4112" s="274">
        <v>4111</v>
      </c>
      <c r="B4112" s="275" t="s">
        <v>4586</v>
      </c>
      <c r="C4112" s="275" t="s">
        <v>1057</v>
      </c>
      <c r="D4112" s="275">
        <v>0</v>
      </c>
      <c r="E4112" s="275">
        <v>100</v>
      </c>
      <c r="F4112" s="275" t="s">
        <v>457</v>
      </c>
      <c r="G4112" s="275">
        <v>1</v>
      </c>
      <c r="H4112" s="275">
        <f>'Pixel-System'!AE42</f>
        <v>100</v>
      </c>
      <c r="I4112" s="276" t="s">
        <v>6269</v>
      </c>
      <c r="J4112" s="276">
        <f t="shared" si="64"/>
        <v>10000</v>
      </c>
      <c r="K4112" s="277"/>
    </row>
    <row r="4113" spans="1:11" x14ac:dyDescent="0.15">
      <c r="A4113" s="274">
        <v>4112</v>
      </c>
      <c r="B4113" s="275" t="s">
        <v>4618</v>
      </c>
      <c r="C4113" s="275" t="s">
        <v>1057</v>
      </c>
      <c r="D4113" s="275">
        <v>0</v>
      </c>
      <c r="E4113" s="275">
        <v>100</v>
      </c>
      <c r="F4113" s="275" t="s">
        <v>457</v>
      </c>
      <c r="G4113" s="275">
        <v>1</v>
      </c>
      <c r="H4113" s="275">
        <f>'Pixel-System'!AE43</f>
        <v>100</v>
      </c>
      <c r="I4113" s="276" t="s">
        <v>6269</v>
      </c>
      <c r="J4113" s="276">
        <f t="shared" si="64"/>
        <v>10000</v>
      </c>
      <c r="K4113" s="277"/>
    </row>
    <row r="4114" spans="1:11" x14ac:dyDescent="0.15">
      <c r="A4114" s="274">
        <v>4113</v>
      </c>
      <c r="B4114" s="275" t="s">
        <v>4619</v>
      </c>
      <c r="C4114" s="275" t="s">
        <v>1057</v>
      </c>
      <c r="D4114" s="275">
        <v>0</v>
      </c>
      <c r="E4114" s="275">
        <v>100</v>
      </c>
      <c r="F4114" s="275" t="s">
        <v>457</v>
      </c>
      <c r="G4114" s="275">
        <v>1</v>
      </c>
      <c r="H4114" s="275">
        <f>'Pixel-System'!AE44</f>
        <v>100</v>
      </c>
      <c r="I4114" s="276" t="s">
        <v>6269</v>
      </c>
      <c r="J4114" s="276">
        <f t="shared" si="64"/>
        <v>10000</v>
      </c>
      <c r="K4114" s="277"/>
    </row>
    <row r="4115" spans="1:11" x14ac:dyDescent="0.15">
      <c r="A4115" s="274">
        <v>4114</v>
      </c>
      <c r="B4115" s="275" t="s">
        <v>4620</v>
      </c>
      <c r="C4115" s="275" t="s">
        <v>1057</v>
      </c>
      <c r="D4115" s="275">
        <v>0</v>
      </c>
      <c r="E4115" s="275">
        <v>100</v>
      </c>
      <c r="F4115" s="275" t="s">
        <v>457</v>
      </c>
      <c r="G4115" s="275">
        <v>1</v>
      </c>
      <c r="H4115" s="275">
        <f>'Pixel-System'!AE45</f>
        <v>100</v>
      </c>
      <c r="I4115" s="276" t="s">
        <v>6269</v>
      </c>
      <c r="J4115" s="276">
        <f t="shared" si="64"/>
        <v>10000</v>
      </c>
      <c r="K4115" s="277"/>
    </row>
    <row r="4116" spans="1:11" x14ac:dyDescent="0.15">
      <c r="A4116" s="274">
        <v>4115</v>
      </c>
      <c r="B4116" s="275" t="s">
        <v>4621</v>
      </c>
      <c r="C4116" s="275" t="s">
        <v>1057</v>
      </c>
      <c r="D4116" s="275">
        <v>0</v>
      </c>
      <c r="E4116" s="275">
        <v>100</v>
      </c>
      <c r="F4116" s="275" t="s">
        <v>457</v>
      </c>
      <c r="G4116" s="275">
        <v>1</v>
      </c>
      <c r="H4116" s="275">
        <f>'Pixel-System'!AE46</f>
        <v>100</v>
      </c>
      <c r="I4116" s="276" t="s">
        <v>6269</v>
      </c>
      <c r="J4116" s="276">
        <f t="shared" si="64"/>
        <v>10000</v>
      </c>
      <c r="K4116" s="277"/>
    </row>
    <row r="4117" spans="1:11" x14ac:dyDescent="0.15">
      <c r="A4117" s="274">
        <v>4116</v>
      </c>
      <c r="B4117" s="275" t="s">
        <v>4622</v>
      </c>
      <c r="C4117" s="275" t="s">
        <v>1057</v>
      </c>
      <c r="D4117" s="275">
        <v>0</v>
      </c>
      <c r="E4117" s="275">
        <v>100</v>
      </c>
      <c r="F4117" s="275" t="s">
        <v>457</v>
      </c>
      <c r="G4117" s="275">
        <v>1</v>
      </c>
      <c r="H4117" s="275">
        <f>'Pixel-System'!AE47</f>
        <v>100</v>
      </c>
      <c r="I4117" s="276" t="s">
        <v>6269</v>
      </c>
      <c r="J4117" s="276">
        <f t="shared" si="64"/>
        <v>10000</v>
      </c>
      <c r="K4117" s="277"/>
    </row>
    <row r="4118" spans="1:11" x14ac:dyDescent="0.15">
      <c r="A4118" s="274">
        <v>4117</v>
      </c>
      <c r="B4118" s="275" t="s">
        <v>4623</v>
      </c>
      <c r="C4118" s="275" t="s">
        <v>1057</v>
      </c>
      <c r="D4118" s="275">
        <v>0</v>
      </c>
      <c r="E4118" s="275">
        <v>100</v>
      </c>
      <c r="F4118" s="275" t="s">
        <v>457</v>
      </c>
      <c r="G4118" s="275">
        <v>1</v>
      </c>
      <c r="H4118" s="275">
        <f>'Pixel-System'!AE48</f>
        <v>100</v>
      </c>
      <c r="I4118" s="276" t="s">
        <v>6269</v>
      </c>
      <c r="J4118" s="276">
        <f t="shared" si="64"/>
        <v>10000</v>
      </c>
      <c r="K4118" s="277"/>
    </row>
    <row r="4119" spans="1:11" x14ac:dyDescent="0.15">
      <c r="A4119" s="274">
        <v>4118</v>
      </c>
      <c r="B4119" s="275" t="s">
        <v>4624</v>
      </c>
      <c r="C4119" s="275" t="s">
        <v>1057</v>
      </c>
      <c r="D4119" s="275">
        <v>0</v>
      </c>
      <c r="E4119" s="275">
        <v>100</v>
      </c>
      <c r="F4119" s="275" t="s">
        <v>457</v>
      </c>
      <c r="G4119" s="275">
        <v>1</v>
      </c>
      <c r="H4119" s="275">
        <f>'Pixel-System'!AE49</f>
        <v>100</v>
      </c>
      <c r="I4119" s="276" t="s">
        <v>6269</v>
      </c>
      <c r="J4119" s="276">
        <f t="shared" si="64"/>
        <v>10000</v>
      </c>
      <c r="K4119" s="277"/>
    </row>
    <row r="4120" spans="1:11" x14ac:dyDescent="0.15">
      <c r="A4120" s="274">
        <v>4119</v>
      </c>
      <c r="B4120" s="275" t="s">
        <v>4625</v>
      </c>
      <c r="C4120" s="275" t="s">
        <v>1057</v>
      </c>
      <c r="D4120" s="275">
        <v>0</v>
      </c>
      <c r="E4120" s="275">
        <v>100</v>
      </c>
      <c r="F4120" s="275" t="s">
        <v>457</v>
      </c>
      <c r="G4120" s="275">
        <v>1</v>
      </c>
      <c r="H4120" s="275">
        <f>'Pixel-System'!AE50</f>
        <v>100</v>
      </c>
      <c r="I4120" s="276" t="s">
        <v>6269</v>
      </c>
      <c r="J4120" s="276">
        <f t="shared" si="64"/>
        <v>10000</v>
      </c>
      <c r="K4120" s="277"/>
    </row>
    <row r="4121" spans="1:11" x14ac:dyDescent="0.15">
      <c r="A4121" s="274">
        <v>4120</v>
      </c>
      <c r="B4121" s="275" t="s">
        <v>4626</v>
      </c>
      <c r="C4121" s="275" t="s">
        <v>1057</v>
      </c>
      <c r="D4121" s="275">
        <v>0</v>
      </c>
      <c r="E4121" s="275">
        <v>100</v>
      </c>
      <c r="F4121" s="275" t="s">
        <v>457</v>
      </c>
      <c r="G4121" s="275">
        <v>1</v>
      </c>
      <c r="H4121" s="275">
        <f>'Pixel-System'!AE51</f>
        <v>100</v>
      </c>
      <c r="I4121" s="276" t="s">
        <v>6269</v>
      </c>
      <c r="J4121" s="276">
        <f t="shared" si="64"/>
        <v>10000</v>
      </c>
      <c r="K4121" s="277"/>
    </row>
    <row r="4122" spans="1:11" x14ac:dyDescent="0.15">
      <c r="A4122" s="274">
        <v>4121</v>
      </c>
      <c r="B4122" s="275" t="s">
        <v>4627</v>
      </c>
      <c r="C4122" s="275" t="s">
        <v>1057</v>
      </c>
      <c r="D4122" s="275">
        <v>0</v>
      </c>
      <c r="E4122" s="275">
        <v>100</v>
      </c>
      <c r="F4122" s="275" t="s">
        <v>457</v>
      </c>
      <c r="G4122" s="275">
        <v>1</v>
      </c>
      <c r="H4122" s="275">
        <f>'Pixel-System'!AE52</f>
        <v>100</v>
      </c>
      <c r="I4122" s="276" t="s">
        <v>6269</v>
      </c>
      <c r="J4122" s="276">
        <f t="shared" si="64"/>
        <v>10000</v>
      </c>
      <c r="K4122" s="277"/>
    </row>
    <row r="4123" spans="1:11" x14ac:dyDescent="0.15">
      <c r="A4123" s="274">
        <v>4122</v>
      </c>
      <c r="B4123" s="275" t="s">
        <v>4628</v>
      </c>
      <c r="C4123" s="275" t="s">
        <v>1057</v>
      </c>
      <c r="D4123" s="275">
        <v>0</v>
      </c>
      <c r="E4123" s="275">
        <v>100</v>
      </c>
      <c r="F4123" s="275" t="s">
        <v>457</v>
      </c>
      <c r="G4123" s="275">
        <v>1</v>
      </c>
      <c r="H4123" s="275">
        <f>'Pixel-System'!AE53</f>
        <v>100</v>
      </c>
      <c r="I4123" s="276" t="s">
        <v>6269</v>
      </c>
      <c r="J4123" s="276">
        <f t="shared" si="64"/>
        <v>10000</v>
      </c>
      <c r="K4123" s="277"/>
    </row>
    <row r="4124" spans="1:11" x14ac:dyDescent="0.15">
      <c r="A4124" s="274">
        <v>4123</v>
      </c>
      <c r="B4124" s="275" t="s">
        <v>4629</v>
      </c>
      <c r="C4124" s="275" t="s">
        <v>1057</v>
      </c>
      <c r="D4124" s="275">
        <v>0</v>
      </c>
      <c r="E4124" s="275">
        <v>100</v>
      </c>
      <c r="F4124" s="275" t="s">
        <v>457</v>
      </c>
      <c r="G4124" s="275">
        <v>1</v>
      </c>
      <c r="H4124" s="275">
        <f>'Pixel-System'!AE54</f>
        <v>100</v>
      </c>
      <c r="I4124" s="276" t="s">
        <v>6269</v>
      </c>
      <c r="J4124" s="276">
        <f t="shared" si="64"/>
        <v>10000</v>
      </c>
      <c r="K4124" s="277"/>
    </row>
    <row r="4125" spans="1:11" x14ac:dyDescent="0.15">
      <c r="A4125" s="274">
        <v>4124</v>
      </c>
      <c r="B4125" s="275" t="s">
        <v>4630</v>
      </c>
      <c r="C4125" s="275" t="s">
        <v>1057</v>
      </c>
      <c r="D4125" s="275">
        <v>0</v>
      </c>
      <c r="E4125" s="275">
        <v>100</v>
      </c>
      <c r="F4125" s="275" t="s">
        <v>457</v>
      </c>
      <c r="G4125" s="275">
        <v>1</v>
      </c>
      <c r="H4125" s="275">
        <f>'Pixel-System'!AE55</f>
        <v>100</v>
      </c>
      <c r="I4125" s="276" t="s">
        <v>6269</v>
      </c>
      <c r="J4125" s="276">
        <f t="shared" si="64"/>
        <v>10000</v>
      </c>
      <c r="K4125" s="277"/>
    </row>
    <row r="4126" spans="1:11" x14ac:dyDescent="0.15">
      <c r="A4126" s="274">
        <v>4125</v>
      </c>
      <c r="B4126" s="275" t="s">
        <v>4631</v>
      </c>
      <c r="C4126" s="275" t="s">
        <v>1057</v>
      </c>
      <c r="D4126" s="275">
        <v>0</v>
      </c>
      <c r="E4126" s="275">
        <v>100</v>
      </c>
      <c r="F4126" s="275" t="s">
        <v>457</v>
      </c>
      <c r="G4126" s="275">
        <v>1</v>
      </c>
      <c r="H4126" s="275">
        <f>'Pixel-System'!AE56</f>
        <v>100</v>
      </c>
      <c r="I4126" s="276" t="s">
        <v>6269</v>
      </c>
      <c r="J4126" s="276">
        <f t="shared" si="64"/>
        <v>10000</v>
      </c>
      <c r="K4126" s="277"/>
    </row>
    <row r="4127" spans="1:11" x14ac:dyDescent="0.15">
      <c r="A4127" s="274">
        <v>4126</v>
      </c>
      <c r="B4127" s="275" t="s">
        <v>4632</v>
      </c>
      <c r="C4127" s="275" t="s">
        <v>1057</v>
      </c>
      <c r="D4127" s="275">
        <v>0</v>
      </c>
      <c r="E4127" s="275">
        <v>100</v>
      </c>
      <c r="F4127" s="275" t="s">
        <v>457</v>
      </c>
      <c r="G4127" s="275">
        <v>1</v>
      </c>
      <c r="H4127" s="275">
        <f>'Pixel-System'!AE57</f>
        <v>100</v>
      </c>
      <c r="I4127" s="276" t="s">
        <v>6269</v>
      </c>
      <c r="J4127" s="276">
        <f t="shared" si="64"/>
        <v>10000</v>
      </c>
      <c r="K4127" s="277"/>
    </row>
    <row r="4128" spans="1:11" x14ac:dyDescent="0.15">
      <c r="A4128" s="274">
        <v>4127</v>
      </c>
      <c r="B4128" s="275" t="s">
        <v>4633</v>
      </c>
      <c r="C4128" s="275" t="s">
        <v>1057</v>
      </c>
      <c r="D4128" s="275">
        <v>0</v>
      </c>
      <c r="E4128" s="275">
        <v>100</v>
      </c>
      <c r="F4128" s="275" t="s">
        <v>457</v>
      </c>
      <c r="G4128" s="275">
        <v>1</v>
      </c>
      <c r="H4128" s="275">
        <f>'Pixel-System'!AE58</f>
        <v>100</v>
      </c>
      <c r="I4128" s="276" t="s">
        <v>6269</v>
      </c>
      <c r="J4128" s="276">
        <f t="shared" si="64"/>
        <v>10000</v>
      </c>
      <c r="K4128" s="277"/>
    </row>
    <row r="4129" spans="1:11" x14ac:dyDescent="0.15">
      <c r="A4129" s="274">
        <v>4128</v>
      </c>
      <c r="B4129" s="275" t="s">
        <v>4634</v>
      </c>
      <c r="C4129" s="275" t="s">
        <v>1057</v>
      </c>
      <c r="D4129" s="275">
        <v>0</v>
      </c>
      <c r="E4129" s="275">
        <v>100</v>
      </c>
      <c r="F4129" s="275" t="s">
        <v>457</v>
      </c>
      <c r="G4129" s="275">
        <v>1</v>
      </c>
      <c r="H4129" s="275">
        <f>'Pixel-System'!AE59</f>
        <v>100</v>
      </c>
      <c r="I4129" s="276" t="s">
        <v>6269</v>
      </c>
      <c r="J4129" s="276">
        <f t="shared" si="64"/>
        <v>10000</v>
      </c>
      <c r="K4129" s="277"/>
    </row>
    <row r="4130" spans="1:11" x14ac:dyDescent="0.15">
      <c r="A4130" s="274">
        <v>4129</v>
      </c>
      <c r="B4130" s="275" t="s">
        <v>4635</v>
      </c>
      <c r="C4130" s="275" t="s">
        <v>1057</v>
      </c>
      <c r="D4130" s="275">
        <v>0</v>
      </c>
      <c r="E4130" s="275">
        <v>100</v>
      </c>
      <c r="F4130" s="275" t="s">
        <v>457</v>
      </c>
      <c r="G4130" s="275">
        <v>1</v>
      </c>
      <c r="H4130" s="275">
        <f>'Pixel-System'!AE60</f>
        <v>100</v>
      </c>
      <c r="I4130" s="276" t="s">
        <v>6269</v>
      </c>
      <c r="J4130" s="276">
        <f t="shared" si="64"/>
        <v>10000</v>
      </c>
      <c r="K4130" s="277"/>
    </row>
    <row r="4131" spans="1:11" x14ac:dyDescent="0.15">
      <c r="A4131" s="274">
        <v>4130</v>
      </c>
      <c r="B4131" s="275" t="s">
        <v>4636</v>
      </c>
      <c r="C4131" s="275" t="s">
        <v>1057</v>
      </c>
      <c r="D4131" s="275">
        <v>0</v>
      </c>
      <c r="E4131" s="275">
        <v>100</v>
      </c>
      <c r="F4131" s="275" t="s">
        <v>457</v>
      </c>
      <c r="G4131" s="275">
        <v>1</v>
      </c>
      <c r="H4131" s="275">
        <f>'Pixel-System'!AE61</f>
        <v>100</v>
      </c>
      <c r="I4131" s="276" t="s">
        <v>6269</v>
      </c>
      <c r="J4131" s="276">
        <f t="shared" si="64"/>
        <v>10000</v>
      </c>
      <c r="K4131" s="277"/>
    </row>
    <row r="4132" spans="1:11" x14ac:dyDescent="0.15">
      <c r="A4132" s="274">
        <v>4131</v>
      </c>
      <c r="B4132" s="275" t="s">
        <v>4637</v>
      </c>
      <c r="C4132" s="275" t="s">
        <v>1057</v>
      </c>
      <c r="D4132" s="275">
        <v>0</v>
      </c>
      <c r="E4132" s="275">
        <v>100</v>
      </c>
      <c r="F4132" s="275" t="s">
        <v>457</v>
      </c>
      <c r="G4132" s="275">
        <v>1</v>
      </c>
      <c r="H4132" s="275">
        <f>'Pixel-System'!AE62</f>
        <v>100</v>
      </c>
      <c r="I4132" s="276" t="s">
        <v>6269</v>
      </c>
      <c r="J4132" s="276">
        <f t="shared" si="64"/>
        <v>10000</v>
      </c>
      <c r="K4132" s="277"/>
    </row>
    <row r="4133" spans="1:11" x14ac:dyDescent="0.15">
      <c r="A4133" s="274">
        <v>4132</v>
      </c>
      <c r="B4133" s="275" t="s">
        <v>4638</v>
      </c>
      <c r="C4133" s="275" t="s">
        <v>1057</v>
      </c>
      <c r="D4133" s="275">
        <v>0</v>
      </c>
      <c r="E4133" s="275">
        <v>100</v>
      </c>
      <c r="F4133" s="275" t="s">
        <v>457</v>
      </c>
      <c r="G4133" s="275">
        <v>1</v>
      </c>
      <c r="H4133" s="275">
        <f>'Pixel-System'!AE63</f>
        <v>100</v>
      </c>
      <c r="I4133" s="276" t="s">
        <v>6269</v>
      </c>
      <c r="J4133" s="276">
        <f t="shared" si="64"/>
        <v>10000</v>
      </c>
      <c r="K4133" s="277"/>
    </row>
    <row r="4134" spans="1:11" x14ac:dyDescent="0.15">
      <c r="A4134" s="274">
        <v>4133</v>
      </c>
      <c r="B4134" s="275" t="s">
        <v>4639</v>
      </c>
      <c r="C4134" s="275" t="s">
        <v>1057</v>
      </c>
      <c r="D4134" s="275">
        <v>0</v>
      </c>
      <c r="E4134" s="275">
        <v>100</v>
      </c>
      <c r="F4134" s="275" t="s">
        <v>457</v>
      </c>
      <c r="G4134" s="275">
        <v>1</v>
      </c>
      <c r="H4134" s="275">
        <f>'Pixel-System'!AE64</f>
        <v>100</v>
      </c>
      <c r="I4134" s="276" t="s">
        <v>6269</v>
      </c>
      <c r="J4134" s="276">
        <f t="shared" si="64"/>
        <v>10000</v>
      </c>
      <c r="K4134" s="277"/>
    </row>
    <row r="4135" spans="1:11" x14ac:dyDescent="0.15">
      <c r="A4135" s="274">
        <v>4134</v>
      </c>
      <c r="B4135" s="275" t="s">
        <v>4640</v>
      </c>
      <c r="C4135" s="275" t="s">
        <v>1057</v>
      </c>
      <c r="D4135" s="275">
        <v>0</v>
      </c>
      <c r="E4135" s="275">
        <v>100</v>
      </c>
      <c r="F4135" s="275" t="s">
        <v>457</v>
      </c>
      <c r="G4135" s="275">
        <v>1</v>
      </c>
      <c r="H4135" s="275">
        <f>'Pixel-System'!AE65</f>
        <v>100</v>
      </c>
      <c r="I4135" s="276" t="s">
        <v>6269</v>
      </c>
      <c r="J4135" s="276">
        <f t="shared" si="64"/>
        <v>10000</v>
      </c>
      <c r="K4135" s="277"/>
    </row>
    <row r="4136" spans="1:11" x14ac:dyDescent="0.15">
      <c r="A4136" s="274">
        <v>4135</v>
      </c>
      <c r="B4136" s="275" t="s">
        <v>4641</v>
      </c>
      <c r="C4136" s="275" t="s">
        <v>1057</v>
      </c>
      <c r="D4136" s="275">
        <v>0</v>
      </c>
      <c r="E4136" s="275">
        <v>100</v>
      </c>
      <c r="F4136" s="275" t="s">
        <v>457</v>
      </c>
      <c r="G4136" s="275">
        <v>1</v>
      </c>
      <c r="H4136" s="275">
        <f>'Pixel-System'!AE66</f>
        <v>100</v>
      </c>
      <c r="I4136" s="276" t="s">
        <v>6269</v>
      </c>
      <c r="J4136" s="276">
        <f t="shared" si="64"/>
        <v>10000</v>
      </c>
      <c r="K4136" s="277"/>
    </row>
    <row r="4137" spans="1:11" x14ac:dyDescent="0.15">
      <c r="A4137" s="274">
        <v>4136</v>
      </c>
      <c r="B4137" s="275" t="s">
        <v>4642</v>
      </c>
      <c r="C4137" s="275" t="s">
        <v>1057</v>
      </c>
      <c r="D4137" s="275">
        <v>0</v>
      </c>
      <c r="E4137" s="275">
        <v>100</v>
      </c>
      <c r="F4137" s="275" t="s">
        <v>457</v>
      </c>
      <c r="G4137" s="275">
        <v>1</v>
      </c>
      <c r="H4137" s="275">
        <f>'Pixel-System'!AE67</f>
        <v>100</v>
      </c>
      <c r="I4137" s="276" t="s">
        <v>6269</v>
      </c>
      <c r="J4137" s="276">
        <f t="shared" si="64"/>
        <v>10000</v>
      </c>
      <c r="K4137" s="277"/>
    </row>
    <row r="4138" spans="1:11" x14ac:dyDescent="0.15">
      <c r="A4138" s="274">
        <v>4137</v>
      </c>
      <c r="B4138" s="275" t="s">
        <v>4643</v>
      </c>
      <c r="C4138" s="275" t="s">
        <v>1057</v>
      </c>
      <c r="D4138" s="275">
        <v>0</v>
      </c>
      <c r="E4138" s="275">
        <v>100</v>
      </c>
      <c r="F4138" s="275" t="s">
        <v>457</v>
      </c>
      <c r="G4138" s="275">
        <v>1</v>
      </c>
      <c r="H4138" s="275">
        <f>'Pixel-System'!AE68</f>
        <v>100</v>
      </c>
      <c r="I4138" s="276" t="s">
        <v>6269</v>
      </c>
      <c r="J4138" s="276">
        <f t="shared" si="64"/>
        <v>10000</v>
      </c>
      <c r="K4138" s="277"/>
    </row>
    <row r="4139" spans="1:11" x14ac:dyDescent="0.15">
      <c r="A4139" s="274">
        <v>4138</v>
      </c>
      <c r="B4139" s="275" t="s">
        <v>4644</v>
      </c>
      <c r="C4139" s="275" t="s">
        <v>1057</v>
      </c>
      <c r="D4139" s="275">
        <v>0</v>
      </c>
      <c r="E4139" s="275">
        <v>100</v>
      </c>
      <c r="F4139" s="275" t="s">
        <v>457</v>
      </c>
      <c r="G4139" s="275">
        <v>1</v>
      </c>
      <c r="H4139" s="275">
        <f>'Pixel-System'!AE69</f>
        <v>100</v>
      </c>
      <c r="I4139" s="276" t="s">
        <v>6269</v>
      </c>
      <c r="J4139" s="276">
        <f t="shared" si="64"/>
        <v>10000</v>
      </c>
      <c r="K4139" s="277"/>
    </row>
    <row r="4140" spans="1:11" x14ac:dyDescent="0.15">
      <c r="A4140" s="274">
        <v>4139</v>
      </c>
      <c r="B4140" s="275" t="s">
        <v>4645</v>
      </c>
      <c r="C4140" s="275" t="s">
        <v>1057</v>
      </c>
      <c r="D4140" s="275">
        <v>0</v>
      </c>
      <c r="E4140" s="275">
        <v>100</v>
      </c>
      <c r="F4140" s="275" t="s">
        <v>457</v>
      </c>
      <c r="G4140" s="275">
        <v>1</v>
      </c>
      <c r="H4140" s="275">
        <f>'Pixel-System'!AE70</f>
        <v>100</v>
      </c>
      <c r="I4140" s="276" t="s">
        <v>6269</v>
      </c>
      <c r="J4140" s="276">
        <f t="shared" si="64"/>
        <v>10000</v>
      </c>
      <c r="K4140" s="277"/>
    </row>
    <row r="4141" spans="1:11" x14ac:dyDescent="0.15">
      <c r="A4141" s="274">
        <v>4140</v>
      </c>
      <c r="B4141" s="275" t="s">
        <v>4646</v>
      </c>
      <c r="C4141" s="275" t="s">
        <v>1057</v>
      </c>
      <c r="D4141" s="275">
        <v>0</v>
      </c>
      <c r="E4141" s="275">
        <v>100</v>
      </c>
      <c r="F4141" s="275" t="s">
        <v>457</v>
      </c>
      <c r="G4141" s="275">
        <v>1</v>
      </c>
      <c r="H4141" s="275">
        <f>'Pixel-System'!AE71</f>
        <v>100</v>
      </c>
      <c r="I4141" s="276" t="s">
        <v>6269</v>
      </c>
      <c r="J4141" s="276">
        <f t="shared" si="64"/>
        <v>10000</v>
      </c>
      <c r="K4141" s="277"/>
    </row>
    <row r="4142" spans="1:11" x14ac:dyDescent="0.15">
      <c r="A4142" s="274">
        <v>4141</v>
      </c>
      <c r="B4142" s="275" t="s">
        <v>4647</v>
      </c>
      <c r="C4142" s="275" t="s">
        <v>1057</v>
      </c>
      <c r="D4142" s="275">
        <v>0</v>
      </c>
      <c r="E4142" s="275">
        <v>100</v>
      </c>
      <c r="F4142" s="275" t="s">
        <v>457</v>
      </c>
      <c r="G4142" s="275">
        <v>1</v>
      </c>
      <c r="H4142" s="275">
        <f>'Pixel-System'!AE72</f>
        <v>100</v>
      </c>
      <c r="I4142" s="276" t="s">
        <v>6269</v>
      </c>
      <c r="J4142" s="276">
        <f t="shared" si="64"/>
        <v>10000</v>
      </c>
      <c r="K4142" s="277"/>
    </row>
    <row r="4143" spans="1:11" x14ac:dyDescent="0.15">
      <c r="A4143" s="274">
        <v>4142</v>
      </c>
      <c r="B4143" s="275" t="s">
        <v>4648</v>
      </c>
      <c r="C4143" s="275" t="s">
        <v>1057</v>
      </c>
      <c r="D4143" s="275">
        <v>0</v>
      </c>
      <c r="E4143" s="275">
        <v>100</v>
      </c>
      <c r="F4143" s="275" t="s">
        <v>457</v>
      </c>
      <c r="G4143" s="275">
        <v>1</v>
      </c>
      <c r="H4143" s="275">
        <f>'Pixel-System'!AE73</f>
        <v>100</v>
      </c>
      <c r="I4143" s="276" t="s">
        <v>6269</v>
      </c>
      <c r="J4143" s="276">
        <f t="shared" si="64"/>
        <v>10000</v>
      </c>
      <c r="K4143" s="277"/>
    </row>
    <row r="4144" spans="1:11" x14ac:dyDescent="0.15">
      <c r="A4144" s="274">
        <v>4143</v>
      </c>
      <c r="B4144" s="275" t="s">
        <v>4649</v>
      </c>
      <c r="C4144" s="275" t="s">
        <v>1057</v>
      </c>
      <c r="D4144" s="275">
        <v>0</v>
      </c>
      <c r="E4144" s="275">
        <v>100</v>
      </c>
      <c r="F4144" s="275" t="s">
        <v>457</v>
      </c>
      <c r="G4144" s="275">
        <v>1</v>
      </c>
      <c r="H4144" s="275">
        <f>'Pixel-System'!AE74</f>
        <v>100</v>
      </c>
      <c r="I4144" s="276" t="s">
        <v>6269</v>
      </c>
      <c r="J4144" s="276">
        <f t="shared" si="64"/>
        <v>10000</v>
      </c>
      <c r="K4144" s="277"/>
    </row>
    <row r="4145" spans="1:11" x14ac:dyDescent="0.15">
      <c r="A4145" s="274">
        <v>4144</v>
      </c>
      <c r="B4145" s="275" t="s">
        <v>4650</v>
      </c>
      <c r="C4145" s="275" t="s">
        <v>1057</v>
      </c>
      <c r="D4145" s="275">
        <v>0</v>
      </c>
      <c r="E4145" s="275">
        <v>100</v>
      </c>
      <c r="F4145" s="275" t="s">
        <v>457</v>
      </c>
      <c r="G4145" s="275">
        <v>1</v>
      </c>
      <c r="H4145" s="275">
        <f>'Pixel-System'!AE75</f>
        <v>100</v>
      </c>
      <c r="I4145" s="276" t="s">
        <v>6269</v>
      </c>
      <c r="J4145" s="276">
        <f t="shared" si="64"/>
        <v>10000</v>
      </c>
      <c r="K4145" s="277"/>
    </row>
    <row r="4146" spans="1:11" x14ac:dyDescent="0.15">
      <c r="A4146" s="274">
        <v>4145</v>
      </c>
      <c r="B4146" s="275" t="s">
        <v>4651</v>
      </c>
      <c r="C4146" s="275" t="s">
        <v>1057</v>
      </c>
      <c r="D4146" s="275">
        <v>0</v>
      </c>
      <c r="E4146" s="275">
        <v>100</v>
      </c>
      <c r="F4146" s="275" t="s">
        <v>457</v>
      </c>
      <c r="G4146" s="275">
        <v>1</v>
      </c>
      <c r="H4146" s="275">
        <f>'Pixel-System'!AE76</f>
        <v>100</v>
      </c>
      <c r="I4146" s="276" t="s">
        <v>6269</v>
      </c>
      <c r="J4146" s="276">
        <f t="shared" si="64"/>
        <v>10000</v>
      </c>
      <c r="K4146" s="277"/>
    </row>
    <row r="4147" spans="1:11" x14ac:dyDescent="0.15">
      <c r="A4147" s="274">
        <v>4146</v>
      </c>
      <c r="B4147" s="275" t="s">
        <v>4652</v>
      </c>
      <c r="C4147" s="275" t="s">
        <v>1057</v>
      </c>
      <c r="D4147" s="275">
        <v>0</v>
      </c>
      <c r="E4147" s="275">
        <v>100</v>
      </c>
      <c r="F4147" s="275" t="s">
        <v>457</v>
      </c>
      <c r="G4147" s="275">
        <v>1</v>
      </c>
      <c r="H4147" s="275">
        <f>'Pixel-System'!AE77</f>
        <v>100</v>
      </c>
      <c r="I4147" s="276" t="s">
        <v>6269</v>
      </c>
      <c r="J4147" s="276">
        <f t="shared" si="64"/>
        <v>10000</v>
      </c>
      <c r="K4147" s="277"/>
    </row>
    <row r="4148" spans="1:11" x14ac:dyDescent="0.15">
      <c r="A4148" s="274">
        <v>4147</v>
      </c>
      <c r="B4148" s="275" t="s">
        <v>4653</v>
      </c>
      <c r="C4148" s="275" t="s">
        <v>1057</v>
      </c>
      <c r="D4148" s="275">
        <v>0</v>
      </c>
      <c r="E4148" s="275">
        <v>100</v>
      </c>
      <c r="F4148" s="275" t="s">
        <v>457</v>
      </c>
      <c r="G4148" s="275">
        <v>1</v>
      </c>
      <c r="H4148" s="275">
        <f>'Pixel-System'!AE78</f>
        <v>100</v>
      </c>
      <c r="I4148" s="276" t="s">
        <v>6269</v>
      </c>
      <c r="J4148" s="276">
        <f t="shared" si="64"/>
        <v>10000</v>
      </c>
      <c r="K4148" s="277"/>
    </row>
    <row r="4149" spans="1:11" x14ac:dyDescent="0.15">
      <c r="A4149" s="274">
        <v>4148</v>
      </c>
      <c r="B4149" s="275" t="s">
        <v>4654</v>
      </c>
      <c r="C4149" s="275" t="s">
        <v>1057</v>
      </c>
      <c r="D4149" s="275">
        <v>0</v>
      </c>
      <c r="E4149" s="275">
        <v>100</v>
      </c>
      <c r="F4149" s="275" t="s">
        <v>457</v>
      </c>
      <c r="G4149" s="275">
        <v>1</v>
      </c>
      <c r="H4149" s="275">
        <f>'Pixel-System'!AE79</f>
        <v>100</v>
      </c>
      <c r="I4149" s="276" t="s">
        <v>6269</v>
      </c>
      <c r="J4149" s="276">
        <f t="shared" si="64"/>
        <v>10000</v>
      </c>
      <c r="K4149" s="277"/>
    </row>
    <row r="4150" spans="1:11" x14ac:dyDescent="0.15">
      <c r="A4150" s="274">
        <v>4149</v>
      </c>
      <c r="B4150" s="275" t="s">
        <v>4655</v>
      </c>
      <c r="C4150" s="275" t="s">
        <v>1057</v>
      </c>
      <c r="D4150" s="275">
        <v>0</v>
      </c>
      <c r="E4150" s="275">
        <v>100</v>
      </c>
      <c r="F4150" s="275" t="s">
        <v>457</v>
      </c>
      <c r="G4150" s="275">
        <v>1</v>
      </c>
      <c r="H4150" s="275">
        <f>'Pixel-System'!AE80</f>
        <v>100</v>
      </c>
      <c r="I4150" s="276" t="s">
        <v>6269</v>
      </c>
      <c r="J4150" s="276">
        <f t="shared" si="64"/>
        <v>10000</v>
      </c>
      <c r="K4150" s="277"/>
    </row>
    <row r="4151" spans="1:11" x14ac:dyDescent="0.15">
      <c r="A4151" s="274">
        <v>4150</v>
      </c>
      <c r="B4151" s="275" t="s">
        <v>4656</v>
      </c>
      <c r="C4151" s="275" t="s">
        <v>1057</v>
      </c>
      <c r="D4151" s="275">
        <v>0</v>
      </c>
      <c r="E4151" s="275">
        <v>100</v>
      </c>
      <c r="F4151" s="275" t="s">
        <v>457</v>
      </c>
      <c r="G4151" s="275">
        <v>1</v>
      </c>
      <c r="H4151" s="275">
        <f>'Pixel-System'!AE81</f>
        <v>100</v>
      </c>
      <c r="I4151" s="276" t="s">
        <v>6269</v>
      </c>
      <c r="J4151" s="276">
        <f t="shared" si="64"/>
        <v>10000</v>
      </c>
      <c r="K4151" s="277"/>
    </row>
    <row r="4152" spans="1:11" x14ac:dyDescent="0.15">
      <c r="A4152" s="274">
        <v>4151</v>
      </c>
      <c r="B4152" s="275" t="s">
        <v>4657</v>
      </c>
      <c r="C4152" s="275" t="s">
        <v>1057</v>
      </c>
      <c r="D4152" s="275">
        <v>0</v>
      </c>
      <c r="E4152" s="275">
        <v>100</v>
      </c>
      <c r="F4152" s="275" t="s">
        <v>457</v>
      </c>
      <c r="G4152" s="275">
        <v>1</v>
      </c>
      <c r="H4152" s="275">
        <f>'Pixel-System'!AE82</f>
        <v>100</v>
      </c>
      <c r="I4152" s="276" t="s">
        <v>6269</v>
      </c>
      <c r="J4152" s="276">
        <f t="shared" si="64"/>
        <v>10000</v>
      </c>
      <c r="K4152" s="277"/>
    </row>
    <row r="4153" spans="1:11" x14ac:dyDescent="0.15">
      <c r="A4153" s="274">
        <v>4152</v>
      </c>
      <c r="B4153" s="275" t="s">
        <v>4658</v>
      </c>
      <c r="C4153" s="275" t="s">
        <v>1057</v>
      </c>
      <c r="D4153" s="275">
        <v>0</v>
      </c>
      <c r="E4153" s="275">
        <v>100</v>
      </c>
      <c r="F4153" s="275" t="s">
        <v>457</v>
      </c>
      <c r="G4153" s="275">
        <v>1</v>
      </c>
      <c r="H4153" s="275">
        <f>'Pixel-System'!AE83</f>
        <v>100</v>
      </c>
      <c r="I4153" s="276" t="s">
        <v>6269</v>
      </c>
      <c r="J4153" s="276">
        <f t="shared" si="64"/>
        <v>10000</v>
      </c>
      <c r="K4153" s="277"/>
    </row>
    <row r="4154" spans="1:11" x14ac:dyDescent="0.15">
      <c r="A4154" s="274">
        <v>4153</v>
      </c>
      <c r="B4154" s="275" t="s">
        <v>4659</v>
      </c>
      <c r="C4154" s="275" t="s">
        <v>1057</v>
      </c>
      <c r="D4154" s="275">
        <v>0</v>
      </c>
      <c r="E4154" s="275">
        <v>100</v>
      </c>
      <c r="F4154" s="275" t="s">
        <v>457</v>
      </c>
      <c r="G4154" s="275">
        <v>1</v>
      </c>
      <c r="H4154" s="275">
        <f>'Pixel-System'!AE84</f>
        <v>100</v>
      </c>
      <c r="I4154" s="276" t="s">
        <v>6269</v>
      </c>
      <c r="J4154" s="276">
        <f t="shared" si="64"/>
        <v>10000</v>
      </c>
      <c r="K4154" s="277"/>
    </row>
    <row r="4155" spans="1:11" x14ac:dyDescent="0.15">
      <c r="A4155" s="274">
        <v>4154</v>
      </c>
      <c r="B4155" s="275" t="s">
        <v>4660</v>
      </c>
      <c r="C4155" s="275" t="s">
        <v>1057</v>
      </c>
      <c r="D4155" s="275">
        <v>0</v>
      </c>
      <c r="E4155" s="275">
        <v>100</v>
      </c>
      <c r="F4155" s="275" t="s">
        <v>457</v>
      </c>
      <c r="G4155" s="275">
        <v>1</v>
      </c>
      <c r="H4155" s="275">
        <f>'Pixel-System'!AE85</f>
        <v>100</v>
      </c>
      <c r="I4155" s="276" t="s">
        <v>6269</v>
      </c>
      <c r="J4155" s="276">
        <f t="shared" si="64"/>
        <v>10000</v>
      </c>
      <c r="K4155" s="277"/>
    </row>
    <row r="4156" spans="1:11" x14ac:dyDescent="0.15">
      <c r="A4156" s="274">
        <v>4155</v>
      </c>
      <c r="B4156" s="275" t="s">
        <v>4661</v>
      </c>
      <c r="C4156" s="275" t="s">
        <v>1057</v>
      </c>
      <c r="D4156" s="275">
        <v>0</v>
      </c>
      <c r="E4156" s="275">
        <v>100</v>
      </c>
      <c r="F4156" s="275" t="s">
        <v>457</v>
      </c>
      <c r="G4156" s="275">
        <v>1</v>
      </c>
      <c r="H4156" s="275">
        <f>'Pixel-System'!AE86</f>
        <v>100</v>
      </c>
      <c r="I4156" s="276" t="s">
        <v>6269</v>
      </c>
      <c r="J4156" s="276">
        <f t="shared" si="64"/>
        <v>10000</v>
      </c>
      <c r="K4156" s="277"/>
    </row>
    <row r="4157" spans="1:11" x14ac:dyDescent="0.15">
      <c r="A4157" s="274">
        <v>4156</v>
      </c>
      <c r="B4157" s="275" t="s">
        <v>4662</v>
      </c>
      <c r="C4157" s="275" t="s">
        <v>1057</v>
      </c>
      <c r="D4157" s="275">
        <v>0</v>
      </c>
      <c r="E4157" s="275">
        <v>100</v>
      </c>
      <c r="F4157" s="275" t="s">
        <v>457</v>
      </c>
      <c r="G4157" s="275">
        <v>1</v>
      </c>
      <c r="H4157" s="275">
        <f>'Pixel-System'!AE87</f>
        <v>100</v>
      </c>
      <c r="I4157" s="276" t="s">
        <v>6269</v>
      </c>
      <c r="J4157" s="276">
        <f t="shared" si="64"/>
        <v>10000</v>
      </c>
      <c r="K4157" s="277"/>
    </row>
    <row r="4158" spans="1:11" x14ac:dyDescent="0.15">
      <c r="A4158" s="274">
        <v>4157</v>
      </c>
      <c r="B4158" s="275" t="s">
        <v>4663</v>
      </c>
      <c r="C4158" s="275" t="s">
        <v>1057</v>
      </c>
      <c r="D4158" s="275">
        <v>0</v>
      </c>
      <c r="E4158" s="275">
        <v>100</v>
      </c>
      <c r="F4158" s="275" t="s">
        <v>457</v>
      </c>
      <c r="G4158" s="275">
        <v>1</v>
      </c>
      <c r="H4158" s="275">
        <f>'Pixel-System'!AE88</f>
        <v>100</v>
      </c>
      <c r="I4158" s="276" t="s">
        <v>6269</v>
      </c>
      <c r="J4158" s="276">
        <f t="shared" si="64"/>
        <v>10000</v>
      </c>
      <c r="K4158" s="277"/>
    </row>
    <row r="4159" spans="1:11" x14ac:dyDescent="0.15">
      <c r="A4159" s="274">
        <v>4158</v>
      </c>
      <c r="B4159" s="275" t="s">
        <v>4664</v>
      </c>
      <c r="C4159" s="275" t="s">
        <v>1057</v>
      </c>
      <c r="D4159" s="275">
        <v>0</v>
      </c>
      <c r="E4159" s="275">
        <v>100</v>
      </c>
      <c r="F4159" s="275" t="s">
        <v>457</v>
      </c>
      <c r="G4159" s="275">
        <v>1</v>
      </c>
      <c r="H4159" s="275">
        <f>'Pixel-System'!AE89</f>
        <v>100</v>
      </c>
      <c r="I4159" s="276" t="s">
        <v>6269</v>
      </c>
      <c r="J4159" s="276">
        <f t="shared" si="64"/>
        <v>10000</v>
      </c>
      <c r="K4159" s="277"/>
    </row>
    <row r="4160" spans="1:11" x14ac:dyDescent="0.15">
      <c r="A4160" s="274">
        <v>4159</v>
      </c>
      <c r="B4160" s="275" t="s">
        <v>4665</v>
      </c>
      <c r="C4160" s="275" t="s">
        <v>1057</v>
      </c>
      <c r="D4160" s="275">
        <v>0</v>
      </c>
      <c r="E4160" s="275">
        <v>100</v>
      </c>
      <c r="F4160" s="275" t="s">
        <v>457</v>
      </c>
      <c r="G4160" s="275">
        <v>1</v>
      </c>
      <c r="H4160" s="275">
        <f>'Pixel-System'!AE90</f>
        <v>100</v>
      </c>
      <c r="I4160" s="276" t="s">
        <v>6269</v>
      </c>
      <c r="J4160" s="276">
        <f t="shared" si="64"/>
        <v>10000</v>
      </c>
      <c r="K4160" s="277"/>
    </row>
    <row r="4161" spans="1:11" x14ac:dyDescent="0.15">
      <c r="A4161" s="274">
        <v>4160</v>
      </c>
      <c r="B4161" s="275" t="s">
        <v>4666</v>
      </c>
      <c r="C4161" s="275" t="s">
        <v>1057</v>
      </c>
      <c r="D4161" s="275">
        <v>0</v>
      </c>
      <c r="E4161" s="275">
        <v>100</v>
      </c>
      <c r="F4161" s="275" t="s">
        <v>457</v>
      </c>
      <c r="G4161" s="275">
        <v>1</v>
      </c>
      <c r="H4161" s="275">
        <f>'Pixel-System'!AE91</f>
        <v>100</v>
      </c>
      <c r="I4161" s="276" t="s">
        <v>6269</v>
      </c>
      <c r="J4161" s="276">
        <f t="shared" si="64"/>
        <v>10000</v>
      </c>
      <c r="K4161" s="277"/>
    </row>
    <row r="4162" spans="1:11" x14ac:dyDescent="0.15">
      <c r="A4162" s="274">
        <v>4161</v>
      </c>
      <c r="B4162" s="275" t="s">
        <v>4667</v>
      </c>
      <c r="C4162" s="275" t="s">
        <v>1057</v>
      </c>
      <c r="D4162" s="275">
        <v>0</v>
      </c>
      <c r="E4162" s="275">
        <v>100</v>
      </c>
      <c r="F4162" s="275" t="s">
        <v>457</v>
      </c>
      <c r="G4162" s="275">
        <v>1</v>
      </c>
      <c r="H4162" s="275">
        <f>'Pixel-System'!AE92</f>
        <v>100</v>
      </c>
      <c r="I4162" s="276" t="s">
        <v>6269</v>
      </c>
      <c r="J4162" s="276">
        <f t="shared" si="64"/>
        <v>10000</v>
      </c>
      <c r="K4162" s="277"/>
    </row>
    <row r="4163" spans="1:11" x14ac:dyDescent="0.15">
      <c r="A4163" s="274">
        <v>4162</v>
      </c>
      <c r="B4163" s="275" t="s">
        <v>4668</v>
      </c>
      <c r="C4163" s="275" t="s">
        <v>1057</v>
      </c>
      <c r="D4163" s="275">
        <v>0</v>
      </c>
      <c r="E4163" s="275">
        <v>100</v>
      </c>
      <c r="F4163" s="275" t="s">
        <v>457</v>
      </c>
      <c r="G4163" s="275">
        <v>1</v>
      </c>
      <c r="H4163" s="275">
        <f>'Pixel-System'!AE93</f>
        <v>100</v>
      </c>
      <c r="I4163" s="276" t="s">
        <v>6269</v>
      </c>
      <c r="J4163" s="276">
        <f t="shared" si="64"/>
        <v>10000</v>
      </c>
      <c r="K4163" s="277"/>
    </row>
    <row r="4164" spans="1:11" x14ac:dyDescent="0.15">
      <c r="A4164" s="274">
        <v>4163</v>
      </c>
      <c r="B4164" s="275" t="s">
        <v>4669</v>
      </c>
      <c r="C4164" s="275" t="s">
        <v>1057</v>
      </c>
      <c r="D4164" s="275">
        <v>0</v>
      </c>
      <c r="E4164" s="275">
        <v>100</v>
      </c>
      <c r="F4164" s="275" t="s">
        <v>457</v>
      </c>
      <c r="G4164" s="275">
        <v>1</v>
      </c>
      <c r="H4164" s="275">
        <f>'Pixel-System'!AE94</f>
        <v>100</v>
      </c>
      <c r="I4164" s="276" t="s">
        <v>6269</v>
      </c>
      <c r="J4164" s="276">
        <f t="shared" si="64"/>
        <v>10000</v>
      </c>
      <c r="K4164" s="277"/>
    </row>
    <row r="4165" spans="1:11" x14ac:dyDescent="0.15">
      <c r="A4165" s="274">
        <v>4164</v>
      </c>
      <c r="B4165" s="275" t="s">
        <v>4670</v>
      </c>
      <c r="C4165" s="275" t="s">
        <v>1057</v>
      </c>
      <c r="D4165" s="275">
        <v>0</v>
      </c>
      <c r="E4165" s="275">
        <v>100</v>
      </c>
      <c r="F4165" s="275" t="s">
        <v>457</v>
      </c>
      <c r="G4165" s="275">
        <v>1</v>
      </c>
      <c r="H4165" s="275">
        <f>'Pixel-System'!AE95</f>
        <v>100</v>
      </c>
      <c r="I4165" s="276" t="s">
        <v>6269</v>
      </c>
      <c r="J4165" s="276">
        <f t="shared" si="64"/>
        <v>10000</v>
      </c>
      <c r="K4165" s="277"/>
    </row>
    <row r="4166" spans="1:11" x14ac:dyDescent="0.15">
      <c r="A4166" s="274">
        <v>4165</v>
      </c>
      <c r="B4166" s="275" t="s">
        <v>4671</v>
      </c>
      <c r="C4166" s="275" t="s">
        <v>1057</v>
      </c>
      <c r="D4166" s="275">
        <v>0</v>
      </c>
      <c r="E4166" s="275">
        <v>100</v>
      </c>
      <c r="F4166" s="275" t="s">
        <v>457</v>
      </c>
      <c r="G4166" s="275">
        <v>1</v>
      </c>
      <c r="H4166" s="275">
        <f>'Pixel-System'!AE96</f>
        <v>100</v>
      </c>
      <c r="I4166" s="276" t="s">
        <v>6269</v>
      </c>
      <c r="J4166" s="276">
        <f t="shared" si="64"/>
        <v>10000</v>
      </c>
      <c r="K4166" s="277"/>
    </row>
    <row r="4167" spans="1:11" x14ac:dyDescent="0.15">
      <c r="A4167" s="274">
        <v>4166</v>
      </c>
      <c r="B4167" s="275" t="s">
        <v>4672</v>
      </c>
      <c r="C4167" s="275" t="s">
        <v>1057</v>
      </c>
      <c r="D4167" s="275">
        <v>0</v>
      </c>
      <c r="E4167" s="275">
        <v>100</v>
      </c>
      <c r="F4167" s="275" t="s">
        <v>457</v>
      </c>
      <c r="G4167" s="275">
        <v>1</v>
      </c>
      <c r="H4167" s="275">
        <f>'Pixel-System'!AE97</f>
        <v>100</v>
      </c>
      <c r="I4167" s="276" t="s">
        <v>6269</v>
      </c>
      <c r="J4167" s="276">
        <f t="shared" si="64"/>
        <v>10000</v>
      </c>
      <c r="K4167" s="277"/>
    </row>
    <row r="4168" spans="1:11" x14ac:dyDescent="0.15">
      <c r="A4168" s="274">
        <v>4167</v>
      </c>
      <c r="B4168" s="275" t="s">
        <v>4673</v>
      </c>
      <c r="C4168" s="275" t="s">
        <v>1057</v>
      </c>
      <c r="D4168" s="275">
        <v>0</v>
      </c>
      <c r="E4168" s="275">
        <v>100</v>
      </c>
      <c r="F4168" s="275" t="s">
        <v>457</v>
      </c>
      <c r="G4168" s="275">
        <v>1</v>
      </c>
      <c r="H4168" s="275">
        <f>'Pixel-System'!AE98</f>
        <v>100</v>
      </c>
      <c r="I4168" s="276" t="s">
        <v>6269</v>
      </c>
      <c r="J4168" s="276">
        <f t="shared" si="64"/>
        <v>10000</v>
      </c>
      <c r="K4168" s="277"/>
    </row>
    <row r="4169" spans="1:11" x14ac:dyDescent="0.15">
      <c r="A4169" s="274">
        <v>4168</v>
      </c>
      <c r="B4169" s="275" t="s">
        <v>4674</v>
      </c>
      <c r="C4169" s="275" t="s">
        <v>1057</v>
      </c>
      <c r="D4169" s="275">
        <v>0</v>
      </c>
      <c r="E4169" s="275">
        <v>100</v>
      </c>
      <c r="F4169" s="275" t="s">
        <v>457</v>
      </c>
      <c r="G4169" s="275">
        <v>1</v>
      </c>
      <c r="H4169" s="275">
        <f>'Pixel-System'!AE99</f>
        <v>100</v>
      </c>
      <c r="I4169" s="276" t="s">
        <v>6269</v>
      </c>
      <c r="J4169" s="276">
        <f t="shared" si="64"/>
        <v>10000</v>
      </c>
      <c r="K4169" s="277"/>
    </row>
    <row r="4170" spans="1:11" x14ac:dyDescent="0.15">
      <c r="A4170" s="274">
        <v>4169</v>
      </c>
      <c r="B4170" s="275" t="s">
        <v>4675</v>
      </c>
      <c r="C4170" s="275" t="s">
        <v>1057</v>
      </c>
      <c r="D4170" s="275">
        <v>0</v>
      </c>
      <c r="E4170" s="275">
        <v>100</v>
      </c>
      <c r="F4170" s="275" t="s">
        <v>457</v>
      </c>
      <c r="G4170" s="275">
        <v>1</v>
      </c>
      <c r="H4170" s="275">
        <f>'Pixel-System'!AE100</f>
        <v>100</v>
      </c>
      <c r="I4170" s="276" t="s">
        <v>6269</v>
      </c>
      <c r="J4170" s="276">
        <f t="shared" si="64"/>
        <v>10000</v>
      </c>
      <c r="K4170" s="277"/>
    </row>
    <row r="4171" spans="1:11" x14ac:dyDescent="0.15">
      <c r="A4171" s="274">
        <v>4170</v>
      </c>
      <c r="B4171" s="275" t="s">
        <v>4676</v>
      </c>
      <c r="C4171" s="275" t="s">
        <v>1057</v>
      </c>
      <c r="D4171" s="275">
        <v>0</v>
      </c>
      <c r="E4171" s="275">
        <v>100</v>
      </c>
      <c r="F4171" s="275" t="s">
        <v>457</v>
      </c>
      <c r="G4171" s="275">
        <v>1</v>
      </c>
      <c r="H4171" s="275">
        <f>'Pixel-System'!AE101</f>
        <v>100</v>
      </c>
      <c r="I4171" s="276" t="s">
        <v>6269</v>
      </c>
      <c r="J4171" s="276">
        <f t="shared" si="64"/>
        <v>10000</v>
      </c>
      <c r="K4171" s="277"/>
    </row>
    <row r="4172" spans="1:11" x14ac:dyDescent="0.15">
      <c r="A4172" s="274">
        <v>4171</v>
      </c>
      <c r="B4172" s="275" t="s">
        <v>4677</v>
      </c>
      <c r="C4172" s="275" t="s">
        <v>1057</v>
      </c>
      <c r="D4172" s="275">
        <v>0</v>
      </c>
      <c r="E4172" s="275">
        <v>100</v>
      </c>
      <c r="F4172" s="275" t="s">
        <v>457</v>
      </c>
      <c r="G4172" s="275">
        <v>1</v>
      </c>
      <c r="H4172" s="275">
        <f>'Pixel-System'!AE102</f>
        <v>100</v>
      </c>
      <c r="I4172" s="276" t="s">
        <v>6269</v>
      </c>
      <c r="J4172" s="276">
        <f t="shared" si="64"/>
        <v>10000</v>
      </c>
      <c r="K4172" s="277"/>
    </row>
    <row r="4173" spans="1:11" x14ac:dyDescent="0.15">
      <c r="A4173" s="274">
        <v>4172</v>
      </c>
      <c r="B4173" s="275" t="s">
        <v>4678</v>
      </c>
      <c r="C4173" s="275" t="s">
        <v>1057</v>
      </c>
      <c r="D4173" s="275">
        <v>0</v>
      </c>
      <c r="E4173" s="275">
        <v>100</v>
      </c>
      <c r="F4173" s="275" t="s">
        <v>457</v>
      </c>
      <c r="G4173" s="275">
        <v>1</v>
      </c>
      <c r="H4173" s="275">
        <f>'Pixel-System'!AE103</f>
        <v>100</v>
      </c>
      <c r="I4173" s="276" t="s">
        <v>6269</v>
      </c>
      <c r="J4173" s="276">
        <f t="shared" ref="J4173:J4236" si="65">H4173*100</f>
        <v>10000</v>
      </c>
      <c r="K4173" s="277"/>
    </row>
    <row r="4174" spans="1:11" x14ac:dyDescent="0.15">
      <c r="A4174" s="274">
        <v>4173</v>
      </c>
      <c r="B4174" s="275" t="s">
        <v>4679</v>
      </c>
      <c r="C4174" s="275" t="s">
        <v>1057</v>
      </c>
      <c r="D4174" s="275">
        <v>0</v>
      </c>
      <c r="E4174" s="275">
        <v>100</v>
      </c>
      <c r="F4174" s="275" t="s">
        <v>457</v>
      </c>
      <c r="G4174" s="275">
        <v>1</v>
      </c>
      <c r="H4174" s="275">
        <f>'Pixel-System'!AE104</f>
        <v>100</v>
      </c>
      <c r="I4174" s="276" t="s">
        <v>6269</v>
      </c>
      <c r="J4174" s="276">
        <f t="shared" si="65"/>
        <v>10000</v>
      </c>
      <c r="K4174" s="277"/>
    </row>
    <row r="4175" spans="1:11" x14ac:dyDescent="0.15">
      <c r="A4175" s="274">
        <v>4174</v>
      </c>
      <c r="B4175" s="275" t="s">
        <v>4680</v>
      </c>
      <c r="C4175" s="275" t="s">
        <v>1057</v>
      </c>
      <c r="D4175" s="275">
        <v>0</v>
      </c>
      <c r="E4175" s="275">
        <v>100</v>
      </c>
      <c r="F4175" s="275" t="s">
        <v>457</v>
      </c>
      <c r="G4175" s="275">
        <v>1</v>
      </c>
      <c r="H4175" s="275">
        <f>'Pixel-System'!AE105</f>
        <v>100</v>
      </c>
      <c r="I4175" s="276" t="s">
        <v>6269</v>
      </c>
      <c r="J4175" s="276">
        <f t="shared" si="65"/>
        <v>10000</v>
      </c>
      <c r="K4175" s="277"/>
    </row>
    <row r="4176" spans="1:11" x14ac:dyDescent="0.15">
      <c r="A4176" s="274">
        <v>4175</v>
      </c>
      <c r="B4176" s="275" t="s">
        <v>4681</v>
      </c>
      <c r="C4176" s="275" t="s">
        <v>1057</v>
      </c>
      <c r="D4176" s="275">
        <v>0</v>
      </c>
      <c r="E4176" s="275">
        <v>100</v>
      </c>
      <c r="F4176" s="275" t="s">
        <v>457</v>
      </c>
      <c r="G4176" s="275">
        <v>1</v>
      </c>
      <c r="H4176" s="275">
        <f>'Pixel-System'!AO10</f>
        <v>100</v>
      </c>
      <c r="I4176" s="276" t="s">
        <v>6270</v>
      </c>
      <c r="J4176" s="276">
        <f t="shared" si="65"/>
        <v>10000</v>
      </c>
      <c r="K4176" s="277"/>
    </row>
    <row r="4177" spans="1:11" x14ac:dyDescent="0.15">
      <c r="A4177" s="274">
        <v>4176</v>
      </c>
      <c r="B4177" s="275" t="s">
        <v>4682</v>
      </c>
      <c r="C4177" s="275" t="s">
        <v>1057</v>
      </c>
      <c r="D4177" s="275">
        <v>0</v>
      </c>
      <c r="E4177" s="275">
        <v>100</v>
      </c>
      <c r="F4177" s="275" t="s">
        <v>457</v>
      </c>
      <c r="G4177" s="275">
        <v>1</v>
      </c>
      <c r="H4177" s="275">
        <f>'Pixel-System'!AO11</f>
        <v>100</v>
      </c>
      <c r="I4177" s="276" t="s">
        <v>6270</v>
      </c>
      <c r="J4177" s="276">
        <f t="shared" si="65"/>
        <v>10000</v>
      </c>
      <c r="K4177" s="277"/>
    </row>
    <row r="4178" spans="1:11" x14ac:dyDescent="0.15">
      <c r="A4178" s="274">
        <v>4177</v>
      </c>
      <c r="B4178" s="275" t="s">
        <v>4683</v>
      </c>
      <c r="C4178" s="275" t="s">
        <v>1057</v>
      </c>
      <c r="D4178" s="275">
        <v>0</v>
      </c>
      <c r="E4178" s="275">
        <v>100</v>
      </c>
      <c r="F4178" s="275" t="s">
        <v>457</v>
      </c>
      <c r="G4178" s="275">
        <v>1</v>
      </c>
      <c r="H4178" s="275">
        <f>'Pixel-System'!AO12</f>
        <v>100</v>
      </c>
      <c r="I4178" s="276" t="s">
        <v>6270</v>
      </c>
      <c r="J4178" s="276">
        <f t="shared" si="65"/>
        <v>10000</v>
      </c>
      <c r="K4178" s="277"/>
    </row>
    <row r="4179" spans="1:11" x14ac:dyDescent="0.15">
      <c r="A4179" s="274">
        <v>4178</v>
      </c>
      <c r="B4179" s="275" t="s">
        <v>4684</v>
      </c>
      <c r="C4179" s="275" t="s">
        <v>1057</v>
      </c>
      <c r="D4179" s="275">
        <v>0</v>
      </c>
      <c r="E4179" s="275">
        <v>100</v>
      </c>
      <c r="F4179" s="275" t="s">
        <v>457</v>
      </c>
      <c r="G4179" s="275">
        <v>1</v>
      </c>
      <c r="H4179" s="275">
        <f>'Pixel-System'!AO13</f>
        <v>100</v>
      </c>
      <c r="I4179" s="276" t="s">
        <v>6270</v>
      </c>
      <c r="J4179" s="276">
        <f t="shared" si="65"/>
        <v>10000</v>
      </c>
      <c r="K4179" s="277"/>
    </row>
    <row r="4180" spans="1:11" x14ac:dyDescent="0.15">
      <c r="A4180" s="274">
        <v>4179</v>
      </c>
      <c r="B4180" s="275" t="s">
        <v>4685</v>
      </c>
      <c r="C4180" s="275" t="s">
        <v>1057</v>
      </c>
      <c r="D4180" s="275">
        <v>0</v>
      </c>
      <c r="E4180" s="275">
        <v>100</v>
      </c>
      <c r="F4180" s="275" t="s">
        <v>457</v>
      </c>
      <c r="G4180" s="275">
        <v>1</v>
      </c>
      <c r="H4180" s="275">
        <f>'Pixel-System'!AO14</f>
        <v>100</v>
      </c>
      <c r="I4180" s="276" t="s">
        <v>6270</v>
      </c>
      <c r="J4180" s="276">
        <f t="shared" si="65"/>
        <v>10000</v>
      </c>
      <c r="K4180" s="277"/>
    </row>
    <row r="4181" spans="1:11" x14ac:dyDescent="0.15">
      <c r="A4181" s="274">
        <v>4180</v>
      </c>
      <c r="B4181" s="275" t="s">
        <v>4686</v>
      </c>
      <c r="C4181" s="275" t="s">
        <v>1057</v>
      </c>
      <c r="D4181" s="275">
        <v>0</v>
      </c>
      <c r="E4181" s="275">
        <v>100</v>
      </c>
      <c r="F4181" s="275" t="s">
        <v>457</v>
      </c>
      <c r="G4181" s="275">
        <v>1</v>
      </c>
      <c r="H4181" s="275">
        <f>'Pixel-System'!AO15</f>
        <v>100</v>
      </c>
      <c r="I4181" s="276" t="s">
        <v>6270</v>
      </c>
      <c r="J4181" s="276">
        <f t="shared" si="65"/>
        <v>10000</v>
      </c>
      <c r="K4181" s="277"/>
    </row>
    <row r="4182" spans="1:11" x14ac:dyDescent="0.15">
      <c r="A4182" s="274">
        <v>4181</v>
      </c>
      <c r="B4182" s="275" t="s">
        <v>4687</v>
      </c>
      <c r="C4182" s="275" t="s">
        <v>1057</v>
      </c>
      <c r="D4182" s="275">
        <v>0</v>
      </c>
      <c r="E4182" s="275">
        <v>100</v>
      </c>
      <c r="F4182" s="275" t="s">
        <v>457</v>
      </c>
      <c r="G4182" s="275">
        <v>1</v>
      </c>
      <c r="H4182" s="275">
        <f>'Pixel-System'!AO16</f>
        <v>100</v>
      </c>
      <c r="I4182" s="276" t="s">
        <v>6270</v>
      </c>
      <c r="J4182" s="276">
        <f t="shared" si="65"/>
        <v>10000</v>
      </c>
      <c r="K4182" s="277"/>
    </row>
    <row r="4183" spans="1:11" x14ac:dyDescent="0.15">
      <c r="A4183" s="274">
        <v>4182</v>
      </c>
      <c r="B4183" s="275" t="s">
        <v>4688</v>
      </c>
      <c r="C4183" s="275" t="s">
        <v>1057</v>
      </c>
      <c r="D4183" s="275">
        <v>0</v>
      </c>
      <c r="E4183" s="275">
        <v>100</v>
      </c>
      <c r="F4183" s="275" t="s">
        <v>457</v>
      </c>
      <c r="G4183" s="275">
        <v>1</v>
      </c>
      <c r="H4183" s="275">
        <f>'Pixel-System'!AO17</f>
        <v>100</v>
      </c>
      <c r="I4183" s="276" t="s">
        <v>6270</v>
      </c>
      <c r="J4183" s="276">
        <f t="shared" si="65"/>
        <v>10000</v>
      </c>
      <c r="K4183" s="277"/>
    </row>
    <row r="4184" spans="1:11" x14ac:dyDescent="0.15">
      <c r="A4184" s="274">
        <v>4183</v>
      </c>
      <c r="B4184" s="275" t="s">
        <v>4689</v>
      </c>
      <c r="C4184" s="275" t="s">
        <v>1057</v>
      </c>
      <c r="D4184" s="275">
        <v>0</v>
      </c>
      <c r="E4184" s="275">
        <v>100</v>
      </c>
      <c r="F4184" s="275" t="s">
        <v>457</v>
      </c>
      <c r="G4184" s="275">
        <v>1</v>
      </c>
      <c r="H4184" s="275">
        <f>'Pixel-System'!AO18</f>
        <v>100</v>
      </c>
      <c r="I4184" s="276" t="s">
        <v>6270</v>
      </c>
      <c r="J4184" s="276">
        <f t="shared" si="65"/>
        <v>10000</v>
      </c>
      <c r="K4184" s="277"/>
    </row>
    <row r="4185" spans="1:11" x14ac:dyDescent="0.15">
      <c r="A4185" s="274">
        <v>4184</v>
      </c>
      <c r="B4185" s="275" t="s">
        <v>4690</v>
      </c>
      <c r="C4185" s="275" t="s">
        <v>1057</v>
      </c>
      <c r="D4185" s="275">
        <v>0</v>
      </c>
      <c r="E4185" s="275">
        <v>100</v>
      </c>
      <c r="F4185" s="275" t="s">
        <v>457</v>
      </c>
      <c r="G4185" s="275">
        <v>1</v>
      </c>
      <c r="H4185" s="275">
        <f>'Pixel-System'!AO19</f>
        <v>100</v>
      </c>
      <c r="I4185" s="276" t="s">
        <v>6270</v>
      </c>
      <c r="J4185" s="276">
        <f t="shared" si="65"/>
        <v>10000</v>
      </c>
      <c r="K4185" s="277"/>
    </row>
    <row r="4186" spans="1:11" x14ac:dyDescent="0.15">
      <c r="A4186" s="274">
        <v>4185</v>
      </c>
      <c r="B4186" s="275" t="s">
        <v>4691</v>
      </c>
      <c r="C4186" s="275" t="s">
        <v>1057</v>
      </c>
      <c r="D4186" s="275">
        <v>0</v>
      </c>
      <c r="E4186" s="275">
        <v>100</v>
      </c>
      <c r="F4186" s="275" t="s">
        <v>457</v>
      </c>
      <c r="G4186" s="275">
        <v>1</v>
      </c>
      <c r="H4186" s="275">
        <f>'Pixel-System'!AO20</f>
        <v>100</v>
      </c>
      <c r="I4186" s="276" t="s">
        <v>6270</v>
      </c>
      <c r="J4186" s="276">
        <f t="shared" si="65"/>
        <v>10000</v>
      </c>
      <c r="K4186" s="277"/>
    </row>
    <row r="4187" spans="1:11" x14ac:dyDescent="0.15">
      <c r="A4187" s="274">
        <v>4186</v>
      </c>
      <c r="B4187" s="275" t="s">
        <v>4692</v>
      </c>
      <c r="C4187" s="275" t="s">
        <v>1057</v>
      </c>
      <c r="D4187" s="275">
        <v>0</v>
      </c>
      <c r="E4187" s="275">
        <v>100</v>
      </c>
      <c r="F4187" s="275" t="s">
        <v>457</v>
      </c>
      <c r="G4187" s="275">
        <v>1</v>
      </c>
      <c r="H4187" s="275">
        <f>'Pixel-System'!AO21</f>
        <v>100</v>
      </c>
      <c r="I4187" s="276" t="s">
        <v>6270</v>
      </c>
      <c r="J4187" s="276">
        <f t="shared" si="65"/>
        <v>10000</v>
      </c>
      <c r="K4187" s="277"/>
    </row>
    <row r="4188" spans="1:11" x14ac:dyDescent="0.15">
      <c r="A4188" s="274">
        <v>4187</v>
      </c>
      <c r="B4188" s="275" t="s">
        <v>4693</v>
      </c>
      <c r="C4188" s="275" t="s">
        <v>1057</v>
      </c>
      <c r="D4188" s="275">
        <v>0</v>
      </c>
      <c r="E4188" s="275">
        <v>100</v>
      </c>
      <c r="F4188" s="275" t="s">
        <v>457</v>
      </c>
      <c r="G4188" s="275">
        <v>1</v>
      </c>
      <c r="H4188" s="275">
        <f>'Pixel-System'!AO22</f>
        <v>100</v>
      </c>
      <c r="I4188" s="276" t="s">
        <v>6270</v>
      </c>
      <c r="J4188" s="276">
        <f t="shared" si="65"/>
        <v>10000</v>
      </c>
      <c r="K4188" s="277"/>
    </row>
    <row r="4189" spans="1:11" x14ac:dyDescent="0.15">
      <c r="A4189" s="274">
        <v>4188</v>
      </c>
      <c r="B4189" s="275" t="s">
        <v>4694</v>
      </c>
      <c r="C4189" s="275" t="s">
        <v>1057</v>
      </c>
      <c r="D4189" s="275">
        <v>0</v>
      </c>
      <c r="E4189" s="275">
        <v>100</v>
      </c>
      <c r="F4189" s="275" t="s">
        <v>457</v>
      </c>
      <c r="G4189" s="275">
        <v>1</v>
      </c>
      <c r="H4189" s="275">
        <f>'Pixel-System'!AO23</f>
        <v>100</v>
      </c>
      <c r="I4189" s="276" t="s">
        <v>6270</v>
      </c>
      <c r="J4189" s="276">
        <f t="shared" si="65"/>
        <v>10000</v>
      </c>
      <c r="K4189" s="277"/>
    </row>
    <row r="4190" spans="1:11" x14ac:dyDescent="0.15">
      <c r="A4190" s="274">
        <v>4189</v>
      </c>
      <c r="B4190" s="275" t="s">
        <v>4695</v>
      </c>
      <c r="C4190" s="275" t="s">
        <v>1057</v>
      </c>
      <c r="D4190" s="275">
        <v>0</v>
      </c>
      <c r="E4190" s="275">
        <v>100</v>
      </c>
      <c r="F4190" s="275" t="s">
        <v>457</v>
      </c>
      <c r="G4190" s="275">
        <v>1</v>
      </c>
      <c r="H4190" s="275">
        <f>'Pixel-System'!AO24</f>
        <v>100</v>
      </c>
      <c r="I4190" s="276" t="s">
        <v>6270</v>
      </c>
      <c r="J4190" s="276">
        <f t="shared" si="65"/>
        <v>10000</v>
      </c>
      <c r="K4190" s="277"/>
    </row>
    <row r="4191" spans="1:11" x14ac:dyDescent="0.15">
      <c r="A4191" s="274">
        <v>4190</v>
      </c>
      <c r="B4191" s="275" t="s">
        <v>4696</v>
      </c>
      <c r="C4191" s="275" t="s">
        <v>1057</v>
      </c>
      <c r="D4191" s="275">
        <v>0</v>
      </c>
      <c r="E4191" s="275">
        <v>100</v>
      </c>
      <c r="F4191" s="275" t="s">
        <v>457</v>
      </c>
      <c r="G4191" s="275">
        <v>1</v>
      </c>
      <c r="H4191" s="275">
        <f>'Pixel-System'!AO25</f>
        <v>100</v>
      </c>
      <c r="I4191" s="276" t="s">
        <v>6270</v>
      </c>
      <c r="J4191" s="276">
        <f t="shared" si="65"/>
        <v>10000</v>
      </c>
      <c r="K4191" s="277"/>
    </row>
    <row r="4192" spans="1:11" x14ac:dyDescent="0.15">
      <c r="A4192" s="274">
        <v>4191</v>
      </c>
      <c r="B4192" s="275" t="s">
        <v>4697</v>
      </c>
      <c r="C4192" s="275" t="s">
        <v>1057</v>
      </c>
      <c r="D4192" s="275">
        <v>0</v>
      </c>
      <c r="E4192" s="275">
        <v>100</v>
      </c>
      <c r="F4192" s="275" t="s">
        <v>457</v>
      </c>
      <c r="G4192" s="275">
        <v>1</v>
      </c>
      <c r="H4192" s="275">
        <f>'Pixel-System'!AO26</f>
        <v>100</v>
      </c>
      <c r="I4192" s="276" t="s">
        <v>6270</v>
      </c>
      <c r="J4192" s="276">
        <f t="shared" si="65"/>
        <v>10000</v>
      </c>
      <c r="K4192" s="277"/>
    </row>
    <row r="4193" spans="1:11" x14ac:dyDescent="0.15">
      <c r="A4193" s="274">
        <v>4192</v>
      </c>
      <c r="B4193" s="275" t="s">
        <v>4698</v>
      </c>
      <c r="C4193" s="275" t="s">
        <v>1057</v>
      </c>
      <c r="D4193" s="275">
        <v>0</v>
      </c>
      <c r="E4193" s="275">
        <v>100</v>
      </c>
      <c r="F4193" s="275" t="s">
        <v>457</v>
      </c>
      <c r="G4193" s="275">
        <v>1</v>
      </c>
      <c r="H4193" s="275">
        <f>'Pixel-System'!AO27</f>
        <v>100</v>
      </c>
      <c r="I4193" s="276" t="s">
        <v>6270</v>
      </c>
      <c r="J4193" s="276">
        <f t="shared" si="65"/>
        <v>10000</v>
      </c>
      <c r="K4193" s="277"/>
    </row>
    <row r="4194" spans="1:11" x14ac:dyDescent="0.15">
      <c r="A4194" s="274">
        <v>4193</v>
      </c>
      <c r="B4194" s="275" t="s">
        <v>4699</v>
      </c>
      <c r="C4194" s="275" t="s">
        <v>1057</v>
      </c>
      <c r="D4194" s="275">
        <v>0</v>
      </c>
      <c r="E4194" s="275">
        <v>100</v>
      </c>
      <c r="F4194" s="275" t="s">
        <v>457</v>
      </c>
      <c r="G4194" s="275">
        <v>1</v>
      </c>
      <c r="H4194" s="275">
        <f>'Pixel-System'!AO28</f>
        <v>100</v>
      </c>
      <c r="I4194" s="276" t="s">
        <v>6270</v>
      </c>
      <c r="J4194" s="276">
        <f t="shared" si="65"/>
        <v>10000</v>
      </c>
      <c r="K4194" s="277"/>
    </row>
    <row r="4195" spans="1:11" x14ac:dyDescent="0.15">
      <c r="A4195" s="274">
        <v>4194</v>
      </c>
      <c r="B4195" s="275" t="s">
        <v>4700</v>
      </c>
      <c r="C4195" s="275" t="s">
        <v>1057</v>
      </c>
      <c r="D4195" s="275">
        <v>0</v>
      </c>
      <c r="E4195" s="275">
        <v>100</v>
      </c>
      <c r="F4195" s="275" t="s">
        <v>457</v>
      </c>
      <c r="G4195" s="275">
        <v>1</v>
      </c>
      <c r="H4195" s="275">
        <f>'Pixel-System'!AO29</f>
        <v>100</v>
      </c>
      <c r="I4195" s="276" t="s">
        <v>6270</v>
      </c>
      <c r="J4195" s="276">
        <f t="shared" si="65"/>
        <v>10000</v>
      </c>
      <c r="K4195" s="277"/>
    </row>
    <row r="4196" spans="1:11" x14ac:dyDescent="0.15">
      <c r="A4196" s="274">
        <v>4195</v>
      </c>
      <c r="B4196" s="275" t="s">
        <v>4701</v>
      </c>
      <c r="C4196" s="275" t="s">
        <v>1057</v>
      </c>
      <c r="D4196" s="275">
        <v>0</v>
      </c>
      <c r="E4196" s="275">
        <v>100</v>
      </c>
      <c r="F4196" s="275" t="s">
        <v>457</v>
      </c>
      <c r="G4196" s="275">
        <v>1</v>
      </c>
      <c r="H4196" s="275">
        <f>'Pixel-System'!AO30</f>
        <v>100</v>
      </c>
      <c r="I4196" s="276" t="s">
        <v>6270</v>
      </c>
      <c r="J4196" s="276">
        <f t="shared" si="65"/>
        <v>10000</v>
      </c>
      <c r="K4196" s="277"/>
    </row>
    <row r="4197" spans="1:11" x14ac:dyDescent="0.15">
      <c r="A4197" s="274">
        <v>4196</v>
      </c>
      <c r="B4197" s="275" t="s">
        <v>4702</v>
      </c>
      <c r="C4197" s="275" t="s">
        <v>1057</v>
      </c>
      <c r="D4197" s="275">
        <v>0</v>
      </c>
      <c r="E4197" s="275">
        <v>100</v>
      </c>
      <c r="F4197" s="275" t="s">
        <v>457</v>
      </c>
      <c r="G4197" s="275">
        <v>1</v>
      </c>
      <c r="H4197" s="275">
        <f>'Pixel-System'!AO31</f>
        <v>100</v>
      </c>
      <c r="I4197" s="276" t="s">
        <v>6270</v>
      </c>
      <c r="J4197" s="276">
        <f t="shared" si="65"/>
        <v>10000</v>
      </c>
      <c r="K4197" s="277"/>
    </row>
    <row r="4198" spans="1:11" x14ac:dyDescent="0.15">
      <c r="A4198" s="274">
        <v>4197</v>
      </c>
      <c r="B4198" s="275" t="s">
        <v>4703</v>
      </c>
      <c r="C4198" s="275" t="s">
        <v>1057</v>
      </c>
      <c r="D4198" s="275">
        <v>0</v>
      </c>
      <c r="E4198" s="275">
        <v>100</v>
      </c>
      <c r="F4198" s="275" t="s">
        <v>457</v>
      </c>
      <c r="G4198" s="275">
        <v>1</v>
      </c>
      <c r="H4198" s="275">
        <f>'Pixel-System'!AO32</f>
        <v>100</v>
      </c>
      <c r="I4198" s="276" t="s">
        <v>6270</v>
      </c>
      <c r="J4198" s="276">
        <f t="shared" si="65"/>
        <v>10000</v>
      </c>
      <c r="K4198" s="277"/>
    </row>
    <row r="4199" spans="1:11" x14ac:dyDescent="0.15">
      <c r="A4199" s="274">
        <v>4198</v>
      </c>
      <c r="B4199" s="275" t="s">
        <v>4704</v>
      </c>
      <c r="C4199" s="275" t="s">
        <v>1057</v>
      </c>
      <c r="D4199" s="275">
        <v>0</v>
      </c>
      <c r="E4199" s="275">
        <v>100</v>
      </c>
      <c r="F4199" s="275" t="s">
        <v>457</v>
      </c>
      <c r="G4199" s="275">
        <v>1</v>
      </c>
      <c r="H4199" s="275">
        <f>'Pixel-System'!AO33</f>
        <v>100</v>
      </c>
      <c r="I4199" s="276" t="s">
        <v>6270</v>
      </c>
      <c r="J4199" s="276">
        <f t="shared" si="65"/>
        <v>10000</v>
      </c>
      <c r="K4199" s="277"/>
    </row>
    <row r="4200" spans="1:11" x14ac:dyDescent="0.15">
      <c r="A4200" s="274">
        <v>4199</v>
      </c>
      <c r="B4200" s="275" t="s">
        <v>4705</v>
      </c>
      <c r="C4200" s="275" t="s">
        <v>1057</v>
      </c>
      <c r="D4200" s="275">
        <v>0</v>
      </c>
      <c r="E4200" s="275">
        <v>100</v>
      </c>
      <c r="F4200" s="275" t="s">
        <v>457</v>
      </c>
      <c r="G4200" s="275">
        <v>1</v>
      </c>
      <c r="H4200" s="275">
        <f>'Pixel-System'!AO34</f>
        <v>100</v>
      </c>
      <c r="I4200" s="276" t="s">
        <v>6270</v>
      </c>
      <c r="J4200" s="276">
        <f t="shared" si="65"/>
        <v>10000</v>
      </c>
      <c r="K4200" s="277"/>
    </row>
    <row r="4201" spans="1:11" x14ac:dyDescent="0.15">
      <c r="A4201" s="274">
        <v>4200</v>
      </c>
      <c r="B4201" s="275" t="s">
        <v>4706</v>
      </c>
      <c r="C4201" s="275" t="s">
        <v>1057</v>
      </c>
      <c r="D4201" s="275">
        <v>0</v>
      </c>
      <c r="E4201" s="275">
        <v>100</v>
      </c>
      <c r="F4201" s="275" t="s">
        <v>457</v>
      </c>
      <c r="G4201" s="275">
        <v>1</v>
      </c>
      <c r="H4201" s="275">
        <f>'Pixel-System'!AO35</f>
        <v>100</v>
      </c>
      <c r="I4201" s="276" t="s">
        <v>6270</v>
      </c>
      <c r="J4201" s="276">
        <f t="shared" si="65"/>
        <v>10000</v>
      </c>
      <c r="K4201" s="277"/>
    </row>
    <row r="4202" spans="1:11" x14ac:dyDescent="0.15">
      <c r="A4202" s="274">
        <v>4201</v>
      </c>
      <c r="B4202" s="275" t="s">
        <v>4707</v>
      </c>
      <c r="C4202" s="275" t="s">
        <v>1057</v>
      </c>
      <c r="D4202" s="275">
        <v>0</v>
      </c>
      <c r="E4202" s="275">
        <v>100</v>
      </c>
      <c r="F4202" s="275" t="s">
        <v>457</v>
      </c>
      <c r="G4202" s="275">
        <v>1</v>
      </c>
      <c r="H4202" s="275">
        <f>'Pixel-System'!AO36</f>
        <v>100</v>
      </c>
      <c r="I4202" s="276" t="s">
        <v>6270</v>
      </c>
      <c r="J4202" s="276">
        <f t="shared" si="65"/>
        <v>10000</v>
      </c>
      <c r="K4202" s="277"/>
    </row>
    <row r="4203" spans="1:11" x14ac:dyDescent="0.15">
      <c r="A4203" s="274">
        <v>4202</v>
      </c>
      <c r="B4203" s="275" t="s">
        <v>4708</v>
      </c>
      <c r="C4203" s="275" t="s">
        <v>1057</v>
      </c>
      <c r="D4203" s="275">
        <v>0</v>
      </c>
      <c r="E4203" s="275">
        <v>100</v>
      </c>
      <c r="F4203" s="275" t="s">
        <v>457</v>
      </c>
      <c r="G4203" s="275">
        <v>1</v>
      </c>
      <c r="H4203" s="275">
        <f>'Pixel-System'!AO37</f>
        <v>100</v>
      </c>
      <c r="I4203" s="276" t="s">
        <v>6270</v>
      </c>
      <c r="J4203" s="276">
        <f t="shared" si="65"/>
        <v>10000</v>
      </c>
      <c r="K4203" s="277"/>
    </row>
    <row r="4204" spans="1:11" x14ac:dyDescent="0.15">
      <c r="A4204" s="274">
        <v>4203</v>
      </c>
      <c r="B4204" s="275" t="s">
        <v>4709</v>
      </c>
      <c r="C4204" s="275" t="s">
        <v>1057</v>
      </c>
      <c r="D4204" s="275">
        <v>0</v>
      </c>
      <c r="E4204" s="275">
        <v>100</v>
      </c>
      <c r="F4204" s="275" t="s">
        <v>457</v>
      </c>
      <c r="G4204" s="275">
        <v>1</v>
      </c>
      <c r="H4204" s="275">
        <f>'Pixel-System'!AO38</f>
        <v>100</v>
      </c>
      <c r="I4204" s="276" t="s">
        <v>6270</v>
      </c>
      <c r="J4204" s="276">
        <f t="shared" si="65"/>
        <v>10000</v>
      </c>
      <c r="K4204" s="277"/>
    </row>
    <row r="4205" spans="1:11" x14ac:dyDescent="0.15">
      <c r="A4205" s="274">
        <v>4204</v>
      </c>
      <c r="B4205" s="275" t="s">
        <v>4710</v>
      </c>
      <c r="C4205" s="275" t="s">
        <v>1057</v>
      </c>
      <c r="D4205" s="275">
        <v>0</v>
      </c>
      <c r="E4205" s="275">
        <v>100</v>
      </c>
      <c r="F4205" s="275" t="s">
        <v>457</v>
      </c>
      <c r="G4205" s="275">
        <v>1</v>
      </c>
      <c r="H4205" s="275">
        <f>'Pixel-System'!AO39</f>
        <v>100</v>
      </c>
      <c r="I4205" s="276" t="s">
        <v>6270</v>
      </c>
      <c r="J4205" s="276">
        <f t="shared" si="65"/>
        <v>10000</v>
      </c>
      <c r="K4205" s="277"/>
    </row>
    <row r="4206" spans="1:11" x14ac:dyDescent="0.15">
      <c r="A4206" s="274">
        <v>4205</v>
      </c>
      <c r="B4206" s="275" t="s">
        <v>4711</v>
      </c>
      <c r="C4206" s="275" t="s">
        <v>1057</v>
      </c>
      <c r="D4206" s="275">
        <v>0</v>
      </c>
      <c r="E4206" s="275">
        <v>100</v>
      </c>
      <c r="F4206" s="275" t="s">
        <v>457</v>
      </c>
      <c r="G4206" s="275">
        <v>1</v>
      </c>
      <c r="H4206" s="275">
        <f>'Pixel-System'!AO40</f>
        <v>100</v>
      </c>
      <c r="I4206" s="276" t="s">
        <v>6270</v>
      </c>
      <c r="J4206" s="276">
        <f t="shared" si="65"/>
        <v>10000</v>
      </c>
      <c r="K4206" s="277"/>
    </row>
    <row r="4207" spans="1:11" x14ac:dyDescent="0.15">
      <c r="A4207" s="274">
        <v>4206</v>
      </c>
      <c r="B4207" s="275" t="s">
        <v>4712</v>
      </c>
      <c r="C4207" s="275" t="s">
        <v>1057</v>
      </c>
      <c r="D4207" s="275">
        <v>0</v>
      </c>
      <c r="E4207" s="275">
        <v>100</v>
      </c>
      <c r="F4207" s="275" t="s">
        <v>457</v>
      </c>
      <c r="G4207" s="275">
        <v>1</v>
      </c>
      <c r="H4207" s="275">
        <f>'Pixel-System'!AO41</f>
        <v>100</v>
      </c>
      <c r="I4207" s="276" t="s">
        <v>6270</v>
      </c>
      <c r="J4207" s="276">
        <f t="shared" si="65"/>
        <v>10000</v>
      </c>
      <c r="K4207" s="277"/>
    </row>
    <row r="4208" spans="1:11" x14ac:dyDescent="0.15">
      <c r="A4208" s="274">
        <v>4207</v>
      </c>
      <c r="B4208" s="275" t="s">
        <v>4713</v>
      </c>
      <c r="C4208" s="275" t="s">
        <v>1057</v>
      </c>
      <c r="D4208" s="275">
        <v>0</v>
      </c>
      <c r="E4208" s="275">
        <v>100</v>
      </c>
      <c r="F4208" s="275" t="s">
        <v>457</v>
      </c>
      <c r="G4208" s="275">
        <v>1</v>
      </c>
      <c r="H4208" s="275">
        <f>'Pixel-System'!AO42</f>
        <v>100</v>
      </c>
      <c r="I4208" s="276" t="s">
        <v>6270</v>
      </c>
      <c r="J4208" s="276">
        <f t="shared" si="65"/>
        <v>10000</v>
      </c>
      <c r="K4208" s="277"/>
    </row>
    <row r="4209" spans="1:11" x14ac:dyDescent="0.15">
      <c r="A4209" s="274">
        <v>4208</v>
      </c>
      <c r="B4209" s="275" t="s">
        <v>4714</v>
      </c>
      <c r="C4209" s="275" t="s">
        <v>1057</v>
      </c>
      <c r="D4209" s="275">
        <v>0</v>
      </c>
      <c r="E4209" s="275">
        <v>100</v>
      </c>
      <c r="F4209" s="275" t="s">
        <v>457</v>
      </c>
      <c r="G4209" s="275">
        <v>1</v>
      </c>
      <c r="H4209" s="275">
        <f>'Pixel-System'!AO43</f>
        <v>100</v>
      </c>
      <c r="I4209" s="276" t="s">
        <v>6270</v>
      </c>
      <c r="J4209" s="276">
        <f t="shared" si="65"/>
        <v>10000</v>
      </c>
      <c r="K4209" s="277"/>
    </row>
    <row r="4210" spans="1:11" x14ac:dyDescent="0.15">
      <c r="A4210" s="274">
        <v>4209</v>
      </c>
      <c r="B4210" s="275" t="s">
        <v>4715</v>
      </c>
      <c r="C4210" s="275" t="s">
        <v>1057</v>
      </c>
      <c r="D4210" s="275">
        <v>0</v>
      </c>
      <c r="E4210" s="275">
        <v>100</v>
      </c>
      <c r="F4210" s="275" t="s">
        <v>457</v>
      </c>
      <c r="G4210" s="275">
        <v>1</v>
      </c>
      <c r="H4210" s="275">
        <f>'Pixel-System'!AO44</f>
        <v>100</v>
      </c>
      <c r="I4210" s="276" t="s">
        <v>6270</v>
      </c>
      <c r="J4210" s="276">
        <f t="shared" si="65"/>
        <v>10000</v>
      </c>
      <c r="K4210" s="277"/>
    </row>
    <row r="4211" spans="1:11" x14ac:dyDescent="0.15">
      <c r="A4211" s="274">
        <v>4210</v>
      </c>
      <c r="B4211" s="275" t="s">
        <v>4716</v>
      </c>
      <c r="C4211" s="275" t="s">
        <v>1057</v>
      </c>
      <c r="D4211" s="275">
        <v>0</v>
      </c>
      <c r="E4211" s="275">
        <v>100</v>
      </c>
      <c r="F4211" s="275" t="s">
        <v>457</v>
      </c>
      <c r="G4211" s="275">
        <v>1</v>
      </c>
      <c r="H4211" s="275">
        <f>'Pixel-System'!AO45</f>
        <v>100</v>
      </c>
      <c r="I4211" s="276" t="s">
        <v>6270</v>
      </c>
      <c r="J4211" s="276">
        <f t="shared" si="65"/>
        <v>10000</v>
      </c>
      <c r="K4211" s="277"/>
    </row>
    <row r="4212" spans="1:11" x14ac:dyDescent="0.15">
      <c r="A4212" s="274">
        <v>4211</v>
      </c>
      <c r="B4212" s="275" t="s">
        <v>4717</v>
      </c>
      <c r="C4212" s="275" t="s">
        <v>1057</v>
      </c>
      <c r="D4212" s="275">
        <v>0</v>
      </c>
      <c r="E4212" s="275">
        <v>100</v>
      </c>
      <c r="F4212" s="275" t="s">
        <v>457</v>
      </c>
      <c r="G4212" s="275">
        <v>1</v>
      </c>
      <c r="H4212" s="275">
        <f>'Pixel-System'!AO46</f>
        <v>100</v>
      </c>
      <c r="I4212" s="276" t="s">
        <v>6270</v>
      </c>
      <c r="J4212" s="276">
        <f t="shared" si="65"/>
        <v>10000</v>
      </c>
      <c r="K4212" s="277"/>
    </row>
    <row r="4213" spans="1:11" x14ac:dyDescent="0.15">
      <c r="A4213" s="274">
        <v>4212</v>
      </c>
      <c r="B4213" s="275" t="s">
        <v>4718</v>
      </c>
      <c r="C4213" s="275" t="s">
        <v>1057</v>
      </c>
      <c r="D4213" s="275">
        <v>0</v>
      </c>
      <c r="E4213" s="275">
        <v>100</v>
      </c>
      <c r="F4213" s="275" t="s">
        <v>457</v>
      </c>
      <c r="G4213" s="275">
        <v>1</v>
      </c>
      <c r="H4213" s="275">
        <f>'Pixel-System'!AO47</f>
        <v>100</v>
      </c>
      <c r="I4213" s="276" t="s">
        <v>6270</v>
      </c>
      <c r="J4213" s="276">
        <f t="shared" si="65"/>
        <v>10000</v>
      </c>
      <c r="K4213" s="277"/>
    </row>
    <row r="4214" spans="1:11" x14ac:dyDescent="0.15">
      <c r="A4214" s="274">
        <v>4213</v>
      </c>
      <c r="B4214" s="275" t="s">
        <v>4719</v>
      </c>
      <c r="C4214" s="275" t="s">
        <v>1057</v>
      </c>
      <c r="D4214" s="275">
        <v>0</v>
      </c>
      <c r="E4214" s="275">
        <v>100</v>
      </c>
      <c r="F4214" s="275" t="s">
        <v>457</v>
      </c>
      <c r="G4214" s="275">
        <v>1</v>
      </c>
      <c r="H4214" s="275">
        <f>'Pixel-System'!AO48</f>
        <v>100</v>
      </c>
      <c r="I4214" s="276" t="s">
        <v>6270</v>
      </c>
      <c r="J4214" s="276">
        <f t="shared" si="65"/>
        <v>10000</v>
      </c>
      <c r="K4214" s="277"/>
    </row>
    <row r="4215" spans="1:11" x14ac:dyDescent="0.15">
      <c r="A4215" s="274">
        <v>4214</v>
      </c>
      <c r="B4215" s="275" t="s">
        <v>4720</v>
      </c>
      <c r="C4215" s="275" t="s">
        <v>1057</v>
      </c>
      <c r="D4215" s="275">
        <v>0</v>
      </c>
      <c r="E4215" s="275">
        <v>100</v>
      </c>
      <c r="F4215" s="275" t="s">
        <v>457</v>
      </c>
      <c r="G4215" s="275">
        <v>1</v>
      </c>
      <c r="H4215" s="275">
        <f>'Pixel-System'!AO49</f>
        <v>100</v>
      </c>
      <c r="I4215" s="276" t="s">
        <v>6270</v>
      </c>
      <c r="J4215" s="276">
        <f t="shared" si="65"/>
        <v>10000</v>
      </c>
      <c r="K4215" s="277"/>
    </row>
    <row r="4216" spans="1:11" x14ac:dyDescent="0.15">
      <c r="A4216" s="274">
        <v>4215</v>
      </c>
      <c r="B4216" s="275" t="s">
        <v>4721</v>
      </c>
      <c r="C4216" s="275" t="s">
        <v>1057</v>
      </c>
      <c r="D4216" s="275">
        <v>0</v>
      </c>
      <c r="E4216" s="275">
        <v>100</v>
      </c>
      <c r="F4216" s="275" t="s">
        <v>457</v>
      </c>
      <c r="G4216" s="275">
        <v>1</v>
      </c>
      <c r="H4216" s="275">
        <f>'Pixel-System'!AO50</f>
        <v>100</v>
      </c>
      <c r="I4216" s="276" t="s">
        <v>6270</v>
      </c>
      <c r="J4216" s="276">
        <f t="shared" si="65"/>
        <v>10000</v>
      </c>
      <c r="K4216" s="277"/>
    </row>
    <row r="4217" spans="1:11" x14ac:dyDescent="0.15">
      <c r="A4217" s="274">
        <v>4216</v>
      </c>
      <c r="B4217" s="275" t="s">
        <v>4722</v>
      </c>
      <c r="C4217" s="275" t="s">
        <v>1057</v>
      </c>
      <c r="D4217" s="275">
        <v>0</v>
      </c>
      <c r="E4217" s="275">
        <v>100</v>
      </c>
      <c r="F4217" s="275" t="s">
        <v>457</v>
      </c>
      <c r="G4217" s="275">
        <v>1</v>
      </c>
      <c r="H4217" s="275">
        <f>'Pixel-System'!AO51</f>
        <v>100</v>
      </c>
      <c r="I4217" s="276" t="s">
        <v>6270</v>
      </c>
      <c r="J4217" s="276">
        <f t="shared" si="65"/>
        <v>10000</v>
      </c>
      <c r="K4217" s="277"/>
    </row>
    <row r="4218" spans="1:11" x14ac:dyDescent="0.15">
      <c r="A4218" s="274">
        <v>4217</v>
      </c>
      <c r="B4218" s="275" t="s">
        <v>4723</v>
      </c>
      <c r="C4218" s="275" t="s">
        <v>1057</v>
      </c>
      <c r="D4218" s="275">
        <v>0</v>
      </c>
      <c r="E4218" s="275">
        <v>100</v>
      </c>
      <c r="F4218" s="275" t="s">
        <v>457</v>
      </c>
      <c r="G4218" s="275">
        <v>1</v>
      </c>
      <c r="H4218" s="275">
        <f>'Pixel-System'!AO52</f>
        <v>100</v>
      </c>
      <c r="I4218" s="276" t="s">
        <v>6270</v>
      </c>
      <c r="J4218" s="276">
        <f t="shared" si="65"/>
        <v>10000</v>
      </c>
      <c r="K4218" s="277"/>
    </row>
    <row r="4219" spans="1:11" x14ac:dyDescent="0.15">
      <c r="A4219" s="274">
        <v>4218</v>
      </c>
      <c r="B4219" s="275" t="s">
        <v>4724</v>
      </c>
      <c r="C4219" s="275" t="s">
        <v>1057</v>
      </c>
      <c r="D4219" s="275">
        <v>0</v>
      </c>
      <c r="E4219" s="275">
        <v>100</v>
      </c>
      <c r="F4219" s="275" t="s">
        <v>457</v>
      </c>
      <c r="G4219" s="275">
        <v>1</v>
      </c>
      <c r="H4219" s="275">
        <f>'Pixel-System'!AO53</f>
        <v>100</v>
      </c>
      <c r="I4219" s="276" t="s">
        <v>6270</v>
      </c>
      <c r="J4219" s="276">
        <f t="shared" si="65"/>
        <v>10000</v>
      </c>
      <c r="K4219" s="277"/>
    </row>
    <row r="4220" spans="1:11" x14ac:dyDescent="0.15">
      <c r="A4220" s="274">
        <v>4219</v>
      </c>
      <c r="B4220" s="275" t="s">
        <v>4725</v>
      </c>
      <c r="C4220" s="275" t="s">
        <v>1057</v>
      </c>
      <c r="D4220" s="275">
        <v>0</v>
      </c>
      <c r="E4220" s="275">
        <v>100</v>
      </c>
      <c r="F4220" s="275" t="s">
        <v>457</v>
      </c>
      <c r="G4220" s="275">
        <v>1</v>
      </c>
      <c r="H4220" s="275">
        <f>'Pixel-System'!AO54</f>
        <v>100</v>
      </c>
      <c r="I4220" s="276" t="s">
        <v>6270</v>
      </c>
      <c r="J4220" s="276">
        <f t="shared" si="65"/>
        <v>10000</v>
      </c>
      <c r="K4220" s="277"/>
    </row>
    <row r="4221" spans="1:11" x14ac:dyDescent="0.15">
      <c r="A4221" s="274">
        <v>4220</v>
      </c>
      <c r="B4221" s="275" t="s">
        <v>4726</v>
      </c>
      <c r="C4221" s="275" t="s">
        <v>1057</v>
      </c>
      <c r="D4221" s="275">
        <v>0</v>
      </c>
      <c r="E4221" s="275">
        <v>100</v>
      </c>
      <c r="F4221" s="275" t="s">
        <v>457</v>
      </c>
      <c r="G4221" s="275">
        <v>1</v>
      </c>
      <c r="H4221" s="275">
        <f>'Pixel-System'!AO55</f>
        <v>100</v>
      </c>
      <c r="I4221" s="276" t="s">
        <v>6270</v>
      </c>
      <c r="J4221" s="276">
        <f t="shared" si="65"/>
        <v>10000</v>
      </c>
      <c r="K4221" s="277"/>
    </row>
    <row r="4222" spans="1:11" x14ac:dyDescent="0.15">
      <c r="A4222" s="274">
        <v>4221</v>
      </c>
      <c r="B4222" s="275" t="s">
        <v>4727</v>
      </c>
      <c r="C4222" s="275" t="s">
        <v>1057</v>
      </c>
      <c r="D4222" s="275">
        <v>0</v>
      </c>
      <c r="E4222" s="275">
        <v>100</v>
      </c>
      <c r="F4222" s="275" t="s">
        <v>457</v>
      </c>
      <c r="G4222" s="275">
        <v>1</v>
      </c>
      <c r="H4222" s="275">
        <f>'Pixel-System'!AO56</f>
        <v>100</v>
      </c>
      <c r="I4222" s="276" t="s">
        <v>6270</v>
      </c>
      <c r="J4222" s="276">
        <f t="shared" si="65"/>
        <v>10000</v>
      </c>
      <c r="K4222" s="277"/>
    </row>
    <row r="4223" spans="1:11" x14ac:dyDescent="0.15">
      <c r="A4223" s="274">
        <v>4222</v>
      </c>
      <c r="B4223" s="275" t="s">
        <v>4728</v>
      </c>
      <c r="C4223" s="275" t="s">
        <v>1057</v>
      </c>
      <c r="D4223" s="275">
        <v>0</v>
      </c>
      <c r="E4223" s="275">
        <v>100</v>
      </c>
      <c r="F4223" s="275" t="s">
        <v>457</v>
      </c>
      <c r="G4223" s="275">
        <v>1</v>
      </c>
      <c r="H4223" s="275">
        <f>'Pixel-System'!AO57</f>
        <v>100</v>
      </c>
      <c r="I4223" s="276" t="s">
        <v>6270</v>
      </c>
      <c r="J4223" s="276">
        <f t="shared" si="65"/>
        <v>10000</v>
      </c>
      <c r="K4223" s="277"/>
    </row>
    <row r="4224" spans="1:11" x14ac:dyDescent="0.15">
      <c r="A4224" s="274">
        <v>4223</v>
      </c>
      <c r="B4224" s="275" t="s">
        <v>4729</v>
      </c>
      <c r="C4224" s="275" t="s">
        <v>1057</v>
      </c>
      <c r="D4224" s="275">
        <v>0</v>
      </c>
      <c r="E4224" s="275">
        <v>100</v>
      </c>
      <c r="F4224" s="275" t="s">
        <v>457</v>
      </c>
      <c r="G4224" s="275">
        <v>1</v>
      </c>
      <c r="H4224" s="275">
        <f>'Pixel-System'!AO58</f>
        <v>100</v>
      </c>
      <c r="I4224" s="276" t="s">
        <v>6270</v>
      </c>
      <c r="J4224" s="276">
        <f t="shared" si="65"/>
        <v>10000</v>
      </c>
      <c r="K4224" s="277"/>
    </row>
    <row r="4225" spans="1:11" x14ac:dyDescent="0.15">
      <c r="A4225" s="274">
        <v>4224</v>
      </c>
      <c r="B4225" s="275" t="s">
        <v>4730</v>
      </c>
      <c r="C4225" s="275" t="s">
        <v>1057</v>
      </c>
      <c r="D4225" s="275">
        <v>0</v>
      </c>
      <c r="E4225" s="275">
        <v>100</v>
      </c>
      <c r="F4225" s="275" t="s">
        <v>457</v>
      </c>
      <c r="G4225" s="275">
        <v>1</v>
      </c>
      <c r="H4225" s="275">
        <f>'Pixel-System'!AO59</f>
        <v>100</v>
      </c>
      <c r="I4225" s="276" t="s">
        <v>6270</v>
      </c>
      <c r="J4225" s="276">
        <f t="shared" si="65"/>
        <v>10000</v>
      </c>
      <c r="K4225" s="277"/>
    </row>
    <row r="4226" spans="1:11" x14ac:dyDescent="0.15">
      <c r="A4226" s="274">
        <v>4225</v>
      </c>
      <c r="B4226" s="275" t="s">
        <v>4731</v>
      </c>
      <c r="C4226" s="275" t="s">
        <v>1057</v>
      </c>
      <c r="D4226" s="275">
        <v>0</v>
      </c>
      <c r="E4226" s="275">
        <v>100</v>
      </c>
      <c r="F4226" s="275" t="s">
        <v>457</v>
      </c>
      <c r="G4226" s="275">
        <v>1</v>
      </c>
      <c r="H4226" s="275">
        <f>'Pixel-System'!AO60</f>
        <v>100</v>
      </c>
      <c r="I4226" s="276" t="s">
        <v>6270</v>
      </c>
      <c r="J4226" s="276">
        <f t="shared" si="65"/>
        <v>10000</v>
      </c>
      <c r="K4226" s="277"/>
    </row>
    <row r="4227" spans="1:11" x14ac:dyDescent="0.15">
      <c r="A4227" s="274">
        <v>4226</v>
      </c>
      <c r="B4227" s="275" t="s">
        <v>4732</v>
      </c>
      <c r="C4227" s="275" t="s">
        <v>1057</v>
      </c>
      <c r="D4227" s="275">
        <v>0</v>
      </c>
      <c r="E4227" s="275">
        <v>100</v>
      </c>
      <c r="F4227" s="275" t="s">
        <v>457</v>
      </c>
      <c r="G4227" s="275">
        <v>1</v>
      </c>
      <c r="H4227" s="275">
        <f>'Pixel-System'!AO61</f>
        <v>100</v>
      </c>
      <c r="I4227" s="276" t="s">
        <v>6270</v>
      </c>
      <c r="J4227" s="276">
        <f t="shared" si="65"/>
        <v>10000</v>
      </c>
      <c r="K4227" s="277"/>
    </row>
    <row r="4228" spans="1:11" x14ac:dyDescent="0.15">
      <c r="A4228" s="274">
        <v>4227</v>
      </c>
      <c r="B4228" s="275" t="s">
        <v>4733</v>
      </c>
      <c r="C4228" s="275" t="s">
        <v>1057</v>
      </c>
      <c r="D4228" s="275">
        <v>0</v>
      </c>
      <c r="E4228" s="275">
        <v>100</v>
      </c>
      <c r="F4228" s="275" t="s">
        <v>457</v>
      </c>
      <c r="G4228" s="275">
        <v>1</v>
      </c>
      <c r="H4228" s="275">
        <f>'Pixel-System'!AO62</f>
        <v>100</v>
      </c>
      <c r="I4228" s="276" t="s">
        <v>6270</v>
      </c>
      <c r="J4228" s="276">
        <f t="shared" si="65"/>
        <v>10000</v>
      </c>
      <c r="K4228" s="277"/>
    </row>
    <row r="4229" spans="1:11" x14ac:dyDescent="0.15">
      <c r="A4229" s="274">
        <v>4228</v>
      </c>
      <c r="B4229" s="275" t="s">
        <v>4734</v>
      </c>
      <c r="C4229" s="275" t="s">
        <v>1057</v>
      </c>
      <c r="D4229" s="275">
        <v>0</v>
      </c>
      <c r="E4229" s="275">
        <v>100</v>
      </c>
      <c r="F4229" s="275" t="s">
        <v>457</v>
      </c>
      <c r="G4229" s="275">
        <v>1</v>
      </c>
      <c r="H4229" s="275">
        <f>'Pixel-System'!AO63</f>
        <v>100</v>
      </c>
      <c r="I4229" s="276" t="s">
        <v>6270</v>
      </c>
      <c r="J4229" s="276">
        <f t="shared" si="65"/>
        <v>10000</v>
      </c>
      <c r="K4229" s="277"/>
    </row>
    <row r="4230" spans="1:11" x14ac:dyDescent="0.15">
      <c r="A4230" s="274">
        <v>4229</v>
      </c>
      <c r="B4230" s="275" t="s">
        <v>4735</v>
      </c>
      <c r="C4230" s="275" t="s">
        <v>1057</v>
      </c>
      <c r="D4230" s="275">
        <v>0</v>
      </c>
      <c r="E4230" s="275">
        <v>100</v>
      </c>
      <c r="F4230" s="275" t="s">
        <v>457</v>
      </c>
      <c r="G4230" s="275">
        <v>1</v>
      </c>
      <c r="H4230" s="275">
        <f>'Pixel-System'!AO64</f>
        <v>100</v>
      </c>
      <c r="I4230" s="276" t="s">
        <v>6270</v>
      </c>
      <c r="J4230" s="276">
        <f t="shared" si="65"/>
        <v>10000</v>
      </c>
      <c r="K4230" s="277"/>
    </row>
    <row r="4231" spans="1:11" x14ac:dyDescent="0.15">
      <c r="A4231" s="274">
        <v>4230</v>
      </c>
      <c r="B4231" s="275" t="s">
        <v>4736</v>
      </c>
      <c r="C4231" s="275" t="s">
        <v>1057</v>
      </c>
      <c r="D4231" s="275">
        <v>0</v>
      </c>
      <c r="E4231" s="275">
        <v>100</v>
      </c>
      <c r="F4231" s="275" t="s">
        <v>457</v>
      </c>
      <c r="G4231" s="275">
        <v>1</v>
      </c>
      <c r="H4231" s="275">
        <f>'Pixel-System'!AO65</f>
        <v>100</v>
      </c>
      <c r="I4231" s="276" t="s">
        <v>6270</v>
      </c>
      <c r="J4231" s="276">
        <f t="shared" si="65"/>
        <v>10000</v>
      </c>
      <c r="K4231" s="277"/>
    </row>
    <row r="4232" spans="1:11" x14ac:dyDescent="0.15">
      <c r="A4232" s="274">
        <v>4231</v>
      </c>
      <c r="B4232" s="275" t="s">
        <v>4737</v>
      </c>
      <c r="C4232" s="275" t="s">
        <v>1057</v>
      </c>
      <c r="D4232" s="275">
        <v>0</v>
      </c>
      <c r="E4232" s="275">
        <v>100</v>
      </c>
      <c r="F4232" s="275" t="s">
        <v>457</v>
      </c>
      <c r="G4232" s="275">
        <v>1</v>
      </c>
      <c r="H4232" s="275">
        <f>'Pixel-System'!AO66</f>
        <v>100</v>
      </c>
      <c r="I4232" s="276" t="s">
        <v>6270</v>
      </c>
      <c r="J4232" s="276">
        <f t="shared" si="65"/>
        <v>10000</v>
      </c>
      <c r="K4232" s="277"/>
    </row>
    <row r="4233" spans="1:11" x14ac:dyDescent="0.15">
      <c r="A4233" s="274">
        <v>4232</v>
      </c>
      <c r="B4233" s="275" t="s">
        <v>4738</v>
      </c>
      <c r="C4233" s="275" t="s">
        <v>1057</v>
      </c>
      <c r="D4233" s="275">
        <v>0</v>
      </c>
      <c r="E4233" s="275">
        <v>100</v>
      </c>
      <c r="F4233" s="275" t="s">
        <v>457</v>
      </c>
      <c r="G4233" s="275">
        <v>1</v>
      </c>
      <c r="H4233" s="275">
        <f>'Pixel-System'!AO67</f>
        <v>100</v>
      </c>
      <c r="I4233" s="276" t="s">
        <v>6270</v>
      </c>
      <c r="J4233" s="276">
        <f t="shared" si="65"/>
        <v>10000</v>
      </c>
      <c r="K4233" s="277"/>
    </row>
    <row r="4234" spans="1:11" x14ac:dyDescent="0.15">
      <c r="A4234" s="274">
        <v>4233</v>
      </c>
      <c r="B4234" s="275" t="s">
        <v>4739</v>
      </c>
      <c r="C4234" s="275" t="s">
        <v>1057</v>
      </c>
      <c r="D4234" s="275">
        <v>0</v>
      </c>
      <c r="E4234" s="275">
        <v>100</v>
      </c>
      <c r="F4234" s="275" t="s">
        <v>457</v>
      </c>
      <c r="G4234" s="275">
        <v>1</v>
      </c>
      <c r="H4234" s="275">
        <f>'Pixel-System'!AO68</f>
        <v>100</v>
      </c>
      <c r="I4234" s="276" t="s">
        <v>6270</v>
      </c>
      <c r="J4234" s="276">
        <f t="shared" si="65"/>
        <v>10000</v>
      </c>
      <c r="K4234" s="277"/>
    </row>
    <row r="4235" spans="1:11" x14ac:dyDescent="0.15">
      <c r="A4235" s="274">
        <v>4234</v>
      </c>
      <c r="B4235" s="275" t="s">
        <v>4740</v>
      </c>
      <c r="C4235" s="275" t="s">
        <v>1057</v>
      </c>
      <c r="D4235" s="275">
        <v>0</v>
      </c>
      <c r="E4235" s="275">
        <v>100</v>
      </c>
      <c r="F4235" s="275" t="s">
        <v>457</v>
      </c>
      <c r="G4235" s="275">
        <v>1</v>
      </c>
      <c r="H4235" s="275">
        <f>'Pixel-System'!AO69</f>
        <v>100</v>
      </c>
      <c r="I4235" s="276" t="s">
        <v>6270</v>
      </c>
      <c r="J4235" s="276">
        <f t="shared" si="65"/>
        <v>10000</v>
      </c>
      <c r="K4235" s="277"/>
    </row>
    <row r="4236" spans="1:11" x14ac:dyDescent="0.15">
      <c r="A4236" s="274">
        <v>4235</v>
      </c>
      <c r="B4236" s="275" t="s">
        <v>4741</v>
      </c>
      <c r="C4236" s="275" t="s">
        <v>1057</v>
      </c>
      <c r="D4236" s="275">
        <v>0</v>
      </c>
      <c r="E4236" s="275">
        <v>100</v>
      </c>
      <c r="F4236" s="275" t="s">
        <v>457</v>
      </c>
      <c r="G4236" s="275">
        <v>1</v>
      </c>
      <c r="H4236" s="275">
        <f>'Pixel-System'!AO70</f>
        <v>100</v>
      </c>
      <c r="I4236" s="276" t="s">
        <v>6270</v>
      </c>
      <c r="J4236" s="276">
        <f t="shared" si="65"/>
        <v>10000</v>
      </c>
      <c r="K4236" s="277"/>
    </row>
    <row r="4237" spans="1:11" x14ac:dyDescent="0.15">
      <c r="A4237" s="274">
        <v>4236</v>
      </c>
      <c r="B4237" s="275" t="s">
        <v>4742</v>
      </c>
      <c r="C4237" s="275" t="s">
        <v>1057</v>
      </c>
      <c r="D4237" s="275">
        <v>0</v>
      </c>
      <c r="E4237" s="275">
        <v>100</v>
      </c>
      <c r="F4237" s="275" t="s">
        <v>457</v>
      </c>
      <c r="G4237" s="275">
        <v>1</v>
      </c>
      <c r="H4237" s="275">
        <f>'Pixel-System'!AO71</f>
        <v>100</v>
      </c>
      <c r="I4237" s="276" t="s">
        <v>6270</v>
      </c>
      <c r="J4237" s="276">
        <f t="shared" ref="J4237:J4300" si="66">H4237*100</f>
        <v>10000</v>
      </c>
      <c r="K4237" s="277"/>
    </row>
    <row r="4238" spans="1:11" x14ac:dyDescent="0.15">
      <c r="A4238" s="274">
        <v>4237</v>
      </c>
      <c r="B4238" s="275" t="s">
        <v>4743</v>
      </c>
      <c r="C4238" s="275" t="s">
        <v>1057</v>
      </c>
      <c r="D4238" s="275">
        <v>0</v>
      </c>
      <c r="E4238" s="275">
        <v>100</v>
      </c>
      <c r="F4238" s="275" t="s">
        <v>457</v>
      </c>
      <c r="G4238" s="275">
        <v>1</v>
      </c>
      <c r="H4238" s="275">
        <f>'Pixel-System'!AO72</f>
        <v>100</v>
      </c>
      <c r="I4238" s="276" t="s">
        <v>6270</v>
      </c>
      <c r="J4238" s="276">
        <f t="shared" si="66"/>
        <v>10000</v>
      </c>
      <c r="K4238" s="277"/>
    </row>
    <row r="4239" spans="1:11" x14ac:dyDescent="0.15">
      <c r="A4239" s="274">
        <v>4238</v>
      </c>
      <c r="B4239" s="275" t="s">
        <v>4744</v>
      </c>
      <c r="C4239" s="275" t="s">
        <v>1057</v>
      </c>
      <c r="D4239" s="275">
        <v>0</v>
      </c>
      <c r="E4239" s="275">
        <v>100</v>
      </c>
      <c r="F4239" s="275" t="s">
        <v>457</v>
      </c>
      <c r="G4239" s="275">
        <v>1</v>
      </c>
      <c r="H4239" s="275">
        <f>'Pixel-System'!AO73</f>
        <v>100</v>
      </c>
      <c r="I4239" s="276" t="s">
        <v>6270</v>
      </c>
      <c r="J4239" s="276">
        <f t="shared" si="66"/>
        <v>10000</v>
      </c>
      <c r="K4239" s="277"/>
    </row>
    <row r="4240" spans="1:11" x14ac:dyDescent="0.15">
      <c r="A4240" s="274">
        <v>4239</v>
      </c>
      <c r="B4240" s="275" t="s">
        <v>4745</v>
      </c>
      <c r="C4240" s="275" t="s">
        <v>1057</v>
      </c>
      <c r="D4240" s="275">
        <v>0</v>
      </c>
      <c r="E4240" s="275">
        <v>100</v>
      </c>
      <c r="F4240" s="275" t="s">
        <v>457</v>
      </c>
      <c r="G4240" s="275">
        <v>1</v>
      </c>
      <c r="H4240" s="275">
        <f>'Pixel-System'!AO74</f>
        <v>100</v>
      </c>
      <c r="I4240" s="276" t="s">
        <v>6270</v>
      </c>
      <c r="J4240" s="276">
        <f t="shared" si="66"/>
        <v>10000</v>
      </c>
      <c r="K4240" s="277"/>
    </row>
    <row r="4241" spans="1:11" x14ac:dyDescent="0.15">
      <c r="A4241" s="274">
        <v>4240</v>
      </c>
      <c r="B4241" s="275" t="s">
        <v>4746</v>
      </c>
      <c r="C4241" s="275" t="s">
        <v>1057</v>
      </c>
      <c r="D4241" s="275">
        <v>0</v>
      </c>
      <c r="E4241" s="275">
        <v>100</v>
      </c>
      <c r="F4241" s="275" t="s">
        <v>457</v>
      </c>
      <c r="G4241" s="275">
        <v>1</v>
      </c>
      <c r="H4241" s="275">
        <f>'Pixel-System'!AO75</f>
        <v>100</v>
      </c>
      <c r="I4241" s="276" t="s">
        <v>6270</v>
      </c>
      <c r="J4241" s="276">
        <f t="shared" si="66"/>
        <v>10000</v>
      </c>
      <c r="K4241" s="277"/>
    </row>
    <row r="4242" spans="1:11" x14ac:dyDescent="0.15">
      <c r="A4242" s="274">
        <v>4241</v>
      </c>
      <c r="B4242" s="275" t="s">
        <v>4747</v>
      </c>
      <c r="C4242" s="275" t="s">
        <v>1057</v>
      </c>
      <c r="D4242" s="275">
        <v>0</v>
      </c>
      <c r="E4242" s="275">
        <v>100</v>
      </c>
      <c r="F4242" s="275" t="s">
        <v>457</v>
      </c>
      <c r="G4242" s="275">
        <v>1</v>
      </c>
      <c r="H4242" s="275">
        <f>'Pixel-System'!AO76</f>
        <v>100</v>
      </c>
      <c r="I4242" s="276" t="s">
        <v>6270</v>
      </c>
      <c r="J4242" s="276">
        <f t="shared" si="66"/>
        <v>10000</v>
      </c>
      <c r="K4242" s="277"/>
    </row>
    <row r="4243" spans="1:11" x14ac:dyDescent="0.15">
      <c r="A4243" s="274">
        <v>4242</v>
      </c>
      <c r="B4243" s="275" t="s">
        <v>4748</v>
      </c>
      <c r="C4243" s="275" t="s">
        <v>1057</v>
      </c>
      <c r="D4243" s="275">
        <v>0</v>
      </c>
      <c r="E4243" s="275">
        <v>100</v>
      </c>
      <c r="F4243" s="275" t="s">
        <v>457</v>
      </c>
      <c r="G4243" s="275">
        <v>1</v>
      </c>
      <c r="H4243" s="275">
        <f>'Pixel-System'!AO77</f>
        <v>100</v>
      </c>
      <c r="I4243" s="276" t="s">
        <v>6270</v>
      </c>
      <c r="J4243" s="276">
        <f t="shared" si="66"/>
        <v>10000</v>
      </c>
      <c r="K4243" s="277"/>
    </row>
    <row r="4244" spans="1:11" x14ac:dyDescent="0.15">
      <c r="A4244" s="274">
        <v>4243</v>
      </c>
      <c r="B4244" s="275" t="s">
        <v>4749</v>
      </c>
      <c r="C4244" s="275" t="s">
        <v>1057</v>
      </c>
      <c r="D4244" s="275">
        <v>0</v>
      </c>
      <c r="E4244" s="275">
        <v>100</v>
      </c>
      <c r="F4244" s="275" t="s">
        <v>457</v>
      </c>
      <c r="G4244" s="275">
        <v>1</v>
      </c>
      <c r="H4244" s="275">
        <f>'Pixel-System'!AO78</f>
        <v>100</v>
      </c>
      <c r="I4244" s="276" t="s">
        <v>6270</v>
      </c>
      <c r="J4244" s="276">
        <f t="shared" si="66"/>
        <v>10000</v>
      </c>
      <c r="K4244" s="277"/>
    </row>
    <row r="4245" spans="1:11" x14ac:dyDescent="0.15">
      <c r="A4245" s="274">
        <v>4244</v>
      </c>
      <c r="B4245" s="275" t="s">
        <v>4750</v>
      </c>
      <c r="C4245" s="275" t="s">
        <v>1057</v>
      </c>
      <c r="D4245" s="275">
        <v>0</v>
      </c>
      <c r="E4245" s="275">
        <v>100</v>
      </c>
      <c r="F4245" s="275" t="s">
        <v>457</v>
      </c>
      <c r="G4245" s="275">
        <v>1</v>
      </c>
      <c r="H4245" s="275">
        <f>'Pixel-System'!AO79</f>
        <v>100</v>
      </c>
      <c r="I4245" s="276" t="s">
        <v>6270</v>
      </c>
      <c r="J4245" s="276">
        <f t="shared" si="66"/>
        <v>10000</v>
      </c>
      <c r="K4245" s="277"/>
    </row>
    <row r="4246" spans="1:11" x14ac:dyDescent="0.15">
      <c r="A4246" s="274">
        <v>4245</v>
      </c>
      <c r="B4246" s="275" t="s">
        <v>4751</v>
      </c>
      <c r="C4246" s="275" t="s">
        <v>1057</v>
      </c>
      <c r="D4246" s="275">
        <v>0</v>
      </c>
      <c r="E4246" s="275">
        <v>100</v>
      </c>
      <c r="F4246" s="275" t="s">
        <v>457</v>
      </c>
      <c r="G4246" s="275">
        <v>1</v>
      </c>
      <c r="H4246" s="275">
        <f>'Pixel-System'!AO80</f>
        <v>100</v>
      </c>
      <c r="I4246" s="276" t="s">
        <v>6270</v>
      </c>
      <c r="J4246" s="276">
        <f t="shared" si="66"/>
        <v>10000</v>
      </c>
      <c r="K4246" s="277"/>
    </row>
    <row r="4247" spans="1:11" x14ac:dyDescent="0.15">
      <c r="A4247" s="274">
        <v>4246</v>
      </c>
      <c r="B4247" s="275" t="s">
        <v>4752</v>
      </c>
      <c r="C4247" s="275" t="s">
        <v>1057</v>
      </c>
      <c r="D4247" s="275">
        <v>0</v>
      </c>
      <c r="E4247" s="275">
        <v>100</v>
      </c>
      <c r="F4247" s="275" t="s">
        <v>457</v>
      </c>
      <c r="G4247" s="275">
        <v>1</v>
      </c>
      <c r="H4247" s="275">
        <f>'Pixel-System'!AO81</f>
        <v>100</v>
      </c>
      <c r="I4247" s="276" t="s">
        <v>6270</v>
      </c>
      <c r="J4247" s="276">
        <f t="shared" si="66"/>
        <v>10000</v>
      </c>
      <c r="K4247" s="277"/>
    </row>
    <row r="4248" spans="1:11" x14ac:dyDescent="0.15">
      <c r="A4248" s="274">
        <v>4247</v>
      </c>
      <c r="B4248" s="275" t="s">
        <v>4753</v>
      </c>
      <c r="C4248" s="275" t="s">
        <v>1057</v>
      </c>
      <c r="D4248" s="275">
        <v>0</v>
      </c>
      <c r="E4248" s="275">
        <v>100</v>
      </c>
      <c r="F4248" s="275" t="s">
        <v>457</v>
      </c>
      <c r="G4248" s="275">
        <v>1</v>
      </c>
      <c r="H4248" s="275">
        <f>'Pixel-System'!AO82</f>
        <v>100</v>
      </c>
      <c r="I4248" s="276" t="s">
        <v>6270</v>
      </c>
      <c r="J4248" s="276">
        <f t="shared" si="66"/>
        <v>10000</v>
      </c>
      <c r="K4248" s="277"/>
    </row>
    <row r="4249" spans="1:11" x14ac:dyDescent="0.15">
      <c r="A4249" s="274">
        <v>4248</v>
      </c>
      <c r="B4249" s="275" t="s">
        <v>4754</v>
      </c>
      <c r="C4249" s="275" t="s">
        <v>1057</v>
      </c>
      <c r="D4249" s="275">
        <v>0</v>
      </c>
      <c r="E4249" s="275">
        <v>100</v>
      </c>
      <c r="F4249" s="275" t="s">
        <v>457</v>
      </c>
      <c r="G4249" s="275">
        <v>1</v>
      </c>
      <c r="H4249" s="275">
        <f>'Pixel-System'!AO83</f>
        <v>100</v>
      </c>
      <c r="I4249" s="276" t="s">
        <v>6270</v>
      </c>
      <c r="J4249" s="276">
        <f t="shared" si="66"/>
        <v>10000</v>
      </c>
      <c r="K4249" s="277"/>
    </row>
    <row r="4250" spans="1:11" x14ac:dyDescent="0.15">
      <c r="A4250" s="274">
        <v>4249</v>
      </c>
      <c r="B4250" s="275" t="s">
        <v>4755</v>
      </c>
      <c r="C4250" s="275" t="s">
        <v>1057</v>
      </c>
      <c r="D4250" s="275">
        <v>0</v>
      </c>
      <c r="E4250" s="275">
        <v>100</v>
      </c>
      <c r="F4250" s="275" t="s">
        <v>457</v>
      </c>
      <c r="G4250" s="275">
        <v>1</v>
      </c>
      <c r="H4250" s="275">
        <f>'Pixel-System'!AO84</f>
        <v>100</v>
      </c>
      <c r="I4250" s="276" t="s">
        <v>6270</v>
      </c>
      <c r="J4250" s="276">
        <f t="shared" si="66"/>
        <v>10000</v>
      </c>
      <c r="K4250" s="277"/>
    </row>
    <row r="4251" spans="1:11" x14ac:dyDescent="0.15">
      <c r="A4251" s="274">
        <v>4250</v>
      </c>
      <c r="B4251" s="275" t="s">
        <v>4756</v>
      </c>
      <c r="C4251" s="275" t="s">
        <v>1057</v>
      </c>
      <c r="D4251" s="275">
        <v>0</v>
      </c>
      <c r="E4251" s="275">
        <v>100</v>
      </c>
      <c r="F4251" s="275" t="s">
        <v>457</v>
      </c>
      <c r="G4251" s="275">
        <v>1</v>
      </c>
      <c r="H4251" s="275">
        <f>'Pixel-System'!AO85</f>
        <v>100</v>
      </c>
      <c r="I4251" s="276" t="s">
        <v>6270</v>
      </c>
      <c r="J4251" s="276">
        <f t="shared" si="66"/>
        <v>10000</v>
      </c>
      <c r="K4251" s="277"/>
    </row>
    <row r="4252" spans="1:11" x14ac:dyDescent="0.15">
      <c r="A4252" s="274">
        <v>4251</v>
      </c>
      <c r="B4252" s="275" t="s">
        <v>4757</v>
      </c>
      <c r="C4252" s="275" t="s">
        <v>1057</v>
      </c>
      <c r="D4252" s="275">
        <v>0</v>
      </c>
      <c r="E4252" s="275">
        <v>100</v>
      </c>
      <c r="F4252" s="275" t="s">
        <v>457</v>
      </c>
      <c r="G4252" s="275">
        <v>1</v>
      </c>
      <c r="H4252" s="275">
        <f>'Pixel-System'!AO86</f>
        <v>100</v>
      </c>
      <c r="I4252" s="276" t="s">
        <v>6270</v>
      </c>
      <c r="J4252" s="276">
        <f t="shared" si="66"/>
        <v>10000</v>
      </c>
      <c r="K4252" s="277"/>
    </row>
    <row r="4253" spans="1:11" x14ac:dyDescent="0.15">
      <c r="A4253" s="274">
        <v>4252</v>
      </c>
      <c r="B4253" s="275" t="s">
        <v>4758</v>
      </c>
      <c r="C4253" s="275" t="s">
        <v>1057</v>
      </c>
      <c r="D4253" s="275">
        <v>0</v>
      </c>
      <c r="E4253" s="275">
        <v>100</v>
      </c>
      <c r="F4253" s="275" t="s">
        <v>457</v>
      </c>
      <c r="G4253" s="275">
        <v>1</v>
      </c>
      <c r="H4253" s="275">
        <f>'Pixel-System'!AO87</f>
        <v>100</v>
      </c>
      <c r="I4253" s="276" t="s">
        <v>6270</v>
      </c>
      <c r="J4253" s="276">
        <f t="shared" si="66"/>
        <v>10000</v>
      </c>
      <c r="K4253" s="277"/>
    </row>
    <row r="4254" spans="1:11" x14ac:dyDescent="0.15">
      <c r="A4254" s="274">
        <v>4253</v>
      </c>
      <c r="B4254" s="275" t="s">
        <v>4759</v>
      </c>
      <c r="C4254" s="275" t="s">
        <v>1057</v>
      </c>
      <c r="D4254" s="275">
        <v>0</v>
      </c>
      <c r="E4254" s="275">
        <v>100</v>
      </c>
      <c r="F4254" s="275" t="s">
        <v>457</v>
      </c>
      <c r="G4254" s="275">
        <v>1</v>
      </c>
      <c r="H4254" s="275">
        <f>'Pixel-System'!AO88</f>
        <v>100</v>
      </c>
      <c r="I4254" s="276" t="s">
        <v>6270</v>
      </c>
      <c r="J4254" s="276">
        <f t="shared" si="66"/>
        <v>10000</v>
      </c>
      <c r="K4254" s="277"/>
    </row>
    <row r="4255" spans="1:11" x14ac:dyDescent="0.15">
      <c r="A4255" s="274">
        <v>4254</v>
      </c>
      <c r="B4255" s="275" t="s">
        <v>4760</v>
      </c>
      <c r="C4255" s="275" t="s">
        <v>1057</v>
      </c>
      <c r="D4255" s="275">
        <v>0</v>
      </c>
      <c r="E4255" s="275">
        <v>100</v>
      </c>
      <c r="F4255" s="275" t="s">
        <v>457</v>
      </c>
      <c r="G4255" s="275">
        <v>1</v>
      </c>
      <c r="H4255" s="275">
        <f>'Pixel-System'!AO89</f>
        <v>100</v>
      </c>
      <c r="I4255" s="276" t="s">
        <v>6270</v>
      </c>
      <c r="J4255" s="276">
        <f t="shared" si="66"/>
        <v>10000</v>
      </c>
      <c r="K4255" s="277"/>
    </row>
    <row r="4256" spans="1:11" x14ac:dyDescent="0.15">
      <c r="A4256" s="274">
        <v>4255</v>
      </c>
      <c r="B4256" s="275" t="s">
        <v>4761</v>
      </c>
      <c r="C4256" s="275" t="s">
        <v>1057</v>
      </c>
      <c r="D4256" s="275">
        <v>0</v>
      </c>
      <c r="E4256" s="275">
        <v>100</v>
      </c>
      <c r="F4256" s="275" t="s">
        <v>457</v>
      </c>
      <c r="G4256" s="275">
        <v>1</v>
      </c>
      <c r="H4256" s="275">
        <f>'Pixel-System'!AO90</f>
        <v>100</v>
      </c>
      <c r="I4256" s="276" t="s">
        <v>6270</v>
      </c>
      <c r="J4256" s="276">
        <f t="shared" si="66"/>
        <v>10000</v>
      </c>
      <c r="K4256" s="277"/>
    </row>
    <row r="4257" spans="1:11" x14ac:dyDescent="0.15">
      <c r="A4257" s="274">
        <v>4256</v>
      </c>
      <c r="B4257" s="275" t="s">
        <v>4762</v>
      </c>
      <c r="C4257" s="275" t="s">
        <v>1057</v>
      </c>
      <c r="D4257" s="275">
        <v>0</v>
      </c>
      <c r="E4257" s="275">
        <v>100</v>
      </c>
      <c r="F4257" s="275" t="s">
        <v>457</v>
      </c>
      <c r="G4257" s="275">
        <v>1</v>
      </c>
      <c r="H4257" s="275">
        <f>'Pixel-System'!AO91</f>
        <v>100</v>
      </c>
      <c r="I4257" s="276" t="s">
        <v>6270</v>
      </c>
      <c r="J4257" s="276">
        <f t="shared" si="66"/>
        <v>10000</v>
      </c>
      <c r="K4257" s="277"/>
    </row>
    <row r="4258" spans="1:11" x14ac:dyDescent="0.15">
      <c r="A4258" s="274">
        <v>4257</v>
      </c>
      <c r="B4258" s="275" t="s">
        <v>4763</v>
      </c>
      <c r="C4258" s="275" t="s">
        <v>1057</v>
      </c>
      <c r="D4258" s="275">
        <v>0</v>
      </c>
      <c r="E4258" s="275">
        <v>100</v>
      </c>
      <c r="F4258" s="275" t="s">
        <v>457</v>
      </c>
      <c r="G4258" s="275">
        <v>1</v>
      </c>
      <c r="H4258" s="275">
        <f>'Pixel-System'!AO92</f>
        <v>100</v>
      </c>
      <c r="I4258" s="276" t="s">
        <v>6270</v>
      </c>
      <c r="J4258" s="276">
        <f t="shared" si="66"/>
        <v>10000</v>
      </c>
      <c r="K4258" s="277"/>
    </row>
    <row r="4259" spans="1:11" x14ac:dyDescent="0.15">
      <c r="A4259" s="274">
        <v>4258</v>
      </c>
      <c r="B4259" s="275" t="s">
        <v>4764</v>
      </c>
      <c r="C4259" s="275" t="s">
        <v>1057</v>
      </c>
      <c r="D4259" s="275">
        <v>0</v>
      </c>
      <c r="E4259" s="275">
        <v>100</v>
      </c>
      <c r="F4259" s="275" t="s">
        <v>457</v>
      </c>
      <c r="G4259" s="275">
        <v>1</v>
      </c>
      <c r="H4259" s="275">
        <f>'Pixel-System'!AO93</f>
        <v>100</v>
      </c>
      <c r="I4259" s="276" t="s">
        <v>6270</v>
      </c>
      <c r="J4259" s="276">
        <f t="shared" si="66"/>
        <v>10000</v>
      </c>
      <c r="K4259" s="277"/>
    </row>
    <row r="4260" spans="1:11" x14ac:dyDescent="0.15">
      <c r="A4260" s="274">
        <v>4259</v>
      </c>
      <c r="B4260" s="275" t="s">
        <v>4765</v>
      </c>
      <c r="C4260" s="275" t="s">
        <v>1057</v>
      </c>
      <c r="D4260" s="275">
        <v>0</v>
      </c>
      <c r="E4260" s="275">
        <v>100</v>
      </c>
      <c r="F4260" s="275" t="s">
        <v>457</v>
      </c>
      <c r="G4260" s="275">
        <v>1</v>
      </c>
      <c r="H4260" s="275">
        <f>'Pixel-System'!AO94</f>
        <v>100</v>
      </c>
      <c r="I4260" s="276" t="s">
        <v>6270</v>
      </c>
      <c r="J4260" s="276">
        <f t="shared" si="66"/>
        <v>10000</v>
      </c>
      <c r="K4260" s="277"/>
    </row>
    <row r="4261" spans="1:11" x14ac:dyDescent="0.15">
      <c r="A4261" s="274">
        <v>4260</v>
      </c>
      <c r="B4261" s="275" t="s">
        <v>4766</v>
      </c>
      <c r="C4261" s="275" t="s">
        <v>1057</v>
      </c>
      <c r="D4261" s="275">
        <v>0</v>
      </c>
      <c r="E4261" s="275">
        <v>100</v>
      </c>
      <c r="F4261" s="275" t="s">
        <v>457</v>
      </c>
      <c r="G4261" s="275">
        <v>1</v>
      </c>
      <c r="H4261" s="275">
        <f>'Pixel-System'!AO95</f>
        <v>100</v>
      </c>
      <c r="I4261" s="276" t="s">
        <v>6270</v>
      </c>
      <c r="J4261" s="276">
        <f t="shared" si="66"/>
        <v>10000</v>
      </c>
      <c r="K4261" s="277"/>
    </row>
    <row r="4262" spans="1:11" x14ac:dyDescent="0.15">
      <c r="A4262" s="274">
        <v>4261</v>
      </c>
      <c r="B4262" s="275" t="s">
        <v>4767</v>
      </c>
      <c r="C4262" s="275" t="s">
        <v>1057</v>
      </c>
      <c r="D4262" s="275">
        <v>0</v>
      </c>
      <c r="E4262" s="275">
        <v>100</v>
      </c>
      <c r="F4262" s="275" t="s">
        <v>457</v>
      </c>
      <c r="G4262" s="275">
        <v>1</v>
      </c>
      <c r="H4262" s="275">
        <f>'Pixel-System'!AO96</f>
        <v>100</v>
      </c>
      <c r="I4262" s="276" t="s">
        <v>6270</v>
      </c>
      <c r="J4262" s="276">
        <f t="shared" si="66"/>
        <v>10000</v>
      </c>
      <c r="K4262" s="277"/>
    </row>
    <row r="4263" spans="1:11" x14ac:dyDescent="0.15">
      <c r="A4263" s="274">
        <v>4262</v>
      </c>
      <c r="B4263" s="275" t="s">
        <v>4768</v>
      </c>
      <c r="C4263" s="275" t="s">
        <v>1057</v>
      </c>
      <c r="D4263" s="275">
        <v>0</v>
      </c>
      <c r="E4263" s="275">
        <v>100</v>
      </c>
      <c r="F4263" s="275" t="s">
        <v>457</v>
      </c>
      <c r="G4263" s="275">
        <v>1</v>
      </c>
      <c r="H4263" s="275">
        <f>'Pixel-System'!AO97</f>
        <v>100</v>
      </c>
      <c r="I4263" s="276" t="s">
        <v>6270</v>
      </c>
      <c r="J4263" s="276">
        <f t="shared" si="66"/>
        <v>10000</v>
      </c>
      <c r="K4263" s="277"/>
    </row>
    <row r="4264" spans="1:11" x14ac:dyDescent="0.15">
      <c r="A4264" s="274">
        <v>4263</v>
      </c>
      <c r="B4264" s="275" t="s">
        <v>4769</v>
      </c>
      <c r="C4264" s="275" t="s">
        <v>1057</v>
      </c>
      <c r="D4264" s="275">
        <v>0</v>
      </c>
      <c r="E4264" s="275">
        <v>100</v>
      </c>
      <c r="F4264" s="275" t="s">
        <v>457</v>
      </c>
      <c r="G4264" s="275">
        <v>1</v>
      </c>
      <c r="H4264" s="275">
        <f>'Pixel-System'!AO98</f>
        <v>100</v>
      </c>
      <c r="I4264" s="276" t="s">
        <v>6270</v>
      </c>
      <c r="J4264" s="276">
        <f t="shared" si="66"/>
        <v>10000</v>
      </c>
      <c r="K4264" s="277"/>
    </row>
    <row r="4265" spans="1:11" x14ac:dyDescent="0.15">
      <c r="A4265" s="274">
        <v>4264</v>
      </c>
      <c r="B4265" s="275" t="s">
        <v>4770</v>
      </c>
      <c r="C4265" s="275" t="s">
        <v>1057</v>
      </c>
      <c r="D4265" s="275">
        <v>0</v>
      </c>
      <c r="E4265" s="275">
        <v>100</v>
      </c>
      <c r="F4265" s="275" t="s">
        <v>457</v>
      </c>
      <c r="G4265" s="275">
        <v>1</v>
      </c>
      <c r="H4265" s="275">
        <f>'Pixel-System'!AO99</f>
        <v>100</v>
      </c>
      <c r="I4265" s="276" t="s">
        <v>6270</v>
      </c>
      <c r="J4265" s="276">
        <f t="shared" si="66"/>
        <v>10000</v>
      </c>
      <c r="K4265" s="277"/>
    </row>
    <row r="4266" spans="1:11" x14ac:dyDescent="0.15">
      <c r="A4266" s="274">
        <v>4265</v>
      </c>
      <c r="B4266" s="275" t="s">
        <v>4771</v>
      </c>
      <c r="C4266" s="275" t="s">
        <v>1057</v>
      </c>
      <c r="D4266" s="275">
        <v>0</v>
      </c>
      <c r="E4266" s="275">
        <v>100</v>
      </c>
      <c r="F4266" s="275" t="s">
        <v>457</v>
      </c>
      <c r="G4266" s="275">
        <v>1</v>
      </c>
      <c r="H4266" s="275">
        <f>'Pixel-System'!AO100</f>
        <v>100</v>
      </c>
      <c r="I4266" s="276" t="s">
        <v>6270</v>
      </c>
      <c r="J4266" s="276">
        <f t="shared" si="66"/>
        <v>10000</v>
      </c>
      <c r="K4266" s="277"/>
    </row>
    <row r="4267" spans="1:11" x14ac:dyDescent="0.15">
      <c r="A4267" s="274">
        <v>4266</v>
      </c>
      <c r="B4267" s="275" t="s">
        <v>4772</v>
      </c>
      <c r="C4267" s="275" t="s">
        <v>1057</v>
      </c>
      <c r="D4267" s="275">
        <v>0</v>
      </c>
      <c r="E4267" s="275">
        <v>100</v>
      </c>
      <c r="F4267" s="275" t="s">
        <v>457</v>
      </c>
      <c r="G4267" s="275">
        <v>1</v>
      </c>
      <c r="H4267" s="275">
        <f>'Pixel-System'!AO101</f>
        <v>100</v>
      </c>
      <c r="I4267" s="276" t="s">
        <v>6270</v>
      </c>
      <c r="J4267" s="276">
        <f t="shared" si="66"/>
        <v>10000</v>
      </c>
      <c r="K4267" s="277"/>
    </row>
    <row r="4268" spans="1:11" x14ac:dyDescent="0.15">
      <c r="A4268" s="274">
        <v>4267</v>
      </c>
      <c r="B4268" s="275" t="s">
        <v>4773</v>
      </c>
      <c r="C4268" s="275" t="s">
        <v>1057</v>
      </c>
      <c r="D4268" s="275">
        <v>0</v>
      </c>
      <c r="E4268" s="275">
        <v>100</v>
      </c>
      <c r="F4268" s="275" t="s">
        <v>457</v>
      </c>
      <c r="G4268" s="275">
        <v>1</v>
      </c>
      <c r="H4268" s="275">
        <f>'Pixel-System'!AO102</f>
        <v>100</v>
      </c>
      <c r="I4268" s="276" t="s">
        <v>6270</v>
      </c>
      <c r="J4268" s="276">
        <f t="shared" si="66"/>
        <v>10000</v>
      </c>
      <c r="K4268" s="277"/>
    </row>
    <row r="4269" spans="1:11" x14ac:dyDescent="0.15">
      <c r="A4269" s="274">
        <v>4268</v>
      </c>
      <c r="B4269" s="275" t="s">
        <v>4774</v>
      </c>
      <c r="C4269" s="275" t="s">
        <v>1057</v>
      </c>
      <c r="D4269" s="275">
        <v>0</v>
      </c>
      <c r="E4269" s="275">
        <v>100</v>
      </c>
      <c r="F4269" s="275" t="s">
        <v>457</v>
      </c>
      <c r="G4269" s="275">
        <v>1</v>
      </c>
      <c r="H4269" s="275">
        <f>'Pixel-System'!AO103</f>
        <v>100</v>
      </c>
      <c r="I4269" s="276" t="s">
        <v>6270</v>
      </c>
      <c r="J4269" s="276">
        <f t="shared" si="66"/>
        <v>10000</v>
      </c>
      <c r="K4269" s="277"/>
    </row>
    <row r="4270" spans="1:11" x14ac:dyDescent="0.15">
      <c r="A4270" s="274">
        <v>4269</v>
      </c>
      <c r="B4270" s="275" t="s">
        <v>4775</v>
      </c>
      <c r="C4270" s="275" t="s">
        <v>1057</v>
      </c>
      <c r="D4270" s="275">
        <v>0</v>
      </c>
      <c r="E4270" s="275">
        <v>100</v>
      </c>
      <c r="F4270" s="275" t="s">
        <v>457</v>
      </c>
      <c r="G4270" s="275">
        <v>1</v>
      </c>
      <c r="H4270" s="275">
        <f>'Pixel-System'!AO104</f>
        <v>100</v>
      </c>
      <c r="I4270" s="276" t="s">
        <v>6270</v>
      </c>
      <c r="J4270" s="276">
        <f t="shared" si="66"/>
        <v>10000</v>
      </c>
      <c r="K4270" s="277"/>
    </row>
    <row r="4271" spans="1:11" x14ac:dyDescent="0.15">
      <c r="A4271" s="274">
        <v>4270</v>
      </c>
      <c r="B4271" s="275" t="s">
        <v>4776</v>
      </c>
      <c r="C4271" s="275" t="s">
        <v>1057</v>
      </c>
      <c r="D4271" s="275">
        <v>0</v>
      </c>
      <c r="E4271" s="275">
        <v>100</v>
      </c>
      <c r="F4271" s="275" t="s">
        <v>457</v>
      </c>
      <c r="G4271" s="275">
        <v>1</v>
      </c>
      <c r="H4271" s="275">
        <f>'Pixel-System'!AO105</f>
        <v>100</v>
      </c>
      <c r="I4271" s="276" t="s">
        <v>6270</v>
      </c>
      <c r="J4271" s="276">
        <f t="shared" si="66"/>
        <v>10000</v>
      </c>
      <c r="K4271" s="277"/>
    </row>
    <row r="4272" spans="1:11" x14ac:dyDescent="0.15">
      <c r="A4272" s="274">
        <v>4271</v>
      </c>
      <c r="B4272" s="275" t="s">
        <v>4777</v>
      </c>
      <c r="C4272" s="275" t="s">
        <v>1057</v>
      </c>
      <c r="D4272" s="275">
        <v>0</v>
      </c>
      <c r="E4272" s="275">
        <v>100</v>
      </c>
      <c r="F4272" s="275" t="s">
        <v>457</v>
      </c>
      <c r="G4272" s="275">
        <v>1</v>
      </c>
      <c r="H4272" s="275">
        <f>'Pixel-System'!AY10</f>
        <v>100</v>
      </c>
      <c r="I4272" s="276" t="s">
        <v>6271</v>
      </c>
      <c r="J4272" s="276">
        <f t="shared" si="66"/>
        <v>10000</v>
      </c>
      <c r="K4272" s="277"/>
    </row>
    <row r="4273" spans="1:11" x14ac:dyDescent="0.15">
      <c r="A4273" s="274">
        <v>4272</v>
      </c>
      <c r="B4273" s="275" t="s">
        <v>4778</v>
      </c>
      <c r="C4273" s="275" t="s">
        <v>1057</v>
      </c>
      <c r="D4273" s="275">
        <v>0</v>
      </c>
      <c r="E4273" s="275">
        <v>100</v>
      </c>
      <c r="F4273" s="275" t="s">
        <v>457</v>
      </c>
      <c r="G4273" s="275">
        <v>1</v>
      </c>
      <c r="H4273" s="275">
        <f>'Pixel-System'!AY11</f>
        <v>100</v>
      </c>
      <c r="I4273" s="276" t="s">
        <v>6271</v>
      </c>
      <c r="J4273" s="276">
        <f t="shared" si="66"/>
        <v>10000</v>
      </c>
      <c r="K4273" s="277"/>
    </row>
    <row r="4274" spans="1:11" x14ac:dyDescent="0.15">
      <c r="A4274" s="274">
        <v>4273</v>
      </c>
      <c r="B4274" s="275" t="s">
        <v>4779</v>
      </c>
      <c r="C4274" s="275" t="s">
        <v>1057</v>
      </c>
      <c r="D4274" s="275">
        <v>0</v>
      </c>
      <c r="E4274" s="275">
        <v>100</v>
      </c>
      <c r="F4274" s="275" t="s">
        <v>457</v>
      </c>
      <c r="G4274" s="275">
        <v>1</v>
      </c>
      <c r="H4274" s="275">
        <f>'Pixel-System'!AY12</f>
        <v>100</v>
      </c>
      <c r="I4274" s="276" t="s">
        <v>6271</v>
      </c>
      <c r="J4274" s="276">
        <f t="shared" si="66"/>
        <v>10000</v>
      </c>
      <c r="K4274" s="277"/>
    </row>
    <row r="4275" spans="1:11" x14ac:dyDescent="0.15">
      <c r="A4275" s="274">
        <v>4274</v>
      </c>
      <c r="B4275" s="275" t="s">
        <v>4780</v>
      </c>
      <c r="C4275" s="275" t="s">
        <v>1057</v>
      </c>
      <c r="D4275" s="275">
        <v>0</v>
      </c>
      <c r="E4275" s="275">
        <v>100</v>
      </c>
      <c r="F4275" s="275" t="s">
        <v>457</v>
      </c>
      <c r="G4275" s="275">
        <v>1</v>
      </c>
      <c r="H4275" s="275">
        <f>'Pixel-System'!AY13</f>
        <v>100</v>
      </c>
      <c r="I4275" s="276" t="s">
        <v>6271</v>
      </c>
      <c r="J4275" s="276">
        <f t="shared" si="66"/>
        <v>10000</v>
      </c>
      <c r="K4275" s="277"/>
    </row>
    <row r="4276" spans="1:11" x14ac:dyDescent="0.15">
      <c r="A4276" s="274">
        <v>4275</v>
      </c>
      <c r="B4276" s="275" t="s">
        <v>4781</v>
      </c>
      <c r="C4276" s="275" t="s">
        <v>1057</v>
      </c>
      <c r="D4276" s="275">
        <v>0</v>
      </c>
      <c r="E4276" s="275">
        <v>100</v>
      </c>
      <c r="F4276" s="275" t="s">
        <v>457</v>
      </c>
      <c r="G4276" s="275">
        <v>1</v>
      </c>
      <c r="H4276" s="275">
        <f>'Pixel-System'!AY14</f>
        <v>100</v>
      </c>
      <c r="I4276" s="276" t="s">
        <v>6271</v>
      </c>
      <c r="J4276" s="276">
        <f t="shared" si="66"/>
        <v>10000</v>
      </c>
      <c r="K4276" s="277"/>
    </row>
    <row r="4277" spans="1:11" x14ac:dyDescent="0.15">
      <c r="A4277" s="274">
        <v>4276</v>
      </c>
      <c r="B4277" s="275" t="s">
        <v>4782</v>
      </c>
      <c r="C4277" s="275" t="s">
        <v>1057</v>
      </c>
      <c r="D4277" s="275">
        <v>0</v>
      </c>
      <c r="E4277" s="275">
        <v>100</v>
      </c>
      <c r="F4277" s="275" t="s">
        <v>457</v>
      </c>
      <c r="G4277" s="275">
        <v>1</v>
      </c>
      <c r="H4277" s="275">
        <f>'Pixel-System'!AY15</f>
        <v>100</v>
      </c>
      <c r="I4277" s="276" t="s">
        <v>6271</v>
      </c>
      <c r="J4277" s="276">
        <f t="shared" si="66"/>
        <v>10000</v>
      </c>
      <c r="K4277" s="277"/>
    </row>
    <row r="4278" spans="1:11" x14ac:dyDescent="0.15">
      <c r="A4278" s="274">
        <v>4277</v>
      </c>
      <c r="B4278" s="275" t="s">
        <v>4783</v>
      </c>
      <c r="C4278" s="275" t="s">
        <v>1057</v>
      </c>
      <c r="D4278" s="275">
        <v>0</v>
      </c>
      <c r="E4278" s="275">
        <v>100</v>
      </c>
      <c r="F4278" s="275" t="s">
        <v>457</v>
      </c>
      <c r="G4278" s="275">
        <v>1</v>
      </c>
      <c r="H4278" s="275">
        <f>'Pixel-System'!AY16</f>
        <v>100</v>
      </c>
      <c r="I4278" s="276" t="s">
        <v>6271</v>
      </c>
      <c r="J4278" s="276">
        <f t="shared" si="66"/>
        <v>10000</v>
      </c>
      <c r="K4278" s="277"/>
    </row>
    <row r="4279" spans="1:11" x14ac:dyDescent="0.15">
      <c r="A4279" s="274">
        <v>4278</v>
      </c>
      <c r="B4279" s="275" t="s">
        <v>4784</v>
      </c>
      <c r="C4279" s="275" t="s">
        <v>1057</v>
      </c>
      <c r="D4279" s="275">
        <v>0</v>
      </c>
      <c r="E4279" s="275">
        <v>100</v>
      </c>
      <c r="F4279" s="275" t="s">
        <v>457</v>
      </c>
      <c r="G4279" s="275">
        <v>1</v>
      </c>
      <c r="H4279" s="275">
        <f>'Pixel-System'!AY17</f>
        <v>100</v>
      </c>
      <c r="I4279" s="276" t="s">
        <v>6271</v>
      </c>
      <c r="J4279" s="276">
        <f t="shared" si="66"/>
        <v>10000</v>
      </c>
      <c r="K4279" s="277"/>
    </row>
    <row r="4280" spans="1:11" x14ac:dyDescent="0.15">
      <c r="A4280" s="274">
        <v>4279</v>
      </c>
      <c r="B4280" s="275" t="s">
        <v>4785</v>
      </c>
      <c r="C4280" s="275" t="s">
        <v>1057</v>
      </c>
      <c r="D4280" s="275">
        <v>0</v>
      </c>
      <c r="E4280" s="275">
        <v>100</v>
      </c>
      <c r="F4280" s="275" t="s">
        <v>457</v>
      </c>
      <c r="G4280" s="275">
        <v>1</v>
      </c>
      <c r="H4280" s="275">
        <f>'Pixel-System'!AY18</f>
        <v>100</v>
      </c>
      <c r="I4280" s="276" t="s">
        <v>6271</v>
      </c>
      <c r="J4280" s="276">
        <f t="shared" si="66"/>
        <v>10000</v>
      </c>
      <c r="K4280" s="277"/>
    </row>
    <row r="4281" spans="1:11" x14ac:dyDescent="0.15">
      <c r="A4281" s="274">
        <v>4280</v>
      </c>
      <c r="B4281" s="275" t="s">
        <v>4786</v>
      </c>
      <c r="C4281" s="275" t="s">
        <v>1057</v>
      </c>
      <c r="D4281" s="275">
        <v>0</v>
      </c>
      <c r="E4281" s="275">
        <v>100</v>
      </c>
      <c r="F4281" s="275" t="s">
        <v>457</v>
      </c>
      <c r="G4281" s="275">
        <v>1</v>
      </c>
      <c r="H4281" s="275">
        <f>'Pixel-System'!AY19</f>
        <v>100</v>
      </c>
      <c r="I4281" s="276" t="s">
        <v>6271</v>
      </c>
      <c r="J4281" s="276">
        <f t="shared" si="66"/>
        <v>10000</v>
      </c>
      <c r="K4281" s="277"/>
    </row>
    <row r="4282" spans="1:11" x14ac:dyDescent="0.15">
      <c r="A4282" s="274">
        <v>4281</v>
      </c>
      <c r="B4282" s="275" t="s">
        <v>4787</v>
      </c>
      <c r="C4282" s="275" t="s">
        <v>1057</v>
      </c>
      <c r="D4282" s="275">
        <v>0</v>
      </c>
      <c r="E4282" s="275">
        <v>100</v>
      </c>
      <c r="F4282" s="275" t="s">
        <v>457</v>
      </c>
      <c r="G4282" s="275">
        <v>1</v>
      </c>
      <c r="H4282" s="275">
        <f>'Pixel-System'!AY20</f>
        <v>100</v>
      </c>
      <c r="I4282" s="276" t="s">
        <v>6271</v>
      </c>
      <c r="J4282" s="276">
        <f t="shared" si="66"/>
        <v>10000</v>
      </c>
      <c r="K4282" s="277"/>
    </row>
    <row r="4283" spans="1:11" x14ac:dyDescent="0.15">
      <c r="A4283" s="274">
        <v>4282</v>
      </c>
      <c r="B4283" s="275" t="s">
        <v>4788</v>
      </c>
      <c r="C4283" s="275" t="s">
        <v>1057</v>
      </c>
      <c r="D4283" s="275">
        <v>0</v>
      </c>
      <c r="E4283" s="275">
        <v>100</v>
      </c>
      <c r="F4283" s="275" t="s">
        <v>457</v>
      </c>
      <c r="G4283" s="275">
        <v>1</v>
      </c>
      <c r="H4283" s="275">
        <f>'Pixel-System'!AY21</f>
        <v>100</v>
      </c>
      <c r="I4283" s="276" t="s">
        <v>6271</v>
      </c>
      <c r="J4283" s="276">
        <f t="shared" si="66"/>
        <v>10000</v>
      </c>
      <c r="K4283" s="277"/>
    </row>
    <row r="4284" spans="1:11" x14ac:dyDescent="0.15">
      <c r="A4284" s="274">
        <v>4283</v>
      </c>
      <c r="B4284" s="275" t="s">
        <v>4789</v>
      </c>
      <c r="C4284" s="275" t="s">
        <v>1057</v>
      </c>
      <c r="D4284" s="275">
        <v>0</v>
      </c>
      <c r="E4284" s="275">
        <v>100</v>
      </c>
      <c r="F4284" s="275" t="s">
        <v>457</v>
      </c>
      <c r="G4284" s="275">
        <v>1</v>
      </c>
      <c r="H4284" s="275">
        <f>'Pixel-System'!AY22</f>
        <v>100</v>
      </c>
      <c r="I4284" s="276" t="s">
        <v>6271</v>
      </c>
      <c r="J4284" s="276">
        <f t="shared" si="66"/>
        <v>10000</v>
      </c>
      <c r="K4284" s="277"/>
    </row>
    <row r="4285" spans="1:11" x14ac:dyDescent="0.15">
      <c r="A4285" s="274">
        <v>4284</v>
      </c>
      <c r="B4285" s="275" t="s">
        <v>4790</v>
      </c>
      <c r="C4285" s="275" t="s">
        <v>1057</v>
      </c>
      <c r="D4285" s="275">
        <v>0</v>
      </c>
      <c r="E4285" s="275">
        <v>100</v>
      </c>
      <c r="F4285" s="275" t="s">
        <v>457</v>
      </c>
      <c r="G4285" s="275">
        <v>1</v>
      </c>
      <c r="H4285" s="275">
        <f>'Pixel-System'!AY23</f>
        <v>100</v>
      </c>
      <c r="I4285" s="276" t="s">
        <v>6271</v>
      </c>
      <c r="J4285" s="276">
        <f t="shared" si="66"/>
        <v>10000</v>
      </c>
      <c r="K4285" s="277"/>
    </row>
    <row r="4286" spans="1:11" x14ac:dyDescent="0.15">
      <c r="A4286" s="274">
        <v>4285</v>
      </c>
      <c r="B4286" s="275" t="s">
        <v>4791</v>
      </c>
      <c r="C4286" s="275" t="s">
        <v>1057</v>
      </c>
      <c r="D4286" s="275">
        <v>0</v>
      </c>
      <c r="E4286" s="275">
        <v>100</v>
      </c>
      <c r="F4286" s="275" t="s">
        <v>457</v>
      </c>
      <c r="G4286" s="275">
        <v>1</v>
      </c>
      <c r="H4286" s="275">
        <f>'Pixel-System'!AY24</f>
        <v>100</v>
      </c>
      <c r="I4286" s="276" t="s">
        <v>6271</v>
      </c>
      <c r="J4286" s="276">
        <f t="shared" si="66"/>
        <v>10000</v>
      </c>
      <c r="K4286" s="277"/>
    </row>
    <row r="4287" spans="1:11" x14ac:dyDescent="0.15">
      <c r="A4287" s="274">
        <v>4286</v>
      </c>
      <c r="B4287" s="275" t="s">
        <v>4792</v>
      </c>
      <c r="C4287" s="275" t="s">
        <v>1057</v>
      </c>
      <c r="D4287" s="275">
        <v>0</v>
      </c>
      <c r="E4287" s="275">
        <v>100</v>
      </c>
      <c r="F4287" s="275" t="s">
        <v>457</v>
      </c>
      <c r="G4287" s="275">
        <v>1</v>
      </c>
      <c r="H4287" s="275">
        <f>'Pixel-System'!AY25</f>
        <v>100</v>
      </c>
      <c r="I4287" s="276" t="s">
        <v>6271</v>
      </c>
      <c r="J4287" s="276">
        <f t="shared" si="66"/>
        <v>10000</v>
      </c>
      <c r="K4287" s="277"/>
    </row>
    <row r="4288" spans="1:11" x14ac:dyDescent="0.15">
      <c r="A4288" s="274">
        <v>4287</v>
      </c>
      <c r="B4288" s="275" t="s">
        <v>4793</v>
      </c>
      <c r="C4288" s="275" t="s">
        <v>1057</v>
      </c>
      <c r="D4288" s="275">
        <v>0</v>
      </c>
      <c r="E4288" s="275">
        <v>100</v>
      </c>
      <c r="F4288" s="275" t="s">
        <v>457</v>
      </c>
      <c r="G4288" s="275">
        <v>1</v>
      </c>
      <c r="H4288" s="275">
        <f>'Pixel-System'!AY26</f>
        <v>100</v>
      </c>
      <c r="I4288" s="276" t="s">
        <v>6271</v>
      </c>
      <c r="J4288" s="276">
        <f t="shared" si="66"/>
        <v>10000</v>
      </c>
      <c r="K4288" s="277"/>
    </row>
    <row r="4289" spans="1:11" x14ac:dyDescent="0.15">
      <c r="A4289" s="274">
        <v>4288</v>
      </c>
      <c r="B4289" s="275" t="s">
        <v>4794</v>
      </c>
      <c r="C4289" s="275" t="s">
        <v>1057</v>
      </c>
      <c r="D4289" s="275">
        <v>0</v>
      </c>
      <c r="E4289" s="275">
        <v>100</v>
      </c>
      <c r="F4289" s="275" t="s">
        <v>457</v>
      </c>
      <c r="G4289" s="275">
        <v>1</v>
      </c>
      <c r="H4289" s="275">
        <f>'Pixel-System'!AY27</f>
        <v>100</v>
      </c>
      <c r="I4289" s="276" t="s">
        <v>6271</v>
      </c>
      <c r="J4289" s="276">
        <f t="shared" si="66"/>
        <v>10000</v>
      </c>
      <c r="K4289" s="277"/>
    </row>
    <row r="4290" spans="1:11" x14ac:dyDescent="0.15">
      <c r="A4290" s="274">
        <v>4289</v>
      </c>
      <c r="B4290" s="275" t="s">
        <v>4795</v>
      </c>
      <c r="C4290" s="275" t="s">
        <v>1057</v>
      </c>
      <c r="D4290" s="275">
        <v>0</v>
      </c>
      <c r="E4290" s="275">
        <v>100</v>
      </c>
      <c r="F4290" s="275" t="s">
        <v>457</v>
      </c>
      <c r="G4290" s="275">
        <v>1</v>
      </c>
      <c r="H4290" s="275">
        <f>'Pixel-System'!AY28</f>
        <v>100</v>
      </c>
      <c r="I4290" s="276" t="s">
        <v>6271</v>
      </c>
      <c r="J4290" s="276">
        <f t="shared" si="66"/>
        <v>10000</v>
      </c>
      <c r="K4290" s="277"/>
    </row>
    <row r="4291" spans="1:11" x14ac:dyDescent="0.15">
      <c r="A4291" s="274">
        <v>4290</v>
      </c>
      <c r="B4291" s="275" t="s">
        <v>4796</v>
      </c>
      <c r="C4291" s="275" t="s">
        <v>1057</v>
      </c>
      <c r="D4291" s="275">
        <v>0</v>
      </c>
      <c r="E4291" s="275">
        <v>100</v>
      </c>
      <c r="F4291" s="275" t="s">
        <v>457</v>
      </c>
      <c r="G4291" s="275">
        <v>1</v>
      </c>
      <c r="H4291" s="275">
        <f>'Pixel-System'!AY29</f>
        <v>100</v>
      </c>
      <c r="I4291" s="276" t="s">
        <v>6271</v>
      </c>
      <c r="J4291" s="276">
        <f t="shared" si="66"/>
        <v>10000</v>
      </c>
      <c r="K4291" s="277"/>
    </row>
    <row r="4292" spans="1:11" x14ac:dyDescent="0.15">
      <c r="A4292" s="274">
        <v>4291</v>
      </c>
      <c r="B4292" s="275" t="s">
        <v>4797</v>
      </c>
      <c r="C4292" s="275" t="s">
        <v>1057</v>
      </c>
      <c r="D4292" s="275">
        <v>0</v>
      </c>
      <c r="E4292" s="275">
        <v>100</v>
      </c>
      <c r="F4292" s="275" t="s">
        <v>457</v>
      </c>
      <c r="G4292" s="275">
        <v>1</v>
      </c>
      <c r="H4292" s="275">
        <f>'Pixel-System'!AY30</f>
        <v>100</v>
      </c>
      <c r="I4292" s="276" t="s">
        <v>6271</v>
      </c>
      <c r="J4292" s="276">
        <f t="shared" si="66"/>
        <v>10000</v>
      </c>
      <c r="K4292" s="277"/>
    </row>
    <row r="4293" spans="1:11" x14ac:dyDescent="0.15">
      <c r="A4293" s="274">
        <v>4292</v>
      </c>
      <c r="B4293" s="275" t="s">
        <v>4798</v>
      </c>
      <c r="C4293" s="275" t="s">
        <v>1057</v>
      </c>
      <c r="D4293" s="275">
        <v>0</v>
      </c>
      <c r="E4293" s="275">
        <v>100</v>
      </c>
      <c r="F4293" s="275" t="s">
        <v>457</v>
      </c>
      <c r="G4293" s="275">
        <v>1</v>
      </c>
      <c r="H4293" s="275">
        <f>'Pixel-System'!AY31</f>
        <v>100</v>
      </c>
      <c r="I4293" s="276" t="s">
        <v>6271</v>
      </c>
      <c r="J4293" s="276">
        <f t="shared" si="66"/>
        <v>10000</v>
      </c>
      <c r="K4293" s="277"/>
    </row>
    <row r="4294" spans="1:11" x14ac:dyDescent="0.15">
      <c r="A4294" s="274">
        <v>4293</v>
      </c>
      <c r="B4294" s="275" t="s">
        <v>4799</v>
      </c>
      <c r="C4294" s="275" t="s">
        <v>1057</v>
      </c>
      <c r="D4294" s="275">
        <v>0</v>
      </c>
      <c r="E4294" s="275">
        <v>100</v>
      </c>
      <c r="F4294" s="275" t="s">
        <v>457</v>
      </c>
      <c r="G4294" s="275">
        <v>1</v>
      </c>
      <c r="H4294" s="275">
        <f>'Pixel-System'!AY32</f>
        <v>100</v>
      </c>
      <c r="I4294" s="276" t="s">
        <v>6271</v>
      </c>
      <c r="J4294" s="276">
        <f t="shared" si="66"/>
        <v>10000</v>
      </c>
      <c r="K4294" s="277"/>
    </row>
    <row r="4295" spans="1:11" x14ac:dyDescent="0.15">
      <c r="A4295" s="274">
        <v>4294</v>
      </c>
      <c r="B4295" s="275" t="s">
        <v>4800</v>
      </c>
      <c r="C4295" s="275" t="s">
        <v>1057</v>
      </c>
      <c r="D4295" s="275">
        <v>0</v>
      </c>
      <c r="E4295" s="275">
        <v>100</v>
      </c>
      <c r="F4295" s="275" t="s">
        <v>457</v>
      </c>
      <c r="G4295" s="275">
        <v>1</v>
      </c>
      <c r="H4295" s="275">
        <f>'Pixel-System'!AY33</f>
        <v>100</v>
      </c>
      <c r="I4295" s="276" t="s">
        <v>6271</v>
      </c>
      <c r="J4295" s="276">
        <f t="shared" si="66"/>
        <v>10000</v>
      </c>
      <c r="K4295" s="277"/>
    </row>
    <row r="4296" spans="1:11" x14ac:dyDescent="0.15">
      <c r="A4296" s="274">
        <v>4295</v>
      </c>
      <c r="B4296" s="275" t="s">
        <v>4801</v>
      </c>
      <c r="C4296" s="275" t="s">
        <v>1057</v>
      </c>
      <c r="D4296" s="275">
        <v>0</v>
      </c>
      <c r="E4296" s="275">
        <v>100</v>
      </c>
      <c r="F4296" s="275" t="s">
        <v>457</v>
      </c>
      <c r="G4296" s="275">
        <v>1</v>
      </c>
      <c r="H4296" s="275">
        <f>'Pixel-System'!AY34</f>
        <v>100</v>
      </c>
      <c r="I4296" s="276" t="s">
        <v>6271</v>
      </c>
      <c r="J4296" s="276">
        <f t="shared" si="66"/>
        <v>10000</v>
      </c>
      <c r="K4296" s="277"/>
    </row>
    <row r="4297" spans="1:11" x14ac:dyDescent="0.15">
      <c r="A4297" s="274">
        <v>4296</v>
      </c>
      <c r="B4297" s="275" t="s">
        <v>4802</v>
      </c>
      <c r="C4297" s="275" t="s">
        <v>1057</v>
      </c>
      <c r="D4297" s="275">
        <v>0</v>
      </c>
      <c r="E4297" s="275">
        <v>100</v>
      </c>
      <c r="F4297" s="275" t="s">
        <v>457</v>
      </c>
      <c r="G4297" s="275">
        <v>1</v>
      </c>
      <c r="H4297" s="275">
        <f>'Pixel-System'!AY35</f>
        <v>100</v>
      </c>
      <c r="I4297" s="276" t="s">
        <v>6271</v>
      </c>
      <c r="J4297" s="276">
        <f t="shared" si="66"/>
        <v>10000</v>
      </c>
      <c r="K4297" s="277"/>
    </row>
    <row r="4298" spans="1:11" x14ac:dyDescent="0.15">
      <c r="A4298" s="274">
        <v>4297</v>
      </c>
      <c r="B4298" s="275" t="s">
        <v>4803</v>
      </c>
      <c r="C4298" s="275" t="s">
        <v>1057</v>
      </c>
      <c r="D4298" s="275">
        <v>0</v>
      </c>
      <c r="E4298" s="275">
        <v>100</v>
      </c>
      <c r="F4298" s="275" t="s">
        <v>457</v>
      </c>
      <c r="G4298" s="275">
        <v>1</v>
      </c>
      <c r="H4298" s="275">
        <f>'Pixel-System'!AY36</f>
        <v>100</v>
      </c>
      <c r="I4298" s="276" t="s">
        <v>6271</v>
      </c>
      <c r="J4298" s="276">
        <f t="shared" si="66"/>
        <v>10000</v>
      </c>
      <c r="K4298" s="277"/>
    </row>
    <row r="4299" spans="1:11" x14ac:dyDescent="0.15">
      <c r="A4299" s="274">
        <v>4298</v>
      </c>
      <c r="B4299" s="275" t="s">
        <v>4804</v>
      </c>
      <c r="C4299" s="275" t="s">
        <v>1057</v>
      </c>
      <c r="D4299" s="275">
        <v>0</v>
      </c>
      <c r="E4299" s="275">
        <v>100</v>
      </c>
      <c r="F4299" s="275" t="s">
        <v>457</v>
      </c>
      <c r="G4299" s="275">
        <v>1</v>
      </c>
      <c r="H4299" s="275">
        <f>'Pixel-System'!AY37</f>
        <v>100</v>
      </c>
      <c r="I4299" s="276" t="s">
        <v>6271</v>
      </c>
      <c r="J4299" s="276">
        <f t="shared" si="66"/>
        <v>10000</v>
      </c>
      <c r="K4299" s="277"/>
    </row>
    <row r="4300" spans="1:11" x14ac:dyDescent="0.15">
      <c r="A4300" s="274">
        <v>4299</v>
      </c>
      <c r="B4300" s="275" t="s">
        <v>4805</v>
      </c>
      <c r="C4300" s="275" t="s">
        <v>1057</v>
      </c>
      <c r="D4300" s="275">
        <v>0</v>
      </c>
      <c r="E4300" s="275">
        <v>100</v>
      </c>
      <c r="F4300" s="275" t="s">
        <v>457</v>
      </c>
      <c r="G4300" s="275">
        <v>1</v>
      </c>
      <c r="H4300" s="275">
        <f>'Pixel-System'!AY38</f>
        <v>100</v>
      </c>
      <c r="I4300" s="276" t="s">
        <v>6271</v>
      </c>
      <c r="J4300" s="276">
        <f t="shared" si="66"/>
        <v>10000</v>
      </c>
      <c r="K4300" s="277"/>
    </row>
    <row r="4301" spans="1:11" x14ac:dyDescent="0.15">
      <c r="A4301" s="274">
        <v>4300</v>
      </c>
      <c r="B4301" s="275" t="s">
        <v>4806</v>
      </c>
      <c r="C4301" s="275" t="s">
        <v>1057</v>
      </c>
      <c r="D4301" s="275">
        <v>0</v>
      </c>
      <c r="E4301" s="275">
        <v>100</v>
      </c>
      <c r="F4301" s="275" t="s">
        <v>457</v>
      </c>
      <c r="G4301" s="275">
        <v>1</v>
      </c>
      <c r="H4301" s="275">
        <f>'Pixel-System'!AY39</f>
        <v>100</v>
      </c>
      <c r="I4301" s="276" t="s">
        <v>6271</v>
      </c>
      <c r="J4301" s="276">
        <f t="shared" ref="J4301:J4364" si="67">H4301*100</f>
        <v>10000</v>
      </c>
      <c r="K4301" s="277"/>
    </row>
    <row r="4302" spans="1:11" x14ac:dyDescent="0.15">
      <c r="A4302" s="274">
        <v>4301</v>
      </c>
      <c r="B4302" s="275" t="s">
        <v>4807</v>
      </c>
      <c r="C4302" s="275" t="s">
        <v>1057</v>
      </c>
      <c r="D4302" s="275">
        <v>0</v>
      </c>
      <c r="E4302" s="275">
        <v>100</v>
      </c>
      <c r="F4302" s="275" t="s">
        <v>457</v>
      </c>
      <c r="G4302" s="275">
        <v>1</v>
      </c>
      <c r="H4302" s="275">
        <f>'Pixel-System'!AY40</f>
        <v>100</v>
      </c>
      <c r="I4302" s="276" t="s">
        <v>6271</v>
      </c>
      <c r="J4302" s="276">
        <f t="shared" si="67"/>
        <v>10000</v>
      </c>
      <c r="K4302" s="277"/>
    </row>
    <row r="4303" spans="1:11" x14ac:dyDescent="0.15">
      <c r="A4303" s="274">
        <v>4302</v>
      </c>
      <c r="B4303" s="275" t="s">
        <v>4808</v>
      </c>
      <c r="C4303" s="275" t="s">
        <v>1057</v>
      </c>
      <c r="D4303" s="275">
        <v>0</v>
      </c>
      <c r="E4303" s="275">
        <v>100</v>
      </c>
      <c r="F4303" s="275" t="s">
        <v>457</v>
      </c>
      <c r="G4303" s="275">
        <v>1</v>
      </c>
      <c r="H4303" s="275">
        <f>'Pixel-System'!AY41</f>
        <v>100</v>
      </c>
      <c r="I4303" s="276" t="s">
        <v>6271</v>
      </c>
      <c r="J4303" s="276">
        <f t="shared" si="67"/>
        <v>10000</v>
      </c>
      <c r="K4303" s="277"/>
    </row>
    <row r="4304" spans="1:11" x14ac:dyDescent="0.15">
      <c r="A4304" s="274">
        <v>4303</v>
      </c>
      <c r="B4304" s="275" t="s">
        <v>4809</v>
      </c>
      <c r="C4304" s="275" t="s">
        <v>1057</v>
      </c>
      <c r="D4304" s="275">
        <v>0</v>
      </c>
      <c r="E4304" s="275">
        <v>100</v>
      </c>
      <c r="F4304" s="275" t="s">
        <v>457</v>
      </c>
      <c r="G4304" s="275">
        <v>1</v>
      </c>
      <c r="H4304" s="275">
        <f>'Pixel-System'!AY42</f>
        <v>100</v>
      </c>
      <c r="I4304" s="276" t="s">
        <v>6271</v>
      </c>
      <c r="J4304" s="276">
        <f t="shared" si="67"/>
        <v>10000</v>
      </c>
      <c r="K4304" s="277"/>
    </row>
    <row r="4305" spans="1:11" x14ac:dyDescent="0.15">
      <c r="A4305" s="274">
        <v>4304</v>
      </c>
      <c r="B4305" s="275" t="s">
        <v>4810</v>
      </c>
      <c r="C4305" s="275" t="s">
        <v>1057</v>
      </c>
      <c r="D4305" s="275">
        <v>0</v>
      </c>
      <c r="E4305" s="275">
        <v>100</v>
      </c>
      <c r="F4305" s="275" t="s">
        <v>457</v>
      </c>
      <c r="G4305" s="275">
        <v>1</v>
      </c>
      <c r="H4305" s="275">
        <f>'Pixel-System'!AY43</f>
        <v>100</v>
      </c>
      <c r="I4305" s="276" t="s">
        <v>6271</v>
      </c>
      <c r="J4305" s="276">
        <f t="shared" si="67"/>
        <v>10000</v>
      </c>
      <c r="K4305" s="277"/>
    </row>
    <row r="4306" spans="1:11" x14ac:dyDescent="0.15">
      <c r="A4306" s="274">
        <v>4305</v>
      </c>
      <c r="B4306" s="275" t="s">
        <v>4811</v>
      </c>
      <c r="C4306" s="275" t="s">
        <v>1057</v>
      </c>
      <c r="D4306" s="275">
        <v>0</v>
      </c>
      <c r="E4306" s="275">
        <v>100</v>
      </c>
      <c r="F4306" s="275" t="s">
        <v>457</v>
      </c>
      <c r="G4306" s="275">
        <v>1</v>
      </c>
      <c r="H4306" s="275">
        <f>'Pixel-System'!AY44</f>
        <v>100</v>
      </c>
      <c r="I4306" s="276" t="s">
        <v>6271</v>
      </c>
      <c r="J4306" s="276">
        <f t="shared" si="67"/>
        <v>10000</v>
      </c>
      <c r="K4306" s="277"/>
    </row>
    <row r="4307" spans="1:11" x14ac:dyDescent="0.15">
      <c r="A4307" s="274">
        <v>4306</v>
      </c>
      <c r="B4307" s="275" t="s">
        <v>4812</v>
      </c>
      <c r="C4307" s="275" t="s">
        <v>1057</v>
      </c>
      <c r="D4307" s="275">
        <v>0</v>
      </c>
      <c r="E4307" s="275">
        <v>100</v>
      </c>
      <c r="F4307" s="275" t="s">
        <v>457</v>
      </c>
      <c r="G4307" s="275">
        <v>1</v>
      </c>
      <c r="H4307" s="275">
        <f>'Pixel-System'!AY45</f>
        <v>100</v>
      </c>
      <c r="I4307" s="276" t="s">
        <v>6271</v>
      </c>
      <c r="J4307" s="276">
        <f t="shared" si="67"/>
        <v>10000</v>
      </c>
      <c r="K4307" s="277"/>
    </row>
    <row r="4308" spans="1:11" x14ac:dyDescent="0.15">
      <c r="A4308" s="274">
        <v>4307</v>
      </c>
      <c r="B4308" s="275" t="s">
        <v>4813</v>
      </c>
      <c r="C4308" s="275" t="s">
        <v>1057</v>
      </c>
      <c r="D4308" s="275">
        <v>0</v>
      </c>
      <c r="E4308" s="275">
        <v>100</v>
      </c>
      <c r="F4308" s="275" t="s">
        <v>457</v>
      </c>
      <c r="G4308" s="275">
        <v>1</v>
      </c>
      <c r="H4308" s="275">
        <f>'Pixel-System'!AY46</f>
        <v>100</v>
      </c>
      <c r="I4308" s="276" t="s">
        <v>6271</v>
      </c>
      <c r="J4308" s="276">
        <f t="shared" si="67"/>
        <v>10000</v>
      </c>
      <c r="K4308" s="277"/>
    </row>
    <row r="4309" spans="1:11" x14ac:dyDescent="0.15">
      <c r="A4309" s="274">
        <v>4308</v>
      </c>
      <c r="B4309" s="275" t="s">
        <v>4814</v>
      </c>
      <c r="C4309" s="275" t="s">
        <v>1057</v>
      </c>
      <c r="D4309" s="275">
        <v>0</v>
      </c>
      <c r="E4309" s="275">
        <v>100</v>
      </c>
      <c r="F4309" s="275" t="s">
        <v>457</v>
      </c>
      <c r="G4309" s="275">
        <v>1</v>
      </c>
      <c r="H4309" s="275">
        <f>'Pixel-System'!AY47</f>
        <v>100</v>
      </c>
      <c r="I4309" s="276" t="s">
        <v>6271</v>
      </c>
      <c r="J4309" s="276">
        <f t="shared" si="67"/>
        <v>10000</v>
      </c>
      <c r="K4309" s="277"/>
    </row>
    <row r="4310" spans="1:11" x14ac:dyDescent="0.15">
      <c r="A4310" s="274">
        <v>4309</v>
      </c>
      <c r="B4310" s="275" t="s">
        <v>4815</v>
      </c>
      <c r="C4310" s="275" t="s">
        <v>1057</v>
      </c>
      <c r="D4310" s="275">
        <v>0</v>
      </c>
      <c r="E4310" s="275">
        <v>100</v>
      </c>
      <c r="F4310" s="275" t="s">
        <v>457</v>
      </c>
      <c r="G4310" s="275">
        <v>1</v>
      </c>
      <c r="H4310" s="275">
        <f>'Pixel-System'!AY48</f>
        <v>100</v>
      </c>
      <c r="I4310" s="276" t="s">
        <v>6271</v>
      </c>
      <c r="J4310" s="276">
        <f t="shared" si="67"/>
        <v>10000</v>
      </c>
      <c r="K4310" s="277"/>
    </row>
    <row r="4311" spans="1:11" x14ac:dyDescent="0.15">
      <c r="A4311" s="274">
        <v>4310</v>
      </c>
      <c r="B4311" s="275" t="s">
        <v>4816</v>
      </c>
      <c r="C4311" s="275" t="s">
        <v>1057</v>
      </c>
      <c r="D4311" s="275">
        <v>0</v>
      </c>
      <c r="E4311" s="275">
        <v>100</v>
      </c>
      <c r="F4311" s="275" t="s">
        <v>457</v>
      </c>
      <c r="G4311" s="275">
        <v>1</v>
      </c>
      <c r="H4311" s="275">
        <f>'Pixel-System'!AY49</f>
        <v>100</v>
      </c>
      <c r="I4311" s="276" t="s">
        <v>6271</v>
      </c>
      <c r="J4311" s="276">
        <f t="shared" si="67"/>
        <v>10000</v>
      </c>
      <c r="K4311" s="277"/>
    </row>
    <row r="4312" spans="1:11" x14ac:dyDescent="0.15">
      <c r="A4312" s="274">
        <v>4311</v>
      </c>
      <c r="B4312" s="275" t="s">
        <v>4817</v>
      </c>
      <c r="C4312" s="275" t="s">
        <v>1057</v>
      </c>
      <c r="D4312" s="275">
        <v>0</v>
      </c>
      <c r="E4312" s="275">
        <v>100</v>
      </c>
      <c r="F4312" s="275" t="s">
        <v>457</v>
      </c>
      <c r="G4312" s="275">
        <v>1</v>
      </c>
      <c r="H4312" s="275">
        <f>'Pixel-System'!AY50</f>
        <v>100</v>
      </c>
      <c r="I4312" s="276" t="s">
        <v>6271</v>
      </c>
      <c r="J4312" s="276">
        <f t="shared" si="67"/>
        <v>10000</v>
      </c>
      <c r="K4312" s="277"/>
    </row>
    <row r="4313" spans="1:11" x14ac:dyDescent="0.15">
      <c r="A4313" s="274">
        <v>4312</v>
      </c>
      <c r="B4313" s="275" t="s">
        <v>4818</v>
      </c>
      <c r="C4313" s="275" t="s">
        <v>1057</v>
      </c>
      <c r="D4313" s="275">
        <v>0</v>
      </c>
      <c r="E4313" s="275">
        <v>100</v>
      </c>
      <c r="F4313" s="275" t="s">
        <v>457</v>
      </c>
      <c r="G4313" s="275">
        <v>1</v>
      </c>
      <c r="H4313" s="275">
        <f>'Pixel-System'!AY51</f>
        <v>100</v>
      </c>
      <c r="I4313" s="276" t="s">
        <v>6271</v>
      </c>
      <c r="J4313" s="276">
        <f t="shared" si="67"/>
        <v>10000</v>
      </c>
      <c r="K4313" s="277"/>
    </row>
    <row r="4314" spans="1:11" x14ac:dyDescent="0.15">
      <c r="A4314" s="274">
        <v>4313</v>
      </c>
      <c r="B4314" s="275" t="s">
        <v>4819</v>
      </c>
      <c r="C4314" s="275" t="s">
        <v>1057</v>
      </c>
      <c r="D4314" s="275">
        <v>0</v>
      </c>
      <c r="E4314" s="275">
        <v>100</v>
      </c>
      <c r="F4314" s="275" t="s">
        <v>457</v>
      </c>
      <c r="G4314" s="275">
        <v>1</v>
      </c>
      <c r="H4314" s="275">
        <f>'Pixel-System'!AY52</f>
        <v>100</v>
      </c>
      <c r="I4314" s="276" t="s">
        <v>6271</v>
      </c>
      <c r="J4314" s="276">
        <f t="shared" si="67"/>
        <v>10000</v>
      </c>
      <c r="K4314" s="277"/>
    </row>
    <row r="4315" spans="1:11" x14ac:dyDescent="0.15">
      <c r="A4315" s="274">
        <v>4314</v>
      </c>
      <c r="B4315" s="275" t="s">
        <v>4820</v>
      </c>
      <c r="C4315" s="275" t="s">
        <v>1057</v>
      </c>
      <c r="D4315" s="275">
        <v>0</v>
      </c>
      <c r="E4315" s="275">
        <v>100</v>
      </c>
      <c r="F4315" s="275" t="s">
        <v>457</v>
      </c>
      <c r="G4315" s="275">
        <v>1</v>
      </c>
      <c r="H4315" s="275">
        <f>'Pixel-System'!AY53</f>
        <v>100</v>
      </c>
      <c r="I4315" s="276" t="s">
        <v>6271</v>
      </c>
      <c r="J4315" s="276">
        <f t="shared" si="67"/>
        <v>10000</v>
      </c>
      <c r="K4315" s="277"/>
    </row>
    <row r="4316" spans="1:11" x14ac:dyDescent="0.15">
      <c r="A4316" s="274">
        <v>4315</v>
      </c>
      <c r="B4316" s="275" t="s">
        <v>4821</v>
      </c>
      <c r="C4316" s="275" t="s">
        <v>1057</v>
      </c>
      <c r="D4316" s="275">
        <v>0</v>
      </c>
      <c r="E4316" s="275">
        <v>100</v>
      </c>
      <c r="F4316" s="275" t="s">
        <v>457</v>
      </c>
      <c r="G4316" s="275">
        <v>1</v>
      </c>
      <c r="H4316" s="275">
        <f>'Pixel-System'!AY54</f>
        <v>100</v>
      </c>
      <c r="I4316" s="276" t="s">
        <v>6271</v>
      </c>
      <c r="J4316" s="276">
        <f t="shared" si="67"/>
        <v>10000</v>
      </c>
      <c r="K4316" s="277"/>
    </row>
    <row r="4317" spans="1:11" x14ac:dyDescent="0.15">
      <c r="A4317" s="274">
        <v>4316</v>
      </c>
      <c r="B4317" s="275" t="s">
        <v>4822</v>
      </c>
      <c r="C4317" s="275" t="s">
        <v>1057</v>
      </c>
      <c r="D4317" s="275">
        <v>0</v>
      </c>
      <c r="E4317" s="275">
        <v>100</v>
      </c>
      <c r="F4317" s="275" t="s">
        <v>457</v>
      </c>
      <c r="G4317" s="275">
        <v>1</v>
      </c>
      <c r="H4317" s="275">
        <f>'Pixel-System'!AY55</f>
        <v>100</v>
      </c>
      <c r="I4317" s="276" t="s">
        <v>6271</v>
      </c>
      <c r="J4317" s="276">
        <f t="shared" si="67"/>
        <v>10000</v>
      </c>
      <c r="K4317" s="277"/>
    </row>
    <row r="4318" spans="1:11" x14ac:dyDescent="0.15">
      <c r="A4318" s="274">
        <v>4317</v>
      </c>
      <c r="B4318" s="275" t="s">
        <v>4823</v>
      </c>
      <c r="C4318" s="275" t="s">
        <v>1057</v>
      </c>
      <c r="D4318" s="275">
        <v>0</v>
      </c>
      <c r="E4318" s="275">
        <v>100</v>
      </c>
      <c r="F4318" s="275" t="s">
        <v>457</v>
      </c>
      <c r="G4318" s="275">
        <v>1</v>
      </c>
      <c r="H4318" s="275">
        <f>'Pixel-System'!AY56</f>
        <v>100</v>
      </c>
      <c r="I4318" s="276" t="s">
        <v>6271</v>
      </c>
      <c r="J4318" s="276">
        <f t="shared" si="67"/>
        <v>10000</v>
      </c>
      <c r="K4318" s="277"/>
    </row>
    <row r="4319" spans="1:11" x14ac:dyDescent="0.15">
      <c r="A4319" s="274">
        <v>4318</v>
      </c>
      <c r="B4319" s="275" t="s">
        <v>4824</v>
      </c>
      <c r="C4319" s="275" t="s">
        <v>1057</v>
      </c>
      <c r="D4319" s="275">
        <v>0</v>
      </c>
      <c r="E4319" s="275">
        <v>100</v>
      </c>
      <c r="F4319" s="275" t="s">
        <v>457</v>
      </c>
      <c r="G4319" s="275">
        <v>1</v>
      </c>
      <c r="H4319" s="275">
        <f>'Pixel-System'!AY57</f>
        <v>100</v>
      </c>
      <c r="I4319" s="276" t="s">
        <v>6271</v>
      </c>
      <c r="J4319" s="276">
        <f t="shared" si="67"/>
        <v>10000</v>
      </c>
      <c r="K4319" s="277"/>
    </row>
    <row r="4320" spans="1:11" x14ac:dyDescent="0.15">
      <c r="A4320" s="274">
        <v>4319</v>
      </c>
      <c r="B4320" s="275" t="s">
        <v>4825</v>
      </c>
      <c r="C4320" s="275" t="s">
        <v>1057</v>
      </c>
      <c r="D4320" s="275">
        <v>0</v>
      </c>
      <c r="E4320" s="275">
        <v>100</v>
      </c>
      <c r="F4320" s="275" t="s">
        <v>457</v>
      </c>
      <c r="G4320" s="275">
        <v>1</v>
      </c>
      <c r="H4320" s="275">
        <f>'Pixel-System'!AY58</f>
        <v>100</v>
      </c>
      <c r="I4320" s="276" t="s">
        <v>6271</v>
      </c>
      <c r="J4320" s="276">
        <f t="shared" si="67"/>
        <v>10000</v>
      </c>
      <c r="K4320" s="277"/>
    </row>
    <row r="4321" spans="1:11" x14ac:dyDescent="0.15">
      <c r="A4321" s="274">
        <v>4320</v>
      </c>
      <c r="B4321" s="275" t="s">
        <v>4826</v>
      </c>
      <c r="C4321" s="275" t="s">
        <v>1057</v>
      </c>
      <c r="D4321" s="275">
        <v>0</v>
      </c>
      <c r="E4321" s="275">
        <v>100</v>
      </c>
      <c r="F4321" s="275" t="s">
        <v>457</v>
      </c>
      <c r="G4321" s="275">
        <v>1</v>
      </c>
      <c r="H4321" s="275">
        <f>'Pixel-System'!AY59</f>
        <v>100</v>
      </c>
      <c r="I4321" s="276" t="s">
        <v>6271</v>
      </c>
      <c r="J4321" s="276">
        <f t="shared" si="67"/>
        <v>10000</v>
      </c>
      <c r="K4321" s="277"/>
    </row>
    <row r="4322" spans="1:11" x14ac:dyDescent="0.15">
      <c r="A4322" s="274">
        <v>4321</v>
      </c>
      <c r="B4322" s="275" t="s">
        <v>4827</v>
      </c>
      <c r="C4322" s="275" t="s">
        <v>1057</v>
      </c>
      <c r="D4322" s="275">
        <v>0</v>
      </c>
      <c r="E4322" s="275">
        <v>100</v>
      </c>
      <c r="F4322" s="275" t="s">
        <v>457</v>
      </c>
      <c r="G4322" s="275">
        <v>1</v>
      </c>
      <c r="H4322" s="275">
        <f>'Pixel-System'!AY60</f>
        <v>100</v>
      </c>
      <c r="I4322" s="276" t="s">
        <v>6271</v>
      </c>
      <c r="J4322" s="276">
        <f t="shared" si="67"/>
        <v>10000</v>
      </c>
      <c r="K4322" s="277"/>
    </row>
    <row r="4323" spans="1:11" x14ac:dyDescent="0.15">
      <c r="A4323" s="274">
        <v>4322</v>
      </c>
      <c r="B4323" s="275" t="s">
        <v>4828</v>
      </c>
      <c r="C4323" s="275" t="s">
        <v>1057</v>
      </c>
      <c r="D4323" s="275">
        <v>0</v>
      </c>
      <c r="E4323" s="275">
        <v>100</v>
      </c>
      <c r="F4323" s="275" t="s">
        <v>457</v>
      </c>
      <c r="G4323" s="275">
        <v>1</v>
      </c>
      <c r="H4323" s="275">
        <f>'Pixel-System'!AY61</f>
        <v>100</v>
      </c>
      <c r="I4323" s="276" t="s">
        <v>6271</v>
      </c>
      <c r="J4323" s="276">
        <f t="shared" si="67"/>
        <v>10000</v>
      </c>
      <c r="K4323" s="277"/>
    </row>
    <row r="4324" spans="1:11" x14ac:dyDescent="0.15">
      <c r="A4324" s="274">
        <v>4323</v>
      </c>
      <c r="B4324" s="275" t="s">
        <v>4829</v>
      </c>
      <c r="C4324" s="275" t="s">
        <v>1057</v>
      </c>
      <c r="D4324" s="275">
        <v>0</v>
      </c>
      <c r="E4324" s="275">
        <v>100</v>
      </c>
      <c r="F4324" s="275" t="s">
        <v>457</v>
      </c>
      <c r="G4324" s="275">
        <v>1</v>
      </c>
      <c r="H4324" s="275">
        <f>'Pixel-System'!AY62</f>
        <v>100</v>
      </c>
      <c r="I4324" s="276" t="s">
        <v>6271</v>
      </c>
      <c r="J4324" s="276">
        <f t="shared" si="67"/>
        <v>10000</v>
      </c>
      <c r="K4324" s="277"/>
    </row>
    <row r="4325" spans="1:11" x14ac:dyDescent="0.15">
      <c r="A4325" s="274">
        <v>4324</v>
      </c>
      <c r="B4325" s="275" t="s">
        <v>4830</v>
      </c>
      <c r="C4325" s="275" t="s">
        <v>1057</v>
      </c>
      <c r="D4325" s="275">
        <v>0</v>
      </c>
      <c r="E4325" s="275">
        <v>100</v>
      </c>
      <c r="F4325" s="275" t="s">
        <v>457</v>
      </c>
      <c r="G4325" s="275">
        <v>1</v>
      </c>
      <c r="H4325" s="275">
        <f>'Pixel-System'!AY63</f>
        <v>100</v>
      </c>
      <c r="I4325" s="276" t="s">
        <v>6271</v>
      </c>
      <c r="J4325" s="276">
        <f t="shared" si="67"/>
        <v>10000</v>
      </c>
      <c r="K4325" s="277"/>
    </row>
    <row r="4326" spans="1:11" x14ac:dyDescent="0.15">
      <c r="A4326" s="274">
        <v>4325</v>
      </c>
      <c r="B4326" s="275" t="s">
        <v>4831</v>
      </c>
      <c r="C4326" s="275" t="s">
        <v>1057</v>
      </c>
      <c r="D4326" s="275">
        <v>0</v>
      </c>
      <c r="E4326" s="275">
        <v>100</v>
      </c>
      <c r="F4326" s="275" t="s">
        <v>457</v>
      </c>
      <c r="G4326" s="275">
        <v>1</v>
      </c>
      <c r="H4326" s="275">
        <f>'Pixel-System'!AY64</f>
        <v>100</v>
      </c>
      <c r="I4326" s="276" t="s">
        <v>6271</v>
      </c>
      <c r="J4326" s="276">
        <f t="shared" si="67"/>
        <v>10000</v>
      </c>
      <c r="K4326" s="277"/>
    </row>
    <row r="4327" spans="1:11" x14ac:dyDescent="0.15">
      <c r="A4327" s="274">
        <v>4326</v>
      </c>
      <c r="B4327" s="275" t="s">
        <v>4832</v>
      </c>
      <c r="C4327" s="275" t="s">
        <v>1057</v>
      </c>
      <c r="D4327" s="275">
        <v>0</v>
      </c>
      <c r="E4327" s="275">
        <v>100</v>
      </c>
      <c r="F4327" s="275" t="s">
        <v>457</v>
      </c>
      <c r="G4327" s="275">
        <v>1</v>
      </c>
      <c r="H4327" s="275">
        <f>'Pixel-System'!AY65</f>
        <v>100</v>
      </c>
      <c r="I4327" s="276" t="s">
        <v>6271</v>
      </c>
      <c r="J4327" s="276">
        <f t="shared" si="67"/>
        <v>10000</v>
      </c>
      <c r="K4327" s="277"/>
    </row>
    <row r="4328" spans="1:11" x14ac:dyDescent="0.15">
      <c r="A4328" s="274">
        <v>4327</v>
      </c>
      <c r="B4328" s="275" t="s">
        <v>4833</v>
      </c>
      <c r="C4328" s="275" t="s">
        <v>1057</v>
      </c>
      <c r="D4328" s="275">
        <v>0</v>
      </c>
      <c r="E4328" s="275">
        <v>100</v>
      </c>
      <c r="F4328" s="275" t="s">
        <v>457</v>
      </c>
      <c r="G4328" s="275">
        <v>1</v>
      </c>
      <c r="H4328" s="275">
        <f>'Pixel-System'!AY66</f>
        <v>100</v>
      </c>
      <c r="I4328" s="276" t="s">
        <v>6271</v>
      </c>
      <c r="J4328" s="276">
        <f t="shared" si="67"/>
        <v>10000</v>
      </c>
      <c r="K4328" s="277"/>
    </row>
    <row r="4329" spans="1:11" x14ac:dyDescent="0.15">
      <c r="A4329" s="274">
        <v>4328</v>
      </c>
      <c r="B4329" s="275" t="s">
        <v>4834</v>
      </c>
      <c r="C4329" s="275" t="s">
        <v>1057</v>
      </c>
      <c r="D4329" s="275">
        <v>0</v>
      </c>
      <c r="E4329" s="275">
        <v>100</v>
      </c>
      <c r="F4329" s="275" t="s">
        <v>457</v>
      </c>
      <c r="G4329" s="275">
        <v>1</v>
      </c>
      <c r="H4329" s="275">
        <f>'Pixel-System'!AY67</f>
        <v>100</v>
      </c>
      <c r="I4329" s="276" t="s">
        <v>6271</v>
      </c>
      <c r="J4329" s="276">
        <f t="shared" si="67"/>
        <v>10000</v>
      </c>
      <c r="K4329" s="277"/>
    </row>
    <row r="4330" spans="1:11" x14ac:dyDescent="0.15">
      <c r="A4330" s="274">
        <v>4329</v>
      </c>
      <c r="B4330" s="275" t="s">
        <v>4835</v>
      </c>
      <c r="C4330" s="275" t="s">
        <v>1057</v>
      </c>
      <c r="D4330" s="275">
        <v>0</v>
      </c>
      <c r="E4330" s="275">
        <v>100</v>
      </c>
      <c r="F4330" s="275" t="s">
        <v>457</v>
      </c>
      <c r="G4330" s="275">
        <v>1</v>
      </c>
      <c r="H4330" s="275">
        <f>'Pixel-System'!AY68</f>
        <v>100</v>
      </c>
      <c r="I4330" s="276" t="s">
        <v>6271</v>
      </c>
      <c r="J4330" s="276">
        <f t="shared" si="67"/>
        <v>10000</v>
      </c>
      <c r="K4330" s="277"/>
    </row>
    <row r="4331" spans="1:11" x14ac:dyDescent="0.15">
      <c r="A4331" s="274">
        <v>4330</v>
      </c>
      <c r="B4331" s="275" t="s">
        <v>4836</v>
      </c>
      <c r="C4331" s="275" t="s">
        <v>1057</v>
      </c>
      <c r="D4331" s="275">
        <v>0</v>
      </c>
      <c r="E4331" s="275">
        <v>100</v>
      </c>
      <c r="F4331" s="275" t="s">
        <v>457</v>
      </c>
      <c r="G4331" s="275">
        <v>1</v>
      </c>
      <c r="H4331" s="275">
        <f>'Pixel-System'!AY69</f>
        <v>100</v>
      </c>
      <c r="I4331" s="276" t="s">
        <v>6271</v>
      </c>
      <c r="J4331" s="276">
        <f t="shared" si="67"/>
        <v>10000</v>
      </c>
      <c r="K4331" s="277"/>
    </row>
    <row r="4332" spans="1:11" x14ac:dyDescent="0.15">
      <c r="A4332" s="274">
        <v>4331</v>
      </c>
      <c r="B4332" s="275" t="s">
        <v>4837</v>
      </c>
      <c r="C4332" s="275" t="s">
        <v>1057</v>
      </c>
      <c r="D4332" s="275">
        <v>0</v>
      </c>
      <c r="E4332" s="275">
        <v>100</v>
      </c>
      <c r="F4332" s="275" t="s">
        <v>457</v>
      </c>
      <c r="G4332" s="275">
        <v>1</v>
      </c>
      <c r="H4332" s="275">
        <f>'Pixel-System'!AY70</f>
        <v>100</v>
      </c>
      <c r="I4332" s="276" t="s">
        <v>6271</v>
      </c>
      <c r="J4332" s="276">
        <f t="shared" si="67"/>
        <v>10000</v>
      </c>
      <c r="K4332" s="277"/>
    </row>
    <row r="4333" spans="1:11" x14ac:dyDescent="0.15">
      <c r="A4333" s="274">
        <v>4332</v>
      </c>
      <c r="B4333" s="275" t="s">
        <v>4838</v>
      </c>
      <c r="C4333" s="275" t="s">
        <v>1057</v>
      </c>
      <c r="D4333" s="275">
        <v>0</v>
      </c>
      <c r="E4333" s="275">
        <v>100</v>
      </c>
      <c r="F4333" s="275" t="s">
        <v>457</v>
      </c>
      <c r="G4333" s="275">
        <v>1</v>
      </c>
      <c r="H4333" s="275">
        <f>'Pixel-System'!AY71</f>
        <v>100</v>
      </c>
      <c r="I4333" s="276" t="s">
        <v>6271</v>
      </c>
      <c r="J4333" s="276">
        <f t="shared" si="67"/>
        <v>10000</v>
      </c>
      <c r="K4333" s="277"/>
    </row>
    <row r="4334" spans="1:11" x14ac:dyDescent="0.15">
      <c r="A4334" s="274">
        <v>4333</v>
      </c>
      <c r="B4334" s="275" t="s">
        <v>4839</v>
      </c>
      <c r="C4334" s="275" t="s">
        <v>1057</v>
      </c>
      <c r="D4334" s="275">
        <v>0</v>
      </c>
      <c r="E4334" s="275">
        <v>100</v>
      </c>
      <c r="F4334" s="275" t="s">
        <v>457</v>
      </c>
      <c r="G4334" s="275">
        <v>1</v>
      </c>
      <c r="H4334" s="275">
        <f>'Pixel-System'!AY72</f>
        <v>100</v>
      </c>
      <c r="I4334" s="276" t="s">
        <v>6271</v>
      </c>
      <c r="J4334" s="276">
        <f t="shared" si="67"/>
        <v>10000</v>
      </c>
      <c r="K4334" s="277"/>
    </row>
    <row r="4335" spans="1:11" x14ac:dyDescent="0.15">
      <c r="A4335" s="274">
        <v>4334</v>
      </c>
      <c r="B4335" s="275" t="s">
        <v>4840</v>
      </c>
      <c r="C4335" s="275" t="s">
        <v>1057</v>
      </c>
      <c r="D4335" s="275">
        <v>0</v>
      </c>
      <c r="E4335" s="275">
        <v>100</v>
      </c>
      <c r="F4335" s="275" t="s">
        <v>457</v>
      </c>
      <c r="G4335" s="275">
        <v>1</v>
      </c>
      <c r="H4335" s="275">
        <f>'Pixel-System'!AY73</f>
        <v>100</v>
      </c>
      <c r="I4335" s="276" t="s">
        <v>6271</v>
      </c>
      <c r="J4335" s="276">
        <f t="shared" si="67"/>
        <v>10000</v>
      </c>
      <c r="K4335" s="277"/>
    </row>
    <row r="4336" spans="1:11" x14ac:dyDescent="0.15">
      <c r="A4336" s="274">
        <v>4335</v>
      </c>
      <c r="B4336" s="275" t="s">
        <v>4841</v>
      </c>
      <c r="C4336" s="275" t="s">
        <v>1057</v>
      </c>
      <c r="D4336" s="275">
        <v>0</v>
      </c>
      <c r="E4336" s="275">
        <v>100</v>
      </c>
      <c r="F4336" s="275" t="s">
        <v>457</v>
      </c>
      <c r="G4336" s="275">
        <v>1</v>
      </c>
      <c r="H4336" s="275">
        <f>'Pixel-System'!AY74</f>
        <v>100</v>
      </c>
      <c r="I4336" s="276" t="s">
        <v>6271</v>
      </c>
      <c r="J4336" s="276">
        <f t="shared" si="67"/>
        <v>10000</v>
      </c>
      <c r="K4336" s="277"/>
    </row>
    <row r="4337" spans="1:11" x14ac:dyDescent="0.15">
      <c r="A4337" s="274">
        <v>4336</v>
      </c>
      <c r="B4337" s="275" t="s">
        <v>4842</v>
      </c>
      <c r="C4337" s="275" t="s">
        <v>1057</v>
      </c>
      <c r="D4337" s="275">
        <v>0</v>
      </c>
      <c r="E4337" s="275">
        <v>100</v>
      </c>
      <c r="F4337" s="275" t="s">
        <v>457</v>
      </c>
      <c r="G4337" s="275">
        <v>1</v>
      </c>
      <c r="H4337" s="275">
        <f>'Pixel-System'!AY75</f>
        <v>100</v>
      </c>
      <c r="I4337" s="276" t="s">
        <v>6271</v>
      </c>
      <c r="J4337" s="276">
        <f t="shared" si="67"/>
        <v>10000</v>
      </c>
      <c r="K4337" s="277"/>
    </row>
    <row r="4338" spans="1:11" x14ac:dyDescent="0.15">
      <c r="A4338" s="274">
        <v>4337</v>
      </c>
      <c r="B4338" s="275" t="s">
        <v>4843</v>
      </c>
      <c r="C4338" s="275" t="s">
        <v>1057</v>
      </c>
      <c r="D4338" s="275">
        <v>0</v>
      </c>
      <c r="E4338" s="275">
        <v>100</v>
      </c>
      <c r="F4338" s="275" t="s">
        <v>457</v>
      </c>
      <c r="G4338" s="275">
        <v>1</v>
      </c>
      <c r="H4338" s="275">
        <f>'Pixel-System'!AY76</f>
        <v>100</v>
      </c>
      <c r="I4338" s="276" t="s">
        <v>6271</v>
      </c>
      <c r="J4338" s="276">
        <f t="shared" si="67"/>
        <v>10000</v>
      </c>
      <c r="K4338" s="277"/>
    </row>
    <row r="4339" spans="1:11" x14ac:dyDescent="0.15">
      <c r="A4339" s="274">
        <v>4338</v>
      </c>
      <c r="B4339" s="275" t="s">
        <v>4844</v>
      </c>
      <c r="C4339" s="275" t="s">
        <v>1057</v>
      </c>
      <c r="D4339" s="275">
        <v>0</v>
      </c>
      <c r="E4339" s="275">
        <v>100</v>
      </c>
      <c r="F4339" s="275" t="s">
        <v>457</v>
      </c>
      <c r="G4339" s="275">
        <v>1</v>
      </c>
      <c r="H4339" s="275">
        <f>'Pixel-System'!AY77</f>
        <v>100</v>
      </c>
      <c r="I4339" s="276" t="s">
        <v>6271</v>
      </c>
      <c r="J4339" s="276">
        <f t="shared" si="67"/>
        <v>10000</v>
      </c>
      <c r="K4339" s="277"/>
    </row>
    <row r="4340" spans="1:11" x14ac:dyDescent="0.15">
      <c r="A4340" s="274">
        <v>4339</v>
      </c>
      <c r="B4340" s="275" t="s">
        <v>4845</v>
      </c>
      <c r="C4340" s="275" t="s">
        <v>1057</v>
      </c>
      <c r="D4340" s="275">
        <v>0</v>
      </c>
      <c r="E4340" s="275">
        <v>100</v>
      </c>
      <c r="F4340" s="275" t="s">
        <v>457</v>
      </c>
      <c r="G4340" s="275">
        <v>1</v>
      </c>
      <c r="H4340" s="275">
        <f>'Pixel-System'!AY78</f>
        <v>100</v>
      </c>
      <c r="I4340" s="276" t="s">
        <v>6271</v>
      </c>
      <c r="J4340" s="276">
        <f t="shared" si="67"/>
        <v>10000</v>
      </c>
      <c r="K4340" s="277"/>
    </row>
    <row r="4341" spans="1:11" x14ac:dyDescent="0.15">
      <c r="A4341" s="274">
        <v>4340</v>
      </c>
      <c r="B4341" s="275" t="s">
        <v>4846</v>
      </c>
      <c r="C4341" s="275" t="s">
        <v>1057</v>
      </c>
      <c r="D4341" s="275">
        <v>0</v>
      </c>
      <c r="E4341" s="275">
        <v>100</v>
      </c>
      <c r="F4341" s="275" t="s">
        <v>457</v>
      </c>
      <c r="G4341" s="275">
        <v>1</v>
      </c>
      <c r="H4341" s="275">
        <f>'Pixel-System'!AY79</f>
        <v>100</v>
      </c>
      <c r="I4341" s="276" t="s">
        <v>6271</v>
      </c>
      <c r="J4341" s="276">
        <f t="shared" si="67"/>
        <v>10000</v>
      </c>
      <c r="K4341" s="277"/>
    </row>
    <row r="4342" spans="1:11" x14ac:dyDescent="0.15">
      <c r="A4342" s="274">
        <v>4341</v>
      </c>
      <c r="B4342" s="275" t="s">
        <v>4847</v>
      </c>
      <c r="C4342" s="275" t="s">
        <v>1057</v>
      </c>
      <c r="D4342" s="275">
        <v>0</v>
      </c>
      <c r="E4342" s="275">
        <v>100</v>
      </c>
      <c r="F4342" s="275" t="s">
        <v>457</v>
      </c>
      <c r="G4342" s="275">
        <v>1</v>
      </c>
      <c r="H4342" s="275">
        <f>'Pixel-System'!AY80</f>
        <v>100</v>
      </c>
      <c r="I4342" s="276" t="s">
        <v>6271</v>
      </c>
      <c r="J4342" s="276">
        <f t="shared" si="67"/>
        <v>10000</v>
      </c>
      <c r="K4342" s="277"/>
    </row>
    <row r="4343" spans="1:11" x14ac:dyDescent="0.15">
      <c r="A4343" s="274">
        <v>4342</v>
      </c>
      <c r="B4343" s="275" t="s">
        <v>4848</v>
      </c>
      <c r="C4343" s="275" t="s">
        <v>1057</v>
      </c>
      <c r="D4343" s="275">
        <v>0</v>
      </c>
      <c r="E4343" s="275">
        <v>100</v>
      </c>
      <c r="F4343" s="275" t="s">
        <v>457</v>
      </c>
      <c r="G4343" s="275">
        <v>1</v>
      </c>
      <c r="H4343" s="275">
        <f>'Pixel-System'!AY81</f>
        <v>100</v>
      </c>
      <c r="I4343" s="276" t="s">
        <v>6271</v>
      </c>
      <c r="J4343" s="276">
        <f t="shared" si="67"/>
        <v>10000</v>
      </c>
      <c r="K4343" s="277"/>
    </row>
    <row r="4344" spans="1:11" x14ac:dyDescent="0.15">
      <c r="A4344" s="274">
        <v>4343</v>
      </c>
      <c r="B4344" s="275" t="s">
        <v>4849</v>
      </c>
      <c r="C4344" s="275" t="s">
        <v>1057</v>
      </c>
      <c r="D4344" s="275">
        <v>0</v>
      </c>
      <c r="E4344" s="275">
        <v>100</v>
      </c>
      <c r="F4344" s="275" t="s">
        <v>457</v>
      </c>
      <c r="G4344" s="275">
        <v>1</v>
      </c>
      <c r="H4344" s="275">
        <f>'Pixel-System'!AY82</f>
        <v>100</v>
      </c>
      <c r="I4344" s="276" t="s">
        <v>6271</v>
      </c>
      <c r="J4344" s="276">
        <f t="shared" si="67"/>
        <v>10000</v>
      </c>
      <c r="K4344" s="277"/>
    </row>
    <row r="4345" spans="1:11" x14ac:dyDescent="0.15">
      <c r="A4345" s="274">
        <v>4344</v>
      </c>
      <c r="B4345" s="275" t="s">
        <v>4850</v>
      </c>
      <c r="C4345" s="275" t="s">
        <v>1057</v>
      </c>
      <c r="D4345" s="275">
        <v>0</v>
      </c>
      <c r="E4345" s="275">
        <v>100</v>
      </c>
      <c r="F4345" s="275" t="s">
        <v>457</v>
      </c>
      <c r="G4345" s="275">
        <v>1</v>
      </c>
      <c r="H4345" s="275">
        <f>'Pixel-System'!AY83</f>
        <v>100</v>
      </c>
      <c r="I4345" s="276" t="s">
        <v>6271</v>
      </c>
      <c r="J4345" s="276">
        <f t="shared" si="67"/>
        <v>10000</v>
      </c>
      <c r="K4345" s="277"/>
    </row>
    <row r="4346" spans="1:11" x14ac:dyDescent="0.15">
      <c r="A4346" s="274">
        <v>4345</v>
      </c>
      <c r="B4346" s="275" t="s">
        <v>4851</v>
      </c>
      <c r="C4346" s="275" t="s">
        <v>1057</v>
      </c>
      <c r="D4346" s="275">
        <v>0</v>
      </c>
      <c r="E4346" s="275">
        <v>100</v>
      </c>
      <c r="F4346" s="275" t="s">
        <v>457</v>
      </c>
      <c r="G4346" s="275">
        <v>1</v>
      </c>
      <c r="H4346" s="275">
        <f>'Pixel-System'!AY84</f>
        <v>100</v>
      </c>
      <c r="I4346" s="276" t="s">
        <v>6271</v>
      </c>
      <c r="J4346" s="276">
        <f t="shared" si="67"/>
        <v>10000</v>
      </c>
      <c r="K4346" s="277"/>
    </row>
    <row r="4347" spans="1:11" x14ac:dyDescent="0.15">
      <c r="A4347" s="274">
        <v>4346</v>
      </c>
      <c r="B4347" s="275" t="s">
        <v>4852</v>
      </c>
      <c r="C4347" s="275" t="s">
        <v>1057</v>
      </c>
      <c r="D4347" s="275">
        <v>0</v>
      </c>
      <c r="E4347" s="275">
        <v>100</v>
      </c>
      <c r="F4347" s="275" t="s">
        <v>457</v>
      </c>
      <c r="G4347" s="275">
        <v>1</v>
      </c>
      <c r="H4347" s="275">
        <f>'Pixel-System'!AY85</f>
        <v>100</v>
      </c>
      <c r="I4347" s="276" t="s">
        <v>6271</v>
      </c>
      <c r="J4347" s="276">
        <f t="shared" si="67"/>
        <v>10000</v>
      </c>
      <c r="K4347" s="277"/>
    </row>
    <row r="4348" spans="1:11" x14ac:dyDescent="0.15">
      <c r="A4348" s="274">
        <v>4347</v>
      </c>
      <c r="B4348" s="275" t="s">
        <v>4853</v>
      </c>
      <c r="C4348" s="275" t="s">
        <v>1057</v>
      </c>
      <c r="D4348" s="275">
        <v>0</v>
      </c>
      <c r="E4348" s="275">
        <v>100</v>
      </c>
      <c r="F4348" s="275" t="s">
        <v>457</v>
      </c>
      <c r="G4348" s="275">
        <v>1</v>
      </c>
      <c r="H4348" s="275">
        <f>'Pixel-System'!AY86</f>
        <v>100</v>
      </c>
      <c r="I4348" s="276" t="s">
        <v>6271</v>
      </c>
      <c r="J4348" s="276">
        <f t="shared" si="67"/>
        <v>10000</v>
      </c>
      <c r="K4348" s="277"/>
    </row>
    <row r="4349" spans="1:11" x14ac:dyDescent="0.15">
      <c r="A4349" s="274">
        <v>4348</v>
      </c>
      <c r="B4349" s="275" t="s">
        <v>4854</v>
      </c>
      <c r="C4349" s="275" t="s">
        <v>1057</v>
      </c>
      <c r="D4349" s="275">
        <v>0</v>
      </c>
      <c r="E4349" s="275">
        <v>100</v>
      </c>
      <c r="F4349" s="275" t="s">
        <v>457</v>
      </c>
      <c r="G4349" s="275">
        <v>1</v>
      </c>
      <c r="H4349" s="275">
        <f>'Pixel-System'!AY87</f>
        <v>100</v>
      </c>
      <c r="I4349" s="276" t="s">
        <v>6271</v>
      </c>
      <c r="J4349" s="276">
        <f t="shared" si="67"/>
        <v>10000</v>
      </c>
      <c r="K4349" s="277"/>
    </row>
    <row r="4350" spans="1:11" x14ac:dyDescent="0.15">
      <c r="A4350" s="274">
        <v>4349</v>
      </c>
      <c r="B4350" s="275" t="s">
        <v>4855</v>
      </c>
      <c r="C4350" s="275" t="s">
        <v>1057</v>
      </c>
      <c r="D4350" s="275">
        <v>0</v>
      </c>
      <c r="E4350" s="275">
        <v>100</v>
      </c>
      <c r="F4350" s="275" t="s">
        <v>457</v>
      </c>
      <c r="G4350" s="275">
        <v>1</v>
      </c>
      <c r="H4350" s="275">
        <f>'Pixel-System'!AY88</f>
        <v>100</v>
      </c>
      <c r="I4350" s="276" t="s">
        <v>6271</v>
      </c>
      <c r="J4350" s="276">
        <f t="shared" si="67"/>
        <v>10000</v>
      </c>
      <c r="K4350" s="277"/>
    </row>
    <row r="4351" spans="1:11" x14ac:dyDescent="0.15">
      <c r="A4351" s="274">
        <v>4350</v>
      </c>
      <c r="B4351" s="275" t="s">
        <v>4856</v>
      </c>
      <c r="C4351" s="275" t="s">
        <v>1057</v>
      </c>
      <c r="D4351" s="275">
        <v>0</v>
      </c>
      <c r="E4351" s="275">
        <v>100</v>
      </c>
      <c r="F4351" s="275" t="s">
        <v>457</v>
      </c>
      <c r="G4351" s="275">
        <v>1</v>
      </c>
      <c r="H4351" s="275">
        <f>'Pixel-System'!AY89</f>
        <v>100</v>
      </c>
      <c r="I4351" s="276" t="s">
        <v>6271</v>
      </c>
      <c r="J4351" s="276">
        <f t="shared" si="67"/>
        <v>10000</v>
      </c>
      <c r="K4351" s="277"/>
    </row>
    <row r="4352" spans="1:11" x14ac:dyDescent="0.15">
      <c r="A4352" s="274">
        <v>4351</v>
      </c>
      <c r="B4352" s="275" t="s">
        <v>4857</v>
      </c>
      <c r="C4352" s="275" t="s">
        <v>1057</v>
      </c>
      <c r="D4352" s="275">
        <v>0</v>
      </c>
      <c r="E4352" s="275">
        <v>100</v>
      </c>
      <c r="F4352" s="275" t="s">
        <v>457</v>
      </c>
      <c r="G4352" s="275">
        <v>1</v>
      </c>
      <c r="H4352" s="275">
        <f>'Pixel-System'!AY90</f>
        <v>100</v>
      </c>
      <c r="I4352" s="276" t="s">
        <v>6271</v>
      </c>
      <c r="J4352" s="276">
        <f t="shared" si="67"/>
        <v>10000</v>
      </c>
      <c r="K4352" s="277"/>
    </row>
    <row r="4353" spans="1:11" x14ac:dyDescent="0.15">
      <c r="A4353" s="274">
        <v>4352</v>
      </c>
      <c r="B4353" s="275" t="s">
        <v>4858</v>
      </c>
      <c r="C4353" s="275" t="s">
        <v>1057</v>
      </c>
      <c r="D4353" s="275">
        <v>0</v>
      </c>
      <c r="E4353" s="275">
        <v>100</v>
      </c>
      <c r="F4353" s="275" t="s">
        <v>457</v>
      </c>
      <c r="G4353" s="275">
        <v>1</v>
      </c>
      <c r="H4353" s="275">
        <f>'Pixel-System'!AY91</f>
        <v>100</v>
      </c>
      <c r="I4353" s="276" t="s">
        <v>6271</v>
      </c>
      <c r="J4353" s="276">
        <f t="shared" si="67"/>
        <v>10000</v>
      </c>
      <c r="K4353" s="277"/>
    </row>
    <row r="4354" spans="1:11" x14ac:dyDescent="0.15">
      <c r="A4354" s="274">
        <v>4353</v>
      </c>
      <c r="B4354" s="275" t="s">
        <v>4859</v>
      </c>
      <c r="C4354" s="275" t="s">
        <v>1057</v>
      </c>
      <c r="D4354" s="275">
        <v>0</v>
      </c>
      <c r="E4354" s="275">
        <v>100</v>
      </c>
      <c r="F4354" s="275" t="s">
        <v>457</v>
      </c>
      <c r="G4354" s="275">
        <v>1</v>
      </c>
      <c r="H4354" s="275">
        <f>'Pixel-System'!AY92</f>
        <v>100</v>
      </c>
      <c r="I4354" s="276" t="s">
        <v>6271</v>
      </c>
      <c r="J4354" s="276">
        <f t="shared" si="67"/>
        <v>10000</v>
      </c>
      <c r="K4354" s="277"/>
    </row>
    <row r="4355" spans="1:11" x14ac:dyDescent="0.15">
      <c r="A4355" s="274">
        <v>4354</v>
      </c>
      <c r="B4355" s="275" t="s">
        <v>4860</v>
      </c>
      <c r="C4355" s="275" t="s">
        <v>1057</v>
      </c>
      <c r="D4355" s="275">
        <v>0</v>
      </c>
      <c r="E4355" s="275">
        <v>100</v>
      </c>
      <c r="F4355" s="275" t="s">
        <v>457</v>
      </c>
      <c r="G4355" s="275">
        <v>1</v>
      </c>
      <c r="H4355" s="275">
        <f>'Pixel-System'!AY93</f>
        <v>100</v>
      </c>
      <c r="I4355" s="276" t="s">
        <v>6271</v>
      </c>
      <c r="J4355" s="276">
        <f t="shared" si="67"/>
        <v>10000</v>
      </c>
      <c r="K4355" s="277"/>
    </row>
    <row r="4356" spans="1:11" x14ac:dyDescent="0.15">
      <c r="A4356" s="274">
        <v>4355</v>
      </c>
      <c r="B4356" s="275" t="s">
        <v>4861</v>
      </c>
      <c r="C4356" s="275" t="s">
        <v>1057</v>
      </c>
      <c r="D4356" s="275">
        <v>0</v>
      </c>
      <c r="E4356" s="275">
        <v>100</v>
      </c>
      <c r="F4356" s="275" t="s">
        <v>457</v>
      </c>
      <c r="G4356" s="275">
        <v>1</v>
      </c>
      <c r="H4356" s="275">
        <f>'Pixel-System'!AY94</f>
        <v>100</v>
      </c>
      <c r="I4356" s="276" t="s">
        <v>6271</v>
      </c>
      <c r="J4356" s="276">
        <f t="shared" si="67"/>
        <v>10000</v>
      </c>
      <c r="K4356" s="277"/>
    </row>
    <row r="4357" spans="1:11" x14ac:dyDescent="0.15">
      <c r="A4357" s="274">
        <v>4356</v>
      </c>
      <c r="B4357" s="275" t="s">
        <v>4862</v>
      </c>
      <c r="C4357" s="275" t="s">
        <v>1057</v>
      </c>
      <c r="D4357" s="275">
        <v>0</v>
      </c>
      <c r="E4357" s="275">
        <v>100</v>
      </c>
      <c r="F4357" s="275" t="s">
        <v>457</v>
      </c>
      <c r="G4357" s="275">
        <v>1</v>
      </c>
      <c r="H4357" s="275">
        <f>'Pixel-System'!AY95</f>
        <v>100</v>
      </c>
      <c r="I4357" s="276" t="s">
        <v>6271</v>
      </c>
      <c r="J4357" s="276">
        <f t="shared" si="67"/>
        <v>10000</v>
      </c>
      <c r="K4357" s="277"/>
    </row>
    <row r="4358" spans="1:11" x14ac:dyDescent="0.15">
      <c r="A4358" s="274">
        <v>4357</v>
      </c>
      <c r="B4358" s="275" t="s">
        <v>4863</v>
      </c>
      <c r="C4358" s="275" t="s">
        <v>1057</v>
      </c>
      <c r="D4358" s="275">
        <v>0</v>
      </c>
      <c r="E4358" s="275">
        <v>100</v>
      </c>
      <c r="F4358" s="275" t="s">
        <v>457</v>
      </c>
      <c r="G4358" s="275">
        <v>1</v>
      </c>
      <c r="H4358" s="275">
        <f>'Pixel-System'!AY96</f>
        <v>100</v>
      </c>
      <c r="I4358" s="276" t="s">
        <v>6271</v>
      </c>
      <c r="J4358" s="276">
        <f t="shared" si="67"/>
        <v>10000</v>
      </c>
      <c r="K4358" s="277"/>
    </row>
    <row r="4359" spans="1:11" x14ac:dyDescent="0.15">
      <c r="A4359" s="274">
        <v>4358</v>
      </c>
      <c r="B4359" s="275" t="s">
        <v>4864</v>
      </c>
      <c r="C4359" s="275" t="s">
        <v>1057</v>
      </c>
      <c r="D4359" s="275">
        <v>0</v>
      </c>
      <c r="E4359" s="275">
        <v>100</v>
      </c>
      <c r="F4359" s="275" t="s">
        <v>457</v>
      </c>
      <c r="G4359" s="275">
        <v>1</v>
      </c>
      <c r="H4359" s="275">
        <f>'Pixel-System'!AY97</f>
        <v>100</v>
      </c>
      <c r="I4359" s="276" t="s">
        <v>6271</v>
      </c>
      <c r="J4359" s="276">
        <f t="shared" si="67"/>
        <v>10000</v>
      </c>
      <c r="K4359" s="277"/>
    </row>
    <row r="4360" spans="1:11" x14ac:dyDescent="0.15">
      <c r="A4360" s="274">
        <v>4359</v>
      </c>
      <c r="B4360" s="275" t="s">
        <v>4865</v>
      </c>
      <c r="C4360" s="275" t="s">
        <v>1057</v>
      </c>
      <c r="D4360" s="275">
        <v>0</v>
      </c>
      <c r="E4360" s="275">
        <v>100</v>
      </c>
      <c r="F4360" s="275" t="s">
        <v>457</v>
      </c>
      <c r="G4360" s="275">
        <v>1</v>
      </c>
      <c r="H4360" s="275">
        <f>'Pixel-System'!AY98</f>
        <v>100</v>
      </c>
      <c r="I4360" s="276" t="s">
        <v>6271</v>
      </c>
      <c r="J4360" s="276">
        <f t="shared" si="67"/>
        <v>10000</v>
      </c>
      <c r="K4360" s="277"/>
    </row>
    <row r="4361" spans="1:11" x14ac:dyDescent="0.15">
      <c r="A4361" s="274">
        <v>4360</v>
      </c>
      <c r="B4361" s="275" t="s">
        <v>4866</v>
      </c>
      <c r="C4361" s="275" t="s">
        <v>1057</v>
      </c>
      <c r="D4361" s="275">
        <v>0</v>
      </c>
      <c r="E4361" s="275">
        <v>100</v>
      </c>
      <c r="F4361" s="275" t="s">
        <v>457</v>
      </c>
      <c r="G4361" s="275">
        <v>1</v>
      </c>
      <c r="H4361" s="275">
        <f>'Pixel-System'!AY99</f>
        <v>100</v>
      </c>
      <c r="I4361" s="276" t="s">
        <v>6271</v>
      </c>
      <c r="J4361" s="276">
        <f t="shared" si="67"/>
        <v>10000</v>
      </c>
      <c r="K4361" s="277"/>
    </row>
    <row r="4362" spans="1:11" x14ac:dyDescent="0.15">
      <c r="A4362" s="274">
        <v>4361</v>
      </c>
      <c r="B4362" s="275" t="s">
        <v>4867</v>
      </c>
      <c r="C4362" s="275" t="s">
        <v>1057</v>
      </c>
      <c r="D4362" s="275">
        <v>0</v>
      </c>
      <c r="E4362" s="275">
        <v>100</v>
      </c>
      <c r="F4362" s="275" t="s">
        <v>457</v>
      </c>
      <c r="G4362" s="275">
        <v>1</v>
      </c>
      <c r="H4362" s="275">
        <f>'Pixel-System'!AY100</f>
        <v>100</v>
      </c>
      <c r="I4362" s="276" t="s">
        <v>6271</v>
      </c>
      <c r="J4362" s="276">
        <f t="shared" si="67"/>
        <v>10000</v>
      </c>
      <c r="K4362" s="277"/>
    </row>
    <row r="4363" spans="1:11" x14ac:dyDescent="0.15">
      <c r="A4363" s="274">
        <v>4362</v>
      </c>
      <c r="B4363" s="275" t="s">
        <v>4868</v>
      </c>
      <c r="C4363" s="275" t="s">
        <v>1057</v>
      </c>
      <c r="D4363" s="275">
        <v>0</v>
      </c>
      <c r="E4363" s="275">
        <v>100</v>
      </c>
      <c r="F4363" s="275" t="s">
        <v>457</v>
      </c>
      <c r="G4363" s="275">
        <v>1</v>
      </c>
      <c r="H4363" s="275">
        <f>'Pixel-System'!AY101</f>
        <v>100</v>
      </c>
      <c r="I4363" s="276" t="s">
        <v>6271</v>
      </c>
      <c r="J4363" s="276">
        <f t="shared" si="67"/>
        <v>10000</v>
      </c>
      <c r="K4363" s="277"/>
    </row>
    <row r="4364" spans="1:11" x14ac:dyDescent="0.15">
      <c r="A4364" s="274">
        <v>4363</v>
      </c>
      <c r="B4364" s="275" t="s">
        <v>4869</v>
      </c>
      <c r="C4364" s="275" t="s">
        <v>1057</v>
      </c>
      <c r="D4364" s="275">
        <v>0</v>
      </c>
      <c r="E4364" s="275">
        <v>100</v>
      </c>
      <c r="F4364" s="275" t="s">
        <v>457</v>
      </c>
      <c r="G4364" s="275">
        <v>1</v>
      </c>
      <c r="H4364" s="275">
        <f>'Pixel-System'!AY102</f>
        <v>100</v>
      </c>
      <c r="I4364" s="276" t="s">
        <v>6271</v>
      </c>
      <c r="J4364" s="276">
        <f t="shared" si="67"/>
        <v>10000</v>
      </c>
      <c r="K4364" s="277"/>
    </row>
    <row r="4365" spans="1:11" x14ac:dyDescent="0.15">
      <c r="A4365" s="274">
        <v>4364</v>
      </c>
      <c r="B4365" s="275" t="s">
        <v>4870</v>
      </c>
      <c r="C4365" s="275" t="s">
        <v>1057</v>
      </c>
      <c r="D4365" s="275">
        <v>0</v>
      </c>
      <c r="E4365" s="275">
        <v>100</v>
      </c>
      <c r="F4365" s="275" t="s">
        <v>457</v>
      </c>
      <c r="G4365" s="275">
        <v>1</v>
      </c>
      <c r="H4365" s="275">
        <f>'Pixel-System'!AY103</f>
        <v>100</v>
      </c>
      <c r="I4365" s="276" t="s">
        <v>6271</v>
      </c>
      <c r="J4365" s="276">
        <f t="shared" ref="J4365:J4371" si="68">H4365*100</f>
        <v>10000</v>
      </c>
      <c r="K4365" s="277"/>
    </row>
    <row r="4366" spans="1:11" x14ac:dyDescent="0.15">
      <c r="A4366" s="274">
        <v>4365</v>
      </c>
      <c r="B4366" s="275" t="s">
        <v>4871</v>
      </c>
      <c r="C4366" s="275" t="s">
        <v>1057</v>
      </c>
      <c r="D4366" s="275">
        <v>0</v>
      </c>
      <c r="E4366" s="275">
        <v>100</v>
      </c>
      <c r="F4366" s="275" t="s">
        <v>457</v>
      </c>
      <c r="G4366" s="275">
        <v>1</v>
      </c>
      <c r="H4366" s="275">
        <f>'Pixel-System'!AY104</f>
        <v>100</v>
      </c>
      <c r="I4366" s="276" t="s">
        <v>6271</v>
      </c>
      <c r="J4366" s="276">
        <f t="shared" si="68"/>
        <v>10000</v>
      </c>
      <c r="K4366" s="277"/>
    </row>
    <row r="4367" spans="1:11" x14ac:dyDescent="0.15">
      <c r="A4367" s="274">
        <v>4366</v>
      </c>
      <c r="B4367" s="275" t="s">
        <v>4872</v>
      </c>
      <c r="C4367" s="275" t="s">
        <v>1057</v>
      </c>
      <c r="D4367" s="275">
        <v>0</v>
      </c>
      <c r="E4367" s="275">
        <v>100</v>
      </c>
      <c r="F4367" s="275" t="s">
        <v>457</v>
      </c>
      <c r="G4367" s="275">
        <v>1</v>
      </c>
      <c r="H4367" s="275">
        <f>'Pixel-System'!AY105</f>
        <v>100</v>
      </c>
      <c r="I4367" s="276" t="s">
        <v>6271</v>
      </c>
      <c r="J4367" s="276">
        <f t="shared" si="68"/>
        <v>10000</v>
      </c>
      <c r="K4367" s="277"/>
    </row>
    <row r="4368" spans="1:11" x14ac:dyDescent="0.15">
      <c r="A4368" s="274">
        <v>4367</v>
      </c>
      <c r="B4368" s="275" t="s">
        <v>4873</v>
      </c>
      <c r="C4368" s="275" t="s">
        <v>1057</v>
      </c>
      <c r="D4368" s="275">
        <v>0</v>
      </c>
      <c r="E4368" s="275">
        <v>100</v>
      </c>
      <c r="F4368" s="275" t="s">
        <v>457</v>
      </c>
      <c r="G4368" s="275">
        <v>1</v>
      </c>
      <c r="H4368" s="275">
        <f>'Pixel-System'!U9</f>
        <v>100</v>
      </c>
      <c r="I4368" s="276" t="s">
        <v>6272</v>
      </c>
      <c r="J4368" s="276">
        <f t="shared" si="68"/>
        <v>10000</v>
      </c>
      <c r="K4368" s="277"/>
    </row>
    <row r="4369" spans="1:11" x14ac:dyDescent="0.15">
      <c r="A4369" s="274">
        <v>4368</v>
      </c>
      <c r="B4369" s="275" t="s">
        <v>4874</v>
      </c>
      <c r="C4369" s="275" t="s">
        <v>1057</v>
      </c>
      <c r="D4369" s="275">
        <v>0</v>
      </c>
      <c r="E4369" s="275">
        <v>100</v>
      </c>
      <c r="F4369" s="275" t="s">
        <v>457</v>
      </c>
      <c r="G4369" s="275">
        <v>1</v>
      </c>
      <c r="H4369" s="275">
        <f>'Pixel-System'!AE9</f>
        <v>100</v>
      </c>
      <c r="I4369" s="276" t="s">
        <v>6273</v>
      </c>
      <c r="J4369" s="276">
        <f t="shared" si="68"/>
        <v>10000</v>
      </c>
      <c r="K4369" s="277"/>
    </row>
    <row r="4370" spans="1:11" x14ac:dyDescent="0.15">
      <c r="A4370" s="274">
        <v>4369</v>
      </c>
      <c r="B4370" s="275" t="s">
        <v>4875</v>
      </c>
      <c r="C4370" s="275" t="s">
        <v>1057</v>
      </c>
      <c r="D4370" s="275">
        <v>0</v>
      </c>
      <c r="E4370" s="275">
        <v>100</v>
      </c>
      <c r="F4370" s="275" t="s">
        <v>457</v>
      </c>
      <c r="G4370" s="275">
        <v>1</v>
      </c>
      <c r="H4370" s="275">
        <f>'Pixel-System'!AO9</f>
        <v>100</v>
      </c>
      <c r="I4370" s="276" t="s">
        <v>6274</v>
      </c>
      <c r="J4370" s="276">
        <f t="shared" si="68"/>
        <v>10000</v>
      </c>
      <c r="K4370" s="277"/>
    </row>
    <row r="4371" spans="1:11" x14ac:dyDescent="0.15">
      <c r="A4371" s="274">
        <v>4370</v>
      </c>
      <c r="B4371" s="275" t="s">
        <v>4876</v>
      </c>
      <c r="C4371" s="275" t="s">
        <v>1057</v>
      </c>
      <c r="D4371" s="275">
        <v>0</v>
      </c>
      <c r="E4371" s="275">
        <v>100</v>
      </c>
      <c r="F4371" s="275" t="s">
        <v>457</v>
      </c>
      <c r="G4371" s="275">
        <v>1</v>
      </c>
      <c r="H4371" s="275">
        <f>'Pixel-System'!AY9</f>
        <v>100</v>
      </c>
      <c r="I4371" s="276" t="s">
        <v>6275</v>
      </c>
      <c r="J4371" s="276">
        <f t="shared" si="68"/>
        <v>10000</v>
      </c>
      <c r="K4371" s="277"/>
    </row>
    <row r="4372" spans="1:11" x14ac:dyDescent="0.15">
      <c r="A4372" s="274">
        <v>4371</v>
      </c>
      <c r="B4372" s="275" t="s">
        <v>4878</v>
      </c>
      <c r="C4372" s="282" t="s">
        <v>4890</v>
      </c>
      <c r="D4372" s="282" t="s">
        <v>457</v>
      </c>
      <c r="E4372" s="282" t="s">
        <v>457</v>
      </c>
      <c r="F4372" s="282" t="s">
        <v>457</v>
      </c>
      <c r="G4372" s="282" t="s">
        <v>4891</v>
      </c>
      <c r="H4372" s="275" t="str">
        <f>'CH-Output'!B2</f>
        <v>Pixel</v>
      </c>
      <c r="I4372" s="276" t="s">
        <v>6276</v>
      </c>
      <c r="J4372" s="276"/>
      <c r="K4372" s="277"/>
    </row>
    <row r="4373" spans="1:11" x14ac:dyDescent="0.15">
      <c r="A4373" s="274">
        <v>4372</v>
      </c>
      <c r="B4373" s="275" t="s">
        <v>4879</v>
      </c>
      <c r="C4373" s="282" t="s">
        <v>4890</v>
      </c>
      <c r="D4373" s="282" t="s">
        <v>457</v>
      </c>
      <c r="E4373" s="282" t="s">
        <v>457</v>
      </c>
      <c r="F4373" s="282" t="s">
        <v>457</v>
      </c>
      <c r="G4373" s="282" t="s">
        <v>4891</v>
      </c>
      <c r="H4373" s="275" t="str">
        <f>'CH-Output'!B3</f>
        <v>Pixel</v>
      </c>
      <c r="I4373" s="276" t="s">
        <v>6277</v>
      </c>
      <c r="J4373" s="276"/>
      <c r="K4373" s="277"/>
    </row>
    <row r="4374" spans="1:11" x14ac:dyDescent="0.15">
      <c r="A4374" s="274">
        <v>4373</v>
      </c>
      <c r="B4374" s="275" t="s">
        <v>4880</v>
      </c>
      <c r="C4374" s="282" t="s">
        <v>4890</v>
      </c>
      <c r="D4374" s="282" t="s">
        <v>457</v>
      </c>
      <c r="E4374" s="282" t="s">
        <v>457</v>
      </c>
      <c r="F4374" s="282" t="s">
        <v>457</v>
      </c>
      <c r="G4374" s="282" t="s">
        <v>4891</v>
      </c>
      <c r="H4374" s="275" t="str">
        <f>'CH-Output'!B4</f>
        <v>Pixel</v>
      </c>
      <c r="I4374" s="276" t="s">
        <v>6278</v>
      </c>
      <c r="J4374" s="276"/>
      <c r="K4374" s="277"/>
    </row>
    <row r="4375" spans="1:11" x14ac:dyDescent="0.15">
      <c r="A4375" s="274">
        <v>4374</v>
      </c>
      <c r="B4375" s="275" t="s">
        <v>4881</v>
      </c>
      <c r="C4375" s="282" t="s">
        <v>4890</v>
      </c>
      <c r="D4375" s="282" t="s">
        <v>457</v>
      </c>
      <c r="E4375" s="282" t="s">
        <v>457</v>
      </c>
      <c r="F4375" s="282" t="s">
        <v>457</v>
      </c>
      <c r="G4375" s="282" t="s">
        <v>4891</v>
      </c>
      <c r="H4375" s="275" t="str">
        <f>'CH-Output'!B5</f>
        <v>DRL2</v>
      </c>
      <c r="I4375" s="276" t="s">
        <v>6279</v>
      </c>
      <c r="J4375" s="276"/>
      <c r="K4375" s="277"/>
    </row>
    <row r="4376" spans="1:11" x14ac:dyDescent="0.15">
      <c r="A4376" s="274">
        <v>4375</v>
      </c>
      <c r="B4376" s="275" t="s">
        <v>4882</v>
      </c>
      <c r="C4376" s="282" t="s">
        <v>4890</v>
      </c>
      <c r="D4376" s="282" t="s">
        <v>457</v>
      </c>
      <c r="E4376" s="282" t="s">
        <v>457</v>
      </c>
      <c r="F4376" s="282" t="s">
        <v>457</v>
      </c>
      <c r="G4376" s="282" t="s">
        <v>4891</v>
      </c>
      <c r="H4376" s="275" t="str">
        <f>'CH-Output'!B6</f>
        <v>Segment Bending</v>
      </c>
      <c r="I4376" s="276" t="s">
        <v>6280</v>
      </c>
      <c r="J4376" s="276"/>
      <c r="K4376" s="277"/>
    </row>
    <row r="4377" spans="1:11" x14ac:dyDescent="0.15">
      <c r="A4377" s="274">
        <v>4376</v>
      </c>
      <c r="B4377" s="275" t="s">
        <v>4883</v>
      </c>
      <c r="C4377" s="282" t="s">
        <v>4890</v>
      </c>
      <c r="D4377" s="282" t="s">
        <v>457</v>
      </c>
      <c r="E4377" s="282" t="s">
        <v>457</v>
      </c>
      <c r="F4377" s="282" t="s">
        <v>457</v>
      </c>
      <c r="G4377" s="282" t="s">
        <v>4891</v>
      </c>
      <c r="H4377" s="275" t="str">
        <f>'CH-Output'!B7</f>
        <v>Foreground LB</v>
      </c>
      <c r="I4377" s="276" t="s">
        <v>6281</v>
      </c>
      <c r="J4377" s="276"/>
      <c r="K4377" s="277"/>
    </row>
    <row r="4378" spans="1:11" x14ac:dyDescent="0.15">
      <c r="A4378" s="274">
        <v>4377</v>
      </c>
      <c r="B4378" s="275" t="s">
        <v>4877</v>
      </c>
      <c r="C4378" s="282" t="s">
        <v>4890</v>
      </c>
      <c r="D4378" s="282" t="s">
        <v>457</v>
      </c>
      <c r="E4378" s="282" t="s">
        <v>457</v>
      </c>
      <c r="F4378" s="282" t="s">
        <v>457</v>
      </c>
      <c r="G4378" s="282" t="s">
        <v>4891</v>
      </c>
      <c r="H4378" s="275" t="str">
        <f>'CH-Output'!B8</f>
        <v>Static Bending</v>
      </c>
      <c r="I4378" s="276" t="s">
        <v>6285</v>
      </c>
      <c r="J4378" s="276"/>
      <c r="K4378" s="277"/>
    </row>
    <row r="4379" spans="1:11" x14ac:dyDescent="0.15">
      <c r="A4379" s="274">
        <v>4378</v>
      </c>
      <c r="B4379" s="275" t="s">
        <v>4884</v>
      </c>
      <c r="C4379" s="282" t="s">
        <v>4890</v>
      </c>
      <c r="D4379" s="282" t="s">
        <v>457</v>
      </c>
      <c r="E4379" s="282" t="s">
        <v>457</v>
      </c>
      <c r="F4379" s="282" t="s">
        <v>457</v>
      </c>
      <c r="G4379" s="282" t="s">
        <v>4891</v>
      </c>
      <c r="H4379" s="275" t="str">
        <f>'CH-Output'!B9</f>
        <v>Sequential TI Section 13</v>
      </c>
      <c r="I4379" s="276" t="s">
        <v>6288</v>
      </c>
      <c r="J4379" s="276"/>
      <c r="K4379" s="277"/>
    </row>
    <row r="4380" spans="1:11" x14ac:dyDescent="0.15">
      <c r="A4380" s="274">
        <v>4379</v>
      </c>
      <c r="B4380" s="275" t="s">
        <v>4885</v>
      </c>
      <c r="C4380" s="282" t="s">
        <v>4890</v>
      </c>
      <c r="D4380" s="282" t="s">
        <v>457</v>
      </c>
      <c r="E4380" s="282" t="s">
        <v>457</v>
      </c>
      <c r="F4380" s="282" t="s">
        <v>457</v>
      </c>
      <c r="G4380" s="282" t="s">
        <v>4891</v>
      </c>
      <c r="H4380" s="275" t="str">
        <f>'CH-Output'!B10</f>
        <v>DRL1</v>
      </c>
      <c r="I4380" s="276" t="s">
        <v>6282</v>
      </c>
      <c r="J4380" s="276"/>
      <c r="K4380" s="277"/>
    </row>
    <row r="4381" spans="1:11" x14ac:dyDescent="0.15">
      <c r="A4381" s="274">
        <v>4380</v>
      </c>
      <c r="B4381" s="275" t="s">
        <v>4886</v>
      </c>
      <c r="C4381" s="282" t="s">
        <v>4890</v>
      </c>
      <c r="D4381" s="282" t="s">
        <v>457</v>
      </c>
      <c r="E4381" s="282" t="s">
        <v>457</v>
      </c>
      <c r="F4381" s="282" t="s">
        <v>457</v>
      </c>
      <c r="G4381" s="282" t="s">
        <v>4891</v>
      </c>
      <c r="H4381" s="275" t="str">
        <f>'CH-Output'!B11</f>
        <v>Static Bending</v>
      </c>
      <c r="I4381" s="276" t="s">
        <v>6283</v>
      </c>
      <c r="J4381" s="276"/>
      <c r="K4381" s="277"/>
    </row>
    <row r="4382" spans="1:11" x14ac:dyDescent="0.15">
      <c r="A4382" s="274">
        <v>4381</v>
      </c>
      <c r="B4382" s="275" t="s">
        <v>4887</v>
      </c>
      <c r="C4382" s="282" t="s">
        <v>4890</v>
      </c>
      <c r="D4382" s="282" t="s">
        <v>457</v>
      </c>
      <c r="E4382" s="282" t="s">
        <v>457</v>
      </c>
      <c r="F4382" s="282" t="s">
        <v>457</v>
      </c>
      <c r="G4382" s="282" t="s">
        <v>4891</v>
      </c>
      <c r="H4382" s="275" t="str">
        <f>'CH-Output'!B12</f>
        <v>Static TI</v>
      </c>
      <c r="I4382" s="276" t="s">
        <v>6284</v>
      </c>
      <c r="J4382" s="276"/>
      <c r="K4382" s="277"/>
    </row>
    <row r="4383" spans="1:11" x14ac:dyDescent="0.15">
      <c r="A4383" s="274">
        <v>4382</v>
      </c>
      <c r="B4383" s="275" t="s">
        <v>4888</v>
      </c>
      <c r="C4383" s="282" t="s">
        <v>4890</v>
      </c>
      <c r="D4383" s="282" t="s">
        <v>457</v>
      </c>
      <c r="E4383" s="282" t="s">
        <v>457</v>
      </c>
      <c r="F4383" s="282" t="s">
        <v>457</v>
      </c>
      <c r="G4383" s="282" t="s">
        <v>4891</v>
      </c>
      <c r="H4383" s="275" t="str">
        <f>'CH-Output'!B13</f>
        <v>Static HB</v>
      </c>
      <c r="I4383" s="276" t="s">
        <v>6286</v>
      </c>
      <c r="J4383" s="276"/>
      <c r="K4383" s="277"/>
    </row>
    <row r="4384" spans="1:11" x14ac:dyDescent="0.15">
      <c r="A4384" s="274">
        <v>4383</v>
      </c>
      <c r="B4384" s="275" t="s">
        <v>4889</v>
      </c>
      <c r="C4384" s="282" t="s">
        <v>4890</v>
      </c>
      <c r="D4384" s="282" t="s">
        <v>457</v>
      </c>
      <c r="E4384" s="282" t="s">
        <v>457</v>
      </c>
      <c r="F4384" s="282" t="s">
        <v>457</v>
      </c>
      <c r="G4384" s="282" t="s">
        <v>4891</v>
      </c>
      <c r="H4384" s="275" t="str">
        <f>'CH-Output'!B14</f>
        <v>Auxiliary Signature Light 3</v>
      </c>
      <c r="I4384" s="276" t="s">
        <v>6287</v>
      </c>
      <c r="J4384" s="276"/>
      <c r="K4384" s="277"/>
    </row>
    <row r="4385" spans="1:11" x14ac:dyDescent="0.15">
      <c r="A4385" s="274">
        <v>4384</v>
      </c>
      <c r="B4385" s="275" t="s">
        <v>4892</v>
      </c>
      <c r="C4385" s="282" t="s">
        <v>457</v>
      </c>
      <c r="D4385" s="275">
        <v>0</v>
      </c>
      <c r="E4385" s="275">
        <v>31</v>
      </c>
      <c r="F4385" s="275" t="s">
        <v>4903</v>
      </c>
      <c r="G4385" s="275">
        <v>1</v>
      </c>
      <c r="H4385" s="275">
        <f>'CH-Output'!C2</f>
        <v>6</v>
      </c>
      <c r="I4385" s="276" t="s">
        <v>6289</v>
      </c>
      <c r="J4385" s="276">
        <f>IF(H4385="NU",255,H4385)</f>
        <v>6</v>
      </c>
      <c r="K4385" s="277"/>
    </row>
    <row r="4386" spans="1:11" x14ac:dyDescent="0.15">
      <c r="A4386" s="274">
        <v>4385</v>
      </c>
      <c r="B4386" s="275" t="s">
        <v>4893</v>
      </c>
      <c r="C4386" s="282" t="s">
        <v>457</v>
      </c>
      <c r="D4386" s="275">
        <v>0</v>
      </c>
      <c r="E4386" s="275">
        <v>31</v>
      </c>
      <c r="F4386" s="275" t="s">
        <v>4903</v>
      </c>
      <c r="G4386" s="275">
        <v>1</v>
      </c>
      <c r="H4386" s="275">
        <f>'CH-Output'!C3</f>
        <v>1</v>
      </c>
      <c r="I4386" s="276" t="s">
        <v>6289</v>
      </c>
      <c r="J4386" s="276">
        <f t="shared" ref="J4386:J4396" si="69">IF(H4386="NU",255,H4386)</f>
        <v>1</v>
      </c>
      <c r="K4386" s="277"/>
    </row>
    <row r="4387" spans="1:11" x14ac:dyDescent="0.15">
      <c r="A4387" s="274">
        <v>4386</v>
      </c>
      <c r="B4387" s="275" t="s">
        <v>4894</v>
      </c>
      <c r="C4387" s="282" t="s">
        <v>457</v>
      </c>
      <c r="D4387" s="275">
        <v>0</v>
      </c>
      <c r="E4387" s="275">
        <v>31</v>
      </c>
      <c r="F4387" s="275" t="s">
        <v>4903</v>
      </c>
      <c r="G4387" s="275">
        <v>1</v>
      </c>
      <c r="H4387" s="275">
        <f>'CH-Output'!C4</f>
        <v>13</v>
      </c>
      <c r="I4387" s="276" t="s">
        <v>6289</v>
      </c>
      <c r="J4387" s="276">
        <f t="shared" si="69"/>
        <v>13</v>
      </c>
      <c r="K4387" s="277"/>
    </row>
    <row r="4388" spans="1:11" x14ac:dyDescent="0.15">
      <c r="A4388" s="274">
        <v>4387</v>
      </c>
      <c r="B4388" s="275" t="s">
        <v>4906</v>
      </c>
      <c r="C4388" s="282" t="s">
        <v>457</v>
      </c>
      <c r="D4388" s="275">
        <v>0</v>
      </c>
      <c r="E4388" s="275">
        <v>31</v>
      </c>
      <c r="F4388" s="275" t="s">
        <v>4903</v>
      </c>
      <c r="G4388" s="275">
        <v>1</v>
      </c>
      <c r="H4388" s="275">
        <f>'CH-Output'!C5</f>
        <v>8</v>
      </c>
      <c r="I4388" s="276" t="s">
        <v>6289</v>
      </c>
      <c r="J4388" s="276">
        <f t="shared" si="69"/>
        <v>8</v>
      </c>
      <c r="K4388" s="277"/>
    </row>
    <row r="4389" spans="1:11" x14ac:dyDescent="0.15">
      <c r="A4389" s="274">
        <v>4388</v>
      </c>
      <c r="B4389" s="275" t="s">
        <v>4895</v>
      </c>
      <c r="C4389" s="282" t="s">
        <v>457</v>
      </c>
      <c r="D4389" s="275">
        <v>0</v>
      </c>
      <c r="E4389" s="275">
        <v>31</v>
      </c>
      <c r="F4389" s="275" t="s">
        <v>4903</v>
      </c>
      <c r="G4389" s="275">
        <v>1</v>
      </c>
      <c r="H4389" s="275">
        <f>'CH-Output'!C6</f>
        <v>7</v>
      </c>
      <c r="I4389" s="276" t="s">
        <v>6289</v>
      </c>
      <c r="J4389" s="276">
        <f t="shared" si="69"/>
        <v>7</v>
      </c>
      <c r="K4389" s="277"/>
    </row>
    <row r="4390" spans="1:11" x14ac:dyDescent="0.15">
      <c r="A4390" s="274">
        <v>4389</v>
      </c>
      <c r="B4390" s="275" t="s">
        <v>4896</v>
      </c>
      <c r="C4390" s="282" t="s">
        <v>457</v>
      </c>
      <c r="D4390" s="282" t="s">
        <v>457</v>
      </c>
      <c r="E4390" s="282" t="s">
        <v>4904</v>
      </c>
      <c r="F4390" s="275" t="s">
        <v>4903</v>
      </c>
      <c r="G4390" s="282" t="s">
        <v>4905</v>
      </c>
      <c r="H4390" s="275" t="str">
        <f>'CH-Output'!C7</f>
        <v>NU</v>
      </c>
      <c r="I4390" s="276" t="s">
        <v>6289</v>
      </c>
      <c r="J4390" s="276">
        <f t="shared" si="69"/>
        <v>255</v>
      </c>
      <c r="K4390" s="277"/>
    </row>
    <row r="4391" spans="1:11" x14ac:dyDescent="0.15">
      <c r="A4391" s="274">
        <v>4390</v>
      </c>
      <c r="B4391" s="275" t="s">
        <v>4897</v>
      </c>
      <c r="C4391" s="282" t="s">
        <v>457</v>
      </c>
      <c r="D4391" s="275">
        <v>0</v>
      </c>
      <c r="E4391" s="275">
        <v>31</v>
      </c>
      <c r="F4391" s="275" t="s">
        <v>4903</v>
      </c>
      <c r="G4391" s="275">
        <v>1</v>
      </c>
      <c r="H4391" s="275" t="str">
        <f>'CH-Output'!C10</f>
        <v>NU</v>
      </c>
      <c r="I4391" s="276" t="s">
        <v>6289</v>
      </c>
      <c r="J4391" s="276">
        <f t="shared" si="69"/>
        <v>255</v>
      </c>
      <c r="K4391" s="277"/>
    </row>
    <row r="4392" spans="1:11" x14ac:dyDescent="0.15">
      <c r="A4392" s="274">
        <v>4391</v>
      </c>
      <c r="B4392" s="275" t="s">
        <v>4898</v>
      </c>
      <c r="C4392" s="282" t="s">
        <v>457</v>
      </c>
      <c r="D4392" s="275">
        <v>0</v>
      </c>
      <c r="E4392" s="275">
        <v>31</v>
      </c>
      <c r="F4392" s="275" t="s">
        <v>4903</v>
      </c>
      <c r="G4392" s="275">
        <v>1</v>
      </c>
      <c r="H4392" s="275" t="str">
        <f>'CH-Output'!C11</f>
        <v>NU</v>
      </c>
      <c r="I4392" s="276" t="s">
        <v>6289</v>
      </c>
      <c r="J4392" s="276">
        <f t="shared" si="69"/>
        <v>255</v>
      </c>
      <c r="K4392" s="277"/>
    </row>
    <row r="4393" spans="1:11" x14ac:dyDescent="0.15">
      <c r="A4393" s="274">
        <v>4392</v>
      </c>
      <c r="B4393" s="275" t="s">
        <v>4899</v>
      </c>
      <c r="C4393" s="282" t="s">
        <v>457</v>
      </c>
      <c r="D4393" s="275">
        <v>0</v>
      </c>
      <c r="E4393" s="275">
        <v>31</v>
      </c>
      <c r="F4393" s="275" t="s">
        <v>4903</v>
      </c>
      <c r="G4393" s="275">
        <v>1</v>
      </c>
      <c r="H4393" s="275" t="str">
        <f>'CH-Output'!C11</f>
        <v>NU</v>
      </c>
      <c r="I4393" s="276" t="s">
        <v>6289</v>
      </c>
      <c r="J4393" s="276">
        <f t="shared" si="69"/>
        <v>255</v>
      </c>
      <c r="K4393" s="277"/>
    </row>
    <row r="4394" spans="1:11" x14ac:dyDescent="0.15">
      <c r="A4394" s="274">
        <v>4393</v>
      </c>
      <c r="B4394" s="275" t="s">
        <v>4900</v>
      </c>
      <c r="C4394" s="282" t="s">
        <v>457</v>
      </c>
      <c r="D4394" s="275">
        <v>0</v>
      </c>
      <c r="E4394" s="275">
        <v>31</v>
      </c>
      <c r="F4394" s="275" t="s">
        <v>4903</v>
      </c>
      <c r="G4394" s="275">
        <v>1</v>
      </c>
      <c r="H4394" s="275" t="str">
        <f>'CH-Output'!C12</f>
        <v>NU</v>
      </c>
      <c r="I4394" s="276" t="s">
        <v>6289</v>
      </c>
      <c r="J4394" s="276">
        <f t="shared" si="69"/>
        <v>255</v>
      </c>
      <c r="K4394" s="277"/>
    </row>
    <row r="4395" spans="1:11" x14ac:dyDescent="0.15">
      <c r="A4395" s="274">
        <v>4394</v>
      </c>
      <c r="B4395" s="275" t="s">
        <v>4901</v>
      </c>
      <c r="C4395" s="282" t="s">
        <v>457</v>
      </c>
      <c r="D4395" s="275">
        <v>0</v>
      </c>
      <c r="E4395" s="275">
        <v>31</v>
      </c>
      <c r="F4395" s="275" t="s">
        <v>4903</v>
      </c>
      <c r="G4395" s="275">
        <v>1</v>
      </c>
      <c r="H4395" s="275" t="str">
        <f>'CH-Output'!C13</f>
        <v>NU</v>
      </c>
      <c r="I4395" s="276" t="s">
        <v>6289</v>
      </c>
      <c r="J4395" s="276">
        <f t="shared" si="69"/>
        <v>255</v>
      </c>
      <c r="K4395" s="277"/>
    </row>
    <row r="4396" spans="1:11" x14ac:dyDescent="0.15">
      <c r="A4396" s="274">
        <v>4395</v>
      </c>
      <c r="B4396" s="275" t="s">
        <v>4902</v>
      </c>
      <c r="C4396" s="282" t="s">
        <v>457</v>
      </c>
      <c r="D4396" s="275">
        <v>0</v>
      </c>
      <c r="E4396" s="275">
        <v>31</v>
      </c>
      <c r="F4396" s="275" t="s">
        <v>4903</v>
      </c>
      <c r="G4396" s="275">
        <v>1</v>
      </c>
      <c r="H4396" s="275" t="str">
        <f>'CH-Output'!C14</f>
        <v>NU</v>
      </c>
      <c r="I4396" s="276" t="s">
        <v>6289</v>
      </c>
      <c r="J4396" s="276">
        <f t="shared" si="69"/>
        <v>255</v>
      </c>
      <c r="K4396" s="277"/>
    </row>
    <row r="4397" spans="1:11" x14ac:dyDescent="0.15">
      <c r="A4397" s="274">
        <v>4396</v>
      </c>
      <c r="B4397" s="275" t="s">
        <v>4909</v>
      </c>
      <c r="C4397" s="282" t="s">
        <v>4920</v>
      </c>
      <c r="D4397" s="275">
        <v>1</v>
      </c>
      <c r="E4397" s="275">
        <v>50</v>
      </c>
      <c r="F4397" s="282" t="s">
        <v>4921</v>
      </c>
      <c r="G4397" s="275">
        <v>1</v>
      </c>
      <c r="H4397" s="275">
        <f>'CH-Output'!H2</f>
        <v>12</v>
      </c>
      <c r="I4397" s="276" t="s">
        <v>6290</v>
      </c>
      <c r="J4397" s="276"/>
      <c r="K4397" s="277"/>
    </row>
    <row r="4398" spans="1:11" x14ac:dyDescent="0.15">
      <c r="A4398" s="274">
        <v>4397</v>
      </c>
      <c r="B4398" s="275" t="s">
        <v>4910</v>
      </c>
      <c r="C4398" s="282" t="s">
        <v>4920</v>
      </c>
      <c r="D4398" s="275">
        <v>1</v>
      </c>
      <c r="E4398" s="275">
        <v>50</v>
      </c>
      <c r="F4398" s="282" t="s">
        <v>4921</v>
      </c>
      <c r="G4398" s="275">
        <v>1</v>
      </c>
      <c r="H4398" s="275">
        <f>'CH-Output'!H3</f>
        <v>12</v>
      </c>
      <c r="I4398" s="276" t="s">
        <v>6290</v>
      </c>
      <c r="J4398" s="276"/>
      <c r="K4398" s="277"/>
    </row>
    <row r="4399" spans="1:11" x14ac:dyDescent="0.15">
      <c r="A4399" s="274">
        <v>4398</v>
      </c>
      <c r="B4399" s="275" t="s">
        <v>4911</v>
      </c>
      <c r="C4399" s="282" t="s">
        <v>4920</v>
      </c>
      <c r="D4399" s="275">
        <v>1</v>
      </c>
      <c r="E4399" s="275">
        <v>50</v>
      </c>
      <c r="F4399" s="282" t="s">
        <v>4921</v>
      </c>
      <c r="G4399" s="275">
        <v>1</v>
      </c>
      <c r="H4399" s="275">
        <f>'CH-Output'!H4</f>
        <v>12</v>
      </c>
      <c r="I4399" s="276" t="s">
        <v>6290</v>
      </c>
      <c r="J4399" s="276"/>
      <c r="K4399" s="277"/>
    </row>
    <row r="4400" spans="1:11" x14ac:dyDescent="0.15">
      <c r="A4400" s="274">
        <v>4399</v>
      </c>
      <c r="B4400" s="275" t="s">
        <v>4912</v>
      </c>
      <c r="C4400" s="282" t="s">
        <v>4920</v>
      </c>
      <c r="D4400" s="275">
        <v>1</v>
      </c>
      <c r="E4400" s="275">
        <v>50</v>
      </c>
      <c r="F4400" s="282" t="s">
        <v>4921</v>
      </c>
      <c r="G4400" s="275">
        <v>1</v>
      </c>
      <c r="H4400" s="275">
        <f>'CH-Output'!H5</f>
        <v>12</v>
      </c>
      <c r="I4400" s="276" t="s">
        <v>6290</v>
      </c>
      <c r="J4400" s="276"/>
      <c r="K4400" s="277"/>
    </row>
    <row r="4401" spans="1:11" x14ac:dyDescent="0.15">
      <c r="A4401" s="274">
        <v>4400</v>
      </c>
      <c r="B4401" s="275" t="s">
        <v>4913</v>
      </c>
      <c r="C4401" s="282" t="s">
        <v>4920</v>
      </c>
      <c r="D4401" s="275">
        <v>1</v>
      </c>
      <c r="E4401" s="275">
        <v>50</v>
      </c>
      <c r="F4401" s="282" t="s">
        <v>4921</v>
      </c>
      <c r="G4401" s="275">
        <v>1</v>
      </c>
      <c r="H4401" s="275">
        <f>'CH-Output'!H6</f>
        <v>5</v>
      </c>
      <c r="I4401" s="276" t="s">
        <v>6290</v>
      </c>
      <c r="J4401" s="276"/>
      <c r="K4401" s="277"/>
    </row>
    <row r="4402" spans="1:11" x14ac:dyDescent="0.15">
      <c r="A4402" s="274">
        <v>4401</v>
      </c>
      <c r="B4402" s="275" t="s">
        <v>4914</v>
      </c>
      <c r="C4402" s="282" t="s">
        <v>4920</v>
      </c>
      <c r="D4402" s="275">
        <v>1</v>
      </c>
      <c r="E4402" s="275">
        <v>50</v>
      </c>
      <c r="F4402" s="282" t="s">
        <v>4921</v>
      </c>
      <c r="G4402" s="275">
        <v>1</v>
      </c>
      <c r="H4402" s="275">
        <f>'CH-Output'!H7</f>
        <v>7</v>
      </c>
      <c r="I4402" s="276" t="s">
        <v>6290</v>
      </c>
      <c r="J4402" s="276"/>
      <c r="K4402" s="277"/>
    </row>
    <row r="4403" spans="1:11" x14ac:dyDescent="0.15">
      <c r="A4403" s="274">
        <v>4402</v>
      </c>
      <c r="B4403" s="275" t="s">
        <v>4907</v>
      </c>
      <c r="C4403" s="282" t="s">
        <v>4920</v>
      </c>
      <c r="D4403" s="275">
        <v>1</v>
      </c>
      <c r="E4403" s="275">
        <v>50</v>
      </c>
      <c r="F4403" s="282" t="s">
        <v>4921</v>
      </c>
      <c r="G4403" s="275">
        <v>1</v>
      </c>
      <c r="H4403" s="275">
        <f>'CH-Output'!H8</f>
        <v>5</v>
      </c>
      <c r="I4403" s="276" t="s">
        <v>6290</v>
      </c>
      <c r="J4403" s="276"/>
      <c r="K4403" s="277"/>
    </row>
    <row r="4404" spans="1:11" x14ac:dyDescent="0.15">
      <c r="A4404" s="274">
        <v>4403</v>
      </c>
      <c r="B4404" s="275" t="s">
        <v>4908</v>
      </c>
      <c r="C4404" s="282" t="s">
        <v>4920</v>
      </c>
      <c r="D4404" s="275">
        <v>1</v>
      </c>
      <c r="E4404" s="275">
        <v>50</v>
      </c>
      <c r="F4404" s="282" t="s">
        <v>4921</v>
      </c>
      <c r="G4404" s="275">
        <v>1</v>
      </c>
      <c r="H4404" s="275">
        <f>'CH-Output'!H9</f>
        <v>12</v>
      </c>
      <c r="I4404" s="276" t="s">
        <v>6290</v>
      </c>
      <c r="J4404" s="276"/>
      <c r="K4404" s="277"/>
    </row>
    <row r="4405" spans="1:11" x14ac:dyDescent="0.15">
      <c r="A4405" s="274">
        <v>4404</v>
      </c>
      <c r="B4405" s="275" t="s">
        <v>4915</v>
      </c>
      <c r="C4405" s="282" t="s">
        <v>4920</v>
      </c>
      <c r="D4405" s="275">
        <v>1</v>
      </c>
      <c r="E4405" s="275">
        <v>50</v>
      </c>
      <c r="F4405" s="282" t="s">
        <v>4921</v>
      </c>
      <c r="G4405" s="275">
        <v>1</v>
      </c>
      <c r="H4405" s="275">
        <f>'CH-Output'!H10</f>
        <v>12</v>
      </c>
      <c r="I4405" s="276" t="s">
        <v>6290</v>
      </c>
      <c r="J4405" s="276"/>
      <c r="K4405" s="277"/>
    </row>
    <row r="4406" spans="1:11" x14ac:dyDescent="0.15">
      <c r="A4406" s="274">
        <v>4405</v>
      </c>
      <c r="B4406" s="275" t="s">
        <v>4916</v>
      </c>
      <c r="C4406" s="282" t="s">
        <v>4920</v>
      </c>
      <c r="D4406" s="275">
        <v>1</v>
      </c>
      <c r="E4406" s="275">
        <v>50</v>
      </c>
      <c r="F4406" s="282" t="s">
        <v>4921</v>
      </c>
      <c r="G4406" s="275">
        <v>1</v>
      </c>
      <c r="H4406" s="275">
        <f>'CH-Output'!H11</f>
        <v>12</v>
      </c>
      <c r="I4406" s="276" t="s">
        <v>6290</v>
      </c>
      <c r="J4406" s="276"/>
      <c r="K4406" s="277"/>
    </row>
    <row r="4407" spans="1:11" x14ac:dyDescent="0.15">
      <c r="A4407" s="274">
        <v>4406</v>
      </c>
      <c r="B4407" s="275" t="s">
        <v>4917</v>
      </c>
      <c r="C4407" s="282" t="s">
        <v>4920</v>
      </c>
      <c r="D4407" s="275">
        <v>1</v>
      </c>
      <c r="E4407" s="275">
        <v>50</v>
      </c>
      <c r="F4407" s="282" t="s">
        <v>4921</v>
      </c>
      <c r="G4407" s="275">
        <v>1</v>
      </c>
      <c r="H4407" s="275">
        <f>'CH-Output'!H12</f>
        <v>12</v>
      </c>
      <c r="I4407" s="276" t="s">
        <v>6290</v>
      </c>
      <c r="J4407" s="276"/>
      <c r="K4407" s="277"/>
    </row>
    <row r="4408" spans="1:11" x14ac:dyDescent="0.15">
      <c r="A4408" s="274">
        <v>4407</v>
      </c>
      <c r="B4408" s="275" t="s">
        <v>4918</v>
      </c>
      <c r="C4408" s="282" t="s">
        <v>4920</v>
      </c>
      <c r="D4408" s="275">
        <v>1</v>
      </c>
      <c r="E4408" s="275">
        <v>50</v>
      </c>
      <c r="F4408" s="282" t="s">
        <v>4921</v>
      </c>
      <c r="G4408" s="275">
        <v>1</v>
      </c>
      <c r="H4408" s="275">
        <f>'CH-Output'!H13</f>
        <v>12</v>
      </c>
      <c r="I4408" s="276" t="s">
        <v>6290</v>
      </c>
      <c r="J4408" s="276"/>
      <c r="K4408" s="277"/>
    </row>
    <row r="4409" spans="1:11" x14ac:dyDescent="0.15">
      <c r="A4409" s="274">
        <v>4408</v>
      </c>
      <c r="B4409" s="275" t="s">
        <v>4919</v>
      </c>
      <c r="C4409" s="282" t="s">
        <v>4920</v>
      </c>
      <c r="D4409" s="275">
        <v>1</v>
      </c>
      <c r="E4409" s="275">
        <v>50</v>
      </c>
      <c r="F4409" s="282" t="s">
        <v>4921</v>
      </c>
      <c r="G4409" s="275">
        <v>1</v>
      </c>
      <c r="H4409" s="275">
        <f>'CH-Output'!H14</f>
        <v>12</v>
      </c>
      <c r="I4409" s="276" t="s">
        <v>6290</v>
      </c>
      <c r="J4409" s="276"/>
      <c r="K4409" s="277"/>
    </row>
    <row r="4410" spans="1:11" x14ac:dyDescent="0.15">
      <c r="A4410" s="274">
        <v>4409</v>
      </c>
      <c r="B4410" s="275" t="s">
        <v>4922</v>
      </c>
      <c r="C4410" s="282" t="s">
        <v>457</v>
      </c>
      <c r="D4410" s="282" t="s">
        <v>4934</v>
      </c>
      <c r="E4410" s="282" t="s">
        <v>457</v>
      </c>
      <c r="F4410" s="275" t="s">
        <v>225</v>
      </c>
      <c r="G4410" s="282" t="s">
        <v>457</v>
      </c>
      <c r="H4410" s="275" t="str">
        <f>'CH-Output'!J2</f>
        <v>NU</v>
      </c>
      <c r="I4410" s="276" t="s">
        <v>6291</v>
      </c>
      <c r="J4410" s="276">
        <f>IF(H4410="NU",255,H4410)</f>
        <v>255</v>
      </c>
      <c r="K4410" s="277"/>
    </row>
    <row r="4411" spans="1:11" x14ac:dyDescent="0.15">
      <c r="A4411" s="274">
        <v>4410</v>
      </c>
      <c r="B4411" s="275" t="s">
        <v>4923</v>
      </c>
      <c r="C4411" s="282" t="s">
        <v>457</v>
      </c>
      <c r="D4411" s="282" t="s">
        <v>4934</v>
      </c>
      <c r="E4411" s="282" t="s">
        <v>457</v>
      </c>
      <c r="F4411" s="275" t="s">
        <v>225</v>
      </c>
      <c r="G4411" s="282" t="s">
        <v>457</v>
      </c>
      <c r="H4411" s="275" t="str">
        <f>'CH-Output'!J3</f>
        <v>NU</v>
      </c>
      <c r="I4411" s="276" t="s">
        <v>6292</v>
      </c>
      <c r="J4411" s="276">
        <f t="shared" ref="J4411:J4421" si="70">IF(H4411="NU",255,H4411)</f>
        <v>255</v>
      </c>
      <c r="K4411" s="277"/>
    </row>
    <row r="4412" spans="1:11" x14ac:dyDescent="0.15">
      <c r="A4412" s="274">
        <v>4411</v>
      </c>
      <c r="B4412" s="275" t="s">
        <v>4924</v>
      </c>
      <c r="C4412" s="282" t="s">
        <v>457</v>
      </c>
      <c r="D4412" s="282" t="s">
        <v>4934</v>
      </c>
      <c r="E4412" s="282" t="s">
        <v>457</v>
      </c>
      <c r="F4412" s="275" t="s">
        <v>225</v>
      </c>
      <c r="G4412" s="282" t="s">
        <v>457</v>
      </c>
      <c r="H4412" s="275" t="str">
        <f>'CH-Output'!J4</f>
        <v>NU</v>
      </c>
      <c r="I4412" s="276" t="s">
        <v>6293</v>
      </c>
      <c r="J4412" s="276">
        <f t="shared" si="70"/>
        <v>255</v>
      </c>
      <c r="K4412" s="277"/>
    </row>
    <row r="4413" spans="1:11" x14ac:dyDescent="0.15">
      <c r="A4413" s="274">
        <v>4412</v>
      </c>
      <c r="B4413" s="275" t="s">
        <v>4925</v>
      </c>
      <c r="C4413" s="282" t="s">
        <v>457</v>
      </c>
      <c r="D4413" s="282" t="s">
        <v>4934</v>
      </c>
      <c r="E4413" s="282" t="s">
        <v>457</v>
      </c>
      <c r="F4413" s="275" t="s">
        <v>225</v>
      </c>
      <c r="G4413" s="282" t="s">
        <v>457</v>
      </c>
      <c r="H4413" s="275" t="str">
        <f>'CH-Output'!J5</f>
        <v>NU</v>
      </c>
      <c r="I4413" s="276" t="s">
        <v>6294</v>
      </c>
      <c r="J4413" s="276">
        <f t="shared" si="70"/>
        <v>255</v>
      </c>
      <c r="K4413" s="277"/>
    </row>
    <row r="4414" spans="1:11" x14ac:dyDescent="0.15">
      <c r="A4414" s="274">
        <v>4413</v>
      </c>
      <c r="B4414" s="275" t="s">
        <v>4926</v>
      </c>
      <c r="C4414" s="282" t="s">
        <v>457</v>
      </c>
      <c r="D4414" s="282" t="s">
        <v>4934</v>
      </c>
      <c r="E4414" s="282" t="s">
        <v>457</v>
      </c>
      <c r="F4414" s="275" t="s">
        <v>225</v>
      </c>
      <c r="G4414" s="282" t="s">
        <v>457</v>
      </c>
      <c r="H4414" s="275" t="str">
        <f>'CH-Output'!J6</f>
        <v>NU</v>
      </c>
      <c r="I4414" s="276" t="s">
        <v>6295</v>
      </c>
      <c r="J4414" s="276">
        <f t="shared" si="70"/>
        <v>255</v>
      </c>
      <c r="K4414" s="277"/>
    </row>
    <row r="4415" spans="1:11" x14ac:dyDescent="0.15">
      <c r="A4415" s="274">
        <v>4414</v>
      </c>
      <c r="B4415" s="275" t="s">
        <v>4927</v>
      </c>
      <c r="C4415" s="282" t="s">
        <v>457</v>
      </c>
      <c r="D4415" s="282" t="s">
        <v>4934</v>
      </c>
      <c r="E4415" s="282" t="s">
        <v>457</v>
      </c>
      <c r="F4415" s="275" t="s">
        <v>225</v>
      </c>
      <c r="G4415" s="282" t="s">
        <v>457</v>
      </c>
      <c r="H4415" s="275" t="str">
        <f>'CH-Output'!J7</f>
        <v>NU</v>
      </c>
      <c r="I4415" s="276" t="s">
        <v>6296</v>
      </c>
      <c r="J4415" s="276">
        <f t="shared" si="70"/>
        <v>255</v>
      </c>
      <c r="K4415" s="277"/>
    </row>
    <row r="4416" spans="1:11" x14ac:dyDescent="0.15">
      <c r="A4416" s="274">
        <v>4415</v>
      </c>
      <c r="B4416" s="275" t="s">
        <v>4928</v>
      </c>
      <c r="C4416" s="282" t="s">
        <v>457</v>
      </c>
      <c r="D4416" s="282" t="s">
        <v>4934</v>
      </c>
      <c r="E4416" s="282" t="s">
        <v>457</v>
      </c>
      <c r="F4416" s="275" t="s">
        <v>225</v>
      </c>
      <c r="G4416" s="282" t="s">
        <v>457</v>
      </c>
      <c r="H4416" s="275" t="str">
        <f>'CH-Output'!J9</f>
        <v>NU</v>
      </c>
      <c r="I4416" s="276" t="s">
        <v>6297</v>
      </c>
      <c r="J4416" s="276">
        <f t="shared" si="70"/>
        <v>255</v>
      </c>
      <c r="K4416" s="277"/>
    </row>
    <row r="4417" spans="1:11" x14ac:dyDescent="0.15">
      <c r="A4417" s="274">
        <v>4416</v>
      </c>
      <c r="B4417" s="275" t="s">
        <v>4929</v>
      </c>
      <c r="C4417" s="282" t="s">
        <v>457</v>
      </c>
      <c r="D4417" s="282" t="s">
        <v>4934</v>
      </c>
      <c r="E4417" s="282" t="s">
        <v>457</v>
      </c>
      <c r="F4417" s="275" t="s">
        <v>225</v>
      </c>
      <c r="G4417" s="282" t="s">
        <v>457</v>
      </c>
      <c r="H4417" s="275" t="str">
        <f>'CH-Output'!J10</f>
        <v>NU</v>
      </c>
      <c r="I4417" s="276" t="s">
        <v>6298</v>
      </c>
      <c r="J4417" s="276">
        <f t="shared" si="70"/>
        <v>255</v>
      </c>
      <c r="K4417" s="277"/>
    </row>
    <row r="4418" spans="1:11" x14ac:dyDescent="0.15">
      <c r="A4418" s="274">
        <v>4417</v>
      </c>
      <c r="B4418" s="275" t="s">
        <v>4930</v>
      </c>
      <c r="C4418" s="282" t="s">
        <v>457</v>
      </c>
      <c r="D4418" s="282" t="s">
        <v>4934</v>
      </c>
      <c r="E4418" s="282" t="s">
        <v>457</v>
      </c>
      <c r="F4418" s="275" t="s">
        <v>225</v>
      </c>
      <c r="G4418" s="282" t="s">
        <v>457</v>
      </c>
      <c r="H4418" s="275" t="str">
        <f>'CH-Output'!J11</f>
        <v>NU</v>
      </c>
      <c r="I4418" s="276" t="s">
        <v>6299</v>
      </c>
      <c r="J4418" s="276">
        <f t="shared" si="70"/>
        <v>255</v>
      </c>
      <c r="K4418" s="277"/>
    </row>
    <row r="4419" spans="1:11" x14ac:dyDescent="0.15">
      <c r="A4419" s="274">
        <v>4418</v>
      </c>
      <c r="B4419" s="275" t="s">
        <v>4931</v>
      </c>
      <c r="C4419" s="282" t="s">
        <v>457</v>
      </c>
      <c r="D4419" s="282" t="s">
        <v>4934</v>
      </c>
      <c r="E4419" s="282" t="s">
        <v>457</v>
      </c>
      <c r="F4419" s="275" t="s">
        <v>225</v>
      </c>
      <c r="G4419" s="282" t="s">
        <v>457</v>
      </c>
      <c r="H4419" s="275" t="str">
        <f>'CH-Output'!J12</f>
        <v>NU</v>
      </c>
      <c r="I4419" s="276" t="s">
        <v>6300</v>
      </c>
      <c r="J4419" s="276">
        <f t="shared" si="70"/>
        <v>255</v>
      </c>
      <c r="K4419" s="277"/>
    </row>
    <row r="4420" spans="1:11" x14ac:dyDescent="0.15">
      <c r="A4420" s="274">
        <v>4419</v>
      </c>
      <c r="B4420" s="275" t="s">
        <v>4932</v>
      </c>
      <c r="C4420" s="282" t="s">
        <v>457</v>
      </c>
      <c r="D4420" s="282" t="s">
        <v>4934</v>
      </c>
      <c r="E4420" s="282" t="s">
        <v>457</v>
      </c>
      <c r="F4420" s="275" t="s">
        <v>225</v>
      </c>
      <c r="G4420" s="282" t="s">
        <v>457</v>
      </c>
      <c r="H4420" s="275" t="str">
        <f>'CH-Output'!J13</f>
        <v>NU</v>
      </c>
      <c r="I4420" s="276" t="s">
        <v>6301</v>
      </c>
      <c r="J4420" s="276">
        <f t="shared" si="70"/>
        <v>255</v>
      </c>
      <c r="K4420" s="277"/>
    </row>
    <row r="4421" spans="1:11" x14ac:dyDescent="0.15">
      <c r="A4421" s="274">
        <v>4420</v>
      </c>
      <c r="B4421" s="275" t="s">
        <v>4933</v>
      </c>
      <c r="C4421" s="282" t="s">
        <v>457</v>
      </c>
      <c r="D4421" s="282" t="s">
        <v>4934</v>
      </c>
      <c r="E4421" s="282" t="s">
        <v>457</v>
      </c>
      <c r="F4421" s="275" t="s">
        <v>225</v>
      </c>
      <c r="G4421" s="282" t="s">
        <v>457</v>
      </c>
      <c r="H4421" s="275" t="str">
        <f>'CH-Output'!J14</f>
        <v>NU</v>
      </c>
      <c r="I4421" s="276" t="s">
        <v>6302</v>
      </c>
      <c r="J4421" s="276">
        <f t="shared" si="70"/>
        <v>255</v>
      </c>
      <c r="K4421" s="277"/>
    </row>
    <row r="4422" spans="1:11" x14ac:dyDescent="0.15">
      <c r="A4422" s="274">
        <v>4421</v>
      </c>
      <c r="B4422" s="285" t="s">
        <v>4936</v>
      </c>
      <c r="C4422" s="285" t="s">
        <v>4937</v>
      </c>
      <c r="D4422" s="285">
        <v>25</v>
      </c>
      <c r="E4422" s="285">
        <v>250</v>
      </c>
      <c r="F4422" s="285" t="s">
        <v>4938</v>
      </c>
      <c r="G4422" s="285">
        <v>5</v>
      </c>
      <c r="H4422" s="285"/>
      <c r="I4422" s="345"/>
      <c r="J4422" s="276"/>
      <c r="K4422" s="277" t="s">
        <v>6303</v>
      </c>
    </row>
    <row r="4423" spans="1:11" x14ac:dyDescent="0.15">
      <c r="A4423" s="274">
        <v>4422</v>
      </c>
      <c r="B4423" s="285" t="s">
        <v>4939</v>
      </c>
      <c r="C4423" s="285" t="s">
        <v>4934</v>
      </c>
      <c r="D4423" s="285">
        <v>1</v>
      </c>
      <c r="E4423" s="285">
        <v>50</v>
      </c>
      <c r="F4423" s="285" t="s">
        <v>457</v>
      </c>
      <c r="G4423" s="285">
        <v>1</v>
      </c>
      <c r="H4423" s="285"/>
      <c r="I4423" s="345"/>
      <c r="J4423" s="276"/>
      <c r="K4423" s="277" t="s">
        <v>6303</v>
      </c>
    </row>
    <row r="4424" spans="1:11" x14ac:dyDescent="0.15">
      <c r="A4424" s="274">
        <v>4423</v>
      </c>
      <c r="B4424" s="285" t="s">
        <v>4940</v>
      </c>
      <c r="C4424" s="285" t="s">
        <v>4941</v>
      </c>
      <c r="D4424" s="285">
        <v>0</v>
      </c>
      <c r="E4424" s="285">
        <v>5000</v>
      </c>
      <c r="F4424" s="285" t="s">
        <v>457</v>
      </c>
      <c r="G4424" s="285">
        <v>1</v>
      </c>
      <c r="H4424" s="285"/>
      <c r="I4424" s="345"/>
      <c r="J4424" s="276"/>
      <c r="K4424" s="277" t="s">
        <v>6303</v>
      </c>
    </row>
    <row r="4425" spans="1:11" x14ac:dyDescent="0.15">
      <c r="A4425" s="274">
        <v>4424</v>
      </c>
      <c r="B4425" s="275" t="s">
        <v>4942</v>
      </c>
      <c r="C4425" s="275" t="s">
        <v>4943</v>
      </c>
      <c r="D4425" s="275" t="s">
        <v>457</v>
      </c>
      <c r="E4425" s="275" t="s">
        <v>4944</v>
      </c>
      <c r="F4425" s="275" t="s">
        <v>457</v>
      </c>
      <c r="G4425" s="275" t="s">
        <v>4943</v>
      </c>
      <c r="H4425" s="275" t="str">
        <f>'CH-Output'!C16</f>
        <v>No Fan</v>
      </c>
      <c r="I4425" s="276" t="s">
        <v>6304</v>
      </c>
      <c r="J4425" s="276"/>
      <c r="K4425" s="277"/>
    </row>
    <row r="4426" spans="1:11" x14ac:dyDescent="0.15">
      <c r="A4426" s="274">
        <v>4425</v>
      </c>
      <c r="B4426" s="285" t="s">
        <v>4945</v>
      </c>
      <c r="C4426" s="285" t="s">
        <v>4943</v>
      </c>
      <c r="D4426" s="285" t="s">
        <v>4943</v>
      </c>
      <c r="E4426" s="285" t="s">
        <v>4943</v>
      </c>
      <c r="F4426" s="285" t="s">
        <v>4943</v>
      </c>
      <c r="G4426" s="285" t="s">
        <v>4943</v>
      </c>
      <c r="H4426" s="285"/>
      <c r="I4426" s="345"/>
      <c r="J4426" s="276"/>
      <c r="K4426" s="277" t="s">
        <v>6051</v>
      </c>
    </row>
    <row r="4427" spans="1:11" x14ac:dyDescent="0.15">
      <c r="A4427" s="274">
        <v>4426</v>
      </c>
      <c r="B4427" s="285" t="s">
        <v>4946</v>
      </c>
      <c r="C4427" s="285" t="s">
        <v>4947</v>
      </c>
      <c r="D4427" s="285" t="s">
        <v>457</v>
      </c>
      <c r="E4427" s="285" t="s">
        <v>457</v>
      </c>
      <c r="F4427" s="285" t="s">
        <v>457</v>
      </c>
      <c r="G4427" s="285" t="s">
        <v>457</v>
      </c>
      <c r="H4427" s="285"/>
      <c r="I4427" s="345"/>
      <c r="J4427" s="276"/>
      <c r="K4427" s="348" t="s">
        <v>6051</v>
      </c>
    </row>
    <row r="4428" spans="1:11" x14ac:dyDescent="0.15">
      <c r="A4428" s="274">
        <v>4427</v>
      </c>
      <c r="B4428" s="285" t="s">
        <v>4948</v>
      </c>
      <c r="C4428" s="285" t="s">
        <v>4947</v>
      </c>
      <c r="D4428" s="285" t="s">
        <v>457</v>
      </c>
      <c r="E4428" s="285" t="s">
        <v>457</v>
      </c>
      <c r="F4428" s="285" t="s">
        <v>457</v>
      </c>
      <c r="G4428" s="285" t="s">
        <v>457</v>
      </c>
      <c r="H4428" s="285"/>
      <c r="I4428" s="345"/>
      <c r="J4428" s="276"/>
      <c r="K4428" s="277" t="s">
        <v>6051</v>
      </c>
    </row>
    <row r="4429" spans="1:11" x14ac:dyDescent="0.15">
      <c r="A4429" s="274">
        <v>4428</v>
      </c>
      <c r="B4429" s="285" t="s">
        <v>4949</v>
      </c>
      <c r="C4429" s="285" t="s">
        <v>4947</v>
      </c>
      <c r="D4429" s="285" t="s">
        <v>457</v>
      </c>
      <c r="E4429" s="285" t="s">
        <v>457</v>
      </c>
      <c r="F4429" s="285" t="s">
        <v>457</v>
      </c>
      <c r="G4429" s="285" t="s">
        <v>457</v>
      </c>
      <c r="H4429" s="285"/>
      <c r="I4429" s="345"/>
      <c r="J4429" s="276"/>
      <c r="K4429" s="277" t="s">
        <v>6054</v>
      </c>
    </row>
    <row r="4430" spans="1:11" x14ac:dyDescent="0.15">
      <c r="A4430" s="274">
        <v>4429</v>
      </c>
      <c r="B4430" s="285" t="s">
        <v>4950</v>
      </c>
      <c r="C4430" s="285" t="s">
        <v>4947</v>
      </c>
      <c r="D4430" s="285" t="s">
        <v>457</v>
      </c>
      <c r="E4430" s="285" t="s">
        <v>457</v>
      </c>
      <c r="F4430" s="285" t="s">
        <v>457</v>
      </c>
      <c r="G4430" s="285" t="s">
        <v>457</v>
      </c>
      <c r="H4430" s="285"/>
      <c r="I4430" s="345"/>
      <c r="J4430" s="276"/>
      <c r="K4430" s="277" t="s">
        <v>6055</v>
      </c>
    </row>
    <row r="4431" spans="1:11" x14ac:dyDescent="0.15">
      <c r="A4431" s="274">
        <v>4430</v>
      </c>
      <c r="B4431" s="275" t="s">
        <v>4951</v>
      </c>
      <c r="C4431" s="275" t="s">
        <v>457</v>
      </c>
      <c r="D4431" s="275" t="s">
        <v>4952</v>
      </c>
      <c r="E4431" s="275" t="s">
        <v>457</v>
      </c>
      <c r="F4431" s="275" t="s">
        <v>457</v>
      </c>
      <c r="G4431" s="275" t="s">
        <v>4952</v>
      </c>
      <c r="H4431" s="275" t="str">
        <f>'CH-Output'!B18</f>
        <v>Analog input 2</v>
      </c>
      <c r="I4431" s="276" t="s">
        <v>6310</v>
      </c>
      <c r="J4431" s="276"/>
      <c r="K4431" s="277"/>
    </row>
    <row r="4432" spans="1:11" x14ac:dyDescent="0.15">
      <c r="A4432" s="274">
        <v>4431</v>
      </c>
      <c r="B4432" s="275" t="s">
        <v>4953</v>
      </c>
      <c r="C4432" s="275" t="s">
        <v>4952</v>
      </c>
      <c r="D4432" s="275" t="s">
        <v>457</v>
      </c>
      <c r="E4432" s="275" t="s">
        <v>457</v>
      </c>
      <c r="F4432" s="275" t="s">
        <v>4952</v>
      </c>
      <c r="G4432" s="275" t="s">
        <v>457</v>
      </c>
      <c r="H4432" s="275" t="str">
        <f>'CH-Output'!B19</f>
        <v>NU</v>
      </c>
      <c r="I4432" s="276" t="s">
        <v>6311</v>
      </c>
      <c r="J4432" s="276"/>
      <c r="K4432" s="277"/>
    </row>
    <row r="4433" spans="1:11" x14ac:dyDescent="0.15">
      <c r="A4433" s="274">
        <v>4432</v>
      </c>
      <c r="B4433" s="275" t="s">
        <v>4954</v>
      </c>
      <c r="C4433" s="275" t="s">
        <v>4955</v>
      </c>
      <c r="D4433" s="275" t="s">
        <v>457</v>
      </c>
      <c r="E4433" s="275" t="s">
        <v>457</v>
      </c>
      <c r="F4433" s="275" t="s">
        <v>457</v>
      </c>
      <c r="G4433" s="275" t="s">
        <v>457</v>
      </c>
      <c r="H4433" s="275">
        <f>'CH-Output'!C18</f>
        <v>0</v>
      </c>
      <c r="I4433" s="276" t="s">
        <v>6305</v>
      </c>
      <c r="J4433" s="276"/>
      <c r="K4433" s="277"/>
    </row>
    <row r="4434" spans="1:11" x14ac:dyDescent="0.15">
      <c r="A4434" s="274">
        <v>4433</v>
      </c>
      <c r="B4434" s="275" t="s">
        <v>4956</v>
      </c>
      <c r="C4434" s="275" t="s">
        <v>457</v>
      </c>
      <c r="D4434" s="275" t="s">
        <v>4955</v>
      </c>
      <c r="E4434" s="275" t="s">
        <v>457</v>
      </c>
      <c r="F4434" s="275" t="s">
        <v>4955</v>
      </c>
      <c r="G4434" s="275" t="s">
        <v>457</v>
      </c>
      <c r="H4434" s="275">
        <f>'CH-Output'!C19</f>
        <v>0</v>
      </c>
      <c r="I4434" s="276" t="s">
        <v>6306</v>
      </c>
      <c r="J4434" s="276"/>
      <c r="K4434" s="277"/>
    </row>
    <row r="4435" spans="1:11" x14ac:dyDescent="0.15">
      <c r="A4435" s="274">
        <v>4434</v>
      </c>
      <c r="B4435" s="275" t="s">
        <v>4957</v>
      </c>
      <c r="C4435" s="275" t="s">
        <v>457</v>
      </c>
      <c r="D4435" s="275" t="s">
        <v>457</v>
      </c>
      <c r="E4435" s="275" t="s">
        <v>457</v>
      </c>
      <c r="F4435" s="275" t="s">
        <v>457</v>
      </c>
      <c r="G4435" s="275" t="s">
        <v>4955</v>
      </c>
      <c r="H4435" s="275" t="str">
        <f>'CH-Output'!B21</f>
        <v>Activate upon temperature threshold &gt; 50 degree</v>
      </c>
      <c r="I4435" s="276" t="s">
        <v>6313</v>
      </c>
      <c r="J4435" s="276"/>
      <c r="K4435" s="277"/>
    </row>
    <row r="4436" spans="1:11" x14ac:dyDescent="0.15">
      <c r="A4436" s="274">
        <v>4435</v>
      </c>
      <c r="B4436" s="285" t="s">
        <v>4959</v>
      </c>
      <c r="C4436" s="285" t="s">
        <v>861</v>
      </c>
      <c r="D4436" s="285">
        <v>75</v>
      </c>
      <c r="E4436" s="285">
        <v>110</v>
      </c>
      <c r="F4436" s="285" t="s">
        <v>4960</v>
      </c>
      <c r="G4436" s="285">
        <v>5</v>
      </c>
      <c r="H4436" s="285"/>
      <c r="I4436" s="345"/>
      <c r="J4436" s="276"/>
      <c r="K4436" s="277" t="s">
        <v>6056</v>
      </c>
    </row>
    <row r="4437" spans="1:11" x14ac:dyDescent="0.15">
      <c r="A4437" s="274">
        <v>4436</v>
      </c>
      <c r="B4437" s="285" t="s">
        <v>4958</v>
      </c>
      <c r="C4437" s="285" t="s">
        <v>1057</v>
      </c>
      <c r="D4437" s="285">
        <v>30</v>
      </c>
      <c r="E4437" s="285">
        <v>100</v>
      </c>
      <c r="F4437" s="285" t="s">
        <v>457</v>
      </c>
      <c r="G4437" s="285">
        <v>10</v>
      </c>
      <c r="H4437" s="285"/>
      <c r="I4437" s="345"/>
      <c r="J4437" s="276"/>
      <c r="K4437" s="277" t="s">
        <v>6051</v>
      </c>
    </row>
    <row r="4438" spans="1:11" x14ac:dyDescent="0.15">
      <c r="A4438" s="274">
        <v>4437</v>
      </c>
      <c r="B4438" s="275" t="s">
        <v>4961</v>
      </c>
      <c r="C4438" s="275" t="s">
        <v>457</v>
      </c>
      <c r="D4438" s="275">
        <v>0</v>
      </c>
      <c r="E4438" s="275" t="s">
        <v>4962</v>
      </c>
      <c r="F4438" s="275" t="s">
        <v>457</v>
      </c>
      <c r="G4438" s="275">
        <v>1</v>
      </c>
      <c r="H4438" s="275">
        <f>'CH-Output'!C21</f>
        <v>20</v>
      </c>
      <c r="I4438" s="276" t="s">
        <v>6312</v>
      </c>
      <c r="J4438" s="276"/>
      <c r="K4438" s="277"/>
    </row>
    <row r="4439" spans="1:11" x14ac:dyDescent="0.15">
      <c r="A4439" s="274">
        <v>4438</v>
      </c>
      <c r="B4439" s="285" t="s">
        <v>4963</v>
      </c>
      <c r="C4439" s="285" t="s">
        <v>4960</v>
      </c>
      <c r="D4439" s="285">
        <v>0</v>
      </c>
      <c r="E4439" s="285" t="s">
        <v>4964</v>
      </c>
      <c r="F4439" s="285" t="s">
        <v>457</v>
      </c>
      <c r="G4439" s="285">
        <v>1</v>
      </c>
      <c r="H4439" s="285"/>
      <c r="I4439" s="345"/>
      <c r="J4439" s="276"/>
      <c r="K4439" s="277" t="s">
        <v>6057</v>
      </c>
    </row>
    <row r="4440" spans="1:11" x14ac:dyDescent="0.15">
      <c r="A4440" s="274">
        <v>4439</v>
      </c>
      <c r="B4440" s="275" t="s">
        <v>4965</v>
      </c>
      <c r="C4440" s="275" t="s">
        <v>457</v>
      </c>
      <c r="D4440" s="275">
        <v>0</v>
      </c>
      <c r="E4440" s="275" t="s">
        <v>4964</v>
      </c>
      <c r="F4440" s="275" t="s">
        <v>4960</v>
      </c>
      <c r="G4440" s="275">
        <v>1</v>
      </c>
      <c r="H4440" s="275">
        <f>'CH-Output'!D21</f>
        <v>5</v>
      </c>
      <c r="I4440" s="276" t="s">
        <v>6314</v>
      </c>
      <c r="J4440" s="276"/>
      <c r="K4440" s="277"/>
    </row>
    <row r="4441" spans="1:11" x14ac:dyDescent="0.15">
      <c r="A4441" s="274">
        <v>4440</v>
      </c>
      <c r="B4441" s="275" t="s">
        <v>4967</v>
      </c>
      <c r="C4441" s="275" t="s">
        <v>457</v>
      </c>
      <c r="D4441" s="275" t="s">
        <v>4968</v>
      </c>
      <c r="E4441" s="275" t="s">
        <v>4968</v>
      </c>
      <c r="F4441" s="275" t="s">
        <v>457</v>
      </c>
      <c r="G4441" s="275" t="s">
        <v>4968</v>
      </c>
      <c r="H4441" s="275" t="str">
        <f>'Binning-NTC-Derating'!E1</f>
        <v>Analog input 1</v>
      </c>
      <c r="I4441" s="276" t="s">
        <v>6315</v>
      </c>
      <c r="J4441" s="276"/>
      <c r="K4441" s="277"/>
    </row>
    <row r="4442" spans="1:11" x14ac:dyDescent="0.15">
      <c r="A4442" s="274">
        <v>4441</v>
      </c>
      <c r="B4442" s="275" t="s">
        <v>4969</v>
      </c>
      <c r="C4442" s="275" t="s">
        <v>4968</v>
      </c>
      <c r="D4442" s="275" t="s">
        <v>457</v>
      </c>
      <c r="E4442" s="275" t="s">
        <v>4968</v>
      </c>
      <c r="F4442" s="275" t="s">
        <v>4968</v>
      </c>
      <c r="G4442" s="275" t="s">
        <v>457</v>
      </c>
      <c r="H4442" s="275" t="str">
        <f>'Binning-NTC-Derating'!E12</f>
        <v>Matrix Controller 6</v>
      </c>
      <c r="I4442" s="276" t="s">
        <v>6316</v>
      </c>
      <c r="J4442" s="276"/>
      <c r="K4442" s="277"/>
    </row>
    <row r="4443" spans="1:11" x14ac:dyDescent="0.15">
      <c r="A4443" s="274">
        <v>4442</v>
      </c>
      <c r="B4443" s="275" t="s">
        <v>4970</v>
      </c>
      <c r="C4443" s="275" t="s">
        <v>457</v>
      </c>
      <c r="D4443" s="275" t="s">
        <v>457</v>
      </c>
      <c r="E4443" s="275" t="s">
        <v>4968</v>
      </c>
      <c r="F4443" s="275" t="s">
        <v>457</v>
      </c>
      <c r="G4443" s="275" t="s">
        <v>457</v>
      </c>
      <c r="H4443" s="275" t="str">
        <f>'Binning-NTC-Derating'!E23</f>
        <v>Matrix Controller 6</v>
      </c>
      <c r="I4443" s="276" t="s">
        <v>6317</v>
      </c>
      <c r="J4443" s="276"/>
      <c r="K4443" s="277"/>
    </row>
    <row r="4444" spans="1:11" x14ac:dyDescent="0.15">
      <c r="A4444" s="274">
        <v>4443</v>
      </c>
      <c r="B4444" s="275" t="s">
        <v>4971</v>
      </c>
      <c r="C4444" s="275" t="s">
        <v>4968</v>
      </c>
      <c r="D4444" s="275" t="s">
        <v>4968</v>
      </c>
      <c r="E4444" s="275" t="s">
        <v>4968</v>
      </c>
      <c r="F4444" s="275" t="s">
        <v>4968</v>
      </c>
      <c r="G4444" s="275" t="s">
        <v>4968</v>
      </c>
      <c r="H4444" s="275" t="str">
        <f>'Binning-NTC-Derating'!E34</f>
        <v>Matrix Controller 6</v>
      </c>
      <c r="I4444" s="276" t="s">
        <v>6318</v>
      </c>
      <c r="J4444" s="276"/>
      <c r="K4444" s="277"/>
    </row>
    <row r="4445" spans="1:11" x14ac:dyDescent="0.15">
      <c r="A4445" s="274">
        <v>4444</v>
      </c>
      <c r="B4445" s="275" t="s">
        <v>4972</v>
      </c>
      <c r="C4445" s="275" t="s">
        <v>457</v>
      </c>
      <c r="D4445" s="275" t="s">
        <v>4968</v>
      </c>
      <c r="E4445" s="275" t="s">
        <v>457</v>
      </c>
      <c r="F4445" s="275" t="s">
        <v>4968</v>
      </c>
      <c r="G4445" s="275" t="s">
        <v>4968</v>
      </c>
      <c r="H4445" s="275" t="str">
        <f>'Binning-NTC-Derating'!E45</f>
        <v>Matrix Controller 6</v>
      </c>
      <c r="I4445" s="276" t="s">
        <v>6319</v>
      </c>
      <c r="J4445" s="276"/>
      <c r="K4445" s="277"/>
    </row>
    <row r="4446" spans="1:11" x14ac:dyDescent="0.15">
      <c r="A4446" s="274">
        <v>4445</v>
      </c>
      <c r="B4446" s="275" t="s">
        <v>4973</v>
      </c>
      <c r="C4446" s="275" t="s">
        <v>4968</v>
      </c>
      <c r="D4446" s="275" t="s">
        <v>457</v>
      </c>
      <c r="E4446" s="275" t="s">
        <v>4968</v>
      </c>
      <c r="F4446" s="275" t="s">
        <v>457</v>
      </c>
      <c r="G4446" s="275" t="s">
        <v>4968</v>
      </c>
      <c r="H4446" s="275" t="str">
        <f>'Binning-NTC-Derating'!E56</f>
        <v>Matrix Controller 6</v>
      </c>
      <c r="I4446" s="276" t="s">
        <v>6320</v>
      </c>
      <c r="J4446" s="276"/>
      <c r="K4446" s="277"/>
    </row>
    <row r="4447" spans="1:11" x14ac:dyDescent="0.15">
      <c r="A4447" s="274">
        <v>4446</v>
      </c>
      <c r="B4447" s="275" t="s">
        <v>4974</v>
      </c>
      <c r="C4447" s="275" t="s">
        <v>4968</v>
      </c>
      <c r="D4447" s="275" t="s">
        <v>4968</v>
      </c>
      <c r="E4447" s="275" t="s">
        <v>4968</v>
      </c>
      <c r="F4447" s="275" t="s">
        <v>4968</v>
      </c>
      <c r="G4447" s="275" t="s">
        <v>4968</v>
      </c>
      <c r="H4447" s="275" t="str">
        <f>'Binning-NTC-Derating'!E67</f>
        <v>Matrix Controller 6</v>
      </c>
      <c r="I4447" s="276" t="s">
        <v>6321</v>
      </c>
      <c r="J4447" s="276"/>
      <c r="K4447" s="277"/>
    </row>
    <row r="4448" spans="1:11" x14ac:dyDescent="0.15">
      <c r="A4448" s="274">
        <v>4447</v>
      </c>
      <c r="B4448" s="275" t="s">
        <v>4975</v>
      </c>
      <c r="C4448" s="275" t="s">
        <v>4968</v>
      </c>
      <c r="D4448" s="275" t="s">
        <v>4968</v>
      </c>
      <c r="E4448" s="275" t="s">
        <v>457</v>
      </c>
      <c r="F4448" s="275" t="s">
        <v>457</v>
      </c>
      <c r="G4448" s="275" t="s">
        <v>4968</v>
      </c>
      <c r="H4448" s="275" t="str">
        <f>'Binning-NTC-Derating'!E78</f>
        <v>Matrix Controller 6</v>
      </c>
      <c r="I4448" s="276" t="s">
        <v>6322</v>
      </c>
      <c r="J4448" s="276"/>
      <c r="K4448" s="277"/>
    </row>
    <row r="4449" spans="1:11" x14ac:dyDescent="0.15">
      <c r="A4449" s="274">
        <v>4448</v>
      </c>
      <c r="B4449" s="275" t="s">
        <v>4976</v>
      </c>
      <c r="C4449" s="275" t="s">
        <v>4968</v>
      </c>
      <c r="D4449" s="275" t="s">
        <v>457</v>
      </c>
      <c r="E4449" s="275" t="s">
        <v>4968</v>
      </c>
      <c r="F4449" s="275" t="s">
        <v>4968</v>
      </c>
      <c r="G4449" s="275" t="s">
        <v>4968</v>
      </c>
      <c r="H4449" s="275" t="str">
        <f>'Binning-NTC-Derating'!E89</f>
        <v>Matrix Controller 6</v>
      </c>
      <c r="I4449" s="276" t="s">
        <v>6323</v>
      </c>
      <c r="J4449" s="276"/>
      <c r="K4449" s="277"/>
    </row>
    <row r="4450" spans="1:11" x14ac:dyDescent="0.15">
      <c r="A4450" s="274">
        <v>4449</v>
      </c>
      <c r="B4450" s="275" t="s">
        <v>4977</v>
      </c>
      <c r="C4450" s="275" t="s">
        <v>4968</v>
      </c>
      <c r="D4450" s="275" t="s">
        <v>457</v>
      </c>
      <c r="E4450" s="275" t="s">
        <v>457</v>
      </c>
      <c r="F4450" s="275" t="s">
        <v>4968</v>
      </c>
      <c r="G4450" s="275" t="s">
        <v>4968</v>
      </c>
      <c r="H4450" s="275" t="str">
        <f>'Binning-NTC-Derating'!E100</f>
        <v>Matrix Controller 6</v>
      </c>
      <c r="I4450" s="276" t="s">
        <v>6324</v>
      </c>
      <c r="J4450" s="276"/>
      <c r="K4450" s="277"/>
    </row>
    <row r="4451" spans="1:11" x14ac:dyDescent="0.15">
      <c r="A4451" s="274">
        <v>4450</v>
      </c>
      <c r="B4451" s="275" t="s">
        <v>4978</v>
      </c>
      <c r="C4451" s="275" t="s">
        <v>4968</v>
      </c>
      <c r="D4451" s="275" t="s">
        <v>4968</v>
      </c>
      <c r="E4451" s="275" t="s">
        <v>4968</v>
      </c>
      <c r="F4451" s="275" t="s">
        <v>4968</v>
      </c>
      <c r="G4451" s="275" t="s">
        <v>4968</v>
      </c>
      <c r="H4451" s="275" t="str">
        <f>'Binning-NTC-Derating'!E111</f>
        <v>Matrix Controller 6</v>
      </c>
      <c r="I4451" s="276" t="s">
        <v>6325</v>
      </c>
      <c r="J4451" s="276"/>
      <c r="K4451" s="277"/>
    </row>
    <row r="4452" spans="1:11" x14ac:dyDescent="0.15">
      <c r="A4452" s="274">
        <v>4451</v>
      </c>
      <c r="B4452" s="275" t="s">
        <v>4979</v>
      </c>
      <c r="C4452" s="275" t="s">
        <v>4968</v>
      </c>
      <c r="D4452" s="275" t="s">
        <v>457</v>
      </c>
      <c r="E4452" s="275" t="s">
        <v>4968</v>
      </c>
      <c r="F4452" s="275" t="s">
        <v>457</v>
      </c>
      <c r="G4452" s="275" t="s">
        <v>457</v>
      </c>
      <c r="H4452" s="275" t="str">
        <f>'Binning-NTC-Derating'!E122</f>
        <v>Matrix Controller 6</v>
      </c>
      <c r="I4452" s="276" t="s">
        <v>6326</v>
      </c>
      <c r="J4452" s="276"/>
      <c r="K4452" s="277"/>
    </row>
    <row r="4453" spans="1:11" x14ac:dyDescent="0.15">
      <c r="A4453" s="274">
        <v>4452</v>
      </c>
      <c r="B4453" s="275" t="s">
        <v>4983</v>
      </c>
      <c r="C4453" s="275" t="s">
        <v>4984</v>
      </c>
      <c r="D4453" s="275">
        <v>0</v>
      </c>
      <c r="E4453" s="275">
        <v>1</v>
      </c>
      <c r="F4453" s="275" t="s">
        <v>457</v>
      </c>
      <c r="G4453" s="275">
        <v>1</v>
      </c>
      <c r="H4453" s="275">
        <f>'Binning-NTC-Derating'!B3</f>
        <v>0</v>
      </c>
      <c r="I4453" s="276" t="s">
        <v>6340</v>
      </c>
      <c r="J4453" s="276"/>
      <c r="K4453" s="277"/>
    </row>
    <row r="4454" spans="1:11" x14ac:dyDescent="0.15">
      <c r="A4454" s="274">
        <v>4453</v>
      </c>
      <c r="B4454" s="275" t="s">
        <v>4980</v>
      </c>
      <c r="C4454" s="275" t="s">
        <v>457</v>
      </c>
      <c r="D4454" s="275">
        <v>0</v>
      </c>
      <c r="E4454" s="275">
        <v>1</v>
      </c>
      <c r="F4454" s="275" t="s">
        <v>457</v>
      </c>
      <c r="G4454" s="275">
        <v>1</v>
      </c>
      <c r="H4454" s="275">
        <f>'Binning-NTC-Derating'!B4</f>
        <v>0</v>
      </c>
      <c r="I4454" s="276" t="s">
        <v>6340</v>
      </c>
      <c r="J4454" s="276"/>
      <c r="K4454" s="277"/>
    </row>
    <row r="4455" spans="1:11" x14ac:dyDescent="0.15">
      <c r="A4455" s="274">
        <v>4454</v>
      </c>
      <c r="B4455" s="275" t="s">
        <v>4985</v>
      </c>
      <c r="C4455" s="275" t="s">
        <v>457</v>
      </c>
      <c r="D4455" s="275">
        <v>0</v>
      </c>
      <c r="E4455" s="275">
        <v>1</v>
      </c>
      <c r="F4455" s="275" t="s">
        <v>457</v>
      </c>
      <c r="G4455" s="275">
        <v>1</v>
      </c>
      <c r="H4455" s="275">
        <f>'Binning-NTC-Derating'!B5</f>
        <v>0</v>
      </c>
      <c r="I4455" s="276" t="s">
        <v>6340</v>
      </c>
      <c r="J4455" s="276"/>
      <c r="K4455" s="277"/>
    </row>
    <row r="4456" spans="1:11" x14ac:dyDescent="0.15">
      <c r="A4456" s="274">
        <v>4455</v>
      </c>
      <c r="B4456" s="275" t="s">
        <v>4981</v>
      </c>
      <c r="C4456" s="275" t="s">
        <v>457</v>
      </c>
      <c r="D4456" s="275">
        <v>0</v>
      </c>
      <c r="E4456" s="275">
        <v>1</v>
      </c>
      <c r="F4456" s="275" t="s">
        <v>4986</v>
      </c>
      <c r="G4456" s="275">
        <v>1</v>
      </c>
      <c r="H4456" s="275">
        <f>'Binning-NTC-Derating'!B6</f>
        <v>0</v>
      </c>
      <c r="I4456" s="276" t="s">
        <v>6340</v>
      </c>
      <c r="J4456" s="276"/>
      <c r="K4456" s="277"/>
    </row>
    <row r="4457" spans="1:11" x14ac:dyDescent="0.15">
      <c r="A4457" s="274">
        <v>4456</v>
      </c>
      <c r="B4457" s="275" t="s">
        <v>4987</v>
      </c>
      <c r="C4457" s="275" t="s">
        <v>457</v>
      </c>
      <c r="D4457" s="275">
        <v>0</v>
      </c>
      <c r="E4457" s="275">
        <v>1</v>
      </c>
      <c r="F4457" s="275" t="s">
        <v>457</v>
      </c>
      <c r="G4457" s="275">
        <v>1</v>
      </c>
      <c r="H4457" s="275">
        <f>'Binning-NTC-Derating'!B7</f>
        <v>0</v>
      </c>
      <c r="I4457" s="276" t="s">
        <v>6340</v>
      </c>
      <c r="J4457" s="276"/>
      <c r="K4457" s="277"/>
    </row>
    <row r="4458" spans="1:11" x14ac:dyDescent="0.15">
      <c r="A4458" s="274">
        <v>4457</v>
      </c>
      <c r="B4458" s="275" t="s">
        <v>4988</v>
      </c>
      <c r="C4458" s="275" t="s">
        <v>457</v>
      </c>
      <c r="D4458" s="275">
        <v>0</v>
      </c>
      <c r="E4458" s="275">
        <v>1</v>
      </c>
      <c r="F4458" s="275" t="s">
        <v>4986</v>
      </c>
      <c r="G4458" s="275">
        <v>1</v>
      </c>
      <c r="H4458" s="275">
        <f>'Binning-NTC-Derating'!B8</f>
        <v>0</v>
      </c>
      <c r="I4458" s="276" t="s">
        <v>6340</v>
      </c>
      <c r="J4458" s="276"/>
      <c r="K4458" s="277"/>
    </row>
    <row r="4459" spans="1:11" x14ac:dyDescent="0.15">
      <c r="A4459" s="274">
        <v>4458</v>
      </c>
      <c r="B4459" s="275" t="s">
        <v>4982</v>
      </c>
      <c r="C4459" s="275" t="s">
        <v>457</v>
      </c>
      <c r="D4459" s="275">
        <v>0</v>
      </c>
      <c r="E4459" s="275">
        <v>1</v>
      </c>
      <c r="F4459" s="275" t="s">
        <v>457</v>
      </c>
      <c r="G4459" s="275">
        <v>1</v>
      </c>
      <c r="H4459" s="275">
        <f>'Binning-NTC-Derating'!B9</f>
        <v>0</v>
      </c>
      <c r="I4459" s="276" t="s">
        <v>6340</v>
      </c>
      <c r="J4459" s="276"/>
      <c r="K4459" s="277"/>
    </row>
    <row r="4460" spans="1:11" x14ac:dyDescent="0.15">
      <c r="A4460" s="274">
        <v>4459</v>
      </c>
      <c r="B4460" s="275" t="s">
        <v>4989</v>
      </c>
      <c r="C4460" s="275" t="s">
        <v>457</v>
      </c>
      <c r="D4460" s="275">
        <v>0</v>
      </c>
      <c r="E4460" s="275">
        <v>1</v>
      </c>
      <c r="F4460" s="275" t="s">
        <v>457</v>
      </c>
      <c r="G4460" s="275">
        <v>1</v>
      </c>
      <c r="H4460" s="275">
        <f>'Binning-NTC-Derating'!B10</f>
        <v>0</v>
      </c>
      <c r="I4460" s="276" t="s">
        <v>6340</v>
      </c>
      <c r="J4460" s="276"/>
      <c r="K4460" s="277"/>
    </row>
    <row r="4461" spans="1:11" x14ac:dyDescent="0.15">
      <c r="A4461" s="274">
        <v>4460</v>
      </c>
      <c r="B4461" s="275" t="s">
        <v>4990</v>
      </c>
      <c r="C4461" s="275" t="s">
        <v>457</v>
      </c>
      <c r="D4461" s="275">
        <v>0</v>
      </c>
      <c r="E4461" s="275">
        <v>1</v>
      </c>
      <c r="F4461" s="275" t="s">
        <v>457</v>
      </c>
      <c r="G4461" s="275">
        <v>1</v>
      </c>
      <c r="H4461" s="275">
        <f>'Binning-NTC-Derating'!B14</f>
        <v>0</v>
      </c>
      <c r="I4461" s="276" t="s">
        <v>6340</v>
      </c>
      <c r="J4461" s="276"/>
      <c r="K4461" s="277"/>
    </row>
    <row r="4462" spans="1:11" x14ac:dyDescent="0.15">
      <c r="A4462" s="274">
        <v>4461</v>
      </c>
      <c r="B4462" s="275" t="s">
        <v>4991</v>
      </c>
      <c r="C4462" s="275" t="s">
        <v>457</v>
      </c>
      <c r="D4462" s="275">
        <v>0</v>
      </c>
      <c r="E4462" s="275">
        <v>1</v>
      </c>
      <c r="F4462" s="275" t="s">
        <v>4984</v>
      </c>
      <c r="G4462" s="275">
        <v>1</v>
      </c>
      <c r="H4462" s="275">
        <f>'Binning-NTC-Derating'!B15</f>
        <v>0</v>
      </c>
      <c r="I4462" s="276" t="s">
        <v>6340</v>
      </c>
      <c r="J4462" s="276"/>
      <c r="K4462" s="277"/>
    </row>
    <row r="4463" spans="1:11" x14ac:dyDescent="0.15">
      <c r="A4463" s="274">
        <v>4462</v>
      </c>
      <c r="B4463" s="275" t="s">
        <v>4992</v>
      </c>
      <c r="C4463" s="275" t="s">
        <v>457</v>
      </c>
      <c r="D4463" s="275">
        <v>0</v>
      </c>
      <c r="E4463" s="275">
        <v>1</v>
      </c>
      <c r="F4463" s="275" t="s">
        <v>457</v>
      </c>
      <c r="G4463" s="275">
        <v>1</v>
      </c>
      <c r="H4463" s="275">
        <f>'Binning-NTC-Derating'!B16</f>
        <v>0</v>
      </c>
      <c r="I4463" s="276" t="s">
        <v>6340</v>
      </c>
      <c r="J4463" s="276"/>
      <c r="K4463" s="277"/>
    </row>
    <row r="4464" spans="1:11" x14ac:dyDescent="0.15">
      <c r="A4464" s="274">
        <v>4463</v>
      </c>
      <c r="B4464" s="275" t="s">
        <v>4993</v>
      </c>
      <c r="C4464" s="275" t="s">
        <v>457</v>
      </c>
      <c r="D4464" s="275">
        <v>0</v>
      </c>
      <c r="E4464" s="275">
        <v>1</v>
      </c>
      <c r="F4464" s="275" t="s">
        <v>457</v>
      </c>
      <c r="G4464" s="275">
        <v>1</v>
      </c>
      <c r="H4464" s="275">
        <f>'Binning-NTC-Derating'!B17</f>
        <v>0</v>
      </c>
      <c r="I4464" s="276" t="s">
        <v>6340</v>
      </c>
      <c r="J4464" s="276"/>
      <c r="K4464" s="277"/>
    </row>
    <row r="4465" spans="1:11" x14ac:dyDescent="0.15">
      <c r="A4465" s="274">
        <v>4464</v>
      </c>
      <c r="B4465" s="275" t="s">
        <v>4994</v>
      </c>
      <c r="C4465" s="275" t="s">
        <v>4986</v>
      </c>
      <c r="D4465" s="275">
        <v>0</v>
      </c>
      <c r="E4465" s="275">
        <v>1</v>
      </c>
      <c r="F4465" s="275" t="s">
        <v>457</v>
      </c>
      <c r="G4465" s="275">
        <v>1</v>
      </c>
      <c r="H4465" s="275">
        <f>'Binning-NTC-Derating'!B18</f>
        <v>0</v>
      </c>
      <c r="I4465" s="276" t="s">
        <v>6340</v>
      </c>
      <c r="J4465" s="276"/>
      <c r="K4465" s="277"/>
    </row>
    <row r="4466" spans="1:11" x14ac:dyDescent="0.15">
      <c r="A4466" s="274">
        <v>4465</v>
      </c>
      <c r="B4466" s="275" t="s">
        <v>4995</v>
      </c>
      <c r="C4466" s="275" t="s">
        <v>4984</v>
      </c>
      <c r="D4466" s="275">
        <v>0</v>
      </c>
      <c r="E4466" s="275">
        <v>1</v>
      </c>
      <c r="F4466" s="275" t="s">
        <v>457</v>
      </c>
      <c r="G4466" s="275">
        <v>1</v>
      </c>
      <c r="H4466" s="275">
        <f>'Binning-NTC-Derating'!B19</f>
        <v>0</v>
      </c>
      <c r="I4466" s="276" t="s">
        <v>6340</v>
      </c>
      <c r="J4466" s="276"/>
      <c r="K4466" s="277"/>
    </row>
    <row r="4467" spans="1:11" x14ac:dyDescent="0.15">
      <c r="A4467" s="274">
        <v>4466</v>
      </c>
      <c r="B4467" s="275" t="s">
        <v>4996</v>
      </c>
      <c r="C4467" s="275" t="s">
        <v>457</v>
      </c>
      <c r="D4467" s="275">
        <v>0</v>
      </c>
      <c r="E4467" s="275">
        <v>1</v>
      </c>
      <c r="F4467" s="275" t="s">
        <v>457</v>
      </c>
      <c r="G4467" s="275">
        <v>1</v>
      </c>
      <c r="H4467" s="275">
        <f>'Binning-NTC-Derating'!B20</f>
        <v>0</v>
      </c>
      <c r="I4467" s="276" t="s">
        <v>6340</v>
      </c>
      <c r="J4467" s="276"/>
      <c r="K4467" s="277"/>
    </row>
    <row r="4468" spans="1:11" x14ac:dyDescent="0.15">
      <c r="A4468" s="274">
        <v>4467</v>
      </c>
      <c r="B4468" s="275" t="s">
        <v>4997</v>
      </c>
      <c r="C4468" s="275" t="s">
        <v>457</v>
      </c>
      <c r="D4468" s="275">
        <v>0</v>
      </c>
      <c r="E4468" s="275">
        <v>1</v>
      </c>
      <c r="F4468" s="275" t="s">
        <v>457</v>
      </c>
      <c r="G4468" s="275">
        <v>1</v>
      </c>
      <c r="H4468" s="275">
        <f>'Binning-NTC-Derating'!B21</f>
        <v>0</v>
      </c>
      <c r="I4468" s="276" t="s">
        <v>6340</v>
      </c>
      <c r="J4468" s="276"/>
      <c r="K4468" s="277"/>
    </row>
    <row r="4469" spans="1:11" x14ac:dyDescent="0.15">
      <c r="A4469" s="274">
        <v>4468</v>
      </c>
      <c r="B4469" s="275" t="s">
        <v>4998</v>
      </c>
      <c r="C4469" s="275" t="s">
        <v>4986</v>
      </c>
      <c r="D4469" s="275">
        <v>0</v>
      </c>
      <c r="E4469" s="275">
        <v>1</v>
      </c>
      <c r="F4469" s="275" t="s">
        <v>457</v>
      </c>
      <c r="G4469" s="275">
        <v>1</v>
      </c>
      <c r="H4469" s="275">
        <f>'Binning-NTC-Derating'!B25</f>
        <v>0</v>
      </c>
      <c r="I4469" s="276" t="s">
        <v>6340</v>
      </c>
      <c r="J4469" s="276"/>
      <c r="K4469" s="277"/>
    </row>
    <row r="4470" spans="1:11" x14ac:dyDescent="0.15">
      <c r="A4470" s="274">
        <v>4469</v>
      </c>
      <c r="B4470" s="275" t="s">
        <v>4999</v>
      </c>
      <c r="C4470" s="275" t="s">
        <v>457</v>
      </c>
      <c r="D4470" s="275">
        <v>0</v>
      </c>
      <c r="E4470" s="275">
        <v>1</v>
      </c>
      <c r="F4470" s="275" t="s">
        <v>457</v>
      </c>
      <c r="G4470" s="275">
        <v>1</v>
      </c>
      <c r="H4470" s="275">
        <f>'Binning-NTC-Derating'!B26</f>
        <v>0</v>
      </c>
      <c r="I4470" s="276" t="s">
        <v>6340</v>
      </c>
      <c r="J4470" s="276"/>
      <c r="K4470" s="277"/>
    </row>
    <row r="4471" spans="1:11" x14ac:dyDescent="0.15">
      <c r="A4471" s="274">
        <v>4470</v>
      </c>
      <c r="B4471" s="275" t="s">
        <v>5000</v>
      </c>
      <c r="C4471" s="275" t="s">
        <v>457</v>
      </c>
      <c r="D4471" s="275">
        <v>0</v>
      </c>
      <c r="E4471" s="275">
        <v>1</v>
      </c>
      <c r="F4471" s="275" t="s">
        <v>457</v>
      </c>
      <c r="G4471" s="275">
        <v>1</v>
      </c>
      <c r="H4471" s="275">
        <f>'Binning-NTC-Derating'!B27</f>
        <v>0</v>
      </c>
      <c r="I4471" s="276" t="s">
        <v>6340</v>
      </c>
      <c r="J4471" s="276"/>
      <c r="K4471" s="277"/>
    </row>
    <row r="4472" spans="1:11" x14ac:dyDescent="0.15">
      <c r="A4472" s="274">
        <v>4471</v>
      </c>
      <c r="B4472" s="275" t="s">
        <v>5001</v>
      </c>
      <c r="C4472" s="275" t="s">
        <v>457</v>
      </c>
      <c r="D4472" s="275">
        <v>0</v>
      </c>
      <c r="E4472" s="275">
        <v>1</v>
      </c>
      <c r="F4472" s="275" t="s">
        <v>457</v>
      </c>
      <c r="G4472" s="275">
        <v>1</v>
      </c>
      <c r="H4472" s="275">
        <f>'Binning-NTC-Derating'!B28</f>
        <v>0</v>
      </c>
      <c r="I4472" s="276" t="s">
        <v>6340</v>
      </c>
      <c r="J4472" s="276"/>
      <c r="K4472" s="277"/>
    </row>
    <row r="4473" spans="1:11" x14ac:dyDescent="0.15">
      <c r="A4473" s="274">
        <v>4472</v>
      </c>
      <c r="B4473" s="275" t="s">
        <v>5002</v>
      </c>
      <c r="C4473" s="275" t="s">
        <v>457</v>
      </c>
      <c r="D4473" s="275">
        <v>0</v>
      </c>
      <c r="E4473" s="275">
        <v>1</v>
      </c>
      <c r="F4473" s="275" t="s">
        <v>457</v>
      </c>
      <c r="G4473" s="275">
        <v>1</v>
      </c>
      <c r="H4473" s="275">
        <f>'Binning-NTC-Derating'!B29</f>
        <v>0</v>
      </c>
      <c r="I4473" s="276" t="s">
        <v>6340</v>
      </c>
      <c r="J4473" s="276"/>
      <c r="K4473" s="277"/>
    </row>
    <row r="4474" spans="1:11" x14ac:dyDescent="0.15">
      <c r="A4474" s="274">
        <v>4473</v>
      </c>
      <c r="B4474" s="275" t="s">
        <v>5003</v>
      </c>
      <c r="C4474" s="275" t="s">
        <v>457</v>
      </c>
      <c r="D4474" s="275">
        <v>0</v>
      </c>
      <c r="E4474" s="275">
        <v>1</v>
      </c>
      <c r="F4474" s="275" t="s">
        <v>457</v>
      </c>
      <c r="G4474" s="275">
        <v>1</v>
      </c>
      <c r="H4474" s="275">
        <f>'Binning-NTC-Derating'!B30</f>
        <v>0</v>
      </c>
      <c r="I4474" s="276" t="s">
        <v>6340</v>
      </c>
      <c r="J4474" s="276"/>
      <c r="K4474" s="277"/>
    </row>
    <row r="4475" spans="1:11" x14ac:dyDescent="0.15">
      <c r="A4475" s="274">
        <v>4474</v>
      </c>
      <c r="B4475" s="275" t="s">
        <v>5004</v>
      </c>
      <c r="C4475" s="275" t="s">
        <v>457</v>
      </c>
      <c r="D4475" s="275">
        <v>0</v>
      </c>
      <c r="E4475" s="275">
        <v>1</v>
      </c>
      <c r="F4475" s="275" t="s">
        <v>457</v>
      </c>
      <c r="G4475" s="275">
        <v>1</v>
      </c>
      <c r="H4475" s="275">
        <f>'Binning-NTC-Derating'!B31</f>
        <v>0</v>
      </c>
      <c r="I4475" s="276" t="s">
        <v>6340</v>
      </c>
      <c r="J4475" s="276"/>
      <c r="K4475" s="277"/>
    </row>
    <row r="4476" spans="1:11" x14ac:dyDescent="0.15">
      <c r="A4476" s="274">
        <v>4475</v>
      </c>
      <c r="B4476" s="275" t="s">
        <v>5005</v>
      </c>
      <c r="C4476" s="275" t="s">
        <v>457</v>
      </c>
      <c r="D4476" s="275">
        <v>0</v>
      </c>
      <c r="E4476" s="275">
        <v>1</v>
      </c>
      <c r="F4476" s="275" t="s">
        <v>4984</v>
      </c>
      <c r="G4476" s="275">
        <v>1</v>
      </c>
      <c r="H4476" s="275">
        <f>'Binning-NTC-Derating'!B32</f>
        <v>0</v>
      </c>
      <c r="I4476" s="276" t="s">
        <v>6340</v>
      </c>
      <c r="J4476" s="276"/>
      <c r="K4476" s="277"/>
    </row>
    <row r="4477" spans="1:11" x14ac:dyDescent="0.15">
      <c r="A4477" s="274">
        <v>4476</v>
      </c>
      <c r="B4477" s="275" t="s">
        <v>5006</v>
      </c>
      <c r="C4477" s="275" t="s">
        <v>4986</v>
      </c>
      <c r="D4477" s="275">
        <v>0</v>
      </c>
      <c r="E4477" s="275">
        <v>1</v>
      </c>
      <c r="F4477" s="275" t="s">
        <v>457</v>
      </c>
      <c r="G4477" s="275">
        <v>1</v>
      </c>
      <c r="H4477" s="275">
        <f>'Binning-NTC-Derating'!B36</f>
        <v>0</v>
      </c>
      <c r="I4477" s="276" t="s">
        <v>6340</v>
      </c>
      <c r="J4477" s="276"/>
      <c r="K4477" s="277"/>
    </row>
    <row r="4478" spans="1:11" x14ac:dyDescent="0.15">
      <c r="A4478" s="274">
        <v>4477</v>
      </c>
      <c r="B4478" s="275" t="s">
        <v>5007</v>
      </c>
      <c r="C4478" s="275" t="s">
        <v>457</v>
      </c>
      <c r="D4478" s="275">
        <v>0</v>
      </c>
      <c r="E4478" s="275">
        <v>1</v>
      </c>
      <c r="F4478" s="275" t="s">
        <v>4986</v>
      </c>
      <c r="G4478" s="275">
        <v>1</v>
      </c>
      <c r="H4478" s="275">
        <f>'Binning-NTC-Derating'!B37</f>
        <v>0</v>
      </c>
      <c r="I4478" s="276" t="s">
        <v>6340</v>
      </c>
      <c r="J4478" s="276"/>
      <c r="K4478" s="277"/>
    </row>
    <row r="4479" spans="1:11" x14ac:dyDescent="0.15">
      <c r="A4479" s="274">
        <v>4478</v>
      </c>
      <c r="B4479" s="275" t="s">
        <v>5008</v>
      </c>
      <c r="C4479" s="275" t="s">
        <v>457</v>
      </c>
      <c r="D4479" s="275">
        <v>0</v>
      </c>
      <c r="E4479" s="275">
        <v>1</v>
      </c>
      <c r="F4479" s="275" t="s">
        <v>457</v>
      </c>
      <c r="G4479" s="275">
        <v>1</v>
      </c>
      <c r="H4479" s="275">
        <f>'Binning-NTC-Derating'!B38</f>
        <v>0</v>
      </c>
      <c r="I4479" s="276" t="s">
        <v>6340</v>
      </c>
      <c r="J4479" s="276"/>
      <c r="K4479" s="277"/>
    </row>
    <row r="4480" spans="1:11" x14ac:dyDescent="0.15">
      <c r="A4480" s="274">
        <v>4479</v>
      </c>
      <c r="B4480" s="275" t="s">
        <v>5009</v>
      </c>
      <c r="C4480" s="275" t="s">
        <v>457</v>
      </c>
      <c r="D4480" s="275">
        <v>0</v>
      </c>
      <c r="E4480" s="275">
        <v>1</v>
      </c>
      <c r="F4480" s="275" t="s">
        <v>457</v>
      </c>
      <c r="G4480" s="275">
        <v>1</v>
      </c>
      <c r="H4480" s="275">
        <f>'Binning-NTC-Derating'!B39</f>
        <v>0</v>
      </c>
      <c r="I4480" s="276" t="s">
        <v>6340</v>
      </c>
      <c r="J4480" s="276"/>
      <c r="K4480" s="277"/>
    </row>
    <row r="4481" spans="1:11" x14ac:dyDescent="0.15">
      <c r="A4481" s="274">
        <v>4480</v>
      </c>
      <c r="B4481" s="275" t="s">
        <v>5010</v>
      </c>
      <c r="C4481" s="275" t="s">
        <v>457</v>
      </c>
      <c r="D4481" s="275">
        <v>0</v>
      </c>
      <c r="E4481" s="275">
        <v>1</v>
      </c>
      <c r="F4481" s="275" t="s">
        <v>457</v>
      </c>
      <c r="G4481" s="275">
        <v>1</v>
      </c>
      <c r="H4481" s="275">
        <f>'Binning-NTC-Derating'!B40</f>
        <v>0</v>
      </c>
      <c r="I4481" s="276" t="s">
        <v>6340</v>
      </c>
      <c r="J4481" s="276"/>
      <c r="K4481" s="277"/>
    </row>
    <row r="4482" spans="1:11" x14ac:dyDescent="0.15">
      <c r="A4482" s="274">
        <v>4481</v>
      </c>
      <c r="B4482" s="275" t="s">
        <v>5011</v>
      </c>
      <c r="C4482" s="275" t="s">
        <v>457</v>
      </c>
      <c r="D4482" s="275">
        <v>0</v>
      </c>
      <c r="E4482" s="275">
        <v>1</v>
      </c>
      <c r="F4482" s="275" t="s">
        <v>457</v>
      </c>
      <c r="G4482" s="275">
        <v>1</v>
      </c>
      <c r="H4482" s="275">
        <f>'Binning-NTC-Derating'!B41</f>
        <v>0</v>
      </c>
      <c r="I4482" s="276" t="s">
        <v>6340</v>
      </c>
      <c r="J4482" s="276"/>
      <c r="K4482" s="277"/>
    </row>
    <row r="4483" spans="1:11" x14ac:dyDescent="0.15">
      <c r="A4483" s="274">
        <v>4482</v>
      </c>
      <c r="B4483" s="275" t="s">
        <v>5012</v>
      </c>
      <c r="C4483" s="275" t="s">
        <v>457</v>
      </c>
      <c r="D4483" s="275">
        <v>0</v>
      </c>
      <c r="E4483" s="275">
        <v>1</v>
      </c>
      <c r="F4483" s="275" t="s">
        <v>457</v>
      </c>
      <c r="G4483" s="275">
        <v>1</v>
      </c>
      <c r="H4483" s="275">
        <f>'Binning-NTC-Derating'!B42</f>
        <v>0</v>
      </c>
      <c r="I4483" s="276" t="s">
        <v>6340</v>
      </c>
      <c r="J4483" s="276"/>
      <c r="K4483" s="277"/>
    </row>
    <row r="4484" spans="1:11" x14ac:dyDescent="0.15">
      <c r="A4484" s="274">
        <v>4483</v>
      </c>
      <c r="B4484" s="275" t="s">
        <v>5013</v>
      </c>
      <c r="C4484" s="275" t="s">
        <v>457</v>
      </c>
      <c r="D4484" s="275">
        <v>0</v>
      </c>
      <c r="E4484" s="275">
        <v>1</v>
      </c>
      <c r="F4484" s="275" t="s">
        <v>457</v>
      </c>
      <c r="G4484" s="275">
        <v>1</v>
      </c>
      <c r="H4484" s="275">
        <f>'Binning-NTC-Derating'!B47</f>
        <v>0</v>
      </c>
      <c r="I4484" s="276" t="s">
        <v>6340</v>
      </c>
      <c r="J4484" s="276"/>
      <c r="K4484" s="277"/>
    </row>
    <row r="4485" spans="1:11" x14ac:dyDescent="0.15">
      <c r="A4485" s="274">
        <v>4484</v>
      </c>
      <c r="B4485" s="275" t="s">
        <v>5014</v>
      </c>
      <c r="C4485" s="275" t="s">
        <v>457</v>
      </c>
      <c r="D4485" s="275">
        <v>0</v>
      </c>
      <c r="E4485" s="275">
        <v>1</v>
      </c>
      <c r="F4485" s="275" t="s">
        <v>457</v>
      </c>
      <c r="G4485" s="275">
        <v>1</v>
      </c>
      <c r="H4485" s="275">
        <f>'Binning-NTC-Derating'!B48</f>
        <v>0</v>
      </c>
      <c r="I4485" s="276" t="s">
        <v>6340</v>
      </c>
      <c r="J4485" s="276"/>
      <c r="K4485" s="277"/>
    </row>
    <row r="4486" spans="1:11" x14ac:dyDescent="0.15">
      <c r="A4486" s="274">
        <v>4485</v>
      </c>
      <c r="B4486" s="275" t="s">
        <v>5015</v>
      </c>
      <c r="C4486" s="275" t="s">
        <v>4984</v>
      </c>
      <c r="D4486" s="275">
        <v>0</v>
      </c>
      <c r="E4486" s="275">
        <v>1</v>
      </c>
      <c r="F4486" s="275" t="s">
        <v>457</v>
      </c>
      <c r="G4486" s="275">
        <v>1</v>
      </c>
      <c r="H4486" s="275">
        <f>'Binning-NTC-Derating'!B49</f>
        <v>0</v>
      </c>
      <c r="I4486" s="276" t="s">
        <v>6340</v>
      </c>
      <c r="J4486" s="276"/>
      <c r="K4486" s="277"/>
    </row>
    <row r="4487" spans="1:11" x14ac:dyDescent="0.15">
      <c r="A4487" s="274">
        <v>4486</v>
      </c>
      <c r="B4487" s="275" t="s">
        <v>5016</v>
      </c>
      <c r="C4487" s="275" t="s">
        <v>4986</v>
      </c>
      <c r="D4487" s="275">
        <v>0</v>
      </c>
      <c r="E4487" s="275">
        <v>1</v>
      </c>
      <c r="F4487" s="275" t="s">
        <v>457</v>
      </c>
      <c r="G4487" s="275">
        <v>1</v>
      </c>
      <c r="H4487" s="275">
        <f>'Binning-NTC-Derating'!B50</f>
        <v>0</v>
      </c>
      <c r="I4487" s="276" t="s">
        <v>6340</v>
      </c>
      <c r="J4487" s="276"/>
      <c r="K4487" s="277"/>
    </row>
    <row r="4488" spans="1:11" x14ac:dyDescent="0.15">
      <c r="A4488" s="274">
        <v>4487</v>
      </c>
      <c r="B4488" s="275" t="s">
        <v>5017</v>
      </c>
      <c r="C4488" s="275" t="s">
        <v>457</v>
      </c>
      <c r="D4488" s="275">
        <v>0</v>
      </c>
      <c r="E4488" s="275">
        <v>1</v>
      </c>
      <c r="F4488" s="275" t="s">
        <v>457</v>
      </c>
      <c r="G4488" s="275">
        <v>1</v>
      </c>
      <c r="H4488" s="275">
        <f>'Binning-NTC-Derating'!B51</f>
        <v>0</v>
      </c>
      <c r="I4488" s="276" t="s">
        <v>6340</v>
      </c>
      <c r="J4488" s="276"/>
      <c r="K4488" s="277"/>
    </row>
    <row r="4489" spans="1:11" x14ac:dyDescent="0.15">
      <c r="A4489" s="274">
        <v>4488</v>
      </c>
      <c r="B4489" s="275" t="s">
        <v>5018</v>
      </c>
      <c r="C4489" s="275" t="s">
        <v>457</v>
      </c>
      <c r="D4489" s="275">
        <v>0</v>
      </c>
      <c r="E4489" s="275">
        <v>1</v>
      </c>
      <c r="F4489" s="275" t="s">
        <v>457</v>
      </c>
      <c r="G4489" s="275">
        <v>1</v>
      </c>
      <c r="H4489" s="275">
        <f>'Binning-NTC-Derating'!B52</f>
        <v>0</v>
      </c>
      <c r="I4489" s="276" t="s">
        <v>6340</v>
      </c>
      <c r="J4489" s="276"/>
      <c r="K4489" s="277"/>
    </row>
    <row r="4490" spans="1:11" x14ac:dyDescent="0.15">
      <c r="A4490" s="274">
        <v>4489</v>
      </c>
      <c r="B4490" s="275" t="s">
        <v>5019</v>
      </c>
      <c r="C4490" s="275" t="s">
        <v>457</v>
      </c>
      <c r="D4490" s="275">
        <v>0</v>
      </c>
      <c r="E4490" s="275">
        <v>1</v>
      </c>
      <c r="F4490" s="275" t="s">
        <v>4986</v>
      </c>
      <c r="G4490" s="275">
        <v>1</v>
      </c>
      <c r="H4490" s="275">
        <f>'Binning-NTC-Derating'!B53</f>
        <v>0</v>
      </c>
      <c r="I4490" s="276" t="s">
        <v>6340</v>
      </c>
      <c r="J4490" s="276"/>
      <c r="K4490" s="277"/>
    </row>
    <row r="4491" spans="1:11" x14ac:dyDescent="0.15">
      <c r="A4491" s="274">
        <v>4490</v>
      </c>
      <c r="B4491" s="275" t="s">
        <v>5020</v>
      </c>
      <c r="C4491" s="275" t="s">
        <v>4984</v>
      </c>
      <c r="D4491" s="275">
        <v>0</v>
      </c>
      <c r="E4491" s="275">
        <v>1</v>
      </c>
      <c r="F4491" s="275" t="s">
        <v>4986</v>
      </c>
      <c r="G4491" s="275">
        <v>1</v>
      </c>
      <c r="H4491" s="275">
        <f>'Binning-NTC-Derating'!B54</f>
        <v>0</v>
      </c>
      <c r="I4491" s="276" t="s">
        <v>6340</v>
      </c>
      <c r="J4491" s="276"/>
      <c r="K4491" s="277"/>
    </row>
    <row r="4492" spans="1:11" x14ac:dyDescent="0.15">
      <c r="A4492" s="274">
        <v>4491</v>
      </c>
      <c r="B4492" s="275" t="s">
        <v>5021</v>
      </c>
      <c r="C4492" s="275" t="s">
        <v>457</v>
      </c>
      <c r="D4492" s="275">
        <v>0</v>
      </c>
      <c r="E4492" s="275">
        <v>1</v>
      </c>
      <c r="F4492" s="275" t="s">
        <v>457</v>
      </c>
      <c r="G4492" s="275">
        <v>1</v>
      </c>
      <c r="H4492" s="275">
        <f>'Binning-NTC-Derating'!B55</f>
        <v>0</v>
      </c>
      <c r="I4492" s="276" t="s">
        <v>6340</v>
      </c>
      <c r="J4492" s="276"/>
      <c r="K4492" s="277"/>
    </row>
    <row r="4493" spans="1:11" x14ac:dyDescent="0.15">
      <c r="A4493" s="274">
        <v>4492</v>
      </c>
      <c r="B4493" s="275" t="s">
        <v>5022</v>
      </c>
      <c r="C4493" s="275" t="s">
        <v>457</v>
      </c>
      <c r="D4493" s="275">
        <v>0</v>
      </c>
      <c r="E4493" s="275">
        <v>1</v>
      </c>
      <c r="F4493" s="275" t="s">
        <v>457</v>
      </c>
      <c r="G4493" s="275">
        <v>1</v>
      </c>
      <c r="H4493" s="275">
        <f>'Binning-NTC-Derating'!B58</f>
        <v>0</v>
      </c>
      <c r="I4493" s="276" t="s">
        <v>6340</v>
      </c>
      <c r="J4493" s="276"/>
      <c r="K4493" s="277"/>
    </row>
    <row r="4494" spans="1:11" x14ac:dyDescent="0.15">
      <c r="A4494" s="274">
        <v>4493</v>
      </c>
      <c r="B4494" s="275" t="s">
        <v>5023</v>
      </c>
      <c r="C4494" s="275" t="s">
        <v>5024</v>
      </c>
      <c r="D4494" s="275">
        <v>0</v>
      </c>
      <c r="E4494" s="275">
        <v>1</v>
      </c>
      <c r="F4494" s="275" t="s">
        <v>457</v>
      </c>
      <c r="G4494" s="275">
        <v>1</v>
      </c>
      <c r="H4494" s="275">
        <f>'Binning-NTC-Derating'!B59</f>
        <v>0</v>
      </c>
      <c r="I4494" s="276" t="s">
        <v>6340</v>
      </c>
      <c r="J4494" s="276"/>
      <c r="K4494" s="277"/>
    </row>
    <row r="4495" spans="1:11" x14ac:dyDescent="0.15">
      <c r="A4495" s="274">
        <v>4494</v>
      </c>
      <c r="B4495" s="275" t="s">
        <v>5025</v>
      </c>
      <c r="C4495" s="275" t="s">
        <v>457</v>
      </c>
      <c r="D4495" s="275">
        <v>0</v>
      </c>
      <c r="E4495" s="275">
        <v>1</v>
      </c>
      <c r="F4495" s="275" t="s">
        <v>457</v>
      </c>
      <c r="G4495" s="275">
        <v>1</v>
      </c>
      <c r="H4495" s="275">
        <f>'Binning-NTC-Derating'!B60</f>
        <v>0</v>
      </c>
      <c r="I4495" s="276" t="s">
        <v>6340</v>
      </c>
      <c r="J4495" s="276"/>
      <c r="K4495" s="277"/>
    </row>
    <row r="4496" spans="1:11" x14ac:dyDescent="0.15">
      <c r="A4496" s="274">
        <v>4495</v>
      </c>
      <c r="B4496" s="275" t="s">
        <v>5026</v>
      </c>
      <c r="C4496" s="275" t="s">
        <v>457</v>
      </c>
      <c r="D4496" s="275">
        <v>0</v>
      </c>
      <c r="E4496" s="275">
        <v>1</v>
      </c>
      <c r="F4496" s="275" t="s">
        <v>457</v>
      </c>
      <c r="G4496" s="275">
        <v>1</v>
      </c>
      <c r="H4496" s="275">
        <f>'Binning-NTC-Derating'!B61</f>
        <v>0</v>
      </c>
      <c r="I4496" s="276" t="s">
        <v>6340</v>
      </c>
      <c r="J4496" s="276"/>
      <c r="K4496" s="277"/>
    </row>
    <row r="4497" spans="1:11" x14ac:dyDescent="0.15">
      <c r="A4497" s="274">
        <v>4496</v>
      </c>
      <c r="B4497" s="275" t="s">
        <v>5027</v>
      </c>
      <c r="C4497" s="275" t="s">
        <v>457</v>
      </c>
      <c r="D4497" s="275">
        <v>0</v>
      </c>
      <c r="E4497" s="275">
        <v>1</v>
      </c>
      <c r="F4497" s="275" t="s">
        <v>457</v>
      </c>
      <c r="G4497" s="275">
        <v>1</v>
      </c>
      <c r="H4497" s="275">
        <f>'Binning-NTC-Derating'!B62</f>
        <v>0</v>
      </c>
      <c r="I4497" s="276" t="s">
        <v>6340</v>
      </c>
      <c r="J4497" s="276"/>
      <c r="K4497" s="277"/>
    </row>
    <row r="4498" spans="1:11" x14ac:dyDescent="0.15">
      <c r="A4498" s="274">
        <v>4497</v>
      </c>
      <c r="B4498" s="275" t="s">
        <v>5028</v>
      </c>
      <c r="C4498" s="275" t="s">
        <v>457</v>
      </c>
      <c r="D4498" s="275">
        <v>0</v>
      </c>
      <c r="E4498" s="275">
        <v>1</v>
      </c>
      <c r="F4498" s="275" t="s">
        <v>457</v>
      </c>
      <c r="G4498" s="275">
        <v>1</v>
      </c>
      <c r="H4498" s="275">
        <f>'Binning-NTC-Derating'!B63</f>
        <v>0</v>
      </c>
      <c r="I4498" s="276" t="s">
        <v>6340</v>
      </c>
      <c r="J4498" s="276"/>
      <c r="K4498" s="277"/>
    </row>
    <row r="4499" spans="1:11" x14ac:dyDescent="0.15">
      <c r="A4499" s="274">
        <v>4498</v>
      </c>
      <c r="B4499" s="275" t="s">
        <v>5029</v>
      </c>
      <c r="C4499" s="275" t="s">
        <v>4986</v>
      </c>
      <c r="D4499" s="275">
        <v>0</v>
      </c>
      <c r="E4499" s="275">
        <v>1</v>
      </c>
      <c r="F4499" s="275" t="s">
        <v>457</v>
      </c>
      <c r="G4499" s="275">
        <v>1</v>
      </c>
      <c r="H4499" s="275">
        <f>'Binning-NTC-Derating'!B64</f>
        <v>0</v>
      </c>
      <c r="I4499" s="276" t="s">
        <v>6340</v>
      </c>
      <c r="J4499" s="276"/>
      <c r="K4499" s="277"/>
    </row>
    <row r="4500" spans="1:11" x14ac:dyDescent="0.15">
      <c r="A4500" s="274">
        <v>4499</v>
      </c>
      <c r="B4500" s="275" t="s">
        <v>5030</v>
      </c>
      <c r="C4500" s="275" t="s">
        <v>4986</v>
      </c>
      <c r="D4500" s="275">
        <v>0</v>
      </c>
      <c r="E4500" s="275">
        <v>1</v>
      </c>
      <c r="F4500" s="275" t="s">
        <v>457</v>
      </c>
      <c r="G4500" s="275">
        <v>1</v>
      </c>
      <c r="H4500" s="275">
        <f>'Binning-NTC-Derating'!B65</f>
        <v>0</v>
      </c>
      <c r="I4500" s="276" t="s">
        <v>6340</v>
      </c>
      <c r="J4500" s="276"/>
      <c r="K4500" s="277"/>
    </row>
    <row r="4501" spans="1:11" x14ac:dyDescent="0.15">
      <c r="A4501" s="274">
        <v>4500</v>
      </c>
      <c r="B4501" s="275" t="s">
        <v>5031</v>
      </c>
      <c r="C4501" s="275" t="s">
        <v>457</v>
      </c>
      <c r="D4501" s="275">
        <v>0</v>
      </c>
      <c r="E4501" s="275">
        <v>1</v>
      </c>
      <c r="F4501" s="275" t="s">
        <v>4984</v>
      </c>
      <c r="G4501" s="275">
        <v>1</v>
      </c>
      <c r="H4501" s="275">
        <f>'Binning-NTC-Derating'!B69</f>
        <v>0</v>
      </c>
      <c r="I4501" s="276" t="s">
        <v>6340</v>
      </c>
      <c r="J4501" s="276"/>
      <c r="K4501" s="277"/>
    </row>
    <row r="4502" spans="1:11" x14ac:dyDescent="0.15">
      <c r="A4502" s="274">
        <v>4501</v>
      </c>
      <c r="B4502" s="275" t="s">
        <v>5032</v>
      </c>
      <c r="C4502" s="275" t="s">
        <v>457</v>
      </c>
      <c r="D4502" s="275">
        <v>0</v>
      </c>
      <c r="E4502" s="275">
        <v>1</v>
      </c>
      <c r="F4502" s="275" t="s">
        <v>457</v>
      </c>
      <c r="G4502" s="275">
        <v>1</v>
      </c>
      <c r="H4502" s="275">
        <f>'Binning-NTC-Derating'!B70</f>
        <v>0</v>
      </c>
      <c r="I4502" s="276" t="s">
        <v>6340</v>
      </c>
      <c r="J4502" s="276"/>
      <c r="K4502" s="277"/>
    </row>
    <row r="4503" spans="1:11" x14ac:dyDescent="0.15">
      <c r="A4503" s="274">
        <v>4502</v>
      </c>
      <c r="B4503" s="275" t="s">
        <v>5033</v>
      </c>
      <c r="C4503" s="275" t="s">
        <v>457</v>
      </c>
      <c r="D4503" s="275">
        <v>0</v>
      </c>
      <c r="E4503" s="275">
        <v>1</v>
      </c>
      <c r="F4503" s="275" t="s">
        <v>457</v>
      </c>
      <c r="G4503" s="275">
        <v>1</v>
      </c>
      <c r="H4503" s="275">
        <f>'Binning-NTC-Derating'!B71</f>
        <v>0</v>
      </c>
      <c r="I4503" s="276" t="s">
        <v>6340</v>
      </c>
      <c r="J4503" s="276"/>
      <c r="K4503" s="277"/>
    </row>
    <row r="4504" spans="1:11" x14ac:dyDescent="0.15">
      <c r="A4504" s="274">
        <v>4503</v>
      </c>
      <c r="B4504" s="275" t="s">
        <v>5034</v>
      </c>
      <c r="C4504" s="275" t="s">
        <v>457</v>
      </c>
      <c r="D4504" s="275">
        <v>0</v>
      </c>
      <c r="E4504" s="275">
        <v>1</v>
      </c>
      <c r="F4504" s="275" t="s">
        <v>457</v>
      </c>
      <c r="G4504" s="275">
        <v>1</v>
      </c>
      <c r="H4504" s="275">
        <f>'Binning-NTC-Derating'!B72</f>
        <v>0</v>
      </c>
      <c r="I4504" s="276" t="s">
        <v>6340</v>
      </c>
      <c r="J4504" s="276"/>
      <c r="K4504" s="277"/>
    </row>
    <row r="4505" spans="1:11" x14ac:dyDescent="0.15">
      <c r="A4505" s="274">
        <v>4504</v>
      </c>
      <c r="B4505" s="275" t="s">
        <v>5035</v>
      </c>
      <c r="C4505" s="275" t="s">
        <v>457</v>
      </c>
      <c r="D4505" s="275">
        <v>0</v>
      </c>
      <c r="E4505" s="275">
        <v>1</v>
      </c>
      <c r="F4505" s="275" t="s">
        <v>457</v>
      </c>
      <c r="G4505" s="275">
        <v>1</v>
      </c>
      <c r="H4505" s="275">
        <f>'Binning-NTC-Derating'!B73</f>
        <v>0</v>
      </c>
      <c r="I4505" s="276" t="s">
        <v>6340</v>
      </c>
      <c r="J4505" s="276"/>
      <c r="K4505" s="277"/>
    </row>
    <row r="4506" spans="1:11" x14ac:dyDescent="0.15">
      <c r="A4506" s="274">
        <v>4505</v>
      </c>
      <c r="B4506" s="275" t="s">
        <v>5036</v>
      </c>
      <c r="C4506" s="275" t="s">
        <v>457</v>
      </c>
      <c r="D4506" s="275">
        <v>0</v>
      </c>
      <c r="E4506" s="275">
        <v>1</v>
      </c>
      <c r="F4506" s="275" t="s">
        <v>4986</v>
      </c>
      <c r="G4506" s="275">
        <v>1</v>
      </c>
      <c r="H4506" s="275">
        <f>'Binning-NTC-Derating'!B74</f>
        <v>0</v>
      </c>
      <c r="I4506" s="276" t="s">
        <v>6340</v>
      </c>
      <c r="J4506" s="276"/>
      <c r="K4506" s="277"/>
    </row>
    <row r="4507" spans="1:11" x14ac:dyDescent="0.15">
      <c r="A4507" s="274">
        <v>4506</v>
      </c>
      <c r="B4507" s="275" t="s">
        <v>5037</v>
      </c>
      <c r="C4507" s="275" t="s">
        <v>457</v>
      </c>
      <c r="D4507" s="275">
        <v>0</v>
      </c>
      <c r="E4507" s="275">
        <v>1</v>
      </c>
      <c r="F4507" s="275" t="s">
        <v>457</v>
      </c>
      <c r="G4507" s="275">
        <v>1</v>
      </c>
      <c r="H4507" s="275">
        <f>'Binning-NTC-Derating'!B75</f>
        <v>0</v>
      </c>
      <c r="I4507" s="276" t="s">
        <v>6340</v>
      </c>
      <c r="J4507" s="276"/>
      <c r="K4507" s="277"/>
    </row>
    <row r="4508" spans="1:11" x14ac:dyDescent="0.15">
      <c r="A4508" s="274">
        <v>4507</v>
      </c>
      <c r="B4508" s="275" t="s">
        <v>5038</v>
      </c>
      <c r="C4508" s="275" t="s">
        <v>457</v>
      </c>
      <c r="D4508" s="275">
        <v>0</v>
      </c>
      <c r="E4508" s="275">
        <v>1</v>
      </c>
      <c r="F4508" s="275" t="s">
        <v>457</v>
      </c>
      <c r="G4508" s="275">
        <v>1</v>
      </c>
      <c r="H4508" s="275">
        <f>'Binning-NTC-Derating'!B76</f>
        <v>0</v>
      </c>
      <c r="I4508" s="276" t="s">
        <v>6340</v>
      </c>
      <c r="J4508" s="276"/>
      <c r="K4508" s="277"/>
    </row>
    <row r="4509" spans="1:11" x14ac:dyDescent="0.15">
      <c r="A4509" s="274">
        <v>4508</v>
      </c>
      <c r="B4509" s="275" t="s">
        <v>5039</v>
      </c>
      <c r="C4509" s="275" t="s">
        <v>457</v>
      </c>
      <c r="D4509" s="275">
        <v>0</v>
      </c>
      <c r="E4509" s="275">
        <v>1</v>
      </c>
      <c r="F4509" s="275" t="s">
        <v>457</v>
      </c>
      <c r="G4509" s="275">
        <v>1</v>
      </c>
      <c r="H4509" s="275">
        <f>'Binning-NTC-Derating'!B80</f>
        <v>0</v>
      </c>
      <c r="I4509" s="276" t="s">
        <v>6340</v>
      </c>
      <c r="J4509" s="276"/>
      <c r="K4509" s="277"/>
    </row>
    <row r="4510" spans="1:11" x14ac:dyDescent="0.15">
      <c r="A4510" s="274">
        <v>4509</v>
      </c>
      <c r="B4510" s="275" t="s">
        <v>5040</v>
      </c>
      <c r="C4510" s="275" t="s">
        <v>457</v>
      </c>
      <c r="D4510" s="275">
        <v>0</v>
      </c>
      <c r="E4510" s="275">
        <v>1</v>
      </c>
      <c r="F4510" s="275" t="s">
        <v>457</v>
      </c>
      <c r="G4510" s="275">
        <v>1</v>
      </c>
      <c r="H4510" s="275">
        <f>'Binning-NTC-Derating'!B81</f>
        <v>0</v>
      </c>
      <c r="I4510" s="276" t="s">
        <v>6340</v>
      </c>
      <c r="J4510" s="276"/>
      <c r="K4510" s="277"/>
    </row>
    <row r="4511" spans="1:11" x14ac:dyDescent="0.15">
      <c r="A4511" s="274">
        <v>4510</v>
      </c>
      <c r="B4511" s="275" t="s">
        <v>5041</v>
      </c>
      <c r="C4511" s="275" t="s">
        <v>457</v>
      </c>
      <c r="D4511" s="275">
        <v>0</v>
      </c>
      <c r="E4511" s="275">
        <v>1</v>
      </c>
      <c r="F4511" s="275" t="s">
        <v>457</v>
      </c>
      <c r="G4511" s="275">
        <v>1</v>
      </c>
      <c r="H4511" s="275">
        <f>'Binning-NTC-Derating'!B82</f>
        <v>0</v>
      </c>
      <c r="I4511" s="276" t="s">
        <v>6340</v>
      </c>
      <c r="J4511" s="276"/>
      <c r="K4511" s="277"/>
    </row>
    <row r="4512" spans="1:11" x14ac:dyDescent="0.15">
      <c r="A4512" s="274">
        <v>4511</v>
      </c>
      <c r="B4512" s="275" t="s">
        <v>5042</v>
      </c>
      <c r="C4512" s="275" t="s">
        <v>4986</v>
      </c>
      <c r="D4512" s="275">
        <v>0</v>
      </c>
      <c r="E4512" s="275">
        <v>1</v>
      </c>
      <c r="F4512" s="275" t="s">
        <v>457</v>
      </c>
      <c r="G4512" s="275">
        <v>1</v>
      </c>
      <c r="H4512" s="275">
        <f>'Binning-NTC-Derating'!B83</f>
        <v>0</v>
      </c>
      <c r="I4512" s="276" t="s">
        <v>6340</v>
      </c>
      <c r="J4512" s="276"/>
      <c r="K4512" s="277"/>
    </row>
    <row r="4513" spans="1:11" x14ac:dyDescent="0.15">
      <c r="A4513" s="274">
        <v>4512</v>
      </c>
      <c r="B4513" s="275" t="s">
        <v>5043</v>
      </c>
      <c r="C4513" s="275" t="s">
        <v>4984</v>
      </c>
      <c r="D4513" s="275">
        <v>0</v>
      </c>
      <c r="E4513" s="275">
        <v>1</v>
      </c>
      <c r="F4513" s="275" t="s">
        <v>5024</v>
      </c>
      <c r="G4513" s="275">
        <v>1</v>
      </c>
      <c r="H4513" s="275">
        <f>'Binning-NTC-Derating'!B84</f>
        <v>0</v>
      </c>
      <c r="I4513" s="276" t="s">
        <v>6340</v>
      </c>
      <c r="J4513" s="276"/>
      <c r="K4513" s="277"/>
    </row>
    <row r="4514" spans="1:11" x14ac:dyDescent="0.15">
      <c r="A4514" s="274">
        <v>4513</v>
      </c>
      <c r="B4514" s="275" t="s">
        <v>5044</v>
      </c>
      <c r="C4514" s="275" t="s">
        <v>457</v>
      </c>
      <c r="D4514" s="275">
        <v>0</v>
      </c>
      <c r="E4514" s="275">
        <v>1</v>
      </c>
      <c r="F4514" s="275" t="s">
        <v>457</v>
      </c>
      <c r="G4514" s="275">
        <v>1</v>
      </c>
      <c r="H4514" s="275">
        <f>'Binning-NTC-Derating'!B85</f>
        <v>0</v>
      </c>
      <c r="I4514" s="276" t="s">
        <v>6340</v>
      </c>
      <c r="J4514" s="276"/>
      <c r="K4514" s="277"/>
    </row>
    <row r="4515" spans="1:11" x14ac:dyDescent="0.15">
      <c r="A4515" s="274">
        <v>4514</v>
      </c>
      <c r="B4515" s="275" t="s">
        <v>5045</v>
      </c>
      <c r="C4515" s="275" t="s">
        <v>457</v>
      </c>
      <c r="D4515" s="275">
        <v>0</v>
      </c>
      <c r="E4515" s="275">
        <v>1</v>
      </c>
      <c r="F4515" s="275" t="s">
        <v>5024</v>
      </c>
      <c r="G4515" s="275">
        <v>1</v>
      </c>
      <c r="H4515" s="275">
        <f>'Binning-NTC-Derating'!B86</f>
        <v>0</v>
      </c>
      <c r="I4515" s="276" t="s">
        <v>6340</v>
      </c>
      <c r="J4515" s="276"/>
      <c r="K4515" s="277"/>
    </row>
    <row r="4516" spans="1:11" x14ac:dyDescent="0.15">
      <c r="A4516" s="274">
        <v>4515</v>
      </c>
      <c r="B4516" s="275" t="s">
        <v>5046</v>
      </c>
      <c r="C4516" s="275" t="s">
        <v>457</v>
      </c>
      <c r="D4516" s="275">
        <v>0</v>
      </c>
      <c r="E4516" s="275">
        <v>1</v>
      </c>
      <c r="F4516" s="275" t="s">
        <v>4986</v>
      </c>
      <c r="G4516" s="275">
        <v>1</v>
      </c>
      <c r="H4516" s="275">
        <f>'Binning-NTC-Derating'!B87</f>
        <v>0</v>
      </c>
      <c r="I4516" s="276" t="s">
        <v>6340</v>
      </c>
      <c r="J4516" s="276"/>
      <c r="K4516" s="277"/>
    </row>
    <row r="4517" spans="1:11" x14ac:dyDescent="0.15">
      <c r="A4517" s="274">
        <v>4516</v>
      </c>
      <c r="B4517" s="275" t="s">
        <v>5047</v>
      </c>
      <c r="C4517" s="275" t="s">
        <v>457</v>
      </c>
      <c r="D4517" s="275">
        <v>0</v>
      </c>
      <c r="E4517" s="275">
        <v>1</v>
      </c>
      <c r="F4517" s="275" t="s">
        <v>457</v>
      </c>
      <c r="G4517" s="275">
        <v>1</v>
      </c>
      <c r="H4517" s="275">
        <f>'Binning-NTC-Derating'!B91</f>
        <v>0</v>
      </c>
      <c r="I4517" s="276" t="s">
        <v>6340</v>
      </c>
      <c r="J4517" s="276"/>
      <c r="K4517" s="277"/>
    </row>
    <row r="4518" spans="1:11" x14ac:dyDescent="0.15">
      <c r="A4518" s="274">
        <v>4517</v>
      </c>
      <c r="B4518" s="275" t="s">
        <v>5048</v>
      </c>
      <c r="C4518" s="275" t="s">
        <v>5049</v>
      </c>
      <c r="D4518" s="275">
        <v>0</v>
      </c>
      <c r="E4518" s="275">
        <v>1</v>
      </c>
      <c r="F4518" s="275" t="s">
        <v>4986</v>
      </c>
      <c r="G4518" s="275">
        <v>1</v>
      </c>
      <c r="H4518" s="275">
        <f>'Binning-NTC-Derating'!B92</f>
        <v>0</v>
      </c>
      <c r="I4518" s="276" t="s">
        <v>6340</v>
      </c>
      <c r="J4518" s="276"/>
      <c r="K4518" s="277"/>
    </row>
    <row r="4519" spans="1:11" x14ac:dyDescent="0.15">
      <c r="A4519" s="274">
        <v>4518</v>
      </c>
      <c r="B4519" s="275" t="s">
        <v>5050</v>
      </c>
      <c r="C4519" s="275" t="s">
        <v>457</v>
      </c>
      <c r="D4519" s="275">
        <v>0</v>
      </c>
      <c r="E4519" s="275">
        <v>1</v>
      </c>
      <c r="F4519" s="275" t="s">
        <v>4986</v>
      </c>
      <c r="G4519" s="275">
        <v>1</v>
      </c>
      <c r="H4519" s="275">
        <f>'Binning-NTC-Derating'!B93</f>
        <v>0</v>
      </c>
      <c r="I4519" s="276" t="s">
        <v>6340</v>
      </c>
      <c r="J4519" s="276"/>
      <c r="K4519" s="277"/>
    </row>
    <row r="4520" spans="1:11" x14ac:dyDescent="0.15">
      <c r="A4520" s="274">
        <v>4519</v>
      </c>
      <c r="B4520" s="275" t="s">
        <v>5051</v>
      </c>
      <c r="C4520" s="275" t="s">
        <v>4986</v>
      </c>
      <c r="D4520" s="275">
        <v>0</v>
      </c>
      <c r="E4520" s="275">
        <v>1</v>
      </c>
      <c r="F4520" s="275" t="s">
        <v>457</v>
      </c>
      <c r="G4520" s="275">
        <v>1</v>
      </c>
      <c r="H4520" s="275">
        <f>'Binning-NTC-Derating'!B94</f>
        <v>0</v>
      </c>
      <c r="I4520" s="276" t="s">
        <v>6340</v>
      </c>
      <c r="J4520" s="276"/>
      <c r="K4520" s="277"/>
    </row>
    <row r="4521" spans="1:11" x14ac:dyDescent="0.15">
      <c r="A4521" s="274">
        <v>4520</v>
      </c>
      <c r="B4521" s="275" t="s">
        <v>5052</v>
      </c>
      <c r="C4521" s="275" t="s">
        <v>457</v>
      </c>
      <c r="D4521" s="275">
        <v>0</v>
      </c>
      <c r="E4521" s="275">
        <v>1</v>
      </c>
      <c r="F4521" s="275" t="s">
        <v>457</v>
      </c>
      <c r="G4521" s="275">
        <v>1</v>
      </c>
      <c r="H4521" s="275">
        <f>'Binning-NTC-Derating'!B95</f>
        <v>0</v>
      </c>
      <c r="I4521" s="276" t="s">
        <v>6340</v>
      </c>
      <c r="J4521" s="276"/>
      <c r="K4521" s="277"/>
    </row>
    <row r="4522" spans="1:11" x14ac:dyDescent="0.15">
      <c r="A4522" s="274">
        <v>4521</v>
      </c>
      <c r="B4522" s="275" t="s">
        <v>5053</v>
      </c>
      <c r="C4522" s="275" t="s">
        <v>457</v>
      </c>
      <c r="D4522" s="275">
        <v>0</v>
      </c>
      <c r="E4522" s="275">
        <v>1</v>
      </c>
      <c r="F4522" s="275" t="s">
        <v>457</v>
      </c>
      <c r="G4522" s="275">
        <v>1</v>
      </c>
      <c r="H4522" s="275">
        <f>'Binning-NTC-Derating'!B96</f>
        <v>0</v>
      </c>
      <c r="I4522" s="276" t="s">
        <v>6340</v>
      </c>
      <c r="J4522" s="276"/>
      <c r="K4522" s="277"/>
    </row>
    <row r="4523" spans="1:11" x14ac:dyDescent="0.15">
      <c r="A4523" s="274">
        <v>4522</v>
      </c>
      <c r="B4523" s="275" t="s">
        <v>5054</v>
      </c>
      <c r="C4523" s="275" t="s">
        <v>457</v>
      </c>
      <c r="D4523" s="275">
        <v>0</v>
      </c>
      <c r="E4523" s="275">
        <v>1</v>
      </c>
      <c r="F4523" s="275" t="s">
        <v>457</v>
      </c>
      <c r="G4523" s="275">
        <v>1</v>
      </c>
      <c r="H4523" s="275">
        <f>'Binning-NTC-Derating'!B97</f>
        <v>0</v>
      </c>
      <c r="I4523" s="276" t="s">
        <v>6340</v>
      </c>
      <c r="J4523" s="276"/>
      <c r="K4523" s="277"/>
    </row>
    <row r="4524" spans="1:11" x14ac:dyDescent="0.15">
      <c r="A4524" s="274">
        <v>4523</v>
      </c>
      <c r="B4524" s="275" t="s">
        <v>5055</v>
      </c>
      <c r="C4524" s="275" t="s">
        <v>457</v>
      </c>
      <c r="D4524" s="275">
        <v>0</v>
      </c>
      <c r="E4524" s="275">
        <v>1</v>
      </c>
      <c r="F4524" s="275" t="s">
        <v>457</v>
      </c>
      <c r="G4524" s="275">
        <v>1</v>
      </c>
      <c r="H4524" s="275">
        <f>'Binning-NTC-Derating'!B98</f>
        <v>0</v>
      </c>
      <c r="I4524" s="276" t="s">
        <v>6340</v>
      </c>
      <c r="J4524" s="276"/>
      <c r="K4524" s="277"/>
    </row>
    <row r="4525" spans="1:11" x14ac:dyDescent="0.15">
      <c r="A4525" s="274">
        <v>4524</v>
      </c>
      <c r="B4525" s="275" t="s">
        <v>5056</v>
      </c>
      <c r="C4525" s="275" t="s">
        <v>457</v>
      </c>
      <c r="D4525" s="275">
        <v>0</v>
      </c>
      <c r="E4525" s="275">
        <v>1</v>
      </c>
      <c r="F4525" s="275" t="s">
        <v>457</v>
      </c>
      <c r="G4525" s="275">
        <v>1</v>
      </c>
      <c r="H4525" s="275">
        <f>'Binning-NTC-Derating'!B102</f>
        <v>0</v>
      </c>
      <c r="I4525" s="276" t="s">
        <v>6340</v>
      </c>
      <c r="J4525" s="276"/>
      <c r="K4525" s="277"/>
    </row>
    <row r="4526" spans="1:11" x14ac:dyDescent="0.15">
      <c r="A4526" s="274">
        <v>4525</v>
      </c>
      <c r="B4526" s="275" t="s">
        <v>5057</v>
      </c>
      <c r="C4526" s="275" t="s">
        <v>4986</v>
      </c>
      <c r="D4526" s="275">
        <v>0</v>
      </c>
      <c r="E4526" s="275">
        <v>1</v>
      </c>
      <c r="F4526" s="275" t="s">
        <v>457</v>
      </c>
      <c r="G4526" s="275">
        <v>1</v>
      </c>
      <c r="H4526" s="275">
        <f>'Binning-NTC-Derating'!B103</f>
        <v>0</v>
      </c>
      <c r="I4526" s="276" t="s">
        <v>6340</v>
      </c>
      <c r="J4526" s="276"/>
      <c r="K4526" s="277"/>
    </row>
    <row r="4527" spans="1:11" x14ac:dyDescent="0.15">
      <c r="A4527" s="274">
        <v>4526</v>
      </c>
      <c r="B4527" s="275" t="s">
        <v>5058</v>
      </c>
      <c r="C4527" s="275" t="s">
        <v>457</v>
      </c>
      <c r="D4527" s="275">
        <v>0</v>
      </c>
      <c r="E4527" s="275">
        <v>1</v>
      </c>
      <c r="F4527" s="275" t="s">
        <v>457</v>
      </c>
      <c r="G4527" s="275">
        <v>1</v>
      </c>
      <c r="H4527" s="275">
        <f>'Binning-NTC-Derating'!B104</f>
        <v>0</v>
      </c>
      <c r="I4527" s="276" t="s">
        <v>6340</v>
      </c>
      <c r="J4527" s="276"/>
      <c r="K4527" s="277"/>
    </row>
    <row r="4528" spans="1:11" x14ac:dyDescent="0.15">
      <c r="A4528" s="274">
        <v>4527</v>
      </c>
      <c r="B4528" s="275" t="s">
        <v>5059</v>
      </c>
      <c r="C4528" s="275" t="s">
        <v>457</v>
      </c>
      <c r="D4528" s="275">
        <v>0</v>
      </c>
      <c r="E4528" s="275">
        <v>1</v>
      </c>
      <c r="F4528" s="275" t="s">
        <v>457</v>
      </c>
      <c r="G4528" s="275">
        <v>1</v>
      </c>
      <c r="H4528" s="275">
        <f>'Binning-NTC-Derating'!B105</f>
        <v>0</v>
      </c>
      <c r="I4528" s="276" t="s">
        <v>6340</v>
      </c>
      <c r="J4528" s="276"/>
      <c r="K4528" s="277"/>
    </row>
    <row r="4529" spans="1:11" x14ac:dyDescent="0.15">
      <c r="A4529" s="274">
        <v>4528</v>
      </c>
      <c r="B4529" s="275" t="s">
        <v>5060</v>
      </c>
      <c r="C4529" s="275" t="s">
        <v>457</v>
      </c>
      <c r="D4529" s="275">
        <v>0</v>
      </c>
      <c r="E4529" s="275">
        <v>1</v>
      </c>
      <c r="F4529" s="275" t="s">
        <v>457</v>
      </c>
      <c r="G4529" s="275">
        <v>1</v>
      </c>
      <c r="H4529" s="275">
        <f>'Binning-NTC-Derating'!B106</f>
        <v>0</v>
      </c>
      <c r="I4529" s="276" t="s">
        <v>6340</v>
      </c>
      <c r="J4529" s="276"/>
      <c r="K4529" s="277"/>
    </row>
    <row r="4530" spans="1:11" x14ac:dyDescent="0.15">
      <c r="A4530" s="274">
        <v>4529</v>
      </c>
      <c r="B4530" s="275" t="s">
        <v>5061</v>
      </c>
      <c r="C4530" s="275" t="s">
        <v>4984</v>
      </c>
      <c r="D4530" s="275">
        <v>0</v>
      </c>
      <c r="E4530" s="275">
        <v>1</v>
      </c>
      <c r="F4530" s="275" t="s">
        <v>457</v>
      </c>
      <c r="G4530" s="275">
        <v>1</v>
      </c>
      <c r="H4530" s="275">
        <f>'Binning-NTC-Derating'!B107</f>
        <v>0</v>
      </c>
      <c r="I4530" s="276" t="s">
        <v>6340</v>
      </c>
      <c r="J4530" s="276"/>
      <c r="K4530" s="277"/>
    </row>
    <row r="4531" spans="1:11" x14ac:dyDescent="0.15">
      <c r="A4531" s="274">
        <v>4530</v>
      </c>
      <c r="B4531" s="275" t="s">
        <v>5062</v>
      </c>
      <c r="C4531" s="275" t="s">
        <v>457</v>
      </c>
      <c r="D4531" s="275">
        <v>0</v>
      </c>
      <c r="E4531" s="275">
        <v>1</v>
      </c>
      <c r="F4531" s="275" t="s">
        <v>457</v>
      </c>
      <c r="G4531" s="275">
        <v>1</v>
      </c>
      <c r="H4531" s="275">
        <f>'Binning-NTC-Derating'!B108</f>
        <v>0</v>
      </c>
      <c r="I4531" s="276" t="s">
        <v>6340</v>
      </c>
      <c r="J4531" s="276"/>
      <c r="K4531" s="277"/>
    </row>
    <row r="4532" spans="1:11" x14ac:dyDescent="0.15">
      <c r="A4532" s="274">
        <v>4531</v>
      </c>
      <c r="B4532" s="275" t="s">
        <v>5063</v>
      </c>
      <c r="C4532" s="275" t="s">
        <v>457</v>
      </c>
      <c r="D4532" s="275">
        <v>0</v>
      </c>
      <c r="E4532" s="275">
        <v>1</v>
      </c>
      <c r="F4532" s="275" t="s">
        <v>4986</v>
      </c>
      <c r="G4532" s="275">
        <v>1</v>
      </c>
      <c r="H4532" s="275">
        <f>'Binning-NTC-Derating'!B109</f>
        <v>0</v>
      </c>
      <c r="I4532" s="276" t="s">
        <v>6340</v>
      </c>
      <c r="J4532" s="276"/>
      <c r="K4532" s="277"/>
    </row>
    <row r="4533" spans="1:11" x14ac:dyDescent="0.15">
      <c r="A4533" s="274">
        <v>4532</v>
      </c>
      <c r="B4533" s="275" t="s">
        <v>5064</v>
      </c>
      <c r="C4533" s="275" t="s">
        <v>457</v>
      </c>
      <c r="D4533" s="275">
        <v>0</v>
      </c>
      <c r="E4533" s="275">
        <v>1</v>
      </c>
      <c r="F4533" s="275" t="s">
        <v>457</v>
      </c>
      <c r="G4533" s="275">
        <v>1</v>
      </c>
      <c r="H4533" s="275">
        <f>'Binning-NTC-Derating'!B113</f>
        <v>0</v>
      </c>
      <c r="I4533" s="276" t="s">
        <v>6340</v>
      </c>
      <c r="J4533" s="276"/>
      <c r="K4533" s="277"/>
    </row>
    <row r="4534" spans="1:11" x14ac:dyDescent="0.15">
      <c r="A4534" s="274">
        <v>4533</v>
      </c>
      <c r="B4534" s="275" t="s">
        <v>5065</v>
      </c>
      <c r="C4534" s="275" t="s">
        <v>4984</v>
      </c>
      <c r="D4534" s="275">
        <v>0</v>
      </c>
      <c r="E4534" s="275">
        <v>1</v>
      </c>
      <c r="F4534" s="275" t="s">
        <v>457</v>
      </c>
      <c r="G4534" s="275">
        <v>1</v>
      </c>
      <c r="H4534" s="275">
        <f>'Binning-NTC-Derating'!B114</f>
        <v>0</v>
      </c>
      <c r="I4534" s="276" t="s">
        <v>6340</v>
      </c>
      <c r="J4534" s="276"/>
      <c r="K4534" s="277"/>
    </row>
    <row r="4535" spans="1:11" x14ac:dyDescent="0.15">
      <c r="A4535" s="274">
        <v>4534</v>
      </c>
      <c r="B4535" s="275" t="s">
        <v>5066</v>
      </c>
      <c r="C4535" s="275" t="s">
        <v>457</v>
      </c>
      <c r="D4535" s="275">
        <v>0</v>
      </c>
      <c r="E4535" s="275">
        <v>1</v>
      </c>
      <c r="F4535" s="275" t="s">
        <v>457</v>
      </c>
      <c r="G4535" s="275">
        <v>1</v>
      </c>
      <c r="H4535" s="275">
        <f>'Binning-NTC-Derating'!B115</f>
        <v>0</v>
      </c>
      <c r="I4535" s="276" t="s">
        <v>6340</v>
      </c>
      <c r="J4535" s="276"/>
      <c r="K4535" s="277"/>
    </row>
    <row r="4536" spans="1:11" x14ac:dyDescent="0.15">
      <c r="A4536" s="274">
        <v>4535</v>
      </c>
      <c r="B4536" s="275" t="s">
        <v>5067</v>
      </c>
      <c r="C4536" s="275" t="s">
        <v>457</v>
      </c>
      <c r="D4536" s="275">
        <v>0</v>
      </c>
      <c r="E4536" s="275">
        <v>1</v>
      </c>
      <c r="F4536" s="275" t="s">
        <v>457</v>
      </c>
      <c r="G4536" s="275">
        <v>1</v>
      </c>
      <c r="H4536" s="275">
        <f>'Binning-NTC-Derating'!B116</f>
        <v>0</v>
      </c>
      <c r="I4536" s="276" t="s">
        <v>6340</v>
      </c>
      <c r="J4536" s="276"/>
      <c r="K4536" s="277"/>
    </row>
    <row r="4537" spans="1:11" x14ac:dyDescent="0.15">
      <c r="A4537" s="274">
        <v>4536</v>
      </c>
      <c r="B4537" s="275" t="s">
        <v>5068</v>
      </c>
      <c r="C4537" s="275" t="s">
        <v>457</v>
      </c>
      <c r="D4537" s="275">
        <v>0</v>
      </c>
      <c r="E4537" s="275">
        <v>1</v>
      </c>
      <c r="F4537" s="275" t="s">
        <v>457</v>
      </c>
      <c r="G4537" s="275">
        <v>1</v>
      </c>
      <c r="H4537" s="275">
        <f>'Binning-NTC-Derating'!B117</f>
        <v>0</v>
      </c>
      <c r="I4537" s="276" t="s">
        <v>6340</v>
      </c>
      <c r="J4537" s="276"/>
      <c r="K4537" s="277"/>
    </row>
    <row r="4538" spans="1:11" x14ac:dyDescent="0.15">
      <c r="A4538" s="274">
        <v>4537</v>
      </c>
      <c r="B4538" s="275" t="s">
        <v>5069</v>
      </c>
      <c r="C4538" s="275" t="s">
        <v>457</v>
      </c>
      <c r="D4538" s="275">
        <v>0</v>
      </c>
      <c r="E4538" s="275">
        <v>1</v>
      </c>
      <c r="F4538" s="275" t="s">
        <v>457</v>
      </c>
      <c r="G4538" s="275">
        <v>1</v>
      </c>
      <c r="H4538" s="275">
        <f>'Binning-NTC-Derating'!B118</f>
        <v>0</v>
      </c>
      <c r="I4538" s="276" t="s">
        <v>6340</v>
      </c>
      <c r="J4538" s="276"/>
      <c r="K4538" s="277"/>
    </row>
    <row r="4539" spans="1:11" x14ac:dyDescent="0.15">
      <c r="A4539" s="274">
        <v>4538</v>
      </c>
      <c r="B4539" s="275" t="s">
        <v>5070</v>
      </c>
      <c r="C4539" s="275" t="s">
        <v>4986</v>
      </c>
      <c r="D4539" s="275">
        <v>0</v>
      </c>
      <c r="E4539" s="275">
        <v>1</v>
      </c>
      <c r="F4539" s="275" t="s">
        <v>457</v>
      </c>
      <c r="G4539" s="275">
        <v>1</v>
      </c>
      <c r="H4539" s="275">
        <f>'Binning-NTC-Derating'!B119</f>
        <v>0</v>
      </c>
      <c r="I4539" s="276" t="s">
        <v>6340</v>
      </c>
      <c r="J4539" s="276"/>
      <c r="K4539" s="277"/>
    </row>
    <row r="4540" spans="1:11" x14ac:dyDescent="0.15">
      <c r="A4540" s="274">
        <v>4539</v>
      </c>
      <c r="B4540" s="275" t="s">
        <v>5071</v>
      </c>
      <c r="C4540" s="275" t="s">
        <v>457</v>
      </c>
      <c r="D4540" s="275">
        <v>0</v>
      </c>
      <c r="E4540" s="275">
        <v>1</v>
      </c>
      <c r="F4540" s="275" t="s">
        <v>4986</v>
      </c>
      <c r="G4540" s="275">
        <v>1</v>
      </c>
      <c r="H4540" s="275">
        <f>'Binning-NTC-Derating'!B120</f>
        <v>0</v>
      </c>
      <c r="I4540" s="276" t="s">
        <v>6340</v>
      </c>
      <c r="J4540" s="276"/>
      <c r="K4540" s="277"/>
    </row>
    <row r="4541" spans="1:11" x14ac:dyDescent="0.15">
      <c r="A4541" s="274">
        <v>4540</v>
      </c>
      <c r="B4541" s="275" t="s">
        <v>5072</v>
      </c>
      <c r="C4541" s="275" t="s">
        <v>457</v>
      </c>
      <c r="D4541" s="275">
        <v>0</v>
      </c>
      <c r="E4541" s="275">
        <v>1</v>
      </c>
      <c r="F4541" s="275" t="s">
        <v>457</v>
      </c>
      <c r="G4541" s="275">
        <v>1</v>
      </c>
      <c r="H4541" s="275">
        <f>'Binning-NTC-Derating'!B124</f>
        <v>0</v>
      </c>
      <c r="I4541" s="276" t="s">
        <v>6340</v>
      </c>
      <c r="J4541" s="276"/>
      <c r="K4541" s="277"/>
    </row>
    <row r="4542" spans="1:11" x14ac:dyDescent="0.15">
      <c r="A4542" s="274">
        <v>4541</v>
      </c>
      <c r="B4542" s="275" t="s">
        <v>5073</v>
      </c>
      <c r="C4542" s="275" t="s">
        <v>457</v>
      </c>
      <c r="D4542" s="275">
        <v>0</v>
      </c>
      <c r="E4542" s="275">
        <v>1</v>
      </c>
      <c r="F4542" s="275" t="s">
        <v>4984</v>
      </c>
      <c r="G4542" s="275">
        <v>1</v>
      </c>
      <c r="H4542" s="275">
        <f>'Binning-NTC-Derating'!B125</f>
        <v>0</v>
      </c>
      <c r="I4542" s="276" t="s">
        <v>6340</v>
      </c>
      <c r="J4542" s="276"/>
      <c r="K4542" s="277"/>
    </row>
    <row r="4543" spans="1:11" x14ac:dyDescent="0.15">
      <c r="A4543" s="274">
        <v>4542</v>
      </c>
      <c r="B4543" s="275" t="s">
        <v>5074</v>
      </c>
      <c r="C4543" s="275" t="s">
        <v>457</v>
      </c>
      <c r="D4543" s="275">
        <v>0</v>
      </c>
      <c r="E4543" s="275">
        <v>1</v>
      </c>
      <c r="F4543" s="275" t="s">
        <v>457</v>
      </c>
      <c r="G4543" s="275">
        <v>1</v>
      </c>
      <c r="H4543" s="275">
        <f>'Binning-NTC-Derating'!B126</f>
        <v>0</v>
      </c>
      <c r="I4543" s="276" t="s">
        <v>6340</v>
      </c>
      <c r="J4543" s="276"/>
      <c r="K4543" s="277"/>
    </row>
    <row r="4544" spans="1:11" x14ac:dyDescent="0.15">
      <c r="A4544" s="274">
        <v>4543</v>
      </c>
      <c r="B4544" s="275" t="s">
        <v>5075</v>
      </c>
      <c r="C4544" s="275" t="s">
        <v>4986</v>
      </c>
      <c r="D4544" s="275">
        <v>0</v>
      </c>
      <c r="E4544" s="275">
        <v>1</v>
      </c>
      <c r="F4544" s="275" t="s">
        <v>457</v>
      </c>
      <c r="G4544" s="275">
        <v>1</v>
      </c>
      <c r="H4544" s="275">
        <f>'Binning-NTC-Derating'!B127</f>
        <v>0</v>
      </c>
      <c r="I4544" s="276" t="s">
        <v>6340</v>
      </c>
      <c r="J4544" s="276"/>
      <c r="K4544" s="277"/>
    </row>
    <row r="4545" spans="1:11" x14ac:dyDescent="0.15">
      <c r="A4545" s="274">
        <v>4544</v>
      </c>
      <c r="B4545" s="275" t="s">
        <v>5076</v>
      </c>
      <c r="C4545" s="275" t="s">
        <v>457</v>
      </c>
      <c r="D4545" s="275">
        <v>0</v>
      </c>
      <c r="E4545" s="275">
        <v>1</v>
      </c>
      <c r="F4545" s="275" t="s">
        <v>457</v>
      </c>
      <c r="G4545" s="275">
        <v>1</v>
      </c>
      <c r="H4545" s="275">
        <f>'Binning-NTC-Derating'!B128</f>
        <v>0</v>
      </c>
      <c r="I4545" s="276" t="s">
        <v>6340</v>
      </c>
      <c r="J4545" s="276"/>
      <c r="K4545" s="277"/>
    </row>
    <row r="4546" spans="1:11" x14ac:dyDescent="0.15">
      <c r="A4546" s="274">
        <v>4545</v>
      </c>
      <c r="B4546" s="275" t="s">
        <v>5077</v>
      </c>
      <c r="C4546" s="275" t="s">
        <v>457</v>
      </c>
      <c r="D4546" s="275">
        <v>0</v>
      </c>
      <c r="E4546" s="275">
        <v>1</v>
      </c>
      <c r="F4546" s="275" t="s">
        <v>457</v>
      </c>
      <c r="G4546" s="275">
        <v>1</v>
      </c>
      <c r="H4546" s="275">
        <f>'Binning-NTC-Derating'!B129</f>
        <v>0</v>
      </c>
      <c r="I4546" s="276" t="s">
        <v>6340</v>
      </c>
      <c r="J4546" s="276"/>
      <c r="K4546" s="277"/>
    </row>
    <row r="4547" spans="1:11" x14ac:dyDescent="0.15">
      <c r="A4547" s="274">
        <v>4546</v>
      </c>
      <c r="B4547" s="275" t="s">
        <v>5078</v>
      </c>
      <c r="C4547" s="275" t="s">
        <v>457</v>
      </c>
      <c r="D4547" s="275">
        <v>0</v>
      </c>
      <c r="E4547" s="275">
        <v>1</v>
      </c>
      <c r="F4547" s="275" t="s">
        <v>5049</v>
      </c>
      <c r="G4547" s="275">
        <v>1</v>
      </c>
      <c r="H4547" s="275">
        <f>'Binning-NTC-Derating'!B130</f>
        <v>0</v>
      </c>
      <c r="I4547" s="276" t="s">
        <v>6340</v>
      </c>
      <c r="J4547" s="276"/>
      <c r="K4547" s="277"/>
    </row>
    <row r="4548" spans="1:11" x14ac:dyDescent="0.15">
      <c r="A4548" s="274">
        <v>4547</v>
      </c>
      <c r="B4548" s="275" t="s">
        <v>5079</v>
      </c>
      <c r="C4548" s="275" t="s">
        <v>457</v>
      </c>
      <c r="D4548" s="275">
        <v>0</v>
      </c>
      <c r="E4548" s="275">
        <v>1</v>
      </c>
      <c r="F4548" s="275" t="s">
        <v>457</v>
      </c>
      <c r="G4548" s="275">
        <v>1</v>
      </c>
      <c r="H4548" s="275">
        <f>'Binning-NTC-Derating'!B131</f>
        <v>0</v>
      </c>
      <c r="I4548" s="276" t="s">
        <v>6340</v>
      </c>
      <c r="J4548" s="276"/>
      <c r="K4548" s="277"/>
    </row>
    <row r="4549" spans="1:11" x14ac:dyDescent="0.15">
      <c r="A4549" s="274">
        <v>4548</v>
      </c>
      <c r="B4549" s="275" t="s">
        <v>5080</v>
      </c>
      <c r="C4549" s="275" t="s">
        <v>5176</v>
      </c>
      <c r="D4549" s="275">
        <v>0</v>
      </c>
      <c r="E4549" s="275">
        <v>1024</v>
      </c>
      <c r="F4549" s="275" t="s">
        <v>5176</v>
      </c>
      <c r="G4549" s="275">
        <v>1</v>
      </c>
      <c r="H4549" s="275">
        <f>'Binning-NTC-Derating'!F3</f>
        <v>900</v>
      </c>
      <c r="I4549" s="276" t="s">
        <v>6342</v>
      </c>
      <c r="J4549" s="276">
        <f>ROUND((100+H4549)/(4990+100+H4549)*1023,0)</f>
        <v>171</v>
      </c>
      <c r="K4549" s="277" t="s">
        <v>5177</v>
      </c>
    </row>
    <row r="4550" spans="1:11" x14ac:dyDescent="0.15">
      <c r="A4550" s="274">
        <v>4549</v>
      </c>
      <c r="B4550" s="275" t="s">
        <v>5081</v>
      </c>
      <c r="C4550" s="275" t="s">
        <v>5176</v>
      </c>
      <c r="D4550" s="275">
        <v>0</v>
      </c>
      <c r="E4550" s="275">
        <v>1024</v>
      </c>
      <c r="F4550" s="275" t="s">
        <v>5176</v>
      </c>
      <c r="G4550" s="275">
        <v>1</v>
      </c>
      <c r="H4550" s="275">
        <f>'Binning-NTC-Derating'!F4</f>
        <v>1100</v>
      </c>
      <c r="I4550" s="276" t="s">
        <v>6342</v>
      </c>
      <c r="J4550" s="276">
        <f t="shared" ref="J4550:J4613" si="71">ROUND((100+H4550)/(4990+100+H4550)*1023,0)</f>
        <v>198</v>
      </c>
      <c r="K4550" s="277" t="s">
        <v>5177</v>
      </c>
    </row>
    <row r="4551" spans="1:11" x14ac:dyDescent="0.15">
      <c r="A4551" s="274">
        <v>4550</v>
      </c>
      <c r="B4551" s="275" t="s">
        <v>5082</v>
      </c>
      <c r="C4551" s="275" t="s">
        <v>5176</v>
      </c>
      <c r="D4551" s="275">
        <v>0</v>
      </c>
      <c r="E4551" s="275">
        <v>1024</v>
      </c>
      <c r="F4551" s="275" t="s">
        <v>5176</v>
      </c>
      <c r="G4551" s="275">
        <v>1</v>
      </c>
      <c r="H4551" s="275">
        <f>'Binning-NTC-Derating'!F5</f>
        <v>1980.0000000000002</v>
      </c>
      <c r="I4551" s="276" t="s">
        <v>6342</v>
      </c>
      <c r="J4551" s="276">
        <f t="shared" si="71"/>
        <v>301</v>
      </c>
      <c r="K4551" s="277" t="s">
        <v>5177</v>
      </c>
    </row>
    <row r="4552" spans="1:11" x14ac:dyDescent="0.15">
      <c r="A4552" s="274">
        <v>4551</v>
      </c>
      <c r="B4552" s="275" t="s">
        <v>5083</v>
      </c>
      <c r="C4552" s="275" t="s">
        <v>457</v>
      </c>
      <c r="D4552" s="275">
        <v>0</v>
      </c>
      <c r="E4552" s="275">
        <v>1024</v>
      </c>
      <c r="F4552" s="275" t="s">
        <v>5176</v>
      </c>
      <c r="G4552" s="275">
        <v>1</v>
      </c>
      <c r="H4552" s="275">
        <f>'Binning-NTC-Derating'!F6</f>
        <v>3476.0000000000005</v>
      </c>
      <c r="I4552" s="276" t="s">
        <v>6342</v>
      </c>
      <c r="J4552" s="276">
        <f t="shared" si="71"/>
        <v>427</v>
      </c>
      <c r="K4552" s="277" t="s">
        <v>5177</v>
      </c>
    </row>
    <row r="4553" spans="1:11" x14ac:dyDescent="0.15">
      <c r="A4553" s="274">
        <v>4552</v>
      </c>
      <c r="B4553" s="275" t="s">
        <v>5084</v>
      </c>
      <c r="C4553" s="275" t="s">
        <v>457</v>
      </c>
      <c r="D4553" s="275">
        <v>0</v>
      </c>
      <c r="E4553" s="275">
        <v>1024</v>
      </c>
      <c r="F4553" s="275" t="s">
        <v>5176</v>
      </c>
      <c r="G4553" s="275">
        <v>1</v>
      </c>
      <c r="H4553" s="275">
        <f>'Binning-NTC-Derating'!F7</f>
        <v>5357</v>
      </c>
      <c r="I4553" s="276" t="s">
        <v>6342</v>
      </c>
      <c r="J4553" s="276">
        <f t="shared" si="71"/>
        <v>534</v>
      </c>
      <c r="K4553" s="277" t="s">
        <v>5177</v>
      </c>
    </row>
    <row r="4554" spans="1:11" x14ac:dyDescent="0.15">
      <c r="A4554" s="274">
        <v>4553</v>
      </c>
      <c r="B4554" s="275" t="s">
        <v>5085</v>
      </c>
      <c r="C4554" s="275" t="s">
        <v>457</v>
      </c>
      <c r="D4554" s="275">
        <v>0</v>
      </c>
      <c r="E4554" s="275">
        <v>1024</v>
      </c>
      <c r="F4554" s="275" t="s">
        <v>5176</v>
      </c>
      <c r="G4554" s="275">
        <v>1</v>
      </c>
      <c r="H4554" s="275">
        <f>'Binning-NTC-Derating'!F8</f>
        <v>7865.0000000000009</v>
      </c>
      <c r="I4554" s="276" t="s">
        <v>6342</v>
      </c>
      <c r="J4554" s="276">
        <f t="shared" si="71"/>
        <v>629</v>
      </c>
      <c r="K4554" s="277" t="s">
        <v>5177</v>
      </c>
    </row>
    <row r="4555" spans="1:11" x14ac:dyDescent="0.15">
      <c r="A4555" s="274">
        <v>4554</v>
      </c>
      <c r="B4555" s="275" t="s">
        <v>5086</v>
      </c>
      <c r="C4555" s="275" t="s">
        <v>457</v>
      </c>
      <c r="D4555" s="275">
        <v>0</v>
      </c>
      <c r="E4555" s="275">
        <v>1024</v>
      </c>
      <c r="F4555" s="275" t="s">
        <v>5176</v>
      </c>
      <c r="G4555" s="275">
        <v>1</v>
      </c>
      <c r="H4555" s="275">
        <f>'Binning-NTC-Derating'!F9</f>
        <v>10248</v>
      </c>
      <c r="I4555" s="276" t="s">
        <v>6342</v>
      </c>
      <c r="J4555" s="276">
        <f t="shared" si="71"/>
        <v>690</v>
      </c>
      <c r="K4555" s="277" t="s">
        <v>5177</v>
      </c>
    </row>
    <row r="4556" spans="1:11" x14ac:dyDescent="0.15">
      <c r="A4556" s="274">
        <v>4555</v>
      </c>
      <c r="B4556" s="275" t="s">
        <v>5087</v>
      </c>
      <c r="C4556" s="275" t="s">
        <v>5176</v>
      </c>
      <c r="D4556" s="275">
        <v>0</v>
      </c>
      <c r="E4556" s="275">
        <v>1024</v>
      </c>
      <c r="F4556" s="275" t="s">
        <v>457</v>
      </c>
      <c r="G4556" s="275">
        <v>1</v>
      </c>
      <c r="H4556" s="275">
        <f>'Binning-NTC-Derating'!F10</f>
        <v>14300.000000000002</v>
      </c>
      <c r="I4556" s="276" t="s">
        <v>6342</v>
      </c>
      <c r="J4556" s="276">
        <f t="shared" si="71"/>
        <v>760</v>
      </c>
      <c r="K4556" s="277" t="s">
        <v>5177</v>
      </c>
    </row>
    <row r="4557" spans="1:11" x14ac:dyDescent="0.15">
      <c r="A4557" s="274">
        <v>4556</v>
      </c>
      <c r="B4557" s="275" t="s">
        <v>5088</v>
      </c>
      <c r="C4557" s="275" t="s">
        <v>5176</v>
      </c>
      <c r="D4557" s="275">
        <v>0</v>
      </c>
      <c r="E4557" s="275">
        <v>1024</v>
      </c>
      <c r="F4557" s="275" t="s">
        <v>5176</v>
      </c>
      <c r="G4557" s="275">
        <v>1</v>
      </c>
      <c r="H4557" s="275">
        <f>'Binning-NTC-Derating'!F14</f>
        <v>900</v>
      </c>
      <c r="I4557" s="276" t="s">
        <v>6342</v>
      </c>
      <c r="J4557" s="276">
        <f>ROUND((100+H4557)/(4990+100+H4557)*1023,0)</f>
        <v>171</v>
      </c>
      <c r="K4557" s="277" t="s">
        <v>5177</v>
      </c>
    </row>
    <row r="4558" spans="1:11" x14ac:dyDescent="0.15">
      <c r="A4558" s="274">
        <v>4557</v>
      </c>
      <c r="B4558" s="275" t="s">
        <v>5089</v>
      </c>
      <c r="C4558" s="275" t="s">
        <v>5176</v>
      </c>
      <c r="D4558" s="275">
        <v>0</v>
      </c>
      <c r="E4558" s="275">
        <v>1024</v>
      </c>
      <c r="F4558" s="275" t="s">
        <v>457</v>
      </c>
      <c r="G4558" s="275">
        <v>1</v>
      </c>
      <c r="H4558" s="275">
        <f>'Binning-NTC-Derating'!F15</f>
        <v>1100</v>
      </c>
      <c r="I4558" s="276" t="s">
        <v>6342</v>
      </c>
      <c r="J4558" s="276">
        <f t="shared" si="71"/>
        <v>198</v>
      </c>
      <c r="K4558" s="277" t="s">
        <v>5177</v>
      </c>
    </row>
    <row r="4559" spans="1:11" x14ac:dyDescent="0.15">
      <c r="A4559" s="274">
        <v>4558</v>
      </c>
      <c r="B4559" s="275" t="s">
        <v>5090</v>
      </c>
      <c r="C4559" s="275" t="s">
        <v>5176</v>
      </c>
      <c r="D4559" s="275">
        <v>0</v>
      </c>
      <c r="E4559" s="275">
        <v>1024</v>
      </c>
      <c r="F4559" s="275" t="s">
        <v>5176</v>
      </c>
      <c r="G4559" s="275">
        <v>1</v>
      </c>
      <c r="H4559" s="275">
        <f>'Binning-NTC-Derating'!F16</f>
        <v>1980.0000000000002</v>
      </c>
      <c r="I4559" s="276" t="s">
        <v>6342</v>
      </c>
      <c r="J4559" s="276">
        <f t="shared" si="71"/>
        <v>301</v>
      </c>
      <c r="K4559" s="277" t="s">
        <v>5177</v>
      </c>
    </row>
    <row r="4560" spans="1:11" x14ac:dyDescent="0.15">
      <c r="A4560" s="274">
        <v>4559</v>
      </c>
      <c r="B4560" s="275" t="s">
        <v>5091</v>
      </c>
      <c r="C4560" s="275" t="s">
        <v>5176</v>
      </c>
      <c r="D4560" s="275">
        <v>0</v>
      </c>
      <c r="E4560" s="275">
        <v>1024</v>
      </c>
      <c r="F4560" s="275" t="s">
        <v>5176</v>
      </c>
      <c r="G4560" s="275">
        <v>1</v>
      </c>
      <c r="H4560" s="275">
        <f>'Binning-NTC-Derating'!F17</f>
        <v>3476.0000000000005</v>
      </c>
      <c r="I4560" s="276" t="s">
        <v>6342</v>
      </c>
      <c r="J4560" s="276">
        <f t="shared" si="71"/>
        <v>427</v>
      </c>
      <c r="K4560" s="277" t="s">
        <v>5177</v>
      </c>
    </row>
    <row r="4561" spans="1:11" x14ac:dyDescent="0.15">
      <c r="A4561" s="274">
        <v>4560</v>
      </c>
      <c r="B4561" s="275" t="s">
        <v>5092</v>
      </c>
      <c r="C4561" s="275" t="s">
        <v>5176</v>
      </c>
      <c r="D4561" s="275">
        <v>0</v>
      </c>
      <c r="E4561" s="275">
        <v>1024</v>
      </c>
      <c r="F4561" s="275" t="s">
        <v>5176</v>
      </c>
      <c r="G4561" s="275">
        <v>1</v>
      </c>
      <c r="H4561" s="275">
        <f>'Binning-NTC-Derating'!F18</f>
        <v>5357</v>
      </c>
      <c r="I4561" s="276" t="s">
        <v>6342</v>
      </c>
      <c r="J4561" s="276">
        <f t="shared" si="71"/>
        <v>534</v>
      </c>
      <c r="K4561" s="277" t="s">
        <v>5177</v>
      </c>
    </row>
    <row r="4562" spans="1:11" x14ac:dyDescent="0.15">
      <c r="A4562" s="274">
        <v>4561</v>
      </c>
      <c r="B4562" s="275" t="s">
        <v>5093</v>
      </c>
      <c r="C4562" s="275" t="s">
        <v>5176</v>
      </c>
      <c r="D4562" s="275">
        <v>0</v>
      </c>
      <c r="E4562" s="275">
        <v>1024</v>
      </c>
      <c r="F4562" s="275" t="s">
        <v>5176</v>
      </c>
      <c r="G4562" s="275">
        <v>1</v>
      </c>
      <c r="H4562" s="275">
        <f>'Binning-NTC-Derating'!F19</f>
        <v>7865.0000000000009</v>
      </c>
      <c r="I4562" s="276" t="s">
        <v>6342</v>
      </c>
      <c r="J4562" s="276">
        <f t="shared" si="71"/>
        <v>629</v>
      </c>
      <c r="K4562" s="277" t="s">
        <v>5177</v>
      </c>
    </row>
    <row r="4563" spans="1:11" x14ac:dyDescent="0.15">
      <c r="A4563" s="274">
        <v>4562</v>
      </c>
      <c r="B4563" s="275" t="s">
        <v>5094</v>
      </c>
      <c r="C4563" s="275" t="s">
        <v>5176</v>
      </c>
      <c r="D4563" s="275">
        <v>0</v>
      </c>
      <c r="E4563" s="275">
        <v>1024</v>
      </c>
      <c r="F4563" s="275" t="s">
        <v>5176</v>
      </c>
      <c r="G4563" s="275">
        <v>1</v>
      </c>
      <c r="H4563" s="275">
        <f>'Binning-NTC-Derating'!F20</f>
        <v>10248</v>
      </c>
      <c r="I4563" s="276" t="s">
        <v>6342</v>
      </c>
      <c r="J4563" s="276">
        <f t="shared" si="71"/>
        <v>690</v>
      </c>
      <c r="K4563" s="277" t="s">
        <v>5177</v>
      </c>
    </row>
    <row r="4564" spans="1:11" x14ac:dyDescent="0.15">
      <c r="A4564" s="274">
        <v>4563</v>
      </c>
      <c r="B4564" s="275" t="s">
        <v>5095</v>
      </c>
      <c r="C4564" s="275" t="s">
        <v>5176</v>
      </c>
      <c r="D4564" s="275">
        <v>0</v>
      </c>
      <c r="E4564" s="275">
        <v>1024</v>
      </c>
      <c r="F4564" s="275" t="s">
        <v>5176</v>
      </c>
      <c r="G4564" s="275">
        <v>1</v>
      </c>
      <c r="H4564" s="275">
        <f>'Binning-NTC-Derating'!F21</f>
        <v>14300.000000000002</v>
      </c>
      <c r="I4564" s="276" t="s">
        <v>6342</v>
      </c>
      <c r="J4564" s="276">
        <f t="shared" si="71"/>
        <v>760</v>
      </c>
      <c r="K4564" s="277" t="s">
        <v>5177</v>
      </c>
    </row>
    <row r="4565" spans="1:11" x14ac:dyDescent="0.15">
      <c r="A4565" s="274">
        <v>4564</v>
      </c>
      <c r="B4565" s="275" t="s">
        <v>5096</v>
      </c>
      <c r="C4565" s="275" t="s">
        <v>5176</v>
      </c>
      <c r="D4565" s="275">
        <v>0</v>
      </c>
      <c r="E4565" s="275">
        <v>1024</v>
      </c>
      <c r="F4565" s="275" t="s">
        <v>5176</v>
      </c>
      <c r="G4565" s="275">
        <v>1</v>
      </c>
      <c r="H4565" s="275">
        <f>'Binning-NTC-Derating'!F25</f>
        <v>900</v>
      </c>
      <c r="I4565" s="276" t="s">
        <v>6342</v>
      </c>
      <c r="J4565" s="276">
        <f t="shared" si="71"/>
        <v>171</v>
      </c>
      <c r="K4565" s="277" t="s">
        <v>5177</v>
      </c>
    </row>
    <row r="4566" spans="1:11" x14ac:dyDescent="0.15">
      <c r="A4566" s="274">
        <v>4565</v>
      </c>
      <c r="B4566" s="275" t="s">
        <v>5097</v>
      </c>
      <c r="C4566" s="275" t="s">
        <v>5176</v>
      </c>
      <c r="D4566" s="275">
        <v>0</v>
      </c>
      <c r="E4566" s="275">
        <v>1024</v>
      </c>
      <c r="F4566" s="275" t="s">
        <v>4955</v>
      </c>
      <c r="G4566" s="275">
        <v>1</v>
      </c>
      <c r="H4566" s="275">
        <f>'Binning-NTC-Derating'!F26</f>
        <v>1100</v>
      </c>
      <c r="I4566" s="276" t="s">
        <v>6342</v>
      </c>
      <c r="J4566" s="276">
        <f t="shared" si="71"/>
        <v>198</v>
      </c>
      <c r="K4566" s="277" t="s">
        <v>5177</v>
      </c>
    </row>
    <row r="4567" spans="1:11" x14ac:dyDescent="0.15">
      <c r="A4567" s="274">
        <v>4566</v>
      </c>
      <c r="B4567" s="275" t="s">
        <v>5098</v>
      </c>
      <c r="C4567" s="275" t="s">
        <v>5176</v>
      </c>
      <c r="D4567" s="275">
        <v>0</v>
      </c>
      <c r="E4567" s="275">
        <v>1024</v>
      </c>
      <c r="F4567" s="275" t="s">
        <v>457</v>
      </c>
      <c r="G4567" s="275">
        <v>1</v>
      </c>
      <c r="H4567" s="275">
        <f>'Binning-NTC-Derating'!F27</f>
        <v>1980.0000000000002</v>
      </c>
      <c r="I4567" s="276" t="s">
        <v>6342</v>
      </c>
      <c r="J4567" s="276">
        <f t="shared" si="71"/>
        <v>301</v>
      </c>
      <c r="K4567" s="277" t="s">
        <v>5177</v>
      </c>
    </row>
    <row r="4568" spans="1:11" x14ac:dyDescent="0.15">
      <c r="A4568" s="274">
        <v>4567</v>
      </c>
      <c r="B4568" s="275" t="s">
        <v>5099</v>
      </c>
      <c r="C4568" s="275" t="s">
        <v>4955</v>
      </c>
      <c r="D4568" s="275">
        <v>0</v>
      </c>
      <c r="E4568" s="275">
        <v>1024</v>
      </c>
      <c r="F4568" s="275" t="s">
        <v>5176</v>
      </c>
      <c r="G4568" s="275">
        <v>1</v>
      </c>
      <c r="H4568" s="275">
        <f>'Binning-NTC-Derating'!F28</f>
        <v>3476.0000000000005</v>
      </c>
      <c r="I4568" s="276" t="s">
        <v>6342</v>
      </c>
      <c r="J4568" s="276">
        <f t="shared" si="71"/>
        <v>427</v>
      </c>
      <c r="K4568" s="277" t="s">
        <v>5177</v>
      </c>
    </row>
    <row r="4569" spans="1:11" x14ac:dyDescent="0.15">
      <c r="A4569" s="274">
        <v>4568</v>
      </c>
      <c r="B4569" s="275" t="s">
        <v>5100</v>
      </c>
      <c r="C4569" s="275" t="s">
        <v>457</v>
      </c>
      <c r="D4569" s="275">
        <v>0</v>
      </c>
      <c r="E4569" s="275">
        <v>1024</v>
      </c>
      <c r="F4569" s="275" t="s">
        <v>457</v>
      </c>
      <c r="G4569" s="275">
        <v>1</v>
      </c>
      <c r="H4569" s="275">
        <f>'Binning-NTC-Derating'!F29</f>
        <v>5357</v>
      </c>
      <c r="I4569" s="276" t="s">
        <v>6342</v>
      </c>
      <c r="J4569" s="276">
        <f t="shared" si="71"/>
        <v>534</v>
      </c>
      <c r="K4569" s="277" t="s">
        <v>5177</v>
      </c>
    </row>
    <row r="4570" spans="1:11" x14ac:dyDescent="0.15">
      <c r="A4570" s="274">
        <v>4569</v>
      </c>
      <c r="B4570" s="275" t="s">
        <v>5101</v>
      </c>
      <c r="C4570" s="275" t="s">
        <v>457</v>
      </c>
      <c r="D4570" s="275">
        <v>0</v>
      </c>
      <c r="E4570" s="275">
        <v>1024</v>
      </c>
      <c r="F4570" s="275" t="s">
        <v>457</v>
      </c>
      <c r="G4570" s="275">
        <v>1</v>
      </c>
      <c r="H4570" s="275">
        <f>'Binning-NTC-Derating'!F30</f>
        <v>7865.0000000000009</v>
      </c>
      <c r="I4570" s="276" t="s">
        <v>6342</v>
      </c>
      <c r="J4570" s="276">
        <f t="shared" si="71"/>
        <v>629</v>
      </c>
      <c r="K4570" s="277" t="s">
        <v>5177</v>
      </c>
    </row>
    <row r="4571" spans="1:11" x14ac:dyDescent="0.15">
      <c r="A4571" s="274">
        <v>4570</v>
      </c>
      <c r="B4571" s="275" t="s">
        <v>5102</v>
      </c>
      <c r="C4571" s="275" t="s">
        <v>457</v>
      </c>
      <c r="D4571" s="275">
        <v>0</v>
      </c>
      <c r="E4571" s="275">
        <v>1024</v>
      </c>
      <c r="F4571" s="275" t="s">
        <v>457</v>
      </c>
      <c r="G4571" s="275">
        <v>1</v>
      </c>
      <c r="H4571" s="275">
        <f>'Binning-NTC-Derating'!F31</f>
        <v>10248</v>
      </c>
      <c r="I4571" s="276" t="s">
        <v>6342</v>
      </c>
      <c r="J4571" s="276">
        <f t="shared" si="71"/>
        <v>690</v>
      </c>
      <c r="K4571" s="277" t="s">
        <v>5177</v>
      </c>
    </row>
    <row r="4572" spans="1:11" x14ac:dyDescent="0.15">
      <c r="A4572" s="274">
        <v>4571</v>
      </c>
      <c r="B4572" s="275" t="s">
        <v>5103</v>
      </c>
      <c r="C4572" s="275" t="s">
        <v>457</v>
      </c>
      <c r="D4572" s="275">
        <v>0</v>
      </c>
      <c r="E4572" s="275">
        <v>1024</v>
      </c>
      <c r="F4572" s="275" t="s">
        <v>457</v>
      </c>
      <c r="G4572" s="275">
        <v>1</v>
      </c>
      <c r="H4572" s="275">
        <f>'Binning-NTC-Derating'!F32</f>
        <v>14300.000000000002</v>
      </c>
      <c r="I4572" s="276" t="s">
        <v>6342</v>
      </c>
      <c r="J4572" s="276">
        <f t="shared" si="71"/>
        <v>760</v>
      </c>
      <c r="K4572" s="277" t="s">
        <v>5177</v>
      </c>
    </row>
    <row r="4573" spans="1:11" x14ac:dyDescent="0.15">
      <c r="A4573" s="274">
        <v>4572</v>
      </c>
      <c r="B4573" s="275" t="s">
        <v>5104</v>
      </c>
      <c r="C4573" s="275" t="s">
        <v>457</v>
      </c>
      <c r="D4573" s="275">
        <v>0</v>
      </c>
      <c r="E4573" s="275">
        <v>1024</v>
      </c>
      <c r="F4573" s="275" t="s">
        <v>457</v>
      </c>
      <c r="G4573" s="275">
        <v>1</v>
      </c>
      <c r="H4573" s="275">
        <f>'Binning-NTC-Derating'!F36</f>
        <v>900</v>
      </c>
      <c r="I4573" s="276" t="s">
        <v>6342</v>
      </c>
      <c r="J4573" s="276">
        <f t="shared" si="71"/>
        <v>171</v>
      </c>
      <c r="K4573" s="277" t="s">
        <v>5177</v>
      </c>
    </row>
    <row r="4574" spans="1:11" x14ac:dyDescent="0.15">
      <c r="A4574" s="274">
        <v>4573</v>
      </c>
      <c r="B4574" s="275" t="s">
        <v>5105</v>
      </c>
      <c r="C4574" s="275" t="s">
        <v>457</v>
      </c>
      <c r="D4574" s="275">
        <v>0</v>
      </c>
      <c r="E4574" s="275">
        <v>1024</v>
      </c>
      <c r="F4574" s="275" t="s">
        <v>457</v>
      </c>
      <c r="G4574" s="275">
        <v>1</v>
      </c>
      <c r="H4574" s="275">
        <f>'Binning-NTC-Derating'!F37</f>
        <v>1100</v>
      </c>
      <c r="I4574" s="276" t="s">
        <v>6342</v>
      </c>
      <c r="J4574" s="276">
        <f t="shared" si="71"/>
        <v>198</v>
      </c>
      <c r="K4574" s="277" t="s">
        <v>5177</v>
      </c>
    </row>
    <row r="4575" spans="1:11" x14ac:dyDescent="0.15">
      <c r="A4575" s="274">
        <v>4574</v>
      </c>
      <c r="B4575" s="275" t="s">
        <v>5106</v>
      </c>
      <c r="C4575" s="275" t="s">
        <v>457</v>
      </c>
      <c r="D4575" s="275">
        <v>0</v>
      </c>
      <c r="E4575" s="275">
        <v>1024</v>
      </c>
      <c r="F4575" s="275" t="s">
        <v>5176</v>
      </c>
      <c r="G4575" s="275">
        <v>1</v>
      </c>
      <c r="H4575" s="275">
        <f>'Binning-NTC-Derating'!F38</f>
        <v>1980.0000000000002</v>
      </c>
      <c r="I4575" s="276" t="s">
        <v>6342</v>
      </c>
      <c r="J4575" s="276">
        <f t="shared" si="71"/>
        <v>301</v>
      </c>
      <c r="K4575" s="277" t="s">
        <v>5177</v>
      </c>
    </row>
    <row r="4576" spans="1:11" x14ac:dyDescent="0.15">
      <c r="A4576" s="274">
        <v>4575</v>
      </c>
      <c r="B4576" s="275" t="s">
        <v>5107</v>
      </c>
      <c r="C4576" s="275" t="s">
        <v>5176</v>
      </c>
      <c r="D4576" s="275">
        <v>0</v>
      </c>
      <c r="E4576" s="275">
        <v>1024</v>
      </c>
      <c r="F4576" s="275" t="s">
        <v>5176</v>
      </c>
      <c r="G4576" s="275">
        <v>1</v>
      </c>
      <c r="H4576" s="275">
        <f>'Binning-NTC-Derating'!F39</f>
        <v>3476.0000000000005</v>
      </c>
      <c r="I4576" s="276" t="s">
        <v>6342</v>
      </c>
      <c r="J4576" s="276">
        <f t="shared" si="71"/>
        <v>427</v>
      </c>
      <c r="K4576" s="277" t="s">
        <v>5177</v>
      </c>
    </row>
    <row r="4577" spans="1:11" x14ac:dyDescent="0.15">
      <c r="A4577" s="274">
        <v>4576</v>
      </c>
      <c r="B4577" s="275" t="s">
        <v>5108</v>
      </c>
      <c r="C4577" s="275" t="s">
        <v>4955</v>
      </c>
      <c r="D4577" s="275">
        <v>0</v>
      </c>
      <c r="E4577" s="275">
        <v>1024</v>
      </c>
      <c r="F4577" s="275" t="s">
        <v>457</v>
      </c>
      <c r="G4577" s="275">
        <v>1</v>
      </c>
      <c r="H4577" s="275">
        <f>'Binning-NTC-Derating'!F40</f>
        <v>5357</v>
      </c>
      <c r="I4577" s="276" t="s">
        <v>6342</v>
      </c>
      <c r="J4577" s="276">
        <f t="shared" si="71"/>
        <v>534</v>
      </c>
      <c r="K4577" s="277" t="s">
        <v>5177</v>
      </c>
    </row>
    <row r="4578" spans="1:11" x14ac:dyDescent="0.15">
      <c r="A4578" s="274">
        <v>4577</v>
      </c>
      <c r="B4578" s="275" t="s">
        <v>5109</v>
      </c>
      <c r="C4578" s="275" t="s">
        <v>5176</v>
      </c>
      <c r="D4578" s="275">
        <v>0</v>
      </c>
      <c r="E4578" s="275">
        <v>1024</v>
      </c>
      <c r="F4578" s="275" t="s">
        <v>457</v>
      </c>
      <c r="G4578" s="275">
        <v>1</v>
      </c>
      <c r="H4578" s="275">
        <f>'Binning-NTC-Derating'!F41</f>
        <v>7865.0000000000009</v>
      </c>
      <c r="I4578" s="276" t="s">
        <v>6342</v>
      </c>
      <c r="J4578" s="276">
        <f t="shared" si="71"/>
        <v>629</v>
      </c>
      <c r="K4578" s="277" t="s">
        <v>5177</v>
      </c>
    </row>
    <row r="4579" spans="1:11" x14ac:dyDescent="0.15">
      <c r="A4579" s="274">
        <v>4578</v>
      </c>
      <c r="B4579" s="275" t="s">
        <v>5110</v>
      </c>
      <c r="C4579" s="275" t="s">
        <v>4955</v>
      </c>
      <c r="D4579" s="275">
        <v>0</v>
      </c>
      <c r="E4579" s="275">
        <v>1024</v>
      </c>
      <c r="F4579" s="275" t="s">
        <v>457</v>
      </c>
      <c r="G4579" s="275">
        <v>1</v>
      </c>
      <c r="H4579" s="275">
        <f>'Binning-NTC-Derating'!F42</f>
        <v>10248</v>
      </c>
      <c r="I4579" s="276" t="s">
        <v>6342</v>
      </c>
      <c r="J4579" s="276">
        <f t="shared" si="71"/>
        <v>690</v>
      </c>
      <c r="K4579" s="277" t="s">
        <v>5177</v>
      </c>
    </row>
    <row r="4580" spans="1:11" x14ac:dyDescent="0.15">
      <c r="A4580" s="274">
        <v>4579</v>
      </c>
      <c r="B4580" s="275" t="s">
        <v>5111</v>
      </c>
      <c r="C4580" s="275" t="s">
        <v>457</v>
      </c>
      <c r="D4580" s="275">
        <v>0</v>
      </c>
      <c r="E4580" s="275">
        <v>1024</v>
      </c>
      <c r="F4580" s="275" t="s">
        <v>457</v>
      </c>
      <c r="G4580" s="275">
        <v>1</v>
      </c>
      <c r="H4580" s="275">
        <f>'Binning-NTC-Derating'!F43</f>
        <v>14300.000000000002</v>
      </c>
      <c r="I4580" s="276" t="s">
        <v>6342</v>
      </c>
      <c r="J4580" s="276">
        <f t="shared" si="71"/>
        <v>760</v>
      </c>
      <c r="K4580" s="277" t="s">
        <v>5177</v>
      </c>
    </row>
    <row r="4581" spans="1:11" x14ac:dyDescent="0.15">
      <c r="A4581" s="274">
        <v>4580</v>
      </c>
      <c r="B4581" s="275" t="s">
        <v>5112</v>
      </c>
      <c r="C4581" s="275" t="s">
        <v>457</v>
      </c>
      <c r="D4581" s="275">
        <v>0</v>
      </c>
      <c r="E4581" s="275">
        <v>1024</v>
      </c>
      <c r="F4581" s="275" t="s">
        <v>457</v>
      </c>
      <c r="G4581" s="275">
        <v>1</v>
      </c>
      <c r="H4581" s="275">
        <f>'Binning-NTC-Derating'!F47</f>
        <v>900</v>
      </c>
      <c r="I4581" s="276" t="s">
        <v>6342</v>
      </c>
      <c r="J4581" s="276">
        <f t="shared" si="71"/>
        <v>171</v>
      </c>
      <c r="K4581" s="277" t="s">
        <v>5177</v>
      </c>
    </row>
    <row r="4582" spans="1:11" x14ac:dyDescent="0.15">
      <c r="A4582" s="274">
        <v>4581</v>
      </c>
      <c r="B4582" s="275" t="s">
        <v>5113</v>
      </c>
      <c r="C4582" s="275" t="s">
        <v>457</v>
      </c>
      <c r="D4582" s="275">
        <v>0</v>
      </c>
      <c r="E4582" s="275">
        <v>1024</v>
      </c>
      <c r="F4582" s="275" t="s">
        <v>4955</v>
      </c>
      <c r="G4582" s="275">
        <v>1</v>
      </c>
      <c r="H4582" s="275">
        <f>'Binning-NTC-Derating'!F48</f>
        <v>1100</v>
      </c>
      <c r="I4582" s="276" t="s">
        <v>6342</v>
      </c>
      <c r="J4582" s="276">
        <f t="shared" si="71"/>
        <v>198</v>
      </c>
      <c r="K4582" s="277" t="s">
        <v>5177</v>
      </c>
    </row>
    <row r="4583" spans="1:11" x14ac:dyDescent="0.15">
      <c r="A4583" s="274">
        <v>4582</v>
      </c>
      <c r="B4583" s="275" t="s">
        <v>5114</v>
      </c>
      <c r="C4583" s="275" t="s">
        <v>457</v>
      </c>
      <c r="D4583" s="275">
        <v>0</v>
      </c>
      <c r="E4583" s="275">
        <v>1024</v>
      </c>
      <c r="F4583" s="275" t="s">
        <v>457</v>
      </c>
      <c r="G4583" s="275">
        <v>1</v>
      </c>
      <c r="H4583" s="275">
        <f>'Binning-NTC-Derating'!F49</f>
        <v>1980.0000000000002</v>
      </c>
      <c r="I4583" s="276" t="s">
        <v>6342</v>
      </c>
      <c r="J4583" s="276">
        <f t="shared" si="71"/>
        <v>301</v>
      </c>
      <c r="K4583" s="277" t="s">
        <v>5177</v>
      </c>
    </row>
    <row r="4584" spans="1:11" x14ac:dyDescent="0.15">
      <c r="A4584" s="274">
        <v>4583</v>
      </c>
      <c r="B4584" s="275" t="s">
        <v>5115</v>
      </c>
      <c r="C4584" s="275" t="s">
        <v>457</v>
      </c>
      <c r="D4584" s="275">
        <v>0</v>
      </c>
      <c r="E4584" s="275">
        <v>1024</v>
      </c>
      <c r="F4584" s="275" t="s">
        <v>5176</v>
      </c>
      <c r="G4584" s="275">
        <v>1</v>
      </c>
      <c r="H4584" s="275">
        <f>'Binning-NTC-Derating'!F50</f>
        <v>3476.0000000000005</v>
      </c>
      <c r="I4584" s="276" t="s">
        <v>6342</v>
      </c>
      <c r="J4584" s="276">
        <f t="shared" si="71"/>
        <v>427</v>
      </c>
      <c r="K4584" s="277" t="s">
        <v>5177</v>
      </c>
    </row>
    <row r="4585" spans="1:11" x14ac:dyDescent="0.15">
      <c r="A4585" s="274">
        <v>4584</v>
      </c>
      <c r="B4585" s="275" t="s">
        <v>5116</v>
      </c>
      <c r="C4585" s="275" t="s">
        <v>457</v>
      </c>
      <c r="D4585" s="275">
        <v>0</v>
      </c>
      <c r="E4585" s="275">
        <v>1024</v>
      </c>
      <c r="F4585" s="275" t="s">
        <v>457</v>
      </c>
      <c r="G4585" s="275">
        <v>1</v>
      </c>
      <c r="H4585" s="275">
        <f>'Binning-NTC-Derating'!F51</f>
        <v>5357</v>
      </c>
      <c r="I4585" s="276" t="s">
        <v>6342</v>
      </c>
      <c r="J4585" s="276">
        <f t="shared" si="71"/>
        <v>534</v>
      </c>
      <c r="K4585" s="277" t="s">
        <v>5177</v>
      </c>
    </row>
    <row r="4586" spans="1:11" x14ac:dyDescent="0.15">
      <c r="A4586" s="274">
        <v>4585</v>
      </c>
      <c r="B4586" s="275" t="s">
        <v>5117</v>
      </c>
      <c r="C4586" s="275" t="s">
        <v>4955</v>
      </c>
      <c r="D4586" s="275">
        <v>0</v>
      </c>
      <c r="E4586" s="275">
        <v>1024</v>
      </c>
      <c r="F4586" s="275" t="s">
        <v>457</v>
      </c>
      <c r="G4586" s="275">
        <v>1</v>
      </c>
      <c r="H4586" s="275">
        <f>'Binning-NTC-Derating'!F52</f>
        <v>7865.0000000000009</v>
      </c>
      <c r="I4586" s="276" t="s">
        <v>6342</v>
      </c>
      <c r="J4586" s="276">
        <f t="shared" si="71"/>
        <v>629</v>
      </c>
      <c r="K4586" s="277" t="s">
        <v>5177</v>
      </c>
    </row>
    <row r="4587" spans="1:11" x14ac:dyDescent="0.15">
      <c r="A4587" s="274">
        <v>4586</v>
      </c>
      <c r="B4587" s="275" t="s">
        <v>5118</v>
      </c>
      <c r="C4587" s="275" t="s">
        <v>457</v>
      </c>
      <c r="D4587" s="275">
        <v>0</v>
      </c>
      <c r="E4587" s="275">
        <v>1024</v>
      </c>
      <c r="F4587" s="275" t="s">
        <v>457</v>
      </c>
      <c r="G4587" s="275">
        <v>1</v>
      </c>
      <c r="H4587" s="275">
        <f>'Binning-NTC-Derating'!F53</f>
        <v>10248</v>
      </c>
      <c r="I4587" s="276" t="s">
        <v>6342</v>
      </c>
      <c r="J4587" s="276">
        <f t="shared" si="71"/>
        <v>690</v>
      </c>
      <c r="K4587" s="277" t="s">
        <v>5177</v>
      </c>
    </row>
    <row r="4588" spans="1:11" x14ac:dyDescent="0.15">
      <c r="A4588" s="274">
        <v>4587</v>
      </c>
      <c r="B4588" s="275" t="s">
        <v>5119</v>
      </c>
      <c r="C4588" s="275" t="s">
        <v>457</v>
      </c>
      <c r="D4588" s="275">
        <v>0</v>
      </c>
      <c r="E4588" s="275">
        <v>1024</v>
      </c>
      <c r="F4588" s="275" t="s">
        <v>457</v>
      </c>
      <c r="G4588" s="275">
        <v>1</v>
      </c>
      <c r="H4588" s="275">
        <f>'Binning-NTC-Derating'!F54</f>
        <v>14300.000000000002</v>
      </c>
      <c r="I4588" s="276" t="s">
        <v>6342</v>
      </c>
      <c r="J4588" s="276">
        <f t="shared" si="71"/>
        <v>760</v>
      </c>
      <c r="K4588" s="277" t="s">
        <v>5177</v>
      </c>
    </row>
    <row r="4589" spans="1:11" x14ac:dyDescent="0.15">
      <c r="A4589" s="274">
        <v>4588</v>
      </c>
      <c r="B4589" s="275" t="s">
        <v>5120</v>
      </c>
      <c r="C4589" s="275" t="s">
        <v>457</v>
      </c>
      <c r="D4589" s="275">
        <v>0</v>
      </c>
      <c r="E4589" s="275">
        <v>1024</v>
      </c>
      <c r="F4589" s="275" t="s">
        <v>4955</v>
      </c>
      <c r="G4589" s="275">
        <v>1</v>
      </c>
      <c r="H4589" s="275">
        <f>'Binning-NTC-Derating'!F58</f>
        <v>900</v>
      </c>
      <c r="I4589" s="276" t="s">
        <v>6342</v>
      </c>
      <c r="J4589" s="276">
        <f t="shared" si="71"/>
        <v>171</v>
      </c>
      <c r="K4589" s="277" t="s">
        <v>5177</v>
      </c>
    </row>
    <row r="4590" spans="1:11" x14ac:dyDescent="0.15">
      <c r="A4590" s="274">
        <v>4589</v>
      </c>
      <c r="B4590" s="275" t="s">
        <v>5121</v>
      </c>
      <c r="C4590" s="275" t="s">
        <v>457</v>
      </c>
      <c r="D4590" s="275">
        <v>0</v>
      </c>
      <c r="E4590" s="275">
        <v>1024</v>
      </c>
      <c r="F4590" s="275" t="s">
        <v>5176</v>
      </c>
      <c r="G4590" s="275">
        <v>1</v>
      </c>
      <c r="H4590" s="275">
        <f>'Binning-NTC-Derating'!F59</f>
        <v>1100</v>
      </c>
      <c r="I4590" s="276" t="s">
        <v>6342</v>
      </c>
      <c r="J4590" s="276">
        <f t="shared" si="71"/>
        <v>198</v>
      </c>
      <c r="K4590" s="277" t="s">
        <v>5177</v>
      </c>
    </row>
    <row r="4591" spans="1:11" x14ac:dyDescent="0.15">
      <c r="A4591" s="274">
        <v>4590</v>
      </c>
      <c r="B4591" s="275" t="s">
        <v>5122</v>
      </c>
      <c r="C4591" s="275" t="s">
        <v>4955</v>
      </c>
      <c r="D4591" s="275">
        <v>0</v>
      </c>
      <c r="E4591" s="275">
        <v>1024</v>
      </c>
      <c r="F4591" s="275" t="s">
        <v>457</v>
      </c>
      <c r="G4591" s="275">
        <v>1</v>
      </c>
      <c r="H4591" s="275">
        <f>'Binning-NTC-Derating'!F60</f>
        <v>1980.0000000000002</v>
      </c>
      <c r="I4591" s="276" t="s">
        <v>6342</v>
      </c>
      <c r="J4591" s="276">
        <f t="shared" si="71"/>
        <v>301</v>
      </c>
      <c r="K4591" s="277" t="s">
        <v>5177</v>
      </c>
    </row>
    <row r="4592" spans="1:11" x14ac:dyDescent="0.15">
      <c r="A4592" s="274">
        <v>4591</v>
      </c>
      <c r="B4592" s="275" t="s">
        <v>5123</v>
      </c>
      <c r="C4592" s="275" t="s">
        <v>5176</v>
      </c>
      <c r="D4592" s="275">
        <v>0</v>
      </c>
      <c r="E4592" s="275">
        <v>1024</v>
      </c>
      <c r="F4592" s="275" t="s">
        <v>457</v>
      </c>
      <c r="G4592" s="275">
        <v>1</v>
      </c>
      <c r="H4592" s="275">
        <f>'Binning-NTC-Derating'!F61</f>
        <v>3476.0000000000005</v>
      </c>
      <c r="I4592" s="276" t="s">
        <v>6342</v>
      </c>
      <c r="J4592" s="276">
        <f t="shared" si="71"/>
        <v>427</v>
      </c>
      <c r="K4592" s="277" t="s">
        <v>5177</v>
      </c>
    </row>
    <row r="4593" spans="1:11" x14ac:dyDescent="0.15">
      <c r="A4593" s="274">
        <v>4592</v>
      </c>
      <c r="B4593" s="275" t="s">
        <v>5124</v>
      </c>
      <c r="C4593" s="275" t="s">
        <v>457</v>
      </c>
      <c r="D4593" s="275">
        <v>0</v>
      </c>
      <c r="E4593" s="275">
        <v>1024</v>
      </c>
      <c r="F4593" s="275" t="s">
        <v>5176</v>
      </c>
      <c r="G4593" s="275">
        <v>1</v>
      </c>
      <c r="H4593" s="275">
        <f>'Binning-NTC-Derating'!F62</f>
        <v>5357</v>
      </c>
      <c r="I4593" s="276" t="s">
        <v>6342</v>
      </c>
      <c r="J4593" s="276">
        <f t="shared" si="71"/>
        <v>534</v>
      </c>
      <c r="K4593" s="277" t="s">
        <v>5177</v>
      </c>
    </row>
    <row r="4594" spans="1:11" x14ac:dyDescent="0.15">
      <c r="A4594" s="274">
        <v>4593</v>
      </c>
      <c r="B4594" s="275" t="s">
        <v>5125</v>
      </c>
      <c r="C4594" s="275" t="s">
        <v>5176</v>
      </c>
      <c r="D4594" s="275">
        <v>0</v>
      </c>
      <c r="E4594" s="275">
        <v>1024</v>
      </c>
      <c r="F4594" s="275" t="s">
        <v>457</v>
      </c>
      <c r="G4594" s="275">
        <v>1</v>
      </c>
      <c r="H4594" s="275">
        <f>'Binning-NTC-Derating'!F63</f>
        <v>7865.0000000000009</v>
      </c>
      <c r="I4594" s="276" t="s">
        <v>6342</v>
      </c>
      <c r="J4594" s="276">
        <f t="shared" si="71"/>
        <v>629</v>
      </c>
      <c r="K4594" s="277" t="s">
        <v>5177</v>
      </c>
    </row>
    <row r="4595" spans="1:11" x14ac:dyDescent="0.15">
      <c r="A4595" s="274">
        <v>4594</v>
      </c>
      <c r="B4595" s="275" t="s">
        <v>5126</v>
      </c>
      <c r="C4595" s="275" t="s">
        <v>5176</v>
      </c>
      <c r="D4595" s="275">
        <v>0</v>
      </c>
      <c r="E4595" s="275">
        <v>1024</v>
      </c>
      <c r="F4595" s="275" t="s">
        <v>5176</v>
      </c>
      <c r="G4595" s="275">
        <v>1</v>
      </c>
      <c r="H4595" s="275">
        <f>'Binning-NTC-Derating'!F64</f>
        <v>10248</v>
      </c>
      <c r="I4595" s="276" t="s">
        <v>6342</v>
      </c>
      <c r="J4595" s="276">
        <f t="shared" si="71"/>
        <v>690</v>
      </c>
      <c r="K4595" s="277" t="s">
        <v>5177</v>
      </c>
    </row>
    <row r="4596" spans="1:11" x14ac:dyDescent="0.15">
      <c r="A4596" s="274">
        <v>4595</v>
      </c>
      <c r="B4596" s="275" t="s">
        <v>5127</v>
      </c>
      <c r="C4596" s="275" t="s">
        <v>457</v>
      </c>
      <c r="D4596" s="275">
        <v>0</v>
      </c>
      <c r="E4596" s="275">
        <v>1024</v>
      </c>
      <c r="F4596" s="275" t="s">
        <v>457</v>
      </c>
      <c r="G4596" s="275">
        <v>1</v>
      </c>
      <c r="H4596" s="275">
        <f>'Binning-NTC-Derating'!F65</f>
        <v>14300.000000000002</v>
      </c>
      <c r="I4596" s="276" t="s">
        <v>6342</v>
      </c>
      <c r="J4596" s="276">
        <f t="shared" si="71"/>
        <v>760</v>
      </c>
      <c r="K4596" s="277" t="s">
        <v>5177</v>
      </c>
    </row>
    <row r="4597" spans="1:11" x14ac:dyDescent="0.15">
      <c r="A4597" s="274">
        <v>4596</v>
      </c>
      <c r="B4597" s="275" t="s">
        <v>5128</v>
      </c>
      <c r="C4597" s="275" t="s">
        <v>457</v>
      </c>
      <c r="D4597" s="275">
        <v>0</v>
      </c>
      <c r="E4597" s="275">
        <v>1024</v>
      </c>
      <c r="F4597" s="275" t="s">
        <v>5176</v>
      </c>
      <c r="G4597" s="275">
        <v>1</v>
      </c>
      <c r="H4597" s="275">
        <f>'Binning-NTC-Derating'!F69</f>
        <v>900</v>
      </c>
      <c r="I4597" s="276" t="s">
        <v>6342</v>
      </c>
      <c r="J4597" s="276">
        <f t="shared" si="71"/>
        <v>171</v>
      </c>
      <c r="K4597" s="277" t="s">
        <v>5177</v>
      </c>
    </row>
    <row r="4598" spans="1:11" x14ac:dyDescent="0.15">
      <c r="A4598" s="274">
        <v>4597</v>
      </c>
      <c r="B4598" s="275" t="s">
        <v>5129</v>
      </c>
      <c r="C4598" s="275" t="s">
        <v>457</v>
      </c>
      <c r="D4598" s="275">
        <v>0</v>
      </c>
      <c r="E4598" s="275">
        <v>1024</v>
      </c>
      <c r="F4598" s="275" t="s">
        <v>457</v>
      </c>
      <c r="G4598" s="275">
        <v>1</v>
      </c>
      <c r="H4598" s="275">
        <f>'Binning-NTC-Derating'!F70</f>
        <v>1100</v>
      </c>
      <c r="I4598" s="276" t="s">
        <v>6342</v>
      </c>
      <c r="J4598" s="276">
        <f t="shared" si="71"/>
        <v>198</v>
      </c>
      <c r="K4598" s="277" t="s">
        <v>5177</v>
      </c>
    </row>
    <row r="4599" spans="1:11" x14ac:dyDescent="0.15">
      <c r="A4599" s="274">
        <v>4598</v>
      </c>
      <c r="B4599" s="275" t="s">
        <v>5130</v>
      </c>
      <c r="C4599" s="275" t="s">
        <v>457</v>
      </c>
      <c r="D4599" s="275">
        <v>0</v>
      </c>
      <c r="E4599" s="275">
        <v>1024</v>
      </c>
      <c r="F4599" s="275" t="s">
        <v>4955</v>
      </c>
      <c r="G4599" s="275">
        <v>1</v>
      </c>
      <c r="H4599" s="275">
        <f>'Binning-NTC-Derating'!F71</f>
        <v>1980.0000000000002</v>
      </c>
      <c r="I4599" s="276" t="s">
        <v>6342</v>
      </c>
      <c r="J4599" s="276">
        <f t="shared" si="71"/>
        <v>301</v>
      </c>
      <c r="K4599" s="277" t="s">
        <v>5177</v>
      </c>
    </row>
    <row r="4600" spans="1:11" x14ac:dyDescent="0.15">
      <c r="A4600" s="274">
        <v>4599</v>
      </c>
      <c r="B4600" s="275" t="s">
        <v>5131</v>
      </c>
      <c r="C4600" s="275" t="s">
        <v>457</v>
      </c>
      <c r="D4600" s="275">
        <v>0</v>
      </c>
      <c r="E4600" s="275">
        <v>1024</v>
      </c>
      <c r="F4600" s="275" t="s">
        <v>457</v>
      </c>
      <c r="G4600" s="275">
        <v>1</v>
      </c>
      <c r="H4600" s="275">
        <f>'Binning-NTC-Derating'!F72</f>
        <v>3476.0000000000005</v>
      </c>
      <c r="I4600" s="276" t="s">
        <v>6342</v>
      </c>
      <c r="J4600" s="276">
        <f t="shared" si="71"/>
        <v>427</v>
      </c>
      <c r="K4600" s="277" t="s">
        <v>5177</v>
      </c>
    </row>
    <row r="4601" spans="1:11" x14ac:dyDescent="0.15">
      <c r="A4601" s="274">
        <v>4600</v>
      </c>
      <c r="B4601" s="275" t="s">
        <v>5132</v>
      </c>
      <c r="C4601" s="275" t="s">
        <v>457</v>
      </c>
      <c r="D4601" s="275">
        <v>0</v>
      </c>
      <c r="E4601" s="275">
        <v>1024</v>
      </c>
      <c r="F4601" s="275" t="s">
        <v>5176</v>
      </c>
      <c r="G4601" s="275">
        <v>1</v>
      </c>
      <c r="H4601" s="275">
        <f>'Binning-NTC-Derating'!F73</f>
        <v>5357</v>
      </c>
      <c r="I4601" s="276" t="s">
        <v>6342</v>
      </c>
      <c r="J4601" s="276">
        <f t="shared" si="71"/>
        <v>534</v>
      </c>
      <c r="K4601" s="277" t="s">
        <v>5177</v>
      </c>
    </row>
    <row r="4602" spans="1:11" x14ac:dyDescent="0.15">
      <c r="A4602" s="274">
        <v>4601</v>
      </c>
      <c r="B4602" s="275" t="s">
        <v>5133</v>
      </c>
      <c r="C4602" s="275" t="s">
        <v>457</v>
      </c>
      <c r="D4602" s="275">
        <v>0</v>
      </c>
      <c r="E4602" s="275">
        <v>1024</v>
      </c>
      <c r="F4602" s="275" t="s">
        <v>457</v>
      </c>
      <c r="G4602" s="275">
        <v>1</v>
      </c>
      <c r="H4602" s="275">
        <f>'Binning-NTC-Derating'!F74</f>
        <v>7865.0000000000009</v>
      </c>
      <c r="I4602" s="276" t="s">
        <v>6342</v>
      </c>
      <c r="J4602" s="276">
        <f t="shared" si="71"/>
        <v>629</v>
      </c>
      <c r="K4602" s="277" t="s">
        <v>5177</v>
      </c>
    </row>
    <row r="4603" spans="1:11" x14ac:dyDescent="0.15">
      <c r="A4603" s="274">
        <v>4602</v>
      </c>
      <c r="B4603" s="275" t="s">
        <v>5134</v>
      </c>
      <c r="C4603" s="275" t="s">
        <v>5176</v>
      </c>
      <c r="D4603" s="275">
        <v>0</v>
      </c>
      <c r="E4603" s="275">
        <v>1024</v>
      </c>
      <c r="F4603" s="275" t="s">
        <v>5176</v>
      </c>
      <c r="G4603" s="275">
        <v>1</v>
      </c>
      <c r="H4603" s="275">
        <f>'Binning-NTC-Derating'!F75</f>
        <v>10248</v>
      </c>
      <c r="I4603" s="276" t="s">
        <v>6342</v>
      </c>
      <c r="J4603" s="276">
        <f t="shared" si="71"/>
        <v>690</v>
      </c>
      <c r="K4603" s="277" t="s">
        <v>5177</v>
      </c>
    </row>
    <row r="4604" spans="1:11" x14ac:dyDescent="0.15">
      <c r="A4604" s="274">
        <v>4603</v>
      </c>
      <c r="B4604" s="275" t="s">
        <v>5135</v>
      </c>
      <c r="C4604" s="275" t="s">
        <v>5176</v>
      </c>
      <c r="D4604" s="275">
        <v>0</v>
      </c>
      <c r="E4604" s="275">
        <v>1024</v>
      </c>
      <c r="F4604" s="275" t="s">
        <v>5176</v>
      </c>
      <c r="G4604" s="275">
        <v>1</v>
      </c>
      <c r="H4604" s="275">
        <f>'Binning-NTC-Derating'!F76</f>
        <v>14300.000000000002</v>
      </c>
      <c r="I4604" s="276" t="s">
        <v>6342</v>
      </c>
      <c r="J4604" s="276">
        <f t="shared" si="71"/>
        <v>760</v>
      </c>
      <c r="K4604" s="277" t="s">
        <v>5177</v>
      </c>
    </row>
    <row r="4605" spans="1:11" x14ac:dyDescent="0.15">
      <c r="A4605" s="274">
        <v>4604</v>
      </c>
      <c r="B4605" s="275" t="s">
        <v>5136</v>
      </c>
      <c r="C4605" s="275" t="s">
        <v>457</v>
      </c>
      <c r="D4605" s="275">
        <v>0</v>
      </c>
      <c r="E4605" s="275">
        <v>1024</v>
      </c>
      <c r="F4605" s="275" t="s">
        <v>4955</v>
      </c>
      <c r="G4605" s="275">
        <v>1</v>
      </c>
      <c r="H4605" s="275">
        <f>'Binning-NTC-Derating'!F80</f>
        <v>900</v>
      </c>
      <c r="I4605" s="276" t="s">
        <v>6342</v>
      </c>
      <c r="J4605" s="276">
        <f t="shared" si="71"/>
        <v>171</v>
      </c>
      <c r="K4605" s="277" t="s">
        <v>5177</v>
      </c>
    </row>
    <row r="4606" spans="1:11" x14ac:dyDescent="0.15">
      <c r="A4606" s="274">
        <v>4605</v>
      </c>
      <c r="B4606" s="275" t="s">
        <v>5137</v>
      </c>
      <c r="C4606" s="275" t="s">
        <v>457</v>
      </c>
      <c r="D4606" s="275">
        <v>0</v>
      </c>
      <c r="E4606" s="275">
        <v>1024</v>
      </c>
      <c r="F4606" s="275" t="s">
        <v>457</v>
      </c>
      <c r="G4606" s="275">
        <v>1</v>
      </c>
      <c r="H4606" s="275">
        <f>'Binning-NTC-Derating'!F81</f>
        <v>1100</v>
      </c>
      <c r="I4606" s="276" t="s">
        <v>6342</v>
      </c>
      <c r="J4606" s="276">
        <f t="shared" si="71"/>
        <v>198</v>
      </c>
      <c r="K4606" s="277" t="s">
        <v>5177</v>
      </c>
    </row>
    <row r="4607" spans="1:11" x14ac:dyDescent="0.15">
      <c r="A4607" s="274">
        <v>4606</v>
      </c>
      <c r="B4607" s="275" t="s">
        <v>5138</v>
      </c>
      <c r="C4607" s="275" t="s">
        <v>457</v>
      </c>
      <c r="D4607" s="275">
        <v>0</v>
      </c>
      <c r="E4607" s="275">
        <v>1024</v>
      </c>
      <c r="F4607" s="275" t="s">
        <v>4955</v>
      </c>
      <c r="G4607" s="275">
        <v>1</v>
      </c>
      <c r="H4607" s="275">
        <f>'Binning-NTC-Derating'!F82</f>
        <v>1980.0000000000002</v>
      </c>
      <c r="I4607" s="276" t="s">
        <v>6342</v>
      </c>
      <c r="J4607" s="276">
        <f t="shared" si="71"/>
        <v>301</v>
      </c>
      <c r="K4607" s="277" t="s">
        <v>5177</v>
      </c>
    </row>
    <row r="4608" spans="1:11" x14ac:dyDescent="0.15">
      <c r="A4608" s="274">
        <v>4607</v>
      </c>
      <c r="B4608" s="275" t="s">
        <v>5139</v>
      </c>
      <c r="C4608" s="275" t="s">
        <v>457</v>
      </c>
      <c r="D4608" s="275">
        <v>0</v>
      </c>
      <c r="E4608" s="275">
        <v>1024</v>
      </c>
      <c r="F4608" s="275" t="s">
        <v>457</v>
      </c>
      <c r="G4608" s="275">
        <v>1</v>
      </c>
      <c r="H4608" s="275">
        <f>'Binning-NTC-Derating'!F83</f>
        <v>3476.0000000000005</v>
      </c>
      <c r="I4608" s="276" t="s">
        <v>6342</v>
      </c>
      <c r="J4608" s="276">
        <f t="shared" si="71"/>
        <v>427</v>
      </c>
      <c r="K4608" s="277" t="s">
        <v>5177</v>
      </c>
    </row>
    <row r="4609" spans="1:11" x14ac:dyDescent="0.15">
      <c r="A4609" s="274">
        <v>4608</v>
      </c>
      <c r="B4609" s="275" t="s">
        <v>5140</v>
      </c>
      <c r="C4609" s="275" t="s">
        <v>457</v>
      </c>
      <c r="D4609" s="275">
        <v>0</v>
      </c>
      <c r="E4609" s="275">
        <v>1024</v>
      </c>
      <c r="F4609" s="275" t="s">
        <v>457</v>
      </c>
      <c r="G4609" s="275">
        <v>1</v>
      </c>
      <c r="H4609" s="275">
        <f>'Binning-NTC-Derating'!F84</f>
        <v>5357</v>
      </c>
      <c r="I4609" s="276" t="s">
        <v>6342</v>
      </c>
      <c r="J4609" s="276">
        <f t="shared" si="71"/>
        <v>534</v>
      </c>
      <c r="K4609" s="277" t="s">
        <v>5177</v>
      </c>
    </row>
    <row r="4610" spans="1:11" x14ac:dyDescent="0.15">
      <c r="A4610" s="274">
        <v>4609</v>
      </c>
      <c r="B4610" s="275" t="s">
        <v>5141</v>
      </c>
      <c r="C4610" s="275" t="s">
        <v>457</v>
      </c>
      <c r="D4610" s="275">
        <v>0</v>
      </c>
      <c r="E4610" s="275">
        <v>1024</v>
      </c>
      <c r="F4610" s="275" t="s">
        <v>457</v>
      </c>
      <c r="G4610" s="275">
        <v>1</v>
      </c>
      <c r="H4610" s="275">
        <f>'Binning-NTC-Derating'!F85</f>
        <v>7865.0000000000009</v>
      </c>
      <c r="I4610" s="276" t="s">
        <v>6342</v>
      </c>
      <c r="J4610" s="276">
        <f t="shared" si="71"/>
        <v>629</v>
      </c>
      <c r="K4610" s="277" t="s">
        <v>5177</v>
      </c>
    </row>
    <row r="4611" spans="1:11" x14ac:dyDescent="0.15">
      <c r="A4611" s="274">
        <v>4610</v>
      </c>
      <c r="B4611" s="275" t="s">
        <v>5142</v>
      </c>
      <c r="C4611" s="275" t="s">
        <v>457</v>
      </c>
      <c r="D4611" s="275">
        <v>0</v>
      </c>
      <c r="E4611" s="275">
        <v>1024</v>
      </c>
      <c r="F4611" s="275" t="s">
        <v>457</v>
      </c>
      <c r="G4611" s="275">
        <v>1</v>
      </c>
      <c r="H4611" s="275">
        <f>'Binning-NTC-Derating'!F86</f>
        <v>10248</v>
      </c>
      <c r="I4611" s="276" t="s">
        <v>6342</v>
      </c>
      <c r="J4611" s="276">
        <f t="shared" si="71"/>
        <v>690</v>
      </c>
      <c r="K4611" s="277" t="s">
        <v>5177</v>
      </c>
    </row>
    <row r="4612" spans="1:11" x14ac:dyDescent="0.15">
      <c r="A4612" s="274">
        <v>4611</v>
      </c>
      <c r="B4612" s="275" t="s">
        <v>5143</v>
      </c>
      <c r="C4612" s="275" t="s">
        <v>5176</v>
      </c>
      <c r="D4612" s="275">
        <v>0</v>
      </c>
      <c r="E4612" s="275">
        <v>1024</v>
      </c>
      <c r="F4612" s="275" t="s">
        <v>5176</v>
      </c>
      <c r="G4612" s="275">
        <v>1</v>
      </c>
      <c r="H4612" s="275">
        <f>'Binning-NTC-Derating'!F87</f>
        <v>14300.000000000002</v>
      </c>
      <c r="I4612" s="276" t="s">
        <v>6342</v>
      </c>
      <c r="J4612" s="276">
        <f t="shared" si="71"/>
        <v>760</v>
      </c>
      <c r="K4612" s="277" t="s">
        <v>5177</v>
      </c>
    </row>
    <row r="4613" spans="1:11" x14ac:dyDescent="0.15">
      <c r="A4613" s="274">
        <v>4612</v>
      </c>
      <c r="B4613" s="275" t="s">
        <v>5144</v>
      </c>
      <c r="C4613" s="275" t="s">
        <v>5176</v>
      </c>
      <c r="D4613" s="275">
        <v>0</v>
      </c>
      <c r="E4613" s="275">
        <v>1024</v>
      </c>
      <c r="F4613" s="275" t="s">
        <v>4955</v>
      </c>
      <c r="G4613" s="275">
        <v>1</v>
      </c>
      <c r="H4613" s="275">
        <f>'Binning-NTC-Derating'!F91</f>
        <v>900</v>
      </c>
      <c r="I4613" s="276" t="s">
        <v>6342</v>
      </c>
      <c r="J4613" s="276">
        <f t="shared" si="71"/>
        <v>171</v>
      </c>
      <c r="K4613" s="277" t="s">
        <v>5177</v>
      </c>
    </row>
    <row r="4614" spans="1:11" x14ac:dyDescent="0.15">
      <c r="A4614" s="274">
        <v>4613</v>
      </c>
      <c r="B4614" s="275" t="s">
        <v>5145</v>
      </c>
      <c r="C4614" s="275" t="s">
        <v>457</v>
      </c>
      <c r="D4614" s="275">
        <v>0</v>
      </c>
      <c r="E4614" s="275">
        <v>1024</v>
      </c>
      <c r="F4614" s="275" t="s">
        <v>5176</v>
      </c>
      <c r="G4614" s="275">
        <v>1</v>
      </c>
      <c r="H4614" s="275">
        <f>'Binning-NTC-Derating'!F92</f>
        <v>1100</v>
      </c>
      <c r="I4614" s="276" t="s">
        <v>6342</v>
      </c>
      <c r="J4614" s="276">
        <f t="shared" ref="J4614:J4677" si="72">ROUND((100+H4614)/(4990+100+H4614)*1023,0)</f>
        <v>198</v>
      </c>
      <c r="K4614" s="277" t="s">
        <v>5177</v>
      </c>
    </row>
    <row r="4615" spans="1:11" x14ac:dyDescent="0.15">
      <c r="A4615" s="274">
        <v>4614</v>
      </c>
      <c r="B4615" s="275" t="s">
        <v>5146</v>
      </c>
      <c r="C4615" s="275" t="s">
        <v>457</v>
      </c>
      <c r="D4615" s="275">
        <v>0</v>
      </c>
      <c r="E4615" s="275">
        <v>1024</v>
      </c>
      <c r="F4615" s="275" t="s">
        <v>4955</v>
      </c>
      <c r="G4615" s="275">
        <v>1</v>
      </c>
      <c r="H4615" s="275">
        <f>'Binning-NTC-Derating'!F93</f>
        <v>1980.0000000000002</v>
      </c>
      <c r="I4615" s="276" t="s">
        <v>6342</v>
      </c>
      <c r="J4615" s="276">
        <f t="shared" si="72"/>
        <v>301</v>
      </c>
      <c r="K4615" s="277" t="s">
        <v>5177</v>
      </c>
    </row>
    <row r="4616" spans="1:11" x14ac:dyDescent="0.15">
      <c r="A4616" s="274">
        <v>4615</v>
      </c>
      <c r="B4616" s="275" t="s">
        <v>5147</v>
      </c>
      <c r="C4616" s="275" t="s">
        <v>457</v>
      </c>
      <c r="D4616" s="275">
        <v>0</v>
      </c>
      <c r="E4616" s="275">
        <v>1024</v>
      </c>
      <c r="F4616" s="275" t="s">
        <v>457</v>
      </c>
      <c r="G4616" s="275">
        <v>1</v>
      </c>
      <c r="H4616" s="275">
        <f>'Binning-NTC-Derating'!F94</f>
        <v>3476.0000000000005</v>
      </c>
      <c r="I4616" s="276" t="s">
        <v>6342</v>
      </c>
      <c r="J4616" s="276">
        <f t="shared" si="72"/>
        <v>427</v>
      </c>
      <c r="K4616" s="277" t="s">
        <v>5177</v>
      </c>
    </row>
    <row r="4617" spans="1:11" x14ac:dyDescent="0.15">
      <c r="A4617" s="274">
        <v>4616</v>
      </c>
      <c r="B4617" s="275" t="s">
        <v>5148</v>
      </c>
      <c r="C4617" s="275" t="s">
        <v>457</v>
      </c>
      <c r="D4617" s="275">
        <v>0</v>
      </c>
      <c r="E4617" s="275">
        <v>1024</v>
      </c>
      <c r="F4617" s="275" t="s">
        <v>457</v>
      </c>
      <c r="G4617" s="275">
        <v>1</v>
      </c>
      <c r="H4617" s="275">
        <f>'Binning-NTC-Derating'!F95</f>
        <v>5357</v>
      </c>
      <c r="I4617" s="276" t="s">
        <v>6342</v>
      </c>
      <c r="J4617" s="276">
        <f t="shared" si="72"/>
        <v>534</v>
      </c>
      <c r="K4617" s="277" t="s">
        <v>5177</v>
      </c>
    </row>
    <row r="4618" spans="1:11" x14ac:dyDescent="0.15">
      <c r="A4618" s="274">
        <v>4617</v>
      </c>
      <c r="B4618" s="275" t="s">
        <v>5149</v>
      </c>
      <c r="C4618" s="275" t="s">
        <v>457</v>
      </c>
      <c r="D4618" s="275">
        <v>0</v>
      </c>
      <c r="E4618" s="275">
        <v>1024</v>
      </c>
      <c r="F4618" s="275" t="s">
        <v>457</v>
      </c>
      <c r="G4618" s="275">
        <v>1</v>
      </c>
      <c r="H4618" s="275">
        <f>'Binning-NTC-Derating'!F96</f>
        <v>7865.0000000000009</v>
      </c>
      <c r="I4618" s="276" t="s">
        <v>6342</v>
      </c>
      <c r="J4618" s="276">
        <f t="shared" si="72"/>
        <v>629</v>
      </c>
      <c r="K4618" s="277" t="s">
        <v>5177</v>
      </c>
    </row>
    <row r="4619" spans="1:11" x14ac:dyDescent="0.15">
      <c r="A4619" s="274">
        <v>4618</v>
      </c>
      <c r="B4619" s="275" t="s">
        <v>5150</v>
      </c>
      <c r="C4619" s="275" t="s">
        <v>4955</v>
      </c>
      <c r="D4619" s="275">
        <v>0</v>
      </c>
      <c r="E4619" s="275">
        <v>1024</v>
      </c>
      <c r="F4619" s="275" t="s">
        <v>457</v>
      </c>
      <c r="G4619" s="275">
        <v>1</v>
      </c>
      <c r="H4619" s="275">
        <f>'Binning-NTC-Derating'!F97</f>
        <v>10248</v>
      </c>
      <c r="I4619" s="276" t="s">
        <v>6342</v>
      </c>
      <c r="J4619" s="276">
        <f t="shared" si="72"/>
        <v>690</v>
      </c>
      <c r="K4619" s="277" t="s">
        <v>5177</v>
      </c>
    </row>
    <row r="4620" spans="1:11" x14ac:dyDescent="0.15">
      <c r="A4620" s="274">
        <v>4619</v>
      </c>
      <c r="B4620" s="275" t="s">
        <v>5151</v>
      </c>
      <c r="C4620" s="275" t="s">
        <v>457</v>
      </c>
      <c r="D4620" s="275">
        <v>0</v>
      </c>
      <c r="E4620" s="275">
        <v>1024</v>
      </c>
      <c r="F4620" s="275" t="s">
        <v>457</v>
      </c>
      <c r="G4620" s="275">
        <v>1</v>
      </c>
      <c r="H4620" s="275">
        <f>'Binning-NTC-Derating'!F98</f>
        <v>14300.000000000002</v>
      </c>
      <c r="I4620" s="276" t="s">
        <v>6342</v>
      </c>
      <c r="J4620" s="276">
        <f t="shared" si="72"/>
        <v>760</v>
      </c>
      <c r="K4620" s="277" t="s">
        <v>5177</v>
      </c>
    </row>
    <row r="4621" spans="1:11" x14ac:dyDescent="0.15">
      <c r="A4621" s="274">
        <v>4620</v>
      </c>
      <c r="B4621" s="275" t="s">
        <v>5152</v>
      </c>
      <c r="C4621" s="275" t="s">
        <v>5176</v>
      </c>
      <c r="D4621" s="275">
        <v>0</v>
      </c>
      <c r="E4621" s="275">
        <v>1024</v>
      </c>
      <c r="F4621" s="275" t="s">
        <v>457</v>
      </c>
      <c r="G4621" s="275">
        <v>1</v>
      </c>
      <c r="H4621" s="275">
        <f>'Binning-NTC-Derating'!F102</f>
        <v>900</v>
      </c>
      <c r="I4621" s="276" t="s">
        <v>6342</v>
      </c>
      <c r="J4621" s="276">
        <f t="shared" si="72"/>
        <v>171</v>
      </c>
      <c r="K4621" s="277" t="s">
        <v>5177</v>
      </c>
    </row>
    <row r="4622" spans="1:11" x14ac:dyDescent="0.15">
      <c r="A4622" s="274">
        <v>4621</v>
      </c>
      <c r="B4622" s="275" t="s">
        <v>5153</v>
      </c>
      <c r="C4622" s="275" t="s">
        <v>457</v>
      </c>
      <c r="D4622" s="275">
        <v>0</v>
      </c>
      <c r="E4622" s="275">
        <v>1024</v>
      </c>
      <c r="F4622" s="275" t="s">
        <v>4955</v>
      </c>
      <c r="G4622" s="275">
        <v>1</v>
      </c>
      <c r="H4622" s="275">
        <f>'Binning-NTC-Derating'!F103</f>
        <v>1100</v>
      </c>
      <c r="I4622" s="276" t="s">
        <v>6342</v>
      </c>
      <c r="J4622" s="276">
        <f t="shared" si="72"/>
        <v>198</v>
      </c>
      <c r="K4622" s="277" t="s">
        <v>5177</v>
      </c>
    </row>
    <row r="4623" spans="1:11" x14ac:dyDescent="0.15">
      <c r="A4623" s="274">
        <v>4622</v>
      </c>
      <c r="B4623" s="275" t="s">
        <v>5154</v>
      </c>
      <c r="C4623" s="275" t="s">
        <v>457</v>
      </c>
      <c r="D4623" s="275">
        <v>0</v>
      </c>
      <c r="E4623" s="275">
        <v>1024</v>
      </c>
      <c r="F4623" s="275" t="s">
        <v>457</v>
      </c>
      <c r="G4623" s="275">
        <v>1</v>
      </c>
      <c r="H4623" s="275">
        <f>'Binning-NTC-Derating'!F104</f>
        <v>1980.0000000000002</v>
      </c>
      <c r="I4623" s="276" t="s">
        <v>6342</v>
      </c>
      <c r="J4623" s="276">
        <f t="shared" si="72"/>
        <v>301</v>
      </c>
      <c r="K4623" s="277" t="s">
        <v>5177</v>
      </c>
    </row>
    <row r="4624" spans="1:11" x14ac:dyDescent="0.15">
      <c r="A4624" s="274">
        <v>4623</v>
      </c>
      <c r="B4624" s="275" t="s">
        <v>5155</v>
      </c>
      <c r="C4624" s="275" t="s">
        <v>457</v>
      </c>
      <c r="D4624" s="275">
        <v>0</v>
      </c>
      <c r="E4624" s="275">
        <v>1024</v>
      </c>
      <c r="F4624" s="275" t="s">
        <v>457</v>
      </c>
      <c r="G4624" s="275">
        <v>1</v>
      </c>
      <c r="H4624" s="275">
        <f>'Binning-NTC-Derating'!F105</f>
        <v>3476.0000000000005</v>
      </c>
      <c r="I4624" s="276" t="s">
        <v>6342</v>
      </c>
      <c r="J4624" s="276">
        <f t="shared" si="72"/>
        <v>427</v>
      </c>
      <c r="K4624" s="277" t="s">
        <v>5177</v>
      </c>
    </row>
    <row r="4625" spans="1:11" x14ac:dyDescent="0.15">
      <c r="A4625" s="274">
        <v>4624</v>
      </c>
      <c r="B4625" s="275" t="s">
        <v>5156</v>
      </c>
      <c r="C4625" s="275" t="s">
        <v>457</v>
      </c>
      <c r="D4625" s="275">
        <v>0</v>
      </c>
      <c r="E4625" s="275">
        <v>1024</v>
      </c>
      <c r="F4625" s="275" t="s">
        <v>457</v>
      </c>
      <c r="G4625" s="275">
        <v>1</v>
      </c>
      <c r="H4625" s="275">
        <f>'Binning-NTC-Derating'!F106</f>
        <v>5357</v>
      </c>
      <c r="I4625" s="276" t="s">
        <v>6342</v>
      </c>
      <c r="J4625" s="276">
        <f t="shared" si="72"/>
        <v>534</v>
      </c>
      <c r="K4625" s="277" t="s">
        <v>5177</v>
      </c>
    </row>
    <row r="4626" spans="1:11" x14ac:dyDescent="0.15">
      <c r="A4626" s="274">
        <v>4625</v>
      </c>
      <c r="B4626" s="275" t="s">
        <v>5157</v>
      </c>
      <c r="C4626" s="275" t="s">
        <v>4955</v>
      </c>
      <c r="D4626" s="275">
        <v>0</v>
      </c>
      <c r="E4626" s="275">
        <v>1024</v>
      </c>
      <c r="F4626" s="275" t="s">
        <v>457</v>
      </c>
      <c r="G4626" s="275">
        <v>1</v>
      </c>
      <c r="H4626" s="275">
        <f>'Binning-NTC-Derating'!F107</f>
        <v>7865.0000000000009</v>
      </c>
      <c r="I4626" s="276" t="s">
        <v>6342</v>
      </c>
      <c r="J4626" s="276">
        <f t="shared" si="72"/>
        <v>629</v>
      </c>
      <c r="K4626" s="277" t="s">
        <v>5177</v>
      </c>
    </row>
    <row r="4627" spans="1:11" x14ac:dyDescent="0.15">
      <c r="A4627" s="274">
        <v>4626</v>
      </c>
      <c r="B4627" s="275" t="s">
        <v>5158</v>
      </c>
      <c r="C4627" s="275" t="s">
        <v>5176</v>
      </c>
      <c r="D4627" s="275">
        <v>0</v>
      </c>
      <c r="E4627" s="275">
        <v>1024</v>
      </c>
      <c r="F4627" s="275" t="s">
        <v>4955</v>
      </c>
      <c r="G4627" s="275">
        <v>1</v>
      </c>
      <c r="H4627" s="275">
        <f>'Binning-NTC-Derating'!F108</f>
        <v>10248</v>
      </c>
      <c r="I4627" s="276" t="s">
        <v>6342</v>
      </c>
      <c r="J4627" s="276">
        <f t="shared" si="72"/>
        <v>690</v>
      </c>
      <c r="K4627" s="277" t="s">
        <v>5177</v>
      </c>
    </row>
    <row r="4628" spans="1:11" x14ac:dyDescent="0.15">
      <c r="A4628" s="274">
        <v>4627</v>
      </c>
      <c r="B4628" s="275" t="s">
        <v>5159</v>
      </c>
      <c r="C4628" s="275" t="s">
        <v>457</v>
      </c>
      <c r="D4628" s="275">
        <v>0</v>
      </c>
      <c r="E4628" s="275">
        <v>1024</v>
      </c>
      <c r="F4628" s="275" t="s">
        <v>5176</v>
      </c>
      <c r="G4628" s="275">
        <v>1</v>
      </c>
      <c r="H4628" s="275">
        <f>'Binning-NTC-Derating'!F109</f>
        <v>14300.000000000002</v>
      </c>
      <c r="I4628" s="276" t="s">
        <v>6342</v>
      </c>
      <c r="J4628" s="276">
        <f t="shared" si="72"/>
        <v>760</v>
      </c>
      <c r="K4628" s="277" t="s">
        <v>5177</v>
      </c>
    </row>
    <row r="4629" spans="1:11" x14ac:dyDescent="0.15">
      <c r="A4629" s="274">
        <v>4628</v>
      </c>
      <c r="B4629" s="275" t="s">
        <v>5160</v>
      </c>
      <c r="C4629" s="275" t="s">
        <v>457</v>
      </c>
      <c r="D4629" s="275">
        <v>0</v>
      </c>
      <c r="E4629" s="275">
        <v>1024</v>
      </c>
      <c r="F4629" s="275" t="s">
        <v>457</v>
      </c>
      <c r="G4629" s="275">
        <v>1</v>
      </c>
      <c r="H4629" s="275">
        <f>'Binning-NTC-Derating'!F113</f>
        <v>900</v>
      </c>
      <c r="I4629" s="276" t="s">
        <v>6342</v>
      </c>
      <c r="J4629" s="276">
        <f t="shared" si="72"/>
        <v>171</v>
      </c>
      <c r="K4629" s="277" t="s">
        <v>5177</v>
      </c>
    </row>
    <row r="4630" spans="1:11" x14ac:dyDescent="0.15">
      <c r="A4630" s="274">
        <v>4629</v>
      </c>
      <c r="B4630" s="275" t="s">
        <v>5161</v>
      </c>
      <c r="C4630" s="275" t="s">
        <v>5176</v>
      </c>
      <c r="D4630" s="275">
        <v>0</v>
      </c>
      <c r="E4630" s="275">
        <v>1024</v>
      </c>
      <c r="F4630" s="275" t="s">
        <v>5176</v>
      </c>
      <c r="G4630" s="275">
        <v>1</v>
      </c>
      <c r="H4630" s="275">
        <f>'Binning-NTC-Derating'!F114</f>
        <v>1100</v>
      </c>
      <c r="I4630" s="276" t="s">
        <v>6342</v>
      </c>
      <c r="J4630" s="276">
        <f t="shared" si="72"/>
        <v>198</v>
      </c>
      <c r="K4630" s="277" t="s">
        <v>5177</v>
      </c>
    </row>
    <row r="4631" spans="1:11" x14ac:dyDescent="0.15">
      <c r="A4631" s="274">
        <v>4630</v>
      </c>
      <c r="B4631" s="275" t="s">
        <v>5162</v>
      </c>
      <c r="C4631" s="275" t="s">
        <v>457</v>
      </c>
      <c r="D4631" s="275">
        <v>0</v>
      </c>
      <c r="E4631" s="275">
        <v>1024</v>
      </c>
      <c r="F4631" s="275" t="s">
        <v>5176</v>
      </c>
      <c r="G4631" s="275">
        <v>1</v>
      </c>
      <c r="H4631" s="275">
        <f>'Binning-NTC-Derating'!F115</f>
        <v>1980.0000000000002</v>
      </c>
      <c r="I4631" s="276" t="s">
        <v>6342</v>
      </c>
      <c r="J4631" s="276">
        <f t="shared" si="72"/>
        <v>301</v>
      </c>
      <c r="K4631" s="277" t="s">
        <v>5177</v>
      </c>
    </row>
    <row r="4632" spans="1:11" x14ac:dyDescent="0.15">
      <c r="A4632" s="274">
        <v>4631</v>
      </c>
      <c r="B4632" s="275" t="s">
        <v>5163</v>
      </c>
      <c r="C4632" s="275" t="s">
        <v>5176</v>
      </c>
      <c r="D4632" s="275">
        <v>0</v>
      </c>
      <c r="E4632" s="275">
        <v>1024</v>
      </c>
      <c r="F4632" s="275" t="s">
        <v>457</v>
      </c>
      <c r="G4632" s="275">
        <v>1</v>
      </c>
      <c r="H4632" s="275">
        <f>'Binning-NTC-Derating'!F116</f>
        <v>3476.0000000000005</v>
      </c>
      <c r="I4632" s="276" t="s">
        <v>6342</v>
      </c>
      <c r="J4632" s="276">
        <f t="shared" si="72"/>
        <v>427</v>
      </c>
      <c r="K4632" s="277" t="s">
        <v>5177</v>
      </c>
    </row>
    <row r="4633" spans="1:11" x14ac:dyDescent="0.15">
      <c r="A4633" s="274">
        <v>4632</v>
      </c>
      <c r="B4633" s="275" t="s">
        <v>5164</v>
      </c>
      <c r="C4633" s="275" t="s">
        <v>457</v>
      </c>
      <c r="D4633" s="275">
        <v>0</v>
      </c>
      <c r="E4633" s="275">
        <v>1024</v>
      </c>
      <c r="F4633" s="275" t="s">
        <v>457</v>
      </c>
      <c r="G4633" s="275">
        <v>1</v>
      </c>
      <c r="H4633" s="275">
        <f>'Binning-NTC-Derating'!F117</f>
        <v>5357</v>
      </c>
      <c r="I4633" s="276" t="s">
        <v>6342</v>
      </c>
      <c r="J4633" s="276">
        <f t="shared" si="72"/>
        <v>534</v>
      </c>
      <c r="K4633" s="277" t="s">
        <v>5177</v>
      </c>
    </row>
    <row r="4634" spans="1:11" x14ac:dyDescent="0.15">
      <c r="A4634" s="274">
        <v>4633</v>
      </c>
      <c r="B4634" s="275" t="s">
        <v>5165</v>
      </c>
      <c r="C4634" s="275" t="s">
        <v>5176</v>
      </c>
      <c r="D4634" s="275">
        <v>0</v>
      </c>
      <c r="E4634" s="275">
        <v>1024</v>
      </c>
      <c r="F4634" s="275" t="s">
        <v>457</v>
      </c>
      <c r="G4634" s="275">
        <v>1</v>
      </c>
      <c r="H4634" s="275">
        <f>'Binning-NTC-Derating'!F118</f>
        <v>7865.0000000000009</v>
      </c>
      <c r="I4634" s="276" t="s">
        <v>6342</v>
      </c>
      <c r="J4634" s="276">
        <f t="shared" si="72"/>
        <v>629</v>
      </c>
      <c r="K4634" s="277" t="s">
        <v>5177</v>
      </c>
    </row>
    <row r="4635" spans="1:11" x14ac:dyDescent="0.15">
      <c r="A4635" s="274">
        <v>4634</v>
      </c>
      <c r="B4635" s="275" t="s">
        <v>5166</v>
      </c>
      <c r="C4635" s="275" t="s">
        <v>457</v>
      </c>
      <c r="D4635" s="275">
        <v>0</v>
      </c>
      <c r="E4635" s="275">
        <v>1024</v>
      </c>
      <c r="F4635" s="275" t="s">
        <v>457</v>
      </c>
      <c r="G4635" s="275">
        <v>1</v>
      </c>
      <c r="H4635" s="275">
        <f>'Binning-NTC-Derating'!F119</f>
        <v>10248</v>
      </c>
      <c r="I4635" s="276" t="s">
        <v>6342</v>
      </c>
      <c r="J4635" s="276">
        <f t="shared" si="72"/>
        <v>690</v>
      </c>
      <c r="K4635" s="277" t="s">
        <v>5177</v>
      </c>
    </row>
    <row r="4636" spans="1:11" x14ac:dyDescent="0.15">
      <c r="A4636" s="274">
        <v>4635</v>
      </c>
      <c r="B4636" s="275" t="s">
        <v>5167</v>
      </c>
      <c r="C4636" s="275" t="s">
        <v>4955</v>
      </c>
      <c r="D4636" s="275">
        <v>0</v>
      </c>
      <c r="E4636" s="275">
        <v>1024</v>
      </c>
      <c r="F4636" s="275" t="s">
        <v>457</v>
      </c>
      <c r="G4636" s="275">
        <v>1</v>
      </c>
      <c r="H4636" s="275">
        <f>'Binning-NTC-Derating'!F120</f>
        <v>14300.000000000002</v>
      </c>
      <c r="I4636" s="276" t="s">
        <v>6342</v>
      </c>
      <c r="J4636" s="276">
        <f t="shared" si="72"/>
        <v>760</v>
      </c>
      <c r="K4636" s="277" t="s">
        <v>5177</v>
      </c>
    </row>
    <row r="4637" spans="1:11" x14ac:dyDescent="0.15">
      <c r="A4637" s="274">
        <v>4636</v>
      </c>
      <c r="B4637" s="275" t="s">
        <v>5168</v>
      </c>
      <c r="C4637" s="275" t="s">
        <v>457</v>
      </c>
      <c r="D4637" s="275">
        <v>0</v>
      </c>
      <c r="E4637" s="275">
        <v>1024</v>
      </c>
      <c r="F4637" s="275" t="s">
        <v>457</v>
      </c>
      <c r="G4637" s="275">
        <v>1</v>
      </c>
      <c r="H4637" s="275">
        <f>'Binning-NTC-Derating'!F124</f>
        <v>900</v>
      </c>
      <c r="I4637" s="276" t="s">
        <v>6342</v>
      </c>
      <c r="J4637" s="276">
        <f t="shared" si="72"/>
        <v>171</v>
      </c>
      <c r="K4637" s="277" t="s">
        <v>5177</v>
      </c>
    </row>
    <row r="4638" spans="1:11" x14ac:dyDescent="0.15">
      <c r="A4638" s="274">
        <v>4637</v>
      </c>
      <c r="B4638" s="275" t="s">
        <v>5169</v>
      </c>
      <c r="C4638" s="275" t="s">
        <v>5176</v>
      </c>
      <c r="D4638" s="275">
        <v>0</v>
      </c>
      <c r="E4638" s="275">
        <v>1024</v>
      </c>
      <c r="F4638" s="275" t="s">
        <v>457</v>
      </c>
      <c r="G4638" s="275">
        <v>1</v>
      </c>
      <c r="H4638" s="275">
        <f>'Binning-NTC-Derating'!F125</f>
        <v>1100</v>
      </c>
      <c r="I4638" s="276" t="s">
        <v>6342</v>
      </c>
      <c r="J4638" s="276">
        <f t="shared" si="72"/>
        <v>198</v>
      </c>
      <c r="K4638" s="277" t="s">
        <v>5177</v>
      </c>
    </row>
    <row r="4639" spans="1:11" x14ac:dyDescent="0.15">
      <c r="A4639" s="274">
        <v>4638</v>
      </c>
      <c r="B4639" s="275" t="s">
        <v>5170</v>
      </c>
      <c r="C4639" s="275" t="s">
        <v>457</v>
      </c>
      <c r="D4639" s="275">
        <v>0</v>
      </c>
      <c r="E4639" s="275">
        <v>1024</v>
      </c>
      <c r="F4639" s="275" t="s">
        <v>5176</v>
      </c>
      <c r="G4639" s="275">
        <v>1</v>
      </c>
      <c r="H4639" s="275">
        <f>'Binning-NTC-Derating'!F126</f>
        <v>1980.0000000000002</v>
      </c>
      <c r="I4639" s="276" t="s">
        <v>6342</v>
      </c>
      <c r="J4639" s="276">
        <f t="shared" si="72"/>
        <v>301</v>
      </c>
      <c r="K4639" s="277" t="s">
        <v>5177</v>
      </c>
    </row>
    <row r="4640" spans="1:11" x14ac:dyDescent="0.15">
      <c r="A4640" s="274">
        <v>4639</v>
      </c>
      <c r="B4640" s="275" t="s">
        <v>5171</v>
      </c>
      <c r="C4640" s="275" t="s">
        <v>5176</v>
      </c>
      <c r="D4640" s="275">
        <v>0</v>
      </c>
      <c r="E4640" s="275">
        <v>1024</v>
      </c>
      <c r="F4640" s="275" t="s">
        <v>5176</v>
      </c>
      <c r="G4640" s="275">
        <v>1</v>
      </c>
      <c r="H4640" s="275">
        <f>'Binning-NTC-Derating'!F127</f>
        <v>3476.0000000000005</v>
      </c>
      <c r="I4640" s="276" t="s">
        <v>6342</v>
      </c>
      <c r="J4640" s="276">
        <f t="shared" si="72"/>
        <v>427</v>
      </c>
      <c r="K4640" s="277" t="s">
        <v>5177</v>
      </c>
    </row>
    <row r="4641" spans="1:11" x14ac:dyDescent="0.15">
      <c r="A4641" s="274">
        <v>4640</v>
      </c>
      <c r="B4641" s="275" t="s">
        <v>5172</v>
      </c>
      <c r="C4641" s="275" t="s">
        <v>5176</v>
      </c>
      <c r="D4641" s="275">
        <v>0</v>
      </c>
      <c r="E4641" s="275">
        <v>1024</v>
      </c>
      <c r="F4641" s="275" t="s">
        <v>457</v>
      </c>
      <c r="G4641" s="275">
        <v>1</v>
      </c>
      <c r="H4641" s="275">
        <f>'Binning-NTC-Derating'!F128</f>
        <v>5357</v>
      </c>
      <c r="I4641" s="276" t="s">
        <v>6342</v>
      </c>
      <c r="J4641" s="276">
        <f t="shared" si="72"/>
        <v>534</v>
      </c>
      <c r="K4641" s="277" t="s">
        <v>5177</v>
      </c>
    </row>
    <row r="4642" spans="1:11" x14ac:dyDescent="0.15">
      <c r="A4642" s="274">
        <v>4641</v>
      </c>
      <c r="B4642" s="275" t="s">
        <v>5173</v>
      </c>
      <c r="C4642" s="275" t="s">
        <v>4955</v>
      </c>
      <c r="D4642" s="275">
        <v>0</v>
      </c>
      <c r="E4642" s="275">
        <v>1024</v>
      </c>
      <c r="F4642" s="275" t="s">
        <v>457</v>
      </c>
      <c r="G4642" s="275">
        <v>1</v>
      </c>
      <c r="H4642" s="275">
        <f>'Binning-NTC-Derating'!F129</f>
        <v>7865.0000000000009</v>
      </c>
      <c r="I4642" s="276" t="s">
        <v>6342</v>
      </c>
      <c r="J4642" s="276">
        <f t="shared" si="72"/>
        <v>629</v>
      </c>
      <c r="K4642" s="277" t="s">
        <v>5177</v>
      </c>
    </row>
    <row r="4643" spans="1:11" x14ac:dyDescent="0.15">
      <c r="A4643" s="274">
        <v>4642</v>
      </c>
      <c r="B4643" s="275" t="s">
        <v>5174</v>
      </c>
      <c r="C4643" s="275" t="s">
        <v>457</v>
      </c>
      <c r="D4643" s="275">
        <v>0</v>
      </c>
      <c r="E4643" s="275">
        <v>1024</v>
      </c>
      <c r="F4643" s="275" t="s">
        <v>457</v>
      </c>
      <c r="G4643" s="275">
        <v>1</v>
      </c>
      <c r="H4643" s="275">
        <f>'Binning-NTC-Derating'!F130</f>
        <v>10248</v>
      </c>
      <c r="I4643" s="276" t="s">
        <v>6342</v>
      </c>
      <c r="J4643" s="276">
        <f t="shared" si="72"/>
        <v>690</v>
      </c>
      <c r="K4643" s="277" t="s">
        <v>5177</v>
      </c>
    </row>
    <row r="4644" spans="1:11" x14ac:dyDescent="0.15">
      <c r="A4644" s="274">
        <v>4643</v>
      </c>
      <c r="B4644" s="275" t="s">
        <v>5175</v>
      </c>
      <c r="C4644" s="275" t="s">
        <v>4955</v>
      </c>
      <c r="D4644" s="275">
        <v>0</v>
      </c>
      <c r="E4644" s="275">
        <v>1024</v>
      </c>
      <c r="F4644" s="275" t="s">
        <v>457</v>
      </c>
      <c r="G4644" s="275">
        <v>1</v>
      </c>
      <c r="H4644" s="275">
        <f>'Binning-NTC-Derating'!F131</f>
        <v>14300.000000000002</v>
      </c>
      <c r="I4644" s="276" t="s">
        <v>6342</v>
      </c>
      <c r="J4644" s="276">
        <f t="shared" si="72"/>
        <v>760</v>
      </c>
      <c r="K4644" s="277" t="s">
        <v>5177</v>
      </c>
    </row>
    <row r="4645" spans="1:11" x14ac:dyDescent="0.15">
      <c r="A4645" s="274">
        <v>4644</v>
      </c>
      <c r="B4645" s="275" t="s">
        <v>5178</v>
      </c>
      <c r="C4645" s="275" t="s">
        <v>5176</v>
      </c>
      <c r="D4645" s="275">
        <v>0</v>
      </c>
      <c r="E4645" s="275">
        <v>1024</v>
      </c>
      <c r="F4645" s="275" t="s">
        <v>5176</v>
      </c>
      <c r="G4645" s="275">
        <v>1</v>
      </c>
      <c r="H4645" s="275">
        <v>65535</v>
      </c>
      <c r="I4645" s="276" t="s">
        <v>6343</v>
      </c>
      <c r="J4645" s="276">
        <f t="shared" si="72"/>
        <v>951</v>
      </c>
      <c r="K4645" s="277" t="s">
        <v>5177</v>
      </c>
    </row>
    <row r="4646" spans="1:11" x14ac:dyDescent="0.15">
      <c r="A4646" s="274">
        <v>4645</v>
      </c>
      <c r="B4646" s="275" t="s">
        <v>5179</v>
      </c>
      <c r="C4646" s="275" t="s">
        <v>5176</v>
      </c>
      <c r="D4646" s="275">
        <v>0</v>
      </c>
      <c r="E4646" s="275">
        <v>1024</v>
      </c>
      <c r="F4646" s="275" t="s">
        <v>5176</v>
      </c>
      <c r="G4646" s="275">
        <v>1</v>
      </c>
      <c r="H4646" s="275">
        <f>ROUND('Binning-NTC-Derating'!E4,0)</f>
        <v>900</v>
      </c>
      <c r="I4646" s="276" t="s">
        <v>6343</v>
      </c>
      <c r="J4646" s="276">
        <f t="shared" si="72"/>
        <v>171</v>
      </c>
      <c r="K4646" s="277" t="s">
        <v>5177</v>
      </c>
    </row>
    <row r="4647" spans="1:11" x14ac:dyDescent="0.15">
      <c r="A4647" s="274">
        <v>4646</v>
      </c>
      <c r="B4647" s="275" t="s">
        <v>5180</v>
      </c>
      <c r="C4647" s="275" t="s">
        <v>5176</v>
      </c>
      <c r="D4647" s="275">
        <v>0</v>
      </c>
      <c r="E4647" s="275">
        <v>1024</v>
      </c>
      <c r="F4647" s="275" t="s">
        <v>5176</v>
      </c>
      <c r="G4647" s="275">
        <v>1</v>
      </c>
      <c r="H4647" s="275">
        <f>ROUND('Binning-NTC-Derating'!E5,0)</f>
        <v>1620</v>
      </c>
      <c r="I4647" s="276" t="s">
        <v>6343</v>
      </c>
      <c r="J4647" s="276">
        <f t="shared" si="72"/>
        <v>262</v>
      </c>
      <c r="K4647" s="277" t="s">
        <v>5177</v>
      </c>
    </row>
    <row r="4648" spans="1:11" x14ac:dyDescent="0.15">
      <c r="A4648" s="274">
        <v>4647</v>
      </c>
      <c r="B4648" s="275" t="s">
        <v>5181</v>
      </c>
      <c r="C4648" s="275" t="s">
        <v>457</v>
      </c>
      <c r="D4648" s="275">
        <v>0</v>
      </c>
      <c r="E4648" s="275">
        <v>1024</v>
      </c>
      <c r="F4648" s="275" t="s">
        <v>5176</v>
      </c>
      <c r="G4648" s="275">
        <v>1</v>
      </c>
      <c r="H4648" s="275">
        <f>ROUND('Binning-NTC-Derating'!E6,0)</f>
        <v>2844</v>
      </c>
      <c r="I4648" s="276" t="s">
        <v>6343</v>
      </c>
      <c r="J4648" s="276">
        <f t="shared" si="72"/>
        <v>380</v>
      </c>
      <c r="K4648" s="277" t="s">
        <v>5177</v>
      </c>
    </row>
    <row r="4649" spans="1:11" x14ac:dyDescent="0.15">
      <c r="A4649" s="274">
        <v>4648</v>
      </c>
      <c r="B4649" s="275" t="s">
        <v>5182</v>
      </c>
      <c r="C4649" s="275" t="s">
        <v>457</v>
      </c>
      <c r="D4649" s="275">
        <v>0</v>
      </c>
      <c r="E4649" s="275">
        <v>1024</v>
      </c>
      <c r="F4649" s="275" t="s">
        <v>5176</v>
      </c>
      <c r="G4649" s="275">
        <v>1</v>
      </c>
      <c r="H4649" s="275">
        <f>ROUND('Binning-NTC-Derating'!E7,0)</f>
        <v>4383</v>
      </c>
      <c r="I4649" s="276" t="s">
        <v>6343</v>
      </c>
      <c r="J4649" s="276">
        <f t="shared" si="72"/>
        <v>484</v>
      </c>
      <c r="K4649" s="277" t="s">
        <v>5177</v>
      </c>
    </row>
    <row r="4650" spans="1:11" x14ac:dyDescent="0.15">
      <c r="A4650" s="274">
        <v>4649</v>
      </c>
      <c r="B4650" s="275" t="s">
        <v>5183</v>
      </c>
      <c r="C4650" s="275" t="s">
        <v>457</v>
      </c>
      <c r="D4650" s="275">
        <v>0</v>
      </c>
      <c r="E4650" s="275">
        <v>1024</v>
      </c>
      <c r="F4650" s="275" t="s">
        <v>5176</v>
      </c>
      <c r="G4650" s="275">
        <v>1</v>
      </c>
      <c r="H4650" s="275">
        <f>ROUND('Binning-NTC-Derating'!E8,0)</f>
        <v>6078</v>
      </c>
      <c r="I4650" s="276" t="s">
        <v>6343</v>
      </c>
      <c r="J4650" s="276">
        <f t="shared" si="72"/>
        <v>566</v>
      </c>
      <c r="K4650" s="277" t="s">
        <v>5177</v>
      </c>
    </row>
    <row r="4651" spans="1:11" x14ac:dyDescent="0.15">
      <c r="A4651" s="274">
        <v>4650</v>
      </c>
      <c r="B4651" s="275" t="s">
        <v>5184</v>
      </c>
      <c r="C4651" s="275" t="s">
        <v>457</v>
      </c>
      <c r="D4651" s="275">
        <v>0</v>
      </c>
      <c r="E4651" s="275">
        <v>1024</v>
      </c>
      <c r="F4651" s="275" t="s">
        <v>5176</v>
      </c>
      <c r="G4651" s="275">
        <v>1</v>
      </c>
      <c r="H4651" s="275">
        <f>ROUND('Binning-NTC-Derating'!E9,0)</f>
        <v>8882</v>
      </c>
      <c r="I4651" s="276" t="s">
        <v>6343</v>
      </c>
      <c r="J4651" s="276">
        <f t="shared" si="72"/>
        <v>658</v>
      </c>
      <c r="K4651" s="277" t="s">
        <v>5177</v>
      </c>
    </row>
    <row r="4652" spans="1:11" x14ac:dyDescent="0.15">
      <c r="A4652" s="274">
        <v>4651</v>
      </c>
      <c r="B4652" s="275" t="s">
        <v>5185</v>
      </c>
      <c r="C4652" s="275" t="s">
        <v>5176</v>
      </c>
      <c r="D4652" s="275">
        <v>0</v>
      </c>
      <c r="E4652" s="275">
        <v>1024</v>
      </c>
      <c r="F4652" s="275" t="s">
        <v>457</v>
      </c>
      <c r="G4652" s="275">
        <v>1</v>
      </c>
      <c r="H4652" s="275">
        <f>ROUND('Binning-NTC-Derating'!E10,0)</f>
        <v>11570</v>
      </c>
      <c r="I4652" s="276" t="s">
        <v>6343</v>
      </c>
      <c r="J4652" s="276">
        <f t="shared" si="72"/>
        <v>717</v>
      </c>
      <c r="K4652" s="277" t="s">
        <v>5177</v>
      </c>
    </row>
    <row r="4653" spans="1:11" x14ac:dyDescent="0.15">
      <c r="A4653" s="274">
        <v>4652</v>
      </c>
      <c r="B4653" s="275" t="s">
        <v>5186</v>
      </c>
      <c r="C4653" s="275" t="s">
        <v>5176</v>
      </c>
      <c r="D4653" s="275">
        <v>0</v>
      </c>
      <c r="E4653" s="275">
        <v>1024</v>
      </c>
      <c r="F4653" s="275" t="s">
        <v>5176</v>
      </c>
      <c r="G4653" s="275">
        <v>1</v>
      </c>
      <c r="H4653" s="275">
        <v>65535</v>
      </c>
      <c r="I4653" s="276" t="s">
        <v>6343</v>
      </c>
      <c r="J4653" s="276">
        <f t="shared" si="72"/>
        <v>951</v>
      </c>
      <c r="K4653" s="277" t="s">
        <v>5177</v>
      </c>
    </row>
    <row r="4654" spans="1:11" x14ac:dyDescent="0.15">
      <c r="A4654" s="274">
        <v>4653</v>
      </c>
      <c r="B4654" s="275" t="s">
        <v>5187</v>
      </c>
      <c r="C4654" s="275" t="s">
        <v>5176</v>
      </c>
      <c r="D4654" s="275">
        <v>0</v>
      </c>
      <c r="E4654" s="275">
        <v>1024</v>
      </c>
      <c r="F4654" s="275" t="s">
        <v>457</v>
      </c>
      <c r="G4654" s="275">
        <v>1</v>
      </c>
      <c r="H4654" s="275">
        <f>ROUND('Binning-NTC-Derating'!E15,0)</f>
        <v>900</v>
      </c>
      <c r="I4654" s="276" t="s">
        <v>6343</v>
      </c>
      <c r="J4654" s="276">
        <f t="shared" si="72"/>
        <v>171</v>
      </c>
      <c r="K4654" s="277" t="s">
        <v>5177</v>
      </c>
    </row>
    <row r="4655" spans="1:11" x14ac:dyDescent="0.15">
      <c r="A4655" s="274">
        <v>4654</v>
      </c>
      <c r="B4655" s="275" t="s">
        <v>5188</v>
      </c>
      <c r="C4655" s="275" t="s">
        <v>5176</v>
      </c>
      <c r="D4655" s="275">
        <v>0</v>
      </c>
      <c r="E4655" s="275">
        <v>1024</v>
      </c>
      <c r="F4655" s="275" t="s">
        <v>5176</v>
      </c>
      <c r="G4655" s="275">
        <v>1</v>
      </c>
      <c r="H4655" s="275">
        <f>ROUND('Binning-NTC-Derating'!E16,0)</f>
        <v>1620</v>
      </c>
      <c r="I4655" s="276" t="s">
        <v>6343</v>
      </c>
      <c r="J4655" s="276">
        <f t="shared" si="72"/>
        <v>262</v>
      </c>
      <c r="K4655" s="277" t="s">
        <v>5177</v>
      </c>
    </row>
    <row r="4656" spans="1:11" x14ac:dyDescent="0.15">
      <c r="A4656" s="274">
        <v>4655</v>
      </c>
      <c r="B4656" s="275" t="s">
        <v>5189</v>
      </c>
      <c r="C4656" s="275" t="s">
        <v>5176</v>
      </c>
      <c r="D4656" s="275">
        <v>0</v>
      </c>
      <c r="E4656" s="275">
        <v>1024</v>
      </c>
      <c r="F4656" s="275" t="s">
        <v>5176</v>
      </c>
      <c r="G4656" s="275">
        <v>1</v>
      </c>
      <c r="H4656" s="275">
        <f>ROUND('Binning-NTC-Derating'!E17,0)</f>
        <v>2844</v>
      </c>
      <c r="I4656" s="276" t="s">
        <v>6343</v>
      </c>
      <c r="J4656" s="276">
        <f t="shared" si="72"/>
        <v>380</v>
      </c>
      <c r="K4656" s="277" t="s">
        <v>5177</v>
      </c>
    </row>
    <row r="4657" spans="1:11" x14ac:dyDescent="0.15">
      <c r="A4657" s="274">
        <v>4656</v>
      </c>
      <c r="B4657" s="275" t="s">
        <v>5190</v>
      </c>
      <c r="C4657" s="275" t="s">
        <v>5176</v>
      </c>
      <c r="D4657" s="275">
        <v>0</v>
      </c>
      <c r="E4657" s="275">
        <v>1024</v>
      </c>
      <c r="F4657" s="275" t="s">
        <v>5176</v>
      </c>
      <c r="G4657" s="275">
        <v>1</v>
      </c>
      <c r="H4657" s="275">
        <f>ROUND('Binning-NTC-Derating'!E18,0)</f>
        <v>4383</v>
      </c>
      <c r="I4657" s="276" t="s">
        <v>6343</v>
      </c>
      <c r="J4657" s="276">
        <f t="shared" si="72"/>
        <v>484</v>
      </c>
      <c r="K4657" s="277" t="s">
        <v>5177</v>
      </c>
    </row>
    <row r="4658" spans="1:11" x14ac:dyDescent="0.15">
      <c r="A4658" s="274">
        <v>4657</v>
      </c>
      <c r="B4658" s="275" t="s">
        <v>5191</v>
      </c>
      <c r="C4658" s="275" t="s">
        <v>5176</v>
      </c>
      <c r="D4658" s="275">
        <v>0</v>
      </c>
      <c r="E4658" s="275">
        <v>1024</v>
      </c>
      <c r="F4658" s="275" t="s">
        <v>5176</v>
      </c>
      <c r="G4658" s="275">
        <v>1</v>
      </c>
      <c r="H4658" s="275">
        <f>ROUND('Binning-NTC-Derating'!E19,0)</f>
        <v>6078</v>
      </c>
      <c r="I4658" s="276" t="s">
        <v>6343</v>
      </c>
      <c r="J4658" s="276">
        <f t="shared" si="72"/>
        <v>566</v>
      </c>
      <c r="K4658" s="277" t="s">
        <v>5177</v>
      </c>
    </row>
    <row r="4659" spans="1:11" x14ac:dyDescent="0.15">
      <c r="A4659" s="274">
        <v>4658</v>
      </c>
      <c r="B4659" s="275" t="s">
        <v>5192</v>
      </c>
      <c r="C4659" s="275" t="s">
        <v>5176</v>
      </c>
      <c r="D4659" s="275">
        <v>0</v>
      </c>
      <c r="E4659" s="275">
        <v>1024</v>
      </c>
      <c r="F4659" s="275" t="s">
        <v>5176</v>
      </c>
      <c r="G4659" s="275">
        <v>1</v>
      </c>
      <c r="H4659" s="275">
        <f>ROUND('Binning-NTC-Derating'!E20,0)</f>
        <v>8882</v>
      </c>
      <c r="I4659" s="276" t="s">
        <v>6343</v>
      </c>
      <c r="J4659" s="276">
        <f t="shared" si="72"/>
        <v>658</v>
      </c>
      <c r="K4659" s="277" t="s">
        <v>5177</v>
      </c>
    </row>
    <row r="4660" spans="1:11" x14ac:dyDescent="0.15">
      <c r="A4660" s="274">
        <v>4659</v>
      </c>
      <c r="B4660" s="275" t="s">
        <v>5193</v>
      </c>
      <c r="C4660" s="275" t="s">
        <v>5176</v>
      </c>
      <c r="D4660" s="275">
        <v>0</v>
      </c>
      <c r="E4660" s="275">
        <v>1024</v>
      </c>
      <c r="F4660" s="275" t="s">
        <v>5176</v>
      </c>
      <c r="G4660" s="275">
        <v>1</v>
      </c>
      <c r="H4660" s="275">
        <f>ROUND('Binning-NTC-Derating'!E21,0)</f>
        <v>11570</v>
      </c>
      <c r="I4660" s="276" t="s">
        <v>6343</v>
      </c>
      <c r="J4660" s="276">
        <f t="shared" si="72"/>
        <v>717</v>
      </c>
      <c r="K4660" s="277" t="s">
        <v>5177</v>
      </c>
    </row>
    <row r="4661" spans="1:11" x14ac:dyDescent="0.15">
      <c r="A4661" s="274">
        <v>4660</v>
      </c>
      <c r="B4661" s="275" t="s">
        <v>5194</v>
      </c>
      <c r="C4661" s="275" t="s">
        <v>5176</v>
      </c>
      <c r="D4661" s="275">
        <v>0</v>
      </c>
      <c r="E4661" s="275">
        <v>1024</v>
      </c>
      <c r="F4661" s="275" t="s">
        <v>5176</v>
      </c>
      <c r="G4661" s="275">
        <v>1</v>
      </c>
      <c r="H4661" s="275">
        <v>65535</v>
      </c>
      <c r="I4661" s="276" t="s">
        <v>6343</v>
      </c>
      <c r="J4661" s="276">
        <f t="shared" si="72"/>
        <v>951</v>
      </c>
      <c r="K4661" s="277" t="s">
        <v>5177</v>
      </c>
    </row>
    <row r="4662" spans="1:11" x14ac:dyDescent="0.15">
      <c r="A4662" s="274">
        <v>4661</v>
      </c>
      <c r="B4662" s="275" t="s">
        <v>5195</v>
      </c>
      <c r="C4662" s="275" t="s">
        <v>5176</v>
      </c>
      <c r="D4662" s="275">
        <v>0</v>
      </c>
      <c r="E4662" s="275">
        <v>1024</v>
      </c>
      <c r="F4662" s="275" t="s">
        <v>4955</v>
      </c>
      <c r="G4662" s="275">
        <v>1</v>
      </c>
      <c r="H4662" s="275">
        <f>ROUND('Binning-NTC-Derating'!E26,0)</f>
        <v>900</v>
      </c>
      <c r="I4662" s="276" t="s">
        <v>6343</v>
      </c>
      <c r="J4662" s="276">
        <f t="shared" si="72"/>
        <v>171</v>
      </c>
      <c r="K4662" s="277" t="s">
        <v>5177</v>
      </c>
    </row>
    <row r="4663" spans="1:11" x14ac:dyDescent="0.15">
      <c r="A4663" s="274">
        <v>4662</v>
      </c>
      <c r="B4663" s="275" t="s">
        <v>5196</v>
      </c>
      <c r="C4663" s="275" t="s">
        <v>5176</v>
      </c>
      <c r="D4663" s="275">
        <v>0</v>
      </c>
      <c r="E4663" s="275">
        <v>1024</v>
      </c>
      <c r="F4663" s="275" t="s">
        <v>457</v>
      </c>
      <c r="G4663" s="275">
        <v>1</v>
      </c>
      <c r="H4663" s="275">
        <f>ROUND('Binning-NTC-Derating'!E27,0)</f>
        <v>1620</v>
      </c>
      <c r="I4663" s="276" t="s">
        <v>6343</v>
      </c>
      <c r="J4663" s="276">
        <f t="shared" si="72"/>
        <v>262</v>
      </c>
      <c r="K4663" s="277" t="s">
        <v>5177</v>
      </c>
    </row>
    <row r="4664" spans="1:11" x14ac:dyDescent="0.15">
      <c r="A4664" s="274">
        <v>4663</v>
      </c>
      <c r="B4664" s="275" t="s">
        <v>5197</v>
      </c>
      <c r="C4664" s="275" t="s">
        <v>4955</v>
      </c>
      <c r="D4664" s="275">
        <v>0</v>
      </c>
      <c r="E4664" s="275">
        <v>1024</v>
      </c>
      <c r="F4664" s="275" t="s">
        <v>5176</v>
      </c>
      <c r="G4664" s="275">
        <v>1</v>
      </c>
      <c r="H4664" s="275">
        <f>ROUND('Binning-NTC-Derating'!E28,0)</f>
        <v>2844</v>
      </c>
      <c r="I4664" s="276" t="s">
        <v>6343</v>
      </c>
      <c r="J4664" s="276">
        <f t="shared" si="72"/>
        <v>380</v>
      </c>
      <c r="K4664" s="277" t="s">
        <v>5177</v>
      </c>
    </row>
    <row r="4665" spans="1:11" x14ac:dyDescent="0.15">
      <c r="A4665" s="274">
        <v>4664</v>
      </c>
      <c r="B4665" s="275" t="s">
        <v>5198</v>
      </c>
      <c r="C4665" s="275" t="s">
        <v>457</v>
      </c>
      <c r="D4665" s="275">
        <v>0</v>
      </c>
      <c r="E4665" s="275">
        <v>1024</v>
      </c>
      <c r="F4665" s="275" t="s">
        <v>457</v>
      </c>
      <c r="G4665" s="275">
        <v>1</v>
      </c>
      <c r="H4665" s="275">
        <f>ROUND('Binning-NTC-Derating'!E29,0)</f>
        <v>4383</v>
      </c>
      <c r="I4665" s="276" t="s">
        <v>6343</v>
      </c>
      <c r="J4665" s="276">
        <f t="shared" si="72"/>
        <v>484</v>
      </c>
      <c r="K4665" s="277" t="s">
        <v>5177</v>
      </c>
    </row>
    <row r="4666" spans="1:11" x14ac:dyDescent="0.15">
      <c r="A4666" s="274">
        <v>4665</v>
      </c>
      <c r="B4666" s="275" t="s">
        <v>5199</v>
      </c>
      <c r="C4666" s="275" t="s">
        <v>457</v>
      </c>
      <c r="D4666" s="275">
        <v>0</v>
      </c>
      <c r="E4666" s="275">
        <v>1024</v>
      </c>
      <c r="F4666" s="275" t="s">
        <v>457</v>
      </c>
      <c r="G4666" s="275">
        <v>1</v>
      </c>
      <c r="H4666" s="275">
        <f>ROUND('Binning-NTC-Derating'!E30,0)</f>
        <v>6078</v>
      </c>
      <c r="I4666" s="276" t="s">
        <v>6343</v>
      </c>
      <c r="J4666" s="276">
        <f t="shared" si="72"/>
        <v>566</v>
      </c>
      <c r="K4666" s="277" t="s">
        <v>5177</v>
      </c>
    </row>
    <row r="4667" spans="1:11" x14ac:dyDescent="0.15">
      <c r="A4667" s="274">
        <v>4666</v>
      </c>
      <c r="B4667" s="275" t="s">
        <v>5200</v>
      </c>
      <c r="C4667" s="275" t="s">
        <v>457</v>
      </c>
      <c r="D4667" s="275">
        <v>0</v>
      </c>
      <c r="E4667" s="275">
        <v>1024</v>
      </c>
      <c r="F4667" s="275" t="s">
        <v>457</v>
      </c>
      <c r="G4667" s="275">
        <v>1</v>
      </c>
      <c r="H4667" s="275">
        <f>ROUND('Binning-NTC-Derating'!E31,0)</f>
        <v>8882</v>
      </c>
      <c r="I4667" s="276" t="s">
        <v>6343</v>
      </c>
      <c r="J4667" s="276">
        <f t="shared" si="72"/>
        <v>658</v>
      </c>
      <c r="K4667" s="277" t="s">
        <v>5177</v>
      </c>
    </row>
    <row r="4668" spans="1:11" x14ac:dyDescent="0.15">
      <c r="A4668" s="274">
        <v>4667</v>
      </c>
      <c r="B4668" s="275" t="s">
        <v>5201</v>
      </c>
      <c r="C4668" s="275" t="s">
        <v>457</v>
      </c>
      <c r="D4668" s="275">
        <v>0</v>
      </c>
      <c r="E4668" s="275">
        <v>1024</v>
      </c>
      <c r="F4668" s="275" t="s">
        <v>457</v>
      </c>
      <c r="G4668" s="275">
        <v>1</v>
      </c>
      <c r="H4668" s="275">
        <f>ROUND('Binning-NTC-Derating'!E32,0)</f>
        <v>11570</v>
      </c>
      <c r="I4668" s="276" t="s">
        <v>6343</v>
      </c>
      <c r="J4668" s="276">
        <f t="shared" si="72"/>
        <v>717</v>
      </c>
      <c r="K4668" s="277" t="s">
        <v>5177</v>
      </c>
    </row>
    <row r="4669" spans="1:11" x14ac:dyDescent="0.15">
      <c r="A4669" s="274">
        <v>4668</v>
      </c>
      <c r="B4669" s="275" t="s">
        <v>5202</v>
      </c>
      <c r="C4669" s="275" t="s">
        <v>457</v>
      </c>
      <c r="D4669" s="275">
        <v>0</v>
      </c>
      <c r="E4669" s="275">
        <v>1024</v>
      </c>
      <c r="F4669" s="275" t="s">
        <v>457</v>
      </c>
      <c r="G4669" s="275">
        <v>1</v>
      </c>
      <c r="H4669" s="275">
        <v>65535</v>
      </c>
      <c r="I4669" s="276" t="s">
        <v>6343</v>
      </c>
      <c r="J4669" s="276">
        <f t="shared" si="72"/>
        <v>951</v>
      </c>
      <c r="K4669" s="277" t="s">
        <v>5177</v>
      </c>
    </row>
    <row r="4670" spans="1:11" x14ac:dyDescent="0.15">
      <c r="A4670" s="274">
        <v>4669</v>
      </c>
      <c r="B4670" s="275" t="s">
        <v>5203</v>
      </c>
      <c r="C4670" s="275" t="s">
        <v>457</v>
      </c>
      <c r="D4670" s="275">
        <v>0</v>
      </c>
      <c r="E4670" s="275">
        <v>1024</v>
      </c>
      <c r="F4670" s="275" t="s">
        <v>457</v>
      </c>
      <c r="G4670" s="275">
        <v>1</v>
      </c>
      <c r="H4670" s="275">
        <f>ROUND('Binning-NTC-Derating'!E37,0)</f>
        <v>900</v>
      </c>
      <c r="I4670" s="276" t="s">
        <v>6343</v>
      </c>
      <c r="J4670" s="276">
        <f t="shared" si="72"/>
        <v>171</v>
      </c>
      <c r="K4670" s="277" t="s">
        <v>5177</v>
      </c>
    </row>
    <row r="4671" spans="1:11" x14ac:dyDescent="0.15">
      <c r="A4671" s="274">
        <v>4670</v>
      </c>
      <c r="B4671" s="275" t="s">
        <v>5204</v>
      </c>
      <c r="C4671" s="275" t="s">
        <v>457</v>
      </c>
      <c r="D4671" s="275">
        <v>0</v>
      </c>
      <c r="E4671" s="275">
        <v>1024</v>
      </c>
      <c r="F4671" s="275" t="s">
        <v>5176</v>
      </c>
      <c r="G4671" s="275">
        <v>1</v>
      </c>
      <c r="H4671" s="275">
        <f>ROUND('Binning-NTC-Derating'!E38,0)</f>
        <v>1620</v>
      </c>
      <c r="I4671" s="276" t="s">
        <v>6343</v>
      </c>
      <c r="J4671" s="276">
        <f t="shared" si="72"/>
        <v>262</v>
      </c>
      <c r="K4671" s="277" t="s">
        <v>5177</v>
      </c>
    </row>
    <row r="4672" spans="1:11" x14ac:dyDescent="0.15">
      <c r="A4672" s="274">
        <v>4671</v>
      </c>
      <c r="B4672" s="275" t="s">
        <v>5205</v>
      </c>
      <c r="C4672" s="275" t="s">
        <v>5176</v>
      </c>
      <c r="D4672" s="275">
        <v>0</v>
      </c>
      <c r="E4672" s="275">
        <v>1024</v>
      </c>
      <c r="F4672" s="275" t="s">
        <v>5176</v>
      </c>
      <c r="G4672" s="275">
        <v>1</v>
      </c>
      <c r="H4672" s="275">
        <f>ROUND('Binning-NTC-Derating'!E39,0)</f>
        <v>2844</v>
      </c>
      <c r="I4672" s="276" t="s">
        <v>6343</v>
      </c>
      <c r="J4672" s="276">
        <f t="shared" si="72"/>
        <v>380</v>
      </c>
      <c r="K4672" s="277" t="s">
        <v>5177</v>
      </c>
    </row>
    <row r="4673" spans="1:11" x14ac:dyDescent="0.15">
      <c r="A4673" s="274">
        <v>4672</v>
      </c>
      <c r="B4673" s="275" t="s">
        <v>5206</v>
      </c>
      <c r="C4673" s="275" t="s">
        <v>4955</v>
      </c>
      <c r="D4673" s="275">
        <v>0</v>
      </c>
      <c r="E4673" s="275">
        <v>1024</v>
      </c>
      <c r="F4673" s="275" t="s">
        <v>457</v>
      </c>
      <c r="G4673" s="275">
        <v>1</v>
      </c>
      <c r="H4673" s="275">
        <f>ROUND('Binning-NTC-Derating'!E40,0)</f>
        <v>4383</v>
      </c>
      <c r="I4673" s="276" t="s">
        <v>6343</v>
      </c>
      <c r="J4673" s="276">
        <f t="shared" si="72"/>
        <v>484</v>
      </c>
      <c r="K4673" s="277" t="s">
        <v>5177</v>
      </c>
    </row>
    <row r="4674" spans="1:11" x14ac:dyDescent="0.15">
      <c r="A4674" s="274">
        <v>4673</v>
      </c>
      <c r="B4674" s="275" t="s">
        <v>5207</v>
      </c>
      <c r="C4674" s="275" t="s">
        <v>5176</v>
      </c>
      <c r="D4674" s="275">
        <v>0</v>
      </c>
      <c r="E4674" s="275">
        <v>1024</v>
      </c>
      <c r="F4674" s="275" t="s">
        <v>457</v>
      </c>
      <c r="G4674" s="275">
        <v>1</v>
      </c>
      <c r="H4674" s="275">
        <f>ROUND('Binning-NTC-Derating'!E41,0)</f>
        <v>6078</v>
      </c>
      <c r="I4674" s="276" t="s">
        <v>6343</v>
      </c>
      <c r="J4674" s="276">
        <f t="shared" si="72"/>
        <v>566</v>
      </c>
      <c r="K4674" s="277" t="s">
        <v>5177</v>
      </c>
    </row>
    <row r="4675" spans="1:11" x14ac:dyDescent="0.15">
      <c r="A4675" s="274">
        <v>4674</v>
      </c>
      <c r="B4675" s="275" t="s">
        <v>5208</v>
      </c>
      <c r="C4675" s="275" t="s">
        <v>4955</v>
      </c>
      <c r="D4675" s="275">
        <v>0</v>
      </c>
      <c r="E4675" s="275">
        <v>1024</v>
      </c>
      <c r="F4675" s="275" t="s">
        <v>457</v>
      </c>
      <c r="G4675" s="275">
        <v>1</v>
      </c>
      <c r="H4675" s="275">
        <f>ROUND('Binning-NTC-Derating'!E42,0)</f>
        <v>8882</v>
      </c>
      <c r="I4675" s="276" t="s">
        <v>6343</v>
      </c>
      <c r="J4675" s="276">
        <f t="shared" si="72"/>
        <v>658</v>
      </c>
      <c r="K4675" s="277" t="s">
        <v>5177</v>
      </c>
    </row>
    <row r="4676" spans="1:11" x14ac:dyDescent="0.15">
      <c r="A4676" s="274">
        <v>4675</v>
      </c>
      <c r="B4676" s="275" t="s">
        <v>5209</v>
      </c>
      <c r="C4676" s="275" t="s">
        <v>457</v>
      </c>
      <c r="D4676" s="275">
        <v>0</v>
      </c>
      <c r="E4676" s="275">
        <v>1024</v>
      </c>
      <c r="F4676" s="275" t="s">
        <v>457</v>
      </c>
      <c r="G4676" s="275">
        <v>1</v>
      </c>
      <c r="H4676" s="275">
        <f>ROUND('Binning-NTC-Derating'!E43,0)</f>
        <v>11570</v>
      </c>
      <c r="I4676" s="276" t="s">
        <v>6343</v>
      </c>
      <c r="J4676" s="276">
        <f t="shared" si="72"/>
        <v>717</v>
      </c>
      <c r="K4676" s="277" t="s">
        <v>5177</v>
      </c>
    </row>
    <row r="4677" spans="1:11" x14ac:dyDescent="0.15">
      <c r="A4677" s="274">
        <v>4676</v>
      </c>
      <c r="B4677" s="275" t="s">
        <v>5210</v>
      </c>
      <c r="C4677" s="275" t="s">
        <v>457</v>
      </c>
      <c r="D4677" s="275">
        <v>0</v>
      </c>
      <c r="E4677" s="275">
        <v>1024</v>
      </c>
      <c r="F4677" s="275" t="s">
        <v>457</v>
      </c>
      <c r="G4677" s="275">
        <v>1</v>
      </c>
      <c r="H4677" s="275">
        <v>65535</v>
      </c>
      <c r="I4677" s="276" t="s">
        <v>6343</v>
      </c>
      <c r="J4677" s="276">
        <f t="shared" si="72"/>
        <v>951</v>
      </c>
      <c r="K4677" s="277" t="s">
        <v>5177</v>
      </c>
    </row>
    <row r="4678" spans="1:11" x14ac:dyDescent="0.15">
      <c r="A4678" s="274">
        <v>4677</v>
      </c>
      <c r="B4678" s="275" t="s">
        <v>5211</v>
      </c>
      <c r="C4678" s="275" t="s">
        <v>457</v>
      </c>
      <c r="D4678" s="275">
        <v>0</v>
      </c>
      <c r="E4678" s="275">
        <v>1024</v>
      </c>
      <c r="F4678" s="275" t="s">
        <v>4955</v>
      </c>
      <c r="G4678" s="275">
        <v>1</v>
      </c>
      <c r="H4678" s="275">
        <f>ROUND('Binning-NTC-Derating'!E48,0)</f>
        <v>900</v>
      </c>
      <c r="I4678" s="276" t="s">
        <v>6343</v>
      </c>
      <c r="J4678" s="276">
        <f t="shared" ref="J4678:J4740" si="73">ROUND((100+H4678)/(4990+100+H4678)*1023,0)</f>
        <v>171</v>
      </c>
      <c r="K4678" s="277" t="s">
        <v>5177</v>
      </c>
    </row>
    <row r="4679" spans="1:11" x14ac:dyDescent="0.15">
      <c r="A4679" s="274">
        <v>4678</v>
      </c>
      <c r="B4679" s="275" t="s">
        <v>5212</v>
      </c>
      <c r="C4679" s="275" t="s">
        <v>457</v>
      </c>
      <c r="D4679" s="275">
        <v>0</v>
      </c>
      <c r="E4679" s="275">
        <v>1024</v>
      </c>
      <c r="F4679" s="275" t="s">
        <v>457</v>
      </c>
      <c r="G4679" s="275">
        <v>1</v>
      </c>
      <c r="H4679" s="275">
        <f>ROUND('Binning-NTC-Derating'!E49,0)</f>
        <v>1620</v>
      </c>
      <c r="I4679" s="276" t="s">
        <v>6343</v>
      </c>
      <c r="J4679" s="276">
        <f t="shared" si="73"/>
        <v>262</v>
      </c>
      <c r="K4679" s="277" t="s">
        <v>5177</v>
      </c>
    </row>
    <row r="4680" spans="1:11" x14ac:dyDescent="0.15">
      <c r="A4680" s="274">
        <v>4679</v>
      </c>
      <c r="B4680" s="275" t="s">
        <v>5213</v>
      </c>
      <c r="C4680" s="275" t="s">
        <v>457</v>
      </c>
      <c r="D4680" s="275">
        <v>0</v>
      </c>
      <c r="E4680" s="275">
        <v>1024</v>
      </c>
      <c r="F4680" s="275" t="s">
        <v>5176</v>
      </c>
      <c r="G4680" s="275">
        <v>1</v>
      </c>
      <c r="H4680" s="275">
        <f>ROUND('Binning-NTC-Derating'!E50,0)</f>
        <v>2844</v>
      </c>
      <c r="I4680" s="276" t="s">
        <v>6343</v>
      </c>
      <c r="J4680" s="276">
        <f t="shared" si="73"/>
        <v>380</v>
      </c>
      <c r="K4680" s="277" t="s">
        <v>5177</v>
      </c>
    </row>
    <row r="4681" spans="1:11" x14ac:dyDescent="0.15">
      <c r="A4681" s="274">
        <v>4680</v>
      </c>
      <c r="B4681" s="275" t="s">
        <v>5214</v>
      </c>
      <c r="C4681" s="275" t="s">
        <v>457</v>
      </c>
      <c r="D4681" s="275">
        <v>0</v>
      </c>
      <c r="E4681" s="275">
        <v>1024</v>
      </c>
      <c r="F4681" s="275" t="s">
        <v>457</v>
      </c>
      <c r="G4681" s="275">
        <v>1</v>
      </c>
      <c r="H4681" s="275">
        <f>ROUND('Binning-NTC-Derating'!E51,0)</f>
        <v>4383</v>
      </c>
      <c r="I4681" s="276" t="s">
        <v>6343</v>
      </c>
      <c r="J4681" s="276">
        <f t="shared" si="73"/>
        <v>484</v>
      </c>
      <c r="K4681" s="277" t="s">
        <v>5177</v>
      </c>
    </row>
    <row r="4682" spans="1:11" x14ac:dyDescent="0.15">
      <c r="A4682" s="274">
        <v>4681</v>
      </c>
      <c r="B4682" s="275" t="s">
        <v>5215</v>
      </c>
      <c r="C4682" s="275" t="s">
        <v>4955</v>
      </c>
      <c r="D4682" s="275">
        <v>0</v>
      </c>
      <c r="E4682" s="275">
        <v>1024</v>
      </c>
      <c r="F4682" s="275" t="s">
        <v>457</v>
      </c>
      <c r="G4682" s="275">
        <v>1</v>
      </c>
      <c r="H4682" s="275">
        <f>ROUND('Binning-NTC-Derating'!E52,0)</f>
        <v>6078</v>
      </c>
      <c r="I4682" s="276" t="s">
        <v>6343</v>
      </c>
      <c r="J4682" s="276">
        <f t="shared" si="73"/>
        <v>566</v>
      </c>
      <c r="K4682" s="277" t="s">
        <v>5177</v>
      </c>
    </row>
    <row r="4683" spans="1:11" x14ac:dyDescent="0.15">
      <c r="A4683" s="274">
        <v>4682</v>
      </c>
      <c r="B4683" s="275" t="s">
        <v>5216</v>
      </c>
      <c r="C4683" s="275" t="s">
        <v>457</v>
      </c>
      <c r="D4683" s="275">
        <v>0</v>
      </c>
      <c r="E4683" s="275">
        <v>1024</v>
      </c>
      <c r="F4683" s="275" t="s">
        <v>457</v>
      </c>
      <c r="G4683" s="275">
        <v>1</v>
      </c>
      <c r="H4683" s="275">
        <f>ROUND('Binning-NTC-Derating'!E53,0)</f>
        <v>8882</v>
      </c>
      <c r="I4683" s="276" t="s">
        <v>6343</v>
      </c>
      <c r="J4683" s="276">
        <f t="shared" si="73"/>
        <v>658</v>
      </c>
      <c r="K4683" s="277" t="s">
        <v>5177</v>
      </c>
    </row>
    <row r="4684" spans="1:11" x14ac:dyDescent="0.15">
      <c r="A4684" s="274">
        <v>4683</v>
      </c>
      <c r="B4684" s="275" t="s">
        <v>5217</v>
      </c>
      <c r="C4684" s="275" t="s">
        <v>457</v>
      </c>
      <c r="D4684" s="275">
        <v>0</v>
      </c>
      <c r="E4684" s="275">
        <v>1024</v>
      </c>
      <c r="F4684" s="275" t="s">
        <v>457</v>
      </c>
      <c r="G4684" s="275">
        <v>1</v>
      </c>
      <c r="H4684" s="275">
        <f>ROUND('Binning-NTC-Derating'!E54,0)</f>
        <v>11570</v>
      </c>
      <c r="I4684" s="276" t="s">
        <v>6343</v>
      </c>
      <c r="J4684" s="276">
        <f t="shared" si="73"/>
        <v>717</v>
      </c>
      <c r="K4684" s="277" t="s">
        <v>5177</v>
      </c>
    </row>
    <row r="4685" spans="1:11" x14ac:dyDescent="0.15">
      <c r="A4685" s="274">
        <v>4684</v>
      </c>
      <c r="B4685" s="275" t="s">
        <v>5218</v>
      </c>
      <c r="C4685" s="275" t="s">
        <v>457</v>
      </c>
      <c r="D4685" s="275">
        <v>0</v>
      </c>
      <c r="E4685" s="275">
        <v>1024</v>
      </c>
      <c r="F4685" s="275" t="s">
        <v>4955</v>
      </c>
      <c r="G4685" s="275">
        <v>1</v>
      </c>
      <c r="H4685" s="275">
        <v>65535</v>
      </c>
      <c r="I4685" s="276" t="s">
        <v>6343</v>
      </c>
      <c r="J4685" s="276">
        <f t="shared" si="73"/>
        <v>951</v>
      </c>
      <c r="K4685" s="277" t="s">
        <v>5177</v>
      </c>
    </row>
    <row r="4686" spans="1:11" x14ac:dyDescent="0.15">
      <c r="A4686" s="274">
        <v>4685</v>
      </c>
      <c r="B4686" s="275" t="s">
        <v>5219</v>
      </c>
      <c r="C4686" s="275" t="s">
        <v>457</v>
      </c>
      <c r="D4686" s="275">
        <v>0</v>
      </c>
      <c r="E4686" s="275">
        <v>1024</v>
      </c>
      <c r="F4686" s="275" t="s">
        <v>5176</v>
      </c>
      <c r="G4686" s="275">
        <v>1</v>
      </c>
      <c r="H4686" s="275">
        <f>ROUND('Binning-NTC-Derating'!E59,0)</f>
        <v>900</v>
      </c>
      <c r="I4686" s="276" t="s">
        <v>6343</v>
      </c>
      <c r="J4686" s="276">
        <f t="shared" si="73"/>
        <v>171</v>
      </c>
      <c r="K4686" s="277" t="s">
        <v>5177</v>
      </c>
    </row>
    <row r="4687" spans="1:11" x14ac:dyDescent="0.15">
      <c r="A4687" s="274">
        <v>4686</v>
      </c>
      <c r="B4687" s="275" t="s">
        <v>5220</v>
      </c>
      <c r="C4687" s="275" t="s">
        <v>4955</v>
      </c>
      <c r="D4687" s="275">
        <v>0</v>
      </c>
      <c r="E4687" s="275">
        <v>1024</v>
      </c>
      <c r="F4687" s="275" t="s">
        <v>457</v>
      </c>
      <c r="G4687" s="275">
        <v>1</v>
      </c>
      <c r="H4687" s="275">
        <f>ROUND('Binning-NTC-Derating'!E60,0)</f>
        <v>1620</v>
      </c>
      <c r="I4687" s="276" t="s">
        <v>6343</v>
      </c>
      <c r="J4687" s="276">
        <f t="shared" si="73"/>
        <v>262</v>
      </c>
      <c r="K4687" s="277" t="s">
        <v>5177</v>
      </c>
    </row>
    <row r="4688" spans="1:11" x14ac:dyDescent="0.15">
      <c r="A4688" s="274">
        <v>4687</v>
      </c>
      <c r="B4688" s="275" t="s">
        <v>5221</v>
      </c>
      <c r="C4688" s="275" t="s">
        <v>5176</v>
      </c>
      <c r="D4688" s="275">
        <v>0</v>
      </c>
      <c r="E4688" s="275">
        <v>1024</v>
      </c>
      <c r="F4688" s="275" t="s">
        <v>457</v>
      </c>
      <c r="G4688" s="275">
        <v>1</v>
      </c>
      <c r="H4688" s="275">
        <f>ROUND('Binning-NTC-Derating'!E61,0)</f>
        <v>2844</v>
      </c>
      <c r="I4688" s="276" t="s">
        <v>6343</v>
      </c>
      <c r="J4688" s="276">
        <f t="shared" si="73"/>
        <v>380</v>
      </c>
      <c r="K4688" s="277" t="s">
        <v>5177</v>
      </c>
    </row>
    <row r="4689" spans="1:11" x14ac:dyDescent="0.15">
      <c r="A4689" s="274">
        <v>4688</v>
      </c>
      <c r="B4689" s="275" t="s">
        <v>5222</v>
      </c>
      <c r="C4689" s="275" t="s">
        <v>457</v>
      </c>
      <c r="D4689" s="275">
        <v>0</v>
      </c>
      <c r="E4689" s="275">
        <v>1024</v>
      </c>
      <c r="F4689" s="275" t="s">
        <v>5176</v>
      </c>
      <c r="G4689" s="275">
        <v>1</v>
      </c>
      <c r="H4689" s="275">
        <f>ROUND('Binning-NTC-Derating'!E62,0)</f>
        <v>4383</v>
      </c>
      <c r="I4689" s="276" t="s">
        <v>6343</v>
      </c>
      <c r="J4689" s="276">
        <f t="shared" si="73"/>
        <v>484</v>
      </c>
      <c r="K4689" s="277" t="s">
        <v>5177</v>
      </c>
    </row>
    <row r="4690" spans="1:11" x14ac:dyDescent="0.15">
      <c r="A4690" s="274">
        <v>4689</v>
      </c>
      <c r="B4690" s="275" t="s">
        <v>5223</v>
      </c>
      <c r="C4690" s="275" t="s">
        <v>5176</v>
      </c>
      <c r="D4690" s="275">
        <v>0</v>
      </c>
      <c r="E4690" s="275">
        <v>1024</v>
      </c>
      <c r="F4690" s="275" t="s">
        <v>457</v>
      </c>
      <c r="G4690" s="275">
        <v>1</v>
      </c>
      <c r="H4690" s="275">
        <f>ROUND('Binning-NTC-Derating'!E63,0)</f>
        <v>6078</v>
      </c>
      <c r="I4690" s="276" t="s">
        <v>6343</v>
      </c>
      <c r="J4690" s="276">
        <f t="shared" si="73"/>
        <v>566</v>
      </c>
      <c r="K4690" s="277" t="s">
        <v>5177</v>
      </c>
    </row>
    <row r="4691" spans="1:11" x14ac:dyDescent="0.15">
      <c r="A4691" s="274">
        <v>4690</v>
      </c>
      <c r="B4691" s="275" t="s">
        <v>5224</v>
      </c>
      <c r="C4691" s="275" t="s">
        <v>5176</v>
      </c>
      <c r="D4691" s="275">
        <v>0</v>
      </c>
      <c r="E4691" s="275">
        <v>1024</v>
      </c>
      <c r="F4691" s="275" t="s">
        <v>5176</v>
      </c>
      <c r="G4691" s="275">
        <v>1</v>
      </c>
      <c r="H4691" s="275">
        <f>ROUND('Binning-NTC-Derating'!E64,0)</f>
        <v>8882</v>
      </c>
      <c r="I4691" s="276" t="s">
        <v>6343</v>
      </c>
      <c r="J4691" s="276">
        <f t="shared" si="73"/>
        <v>658</v>
      </c>
      <c r="K4691" s="277" t="s">
        <v>5177</v>
      </c>
    </row>
    <row r="4692" spans="1:11" x14ac:dyDescent="0.15">
      <c r="A4692" s="274">
        <v>4691</v>
      </c>
      <c r="B4692" s="275" t="s">
        <v>5225</v>
      </c>
      <c r="C4692" s="275" t="s">
        <v>457</v>
      </c>
      <c r="D4692" s="275">
        <v>0</v>
      </c>
      <c r="E4692" s="275">
        <v>1024</v>
      </c>
      <c r="F4692" s="275" t="s">
        <v>457</v>
      </c>
      <c r="G4692" s="275">
        <v>1</v>
      </c>
      <c r="H4692" s="275">
        <f>ROUND('Binning-NTC-Derating'!E65,0)</f>
        <v>11570</v>
      </c>
      <c r="I4692" s="276" t="s">
        <v>6343</v>
      </c>
      <c r="J4692" s="276">
        <f t="shared" si="73"/>
        <v>717</v>
      </c>
      <c r="K4692" s="277" t="s">
        <v>5177</v>
      </c>
    </row>
    <row r="4693" spans="1:11" x14ac:dyDescent="0.15">
      <c r="A4693" s="274">
        <v>4692</v>
      </c>
      <c r="B4693" s="275" t="s">
        <v>5226</v>
      </c>
      <c r="C4693" s="275" t="s">
        <v>457</v>
      </c>
      <c r="D4693" s="275">
        <v>0</v>
      </c>
      <c r="E4693" s="275">
        <v>1024</v>
      </c>
      <c r="F4693" s="275" t="s">
        <v>5176</v>
      </c>
      <c r="G4693" s="275">
        <v>1</v>
      </c>
      <c r="H4693" s="275">
        <v>65535</v>
      </c>
      <c r="I4693" s="276" t="s">
        <v>6343</v>
      </c>
      <c r="J4693" s="276">
        <f t="shared" si="73"/>
        <v>951</v>
      </c>
      <c r="K4693" s="277" t="s">
        <v>5177</v>
      </c>
    </row>
    <row r="4694" spans="1:11" x14ac:dyDescent="0.15">
      <c r="A4694" s="274">
        <v>4693</v>
      </c>
      <c r="B4694" s="275" t="s">
        <v>5227</v>
      </c>
      <c r="C4694" s="275" t="s">
        <v>457</v>
      </c>
      <c r="D4694" s="275">
        <v>0</v>
      </c>
      <c r="E4694" s="275">
        <v>1024</v>
      </c>
      <c r="F4694" s="275" t="s">
        <v>457</v>
      </c>
      <c r="G4694" s="275">
        <v>1</v>
      </c>
      <c r="H4694" s="275">
        <f>ROUND('Binning-NTC-Derating'!E70,0)</f>
        <v>900</v>
      </c>
      <c r="I4694" s="276" t="s">
        <v>6343</v>
      </c>
      <c r="J4694" s="276">
        <f t="shared" si="73"/>
        <v>171</v>
      </c>
      <c r="K4694" s="277" t="s">
        <v>5177</v>
      </c>
    </row>
    <row r="4695" spans="1:11" x14ac:dyDescent="0.15">
      <c r="A4695" s="274">
        <v>4694</v>
      </c>
      <c r="B4695" s="275" t="s">
        <v>5228</v>
      </c>
      <c r="C4695" s="275" t="s">
        <v>457</v>
      </c>
      <c r="D4695" s="275">
        <v>0</v>
      </c>
      <c r="E4695" s="275">
        <v>1024</v>
      </c>
      <c r="F4695" s="275" t="s">
        <v>4955</v>
      </c>
      <c r="G4695" s="275">
        <v>1</v>
      </c>
      <c r="H4695" s="275">
        <f>ROUND('Binning-NTC-Derating'!E71,0)</f>
        <v>1620</v>
      </c>
      <c r="I4695" s="276" t="s">
        <v>6343</v>
      </c>
      <c r="J4695" s="276">
        <f t="shared" si="73"/>
        <v>262</v>
      </c>
      <c r="K4695" s="277" t="s">
        <v>5177</v>
      </c>
    </row>
    <row r="4696" spans="1:11" x14ac:dyDescent="0.15">
      <c r="A4696" s="274">
        <v>4695</v>
      </c>
      <c r="B4696" s="275" t="s">
        <v>5229</v>
      </c>
      <c r="C4696" s="275" t="s">
        <v>457</v>
      </c>
      <c r="D4696" s="275">
        <v>0</v>
      </c>
      <c r="E4696" s="275">
        <v>1024</v>
      </c>
      <c r="F4696" s="275" t="s">
        <v>457</v>
      </c>
      <c r="G4696" s="275">
        <v>1</v>
      </c>
      <c r="H4696" s="275">
        <f>ROUND('Binning-NTC-Derating'!E72,0)</f>
        <v>2844</v>
      </c>
      <c r="I4696" s="276" t="s">
        <v>6343</v>
      </c>
      <c r="J4696" s="276">
        <f t="shared" si="73"/>
        <v>380</v>
      </c>
      <c r="K4696" s="277" t="s">
        <v>5177</v>
      </c>
    </row>
    <row r="4697" spans="1:11" x14ac:dyDescent="0.15">
      <c r="A4697" s="274">
        <v>4696</v>
      </c>
      <c r="B4697" s="275" t="s">
        <v>5230</v>
      </c>
      <c r="C4697" s="275" t="s">
        <v>457</v>
      </c>
      <c r="D4697" s="275">
        <v>0</v>
      </c>
      <c r="E4697" s="275">
        <v>1024</v>
      </c>
      <c r="F4697" s="275" t="s">
        <v>5176</v>
      </c>
      <c r="G4697" s="275">
        <v>1</v>
      </c>
      <c r="H4697" s="275">
        <f>ROUND('Binning-NTC-Derating'!E73,0)</f>
        <v>4383</v>
      </c>
      <c r="I4697" s="276" t="s">
        <v>6343</v>
      </c>
      <c r="J4697" s="276">
        <f t="shared" si="73"/>
        <v>484</v>
      </c>
      <c r="K4697" s="277" t="s">
        <v>5177</v>
      </c>
    </row>
    <row r="4698" spans="1:11" x14ac:dyDescent="0.15">
      <c r="A4698" s="274">
        <v>4697</v>
      </c>
      <c r="B4698" s="275" t="s">
        <v>5231</v>
      </c>
      <c r="C4698" s="275" t="s">
        <v>457</v>
      </c>
      <c r="D4698" s="275">
        <v>0</v>
      </c>
      <c r="E4698" s="275">
        <v>1024</v>
      </c>
      <c r="F4698" s="275" t="s">
        <v>457</v>
      </c>
      <c r="G4698" s="275">
        <v>1</v>
      </c>
      <c r="H4698" s="275">
        <f>ROUND('Binning-NTC-Derating'!E74,0)</f>
        <v>6078</v>
      </c>
      <c r="I4698" s="276" t="s">
        <v>6343</v>
      </c>
      <c r="J4698" s="276">
        <f t="shared" si="73"/>
        <v>566</v>
      </c>
      <c r="K4698" s="277" t="s">
        <v>5177</v>
      </c>
    </row>
    <row r="4699" spans="1:11" x14ac:dyDescent="0.15">
      <c r="A4699" s="274">
        <v>4698</v>
      </c>
      <c r="B4699" s="275" t="s">
        <v>5232</v>
      </c>
      <c r="C4699" s="275" t="s">
        <v>5176</v>
      </c>
      <c r="D4699" s="275">
        <v>0</v>
      </c>
      <c r="E4699" s="275">
        <v>1024</v>
      </c>
      <c r="F4699" s="275" t="s">
        <v>5176</v>
      </c>
      <c r="G4699" s="275">
        <v>1</v>
      </c>
      <c r="H4699" s="275">
        <f>ROUND('Binning-NTC-Derating'!E75,0)</f>
        <v>8882</v>
      </c>
      <c r="I4699" s="276" t="s">
        <v>6343</v>
      </c>
      <c r="J4699" s="276">
        <f t="shared" si="73"/>
        <v>658</v>
      </c>
      <c r="K4699" s="277" t="s">
        <v>5177</v>
      </c>
    </row>
    <row r="4700" spans="1:11" x14ac:dyDescent="0.15">
      <c r="A4700" s="274">
        <v>4699</v>
      </c>
      <c r="B4700" s="275" t="s">
        <v>5233</v>
      </c>
      <c r="C4700" s="275" t="s">
        <v>5176</v>
      </c>
      <c r="D4700" s="275">
        <v>0</v>
      </c>
      <c r="E4700" s="275">
        <v>1024</v>
      </c>
      <c r="F4700" s="275" t="s">
        <v>5176</v>
      </c>
      <c r="G4700" s="275">
        <v>1</v>
      </c>
      <c r="H4700" s="275">
        <f>ROUND('Binning-NTC-Derating'!E76,0)</f>
        <v>11570</v>
      </c>
      <c r="I4700" s="276" t="s">
        <v>6343</v>
      </c>
      <c r="J4700" s="276">
        <f t="shared" si="73"/>
        <v>717</v>
      </c>
      <c r="K4700" s="277" t="s">
        <v>5177</v>
      </c>
    </row>
    <row r="4701" spans="1:11" x14ac:dyDescent="0.15">
      <c r="A4701" s="274">
        <v>4700</v>
      </c>
      <c r="B4701" s="275" t="s">
        <v>5234</v>
      </c>
      <c r="C4701" s="275" t="s">
        <v>457</v>
      </c>
      <c r="D4701" s="275">
        <v>0</v>
      </c>
      <c r="E4701" s="275">
        <v>1024</v>
      </c>
      <c r="F4701" s="275" t="s">
        <v>4955</v>
      </c>
      <c r="G4701" s="275">
        <v>1</v>
      </c>
      <c r="H4701" s="275">
        <v>65535</v>
      </c>
      <c r="I4701" s="276" t="s">
        <v>6343</v>
      </c>
      <c r="J4701" s="276">
        <f t="shared" si="73"/>
        <v>951</v>
      </c>
      <c r="K4701" s="277" t="s">
        <v>5177</v>
      </c>
    </row>
    <row r="4702" spans="1:11" x14ac:dyDescent="0.15">
      <c r="A4702" s="274">
        <v>4701</v>
      </c>
      <c r="B4702" s="275" t="s">
        <v>5235</v>
      </c>
      <c r="C4702" s="275" t="s">
        <v>457</v>
      </c>
      <c r="D4702" s="275">
        <v>0</v>
      </c>
      <c r="E4702" s="275">
        <v>1024</v>
      </c>
      <c r="F4702" s="275" t="s">
        <v>457</v>
      </c>
      <c r="G4702" s="275">
        <v>1</v>
      </c>
      <c r="H4702" s="275">
        <f>ROUND('Binning-NTC-Derating'!E81,0)</f>
        <v>900</v>
      </c>
      <c r="I4702" s="276" t="s">
        <v>6343</v>
      </c>
      <c r="J4702" s="276">
        <f t="shared" si="73"/>
        <v>171</v>
      </c>
      <c r="K4702" s="277" t="s">
        <v>5177</v>
      </c>
    </row>
    <row r="4703" spans="1:11" x14ac:dyDescent="0.15">
      <c r="A4703" s="274">
        <v>4702</v>
      </c>
      <c r="B4703" s="275" t="s">
        <v>5236</v>
      </c>
      <c r="C4703" s="275" t="s">
        <v>457</v>
      </c>
      <c r="D4703" s="275">
        <v>0</v>
      </c>
      <c r="E4703" s="275">
        <v>1024</v>
      </c>
      <c r="F4703" s="275" t="s">
        <v>4955</v>
      </c>
      <c r="G4703" s="275">
        <v>1</v>
      </c>
      <c r="H4703" s="275">
        <f>ROUND('Binning-NTC-Derating'!E82,0)</f>
        <v>1620</v>
      </c>
      <c r="I4703" s="276" t="s">
        <v>6343</v>
      </c>
      <c r="J4703" s="276">
        <f t="shared" si="73"/>
        <v>262</v>
      </c>
      <c r="K4703" s="277" t="s">
        <v>5177</v>
      </c>
    </row>
    <row r="4704" spans="1:11" x14ac:dyDescent="0.15">
      <c r="A4704" s="274">
        <v>4703</v>
      </c>
      <c r="B4704" s="275" t="s">
        <v>5237</v>
      </c>
      <c r="C4704" s="275" t="s">
        <v>457</v>
      </c>
      <c r="D4704" s="275">
        <v>0</v>
      </c>
      <c r="E4704" s="275">
        <v>1024</v>
      </c>
      <c r="F4704" s="275" t="s">
        <v>457</v>
      </c>
      <c r="G4704" s="275">
        <v>1</v>
      </c>
      <c r="H4704" s="275">
        <f>ROUND('Binning-NTC-Derating'!E83,0)</f>
        <v>2844</v>
      </c>
      <c r="I4704" s="276" t="s">
        <v>6343</v>
      </c>
      <c r="J4704" s="276">
        <f t="shared" si="73"/>
        <v>380</v>
      </c>
      <c r="K4704" s="277" t="s">
        <v>5177</v>
      </c>
    </row>
    <row r="4705" spans="1:11" x14ac:dyDescent="0.15">
      <c r="A4705" s="274">
        <v>4704</v>
      </c>
      <c r="B4705" s="275" t="s">
        <v>5238</v>
      </c>
      <c r="C4705" s="275" t="s">
        <v>457</v>
      </c>
      <c r="D4705" s="275">
        <v>0</v>
      </c>
      <c r="E4705" s="275">
        <v>1024</v>
      </c>
      <c r="F4705" s="275" t="s">
        <v>457</v>
      </c>
      <c r="G4705" s="275">
        <v>1</v>
      </c>
      <c r="H4705" s="275">
        <f>ROUND('Binning-NTC-Derating'!E84,0)</f>
        <v>4383</v>
      </c>
      <c r="I4705" s="276" t="s">
        <v>6343</v>
      </c>
      <c r="J4705" s="276">
        <f t="shared" si="73"/>
        <v>484</v>
      </c>
      <c r="K4705" s="277" t="s">
        <v>5177</v>
      </c>
    </row>
    <row r="4706" spans="1:11" x14ac:dyDescent="0.15">
      <c r="A4706" s="274">
        <v>4705</v>
      </c>
      <c r="B4706" s="275" t="s">
        <v>5239</v>
      </c>
      <c r="C4706" s="275" t="s">
        <v>457</v>
      </c>
      <c r="D4706" s="275">
        <v>0</v>
      </c>
      <c r="E4706" s="275">
        <v>1024</v>
      </c>
      <c r="F4706" s="275" t="s">
        <v>457</v>
      </c>
      <c r="G4706" s="275">
        <v>1</v>
      </c>
      <c r="H4706" s="275">
        <f>ROUND('Binning-NTC-Derating'!E85,0)</f>
        <v>6078</v>
      </c>
      <c r="I4706" s="276" t="s">
        <v>6343</v>
      </c>
      <c r="J4706" s="276">
        <f t="shared" si="73"/>
        <v>566</v>
      </c>
      <c r="K4706" s="277" t="s">
        <v>5177</v>
      </c>
    </row>
    <row r="4707" spans="1:11" x14ac:dyDescent="0.15">
      <c r="A4707" s="274">
        <v>4706</v>
      </c>
      <c r="B4707" s="275" t="s">
        <v>5240</v>
      </c>
      <c r="C4707" s="275" t="s">
        <v>457</v>
      </c>
      <c r="D4707" s="275">
        <v>0</v>
      </c>
      <c r="E4707" s="275">
        <v>1024</v>
      </c>
      <c r="F4707" s="275" t="s">
        <v>457</v>
      </c>
      <c r="G4707" s="275">
        <v>1</v>
      </c>
      <c r="H4707" s="275">
        <f>ROUND('Binning-NTC-Derating'!E86,0)</f>
        <v>8882</v>
      </c>
      <c r="I4707" s="276" t="s">
        <v>6343</v>
      </c>
      <c r="J4707" s="276">
        <f t="shared" si="73"/>
        <v>658</v>
      </c>
      <c r="K4707" s="277" t="s">
        <v>5177</v>
      </c>
    </row>
    <row r="4708" spans="1:11" x14ac:dyDescent="0.15">
      <c r="A4708" s="274">
        <v>4707</v>
      </c>
      <c r="B4708" s="275" t="s">
        <v>5241</v>
      </c>
      <c r="C4708" s="275" t="s">
        <v>5176</v>
      </c>
      <c r="D4708" s="275">
        <v>0</v>
      </c>
      <c r="E4708" s="275">
        <v>1024</v>
      </c>
      <c r="F4708" s="275" t="s">
        <v>5176</v>
      </c>
      <c r="G4708" s="275">
        <v>1</v>
      </c>
      <c r="H4708" s="275">
        <f>ROUND('Binning-NTC-Derating'!E87,0)</f>
        <v>11570</v>
      </c>
      <c r="I4708" s="276" t="s">
        <v>6343</v>
      </c>
      <c r="J4708" s="276">
        <f t="shared" si="73"/>
        <v>717</v>
      </c>
      <c r="K4708" s="277" t="s">
        <v>5177</v>
      </c>
    </row>
    <row r="4709" spans="1:11" x14ac:dyDescent="0.15">
      <c r="A4709" s="274">
        <v>4708</v>
      </c>
      <c r="B4709" s="275" t="s">
        <v>5242</v>
      </c>
      <c r="C4709" s="275" t="s">
        <v>5176</v>
      </c>
      <c r="D4709" s="275">
        <v>0</v>
      </c>
      <c r="E4709" s="275">
        <v>1024</v>
      </c>
      <c r="F4709" s="275" t="s">
        <v>4955</v>
      </c>
      <c r="G4709" s="275">
        <v>1</v>
      </c>
      <c r="H4709" s="275">
        <v>65535</v>
      </c>
      <c r="I4709" s="276" t="s">
        <v>6343</v>
      </c>
      <c r="J4709" s="276">
        <f t="shared" si="73"/>
        <v>951</v>
      </c>
      <c r="K4709" s="277" t="s">
        <v>5177</v>
      </c>
    </row>
    <row r="4710" spans="1:11" x14ac:dyDescent="0.15">
      <c r="A4710" s="274">
        <v>4709</v>
      </c>
      <c r="B4710" s="275" t="s">
        <v>5243</v>
      </c>
      <c r="C4710" s="275" t="s">
        <v>457</v>
      </c>
      <c r="D4710" s="275">
        <v>0</v>
      </c>
      <c r="E4710" s="275">
        <v>1024</v>
      </c>
      <c r="F4710" s="275" t="s">
        <v>5176</v>
      </c>
      <c r="G4710" s="275">
        <v>1</v>
      </c>
      <c r="H4710" s="275">
        <f>ROUND('Binning-NTC-Derating'!E92,0)</f>
        <v>900</v>
      </c>
      <c r="I4710" s="276" t="s">
        <v>6343</v>
      </c>
      <c r="J4710" s="276">
        <f t="shared" si="73"/>
        <v>171</v>
      </c>
      <c r="K4710" s="277" t="s">
        <v>5177</v>
      </c>
    </row>
    <row r="4711" spans="1:11" x14ac:dyDescent="0.15">
      <c r="A4711" s="274">
        <v>4710</v>
      </c>
      <c r="B4711" s="275" t="s">
        <v>5244</v>
      </c>
      <c r="C4711" s="275" t="s">
        <v>457</v>
      </c>
      <c r="D4711" s="275">
        <v>0</v>
      </c>
      <c r="E4711" s="275">
        <v>1024</v>
      </c>
      <c r="F4711" s="275" t="s">
        <v>4955</v>
      </c>
      <c r="G4711" s="275">
        <v>1</v>
      </c>
      <c r="H4711" s="275">
        <f>ROUND('Binning-NTC-Derating'!E93,0)</f>
        <v>1620</v>
      </c>
      <c r="I4711" s="276" t="s">
        <v>6343</v>
      </c>
      <c r="J4711" s="276">
        <f t="shared" si="73"/>
        <v>262</v>
      </c>
      <c r="K4711" s="277" t="s">
        <v>5177</v>
      </c>
    </row>
    <row r="4712" spans="1:11" x14ac:dyDescent="0.15">
      <c r="A4712" s="274">
        <v>4711</v>
      </c>
      <c r="B4712" s="275" t="s">
        <v>5245</v>
      </c>
      <c r="C4712" s="275" t="s">
        <v>457</v>
      </c>
      <c r="D4712" s="275">
        <v>0</v>
      </c>
      <c r="E4712" s="275">
        <v>1024</v>
      </c>
      <c r="F4712" s="275" t="s">
        <v>457</v>
      </c>
      <c r="G4712" s="275">
        <v>1</v>
      </c>
      <c r="H4712" s="275">
        <f>ROUND('Binning-NTC-Derating'!E94,0)</f>
        <v>2844</v>
      </c>
      <c r="I4712" s="276" t="s">
        <v>6343</v>
      </c>
      <c r="J4712" s="276">
        <f t="shared" si="73"/>
        <v>380</v>
      </c>
      <c r="K4712" s="277" t="s">
        <v>5177</v>
      </c>
    </row>
    <row r="4713" spans="1:11" x14ac:dyDescent="0.15">
      <c r="A4713" s="274">
        <v>4712</v>
      </c>
      <c r="B4713" s="275" t="s">
        <v>5246</v>
      </c>
      <c r="C4713" s="275" t="s">
        <v>457</v>
      </c>
      <c r="D4713" s="275">
        <v>0</v>
      </c>
      <c r="E4713" s="275">
        <v>1024</v>
      </c>
      <c r="F4713" s="275" t="s">
        <v>457</v>
      </c>
      <c r="G4713" s="275">
        <v>1</v>
      </c>
      <c r="H4713" s="275">
        <f>ROUND('Binning-NTC-Derating'!E95,0)</f>
        <v>4383</v>
      </c>
      <c r="I4713" s="276" t="s">
        <v>6343</v>
      </c>
      <c r="J4713" s="276">
        <f t="shared" si="73"/>
        <v>484</v>
      </c>
      <c r="K4713" s="277" t="s">
        <v>5177</v>
      </c>
    </row>
    <row r="4714" spans="1:11" x14ac:dyDescent="0.15">
      <c r="A4714" s="274">
        <v>4713</v>
      </c>
      <c r="B4714" s="275" t="s">
        <v>5247</v>
      </c>
      <c r="C4714" s="275" t="s">
        <v>457</v>
      </c>
      <c r="D4714" s="275">
        <v>0</v>
      </c>
      <c r="E4714" s="275">
        <v>1024</v>
      </c>
      <c r="F4714" s="275" t="s">
        <v>457</v>
      </c>
      <c r="G4714" s="275">
        <v>1</v>
      </c>
      <c r="H4714" s="275">
        <f>ROUND('Binning-NTC-Derating'!E96,0)</f>
        <v>6078</v>
      </c>
      <c r="I4714" s="276" t="s">
        <v>6343</v>
      </c>
      <c r="J4714" s="276">
        <f t="shared" si="73"/>
        <v>566</v>
      </c>
      <c r="K4714" s="277" t="s">
        <v>5177</v>
      </c>
    </row>
    <row r="4715" spans="1:11" x14ac:dyDescent="0.15">
      <c r="A4715" s="274">
        <v>4714</v>
      </c>
      <c r="B4715" s="275" t="s">
        <v>5248</v>
      </c>
      <c r="C4715" s="275" t="s">
        <v>4955</v>
      </c>
      <c r="D4715" s="275">
        <v>0</v>
      </c>
      <c r="E4715" s="275">
        <v>1024</v>
      </c>
      <c r="F4715" s="275" t="s">
        <v>457</v>
      </c>
      <c r="G4715" s="275">
        <v>1</v>
      </c>
      <c r="H4715" s="275">
        <f>ROUND('Binning-NTC-Derating'!E97,0)</f>
        <v>8882</v>
      </c>
      <c r="I4715" s="276" t="s">
        <v>6343</v>
      </c>
      <c r="J4715" s="276">
        <f t="shared" si="73"/>
        <v>658</v>
      </c>
      <c r="K4715" s="277" t="s">
        <v>5177</v>
      </c>
    </row>
    <row r="4716" spans="1:11" x14ac:dyDescent="0.15">
      <c r="A4716" s="274">
        <v>4715</v>
      </c>
      <c r="B4716" s="275" t="s">
        <v>5249</v>
      </c>
      <c r="C4716" s="275" t="s">
        <v>457</v>
      </c>
      <c r="D4716" s="275">
        <v>0</v>
      </c>
      <c r="E4716" s="275">
        <v>1024</v>
      </c>
      <c r="F4716" s="275" t="s">
        <v>457</v>
      </c>
      <c r="G4716" s="275">
        <v>1</v>
      </c>
      <c r="H4716" s="275">
        <f>ROUND('Binning-NTC-Derating'!E98,0)</f>
        <v>11570</v>
      </c>
      <c r="I4716" s="276" t="s">
        <v>6343</v>
      </c>
      <c r="J4716" s="276">
        <f t="shared" si="73"/>
        <v>717</v>
      </c>
      <c r="K4716" s="277" t="s">
        <v>5177</v>
      </c>
    </row>
    <row r="4717" spans="1:11" x14ac:dyDescent="0.15">
      <c r="A4717" s="274">
        <v>4716</v>
      </c>
      <c r="B4717" s="275" t="s">
        <v>5250</v>
      </c>
      <c r="C4717" s="275" t="s">
        <v>5176</v>
      </c>
      <c r="D4717" s="275">
        <v>0</v>
      </c>
      <c r="E4717" s="275">
        <v>1024</v>
      </c>
      <c r="F4717" s="275" t="s">
        <v>457</v>
      </c>
      <c r="G4717" s="275">
        <v>1</v>
      </c>
      <c r="H4717" s="275">
        <v>65535</v>
      </c>
      <c r="I4717" s="276" t="s">
        <v>6343</v>
      </c>
      <c r="J4717" s="276">
        <f t="shared" si="73"/>
        <v>951</v>
      </c>
      <c r="K4717" s="277" t="s">
        <v>5177</v>
      </c>
    </row>
    <row r="4718" spans="1:11" x14ac:dyDescent="0.15">
      <c r="A4718" s="274">
        <v>4717</v>
      </c>
      <c r="B4718" s="275" t="s">
        <v>5251</v>
      </c>
      <c r="C4718" s="275" t="s">
        <v>457</v>
      </c>
      <c r="D4718" s="275">
        <v>0</v>
      </c>
      <c r="E4718" s="275">
        <v>1024</v>
      </c>
      <c r="F4718" s="275" t="s">
        <v>4955</v>
      </c>
      <c r="G4718" s="275">
        <v>1</v>
      </c>
      <c r="H4718" s="275">
        <f>ROUND('Binning-NTC-Derating'!E103,0)</f>
        <v>900</v>
      </c>
      <c r="I4718" s="276" t="s">
        <v>6343</v>
      </c>
      <c r="J4718" s="276">
        <f t="shared" si="73"/>
        <v>171</v>
      </c>
      <c r="K4718" s="277" t="s">
        <v>5177</v>
      </c>
    </row>
    <row r="4719" spans="1:11" x14ac:dyDescent="0.15">
      <c r="A4719" s="274">
        <v>4718</v>
      </c>
      <c r="B4719" s="275" t="s">
        <v>5252</v>
      </c>
      <c r="C4719" s="275" t="s">
        <v>457</v>
      </c>
      <c r="D4719" s="275">
        <v>0</v>
      </c>
      <c r="E4719" s="275">
        <v>1024</v>
      </c>
      <c r="F4719" s="275" t="s">
        <v>457</v>
      </c>
      <c r="G4719" s="275">
        <v>1</v>
      </c>
      <c r="H4719" s="275">
        <f>ROUND('Binning-NTC-Derating'!E104,0)</f>
        <v>1620</v>
      </c>
      <c r="I4719" s="276" t="s">
        <v>6343</v>
      </c>
      <c r="J4719" s="276">
        <f t="shared" si="73"/>
        <v>262</v>
      </c>
      <c r="K4719" s="277" t="s">
        <v>5177</v>
      </c>
    </row>
    <row r="4720" spans="1:11" x14ac:dyDescent="0.15">
      <c r="A4720" s="274">
        <v>4719</v>
      </c>
      <c r="B4720" s="275" t="s">
        <v>5253</v>
      </c>
      <c r="C4720" s="275" t="s">
        <v>457</v>
      </c>
      <c r="D4720" s="275">
        <v>0</v>
      </c>
      <c r="E4720" s="275">
        <v>1024</v>
      </c>
      <c r="F4720" s="275" t="s">
        <v>457</v>
      </c>
      <c r="G4720" s="275">
        <v>1</v>
      </c>
      <c r="H4720" s="275">
        <f>ROUND('Binning-NTC-Derating'!E105,0)</f>
        <v>2844</v>
      </c>
      <c r="I4720" s="276" t="s">
        <v>6343</v>
      </c>
      <c r="J4720" s="276">
        <f t="shared" si="73"/>
        <v>380</v>
      </c>
      <c r="K4720" s="277" t="s">
        <v>5177</v>
      </c>
    </row>
    <row r="4721" spans="1:11" x14ac:dyDescent="0.15">
      <c r="A4721" s="274">
        <v>4720</v>
      </c>
      <c r="B4721" s="275" t="s">
        <v>5254</v>
      </c>
      <c r="C4721" s="275" t="s">
        <v>457</v>
      </c>
      <c r="D4721" s="275">
        <v>0</v>
      </c>
      <c r="E4721" s="275">
        <v>1024</v>
      </c>
      <c r="F4721" s="275" t="s">
        <v>457</v>
      </c>
      <c r="G4721" s="275">
        <v>1</v>
      </c>
      <c r="H4721" s="275">
        <f>ROUND('Binning-NTC-Derating'!E106,0)</f>
        <v>4383</v>
      </c>
      <c r="I4721" s="276" t="s">
        <v>6343</v>
      </c>
      <c r="J4721" s="276">
        <f t="shared" si="73"/>
        <v>484</v>
      </c>
      <c r="K4721" s="277" t="s">
        <v>5177</v>
      </c>
    </row>
    <row r="4722" spans="1:11" x14ac:dyDescent="0.15">
      <c r="A4722" s="274">
        <v>4721</v>
      </c>
      <c r="B4722" s="275" t="s">
        <v>5255</v>
      </c>
      <c r="C4722" s="275" t="s">
        <v>4955</v>
      </c>
      <c r="D4722" s="275">
        <v>0</v>
      </c>
      <c r="E4722" s="275">
        <v>1024</v>
      </c>
      <c r="F4722" s="275" t="s">
        <v>457</v>
      </c>
      <c r="G4722" s="275">
        <v>1</v>
      </c>
      <c r="H4722" s="275">
        <f>ROUND('Binning-NTC-Derating'!E107,0)</f>
        <v>6078</v>
      </c>
      <c r="I4722" s="276" t="s">
        <v>6343</v>
      </c>
      <c r="J4722" s="276">
        <f t="shared" si="73"/>
        <v>566</v>
      </c>
      <c r="K4722" s="277" t="s">
        <v>5177</v>
      </c>
    </row>
    <row r="4723" spans="1:11" x14ac:dyDescent="0.15">
      <c r="A4723" s="274">
        <v>4722</v>
      </c>
      <c r="B4723" s="275" t="s">
        <v>5256</v>
      </c>
      <c r="C4723" s="275" t="s">
        <v>5176</v>
      </c>
      <c r="D4723" s="275">
        <v>0</v>
      </c>
      <c r="E4723" s="275">
        <v>1024</v>
      </c>
      <c r="F4723" s="275" t="s">
        <v>4955</v>
      </c>
      <c r="G4723" s="275">
        <v>1</v>
      </c>
      <c r="H4723" s="275">
        <f>ROUND('Binning-NTC-Derating'!E108,0)</f>
        <v>8882</v>
      </c>
      <c r="I4723" s="276" t="s">
        <v>6343</v>
      </c>
      <c r="J4723" s="276">
        <f t="shared" si="73"/>
        <v>658</v>
      </c>
      <c r="K4723" s="277" t="s">
        <v>5177</v>
      </c>
    </row>
    <row r="4724" spans="1:11" x14ac:dyDescent="0.15">
      <c r="A4724" s="274">
        <v>4723</v>
      </c>
      <c r="B4724" s="275" t="s">
        <v>5257</v>
      </c>
      <c r="C4724" s="275" t="s">
        <v>457</v>
      </c>
      <c r="D4724" s="275">
        <v>0</v>
      </c>
      <c r="E4724" s="275">
        <v>1024</v>
      </c>
      <c r="F4724" s="275" t="s">
        <v>5176</v>
      </c>
      <c r="G4724" s="275">
        <v>1</v>
      </c>
      <c r="H4724" s="275">
        <f>ROUND('Binning-NTC-Derating'!E109,0)</f>
        <v>11570</v>
      </c>
      <c r="I4724" s="276" t="s">
        <v>6343</v>
      </c>
      <c r="J4724" s="276">
        <f t="shared" si="73"/>
        <v>717</v>
      </c>
      <c r="K4724" s="277" t="s">
        <v>5177</v>
      </c>
    </row>
    <row r="4725" spans="1:11" x14ac:dyDescent="0.15">
      <c r="A4725" s="274">
        <v>4724</v>
      </c>
      <c r="B4725" s="275" t="s">
        <v>5258</v>
      </c>
      <c r="C4725" s="275" t="s">
        <v>457</v>
      </c>
      <c r="D4725" s="275">
        <v>0</v>
      </c>
      <c r="E4725" s="275">
        <v>1024</v>
      </c>
      <c r="F4725" s="275" t="s">
        <v>457</v>
      </c>
      <c r="G4725" s="275">
        <v>1</v>
      </c>
      <c r="H4725" s="275">
        <v>65535</v>
      </c>
      <c r="I4725" s="276" t="s">
        <v>6343</v>
      </c>
      <c r="J4725" s="276">
        <f t="shared" si="73"/>
        <v>951</v>
      </c>
      <c r="K4725" s="277" t="s">
        <v>5177</v>
      </c>
    </row>
    <row r="4726" spans="1:11" x14ac:dyDescent="0.15">
      <c r="A4726" s="274">
        <v>4725</v>
      </c>
      <c r="B4726" s="275" t="s">
        <v>5259</v>
      </c>
      <c r="C4726" s="275" t="s">
        <v>5176</v>
      </c>
      <c r="D4726" s="275">
        <v>0</v>
      </c>
      <c r="E4726" s="275">
        <v>1024</v>
      </c>
      <c r="F4726" s="275" t="s">
        <v>5176</v>
      </c>
      <c r="G4726" s="275">
        <v>1</v>
      </c>
      <c r="H4726" s="275">
        <f>ROUND('Binning-NTC-Derating'!E114,0)</f>
        <v>900</v>
      </c>
      <c r="I4726" s="276" t="s">
        <v>6343</v>
      </c>
      <c r="J4726" s="276">
        <f t="shared" si="73"/>
        <v>171</v>
      </c>
      <c r="K4726" s="277" t="s">
        <v>5177</v>
      </c>
    </row>
    <row r="4727" spans="1:11" x14ac:dyDescent="0.15">
      <c r="A4727" s="274">
        <v>4726</v>
      </c>
      <c r="B4727" s="275" t="s">
        <v>5260</v>
      </c>
      <c r="C4727" s="275" t="s">
        <v>457</v>
      </c>
      <c r="D4727" s="275">
        <v>0</v>
      </c>
      <c r="E4727" s="275">
        <v>1024</v>
      </c>
      <c r="F4727" s="275" t="s">
        <v>5176</v>
      </c>
      <c r="G4727" s="275">
        <v>1</v>
      </c>
      <c r="H4727" s="275">
        <f>ROUND('Binning-NTC-Derating'!E115,0)</f>
        <v>1620</v>
      </c>
      <c r="I4727" s="276" t="s">
        <v>6343</v>
      </c>
      <c r="J4727" s="276">
        <f t="shared" si="73"/>
        <v>262</v>
      </c>
      <c r="K4727" s="277" t="s">
        <v>5177</v>
      </c>
    </row>
    <row r="4728" spans="1:11" x14ac:dyDescent="0.15">
      <c r="A4728" s="274">
        <v>4727</v>
      </c>
      <c r="B4728" s="275" t="s">
        <v>5261</v>
      </c>
      <c r="C4728" s="275" t="s">
        <v>5176</v>
      </c>
      <c r="D4728" s="275">
        <v>0</v>
      </c>
      <c r="E4728" s="275">
        <v>1024</v>
      </c>
      <c r="F4728" s="275" t="s">
        <v>457</v>
      </c>
      <c r="G4728" s="275">
        <v>1</v>
      </c>
      <c r="H4728" s="275">
        <f>ROUND('Binning-NTC-Derating'!E116,0)</f>
        <v>2844</v>
      </c>
      <c r="I4728" s="276" t="s">
        <v>6343</v>
      </c>
      <c r="J4728" s="276">
        <f t="shared" si="73"/>
        <v>380</v>
      </c>
      <c r="K4728" s="277" t="s">
        <v>5177</v>
      </c>
    </row>
    <row r="4729" spans="1:11" x14ac:dyDescent="0.15">
      <c r="A4729" s="274">
        <v>4728</v>
      </c>
      <c r="B4729" s="275" t="s">
        <v>5262</v>
      </c>
      <c r="C4729" s="275" t="s">
        <v>457</v>
      </c>
      <c r="D4729" s="275">
        <v>0</v>
      </c>
      <c r="E4729" s="275">
        <v>1024</v>
      </c>
      <c r="F4729" s="275" t="s">
        <v>457</v>
      </c>
      <c r="G4729" s="275">
        <v>1</v>
      </c>
      <c r="H4729" s="275">
        <f>ROUND('Binning-NTC-Derating'!E117,0)</f>
        <v>4383</v>
      </c>
      <c r="I4729" s="276" t="s">
        <v>6343</v>
      </c>
      <c r="J4729" s="276">
        <f t="shared" si="73"/>
        <v>484</v>
      </c>
      <c r="K4729" s="277" t="s">
        <v>5177</v>
      </c>
    </row>
    <row r="4730" spans="1:11" x14ac:dyDescent="0.15">
      <c r="A4730" s="274">
        <v>4729</v>
      </c>
      <c r="B4730" s="275" t="s">
        <v>5263</v>
      </c>
      <c r="C4730" s="275" t="s">
        <v>5176</v>
      </c>
      <c r="D4730" s="275">
        <v>0</v>
      </c>
      <c r="E4730" s="275">
        <v>1024</v>
      </c>
      <c r="F4730" s="275" t="s">
        <v>457</v>
      </c>
      <c r="G4730" s="275">
        <v>1</v>
      </c>
      <c r="H4730" s="275">
        <f>ROUND('Binning-NTC-Derating'!E118,0)</f>
        <v>6078</v>
      </c>
      <c r="I4730" s="276" t="s">
        <v>6343</v>
      </c>
      <c r="J4730" s="276">
        <f t="shared" si="73"/>
        <v>566</v>
      </c>
      <c r="K4730" s="277" t="s">
        <v>5177</v>
      </c>
    </row>
    <row r="4731" spans="1:11" x14ac:dyDescent="0.15">
      <c r="A4731" s="274">
        <v>4730</v>
      </c>
      <c r="B4731" s="275" t="s">
        <v>5264</v>
      </c>
      <c r="C4731" s="275" t="s">
        <v>457</v>
      </c>
      <c r="D4731" s="275">
        <v>0</v>
      </c>
      <c r="E4731" s="275">
        <v>1024</v>
      </c>
      <c r="F4731" s="275" t="s">
        <v>457</v>
      </c>
      <c r="G4731" s="275">
        <v>1</v>
      </c>
      <c r="H4731" s="275">
        <f>ROUND('Binning-NTC-Derating'!E119,0)</f>
        <v>8882</v>
      </c>
      <c r="I4731" s="276" t="s">
        <v>6343</v>
      </c>
      <c r="J4731" s="276">
        <f t="shared" si="73"/>
        <v>658</v>
      </c>
      <c r="K4731" s="277" t="s">
        <v>5177</v>
      </c>
    </row>
    <row r="4732" spans="1:11" x14ac:dyDescent="0.15">
      <c r="A4732" s="274">
        <v>4731</v>
      </c>
      <c r="B4732" s="275" t="s">
        <v>5265</v>
      </c>
      <c r="C4732" s="275" t="s">
        <v>4955</v>
      </c>
      <c r="D4732" s="275">
        <v>0</v>
      </c>
      <c r="E4732" s="275">
        <v>1024</v>
      </c>
      <c r="F4732" s="275" t="s">
        <v>457</v>
      </c>
      <c r="G4732" s="275">
        <v>1</v>
      </c>
      <c r="H4732" s="275">
        <f>ROUND('Binning-NTC-Derating'!E120,0)</f>
        <v>11570</v>
      </c>
      <c r="I4732" s="276" t="s">
        <v>6343</v>
      </c>
      <c r="J4732" s="276">
        <f t="shared" si="73"/>
        <v>717</v>
      </c>
      <c r="K4732" s="277" t="s">
        <v>5177</v>
      </c>
    </row>
    <row r="4733" spans="1:11" x14ac:dyDescent="0.15">
      <c r="A4733" s="274">
        <v>4732</v>
      </c>
      <c r="B4733" s="275" t="s">
        <v>5266</v>
      </c>
      <c r="C4733" s="275" t="s">
        <v>457</v>
      </c>
      <c r="D4733" s="275">
        <v>0</v>
      </c>
      <c r="E4733" s="275">
        <v>1024</v>
      </c>
      <c r="F4733" s="275" t="s">
        <v>457</v>
      </c>
      <c r="G4733" s="275">
        <v>1</v>
      </c>
      <c r="H4733" s="275">
        <v>65535</v>
      </c>
      <c r="I4733" s="276" t="s">
        <v>6343</v>
      </c>
      <c r="J4733" s="276">
        <f t="shared" si="73"/>
        <v>951</v>
      </c>
      <c r="K4733" s="277" t="s">
        <v>5177</v>
      </c>
    </row>
    <row r="4734" spans="1:11" x14ac:dyDescent="0.15">
      <c r="A4734" s="274">
        <v>4733</v>
      </c>
      <c r="B4734" s="275" t="s">
        <v>5267</v>
      </c>
      <c r="C4734" s="275" t="s">
        <v>5176</v>
      </c>
      <c r="D4734" s="275">
        <v>0</v>
      </c>
      <c r="E4734" s="275">
        <v>1024</v>
      </c>
      <c r="F4734" s="275" t="s">
        <v>457</v>
      </c>
      <c r="G4734" s="275">
        <v>1</v>
      </c>
      <c r="H4734" s="275">
        <f>ROUND('Binning-NTC-Derating'!E125,0)</f>
        <v>900</v>
      </c>
      <c r="I4734" s="276" t="s">
        <v>6343</v>
      </c>
      <c r="J4734" s="276">
        <f t="shared" si="73"/>
        <v>171</v>
      </c>
      <c r="K4734" s="277" t="s">
        <v>5177</v>
      </c>
    </row>
    <row r="4735" spans="1:11" x14ac:dyDescent="0.15">
      <c r="A4735" s="274">
        <v>4734</v>
      </c>
      <c r="B4735" s="275" t="s">
        <v>5268</v>
      </c>
      <c r="C4735" s="275" t="s">
        <v>457</v>
      </c>
      <c r="D4735" s="275">
        <v>0</v>
      </c>
      <c r="E4735" s="275">
        <v>1024</v>
      </c>
      <c r="F4735" s="275" t="s">
        <v>5176</v>
      </c>
      <c r="G4735" s="275">
        <v>1</v>
      </c>
      <c r="H4735" s="275">
        <f>ROUND('Binning-NTC-Derating'!E126,0)</f>
        <v>1620</v>
      </c>
      <c r="I4735" s="276" t="s">
        <v>6343</v>
      </c>
      <c r="J4735" s="276">
        <f t="shared" si="73"/>
        <v>262</v>
      </c>
      <c r="K4735" s="277" t="s">
        <v>5177</v>
      </c>
    </row>
    <row r="4736" spans="1:11" x14ac:dyDescent="0.15">
      <c r="A4736" s="274">
        <v>4735</v>
      </c>
      <c r="B4736" s="275" t="s">
        <v>5269</v>
      </c>
      <c r="C4736" s="275" t="s">
        <v>5176</v>
      </c>
      <c r="D4736" s="275">
        <v>0</v>
      </c>
      <c r="E4736" s="275">
        <v>1024</v>
      </c>
      <c r="F4736" s="275" t="s">
        <v>5176</v>
      </c>
      <c r="G4736" s="275">
        <v>1</v>
      </c>
      <c r="H4736" s="275">
        <f>ROUND('Binning-NTC-Derating'!E127,0)</f>
        <v>2844</v>
      </c>
      <c r="I4736" s="276" t="s">
        <v>6343</v>
      </c>
      <c r="J4736" s="276">
        <f t="shared" si="73"/>
        <v>380</v>
      </c>
      <c r="K4736" s="277" t="s">
        <v>5177</v>
      </c>
    </row>
    <row r="4737" spans="1:11" x14ac:dyDescent="0.15">
      <c r="A4737" s="274">
        <v>4736</v>
      </c>
      <c r="B4737" s="275" t="s">
        <v>5270</v>
      </c>
      <c r="C4737" s="275" t="s">
        <v>5176</v>
      </c>
      <c r="D4737" s="275">
        <v>0</v>
      </c>
      <c r="E4737" s="275">
        <v>1024</v>
      </c>
      <c r="F4737" s="275" t="s">
        <v>457</v>
      </c>
      <c r="G4737" s="275">
        <v>1</v>
      </c>
      <c r="H4737" s="275">
        <f>ROUND('Binning-NTC-Derating'!E128,0)</f>
        <v>4383</v>
      </c>
      <c r="I4737" s="276" t="s">
        <v>6343</v>
      </c>
      <c r="J4737" s="276">
        <f t="shared" si="73"/>
        <v>484</v>
      </c>
      <c r="K4737" s="277" t="s">
        <v>5177</v>
      </c>
    </row>
    <row r="4738" spans="1:11" x14ac:dyDescent="0.15">
      <c r="A4738" s="274">
        <v>4737</v>
      </c>
      <c r="B4738" s="275" t="s">
        <v>5271</v>
      </c>
      <c r="C4738" s="275" t="s">
        <v>4955</v>
      </c>
      <c r="D4738" s="275">
        <v>0</v>
      </c>
      <c r="E4738" s="275">
        <v>1024</v>
      </c>
      <c r="F4738" s="275" t="s">
        <v>457</v>
      </c>
      <c r="G4738" s="275">
        <v>1</v>
      </c>
      <c r="H4738" s="275">
        <f>ROUND('Binning-NTC-Derating'!E129,0)</f>
        <v>6078</v>
      </c>
      <c r="I4738" s="276" t="s">
        <v>6343</v>
      </c>
      <c r="J4738" s="276">
        <f t="shared" si="73"/>
        <v>566</v>
      </c>
      <c r="K4738" s="277" t="s">
        <v>5177</v>
      </c>
    </row>
    <row r="4739" spans="1:11" x14ac:dyDescent="0.15">
      <c r="A4739" s="274">
        <v>4738</v>
      </c>
      <c r="B4739" s="275" t="s">
        <v>5272</v>
      </c>
      <c r="C4739" s="275" t="s">
        <v>457</v>
      </c>
      <c r="D4739" s="275">
        <v>0</v>
      </c>
      <c r="E4739" s="275">
        <v>1024</v>
      </c>
      <c r="F4739" s="275" t="s">
        <v>457</v>
      </c>
      <c r="G4739" s="275">
        <v>1</v>
      </c>
      <c r="H4739" s="275">
        <f>ROUND('Binning-NTC-Derating'!E130,0)</f>
        <v>8882</v>
      </c>
      <c r="I4739" s="276" t="s">
        <v>6343</v>
      </c>
      <c r="J4739" s="276">
        <f t="shared" si="73"/>
        <v>658</v>
      </c>
      <c r="K4739" s="277" t="s">
        <v>5177</v>
      </c>
    </row>
    <row r="4740" spans="1:11" x14ac:dyDescent="0.15">
      <c r="A4740" s="274">
        <v>4739</v>
      </c>
      <c r="B4740" s="275" t="s">
        <v>5273</v>
      </c>
      <c r="C4740" s="275" t="s">
        <v>4955</v>
      </c>
      <c r="D4740" s="275">
        <v>0</v>
      </c>
      <c r="E4740" s="275">
        <v>1024</v>
      </c>
      <c r="F4740" s="275" t="s">
        <v>457</v>
      </c>
      <c r="G4740" s="275">
        <v>1</v>
      </c>
      <c r="H4740" s="275">
        <f>ROUND('Binning-NTC-Derating'!E131,0)</f>
        <v>11570</v>
      </c>
      <c r="I4740" s="276" t="s">
        <v>6343</v>
      </c>
      <c r="J4740" s="276">
        <f t="shared" si="73"/>
        <v>717</v>
      </c>
      <c r="K4740" s="277" t="s">
        <v>5810</v>
      </c>
    </row>
    <row r="4741" spans="1:11" x14ac:dyDescent="0.15">
      <c r="A4741" s="274">
        <v>4740</v>
      </c>
      <c r="B4741" s="275" t="s">
        <v>6348</v>
      </c>
      <c r="C4741" s="282" t="s">
        <v>4905</v>
      </c>
      <c r="D4741" s="275">
        <v>0</v>
      </c>
      <c r="E4741" s="275">
        <v>255</v>
      </c>
      <c r="F4741" s="275" t="s">
        <v>4935</v>
      </c>
      <c r="G4741" s="275">
        <v>1</v>
      </c>
      <c r="H4741" s="275" t="str">
        <f>'Binning-NTC-Derating'!G4</f>
        <v>NU</v>
      </c>
      <c r="I4741" s="276" t="s">
        <v>6349</v>
      </c>
      <c r="J4741" s="276"/>
      <c r="K4741" s="277"/>
    </row>
    <row r="4742" spans="1:11" x14ac:dyDescent="0.15">
      <c r="A4742" s="274">
        <v>4741</v>
      </c>
      <c r="B4742" s="275" t="s">
        <v>5278</v>
      </c>
      <c r="C4742" s="282" t="s">
        <v>4905</v>
      </c>
      <c r="D4742" s="275">
        <v>0</v>
      </c>
      <c r="E4742" s="275">
        <v>255</v>
      </c>
      <c r="F4742" s="275" t="s">
        <v>4935</v>
      </c>
      <c r="G4742" s="275">
        <v>1</v>
      </c>
      <c r="H4742" s="275" t="str">
        <f>'Binning-NTC-Derating'!G5</f>
        <v>NU</v>
      </c>
      <c r="I4742" s="276" t="s">
        <v>6349</v>
      </c>
      <c r="J4742" s="276">
        <f>IF(H4742="NU",65535,H4742)</f>
        <v>65535</v>
      </c>
      <c r="K4742" s="277"/>
    </row>
    <row r="4743" spans="1:11" x14ac:dyDescent="0.15">
      <c r="A4743" s="274">
        <v>4742</v>
      </c>
      <c r="B4743" s="275" t="s">
        <v>5279</v>
      </c>
      <c r="C4743" s="282" t="s">
        <v>4905</v>
      </c>
      <c r="D4743" s="275">
        <v>0</v>
      </c>
      <c r="E4743" s="275">
        <v>255</v>
      </c>
      <c r="F4743" s="275" t="s">
        <v>4935</v>
      </c>
      <c r="G4743" s="275">
        <v>1</v>
      </c>
      <c r="H4743" s="275" t="str">
        <f>'Binning-NTC-Derating'!G6</f>
        <v>NU</v>
      </c>
      <c r="I4743" s="276" t="s">
        <v>6349</v>
      </c>
      <c r="J4743" s="276">
        <f t="shared" ref="J4743:J4806" si="74">IF(H4743="NU",65535,H4743)</f>
        <v>65535</v>
      </c>
      <c r="K4743" s="277"/>
    </row>
    <row r="4744" spans="1:11" x14ac:dyDescent="0.15">
      <c r="A4744" s="274">
        <v>4743</v>
      </c>
      <c r="B4744" s="275" t="s">
        <v>5280</v>
      </c>
      <c r="C4744" s="282" t="s">
        <v>4905</v>
      </c>
      <c r="D4744" s="275">
        <v>0</v>
      </c>
      <c r="E4744" s="275">
        <v>255</v>
      </c>
      <c r="F4744" s="275" t="s">
        <v>4935</v>
      </c>
      <c r="G4744" s="275">
        <v>1</v>
      </c>
      <c r="H4744" s="275" t="str">
        <f>'Binning-NTC-Derating'!G7</f>
        <v>NU</v>
      </c>
      <c r="I4744" s="276" t="s">
        <v>6349</v>
      </c>
      <c r="J4744" s="276">
        <f t="shared" si="74"/>
        <v>65535</v>
      </c>
      <c r="K4744" s="277"/>
    </row>
    <row r="4745" spans="1:11" x14ac:dyDescent="0.15">
      <c r="A4745" s="274">
        <v>4744</v>
      </c>
      <c r="B4745" s="275" t="s">
        <v>5281</v>
      </c>
      <c r="C4745" s="282" t="s">
        <v>4905</v>
      </c>
      <c r="D4745" s="275">
        <v>0</v>
      </c>
      <c r="E4745" s="275">
        <v>255</v>
      </c>
      <c r="F4745" s="275" t="s">
        <v>4935</v>
      </c>
      <c r="G4745" s="275">
        <v>1</v>
      </c>
      <c r="H4745" s="275" t="str">
        <f>'Binning-NTC-Derating'!G8</f>
        <v>NU</v>
      </c>
      <c r="I4745" s="276" t="s">
        <v>6349</v>
      </c>
      <c r="J4745" s="276">
        <f t="shared" si="74"/>
        <v>65535</v>
      </c>
      <c r="K4745" s="277"/>
    </row>
    <row r="4746" spans="1:11" x14ac:dyDescent="0.15">
      <c r="A4746" s="274">
        <v>4745</v>
      </c>
      <c r="B4746" s="275" t="s">
        <v>5282</v>
      </c>
      <c r="C4746" s="282" t="s">
        <v>4905</v>
      </c>
      <c r="D4746" s="275">
        <v>0</v>
      </c>
      <c r="E4746" s="275">
        <v>255</v>
      </c>
      <c r="F4746" s="275" t="s">
        <v>4935</v>
      </c>
      <c r="G4746" s="275">
        <v>1</v>
      </c>
      <c r="H4746" s="275" t="str">
        <f>'Binning-NTC-Derating'!G9</f>
        <v>NU</v>
      </c>
      <c r="I4746" s="276" t="s">
        <v>6349</v>
      </c>
      <c r="J4746" s="276">
        <f t="shared" si="74"/>
        <v>65535</v>
      </c>
      <c r="K4746" s="277"/>
    </row>
    <row r="4747" spans="1:11" x14ac:dyDescent="0.15">
      <c r="A4747" s="274">
        <v>4746</v>
      </c>
      <c r="B4747" s="275" t="s">
        <v>5283</v>
      </c>
      <c r="C4747" s="282" t="s">
        <v>4905</v>
      </c>
      <c r="D4747" s="275">
        <v>0</v>
      </c>
      <c r="E4747" s="275">
        <v>255</v>
      </c>
      <c r="F4747" s="275" t="s">
        <v>4935</v>
      </c>
      <c r="G4747" s="275">
        <v>1</v>
      </c>
      <c r="H4747" s="275" t="str">
        <f>'Binning-NTC-Derating'!G10</f>
        <v>NU</v>
      </c>
      <c r="I4747" s="276" t="s">
        <v>6349</v>
      </c>
      <c r="J4747" s="276">
        <f t="shared" si="74"/>
        <v>65535</v>
      </c>
      <c r="K4747" s="277"/>
    </row>
    <row r="4748" spans="1:11" x14ac:dyDescent="0.15">
      <c r="A4748" s="274">
        <v>4747</v>
      </c>
      <c r="B4748" s="275" t="s">
        <v>5284</v>
      </c>
      <c r="C4748" s="282" t="s">
        <v>4905</v>
      </c>
      <c r="D4748" s="275">
        <v>0</v>
      </c>
      <c r="E4748" s="275">
        <v>255</v>
      </c>
      <c r="F4748" s="275" t="s">
        <v>4935</v>
      </c>
      <c r="G4748" s="275">
        <v>1</v>
      </c>
      <c r="H4748" s="275">
        <f>'Binning-NTC-Derating'!G15</f>
        <v>5</v>
      </c>
      <c r="I4748" s="276" t="s">
        <v>6349</v>
      </c>
      <c r="J4748" s="276">
        <f t="shared" si="74"/>
        <v>5</v>
      </c>
      <c r="K4748" s="277"/>
    </row>
    <row r="4749" spans="1:11" x14ac:dyDescent="0.15">
      <c r="A4749" s="274">
        <v>4748</v>
      </c>
      <c r="B4749" s="275" t="s">
        <v>5285</v>
      </c>
      <c r="C4749" s="282" t="s">
        <v>4905</v>
      </c>
      <c r="D4749" s="275">
        <v>0</v>
      </c>
      <c r="E4749" s="275">
        <v>255</v>
      </c>
      <c r="F4749" s="275" t="s">
        <v>4935</v>
      </c>
      <c r="G4749" s="275">
        <v>1</v>
      </c>
      <c r="H4749" s="275">
        <f>'Binning-NTC-Derating'!G16</f>
        <v>30</v>
      </c>
      <c r="I4749" s="276" t="s">
        <v>6349</v>
      </c>
      <c r="J4749" s="276">
        <f t="shared" si="74"/>
        <v>30</v>
      </c>
      <c r="K4749" s="277"/>
    </row>
    <row r="4750" spans="1:11" x14ac:dyDescent="0.15">
      <c r="A4750" s="274">
        <v>4749</v>
      </c>
      <c r="B4750" s="275" t="s">
        <v>5286</v>
      </c>
      <c r="C4750" s="282" t="s">
        <v>4905</v>
      </c>
      <c r="D4750" s="275">
        <v>0</v>
      </c>
      <c r="E4750" s="275">
        <v>255</v>
      </c>
      <c r="F4750" s="275" t="s">
        <v>4935</v>
      </c>
      <c r="G4750" s="275">
        <v>1</v>
      </c>
      <c r="H4750" s="275">
        <f>'Binning-NTC-Derating'!G17</f>
        <v>70</v>
      </c>
      <c r="I4750" s="276" t="s">
        <v>6349</v>
      </c>
      <c r="J4750" s="276">
        <f t="shared" si="74"/>
        <v>70</v>
      </c>
      <c r="K4750" s="277"/>
    </row>
    <row r="4751" spans="1:11" x14ac:dyDescent="0.15">
      <c r="A4751" s="274">
        <v>4750</v>
      </c>
      <c r="B4751" s="275" t="s">
        <v>5287</v>
      </c>
      <c r="C4751" s="282" t="s">
        <v>4905</v>
      </c>
      <c r="D4751" s="275">
        <v>0</v>
      </c>
      <c r="E4751" s="275">
        <v>255</v>
      </c>
      <c r="F4751" s="275" t="s">
        <v>4935</v>
      </c>
      <c r="G4751" s="275">
        <v>1</v>
      </c>
      <c r="H4751" s="275">
        <f>'Binning-NTC-Derating'!G18</f>
        <v>110</v>
      </c>
      <c r="I4751" s="276" t="s">
        <v>6349</v>
      </c>
      <c r="J4751" s="276">
        <f t="shared" si="74"/>
        <v>110</v>
      </c>
      <c r="K4751" s="277"/>
    </row>
    <row r="4752" spans="1:11" x14ac:dyDescent="0.15">
      <c r="A4752" s="274">
        <v>4751</v>
      </c>
      <c r="B4752" s="275" t="s">
        <v>5288</v>
      </c>
      <c r="C4752" s="282" t="s">
        <v>4905</v>
      </c>
      <c r="D4752" s="275">
        <v>0</v>
      </c>
      <c r="E4752" s="275">
        <v>255</v>
      </c>
      <c r="F4752" s="275" t="s">
        <v>4935</v>
      </c>
      <c r="G4752" s="275">
        <v>1</v>
      </c>
      <c r="H4752" s="275">
        <f>'Binning-NTC-Derating'!G19</f>
        <v>150</v>
      </c>
      <c r="I4752" s="276" t="s">
        <v>6349</v>
      </c>
      <c r="J4752" s="276">
        <f t="shared" si="74"/>
        <v>150</v>
      </c>
      <c r="K4752" s="277"/>
    </row>
    <row r="4753" spans="1:11" x14ac:dyDescent="0.15">
      <c r="A4753" s="274">
        <v>4752</v>
      </c>
      <c r="B4753" s="275" t="s">
        <v>5289</v>
      </c>
      <c r="C4753" s="282" t="s">
        <v>4905</v>
      </c>
      <c r="D4753" s="275">
        <v>0</v>
      </c>
      <c r="E4753" s="275">
        <v>255</v>
      </c>
      <c r="F4753" s="275" t="s">
        <v>4935</v>
      </c>
      <c r="G4753" s="275">
        <v>1</v>
      </c>
      <c r="H4753" s="275">
        <f>'Binning-NTC-Derating'!G20</f>
        <v>190</v>
      </c>
      <c r="I4753" s="276" t="s">
        <v>6349</v>
      </c>
      <c r="J4753" s="276">
        <f t="shared" si="74"/>
        <v>190</v>
      </c>
      <c r="K4753" s="277"/>
    </row>
    <row r="4754" spans="1:11" x14ac:dyDescent="0.15">
      <c r="A4754" s="274">
        <v>4753</v>
      </c>
      <c r="B4754" s="275" t="s">
        <v>5290</v>
      </c>
      <c r="C4754" s="282" t="s">
        <v>4905</v>
      </c>
      <c r="D4754" s="275">
        <v>0</v>
      </c>
      <c r="E4754" s="275">
        <v>255</v>
      </c>
      <c r="F4754" s="275" t="s">
        <v>4935</v>
      </c>
      <c r="G4754" s="275">
        <v>1</v>
      </c>
      <c r="H4754" s="275">
        <f>'Binning-NTC-Derating'!G21</f>
        <v>230</v>
      </c>
      <c r="I4754" s="276" t="s">
        <v>6349</v>
      </c>
      <c r="J4754" s="276">
        <f t="shared" si="74"/>
        <v>230</v>
      </c>
      <c r="K4754" s="277"/>
    </row>
    <row r="4755" spans="1:11" x14ac:dyDescent="0.15">
      <c r="A4755" s="274">
        <v>4754</v>
      </c>
      <c r="B4755" s="275" t="s">
        <v>5291</v>
      </c>
      <c r="C4755" s="282" t="s">
        <v>4905</v>
      </c>
      <c r="D4755" s="275">
        <v>0</v>
      </c>
      <c r="E4755" s="275">
        <v>255</v>
      </c>
      <c r="F4755" s="275" t="s">
        <v>4935</v>
      </c>
      <c r="G4755" s="275">
        <v>1</v>
      </c>
      <c r="H4755" s="275">
        <f>'Binning-NTC-Derating'!G26</f>
        <v>5</v>
      </c>
      <c r="I4755" s="276" t="s">
        <v>6349</v>
      </c>
      <c r="J4755" s="276">
        <f t="shared" si="74"/>
        <v>5</v>
      </c>
      <c r="K4755" s="277"/>
    </row>
    <row r="4756" spans="1:11" x14ac:dyDescent="0.15">
      <c r="A4756" s="274">
        <v>4755</v>
      </c>
      <c r="B4756" s="275" t="s">
        <v>5292</v>
      </c>
      <c r="C4756" s="282" t="s">
        <v>4905</v>
      </c>
      <c r="D4756" s="275">
        <v>0</v>
      </c>
      <c r="E4756" s="275">
        <v>255</v>
      </c>
      <c r="F4756" s="275" t="s">
        <v>4935</v>
      </c>
      <c r="G4756" s="275">
        <v>1</v>
      </c>
      <c r="H4756" s="275">
        <f>'Binning-NTC-Derating'!G27</f>
        <v>30</v>
      </c>
      <c r="I4756" s="276" t="s">
        <v>6349</v>
      </c>
      <c r="J4756" s="276">
        <f t="shared" si="74"/>
        <v>30</v>
      </c>
      <c r="K4756" s="277"/>
    </row>
    <row r="4757" spans="1:11" x14ac:dyDescent="0.15">
      <c r="A4757" s="274">
        <v>4756</v>
      </c>
      <c r="B4757" s="275" t="s">
        <v>5293</v>
      </c>
      <c r="C4757" s="282" t="s">
        <v>4905</v>
      </c>
      <c r="D4757" s="275">
        <v>0</v>
      </c>
      <c r="E4757" s="275">
        <v>255</v>
      </c>
      <c r="F4757" s="275" t="s">
        <v>4935</v>
      </c>
      <c r="G4757" s="275">
        <v>1</v>
      </c>
      <c r="H4757" s="275">
        <f>'Binning-NTC-Derating'!G28</f>
        <v>70</v>
      </c>
      <c r="I4757" s="276" t="s">
        <v>6349</v>
      </c>
      <c r="J4757" s="276">
        <f t="shared" si="74"/>
        <v>70</v>
      </c>
      <c r="K4757" s="277"/>
    </row>
    <row r="4758" spans="1:11" x14ac:dyDescent="0.15">
      <c r="A4758" s="274">
        <v>4757</v>
      </c>
      <c r="B4758" s="275" t="s">
        <v>5294</v>
      </c>
      <c r="C4758" s="282" t="s">
        <v>4905</v>
      </c>
      <c r="D4758" s="275">
        <v>0</v>
      </c>
      <c r="E4758" s="275">
        <v>255</v>
      </c>
      <c r="F4758" s="275" t="s">
        <v>4935</v>
      </c>
      <c r="G4758" s="275">
        <v>1</v>
      </c>
      <c r="H4758" s="275">
        <f>'Binning-NTC-Derating'!G29</f>
        <v>110</v>
      </c>
      <c r="I4758" s="276" t="s">
        <v>6349</v>
      </c>
      <c r="J4758" s="276">
        <f t="shared" si="74"/>
        <v>110</v>
      </c>
      <c r="K4758" s="277"/>
    </row>
    <row r="4759" spans="1:11" x14ac:dyDescent="0.15">
      <c r="A4759" s="274">
        <v>4758</v>
      </c>
      <c r="B4759" s="275" t="s">
        <v>5295</v>
      </c>
      <c r="C4759" s="282" t="s">
        <v>4905</v>
      </c>
      <c r="D4759" s="275">
        <v>0</v>
      </c>
      <c r="E4759" s="275">
        <v>255</v>
      </c>
      <c r="F4759" s="275" t="s">
        <v>4935</v>
      </c>
      <c r="G4759" s="275">
        <v>1</v>
      </c>
      <c r="H4759" s="275">
        <f>'Binning-NTC-Derating'!G30</f>
        <v>150</v>
      </c>
      <c r="I4759" s="276" t="s">
        <v>6349</v>
      </c>
      <c r="J4759" s="276">
        <f t="shared" si="74"/>
        <v>150</v>
      </c>
      <c r="K4759" s="277"/>
    </row>
    <row r="4760" spans="1:11" x14ac:dyDescent="0.15">
      <c r="A4760" s="274">
        <v>4759</v>
      </c>
      <c r="B4760" s="275" t="s">
        <v>5296</v>
      </c>
      <c r="C4760" s="282" t="s">
        <v>4905</v>
      </c>
      <c r="D4760" s="275">
        <v>0</v>
      </c>
      <c r="E4760" s="275">
        <v>255</v>
      </c>
      <c r="F4760" s="275" t="s">
        <v>4935</v>
      </c>
      <c r="G4760" s="275">
        <v>1</v>
      </c>
      <c r="H4760" s="275">
        <f>'Binning-NTC-Derating'!G31</f>
        <v>190</v>
      </c>
      <c r="I4760" s="276" t="s">
        <v>6349</v>
      </c>
      <c r="J4760" s="276">
        <f t="shared" si="74"/>
        <v>190</v>
      </c>
      <c r="K4760" s="277"/>
    </row>
    <row r="4761" spans="1:11" x14ac:dyDescent="0.15">
      <c r="A4761" s="274">
        <v>4760</v>
      </c>
      <c r="B4761" s="275" t="s">
        <v>5297</v>
      </c>
      <c r="C4761" s="282" t="s">
        <v>4905</v>
      </c>
      <c r="D4761" s="275">
        <v>0</v>
      </c>
      <c r="E4761" s="275">
        <v>255</v>
      </c>
      <c r="F4761" s="275" t="s">
        <v>4935</v>
      </c>
      <c r="G4761" s="275">
        <v>1</v>
      </c>
      <c r="H4761" s="275">
        <f>'Binning-NTC-Derating'!G32</f>
        <v>230</v>
      </c>
      <c r="I4761" s="276" t="s">
        <v>6349</v>
      </c>
      <c r="J4761" s="276">
        <f t="shared" si="74"/>
        <v>230</v>
      </c>
      <c r="K4761" s="277"/>
    </row>
    <row r="4762" spans="1:11" x14ac:dyDescent="0.15">
      <c r="A4762" s="274">
        <v>4761</v>
      </c>
      <c r="B4762" s="275" t="s">
        <v>5298</v>
      </c>
      <c r="C4762" s="282" t="s">
        <v>4905</v>
      </c>
      <c r="D4762" s="275">
        <v>0</v>
      </c>
      <c r="E4762" s="275">
        <v>255</v>
      </c>
      <c r="F4762" s="275" t="s">
        <v>4935</v>
      </c>
      <c r="G4762" s="275">
        <v>1</v>
      </c>
      <c r="H4762" s="275">
        <f>'Binning-NTC-Derating'!G37</f>
        <v>5</v>
      </c>
      <c r="I4762" s="276" t="s">
        <v>6349</v>
      </c>
      <c r="J4762" s="276">
        <f t="shared" si="74"/>
        <v>5</v>
      </c>
      <c r="K4762" s="277"/>
    </row>
    <row r="4763" spans="1:11" x14ac:dyDescent="0.15">
      <c r="A4763" s="274">
        <v>4762</v>
      </c>
      <c r="B4763" s="275" t="s">
        <v>5299</v>
      </c>
      <c r="C4763" s="282" t="s">
        <v>4905</v>
      </c>
      <c r="D4763" s="275">
        <v>0</v>
      </c>
      <c r="E4763" s="275">
        <v>255</v>
      </c>
      <c r="F4763" s="275" t="s">
        <v>4935</v>
      </c>
      <c r="G4763" s="275">
        <v>1</v>
      </c>
      <c r="H4763" s="275">
        <f>'Binning-NTC-Derating'!G38</f>
        <v>30</v>
      </c>
      <c r="I4763" s="276" t="s">
        <v>6349</v>
      </c>
      <c r="J4763" s="276">
        <f t="shared" si="74"/>
        <v>30</v>
      </c>
      <c r="K4763" s="277"/>
    </row>
    <row r="4764" spans="1:11" x14ac:dyDescent="0.15">
      <c r="A4764" s="274">
        <v>4763</v>
      </c>
      <c r="B4764" s="275" t="s">
        <v>5300</v>
      </c>
      <c r="C4764" s="282" t="s">
        <v>4905</v>
      </c>
      <c r="D4764" s="275">
        <v>0</v>
      </c>
      <c r="E4764" s="275">
        <v>255</v>
      </c>
      <c r="F4764" s="275" t="s">
        <v>4935</v>
      </c>
      <c r="G4764" s="275">
        <v>1</v>
      </c>
      <c r="H4764" s="275">
        <f>'Binning-NTC-Derating'!G39</f>
        <v>70</v>
      </c>
      <c r="I4764" s="276" t="s">
        <v>6349</v>
      </c>
      <c r="J4764" s="276">
        <f t="shared" si="74"/>
        <v>70</v>
      </c>
      <c r="K4764" s="277"/>
    </row>
    <row r="4765" spans="1:11" x14ac:dyDescent="0.15">
      <c r="A4765" s="274">
        <v>4764</v>
      </c>
      <c r="B4765" s="275" t="s">
        <v>5301</v>
      </c>
      <c r="C4765" s="282" t="s">
        <v>4905</v>
      </c>
      <c r="D4765" s="275">
        <v>0</v>
      </c>
      <c r="E4765" s="275">
        <v>255</v>
      </c>
      <c r="F4765" s="275" t="s">
        <v>4935</v>
      </c>
      <c r="G4765" s="275">
        <v>1</v>
      </c>
      <c r="H4765" s="275">
        <f>'Binning-NTC-Derating'!G40</f>
        <v>110</v>
      </c>
      <c r="I4765" s="276" t="s">
        <v>6349</v>
      </c>
      <c r="J4765" s="276">
        <f t="shared" si="74"/>
        <v>110</v>
      </c>
      <c r="K4765" s="277"/>
    </row>
    <row r="4766" spans="1:11" x14ac:dyDescent="0.15">
      <c r="A4766" s="274">
        <v>4765</v>
      </c>
      <c r="B4766" s="275" t="s">
        <v>5302</v>
      </c>
      <c r="C4766" s="282" t="s">
        <v>4905</v>
      </c>
      <c r="D4766" s="275">
        <v>0</v>
      </c>
      <c r="E4766" s="275">
        <v>255</v>
      </c>
      <c r="F4766" s="275" t="s">
        <v>4935</v>
      </c>
      <c r="G4766" s="275">
        <v>1</v>
      </c>
      <c r="H4766" s="275">
        <f>'Binning-NTC-Derating'!G41</f>
        <v>150</v>
      </c>
      <c r="I4766" s="276" t="s">
        <v>6349</v>
      </c>
      <c r="J4766" s="276">
        <f t="shared" si="74"/>
        <v>150</v>
      </c>
      <c r="K4766" s="277"/>
    </row>
    <row r="4767" spans="1:11" x14ac:dyDescent="0.15">
      <c r="A4767" s="274">
        <v>4766</v>
      </c>
      <c r="B4767" s="275" t="s">
        <v>5303</v>
      </c>
      <c r="C4767" s="282" t="s">
        <v>4905</v>
      </c>
      <c r="D4767" s="275">
        <v>0</v>
      </c>
      <c r="E4767" s="275">
        <v>255</v>
      </c>
      <c r="F4767" s="275" t="s">
        <v>4935</v>
      </c>
      <c r="G4767" s="275">
        <v>1</v>
      </c>
      <c r="H4767" s="275">
        <f>'Binning-NTC-Derating'!G42</f>
        <v>190</v>
      </c>
      <c r="I4767" s="276" t="s">
        <v>6349</v>
      </c>
      <c r="J4767" s="276">
        <f t="shared" si="74"/>
        <v>190</v>
      </c>
      <c r="K4767" s="277"/>
    </row>
    <row r="4768" spans="1:11" x14ac:dyDescent="0.15">
      <c r="A4768" s="274">
        <v>4767</v>
      </c>
      <c r="B4768" s="275" t="s">
        <v>5304</v>
      </c>
      <c r="C4768" s="282" t="s">
        <v>4905</v>
      </c>
      <c r="D4768" s="275">
        <v>0</v>
      </c>
      <c r="E4768" s="275">
        <v>255</v>
      </c>
      <c r="F4768" s="275" t="s">
        <v>4935</v>
      </c>
      <c r="G4768" s="275">
        <v>1</v>
      </c>
      <c r="H4768" s="275">
        <f>'Binning-NTC-Derating'!G43</f>
        <v>230</v>
      </c>
      <c r="I4768" s="276" t="s">
        <v>6349</v>
      </c>
      <c r="J4768" s="276">
        <f t="shared" si="74"/>
        <v>230</v>
      </c>
      <c r="K4768" s="277"/>
    </row>
    <row r="4769" spans="1:11" x14ac:dyDescent="0.15">
      <c r="A4769" s="274">
        <v>4768</v>
      </c>
      <c r="B4769" s="275" t="s">
        <v>5305</v>
      </c>
      <c r="C4769" s="282" t="s">
        <v>4905</v>
      </c>
      <c r="D4769" s="275">
        <v>0</v>
      </c>
      <c r="E4769" s="275">
        <v>255</v>
      </c>
      <c r="F4769" s="275" t="s">
        <v>4935</v>
      </c>
      <c r="G4769" s="275">
        <v>1</v>
      </c>
      <c r="H4769" s="275">
        <f>'Binning-NTC-Derating'!G48</f>
        <v>5</v>
      </c>
      <c r="I4769" s="276" t="s">
        <v>6349</v>
      </c>
      <c r="J4769" s="276">
        <f t="shared" si="74"/>
        <v>5</v>
      </c>
      <c r="K4769" s="277"/>
    </row>
    <row r="4770" spans="1:11" x14ac:dyDescent="0.15">
      <c r="A4770" s="274">
        <v>4769</v>
      </c>
      <c r="B4770" s="275" t="s">
        <v>5306</v>
      </c>
      <c r="C4770" s="282" t="s">
        <v>4905</v>
      </c>
      <c r="D4770" s="275">
        <v>0</v>
      </c>
      <c r="E4770" s="275">
        <v>255</v>
      </c>
      <c r="F4770" s="275" t="s">
        <v>4935</v>
      </c>
      <c r="G4770" s="275">
        <v>1</v>
      </c>
      <c r="H4770" s="275">
        <f>'Binning-NTC-Derating'!G49</f>
        <v>30</v>
      </c>
      <c r="I4770" s="276" t="s">
        <v>6349</v>
      </c>
      <c r="J4770" s="276">
        <f t="shared" si="74"/>
        <v>30</v>
      </c>
      <c r="K4770" s="277"/>
    </row>
    <row r="4771" spans="1:11" x14ac:dyDescent="0.15">
      <c r="A4771" s="274">
        <v>4770</v>
      </c>
      <c r="B4771" s="275" t="s">
        <v>5307</v>
      </c>
      <c r="C4771" s="282" t="s">
        <v>4905</v>
      </c>
      <c r="D4771" s="275">
        <v>0</v>
      </c>
      <c r="E4771" s="275">
        <v>255</v>
      </c>
      <c r="F4771" s="275" t="s">
        <v>4935</v>
      </c>
      <c r="G4771" s="275">
        <v>1</v>
      </c>
      <c r="H4771" s="275">
        <f>'Binning-NTC-Derating'!G50</f>
        <v>70</v>
      </c>
      <c r="I4771" s="276" t="s">
        <v>6349</v>
      </c>
      <c r="J4771" s="276">
        <f t="shared" si="74"/>
        <v>70</v>
      </c>
      <c r="K4771" s="277"/>
    </row>
    <row r="4772" spans="1:11" x14ac:dyDescent="0.15">
      <c r="A4772" s="274">
        <v>4771</v>
      </c>
      <c r="B4772" s="275" t="s">
        <v>5308</v>
      </c>
      <c r="C4772" s="282" t="s">
        <v>4905</v>
      </c>
      <c r="D4772" s="275">
        <v>0</v>
      </c>
      <c r="E4772" s="275">
        <v>255</v>
      </c>
      <c r="F4772" s="275" t="s">
        <v>4935</v>
      </c>
      <c r="G4772" s="275">
        <v>1</v>
      </c>
      <c r="H4772" s="275">
        <f>'Binning-NTC-Derating'!G51</f>
        <v>110</v>
      </c>
      <c r="I4772" s="276" t="s">
        <v>6349</v>
      </c>
      <c r="J4772" s="276">
        <f t="shared" si="74"/>
        <v>110</v>
      </c>
      <c r="K4772" s="277"/>
    </row>
    <row r="4773" spans="1:11" x14ac:dyDescent="0.15">
      <c r="A4773" s="274">
        <v>4772</v>
      </c>
      <c r="B4773" s="275" t="s">
        <v>5309</v>
      </c>
      <c r="C4773" s="282" t="s">
        <v>4905</v>
      </c>
      <c r="D4773" s="275">
        <v>0</v>
      </c>
      <c r="E4773" s="275">
        <v>255</v>
      </c>
      <c r="F4773" s="275" t="s">
        <v>4935</v>
      </c>
      <c r="G4773" s="275">
        <v>1</v>
      </c>
      <c r="H4773" s="275">
        <f>'Binning-NTC-Derating'!G52</f>
        <v>150</v>
      </c>
      <c r="I4773" s="276" t="s">
        <v>6349</v>
      </c>
      <c r="J4773" s="276">
        <f t="shared" si="74"/>
        <v>150</v>
      </c>
      <c r="K4773" s="277"/>
    </row>
    <row r="4774" spans="1:11" x14ac:dyDescent="0.15">
      <c r="A4774" s="274">
        <v>4773</v>
      </c>
      <c r="B4774" s="275" t="s">
        <v>5310</v>
      </c>
      <c r="C4774" s="282" t="s">
        <v>4905</v>
      </c>
      <c r="D4774" s="275">
        <v>0</v>
      </c>
      <c r="E4774" s="275">
        <v>255</v>
      </c>
      <c r="F4774" s="275" t="s">
        <v>4935</v>
      </c>
      <c r="G4774" s="275">
        <v>1</v>
      </c>
      <c r="H4774" s="275">
        <f>'Binning-NTC-Derating'!G53</f>
        <v>190</v>
      </c>
      <c r="I4774" s="276" t="s">
        <v>6349</v>
      </c>
      <c r="J4774" s="276">
        <f t="shared" si="74"/>
        <v>190</v>
      </c>
      <c r="K4774" s="277"/>
    </row>
    <row r="4775" spans="1:11" x14ac:dyDescent="0.15">
      <c r="A4775" s="274">
        <v>4774</v>
      </c>
      <c r="B4775" s="275" t="s">
        <v>5311</v>
      </c>
      <c r="C4775" s="282" t="s">
        <v>4905</v>
      </c>
      <c r="D4775" s="275">
        <v>0</v>
      </c>
      <c r="E4775" s="275">
        <v>255</v>
      </c>
      <c r="F4775" s="275" t="s">
        <v>4935</v>
      </c>
      <c r="G4775" s="275">
        <v>1</v>
      </c>
      <c r="H4775" s="275">
        <f>'Binning-NTC-Derating'!G54</f>
        <v>230</v>
      </c>
      <c r="I4775" s="276" t="s">
        <v>6349</v>
      </c>
      <c r="J4775" s="276">
        <f t="shared" si="74"/>
        <v>230</v>
      </c>
      <c r="K4775" s="277"/>
    </row>
    <row r="4776" spans="1:11" x14ac:dyDescent="0.15">
      <c r="A4776" s="274">
        <v>4775</v>
      </c>
      <c r="B4776" s="275" t="s">
        <v>5312</v>
      </c>
      <c r="C4776" s="282" t="s">
        <v>4905</v>
      </c>
      <c r="D4776" s="275">
        <v>0</v>
      </c>
      <c r="E4776" s="275">
        <v>255</v>
      </c>
      <c r="F4776" s="275" t="s">
        <v>4935</v>
      </c>
      <c r="G4776" s="275">
        <v>1</v>
      </c>
      <c r="H4776" s="275">
        <f>'Binning-NTC-Derating'!G59</f>
        <v>5</v>
      </c>
      <c r="I4776" s="276" t="s">
        <v>6349</v>
      </c>
      <c r="J4776" s="276">
        <f t="shared" si="74"/>
        <v>5</v>
      </c>
      <c r="K4776" s="277"/>
    </row>
    <row r="4777" spans="1:11" x14ac:dyDescent="0.15">
      <c r="A4777" s="274">
        <v>4776</v>
      </c>
      <c r="B4777" s="275" t="s">
        <v>5313</v>
      </c>
      <c r="C4777" s="282" t="s">
        <v>4905</v>
      </c>
      <c r="D4777" s="275">
        <v>0</v>
      </c>
      <c r="E4777" s="275">
        <v>255</v>
      </c>
      <c r="F4777" s="275" t="s">
        <v>4935</v>
      </c>
      <c r="G4777" s="275">
        <v>1</v>
      </c>
      <c r="H4777" s="275">
        <f>'Binning-NTC-Derating'!G60</f>
        <v>30</v>
      </c>
      <c r="I4777" s="276" t="s">
        <v>6349</v>
      </c>
      <c r="J4777" s="276">
        <f t="shared" si="74"/>
        <v>30</v>
      </c>
      <c r="K4777" s="277"/>
    </row>
    <row r="4778" spans="1:11" x14ac:dyDescent="0.15">
      <c r="A4778" s="274">
        <v>4777</v>
      </c>
      <c r="B4778" s="275" t="s">
        <v>5314</v>
      </c>
      <c r="C4778" s="282" t="s">
        <v>4905</v>
      </c>
      <c r="D4778" s="275">
        <v>0</v>
      </c>
      <c r="E4778" s="275">
        <v>255</v>
      </c>
      <c r="F4778" s="275" t="s">
        <v>4935</v>
      </c>
      <c r="G4778" s="275">
        <v>1</v>
      </c>
      <c r="H4778" s="275">
        <f>'Binning-NTC-Derating'!G61</f>
        <v>70</v>
      </c>
      <c r="I4778" s="276" t="s">
        <v>6349</v>
      </c>
      <c r="J4778" s="276">
        <f t="shared" si="74"/>
        <v>70</v>
      </c>
      <c r="K4778" s="277"/>
    </row>
    <row r="4779" spans="1:11" x14ac:dyDescent="0.15">
      <c r="A4779" s="274">
        <v>4778</v>
      </c>
      <c r="B4779" s="275" t="s">
        <v>5315</v>
      </c>
      <c r="C4779" s="282" t="s">
        <v>4905</v>
      </c>
      <c r="D4779" s="275">
        <v>0</v>
      </c>
      <c r="E4779" s="275">
        <v>255</v>
      </c>
      <c r="F4779" s="275" t="s">
        <v>4935</v>
      </c>
      <c r="G4779" s="275">
        <v>1</v>
      </c>
      <c r="H4779" s="275">
        <f>'Binning-NTC-Derating'!G62</f>
        <v>110</v>
      </c>
      <c r="I4779" s="276" t="s">
        <v>6349</v>
      </c>
      <c r="J4779" s="276">
        <f t="shared" si="74"/>
        <v>110</v>
      </c>
      <c r="K4779" s="277"/>
    </row>
    <row r="4780" spans="1:11" x14ac:dyDescent="0.15">
      <c r="A4780" s="274">
        <v>4779</v>
      </c>
      <c r="B4780" s="275" t="s">
        <v>5316</v>
      </c>
      <c r="C4780" s="282" t="s">
        <v>4905</v>
      </c>
      <c r="D4780" s="275">
        <v>0</v>
      </c>
      <c r="E4780" s="275">
        <v>255</v>
      </c>
      <c r="F4780" s="275" t="s">
        <v>4935</v>
      </c>
      <c r="G4780" s="275">
        <v>1</v>
      </c>
      <c r="H4780" s="275">
        <f>'Binning-NTC-Derating'!G63</f>
        <v>150</v>
      </c>
      <c r="I4780" s="276" t="s">
        <v>6349</v>
      </c>
      <c r="J4780" s="276">
        <f t="shared" si="74"/>
        <v>150</v>
      </c>
      <c r="K4780" s="277"/>
    </row>
    <row r="4781" spans="1:11" x14ac:dyDescent="0.15">
      <c r="A4781" s="274">
        <v>4780</v>
      </c>
      <c r="B4781" s="275" t="s">
        <v>5317</v>
      </c>
      <c r="C4781" s="282" t="s">
        <v>4905</v>
      </c>
      <c r="D4781" s="275">
        <v>0</v>
      </c>
      <c r="E4781" s="275">
        <v>255</v>
      </c>
      <c r="F4781" s="275" t="s">
        <v>4935</v>
      </c>
      <c r="G4781" s="275">
        <v>1</v>
      </c>
      <c r="H4781" s="275">
        <f>'Binning-NTC-Derating'!G64</f>
        <v>190</v>
      </c>
      <c r="I4781" s="276" t="s">
        <v>6349</v>
      </c>
      <c r="J4781" s="276">
        <f t="shared" si="74"/>
        <v>190</v>
      </c>
      <c r="K4781" s="277"/>
    </row>
    <row r="4782" spans="1:11" x14ac:dyDescent="0.15">
      <c r="A4782" s="274">
        <v>4781</v>
      </c>
      <c r="B4782" s="275" t="s">
        <v>5318</v>
      </c>
      <c r="C4782" s="282" t="s">
        <v>4905</v>
      </c>
      <c r="D4782" s="275">
        <v>0</v>
      </c>
      <c r="E4782" s="275">
        <v>255</v>
      </c>
      <c r="F4782" s="275" t="s">
        <v>4935</v>
      </c>
      <c r="G4782" s="275">
        <v>1</v>
      </c>
      <c r="H4782" s="275">
        <f>'Binning-NTC-Derating'!G65</f>
        <v>230</v>
      </c>
      <c r="I4782" s="276" t="s">
        <v>6349</v>
      </c>
      <c r="J4782" s="276">
        <f t="shared" si="74"/>
        <v>230</v>
      </c>
      <c r="K4782" s="277"/>
    </row>
    <row r="4783" spans="1:11" x14ac:dyDescent="0.15">
      <c r="A4783" s="274">
        <v>4782</v>
      </c>
      <c r="B4783" s="275" t="s">
        <v>5319</v>
      </c>
      <c r="C4783" s="282" t="s">
        <v>4905</v>
      </c>
      <c r="D4783" s="275">
        <v>0</v>
      </c>
      <c r="E4783" s="275">
        <v>255</v>
      </c>
      <c r="F4783" s="275" t="s">
        <v>4935</v>
      </c>
      <c r="G4783" s="275">
        <v>1</v>
      </c>
      <c r="H4783" s="275">
        <f>'Binning-NTC-Derating'!G70</f>
        <v>5</v>
      </c>
      <c r="I4783" s="276" t="s">
        <v>6349</v>
      </c>
      <c r="J4783" s="276">
        <f t="shared" si="74"/>
        <v>5</v>
      </c>
      <c r="K4783" s="277"/>
    </row>
    <row r="4784" spans="1:11" x14ac:dyDescent="0.15">
      <c r="A4784" s="274">
        <v>4783</v>
      </c>
      <c r="B4784" s="275" t="s">
        <v>5320</v>
      </c>
      <c r="C4784" s="282" t="s">
        <v>4905</v>
      </c>
      <c r="D4784" s="275">
        <v>0</v>
      </c>
      <c r="E4784" s="275">
        <v>255</v>
      </c>
      <c r="F4784" s="275" t="s">
        <v>4935</v>
      </c>
      <c r="G4784" s="275">
        <v>1</v>
      </c>
      <c r="H4784" s="275">
        <f>'Binning-NTC-Derating'!G71</f>
        <v>30</v>
      </c>
      <c r="I4784" s="276" t="s">
        <v>6349</v>
      </c>
      <c r="J4784" s="276">
        <f t="shared" si="74"/>
        <v>30</v>
      </c>
      <c r="K4784" s="277"/>
    </row>
    <row r="4785" spans="1:11" x14ac:dyDescent="0.15">
      <c r="A4785" s="274">
        <v>4784</v>
      </c>
      <c r="B4785" s="275" t="s">
        <v>5321</v>
      </c>
      <c r="C4785" s="282" t="s">
        <v>4905</v>
      </c>
      <c r="D4785" s="275">
        <v>0</v>
      </c>
      <c r="E4785" s="275">
        <v>255</v>
      </c>
      <c r="F4785" s="275" t="s">
        <v>4935</v>
      </c>
      <c r="G4785" s="275">
        <v>1</v>
      </c>
      <c r="H4785" s="275">
        <f>'Binning-NTC-Derating'!G72</f>
        <v>70</v>
      </c>
      <c r="I4785" s="276" t="s">
        <v>6349</v>
      </c>
      <c r="J4785" s="276">
        <f t="shared" si="74"/>
        <v>70</v>
      </c>
      <c r="K4785" s="277"/>
    </row>
    <row r="4786" spans="1:11" x14ac:dyDescent="0.15">
      <c r="A4786" s="274">
        <v>4785</v>
      </c>
      <c r="B4786" s="275" t="s">
        <v>5322</v>
      </c>
      <c r="C4786" s="282" t="s">
        <v>4905</v>
      </c>
      <c r="D4786" s="275">
        <v>0</v>
      </c>
      <c r="E4786" s="275">
        <v>255</v>
      </c>
      <c r="F4786" s="275" t="s">
        <v>4935</v>
      </c>
      <c r="G4786" s="275">
        <v>1</v>
      </c>
      <c r="H4786" s="275">
        <f>'Binning-NTC-Derating'!G73</f>
        <v>110</v>
      </c>
      <c r="I4786" s="276" t="s">
        <v>6349</v>
      </c>
      <c r="J4786" s="276">
        <f t="shared" si="74"/>
        <v>110</v>
      </c>
      <c r="K4786" s="277"/>
    </row>
    <row r="4787" spans="1:11" x14ac:dyDescent="0.15">
      <c r="A4787" s="274">
        <v>4786</v>
      </c>
      <c r="B4787" s="275" t="s">
        <v>5323</v>
      </c>
      <c r="C4787" s="282" t="s">
        <v>4905</v>
      </c>
      <c r="D4787" s="275">
        <v>0</v>
      </c>
      <c r="E4787" s="275">
        <v>255</v>
      </c>
      <c r="F4787" s="275" t="s">
        <v>4935</v>
      </c>
      <c r="G4787" s="275">
        <v>1</v>
      </c>
      <c r="H4787" s="275">
        <f>'Binning-NTC-Derating'!G74</f>
        <v>150</v>
      </c>
      <c r="I4787" s="276" t="s">
        <v>6349</v>
      </c>
      <c r="J4787" s="276">
        <f t="shared" si="74"/>
        <v>150</v>
      </c>
      <c r="K4787" s="277"/>
    </row>
    <row r="4788" spans="1:11" x14ac:dyDescent="0.15">
      <c r="A4788" s="274">
        <v>4787</v>
      </c>
      <c r="B4788" s="275" t="s">
        <v>5324</v>
      </c>
      <c r="C4788" s="282" t="s">
        <v>4905</v>
      </c>
      <c r="D4788" s="275">
        <v>0</v>
      </c>
      <c r="E4788" s="275">
        <v>255</v>
      </c>
      <c r="F4788" s="275" t="s">
        <v>4935</v>
      </c>
      <c r="G4788" s="275">
        <v>1</v>
      </c>
      <c r="H4788" s="275">
        <f>'Binning-NTC-Derating'!G75</f>
        <v>190</v>
      </c>
      <c r="I4788" s="276" t="s">
        <v>6349</v>
      </c>
      <c r="J4788" s="276">
        <f t="shared" si="74"/>
        <v>190</v>
      </c>
      <c r="K4788" s="277"/>
    </row>
    <row r="4789" spans="1:11" x14ac:dyDescent="0.15">
      <c r="A4789" s="274">
        <v>4788</v>
      </c>
      <c r="B4789" s="275" t="s">
        <v>5325</v>
      </c>
      <c r="C4789" s="282" t="s">
        <v>4905</v>
      </c>
      <c r="D4789" s="275">
        <v>0</v>
      </c>
      <c r="E4789" s="275">
        <v>255</v>
      </c>
      <c r="F4789" s="275" t="s">
        <v>4935</v>
      </c>
      <c r="G4789" s="275">
        <v>1</v>
      </c>
      <c r="H4789" s="275">
        <f>'Binning-NTC-Derating'!G76</f>
        <v>230</v>
      </c>
      <c r="I4789" s="276" t="s">
        <v>6349</v>
      </c>
      <c r="J4789" s="276">
        <f t="shared" si="74"/>
        <v>230</v>
      </c>
      <c r="K4789" s="277"/>
    </row>
    <row r="4790" spans="1:11" x14ac:dyDescent="0.15">
      <c r="A4790" s="274">
        <v>4789</v>
      </c>
      <c r="B4790" s="275" t="s">
        <v>5326</v>
      </c>
      <c r="C4790" s="282" t="s">
        <v>4905</v>
      </c>
      <c r="D4790" s="275">
        <v>0</v>
      </c>
      <c r="E4790" s="275">
        <v>255</v>
      </c>
      <c r="F4790" s="275" t="s">
        <v>4935</v>
      </c>
      <c r="G4790" s="275">
        <v>1</v>
      </c>
      <c r="H4790" s="275">
        <f>'Binning-NTC-Derating'!G81</f>
        <v>5</v>
      </c>
      <c r="I4790" s="276" t="s">
        <v>6349</v>
      </c>
      <c r="J4790" s="276">
        <f t="shared" si="74"/>
        <v>5</v>
      </c>
      <c r="K4790" s="277"/>
    </row>
    <row r="4791" spans="1:11" x14ac:dyDescent="0.15">
      <c r="A4791" s="274">
        <v>4790</v>
      </c>
      <c r="B4791" s="275" t="s">
        <v>5327</v>
      </c>
      <c r="C4791" s="282" t="s">
        <v>4905</v>
      </c>
      <c r="D4791" s="275">
        <v>0</v>
      </c>
      <c r="E4791" s="275">
        <v>255</v>
      </c>
      <c r="F4791" s="275" t="s">
        <v>4935</v>
      </c>
      <c r="G4791" s="275">
        <v>1</v>
      </c>
      <c r="H4791" s="275">
        <f>'Binning-NTC-Derating'!G82</f>
        <v>30</v>
      </c>
      <c r="I4791" s="276" t="s">
        <v>6349</v>
      </c>
      <c r="J4791" s="276">
        <f t="shared" si="74"/>
        <v>30</v>
      </c>
      <c r="K4791" s="277"/>
    </row>
    <row r="4792" spans="1:11" x14ac:dyDescent="0.15">
      <c r="A4792" s="274">
        <v>4791</v>
      </c>
      <c r="B4792" s="275" t="s">
        <v>5328</v>
      </c>
      <c r="C4792" s="282" t="s">
        <v>4905</v>
      </c>
      <c r="D4792" s="275">
        <v>0</v>
      </c>
      <c r="E4792" s="275">
        <v>255</v>
      </c>
      <c r="F4792" s="275" t="s">
        <v>4935</v>
      </c>
      <c r="G4792" s="275">
        <v>1</v>
      </c>
      <c r="H4792" s="275">
        <f>'Binning-NTC-Derating'!G83</f>
        <v>70</v>
      </c>
      <c r="I4792" s="276" t="s">
        <v>6349</v>
      </c>
      <c r="J4792" s="276">
        <f t="shared" si="74"/>
        <v>70</v>
      </c>
      <c r="K4792" s="277"/>
    </row>
    <row r="4793" spans="1:11" x14ac:dyDescent="0.15">
      <c r="A4793" s="274">
        <v>4792</v>
      </c>
      <c r="B4793" s="275" t="s">
        <v>5329</v>
      </c>
      <c r="C4793" s="282" t="s">
        <v>4905</v>
      </c>
      <c r="D4793" s="275">
        <v>0</v>
      </c>
      <c r="E4793" s="275">
        <v>255</v>
      </c>
      <c r="F4793" s="275" t="s">
        <v>4935</v>
      </c>
      <c r="G4793" s="275">
        <v>1</v>
      </c>
      <c r="H4793" s="275">
        <f>'Binning-NTC-Derating'!G84</f>
        <v>110</v>
      </c>
      <c r="I4793" s="276" t="s">
        <v>6349</v>
      </c>
      <c r="J4793" s="276">
        <f t="shared" si="74"/>
        <v>110</v>
      </c>
      <c r="K4793" s="277"/>
    </row>
    <row r="4794" spans="1:11" x14ac:dyDescent="0.15">
      <c r="A4794" s="274">
        <v>4793</v>
      </c>
      <c r="B4794" s="275" t="s">
        <v>5330</v>
      </c>
      <c r="C4794" s="282" t="s">
        <v>4905</v>
      </c>
      <c r="D4794" s="275">
        <v>0</v>
      </c>
      <c r="E4794" s="275">
        <v>255</v>
      </c>
      <c r="F4794" s="275" t="s">
        <v>4935</v>
      </c>
      <c r="G4794" s="275">
        <v>1</v>
      </c>
      <c r="H4794" s="275">
        <f>'Binning-NTC-Derating'!G85</f>
        <v>150</v>
      </c>
      <c r="I4794" s="276" t="s">
        <v>6349</v>
      </c>
      <c r="J4794" s="276">
        <f t="shared" si="74"/>
        <v>150</v>
      </c>
      <c r="K4794" s="277"/>
    </row>
    <row r="4795" spans="1:11" x14ac:dyDescent="0.15">
      <c r="A4795" s="274">
        <v>4794</v>
      </c>
      <c r="B4795" s="275" t="s">
        <v>5331</v>
      </c>
      <c r="C4795" s="282" t="s">
        <v>4905</v>
      </c>
      <c r="D4795" s="275">
        <v>0</v>
      </c>
      <c r="E4795" s="275">
        <v>255</v>
      </c>
      <c r="F4795" s="275" t="s">
        <v>4935</v>
      </c>
      <c r="G4795" s="275">
        <v>1</v>
      </c>
      <c r="H4795" s="275">
        <f>'Binning-NTC-Derating'!G86</f>
        <v>190</v>
      </c>
      <c r="I4795" s="276" t="s">
        <v>6349</v>
      </c>
      <c r="J4795" s="276">
        <f t="shared" si="74"/>
        <v>190</v>
      </c>
      <c r="K4795" s="277"/>
    </row>
    <row r="4796" spans="1:11" x14ac:dyDescent="0.15">
      <c r="A4796" s="274">
        <v>4795</v>
      </c>
      <c r="B4796" s="275" t="s">
        <v>5332</v>
      </c>
      <c r="C4796" s="282" t="s">
        <v>4905</v>
      </c>
      <c r="D4796" s="275">
        <v>0</v>
      </c>
      <c r="E4796" s="275">
        <v>255</v>
      </c>
      <c r="F4796" s="275" t="s">
        <v>4935</v>
      </c>
      <c r="G4796" s="275">
        <v>1</v>
      </c>
      <c r="H4796" s="275">
        <f>'Binning-NTC-Derating'!G87</f>
        <v>230</v>
      </c>
      <c r="I4796" s="276" t="s">
        <v>6349</v>
      </c>
      <c r="J4796" s="276">
        <f t="shared" si="74"/>
        <v>230</v>
      </c>
      <c r="K4796" s="277"/>
    </row>
    <row r="4797" spans="1:11" x14ac:dyDescent="0.15">
      <c r="A4797" s="274">
        <v>4796</v>
      </c>
      <c r="B4797" s="275" t="s">
        <v>5333</v>
      </c>
      <c r="C4797" s="282" t="s">
        <v>4905</v>
      </c>
      <c r="D4797" s="275">
        <v>0</v>
      </c>
      <c r="E4797" s="275">
        <v>255</v>
      </c>
      <c r="F4797" s="275" t="s">
        <v>4935</v>
      </c>
      <c r="G4797" s="275">
        <v>1</v>
      </c>
      <c r="H4797" s="275">
        <f>'Binning-NTC-Derating'!G92</f>
        <v>5</v>
      </c>
      <c r="I4797" s="276" t="s">
        <v>6349</v>
      </c>
      <c r="J4797" s="276">
        <f t="shared" si="74"/>
        <v>5</v>
      </c>
      <c r="K4797" s="277"/>
    </row>
    <row r="4798" spans="1:11" x14ac:dyDescent="0.15">
      <c r="A4798" s="274">
        <v>4797</v>
      </c>
      <c r="B4798" s="275" t="s">
        <v>5334</v>
      </c>
      <c r="C4798" s="282" t="s">
        <v>4905</v>
      </c>
      <c r="D4798" s="275">
        <v>0</v>
      </c>
      <c r="E4798" s="275">
        <v>255</v>
      </c>
      <c r="F4798" s="275" t="s">
        <v>4935</v>
      </c>
      <c r="G4798" s="275">
        <v>1</v>
      </c>
      <c r="H4798" s="275">
        <f>'Binning-NTC-Derating'!G93</f>
        <v>30</v>
      </c>
      <c r="I4798" s="276" t="s">
        <v>6349</v>
      </c>
      <c r="J4798" s="276">
        <f t="shared" si="74"/>
        <v>30</v>
      </c>
      <c r="K4798" s="277"/>
    </row>
    <row r="4799" spans="1:11" x14ac:dyDescent="0.15">
      <c r="A4799" s="274">
        <v>4798</v>
      </c>
      <c r="B4799" s="275" t="s">
        <v>5335</v>
      </c>
      <c r="C4799" s="282" t="s">
        <v>4905</v>
      </c>
      <c r="D4799" s="275">
        <v>0</v>
      </c>
      <c r="E4799" s="275">
        <v>255</v>
      </c>
      <c r="F4799" s="275" t="s">
        <v>4935</v>
      </c>
      <c r="G4799" s="275">
        <v>1</v>
      </c>
      <c r="H4799" s="275">
        <f>'Binning-NTC-Derating'!G94</f>
        <v>70</v>
      </c>
      <c r="I4799" s="276" t="s">
        <v>6349</v>
      </c>
      <c r="J4799" s="276">
        <f t="shared" si="74"/>
        <v>70</v>
      </c>
      <c r="K4799" s="277"/>
    </row>
    <row r="4800" spans="1:11" x14ac:dyDescent="0.15">
      <c r="A4800" s="274">
        <v>4799</v>
      </c>
      <c r="B4800" s="275" t="s">
        <v>5336</v>
      </c>
      <c r="C4800" s="282" t="s">
        <v>4905</v>
      </c>
      <c r="D4800" s="275">
        <v>0</v>
      </c>
      <c r="E4800" s="275">
        <v>255</v>
      </c>
      <c r="F4800" s="275" t="s">
        <v>4935</v>
      </c>
      <c r="G4800" s="275">
        <v>1</v>
      </c>
      <c r="H4800" s="275">
        <f>'Binning-NTC-Derating'!G95</f>
        <v>110</v>
      </c>
      <c r="I4800" s="276" t="s">
        <v>6349</v>
      </c>
      <c r="J4800" s="276">
        <f t="shared" si="74"/>
        <v>110</v>
      </c>
      <c r="K4800" s="277"/>
    </row>
    <row r="4801" spans="1:11" x14ac:dyDescent="0.15">
      <c r="A4801" s="274">
        <v>4800</v>
      </c>
      <c r="B4801" s="275" t="s">
        <v>5337</v>
      </c>
      <c r="C4801" s="282" t="s">
        <v>4905</v>
      </c>
      <c r="D4801" s="275">
        <v>0</v>
      </c>
      <c r="E4801" s="275">
        <v>255</v>
      </c>
      <c r="F4801" s="275" t="s">
        <v>4935</v>
      </c>
      <c r="G4801" s="275">
        <v>1</v>
      </c>
      <c r="H4801" s="275">
        <f>'Binning-NTC-Derating'!G96</f>
        <v>150</v>
      </c>
      <c r="I4801" s="276" t="s">
        <v>6349</v>
      </c>
      <c r="J4801" s="276">
        <f t="shared" si="74"/>
        <v>150</v>
      </c>
      <c r="K4801" s="277"/>
    </row>
    <row r="4802" spans="1:11" x14ac:dyDescent="0.15">
      <c r="A4802" s="274">
        <v>4801</v>
      </c>
      <c r="B4802" s="275" t="s">
        <v>5338</v>
      </c>
      <c r="C4802" s="282" t="s">
        <v>4905</v>
      </c>
      <c r="D4802" s="275">
        <v>0</v>
      </c>
      <c r="E4802" s="275">
        <v>255</v>
      </c>
      <c r="F4802" s="275" t="s">
        <v>4935</v>
      </c>
      <c r="G4802" s="275">
        <v>1</v>
      </c>
      <c r="H4802" s="275">
        <f>'Binning-NTC-Derating'!G97</f>
        <v>190</v>
      </c>
      <c r="I4802" s="276" t="s">
        <v>6349</v>
      </c>
      <c r="J4802" s="276">
        <f t="shared" si="74"/>
        <v>190</v>
      </c>
      <c r="K4802" s="277"/>
    </row>
    <row r="4803" spans="1:11" x14ac:dyDescent="0.15">
      <c r="A4803" s="274">
        <v>4802</v>
      </c>
      <c r="B4803" s="275" t="s">
        <v>5339</v>
      </c>
      <c r="C4803" s="282" t="s">
        <v>4905</v>
      </c>
      <c r="D4803" s="275">
        <v>0</v>
      </c>
      <c r="E4803" s="275">
        <v>255</v>
      </c>
      <c r="F4803" s="275" t="s">
        <v>4935</v>
      </c>
      <c r="G4803" s="275">
        <v>1</v>
      </c>
      <c r="H4803" s="275">
        <f>'Binning-NTC-Derating'!G98</f>
        <v>230</v>
      </c>
      <c r="I4803" s="276" t="s">
        <v>6349</v>
      </c>
      <c r="J4803" s="276">
        <f t="shared" si="74"/>
        <v>230</v>
      </c>
      <c r="K4803" s="277"/>
    </row>
    <row r="4804" spans="1:11" x14ac:dyDescent="0.15">
      <c r="A4804" s="274">
        <v>4803</v>
      </c>
      <c r="B4804" s="275" t="s">
        <v>5340</v>
      </c>
      <c r="C4804" s="282" t="s">
        <v>4905</v>
      </c>
      <c r="D4804" s="275">
        <v>0</v>
      </c>
      <c r="E4804" s="275">
        <v>255</v>
      </c>
      <c r="F4804" s="275" t="s">
        <v>4935</v>
      </c>
      <c r="G4804" s="275">
        <v>1</v>
      </c>
      <c r="H4804" s="275">
        <f>'Binning-NTC-Derating'!G103</f>
        <v>5</v>
      </c>
      <c r="I4804" s="276" t="s">
        <v>6349</v>
      </c>
      <c r="J4804" s="276">
        <f t="shared" si="74"/>
        <v>5</v>
      </c>
      <c r="K4804" s="277"/>
    </row>
    <row r="4805" spans="1:11" x14ac:dyDescent="0.15">
      <c r="A4805" s="274">
        <v>4804</v>
      </c>
      <c r="B4805" s="275" t="s">
        <v>5341</v>
      </c>
      <c r="C4805" s="282" t="s">
        <v>4905</v>
      </c>
      <c r="D4805" s="275">
        <v>0</v>
      </c>
      <c r="E4805" s="275">
        <v>255</v>
      </c>
      <c r="F4805" s="275" t="s">
        <v>4935</v>
      </c>
      <c r="G4805" s="275">
        <v>1</v>
      </c>
      <c r="H4805" s="275">
        <f>'Binning-NTC-Derating'!G104</f>
        <v>30</v>
      </c>
      <c r="I4805" s="276" t="s">
        <v>6349</v>
      </c>
      <c r="J4805" s="276">
        <f t="shared" si="74"/>
        <v>30</v>
      </c>
      <c r="K4805" s="277"/>
    </row>
    <row r="4806" spans="1:11" x14ac:dyDescent="0.15">
      <c r="A4806" s="274">
        <v>4805</v>
      </c>
      <c r="B4806" s="275" t="s">
        <v>5342</v>
      </c>
      <c r="C4806" s="282" t="s">
        <v>4905</v>
      </c>
      <c r="D4806" s="275">
        <v>0</v>
      </c>
      <c r="E4806" s="275">
        <v>255</v>
      </c>
      <c r="F4806" s="275" t="s">
        <v>4935</v>
      </c>
      <c r="G4806" s="275">
        <v>1</v>
      </c>
      <c r="H4806" s="275">
        <f>'Binning-NTC-Derating'!G105</f>
        <v>70</v>
      </c>
      <c r="I4806" s="276" t="s">
        <v>6349</v>
      </c>
      <c r="J4806" s="276">
        <f t="shared" si="74"/>
        <v>70</v>
      </c>
      <c r="K4806" s="277"/>
    </row>
    <row r="4807" spans="1:11" x14ac:dyDescent="0.15">
      <c r="A4807" s="274">
        <v>4806</v>
      </c>
      <c r="B4807" s="275" t="s">
        <v>5343</v>
      </c>
      <c r="C4807" s="282" t="s">
        <v>4905</v>
      </c>
      <c r="D4807" s="275">
        <v>0</v>
      </c>
      <c r="E4807" s="275">
        <v>255</v>
      </c>
      <c r="F4807" s="275" t="s">
        <v>4935</v>
      </c>
      <c r="G4807" s="275">
        <v>1</v>
      </c>
      <c r="H4807" s="275">
        <f>'Binning-NTC-Derating'!G106</f>
        <v>110</v>
      </c>
      <c r="I4807" s="276" t="s">
        <v>6349</v>
      </c>
      <c r="J4807" s="276">
        <f t="shared" ref="J4807:J4870" si="75">IF(H4807="NU",65535,H4807)</f>
        <v>110</v>
      </c>
      <c r="K4807" s="277"/>
    </row>
    <row r="4808" spans="1:11" x14ac:dyDescent="0.15">
      <c r="A4808" s="274">
        <v>4807</v>
      </c>
      <c r="B4808" s="275" t="s">
        <v>5344</v>
      </c>
      <c r="C4808" s="282" t="s">
        <v>4905</v>
      </c>
      <c r="D4808" s="275">
        <v>0</v>
      </c>
      <c r="E4808" s="275">
        <v>255</v>
      </c>
      <c r="F4808" s="275" t="s">
        <v>4935</v>
      </c>
      <c r="G4808" s="275">
        <v>1</v>
      </c>
      <c r="H4808" s="275">
        <f>'Binning-NTC-Derating'!G107</f>
        <v>150</v>
      </c>
      <c r="I4808" s="276" t="s">
        <v>6349</v>
      </c>
      <c r="J4808" s="276">
        <f t="shared" si="75"/>
        <v>150</v>
      </c>
      <c r="K4808" s="277"/>
    </row>
    <row r="4809" spans="1:11" x14ac:dyDescent="0.15">
      <c r="A4809" s="274">
        <v>4808</v>
      </c>
      <c r="B4809" s="275" t="s">
        <v>5345</v>
      </c>
      <c r="C4809" s="282" t="s">
        <v>4905</v>
      </c>
      <c r="D4809" s="275">
        <v>0</v>
      </c>
      <c r="E4809" s="275">
        <v>255</v>
      </c>
      <c r="F4809" s="275" t="s">
        <v>4935</v>
      </c>
      <c r="G4809" s="275">
        <v>1</v>
      </c>
      <c r="H4809" s="275">
        <f>'Binning-NTC-Derating'!G108</f>
        <v>190</v>
      </c>
      <c r="I4809" s="276" t="s">
        <v>6349</v>
      </c>
      <c r="J4809" s="276">
        <f t="shared" si="75"/>
        <v>190</v>
      </c>
      <c r="K4809" s="277"/>
    </row>
    <row r="4810" spans="1:11" x14ac:dyDescent="0.15">
      <c r="A4810" s="274">
        <v>4809</v>
      </c>
      <c r="B4810" s="275" t="s">
        <v>5346</v>
      </c>
      <c r="C4810" s="282" t="s">
        <v>4905</v>
      </c>
      <c r="D4810" s="275">
        <v>0</v>
      </c>
      <c r="E4810" s="275">
        <v>255</v>
      </c>
      <c r="F4810" s="275" t="s">
        <v>4935</v>
      </c>
      <c r="G4810" s="275">
        <v>1</v>
      </c>
      <c r="H4810" s="275">
        <f>'Binning-NTC-Derating'!G109</f>
        <v>230</v>
      </c>
      <c r="I4810" s="276" t="s">
        <v>6349</v>
      </c>
      <c r="J4810" s="276">
        <f t="shared" si="75"/>
        <v>230</v>
      </c>
      <c r="K4810" s="277"/>
    </row>
    <row r="4811" spans="1:11" x14ac:dyDescent="0.15">
      <c r="A4811" s="274">
        <v>4810</v>
      </c>
      <c r="B4811" s="275" t="s">
        <v>5347</v>
      </c>
      <c r="C4811" s="282" t="s">
        <v>4905</v>
      </c>
      <c r="D4811" s="275">
        <v>0</v>
      </c>
      <c r="E4811" s="275">
        <v>255</v>
      </c>
      <c r="F4811" s="275" t="s">
        <v>4935</v>
      </c>
      <c r="G4811" s="275">
        <v>1</v>
      </c>
      <c r="H4811" s="275">
        <f>'Binning-NTC-Derating'!G114</f>
        <v>5</v>
      </c>
      <c r="I4811" s="276" t="s">
        <v>6349</v>
      </c>
      <c r="J4811" s="276">
        <f t="shared" si="75"/>
        <v>5</v>
      </c>
      <c r="K4811" s="277"/>
    </row>
    <row r="4812" spans="1:11" x14ac:dyDescent="0.15">
      <c r="A4812" s="274">
        <v>4811</v>
      </c>
      <c r="B4812" s="275" t="s">
        <v>5348</v>
      </c>
      <c r="C4812" s="282" t="s">
        <v>4905</v>
      </c>
      <c r="D4812" s="275">
        <v>0</v>
      </c>
      <c r="E4812" s="275">
        <v>255</v>
      </c>
      <c r="F4812" s="275" t="s">
        <v>4935</v>
      </c>
      <c r="G4812" s="275">
        <v>1</v>
      </c>
      <c r="H4812" s="275">
        <f>'Binning-NTC-Derating'!G115</f>
        <v>30</v>
      </c>
      <c r="I4812" s="276" t="s">
        <v>6349</v>
      </c>
      <c r="J4812" s="276">
        <f t="shared" si="75"/>
        <v>30</v>
      </c>
      <c r="K4812" s="277"/>
    </row>
    <row r="4813" spans="1:11" x14ac:dyDescent="0.15">
      <c r="A4813" s="274">
        <v>4812</v>
      </c>
      <c r="B4813" s="275" t="s">
        <v>5349</v>
      </c>
      <c r="C4813" s="282" t="s">
        <v>4905</v>
      </c>
      <c r="D4813" s="275">
        <v>0</v>
      </c>
      <c r="E4813" s="275">
        <v>255</v>
      </c>
      <c r="F4813" s="275" t="s">
        <v>4935</v>
      </c>
      <c r="G4813" s="275">
        <v>1</v>
      </c>
      <c r="H4813" s="275">
        <f>'Binning-NTC-Derating'!G116</f>
        <v>70</v>
      </c>
      <c r="I4813" s="276" t="s">
        <v>6349</v>
      </c>
      <c r="J4813" s="276">
        <f t="shared" si="75"/>
        <v>70</v>
      </c>
      <c r="K4813" s="277"/>
    </row>
    <row r="4814" spans="1:11" x14ac:dyDescent="0.15">
      <c r="A4814" s="274">
        <v>4813</v>
      </c>
      <c r="B4814" s="275" t="s">
        <v>5350</v>
      </c>
      <c r="C4814" s="282" t="s">
        <v>4905</v>
      </c>
      <c r="D4814" s="275">
        <v>0</v>
      </c>
      <c r="E4814" s="275">
        <v>255</v>
      </c>
      <c r="F4814" s="275" t="s">
        <v>4935</v>
      </c>
      <c r="G4814" s="275">
        <v>1</v>
      </c>
      <c r="H4814" s="275">
        <f>'Binning-NTC-Derating'!G117</f>
        <v>110</v>
      </c>
      <c r="I4814" s="276" t="s">
        <v>6349</v>
      </c>
      <c r="J4814" s="276">
        <f t="shared" si="75"/>
        <v>110</v>
      </c>
      <c r="K4814" s="277"/>
    </row>
    <row r="4815" spans="1:11" x14ac:dyDescent="0.15">
      <c r="A4815" s="274">
        <v>4814</v>
      </c>
      <c r="B4815" s="275" t="s">
        <v>5351</v>
      </c>
      <c r="C4815" s="282" t="s">
        <v>4905</v>
      </c>
      <c r="D4815" s="275">
        <v>0</v>
      </c>
      <c r="E4815" s="275">
        <v>255</v>
      </c>
      <c r="F4815" s="275" t="s">
        <v>4935</v>
      </c>
      <c r="G4815" s="275">
        <v>1</v>
      </c>
      <c r="H4815" s="275">
        <f>'Binning-NTC-Derating'!G118</f>
        <v>150</v>
      </c>
      <c r="I4815" s="276" t="s">
        <v>6349</v>
      </c>
      <c r="J4815" s="276">
        <f t="shared" si="75"/>
        <v>150</v>
      </c>
      <c r="K4815" s="277"/>
    </row>
    <row r="4816" spans="1:11" x14ac:dyDescent="0.15">
      <c r="A4816" s="274">
        <v>4815</v>
      </c>
      <c r="B4816" s="275" t="s">
        <v>5352</v>
      </c>
      <c r="C4816" s="282" t="s">
        <v>4905</v>
      </c>
      <c r="D4816" s="275">
        <v>0</v>
      </c>
      <c r="E4816" s="275">
        <v>255</v>
      </c>
      <c r="F4816" s="275" t="s">
        <v>4935</v>
      </c>
      <c r="G4816" s="275">
        <v>1</v>
      </c>
      <c r="H4816" s="275">
        <f>'Binning-NTC-Derating'!G119</f>
        <v>190</v>
      </c>
      <c r="I4816" s="276" t="s">
        <v>6349</v>
      </c>
      <c r="J4816" s="276">
        <f t="shared" si="75"/>
        <v>190</v>
      </c>
      <c r="K4816" s="277"/>
    </row>
    <row r="4817" spans="1:11" x14ac:dyDescent="0.15">
      <c r="A4817" s="274">
        <v>4816</v>
      </c>
      <c r="B4817" s="275" t="s">
        <v>5353</v>
      </c>
      <c r="C4817" s="282" t="s">
        <v>4905</v>
      </c>
      <c r="D4817" s="275">
        <v>0</v>
      </c>
      <c r="E4817" s="275">
        <v>255</v>
      </c>
      <c r="F4817" s="275" t="s">
        <v>4935</v>
      </c>
      <c r="G4817" s="275">
        <v>1</v>
      </c>
      <c r="H4817" s="275">
        <f>'Binning-NTC-Derating'!G120</f>
        <v>230</v>
      </c>
      <c r="I4817" s="276" t="s">
        <v>6349</v>
      </c>
      <c r="J4817" s="276">
        <f t="shared" si="75"/>
        <v>230</v>
      </c>
      <c r="K4817" s="277"/>
    </row>
    <row r="4818" spans="1:11" x14ac:dyDescent="0.15">
      <c r="A4818" s="274">
        <v>4817</v>
      </c>
      <c r="B4818" s="275" t="s">
        <v>5354</v>
      </c>
      <c r="C4818" s="282" t="s">
        <v>4905</v>
      </c>
      <c r="D4818" s="275">
        <v>0</v>
      </c>
      <c r="E4818" s="275">
        <v>255</v>
      </c>
      <c r="F4818" s="275" t="s">
        <v>4935</v>
      </c>
      <c r="G4818" s="275">
        <v>1</v>
      </c>
      <c r="H4818" s="275">
        <f>'Binning-NTC-Derating'!G125</f>
        <v>5</v>
      </c>
      <c r="I4818" s="276" t="s">
        <v>6349</v>
      </c>
      <c r="J4818" s="276">
        <f t="shared" si="75"/>
        <v>5</v>
      </c>
      <c r="K4818" s="277"/>
    </row>
    <row r="4819" spans="1:11" x14ac:dyDescent="0.15">
      <c r="A4819" s="274">
        <v>4818</v>
      </c>
      <c r="B4819" s="275" t="s">
        <v>5355</v>
      </c>
      <c r="C4819" s="282" t="s">
        <v>4905</v>
      </c>
      <c r="D4819" s="275">
        <v>0</v>
      </c>
      <c r="E4819" s="275">
        <v>255</v>
      </c>
      <c r="F4819" s="275" t="s">
        <v>4935</v>
      </c>
      <c r="G4819" s="275">
        <v>1</v>
      </c>
      <c r="H4819" s="275">
        <f>'Binning-NTC-Derating'!G126</f>
        <v>30</v>
      </c>
      <c r="I4819" s="276" t="s">
        <v>6349</v>
      </c>
      <c r="J4819" s="276">
        <f t="shared" si="75"/>
        <v>30</v>
      </c>
      <c r="K4819" s="277"/>
    </row>
    <row r="4820" spans="1:11" x14ac:dyDescent="0.15">
      <c r="A4820" s="274">
        <v>4819</v>
      </c>
      <c r="B4820" s="275" t="s">
        <v>5356</v>
      </c>
      <c r="C4820" s="282" t="s">
        <v>4905</v>
      </c>
      <c r="D4820" s="275">
        <v>0</v>
      </c>
      <c r="E4820" s="275">
        <v>255</v>
      </c>
      <c r="F4820" s="275" t="s">
        <v>4935</v>
      </c>
      <c r="G4820" s="275">
        <v>1</v>
      </c>
      <c r="H4820" s="275">
        <f>'Binning-NTC-Derating'!G127</f>
        <v>70</v>
      </c>
      <c r="I4820" s="276" t="s">
        <v>6349</v>
      </c>
      <c r="J4820" s="276">
        <f t="shared" si="75"/>
        <v>70</v>
      </c>
      <c r="K4820" s="277"/>
    </row>
    <row r="4821" spans="1:11" x14ac:dyDescent="0.15">
      <c r="A4821" s="274">
        <v>4820</v>
      </c>
      <c r="B4821" s="275" t="s">
        <v>5357</v>
      </c>
      <c r="C4821" s="282" t="s">
        <v>4905</v>
      </c>
      <c r="D4821" s="275">
        <v>0</v>
      </c>
      <c r="E4821" s="275">
        <v>255</v>
      </c>
      <c r="F4821" s="275" t="s">
        <v>4935</v>
      </c>
      <c r="G4821" s="275">
        <v>1</v>
      </c>
      <c r="H4821" s="275">
        <f>'Binning-NTC-Derating'!G128</f>
        <v>110</v>
      </c>
      <c r="I4821" s="276" t="s">
        <v>6349</v>
      </c>
      <c r="J4821" s="276">
        <f t="shared" si="75"/>
        <v>110</v>
      </c>
      <c r="K4821" s="277"/>
    </row>
    <row r="4822" spans="1:11" x14ac:dyDescent="0.15">
      <c r="A4822" s="274">
        <v>4821</v>
      </c>
      <c r="B4822" s="275" t="s">
        <v>5358</v>
      </c>
      <c r="C4822" s="282" t="s">
        <v>4905</v>
      </c>
      <c r="D4822" s="275">
        <v>0</v>
      </c>
      <c r="E4822" s="275">
        <v>255</v>
      </c>
      <c r="F4822" s="275" t="s">
        <v>4935</v>
      </c>
      <c r="G4822" s="275">
        <v>1</v>
      </c>
      <c r="H4822" s="275">
        <f>'Binning-NTC-Derating'!G129</f>
        <v>150</v>
      </c>
      <c r="I4822" s="276" t="s">
        <v>6349</v>
      </c>
      <c r="J4822" s="276">
        <f t="shared" si="75"/>
        <v>150</v>
      </c>
      <c r="K4822" s="277"/>
    </row>
    <row r="4823" spans="1:11" x14ac:dyDescent="0.15">
      <c r="A4823" s="274">
        <v>4822</v>
      </c>
      <c r="B4823" s="275" t="s">
        <v>5359</v>
      </c>
      <c r="C4823" s="282" t="s">
        <v>4905</v>
      </c>
      <c r="D4823" s="275">
        <v>0</v>
      </c>
      <c r="E4823" s="275">
        <v>255</v>
      </c>
      <c r="F4823" s="275" t="s">
        <v>4935</v>
      </c>
      <c r="G4823" s="275">
        <v>1</v>
      </c>
      <c r="H4823" s="275">
        <f>'Binning-NTC-Derating'!G130</f>
        <v>190</v>
      </c>
      <c r="I4823" s="276" t="s">
        <v>6349</v>
      </c>
      <c r="J4823" s="276">
        <f t="shared" si="75"/>
        <v>190</v>
      </c>
      <c r="K4823" s="277"/>
    </row>
    <row r="4824" spans="1:11" x14ac:dyDescent="0.15">
      <c r="A4824" s="274">
        <v>4823</v>
      </c>
      <c r="B4824" s="275" t="s">
        <v>5360</v>
      </c>
      <c r="C4824" s="282" t="s">
        <v>4905</v>
      </c>
      <c r="D4824" s="275">
        <v>0</v>
      </c>
      <c r="E4824" s="275">
        <v>255</v>
      </c>
      <c r="F4824" s="275" t="s">
        <v>4935</v>
      </c>
      <c r="G4824" s="275">
        <v>1</v>
      </c>
      <c r="H4824" s="275">
        <f>'Binning-NTC-Derating'!G131</f>
        <v>230</v>
      </c>
      <c r="I4824" s="276" t="s">
        <v>6349</v>
      </c>
      <c r="J4824" s="276">
        <f t="shared" si="75"/>
        <v>230</v>
      </c>
      <c r="K4824" s="277"/>
    </row>
    <row r="4825" spans="1:11" x14ac:dyDescent="0.15">
      <c r="A4825" s="274">
        <v>4824</v>
      </c>
      <c r="B4825" s="275" t="s">
        <v>5361</v>
      </c>
      <c r="C4825" s="282" t="s">
        <v>4905</v>
      </c>
      <c r="D4825" s="275">
        <v>0</v>
      </c>
      <c r="E4825" s="275">
        <v>255</v>
      </c>
      <c r="F4825" s="275" t="s">
        <v>4935</v>
      </c>
      <c r="G4825" s="275">
        <v>1</v>
      </c>
      <c r="H4825" s="275" t="str">
        <f>'Binning-NTC-Derating'!H4</f>
        <v>NU</v>
      </c>
      <c r="I4825" s="276" t="s">
        <v>6350</v>
      </c>
      <c r="J4825" s="276">
        <f t="shared" si="75"/>
        <v>65535</v>
      </c>
      <c r="K4825" s="277"/>
    </row>
    <row r="4826" spans="1:11" x14ac:dyDescent="0.15">
      <c r="A4826" s="274">
        <v>4825</v>
      </c>
      <c r="B4826" s="275" t="s">
        <v>5362</v>
      </c>
      <c r="C4826" s="282" t="s">
        <v>4905</v>
      </c>
      <c r="D4826" s="275">
        <v>0</v>
      </c>
      <c r="E4826" s="275">
        <v>255</v>
      </c>
      <c r="F4826" s="275" t="s">
        <v>4935</v>
      </c>
      <c r="G4826" s="275">
        <v>1</v>
      </c>
      <c r="H4826" s="275" t="str">
        <f>'Binning-NTC-Derating'!H5</f>
        <v>NU</v>
      </c>
      <c r="I4826" s="276" t="s">
        <v>6350</v>
      </c>
      <c r="J4826" s="276">
        <f t="shared" si="75"/>
        <v>65535</v>
      </c>
      <c r="K4826" s="277"/>
    </row>
    <row r="4827" spans="1:11" x14ac:dyDescent="0.15">
      <c r="A4827" s="274">
        <v>4826</v>
      </c>
      <c r="B4827" s="275" t="s">
        <v>5363</v>
      </c>
      <c r="C4827" s="282" t="s">
        <v>4905</v>
      </c>
      <c r="D4827" s="275">
        <v>0</v>
      </c>
      <c r="E4827" s="275">
        <v>255</v>
      </c>
      <c r="F4827" s="275" t="s">
        <v>4935</v>
      </c>
      <c r="G4827" s="275">
        <v>1</v>
      </c>
      <c r="H4827" s="275" t="str">
        <f>'Binning-NTC-Derating'!H6</f>
        <v>NU</v>
      </c>
      <c r="I4827" s="276" t="s">
        <v>6350</v>
      </c>
      <c r="J4827" s="276">
        <f t="shared" si="75"/>
        <v>65535</v>
      </c>
      <c r="K4827" s="277"/>
    </row>
    <row r="4828" spans="1:11" x14ac:dyDescent="0.15">
      <c r="A4828" s="274">
        <v>4827</v>
      </c>
      <c r="B4828" s="275" t="s">
        <v>5364</v>
      </c>
      <c r="C4828" s="282" t="s">
        <v>4905</v>
      </c>
      <c r="D4828" s="275">
        <v>0</v>
      </c>
      <c r="E4828" s="275">
        <v>255</v>
      </c>
      <c r="F4828" s="275" t="s">
        <v>4935</v>
      </c>
      <c r="G4828" s="275">
        <v>1</v>
      </c>
      <c r="H4828" s="275" t="str">
        <f>'Binning-NTC-Derating'!H7</f>
        <v>NU</v>
      </c>
      <c r="I4828" s="276" t="s">
        <v>6350</v>
      </c>
      <c r="J4828" s="276">
        <f t="shared" si="75"/>
        <v>65535</v>
      </c>
      <c r="K4828" s="277"/>
    </row>
    <row r="4829" spans="1:11" x14ac:dyDescent="0.15">
      <c r="A4829" s="274">
        <v>4828</v>
      </c>
      <c r="B4829" s="275" t="s">
        <v>5365</v>
      </c>
      <c r="C4829" s="282" t="s">
        <v>4905</v>
      </c>
      <c r="D4829" s="275">
        <v>0</v>
      </c>
      <c r="E4829" s="275">
        <v>255</v>
      </c>
      <c r="F4829" s="275" t="s">
        <v>4935</v>
      </c>
      <c r="G4829" s="275">
        <v>1</v>
      </c>
      <c r="H4829" s="275" t="str">
        <f>'Binning-NTC-Derating'!H8</f>
        <v>NU</v>
      </c>
      <c r="I4829" s="276" t="s">
        <v>6350</v>
      </c>
      <c r="J4829" s="276">
        <f t="shared" si="75"/>
        <v>65535</v>
      </c>
      <c r="K4829" s="277"/>
    </row>
    <row r="4830" spans="1:11" x14ac:dyDescent="0.15">
      <c r="A4830" s="274">
        <v>4829</v>
      </c>
      <c r="B4830" s="275" t="s">
        <v>5366</v>
      </c>
      <c r="C4830" s="282" t="s">
        <v>4905</v>
      </c>
      <c r="D4830" s="275">
        <v>0</v>
      </c>
      <c r="E4830" s="275">
        <v>255</v>
      </c>
      <c r="F4830" s="275" t="s">
        <v>4935</v>
      </c>
      <c r="G4830" s="275">
        <v>1</v>
      </c>
      <c r="H4830" s="275" t="str">
        <f>'Binning-NTC-Derating'!H9</f>
        <v>NU</v>
      </c>
      <c r="I4830" s="276" t="s">
        <v>6350</v>
      </c>
      <c r="J4830" s="276">
        <f t="shared" si="75"/>
        <v>65535</v>
      </c>
      <c r="K4830" s="277"/>
    </row>
    <row r="4831" spans="1:11" x14ac:dyDescent="0.15">
      <c r="A4831" s="274">
        <v>4830</v>
      </c>
      <c r="B4831" s="275" t="s">
        <v>5367</v>
      </c>
      <c r="C4831" s="282" t="s">
        <v>4905</v>
      </c>
      <c r="D4831" s="275">
        <v>0</v>
      </c>
      <c r="E4831" s="275">
        <v>255</v>
      </c>
      <c r="F4831" s="275" t="s">
        <v>4935</v>
      </c>
      <c r="G4831" s="275">
        <v>1</v>
      </c>
      <c r="H4831" s="275" t="str">
        <f>'Binning-NTC-Derating'!H10</f>
        <v>NU</v>
      </c>
      <c r="I4831" s="276" t="s">
        <v>6350</v>
      </c>
      <c r="J4831" s="276">
        <f t="shared" si="75"/>
        <v>65535</v>
      </c>
      <c r="K4831" s="277"/>
    </row>
    <row r="4832" spans="1:11" x14ac:dyDescent="0.15">
      <c r="A4832" s="274">
        <v>4831</v>
      </c>
      <c r="B4832" s="275" t="s">
        <v>5368</v>
      </c>
      <c r="C4832" s="282" t="s">
        <v>4905</v>
      </c>
      <c r="D4832" s="275">
        <v>0</v>
      </c>
      <c r="E4832" s="275">
        <v>255</v>
      </c>
      <c r="F4832" s="275" t="s">
        <v>4935</v>
      </c>
      <c r="G4832" s="275">
        <v>1</v>
      </c>
      <c r="H4832" s="275">
        <f>'Binning-NTC-Derating'!H15</f>
        <v>25</v>
      </c>
      <c r="I4832" s="276" t="s">
        <v>6350</v>
      </c>
      <c r="J4832" s="276">
        <f t="shared" si="75"/>
        <v>25</v>
      </c>
      <c r="K4832" s="277"/>
    </row>
    <row r="4833" spans="1:11" x14ac:dyDescent="0.15">
      <c r="A4833" s="274">
        <v>4832</v>
      </c>
      <c r="B4833" s="275" t="s">
        <v>5369</v>
      </c>
      <c r="C4833" s="282" t="s">
        <v>4905</v>
      </c>
      <c r="D4833" s="275">
        <v>0</v>
      </c>
      <c r="E4833" s="275">
        <v>255</v>
      </c>
      <c r="F4833" s="275" t="s">
        <v>4935</v>
      </c>
      <c r="G4833" s="275">
        <v>1</v>
      </c>
      <c r="H4833" s="275">
        <f>'Binning-NTC-Derating'!H16</f>
        <v>65</v>
      </c>
      <c r="I4833" s="276" t="s">
        <v>6350</v>
      </c>
      <c r="J4833" s="276">
        <f t="shared" si="75"/>
        <v>65</v>
      </c>
      <c r="K4833" s="277"/>
    </row>
    <row r="4834" spans="1:11" x14ac:dyDescent="0.15">
      <c r="A4834" s="274">
        <v>4833</v>
      </c>
      <c r="B4834" s="275" t="s">
        <v>5370</v>
      </c>
      <c r="C4834" s="282" t="s">
        <v>4905</v>
      </c>
      <c r="D4834" s="275">
        <v>0</v>
      </c>
      <c r="E4834" s="275">
        <v>255</v>
      </c>
      <c r="F4834" s="275" t="s">
        <v>4935</v>
      </c>
      <c r="G4834" s="275">
        <v>1</v>
      </c>
      <c r="H4834" s="275">
        <f>'Binning-NTC-Derating'!H17</f>
        <v>105</v>
      </c>
      <c r="I4834" s="276" t="s">
        <v>6350</v>
      </c>
      <c r="J4834" s="276">
        <f t="shared" si="75"/>
        <v>105</v>
      </c>
      <c r="K4834" s="277"/>
    </row>
    <row r="4835" spans="1:11" x14ac:dyDescent="0.15">
      <c r="A4835" s="274">
        <v>4834</v>
      </c>
      <c r="B4835" s="275" t="s">
        <v>5371</v>
      </c>
      <c r="C4835" s="282" t="s">
        <v>4905</v>
      </c>
      <c r="D4835" s="275">
        <v>0</v>
      </c>
      <c r="E4835" s="275">
        <v>255</v>
      </c>
      <c r="F4835" s="275" t="s">
        <v>4935</v>
      </c>
      <c r="G4835" s="275">
        <v>1</v>
      </c>
      <c r="H4835" s="275">
        <f>'Binning-NTC-Derating'!H18</f>
        <v>145</v>
      </c>
      <c r="I4835" s="276" t="s">
        <v>6350</v>
      </c>
      <c r="J4835" s="276">
        <f t="shared" si="75"/>
        <v>145</v>
      </c>
      <c r="K4835" s="277"/>
    </row>
    <row r="4836" spans="1:11" x14ac:dyDescent="0.15">
      <c r="A4836" s="274">
        <v>4835</v>
      </c>
      <c r="B4836" s="275" t="s">
        <v>5372</v>
      </c>
      <c r="C4836" s="282" t="s">
        <v>4905</v>
      </c>
      <c r="D4836" s="275">
        <v>0</v>
      </c>
      <c r="E4836" s="275">
        <v>255</v>
      </c>
      <c r="F4836" s="275" t="s">
        <v>4935</v>
      </c>
      <c r="G4836" s="275">
        <v>1</v>
      </c>
      <c r="H4836" s="275">
        <f>'Binning-NTC-Derating'!H19</f>
        <v>185</v>
      </c>
      <c r="I4836" s="276" t="s">
        <v>6350</v>
      </c>
      <c r="J4836" s="276">
        <f t="shared" si="75"/>
        <v>185</v>
      </c>
      <c r="K4836" s="277"/>
    </row>
    <row r="4837" spans="1:11" x14ac:dyDescent="0.15">
      <c r="A4837" s="274">
        <v>4836</v>
      </c>
      <c r="B4837" s="275" t="s">
        <v>5373</v>
      </c>
      <c r="C4837" s="282" t="s">
        <v>4905</v>
      </c>
      <c r="D4837" s="275">
        <v>0</v>
      </c>
      <c r="E4837" s="275">
        <v>255</v>
      </c>
      <c r="F4837" s="275" t="s">
        <v>4935</v>
      </c>
      <c r="G4837" s="275">
        <v>1</v>
      </c>
      <c r="H4837" s="275">
        <f>'Binning-NTC-Derating'!H20</f>
        <v>225</v>
      </c>
      <c r="I4837" s="276" t="s">
        <v>6350</v>
      </c>
      <c r="J4837" s="276">
        <f t="shared" si="75"/>
        <v>225</v>
      </c>
      <c r="K4837" s="277"/>
    </row>
    <row r="4838" spans="1:11" x14ac:dyDescent="0.15">
      <c r="A4838" s="274">
        <v>4837</v>
      </c>
      <c r="B4838" s="275" t="s">
        <v>5374</v>
      </c>
      <c r="C4838" s="282" t="s">
        <v>4905</v>
      </c>
      <c r="D4838" s="275">
        <v>0</v>
      </c>
      <c r="E4838" s="275">
        <v>255</v>
      </c>
      <c r="F4838" s="275" t="s">
        <v>4935</v>
      </c>
      <c r="G4838" s="275">
        <v>1</v>
      </c>
      <c r="H4838" s="275">
        <f>'Binning-NTC-Derating'!H21</f>
        <v>250</v>
      </c>
      <c r="I4838" s="276" t="s">
        <v>6350</v>
      </c>
      <c r="J4838" s="276">
        <f t="shared" si="75"/>
        <v>250</v>
      </c>
      <c r="K4838" s="277"/>
    </row>
    <row r="4839" spans="1:11" x14ac:dyDescent="0.15">
      <c r="A4839" s="274">
        <v>4838</v>
      </c>
      <c r="B4839" s="275" t="s">
        <v>5375</v>
      </c>
      <c r="C4839" s="282" t="s">
        <v>4905</v>
      </c>
      <c r="D4839" s="275">
        <v>0</v>
      </c>
      <c r="E4839" s="275">
        <v>255</v>
      </c>
      <c r="F4839" s="275" t="s">
        <v>4935</v>
      </c>
      <c r="G4839" s="275">
        <v>1</v>
      </c>
      <c r="H4839" s="275">
        <f>'Binning-NTC-Derating'!H26</f>
        <v>25</v>
      </c>
      <c r="I4839" s="276" t="s">
        <v>6350</v>
      </c>
      <c r="J4839" s="276">
        <f t="shared" si="75"/>
        <v>25</v>
      </c>
      <c r="K4839" s="277"/>
    </row>
    <row r="4840" spans="1:11" x14ac:dyDescent="0.15">
      <c r="A4840" s="274">
        <v>4839</v>
      </c>
      <c r="B4840" s="275" t="s">
        <v>5376</v>
      </c>
      <c r="C4840" s="282" t="s">
        <v>4905</v>
      </c>
      <c r="D4840" s="275">
        <v>0</v>
      </c>
      <c r="E4840" s="275">
        <v>255</v>
      </c>
      <c r="F4840" s="275" t="s">
        <v>4935</v>
      </c>
      <c r="G4840" s="275">
        <v>1</v>
      </c>
      <c r="H4840" s="275">
        <f>'Binning-NTC-Derating'!H27</f>
        <v>65</v>
      </c>
      <c r="I4840" s="276" t="s">
        <v>6350</v>
      </c>
      <c r="J4840" s="276">
        <f t="shared" si="75"/>
        <v>65</v>
      </c>
      <c r="K4840" s="277"/>
    </row>
    <row r="4841" spans="1:11" x14ac:dyDescent="0.15">
      <c r="A4841" s="274">
        <v>4840</v>
      </c>
      <c r="B4841" s="275" t="s">
        <v>5377</v>
      </c>
      <c r="C4841" s="282" t="s">
        <v>4905</v>
      </c>
      <c r="D4841" s="275">
        <v>0</v>
      </c>
      <c r="E4841" s="275">
        <v>255</v>
      </c>
      <c r="F4841" s="275" t="s">
        <v>4935</v>
      </c>
      <c r="G4841" s="275">
        <v>1</v>
      </c>
      <c r="H4841" s="275">
        <f>'Binning-NTC-Derating'!H28</f>
        <v>105</v>
      </c>
      <c r="I4841" s="276" t="s">
        <v>6350</v>
      </c>
      <c r="J4841" s="276">
        <f t="shared" si="75"/>
        <v>105</v>
      </c>
      <c r="K4841" s="277"/>
    </row>
    <row r="4842" spans="1:11" x14ac:dyDescent="0.15">
      <c r="A4842" s="274">
        <v>4841</v>
      </c>
      <c r="B4842" s="275" t="s">
        <v>5378</v>
      </c>
      <c r="C4842" s="282" t="s">
        <v>4905</v>
      </c>
      <c r="D4842" s="275">
        <v>0</v>
      </c>
      <c r="E4842" s="275">
        <v>255</v>
      </c>
      <c r="F4842" s="275" t="s">
        <v>4935</v>
      </c>
      <c r="G4842" s="275">
        <v>1</v>
      </c>
      <c r="H4842" s="275">
        <f>'Binning-NTC-Derating'!H29</f>
        <v>145</v>
      </c>
      <c r="I4842" s="276" t="s">
        <v>6350</v>
      </c>
      <c r="J4842" s="276">
        <f t="shared" si="75"/>
        <v>145</v>
      </c>
      <c r="K4842" s="277"/>
    </row>
    <row r="4843" spans="1:11" x14ac:dyDescent="0.15">
      <c r="A4843" s="274">
        <v>4842</v>
      </c>
      <c r="B4843" s="275" t="s">
        <v>5379</v>
      </c>
      <c r="C4843" s="282" t="s">
        <v>4905</v>
      </c>
      <c r="D4843" s="275">
        <v>0</v>
      </c>
      <c r="E4843" s="275">
        <v>255</v>
      </c>
      <c r="F4843" s="275" t="s">
        <v>4935</v>
      </c>
      <c r="G4843" s="275">
        <v>1</v>
      </c>
      <c r="H4843" s="275">
        <f>'Binning-NTC-Derating'!H30</f>
        <v>185</v>
      </c>
      <c r="I4843" s="276" t="s">
        <v>6350</v>
      </c>
      <c r="J4843" s="276">
        <f t="shared" si="75"/>
        <v>185</v>
      </c>
      <c r="K4843" s="277"/>
    </row>
    <row r="4844" spans="1:11" x14ac:dyDescent="0.15">
      <c r="A4844" s="274">
        <v>4843</v>
      </c>
      <c r="B4844" s="275" t="s">
        <v>5380</v>
      </c>
      <c r="C4844" s="282" t="s">
        <v>4905</v>
      </c>
      <c r="D4844" s="275">
        <v>0</v>
      </c>
      <c r="E4844" s="275">
        <v>255</v>
      </c>
      <c r="F4844" s="275" t="s">
        <v>4935</v>
      </c>
      <c r="G4844" s="275">
        <v>1</v>
      </c>
      <c r="H4844" s="275">
        <f>'Binning-NTC-Derating'!H31</f>
        <v>225</v>
      </c>
      <c r="I4844" s="276" t="s">
        <v>6350</v>
      </c>
      <c r="J4844" s="276">
        <f t="shared" si="75"/>
        <v>225</v>
      </c>
      <c r="K4844" s="277"/>
    </row>
    <row r="4845" spans="1:11" x14ac:dyDescent="0.15">
      <c r="A4845" s="274">
        <v>4844</v>
      </c>
      <c r="B4845" s="275" t="s">
        <v>5381</v>
      </c>
      <c r="C4845" s="282" t="s">
        <v>4905</v>
      </c>
      <c r="D4845" s="275">
        <v>0</v>
      </c>
      <c r="E4845" s="275">
        <v>255</v>
      </c>
      <c r="F4845" s="275" t="s">
        <v>4935</v>
      </c>
      <c r="G4845" s="275">
        <v>1</v>
      </c>
      <c r="H4845" s="275">
        <f>'Binning-NTC-Derating'!H32</f>
        <v>250</v>
      </c>
      <c r="I4845" s="276" t="s">
        <v>6350</v>
      </c>
      <c r="J4845" s="276">
        <f t="shared" si="75"/>
        <v>250</v>
      </c>
      <c r="K4845" s="277"/>
    </row>
    <row r="4846" spans="1:11" x14ac:dyDescent="0.15">
      <c r="A4846" s="274">
        <v>4845</v>
      </c>
      <c r="B4846" s="275" t="s">
        <v>5382</v>
      </c>
      <c r="C4846" s="282" t="s">
        <v>4905</v>
      </c>
      <c r="D4846" s="275">
        <v>0</v>
      </c>
      <c r="E4846" s="275">
        <v>255</v>
      </c>
      <c r="F4846" s="275" t="s">
        <v>4935</v>
      </c>
      <c r="G4846" s="275">
        <v>1</v>
      </c>
      <c r="H4846" s="275">
        <f>'Binning-NTC-Derating'!H37</f>
        <v>25</v>
      </c>
      <c r="I4846" s="276" t="s">
        <v>6350</v>
      </c>
      <c r="J4846" s="276">
        <f t="shared" si="75"/>
        <v>25</v>
      </c>
      <c r="K4846" s="277"/>
    </row>
    <row r="4847" spans="1:11" x14ac:dyDescent="0.15">
      <c r="A4847" s="274">
        <v>4846</v>
      </c>
      <c r="B4847" s="275" t="s">
        <v>5383</v>
      </c>
      <c r="C4847" s="282" t="s">
        <v>4905</v>
      </c>
      <c r="D4847" s="275">
        <v>0</v>
      </c>
      <c r="E4847" s="275">
        <v>255</v>
      </c>
      <c r="F4847" s="275" t="s">
        <v>4935</v>
      </c>
      <c r="G4847" s="275">
        <v>1</v>
      </c>
      <c r="H4847" s="275">
        <f>'Binning-NTC-Derating'!H38</f>
        <v>65</v>
      </c>
      <c r="I4847" s="276" t="s">
        <v>6350</v>
      </c>
      <c r="J4847" s="276">
        <f t="shared" si="75"/>
        <v>65</v>
      </c>
      <c r="K4847" s="277"/>
    </row>
    <row r="4848" spans="1:11" x14ac:dyDescent="0.15">
      <c r="A4848" s="274">
        <v>4847</v>
      </c>
      <c r="B4848" s="275" t="s">
        <v>5384</v>
      </c>
      <c r="C4848" s="282" t="s">
        <v>4905</v>
      </c>
      <c r="D4848" s="275">
        <v>0</v>
      </c>
      <c r="E4848" s="275">
        <v>255</v>
      </c>
      <c r="F4848" s="275" t="s">
        <v>4935</v>
      </c>
      <c r="G4848" s="275">
        <v>1</v>
      </c>
      <c r="H4848" s="275">
        <f>'Binning-NTC-Derating'!H39</f>
        <v>105</v>
      </c>
      <c r="I4848" s="276" t="s">
        <v>6350</v>
      </c>
      <c r="J4848" s="276">
        <f t="shared" si="75"/>
        <v>105</v>
      </c>
      <c r="K4848" s="277"/>
    </row>
    <row r="4849" spans="1:11" x14ac:dyDescent="0.15">
      <c r="A4849" s="274">
        <v>4848</v>
      </c>
      <c r="B4849" s="275" t="s">
        <v>5385</v>
      </c>
      <c r="C4849" s="282" t="s">
        <v>4905</v>
      </c>
      <c r="D4849" s="275">
        <v>0</v>
      </c>
      <c r="E4849" s="275">
        <v>255</v>
      </c>
      <c r="F4849" s="275" t="s">
        <v>4935</v>
      </c>
      <c r="G4849" s="275">
        <v>1</v>
      </c>
      <c r="H4849" s="275">
        <f>'Binning-NTC-Derating'!H40</f>
        <v>145</v>
      </c>
      <c r="I4849" s="276" t="s">
        <v>6350</v>
      </c>
      <c r="J4849" s="276">
        <f t="shared" si="75"/>
        <v>145</v>
      </c>
      <c r="K4849" s="277"/>
    </row>
    <row r="4850" spans="1:11" x14ac:dyDescent="0.15">
      <c r="A4850" s="274">
        <v>4849</v>
      </c>
      <c r="B4850" s="275" t="s">
        <v>5386</v>
      </c>
      <c r="C4850" s="282" t="s">
        <v>4905</v>
      </c>
      <c r="D4850" s="275">
        <v>0</v>
      </c>
      <c r="E4850" s="275">
        <v>255</v>
      </c>
      <c r="F4850" s="275" t="s">
        <v>4935</v>
      </c>
      <c r="G4850" s="275">
        <v>1</v>
      </c>
      <c r="H4850" s="275">
        <f>'Binning-NTC-Derating'!H41</f>
        <v>185</v>
      </c>
      <c r="I4850" s="276" t="s">
        <v>6350</v>
      </c>
      <c r="J4850" s="276">
        <f t="shared" si="75"/>
        <v>185</v>
      </c>
      <c r="K4850" s="277"/>
    </row>
    <row r="4851" spans="1:11" x14ac:dyDescent="0.15">
      <c r="A4851" s="274">
        <v>4850</v>
      </c>
      <c r="B4851" s="275" t="s">
        <v>5387</v>
      </c>
      <c r="C4851" s="282" t="s">
        <v>4905</v>
      </c>
      <c r="D4851" s="275">
        <v>0</v>
      </c>
      <c r="E4851" s="275">
        <v>255</v>
      </c>
      <c r="F4851" s="275" t="s">
        <v>4935</v>
      </c>
      <c r="G4851" s="275">
        <v>1</v>
      </c>
      <c r="H4851" s="275">
        <f>'Binning-NTC-Derating'!H42</f>
        <v>225</v>
      </c>
      <c r="I4851" s="276" t="s">
        <v>6350</v>
      </c>
      <c r="J4851" s="276">
        <f t="shared" si="75"/>
        <v>225</v>
      </c>
      <c r="K4851" s="277"/>
    </row>
    <row r="4852" spans="1:11" x14ac:dyDescent="0.15">
      <c r="A4852" s="274">
        <v>4851</v>
      </c>
      <c r="B4852" s="275" t="s">
        <v>5388</v>
      </c>
      <c r="C4852" s="282" t="s">
        <v>4905</v>
      </c>
      <c r="D4852" s="275">
        <v>0</v>
      </c>
      <c r="E4852" s="275">
        <v>255</v>
      </c>
      <c r="F4852" s="275" t="s">
        <v>4935</v>
      </c>
      <c r="G4852" s="275">
        <v>1</v>
      </c>
      <c r="H4852" s="275">
        <f>'Binning-NTC-Derating'!H43</f>
        <v>250</v>
      </c>
      <c r="I4852" s="276" t="s">
        <v>6350</v>
      </c>
      <c r="J4852" s="276">
        <f t="shared" si="75"/>
        <v>250</v>
      </c>
      <c r="K4852" s="277"/>
    </row>
    <row r="4853" spans="1:11" x14ac:dyDescent="0.15">
      <c r="A4853" s="274">
        <v>4852</v>
      </c>
      <c r="B4853" s="275" t="s">
        <v>5389</v>
      </c>
      <c r="C4853" s="282" t="s">
        <v>4905</v>
      </c>
      <c r="D4853" s="275">
        <v>0</v>
      </c>
      <c r="E4853" s="275">
        <v>255</v>
      </c>
      <c r="F4853" s="275" t="s">
        <v>4935</v>
      </c>
      <c r="G4853" s="275">
        <v>1</v>
      </c>
      <c r="H4853" s="275">
        <f>'Binning-NTC-Derating'!H48</f>
        <v>25</v>
      </c>
      <c r="I4853" s="276" t="s">
        <v>6350</v>
      </c>
      <c r="J4853" s="276">
        <f t="shared" si="75"/>
        <v>25</v>
      </c>
      <c r="K4853" s="277"/>
    </row>
    <row r="4854" spans="1:11" x14ac:dyDescent="0.15">
      <c r="A4854" s="274">
        <v>4853</v>
      </c>
      <c r="B4854" s="275" t="s">
        <v>5390</v>
      </c>
      <c r="C4854" s="282" t="s">
        <v>4905</v>
      </c>
      <c r="D4854" s="275">
        <v>0</v>
      </c>
      <c r="E4854" s="275">
        <v>255</v>
      </c>
      <c r="F4854" s="275" t="s">
        <v>4935</v>
      </c>
      <c r="G4854" s="275">
        <v>1</v>
      </c>
      <c r="H4854" s="275">
        <f>'Binning-NTC-Derating'!H49</f>
        <v>65</v>
      </c>
      <c r="I4854" s="276" t="s">
        <v>6350</v>
      </c>
      <c r="J4854" s="276">
        <f t="shared" si="75"/>
        <v>65</v>
      </c>
      <c r="K4854" s="277"/>
    </row>
    <row r="4855" spans="1:11" x14ac:dyDescent="0.15">
      <c r="A4855" s="274">
        <v>4854</v>
      </c>
      <c r="B4855" s="275" t="s">
        <v>5391</v>
      </c>
      <c r="C4855" s="282" t="s">
        <v>4905</v>
      </c>
      <c r="D4855" s="275">
        <v>0</v>
      </c>
      <c r="E4855" s="275">
        <v>255</v>
      </c>
      <c r="F4855" s="275" t="s">
        <v>4935</v>
      </c>
      <c r="G4855" s="275">
        <v>1</v>
      </c>
      <c r="H4855" s="275">
        <f>'Binning-NTC-Derating'!H50</f>
        <v>105</v>
      </c>
      <c r="I4855" s="276" t="s">
        <v>6350</v>
      </c>
      <c r="J4855" s="276">
        <f t="shared" si="75"/>
        <v>105</v>
      </c>
      <c r="K4855" s="277"/>
    </row>
    <row r="4856" spans="1:11" x14ac:dyDescent="0.15">
      <c r="A4856" s="274">
        <v>4855</v>
      </c>
      <c r="B4856" s="275" t="s">
        <v>5392</v>
      </c>
      <c r="C4856" s="282" t="s">
        <v>4905</v>
      </c>
      <c r="D4856" s="275">
        <v>0</v>
      </c>
      <c r="E4856" s="275">
        <v>255</v>
      </c>
      <c r="F4856" s="275" t="s">
        <v>4935</v>
      </c>
      <c r="G4856" s="275">
        <v>1</v>
      </c>
      <c r="H4856" s="275">
        <f>'Binning-NTC-Derating'!H51</f>
        <v>145</v>
      </c>
      <c r="I4856" s="276" t="s">
        <v>6350</v>
      </c>
      <c r="J4856" s="276">
        <f t="shared" si="75"/>
        <v>145</v>
      </c>
      <c r="K4856" s="277"/>
    </row>
    <row r="4857" spans="1:11" x14ac:dyDescent="0.15">
      <c r="A4857" s="274">
        <v>4856</v>
      </c>
      <c r="B4857" s="275" t="s">
        <v>5393</v>
      </c>
      <c r="C4857" s="282" t="s">
        <v>4905</v>
      </c>
      <c r="D4857" s="275">
        <v>0</v>
      </c>
      <c r="E4857" s="275">
        <v>255</v>
      </c>
      <c r="F4857" s="275" t="s">
        <v>4935</v>
      </c>
      <c r="G4857" s="275">
        <v>1</v>
      </c>
      <c r="H4857" s="275">
        <f>'Binning-NTC-Derating'!H52</f>
        <v>185</v>
      </c>
      <c r="I4857" s="276" t="s">
        <v>6350</v>
      </c>
      <c r="J4857" s="276">
        <f t="shared" si="75"/>
        <v>185</v>
      </c>
      <c r="K4857" s="277"/>
    </row>
    <row r="4858" spans="1:11" x14ac:dyDescent="0.15">
      <c r="A4858" s="274">
        <v>4857</v>
      </c>
      <c r="B4858" s="275" t="s">
        <v>5394</v>
      </c>
      <c r="C4858" s="282" t="s">
        <v>4905</v>
      </c>
      <c r="D4858" s="275">
        <v>0</v>
      </c>
      <c r="E4858" s="275">
        <v>255</v>
      </c>
      <c r="F4858" s="275" t="s">
        <v>4935</v>
      </c>
      <c r="G4858" s="275">
        <v>1</v>
      </c>
      <c r="H4858" s="275">
        <f>'Binning-NTC-Derating'!H53</f>
        <v>225</v>
      </c>
      <c r="I4858" s="276" t="s">
        <v>6350</v>
      </c>
      <c r="J4858" s="276">
        <f t="shared" si="75"/>
        <v>225</v>
      </c>
      <c r="K4858" s="277"/>
    </row>
    <row r="4859" spans="1:11" x14ac:dyDescent="0.15">
      <c r="A4859" s="274">
        <v>4858</v>
      </c>
      <c r="B4859" s="275" t="s">
        <v>5395</v>
      </c>
      <c r="C4859" s="282" t="s">
        <v>4905</v>
      </c>
      <c r="D4859" s="275">
        <v>0</v>
      </c>
      <c r="E4859" s="275">
        <v>255</v>
      </c>
      <c r="F4859" s="275" t="s">
        <v>4935</v>
      </c>
      <c r="G4859" s="275">
        <v>1</v>
      </c>
      <c r="H4859" s="275">
        <f>'Binning-NTC-Derating'!H54</f>
        <v>250</v>
      </c>
      <c r="I4859" s="276" t="s">
        <v>6350</v>
      </c>
      <c r="J4859" s="276">
        <f t="shared" si="75"/>
        <v>250</v>
      </c>
      <c r="K4859" s="277"/>
    </row>
    <row r="4860" spans="1:11" x14ac:dyDescent="0.15">
      <c r="A4860" s="274">
        <v>4859</v>
      </c>
      <c r="B4860" s="275" t="s">
        <v>5396</v>
      </c>
      <c r="C4860" s="282" t="s">
        <v>4905</v>
      </c>
      <c r="D4860" s="275">
        <v>0</v>
      </c>
      <c r="E4860" s="275">
        <v>255</v>
      </c>
      <c r="F4860" s="275" t="s">
        <v>4935</v>
      </c>
      <c r="G4860" s="275">
        <v>1</v>
      </c>
      <c r="H4860" s="275">
        <f>'Binning-NTC-Derating'!H59</f>
        <v>25</v>
      </c>
      <c r="I4860" s="276" t="s">
        <v>6350</v>
      </c>
      <c r="J4860" s="276">
        <f t="shared" si="75"/>
        <v>25</v>
      </c>
      <c r="K4860" s="277"/>
    </row>
    <row r="4861" spans="1:11" x14ac:dyDescent="0.15">
      <c r="A4861" s="274">
        <v>4860</v>
      </c>
      <c r="B4861" s="275" t="s">
        <v>5397</v>
      </c>
      <c r="C4861" s="282" t="s">
        <v>4905</v>
      </c>
      <c r="D4861" s="275">
        <v>0</v>
      </c>
      <c r="E4861" s="275">
        <v>255</v>
      </c>
      <c r="F4861" s="275" t="s">
        <v>4935</v>
      </c>
      <c r="G4861" s="275">
        <v>1</v>
      </c>
      <c r="H4861" s="275">
        <f>'Binning-NTC-Derating'!H60</f>
        <v>65</v>
      </c>
      <c r="I4861" s="276" t="s">
        <v>6350</v>
      </c>
      <c r="J4861" s="276">
        <f t="shared" si="75"/>
        <v>65</v>
      </c>
      <c r="K4861" s="277"/>
    </row>
    <row r="4862" spans="1:11" x14ac:dyDescent="0.15">
      <c r="A4862" s="274">
        <v>4861</v>
      </c>
      <c r="B4862" s="275" t="s">
        <v>5398</v>
      </c>
      <c r="C4862" s="282" t="s">
        <v>4905</v>
      </c>
      <c r="D4862" s="275">
        <v>0</v>
      </c>
      <c r="E4862" s="275">
        <v>255</v>
      </c>
      <c r="F4862" s="275" t="s">
        <v>4935</v>
      </c>
      <c r="G4862" s="275">
        <v>1</v>
      </c>
      <c r="H4862" s="275">
        <f>'Binning-NTC-Derating'!H61</f>
        <v>105</v>
      </c>
      <c r="I4862" s="276" t="s">
        <v>6350</v>
      </c>
      <c r="J4862" s="276">
        <f t="shared" si="75"/>
        <v>105</v>
      </c>
      <c r="K4862" s="277"/>
    </row>
    <row r="4863" spans="1:11" x14ac:dyDescent="0.15">
      <c r="A4863" s="274">
        <v>4862</v>
      </c>
      <c r="B4863" s="275" t="s">
        <v>5399</v>
      </c>
      <c r="C4863" s="282" t="s">
        <v>4905</v>
      </c>
      <c r="D4863" s="275">
        <v>0</v>
      </c>
      <c r="E4863" s="275">
        <v>255</v>
      </c>
      <c r="F4863" s="275" t="s">
        <v>4935</v>
      </c>
      <c r="G4863" s="275">
        <v>1</v>
      </c>
      <c r="H4863" s="275">
        <f>'Binning-NTC-Derating'!H62</f>
        <v>145</v>
      </c>
      <c r="I4863" s="276" t="s">
        <v>6350</v>
      </c>
      <c r="J4863" s="276">
        <f t="shared" si="75"/>
        <v>145</v>
      </c>
      <c r="K4863" s="277"/>
    </row>
    <row r="4864" spans="1:11" x14ac:dyDescent="0.15">
      <c r="A4864" s="274">
        <v>4863</v>
      </c>
      <c r="B4864" s="275" t="s">
        <v>5400</v>
      </c>
      <c r="C4864" s="282" t="s">
        <v>4905</v>
      </c>
      <c r="D4864" s="275">
        <v>0</v>
      </c>
      <c r="E4864" s="275">
        <v>255</v>
      </c>
      <c r="F4864" s="275" t="s">
        <v>4935</v>
      </c>
      <c r="G4864" s="275">
        <v>1</v>
      </c>
      <c r="H4864" s="275">
        <f>'Binning-NTC-Derating'!H63</f>
        <v>185</v>
      </c>
      <c r="I4864" s="276" t="s">
        <v>6350</v>
      </c>
      <c r="J4864" s="276">
        <f t="shared" si="75"/>
        <v>185</v>
      </c>
      <c r="K4864" s="277"/>
    </row>
    <row r="4865" spans="1:11" x14ac:dyDescent="0.15">
      <c r="A4865" s="274">
        <v>4864</v>
      </c>
      <c r="B4865" s="275" t="s">
        <v>5401</v>
      </c>
      <c r="C4865" s="282" t="s">
        <v>4905</v>
      </c>
      <c r="D4865" s="275">
        <v>0</v>
      </c>
      <c r="E4865" s="275">
        <v>255</v>
      </c>
      <c r="F4865" s="275" t="s">
        <v>4935</v>
      </c>
      <c r="G4865" s="275">
        <v>1</v>
      </c>
      <c r="H4865" s="275">
        <f>'Binning-NTC-Derating'!H64</f>
        <v>225</v>
      </c>
      <c r="I4865" s="276" t="s">
        <v>6350</v>
      </c>
      <c r="J4865" s="276">
        <f t="shared" si="75"/>
        <v>225</v>
      </c>
      <c r="K4865" s="277"/>
    </row>
    <row r="4866" spans="1:11" x14ac:dyDescent="0.15">
      <c r="A4866" s="274">
        <v>4865</v>
      </c>
      <c r="B4866" s="275" t="s">
        <v>5402</v>
      </c>
      <c r="C4866" s="282" t="s">
        <v>4905</v>
      </c>
      <c r="D4866" s="275">
        <v>0</v>
      </c>
      <c r="E4866" s="275">
        <v>255</v>
      </c>
      <c r="F4866" s="275" t="s">
        <v>4935</v>
      </c>
      <c r="G4866" s="275">
        <v>1</v>
      </c>
      <c r="H4866" s="275">
        <f>'Binning-NTC-Derating'!H65</f>
        <v>250</v>
      </c>
      <c r="I4866" s="276" t="s">
        <v>6350</v>
      </c>
      <c r="J4866" s="276">
        <f t="shared" si="75"/>
        <v>250</v>
      </c>
      <c r="K4866" s="277"/>
    </row>
    <row r="4867" spans="1:11" x14ac:dyDescent="0.15">
      <c r="A4867" s="274">
        <v>4866</v>
      </c>
      <c r="B4867" s="275" t="s">
        <v>5403</v>
      </c>
      <c r="C4867" s="282" t="s">
        <v>4905</v>
      </c>
      <c r="D4867" s="275">
        <v>0</v>
      </c>
      <c r="E4867" s="275">
        <v>255</v>
      </c>
      <c r="F4867" s="275" t="s">
        <v>4935</v>
      </c>
      <c r="G4867" s="275">
        <v>1</v>
      </c>
      <c r="H4867" s="275">
        <f>'Binning-NTC-Derating'!H70</f>
        <v>25</v>
      </c>
      <c r="I4867" s="276" t="s">
        <v>6350</v>
      </c>
      <c r="J4867" s="276">
        <f t="shared" si="75"/>
        <v>25</v>
      </c>
      <c r="K4867" s="277"/>
    </row>
    <row r="4868" spans="1:11" x14ac:dyDescent="0.15">
      <c r="A4868" s="274">
        <v>4867</v>
      </c>
      <c r="B4868" s="275" t="s">
        <v>5404</v>
      </c>
      <c r="C4868" s="282" t="s">
        <v>4905</v>
      </c>
      <c r="D4868" s="275">
        <v>0</v>
      </c>
      <c r="E4868" s="275">
        <v>255</v>
      </c>
      <c r="F4868" s="275" t="s">
        <v>4935</v>
      </c>
      <c r="G4868" s="275">
        <v>1</v>
      </c>
      <c r="H4868" s="275">
        <f>'Binning-NTC-Derating'!H71</f>
        <v>65</v>
      </c>
      <c r="I4868" s="276" t="s">
        <v>6350</v>
      </c>
      <c r="J4868" s="276">
        <f t="shared" si="75"/>
        <v>65</v>
      </c>
      <c r="K4868" s="277"/>
    </row>
    <row r="4869" spans="1:11" x14ac:dyDescent="0.15">
      <c r="A4869" s="274">
        <v>4868</v>
      </c>
      <c r="B4869" s="275" t="s">
        <v>5405</v>
      </c>
      <c r="C4869" s="282" t="s">
        <v>4905</v>
      </c>
      <c r="D4869" s="275">
        <v>0</v>
      </c>
      <c r="E4869" s="275">
        <v>255</v>
      </c>
      <c r="F4869" s="275" t="s">
        <v>4935</v>
      </c>
      <c r="G4869" s="275">
        <v>1</v>
      </c>
      <c r="H4869" s="275">
        <f>'Binning-NTC-Derating'!H72</f>
        <v>105</v>
      </c>
      <c r="I4869" s="276" t="s">
        <v>6350</v>
      </c>
      <c r="J4869" s="276">
        <f t="shared" si="75"/>
        <v>105</v>
      </c>
      <c r="K4869" s="277"/>
    </row>
    <row r="4870" spans="1:11" x14ac:dyDescent="0.15">
      <c r="A4870" s="274">
        <v>4869</v>
      </c>
      <c r="B4870" s="275" t="s">
        <v>5406</v>
      </c>
      <c r="C4870" s="282" t="s">
        <v>4905</v>
      </c>
      <c r="D4870" s="275">
        <v>0</v>
      </c>
      <c r="E4870" s="275">
        <v>255</v>
      </c>
      <c r="F4870" s="275" t="s">
        <v>4935</v>
      </c>
      <c r="G4870" s="275">
        <v>1</v>
      </c>
      <c r="H4870" s="275">
        <f>'Binning-NTC-Derating'!H73</f>
        <v>145</v>
      </c>
      <c r="I4870" s="276" t="s">
        <v>6350</v>
      </c>
      <c r="J4870" s="276">
        <f t="shared" si="75"/>
        <v>145</v>
      </c>
      <c r="K4870" s="277"/>
    </row>
    <row r="4871" spans="1:11" x14ac:dyDescent="0.15">
      <c r="A4871" s="274">
        <v>4870</v>
      </c>
      <c r="B4871" s="275" t="s">
        <v>5407</v>
      </c>
      <c r="C4871" s="282" t="s">
        <v>4905</v>
      </c>
      <c r="D4871" s="275">
        <v>0</v>
      </c>
      <c r="E4871" s="275">
        <v>255</v>
      </c>
      <c r="F4871" s="275" t="s">
        <v>4935</v>
      </c>
      <c r="G4871" s="275">
        <v>1</v>
      </c>
      <c r="H4871" s="275">
        <f>'Binning-NTC-Derating'!H74</f>
        <v>185</v>
      </c>
      <c r="I4871" s="276" t="s">
        <v>6350</v>
      </c>
      <c r="J4871" s="276">
        <f t="shared" ref="J4871:J4908" si="76">IF(H4871="NU",65535,H4871)</f>
        <v>185</v>
      </c>
      <c r="K4871" s="277"/>
    </row>
    <row r="4872" spans="1:11" x14ac:dyDescent="0.15">
      <c r="A4872" s="274">
        <v>4871</v>
      </c>
      <c r="B4872" s="275" t="s">
        <v>5408</v>
      </c>
      <c r="C4872" s="282" t="s">
        <v>4905</v>
      </c>
      <c r="D4872" s="275">
        <v>0</v>
      </c>
      <c r="E4872" s="275">
        <v>255</v>
      </c>
      <c r="F4872" s="275" t="s">
        <v>4935</v>
      </c>
      <c r="G4872" s="275">
        <v>1</v>
      </c>
      <c r="H4872" s="275">
        <f>'Binning-NTC-Derating'!H75</f>
        <v>225</v>
      </c>
      <c r="I4872" s="276" t="s">
        <v>6350</v>
      </c>
      <c r="J4872" s="276">
        <f t="shared" si="76"/>
        <v>225</v>
      </c>
      <c r="K4872" s="277"/>
    </row>
    <row r="4873" spans="1:11" x14ac:dyDescent="0.15">
      <c r="A4873" s="274">
        <v>4872</v>
      </c>
      <c r="B4873" s="275" t="s">
        <v>5409</v>
      </c>
      <c r="C4873" s="282" t="s">
        <v>4905</v>
      </c>
      <c r="D4873" s="275">
        <v>0</v>
      </c>
      <c r="E4873" s="275">
        <v>255</v>
      </c>
      <c r="F4873" s="275" t="s">
        <v>4935</v>
      </c>
      <c r="G4873" s="275">
        <v>1</v>
      </c>
      <c r="H4873" s="275">
        <f>'Binning-NTC-Derating'!H76</f>
        <v>250</v>
      </c>
      <c r="I4873" s="276" t="s">
        <v>6350</v>
      </c>
      <c r="J4873" s="276">
        <f t="shared" si="76"/>
        <v>250</v>
      </c>
      <c r="K4873" s="277"/>
    </row>
    <row r="4874" spans="1:11" x14ac:dyDescent="0.15">
      <c r="A4874" s="274">
        <v>4873</v>
      </c>
      <c r="B4874" s="275" t="s">
        <v>5410</v>
      </c>
      <c r="C4874" s="282" t="s">
        <v>4905</v>
      </c>
      <c r="D4874" s="275">
        <v>0</v>
      </c>
      <c r="E4874" s="275">
        <v>255</v>
      </c>
      <c r="F4874" s="275" t="s">
        <v>4935</v>
      </c>
      <c r="G4874" s="275">
        <v>1</v>
      </c>
      <c r="H4874" s="275">
        <f>'Binning-NTC-Derating'!H81</f>
        <v>25</v>
      </c>
      <c r="I4874" s="276" t="s">
        <v>6350</v>
      </c>
      <c r="J4874" s="276">
        <f t="shared" si="76"/>
        <v>25</v>
      </c>
      <c r="K4874" s="277"/>
    </row>
    <row r="4875" spans="1:11" x14ac:dyDescent="0.15">
      <c r="A4875" s="274">
        <v>4874</v>
      </c>
      <c r="B4875" s="275" t="s">
        <v>5411</v>
      </c>
      <c r="C4875" s="282" t="s">
        <v>4905</v>
      </c>
      <c r="D4875" s="275">
        <v>0</v>
      </c>
      <c r="E4875" s="275">
        <v>255</v>
      </c>
      <c r="F4875" s="275" t="s">
        <v>4935</v>
      </c>
      <c r="G4875" s="275">
        <v>1</v>
      </c>
      <c r="H4875" s="275">
        <f>'Binning-NTC-Derating'!H82</f>
        <v>65</v>
      </c>
      <c r="I4875" s="276" t="s">
        <v>6350</v>
      </c>
      <c r="J4875" s="276">
        <f t="shared" si="76"/>
        <v>65</v>
      </c>
      <c r="K4875" s="277"/>
    </row>
    <row r="4876" spans="1:11" x14ac:dyDescent="0.15">
      <c r="A4876" s="274">
        <v>4875</v>
      </c>
      <c r="B4876" s="275" t="s">
        <v>5412</v>
      </c>
      <c r="C4876" s="282" t="s">
        <v>4905</v>
      </c>
      <c r="D4876" s="275">
        <v>0</v>
      </c>
      <c r="E4876" s="275">
        <v>255</v>
      </c>
      <c r="F4876" s="275" t="s">
        <v>4935</v>
      </c>
      <c r="G4876" s="275">
        <v>1</v>
      </c>
      <c r="H4876" s="275">
        <f>'Binning-NTC-Derating'!H83</f>
        <v>105</v>
      </c>
      <c r="I4876" s="276" t="s">
        <v>6350</v>
      </c>
      <c r="J4876" s="276">
        <f t="shared" si="76"/>
        <v>105</v>
      </c>
      <c r="K4876" s="277"/>
    </row>
    <row r="4877" spans="1:11" x14ac:dyDescent="0.15">
      <c r="A4877" s="274">
        <v>4876</v>
      </c>
      <c r="B4877" s="275" t="s">
        <v>5413</v>
      </c>
      <c r="C4877" s="282" t="s">
        <v>4905</v>
      </c>
      <c r="D4877" s="275">
        <v>0</v>
      </c>
      <c r="E4877" s="275">
        <v>255</v>
      </c>
      <c r="F4877" s="275" t="s">
        <v>4935</v>
      </c>
      <c r="G4877" s="275">
        <v>1</v>
      </c>
      <c r="H4877" s="275">
        <f>'Binning-NTC-Derating'!H84</f>
        <v>145</v>
      </c>
      <c r="I4877" s="276" t="s">
        <v>6350</v>
      </c>
      <c r="J4877" s="276">
        <f t="shared" si="76"/>
        <v>145</v>
      </c>
      <c r="K4877" s="277"/>
    </row>
    <row r="4878" spans="1:11" x14ac:dyDescent="0.15">
      <c r="A4878" s="274">
        <v>4877</v>
      </c>
      <c r="B4878" s="275" t="s">
        <v>5414</v>
      </c>
      <c r="C4878" s="282" t="s">
        <v>4905</v>
      </c>
      <c r="D4878" s="275">
        <v>0</v>
      </c>
      <c r="E4878" s="275">
        <v>255</v>
      </c>
      <c r="F4878" s="275" t="s">
        <v>4935</v>
      </c>
      <c r="G4878" s="275">
        <v>1</v>
      </c>
      <c r="H4878" s="275">
        <f>'Binning-NTC-Derating'!H85</f>
        <v>185</v>
      </c>
      <c r="I4878" s="276" t="s">
        <v>6350</v>
      </c>
      <c r="J4878" s="276">
        <f t="shared" si="76"/>
        <v>185</v>
      </c>
      <c r="K4878" s="277"/>
    </row>
    <row r="4879" spans="1:11" x14ac:dyDescent="0.15">
      <c r="A4879" s="274">
        <v>4878</v>
      </c>
      <c r="B4879" s="275" t="s">
        <v>5415</v>
      </c>
      <c r="C4879" s="282" t="s">
        <v>4905</v>
      </c>
      <c r="D4879" s="275">
        <v>0</v>
      </c>
      <c r="E4879" s="275">
        <v>255</v>
      </c>
      <c r="F4879" s="275" t="s">
        <v>4935</v>
      </c>
      <c r="G4879" s="275">
        <v>1</v>
      </c>
      <c r="H4879" s="275">
        <f>'Binning-NTC-Derating'!H86</f>
        <v>225</v>
      </c>
      <c r="I4879" s="276" t="s">
        <v>6350</v>
      </c>
      <c r="J4879" s="276">
        <f t="shared" si="76"/>
        <v>225</v>
      </c>
      <c r="K4879" s="277"/>
    </row>
    <row r="4880" spans="1:11" x14ac:dyDescent="0.15">
      <c r="A4880" s="274">
        <v>4879</v>
      </c>
      <c r="B4880" s="275" t="s">
        <v>5416</v>
      </c>
      <c r="C4880" s="282" t="s">
        <v>4905</v>
      </c>
      <c r="D4880" s="275">
        <v>0</v>
      </c>
      <c r="E4880" s="275">
        <v>255</v>
      </c>
      <c r="F4880" s="275" t="s">
        <v>4935</v>
      </c>
      <c r="G4880" s="275">
        <v>1</v>
      </c>
      <c r="H4880" s="275">
        <f>'Binning-NTC-Derating'!H87</f>
        <v>250</v>
      </c>
      <c r="I4880" s="276" t="s">
        <v>6350</v>
      </c>
      <c r="J4880" s="276">
        <f t="shared" si="76"/>
        <v>250</v>
      </c>
      <c r="K4880" s="277"/>
    </row>
    <row r="4881" spans="1:11" x14ac:dyDescent="0.15">
      <c r="A4881" s="274">
        <v>4880</v>
      </c>
      <c r="B4881" s="275" t="s">
        <v>5417</v>
      </c>
      <c r="C4881" s="282" t="s">
        <v>4905</v>
      </c>
      <c r="D4881" s="275">
        <v>0</v>
      </c>
      <c r="E4881" s="275">
        <v>255</v>
      </c>
      <c r="F4881" s="275" t="s">
        <v>4935</v>
      </c>
      <c r="G4881" s="275">
        <v>1</v>
      </c>
      <c r="H4881" s="275">
        <f>'Binning-NTC-Derating'!H92</f>
        <v>25</v>
      </c>
      <c r="I4881" s="276" t="s">
        <v>6350</v>
      </c>
      <c r="J4881" s="276">
        <f t="shared" si="76"/>
        <v>25</v>
      </c>
      <c r="K4881" s="277"/>
    </row>
    <row r="4882" spans="1:11" x14ac:dyDescent="0.15">
      <c r="A4882" s="274">
        <v>4881</v>
      </c>
      <c r="B4882" s="275" t="s">
        <v>5418</v>
      </c>
      <c r="C4882" s="282" t="s">
        <v>4905</v>
      </c>
      <c r="D4882" s="275">
        <v>0</v>
      </c>
      <c r="E4882" s="275">
        <v>255</v>
      </c>
      <c r="F4882" s="275" t="s">
        <v>4935</v>
      </c>
      <c r="G4882" s="275">
        <v>1</v>
      </c>
      <c r="H4882" s="275">
        <f>'Binning-NTC-Derating'!H93</f>
        <v>65</v>
      </c>
      <c r="I4882" s="276" t="s">
        <v>6350</v>
      </c>
      <c r="J4882" s="276">
        <f t="shared" si="76"/>
        <v>65</v>
      </c>
      <c r="K4882" s="277"/>
    </row>
    <row r="4883" spans="1:11" x14ac:dyDescent="0.15">
      <c r="A4883" s="274">
        <v>4882</v>
      </c>
      <c r="B4883" s="275" t="s">
        <v>5419</v>
      </c>
      <c r="C4883" s="282" t="s">
        <v>4905</v>
      </c>
      <c r="D4883" s="275">
        <v>0</v>
      </c>
      <c r="E4883" s="275">
        <v>255</v>
      </c>
      <c r="F4883" s="275" t="s">
        <v>4935</v>
      </c>
      <c r="G4883" s="275">
        <v>1</v>
      </c>
      <c r="H4883" s="275">
        <f>'Binning-NTC-Derating'!H94</f>
        <v>105</v>
      </c>
      <c r="I4883" s="276" t="s">
        <v>6350</v>
      </c>
      <c r="J4883" s="276">
        <f t="shared" si="76"/>
        <v>105</v>
      </c>
      <c r="K4883" s="277"/>
    </row>
    <row r="4884" spans="1:11" x14ac:dyDescent="0.15">
      <c r="A4884" s="274">
        <v>4883</v>
      </c>
      <c r="B4884" s="275" t="s">
        <v>5420</v>
      </c>
      <c r="C4884" s="282" t="s">
        <v>4905</v>
      </c>
      <c r="D4884" s="275">
        <v>0</v>
      </c>
      <c r="E4884" s="275">
        <v>255</v>
      </c>
      <c r="F4884" s="275" t="s">
        <v>4935</v>
      </c>
      <c r="G4884" s="275">
        <v>1</v>
      </c>
      <c r="H4884" s="275">
        <f>'Binning-NTC-Derating'!H95</f>
        <v>145</v>
      </c>
      <c r="I4884" s="276" t="s">
        <v>6350</v>
      </c>
      <c r="J4884" s="276">
        <f t="shared" si="76"/>
        <v>145</v>
      </c>
      <c r="K4884" s="277"/>
    </row>
    <row r="4885" spans="1:11" x14ac:dyDescent="0.15">
      <c r="A4885" s="274">
        <v>4884</v>
      </c>
      <c r="B4885" s="275" t="s">
        <v>5421</v>
      </c>
      <c r="C4885" s="282" t="s">
        <v>4905</v>
      </c>
      <c r="D4885" s="275">
        <v>0</v>
      </c>
      <c r="E4885" s="275">
        <v>255</v>
      </c>
      <c r="F4885" s="275" t="s">
        <v>4935</v>
      </c>
      <c r="G4885" s="275">
        <v>1</v>
      </c>
      <c r="H4885" s="275">
        <f>'Binning-NTC-Derating'!H96</f>
        <v>185</v>
      </c>
      <c r="I4885" s="276" t="s">
        <v>6350</v>
      </c>
      <c r="J4885" s="276">
        <f t="shared" si="76"/>
        <v>185</v>
      </c>
      <c r="K4885" s="277"/>
    </row>
    <row r="4886" spans="1:11" x14ac:dyDescent="0.15">
      <c r="A4886" s="274">
        <v>4885</v>
      </c>
      <c r="B4886" s="275" t="s">
        <v>5422</v>
      </c>
      <c r="C4886" s="282" t="s">
        <v>4905</v>
      </c>
      <c r="D4886" s="275">
        <v>0</v>
      </c>
      <c r="E4886" s="275">
        <v>255</v>
      </c>
      <c r="F4886" s="275" t="s">
        <v>4935</v>
      </c>
      <c r="G4886" s="275">
        <v>1</v>
      </c>
      <c r="H4886" s="275">
        <f>'Binning-NTC-Derating'!H97</f>
        <v>225</v>
      </c>
      <c r="I4886" s="276" t="s">
        <v>6350</v>
      </c>
      <c r="J4886" s="276">
        <f t="shared" si="76"/>
        <v>225</v>
      </c>
      <c r="K4886" s="277"/>
    </row>
    <row r="4887" spans="1:11" x14ac:dyDescent="0.15">
      <c r="A4887" s="274">
        <v>4886</v>
      </c>
      <c r="B4887" s="275" t="s">
        <v>5423</v>
      </c>
      <c r="C4887" s="282" t="s">
        <v>4905</v>
      </c>
      <c r="D4887" s="275">
        <v>0</v>
      </c>
      <c r="E4887" s="275">
        <v>255</v>
      </c>
      <c r="F4887" s="275" t="s">
        <v>4935</v>
      </c>
      <c r="G4887" s="275">
        <v>1</v>
      </c>
      <c r="H4887" s="275">
        <f>'Binning-NTC-Derating'!H98</f>
        <v>250</v>
      </c>
      <c r="I4887" s="276" t="s">
        <v>6350</v>
      </c>
      <c r="J4887" s="276">
        <f t="shared" si="76"/>
        <v>250</v>
      </c>
      <c r="K4887" s="277"/>
    </row>
    <row r="4888" spans="1:11" x14ac:dyDescent="0.15">
      <c r="A4888" s="274">
        <v>4887</v>
      </c>
      <c r="B4888" s="275" t="s">
        <v>5424</v>
      </c>
      <c r="C4888" s="282" t="s">
        <v>4905</v>
      </c>
      <c r="D4888" s="275">
        <v>0</v>
      </c>
      <c r="E4888" s="275">
        <v>255</v>
      </c>
      <c r="F4888" s="275" t="s">
        <v>4935</v>
      </c>
      <c r="G4888" s="275">
        <v>1</v>
      </c>
      <c r="H4888" s="275">
        <f>'Binning-NTC-Derating'!H103</f>
        <v>25</v>
      </c>
      <c r="I4888" s="276" t="s">
        <v>6350</v>
      </c>
      <c r="J4888" s="276">
        <f t="shared" si="76"/>
        <v>25</v>
      </c>
      <c r="K4888" s="277"/>
    </row>
    <row r="4889" spans="1:11" x14ac:dyDescent="0.15">
      <c r="A4889" s="274">
        <v>4888</v>
      </c>
      <c r="B4889" s="275" t="s">
        <v>5425</v>
      </c>
      <c r="C4889" s="282" t="s">
        <v>4905</v>
      </c>
      <c r="D4889" s="275">
        <v>0</v>
      </c>
      <c r="E4889" s="275">
        <v>255</v>
      </c>
      <c r="F4889" s="275" t="s">
        <v>4935</v>
      </c>
      <c r="G4889" s="275">
        <v>1</v>
      </c>
      <c r="H4889" s="275">
        <f>'Binning-NTC-Derating'!H104</f>
        <v>65</v>
      </c>
      <c r="I4889" s="276" t="s">
        <v>6350</v>
      </c>
      <c r="J4889" s="276">
        <f t="shared" si="76"/>
        <v>65</v>
      </c>
      <c r="K4889" s="277"/>
    </row>
    <row r="4890" spans="1:11" x14ac:dyDescent="0.15">
      <c r="A4890" s="274">
        <v>4889</v>
      </c>
      <c r="B4890" s="275" t="s">
        <v>5426</v>
      </c>
      <c r="C4890" s="282" t="s">
        <v>4905</v>
      </c>
      <c r="D4890" s="275">
        <v>0</v>
      </c>
      <c r="E4890" s="275">
        <v>255</v>
      </c>
      <c r="F4890" s="275" t="s">
        <v>4935</v>
      </c>
      <c r="G4890" s="275">
        <v>1</v>
      </c>
      <c r="H4890" s="275">
        <f>'Binning-NTC-Derating'!H105</f>
        <v>105</v>
      </c>
      <c r="I4890" s="276" t="s">
        <v>6350</v>
      </c>
      <c r="J4890" s="276">
        <f t="shared" si="76"/>
        <v>105</v>
      </c>
      <c r="K4890" s="277"/>
    </row>
    <row r="4891" spans="1:11" x14ac:dyDescent="0.15">
      <c r="A4891" s="274">
        <v>4890</v>
      </c>
      <c r="B4891" s="275" t="s">
        <v>5427</v>
      </c>
      <c r="C4891" s="282" t="s">
        <v>4905</v>
      </c>
      <c r="D4891" s="275">
        <v>0</v>
      </c>
      <c r="E4891" s="275">
        <v>255</v>
      </c>
      <c r="F4891" s="275" t="s">
        <v>4935</v>
      </c>
      <c r="G4891" s="275">
        <v>1</v>
      </c>
      <c r="H4891" s="275">
        <f>'Binning-NTC-Derating'!H106</f>
        <v>145</v>
      </c>
      <c r="I4891" s="276" t="s">
        <v>6350</v>
      </c>
      <c r="J4891" s="276">
        <f t="shared" si="76"/>
        <v>145</v>
      </c>
      <c r="K4891" s="277"/>
    </row>
    <row r="4892" spans="1:11" x14ac:dyDescent="0.15">
      <c r="A4892" s="274">
        <v>4891</v>
      </c>
      <c r="B4892" s="275" t="s">
        <v>5428</v>
      </c>
      <c r="C4892" s="282" t="s">
        <v>4905</v>
      </c>
      <c r="D4892" s="275">
        <v>0</v>
      </c>
      <c r="E4892" s="275">
        <v>255</v>
      </c>
      <c r="F4892" s="275" t="s">
        <v>4935</v>
      </c>
      <c r="G4892" s="275">
        <v>1</v>
      </c>
      <c r="H4892" s="275">
        <f>'Binning-NTC-Derating'!H107</f>
        <v>185</v>
      </c>
      <c r="I4892" s="276" t="s">
        <v>6350</v>
      </c>
      <c r="J4892" s="276">
        <f t="shared" si="76"/>
        <v>185</v>
      </c>
      <c r="K4892" s="277"/>
    </row>
    <row r="4893" spans="1:11" x14ac:dyDescent="0.15">
      <c r="A4893" s="274">
        <v>4892</v>
      </c>
      <c r="B4893" s="275" t="s">
        <v>5429</v>
      </c>
      <c r="C4893" s="282" t="s">
        <v>4905</v>
      </c>
      <c r="D4893" s="275">
        <v>0</v>
      </c>
      <c r="E4893" s="275">
        <v>255</v>
      </c>
      <c r="F4893" s="275" t="s">
        <v>4935</v>
      </c>
      <c r="G4893" s="275">
        <v>1</v>
      </c>
      <c r="H4893" s="275">
        <f>'Binning-NTC-Derating'!H108</f>
        <v>225</v>
      </c>
      <c r="I4893" s="276" t="s">
        <v>6350</v>
      </c>
      <c r="J4893" s="276">
        <f t="shared" si="76"/>
        <v>225</v>
      </c>
      <c r="K4893" s="277"/>
    </row>
    <row r="4894" spans="1:11" x14ac:dyDescent="0.15">
      <c r="A4894" s="274">
        <v>4893</v>
      </c>
      <c r="B4894" s="275" t="s">
        <v>5430</v>
      </c>
      <c r="C4894" s="282" t="s">
        <v>4905</v>
      </c>
      <c r="D4894" s="275">
        <v>0</v>
      </c>
      <c r="E4894" s="275">
        <v>255</v>
      </c>
      <c r="F4894" s="275" t="s">
        <v>4935</v>
      </c>
      <c r="G4894" s="275">
        <v>1</v>
      </c>
      <c r="H4894" s="275">
        <f>'Binning-NTC-Derating'!H109</f>
        <v>250</v>
      </c>
      <c r="I4894" s="276" t="s">
        <v>6350</v>
      </c>
      <c r="J4894" s="276">
        <f t="shared" si="76"/>
        <v>250</v>
      </c>
      <c r="K4894" s="277"/>
    </row>
    <row r="4895" spans="1:11" x14ac:dyDescent="0.15">
      <c r="A4895" s="274">
        <v>4894</v>
      </c>
      <c r="B4895" s="275" t="s">
        <v>5431</v>
      </c>
      <c r="C4895" s="282" t="s">
        <v>4905</v>
      </c>
      <c r="D4895" s="275">
        <v>0</v>
      </c>
      <c r="E4895" s="275">
        <v>255</v>
      </c>
      <c r="F4895" s="275" t="s">
        <v>4935</v>
      </c>
      <c r="G4895" s="275">
        <v>1</v>
      </c>
      <c r="H4895" s="275">
        <f>'Binning-NTC-Derating'!H114</f>
        <v>25</v>
      </c>
      <c r="I4895" s="276" t="s">
        <v>6350</v>
      </c>
      <c r="J4895" s="276">
        <f t="shared" si="76"/>
        <v>25</v>
      </c>
      <c r="K4895" s="277"/>
    </row>
    <row r="4896" spans="1:11" x14ac:dyDescent="0.15">
      <c r="A4896" s="274">
        <v>4895</v>
      </c>
      <c r="B4896" s="275" t="s">
        <v>5432</v>
      </c>
      <c r="C4896" s="282" t="s">
        <v>4905</v>
      </c>
      <c r="D4896" s="275">
        <v>0</v>
      </c>
      <c r="E4896" s="275">
        <v>255</v>
      </c>
      <c r="F4896" s="275" t="s">
        <v>4935</v>
      </c>
      <c r="G4896" s="275">
        <v>1</v>
      </c>
      <c r="H4896" s="275">
        <f>'Binning-NTC-Derating'!H115</f>
        <v>65</v>
      </c>
      <c r="I4896" s="276" t="s">
        <v>6350</v>
      </c>
      <c r="J4896" s="276">
        <f t="shared" si="76"/>
        <v>65</v>
      </c>
      <c r="K4896" s="277"/>
    </row>
    <row r="4897" spans="1:11" x14ac:dyDescent="0.15">
      <c r="A4897" s="274">
        <v>4896</v>
      </c>
      <c r="B4897" s="275" t="s">
        <v>5433</v>
      </c>
      <c r="C4897" s="282" t="s">
        <v>4905</v>
      </c>
      <c r="D4897" s="275">
        <v>0</v>
      </c>
      <c r="E4897" s="275">
        <v>255</v>
      </c>
      <c r="F4897" s="275" t="s">
        <v>4935</v>
      </c>
      <c r="G4897" s="275">
        <v>1</v>
      </c>
      <c r="H4897" s="275">
        <f>'Binning-NTC-Derating'!H116</f>
        <v>105</v>
      </c>
      <c r="I4897" s="276" t="s">
        <v>6350</v>
      </c>
      <c r="J4897" s="276">
        <f t="shared" si="76"/>
        <v>105</v>
      </c>
      <c r="K4897" s="277"/>
    </row>
    <row r="4898" spans="1:11" x14ac:dyDescent="0.15">
      <c r="A4898" s="274">
        <v>4897</v>
      </c>
      <c r="B4898" s="275" t="s">
        <v>5434</v>
      </c>
      <c r="C4898" s="282" t="s">
        <v>4905</v>
      </c>
      <c r="D4898" s="275">
        <v>0</v>
      </c>
      <c r="E4898" s="275">
        <v>255</v>
      </c>
      <c r="F4898" s="275" t="s">
        <v>4935</v>
      </c>
      <c r="G4898" s="275">
        <v>1</v>
      </c>
      <c r="H4898" s="275">
        <f>'Binning-NTC-Derating'!H117</f>
        <v>145</v>
      </c>
      <c r="I4898" s="276" t="s">
        <v>6350</v>
      </c>
      <c r="J4898" s="276">
        <f t="shared" si="76"/>
        <v>145</v>
      </c>
      <c r="K4898" s="277"/>
    </row>
    <row r="4899" spans="1:11" x14ac:dyDescent="0.15">
      <c r="A4899" s="274">
        <v>4898</v>
      </c>
      <c r="B4899" s="275" t="s">
        <v>5435</v>
      </c>
      <c r="C4899" s="282" t="s">
        <v>4905</v>
      </c>
      <c r="D4899" s="275">
        <v>0</v>
      </c>
      <c r="E4899" s="275">
        <v>255</v>
      </c>
      <c r="F4899" s="275" t="s">
        <v>4935</v>
      </c>
      <c r="G4899" s="275">
        <v>1</v>
      </c>
      <c r="H4899" s="275">
        <f>'Binning-NTC-Derating'!H118</f>
        <v>185</v>
      </c>
      <c r="I4899" s="276" t="s">
        <v>6350</v>
      </c>
      <c r="J4899" s="276">
        <f t="shared" si="76"/>
        <v>185</v>
      </c>
      <c r="K4899" s="277"/>
    </row>
    <row r="4900" spans="1:11" x14ac:dyDescent="0.15">
      <c r="A4900" s="274">
        <v>4899</v>
      </c>
      <c r="B4900" s="275" t="s">
        <v>5436</v>
      </c>
      <c r="C4900" s="282" t="s">
        <v>4905</v>
      </c>
      <c r="D4900" s="275">
        <v>0</v>
      </c>
      <c r="E4900" s="275">
        <v>255</v>
      </c>
      <c r="F4900" s="275" t="s">
        <v>4935</v>
      </c>
      <c r="G4900" s="275">
        <v>1</v>
      </c>
      <c r="H4900" s="275">
        <f>'Binning-NTC-Derating'!H119</f>
        <v>225</v>
      </c>
      <c r="I4900" s="276" t="s">
        <v>6350</v>
      </c>
      <c r="J4900" s="276">
        <f t="shared" si="76"/>
        <v>225</v>
      </c>
      <c r="K4900" s="277"/>
    </row>
    <row r="4901" spans="1:11" x14ac:dyDescent="0.15">
      <c r="A4901" s="274">
        <v>4900</v>
      </c>
      <c r="B4901" s="275" t="s">
        <v>5437</v>
      </c>
      <c r="C4901" s="282" t="s">
        <v>4905</v>
      </c>
      <c r="D4901" s="275">
        <v>0</v>
      </c>
      <c r="E4901" s="275">
        <v>255</v>
      </c>
      <c r="F4901" s="275" t="s">
        <v>4935</v>
      </c>
      <c r="G4901" s="275">
        <v>1</v>
      </c>
      <c r="H4901" s="275">
        <f>'Binning-NTC-Derating'!H120</f>
        <v>250</v>
      </c>
      <c r="I4901" s="276" t="s">
        <v>6350</v>
      </c>
      <c r="J4901" s="276">
        <f t="shared" si="76"/>
        <v>250</v>
      </c>
      <c r="K4901" s="277"/>
    </row>
    <row r="4902" spans="1:11" x14ac:dyDescent="0.15">
      <c r="A4902" s="274">
        <v>4901</v>
      </c>
      <c r="B4902" s="275" t="s">
        <v>5438</v>
      </c>
      <c r="C4902" s="282" t="s">
        <v>4905</v>
      </c>
      <c r="D4902" s="275">
        <v>0</v>
      </c>
      <c r="E4902" s="275">
        <v>255</v>
      </c>
      <c r="F4902" s="275" t="s">
        <v>4935</v>
      </c>
      <c r="G4902" s="275">
        <v>1</v>
      </c>
      <c r="H4902" s="275">
        <f>'Binning-NTC-Derating'!H125</f>
        <v>25</v>
      </c>
      <c r="I4902" s="276" t="s">
        <v>6350</v>
      </c>
      <c r="J4902" s="276">
        <f t="shared" si="76"/>
        <v>25</v>
      </c>
      <c r="K4902" s="277"/>
    </row>
    <row r="4903" spans="1:11" x14ac:dyDescent="0.15">
      <c r="A4903" s="274">
        <v>4902</v>
      </c>
      <c r="B4903" s="275" t="s">
        <v>5439</v>
      </c>
      <c r="C4903" s="282" t="s">
        <v>4905</v>
      </c>
      <c r="D4903" s="275">
        <v>0</v>
      </c>
      <c r="E4903" s="275">
        <v>255</v>
      </c>
      <c r="F4903" s="275" t="s">
        <v>4935</v>
      </c>
      <c r="G4903" s="275">
        <v>1</v>
      </c>
      <c r="H4903" s="275">
        <f>'Binning-NTC-Derating'!H126</f>
        <v>65</v>
      </c>
      <c r="I4903" s="276" t="s">
        <v>6350</v>
      </c>
      <c r="J4903" s="276">
        <f t="shared" si="76"/>
        <v>65</v>
      </c>
      <c r="K4903" s="277"/>
    </row>
    <row r="4904" spans="1:11" x14ac:dyDescent="0.15">
      <c r="A4904" s="274">
        <v>4903</v>
      </c>
      <c r="B4904" s="275" t="s">
        <v>5440</v>
      </c>
      <c r="C4904" s="282" t="s">
        <v>4905</v>
      </c>
      <c r="D4904" s="275">
        <v>0</v>
      </c>
      <c r="E4904" s="275">
        <v>255</v>
      </c>
      <c r="F4904" s="275" t="s">
        <v>4935</v>
      </c>
      <c r="G4904" s="275">
        <v>1</v>
      </c>
      <c r="H4904" s="275">
        <f>'Binning-NTC-Derating'!H127</f>
        <v>105</v>
      </c>
      <c r="I4904" s="276" t="s">
        <v>6350</v>
      </c>
      <c r="J4904" s="276">
        <f t="shared" si="76"/>
        <v>105</v>
      </c>
      <c r="K4904" s="277"/>
    </row>
    <row r="4905" spans="1:11" x14ac:dyDescent="0.15">
      <c r="A4905" s="274">
        <v>4904</v>
      </c>
      <c r="B4905" s="275" t="s">
        <v>5441</v>
      </c>
      <c r="C4905" s="282" t="s">
        <v>4905</v>
      </c>
      <c r="D4905" s="275">
        <v>0</v>
      </c>
      <c r="E4905" s="275">
        <v>255</v>
      </c>
      <c r="F4905" s="275" t="s">
        <v>4935</v>
      </c>
      <c r="G4905" s="275">
        <v>1</v>
      </c>
      <c r="H4905" s="275">
        <f>'Binning-NTC-Derating'!H128</f>
        <v>145</v>
      </c>
      <c r="I4905" s="276" t="s">
        <v>6350</v>
      </c>
      <c r="J4905" s="276">
        <f t="shared" si="76"/>
        <v>145</v>
      </c>
      <c r="K4905" s="277"/>
    </row>
    <row r="4906" spans="1:11" x14ac:dyDescent="0.15">
      <c r="A4906" s="274">
        <v>4905</v>
      </c>
      <c r="B4906" s="275" t="s">
        <v>5442</v>
      </c>
      <c r="C4906" s="282" t="s">
        <v>4905</v>
      </c>
      <c r="D4906" s="275">
        <v>0</v>
      </c>
      <c r="E4906" s="275">
        <v>255</v>
      </c>
      <c r="F4906" s="275" t="s">
        <v>4935</v>
      </c>
      <c r="G4906" s="275">
        <v>1</v>
      </c>
      <c r="H4906" s="275">
        <f>'Binning-NTC-Derating'!H129</f>
        <v>185</v>
      </c>
      <c r="I4906" s="276" t="s">
        <v>6350</v>
      </c>
      <c r="J4906" s="276">
        <f t="shared" si="76"/>
        <v>185</v>
      </c>
      <c r="K4906" s="277"/>
    </row>
    <row r="4907" spans="1:11" x14ac:dyDescent="0.15">
      <c r="A4907" s="274">
        <v>4906</v>
      </c>
      <c r="B4907" s="275" t="s">
        <v>5443</v>
      </c>
      <c r="C4907" s="282" t="s">
        <v>4905</v>
      </c>
      <c r="D4907" s="275">
        <v>0</v>
      </c>
      <c r="E4907" s="275">
        <v>255</v>
      </c>
      <c r="F4907" s="275" t="s">
        <v>4935</v>
      </c>
      <c r="G4907" s="275">
        <v>1</v>
      </c>
      <c r="H4907" s="275">
        <f>'Binning-NTC-Derating'!H130</f>
        <v>225</v>
      </c>
      <c r="I4907" s="276" t="s">
        <v>6350</v>
      </c>
      <c r="J4907" s="276">
        <f t="shared" si="76"/>
        <v>225</v>
      </c>
      <c r="K4907" s="277"/>
    </row>
    <row r="4908" spans="1:11" x14ac:dyDescent="0.15">
      <c r="A4908" s="274">
        <v>4907</v>
      </c>
      <c r="B4908" s="275" t="s">
        <v>5444</v>
      </c>
      <c r="C4908" s="282" t="s">
        <v>4905</v>
      </c>
      <c r="D4908" s="275">
        <v>0</v>
      </c>
      <c r="E4908" s="275">
        <v>255</v>
      </c>
      <c r="F4908" s="275" t="s">
        <v>4935</v>
      </c>
      <c r="G4908" s="275">
        <v>1</v>
      </c>
      <c r="H4908" s="275">
        <f>'Binning-NTC-Derating'!H131</f>
        <v>250</v>
      </c>
      <c r="I4908" s="276" t="s">
        <v>6350</v>
      </c>
      <c r="J4908" s="276">
        <f t="shared" si="76"/>
        <v>250</v>
      </c>
      <c r="K4908" s="277"/>
    </row>
    <row r="4909" spans="1:11" x14ac:dyDescent="0.15">
      <c r="A4909" s="274">
        <v>4908</v>
      </c>
      <c r="B4909" s="275" t="s">
        <v>5445</v>
      </c>
      <c r="C4909" s="282" t="s">
        <v>471</v>
      </c>
      <c r="D4909" s="275">
        <v>100</v>
      </c>
      <c r="E4909" s="275">
        <v>1200</v>
      </c>
      <c r="F4909" s="275" t="s">
        <v>4935</v>
      </c>
      <c r="G4909" s="275">
        <v>5</v>
      </c>
      <c r="H4909" s="275" t="str">
        <f>IF('Binning-NTC-Derating'!J3 = "","",'Binning-NTC-Derating'!J3)</f>
        <v/>
      </c>
      <c r="I4909" s="276" t="s">
        <v>6341</v>
      </c>
      <c r="J4909" s="276">
        <f>IF(OR(H4909="",H4909="NU"),65535,H4909*10)</f>
        <v>65535</v>
      </c>
      <c r="K4909" s="277"/>
    </row>
    <row r="4910" spans="1:11" x14ac:dyDescent="0.15">
      <c r="A4910" s="274">
        <v>4909</v>
      </c>
      <c r="B4910" s="275" t="s">
        <v>5446</v>
      </c>
      <c r="C4910" s="282" t="s">
        <v>471</v>
      </c>
      <c r="D4910" s="275">
        <v>100</v>
      </c>
      <c r="E4910" s="275">
        <v>1200</v>
      </c>
      <c r="F4910" s="275" t="s">
        <v>4935</v>
      </c>
      <c r="G4910" s="275">
        <v>5</v>
      </c>
      <c r="H4910" s="275">
        <f>IF('Binning-NTC-Derating'!J4 = "","",'Binning-NTC-Derating'!J4)</f>
        <v>150</v>
      </c>
      <c r="I4910" s="276" t="s">
        <v>6341</v>
      </c>
      <c r="J4910" s="276">
        <f t="shared" ref="J4910:J4916" si="77">IF(OR(H4910="",H4910="NU"),65535,H4910*10)</f>
        <v>1500</v>
      </c>
      <c r="K4910" s="277"/>
    </row>
    <row r="4911" spans="1:11" x14ac:dyDescent="0.15">
      <c r="A4911" s="274">
        <v>4910</v>
      </c>
      <c r="B4911" s="275" t="s">
        <v>5447</v>
      </c>
      <c r="C4911" s="282" t="s">
        <v>471</v>
      </c>
      <c r="D4911" s="275">
        <v>100</v>
      </c>
      <c r="E4911" s="275">
        <v>1200</v>
      </c>
      <c r="F4911" s="275" t="s">
        <v>4935</v>
      </c>
      <c r="G4911" s="275">
        <v>5</v>
      </c>
      <c r="H4911" s="275">
        <f>IF('Binning-NTC-Derating'!J5 = "","",'Binning-NTC-Derating'!J5)</f>
        <v>220</v>
      </c>
      <c r="I4911" s="276" t="s">
        <v>6341</v>
      </c>
      <c r="J4911" s="276">
        <f t="shared" si="77"/>
        <v>2200</v>
      </c>
      <c r="K4911" s="277"/>
    </row>
    <row r="4912" spans="1:11" x14ac:dyDescent="0.15">
      <c r="A4912" s="274">
        <v>4911</v>
      </c>
      <c r="B4912" s="275" t="s">
        <v>5448</v>
      </c>
      <c r="C4912" s="282" t="s">
        <v>471</v>
      </c>
      <c r="D4912" s="275">
        <v>100</v>
      </c>
      <c r="E4912" s="275">
        <v>1200</v>
      </c>
      <c r="F4912" s="275" t="s">
        <v>4935</v>
      </c>
      <c r="G4912" s="275">
        <v>5</v>
      </c>
      <c r="H4912" s="275">
        <f>IF('Binning-NTC-Derating'!J6 = "","",'Binning-NTC-Derating'!J6)</f>
        <v>330</v>
      </c>
      <c r="I4912" s="276" t="s">
        <v>6341</v>
      </c>
      <c r="J4912" s="276">
        <f t="shared" si="77"/>
        <v>3300</v>
      </c>
      <c r="K4912" s="277"/>
    </row>
    <row r="4913" spans="1:11" x14ac:dyDescent="0.15">
      <c r="A4913" s="274">
        <v>4912</v>
      </c>
      <c r="B4913" s="275" t="s">
        <v>5449</v>
      </c>
      <c r="C4913" s="282" t="s">
        <v>471</v>
      </c>
      <c r="D4913" s="275">
        <v>100</v>
      </c>
      <c r="E4913" s="275">
        <v>1200</v>
      </c>
      <c r="F4913" s="275" t="s">
        <v>4935</v>
      </c>
      <c r="G4913" s="275">
        <v>5</v>
      </c>
      <c r="H4913" s="275">
        <f>IF('Binning-NTC-Derating'!J7 = "","",'Binning-NTC-Derating'!J7)</f>
        <v>440</v>
      </c>
      <c r="I4913" s="276" t="s">
        <v>6341</v>
      </c>
      <c r="J4913" s="276">
        <f t="shared" si="77"/>
        <v>4400</v>
      </c>
      <c r="K4913" s="277"/>
    </row>
    <row r="4914" spans="1:11" x14ac:dyDescent="0.15">
      <c r="A4914" s="274">
        <v>4913</v>
      </c>
      <c r="B4914" s="275" t="s">
        <v>5450</v>
      </c>
      <c r="C4914" s="282" t="s">
        <v>471</v>
      </c>
      <c r="D4914" s="275">
        <v>100</v>
      </c>
      <c r="E4914" s="275">
        <v>1200</v>
      </c>
      <c r="F4914" s="275" t="s">
        <v>4935</v>
      </c>
      <c r="G4914" s="275">
        <v>5</v>
      </c>
      <c r="H4914" s="275">
        <f>IF('Binning-NTC-Derating'!J8 = "","",'Binning-NTC-Derating'!J8)</f>
        <v>550</v>
      </c>
      <c r="I4914" s="276" t="s">
        <v>6341</v>
      </c>
      <c r="J4914" s="276">
        <f t="shared" si="77"/>
        <v>5500</v>
      </c>
      <c r="K4914" s="277"/>
    </row>
    <row r="4915" spans="1:11" x14ac:dyDescent="0.15">
      <c r="A4915" s="274">
        <v>4914</v>
      </c>
      <c r="B4915" s="275" t="s">
        <v>5451</v>
      </c>
      <c r="C4915" s="282" t="s">
        <v>471</v>
      </c>
      <c r="D4915" s="275">
        <v>100</v>
      </c>
      <c r="E4915" s="275">
        <v>1200</v>
      </c>
      <c r="F4915" s="275" t="s">
        <v>4935</v>
      </c>
      <c r="G4915" s="275">
        <v>5</v>
      </c>
      <c r="H4915" s="275">
        <f>IF('Binning-NTC-Derating'!J9 = "","",'Binning-NTC-Derating'!J9)</f>
        <v>820</v>
      </c>
      <c r="I4915" s="276" t="s">
        <v>6341</v>
      </c>
      <c r="J4915" s="276">
        <f t="shared" si="77"/>
        <v>8200</v>
      </c>
      <c r="K4915" s="277"/>
    </row>
    <row r="4916" spans="1:11" x14ac:dyDescent="0.15">
      <c r="A4916" s="274">
        <v>4915</v>
      </c>
      <c r="B4916" s="275" t="s">
        <v>5452</v>
      </c>
      <c r="C4916" s="282" t="s">
        <v>471</v>
      </c>
      <c r="D4916" s="275">
        <v>100</v>
      </c>
      <c r="E4916" s="275">
        <v>1200</v>
      </c>
      <c r="F4916" s="275" t="s">
        <v>4935</v>
      </c>
      <c r="G4916" s="275">
        <v>5</v>
      </c>
      <c r="H4916" s="275">
        <f>IF('Binning-NTC-Derating'!J10 = "","",'Binning-NTC-Derating'!J10)</f>
        <v>1100</v>
      </c>
      <c r="I4916" s="276" t="s">
        <v>6341</v>
      </c>
      <c r="J4916" s="276">
        <f t="shared" si="77"/>
        <v>11000</v>
      </c>
      <c r="K4916" s="277"/>
    </row>
    <row r="4917" spans="1:11" x14ac:dyDescent="0.15">
      <c r="A4917" s="274">
        <v>4916</v>
      </c>
      <c r="B4917" s="275" t="s">
        <v>5453</v>
      </c>
      <c r="C4917" s="282" t="s">
        <v>471</v>
      </c>
      <c r="D4917" s="275">
        <v>100</v>
      </c>
      <c r="E4917" s="275">
        <v>1200</v>
      </c>
      <c r="F4917" s="275" t="s">
        <v>4935</v>
      </c>
      <c r="G4917" s="275">
        <v>5</v>
      </c>
      <c r="H4917" s="275" t="str">
        <f>IF('Binning-NTC-Derating'!J14="","",'Binning-NTC-Derating'!J14)</f>
        <v/>
      </c>
      <c r="I4917" s="276" t="s">
        <v>6341</v>
      </c>
      <c r="J4917" s="276">
        <f>IF(OR(H4917="",H4917="NU"),65535,H4917*10)</f>
        <v>65535</v>
      </c>
      <c r="K4917" s="277"/>
    </row>
    <row r="4918" spans="1:11" x14ac:dyDescent="0.15">
      <c r="A4918" s="274">
        <v>4917</v>
      </c>
      <c r="B4918" s="275" t="s">
        <v>5454</v>
      </c>
      <c r="C4918" s="282" t="s">
        <v>471</v>
      </c>
      <c r="D4918" s="275">
        <v>100</v>
      </c>
      <c r="E4918" s="275">
        <v>1200</v>
      </c>
      <c r="F4918" s="275" t="s">
        <v>4935</v>
      </c>
      <c r="G4918" s="275">
        <v>5</v>
      </c>
      <c r="H4918" s="275">
        <f>'Binning-NTC-Derating'!J15</f>
        <v>100</v>
      </c>
      <c r="I4918" s="276" t="s">
        <v>6341</v>
      </c>
      <c r="J4918" s="276">
        <f t="shared" ref="J4918:J4924" si="78">IF(OR(H4918="",H4918="NU"),65535,H4918*10)</f>
        <v>1000</v>
      </c>
      <c r="K4918" s="277"/>
    </row>
    <row r="4919" spans="1:11" x14ac:dyDescent="0.15">
      <c r="A4919" s="274">
        <v>4918</v>
      </c>
      <c r="B4919" s="275" t="s">
        <v>5455</v>
      </c>
      <c r="C4919" s="282" t="s">
        <v>471</v>
      </c>
      <c r="D4919" s="275">
        <v>100</v>
      </c>
      <c r="E4919" s="275">
        <v>1200</v>
      </c>
      <c r="F4919" s="275" t="s">
        <v>4935</v>
      </c>
      <c r="G4919" s="275">
        <v>5</v>
      </c>
      <c r="H4919" s="275">
        <f>'Binning-NTC-Derating'!J16</f>
        <v>200</v>
      </c>
      <c r="I4919" s="276" t="s">
        <v>6341</v>
      </c>
      <c r="J4919" s="276">
        <f t="shared" si="78"/>
        <v>2000</v>
      </c>
      <c r="K4919" s="277"/>
    </row>
    <row r="4920" spans="1:11" x14ac:dyDescent="0.15">
      <c r="A4920" s="274">
        <v>4919</v>
      </c>
      <c r="B4920" s="275" t="s">
        <v>5456</v>
      </c>
      <c r="C4920" s="282" t="s">
        <v>471</v>
      </c>
      <c r="D4920" s="275">
        <v>100</v>
      </c>
      <c r="E4920" s="275">
        <v>1200</v>
      </c>
      <c r="F4920" s="275" t="s">
        <v>4935</v>
      </c>
      <c r="G4920" s="275">
        <v>5</v>
      </c>
      <c r="H4920" s="275">
        <f>'Binning-NTC-Derating'!J17</f>
        <v>300</v>
      </c>
      <c r="I4920" s="276" t="s">
        <v>6341</v>
      </c>
      <c r="J4920" s="276">
        <f t="shared" si="78"/>
        <v>3000</v>
      </c>
      <c r="K4920" s="277"/>
    </row>
    <row r="4921" spans="1:11" x14ac:dyDescent="0.15">
      <c r="A4921" s="274">
        <v>4920</v>
      </c>
      <c r="B4921" s="275" t="s">
        <v>5457</v>
      </c>
      <c r="C4921" s="282" t="s">
        <v>471</v>
      </c>
      <c r="D4921" s="275">
        <v>100</v>
      </c>
      <c r="E4921" s="275">
        <v>1200</v>
      </c>
      <c r="F4921" s="275" t="s">
        <v>4935</v>
      </c>
      <c r="G4921" s="275">
        <v>5</v>
      </c>
      <c r="H4921" s="275">
        <f>'Binning-NTC-Derating'!J18</f>
        <v>400</v>
      </c>
      <c r="I4921" s="276" t="s">
        <v>6341</v>
      </c>
      <c r="J4921" s="276">
        <f t="shared" si="78"/>
        <v>4000</v>
      </c>
      <c r="K4921" s="277"/>
    </row>
    <row r="4922" spans="1:11" x14ac:dyDescent="0.15">
      <c r="A4922" s="274">
        <v>4921</v>
      </c>
      <c r="B4922" s="275" t="s">
        <v>5458</v>
      </c>
      <c r="C4922" s="282" t="s">
        <v>471</v>
      </c>
      <c r="D4922" s="275">
        <v>100</v>
      </c>
      <c r="E4922" s="275">
        <v>1200</v>
      </c>
      <c r="F4922" s="275" t="s">
        <v>4935</v>
      </c>
      <c r="G4922" s="275">
        <v>5</v>
      </c>
      <c r="H4922" s="275">
        <f>'Binning-NTC-Derating'!J19</f>
        <v>500</v>
      </c>
      <c r="I4922" s="276" t="s">
        <v>6341</v>
      </c>
      <c r="J4922" s="276">
        <f t="shared" si="78"/>
        <v>5000</v>
      </c>
      <c r="K4922" s="277"/>
    </row>
    <row r="4923" spans="1:11" x14ac:dyDescent="0.15">
      <c r="A4923" s="274">
        <v>4922</v>
      </c>
      <c r="B4923" s="275" t="s">
        <v>5459</v>
      </c>
      <c r="C4923" s="282" t="s">
        <v>471</v>
      </c>
      <c r="D4923" s="275">
        <v>100</v>
      </c>
      <c r="E4923" s="275">
        <v>1200</v>
      </c>
      <c r="F4923" s="275" t="s">
        <v>4935</v>
      </c>
      <c r="G4923" s="275">
        <v>5</v>
      </c>
      <c r="H4923" s="275">
        <f>'Binning-NTC-Derating'!J20</f>
        <v>800</v>
      </c>
      <c r="I4923" s="276" t="s">
        <v>6341</v>
      </c>
      <c r="J4923" s="276">
        <f t="shared" si="78"/>
        <v>8000</v>
      </c>
      <c r="K4923" s="277"/>
    </row>
    <row r="4924" spans="1:11" x14ac:dyDescent="0.15">
      <c r="A4924" s="274">
        <v>4923</v>
      </c>
      <c r="B4924" s="275" t="s">
        <v>5460</v>
      </c>
      <c r="C4924" s="282" t="s">
        <v>471</v>
      </c>
      <c r="D4924" s="275">
        <v>100</v>
      </c>
      <c r="E4924" s="275">
        <v>1200</v>
      </c>
      <c r="F4924" s="275" t="s">
        <v>4935</v>
      </c>
      <c r="G4924" s="275">
        <v>5</v>
      </c>
      <c r="H4924" s="275">
        <f>'Binning-NTC-Derating'!J21</f>
        <v>1200</v>
      </c>
      <c r="I4924" s="276" t="s">
        <v>6341</v>
      </c>
      <c r="J4924" s="276">
        <f t="shared" si="78"/>
        <v>12000</v>
      </c>
      <c r="K4924" s="277"/>
    </row>
    <row r="4925" spans="1:11" x14ac:dyDescent="0.15">
      <c r="A4925" s="274">
        <v>4924</v>
      </c>
      <c r="B4925" s="275" t="s">
        <v>5461</v>
      </c>
      <c r="C4925" s="282" t="s">
        <v>471</v>
      </c>
      <c r="D4925" s="275">
        <v>100</v>
      </c>
      <c r="E4925" s="275">
        <v>1200</v>
      </c>
      <c r="F4925" s="275" t="s">
        <v>4935</v>
      </c>
      <c r="G4925" s="275">
        <v>5</v>
      </c>
      <c r="H4925" s="275" t="str">
        <f>IF('Binning-NTC-Derating'!J25="","",'Binning-NTC-Derating'!J25)</f>
        <v/>
      </c>
      <c r="I4925" s="276" t="s">
        <v>6341</v>
      </c>
      <c r="J4925" s="276">
        <f>IF(OR(H4925="",H4925="NU"),65535,H4925*10)</f>
        <v>65535</v>
      </c>
      <c r="K4925" s="277"/>
    </row>
    <row r="4926" spans="1:11" x14ac:dyDescent="0.15">
      <c r="A4926" s="274">
        <v>4925</v>
      </c>
      <c r="B4926" s="275" t="s">
        <v>5462</v>
      </c>
      <c r="C4926" s="282" t="s">
        <v>471</v>
      </c>
      <c r="D4926" s="275">
        <v>100</v>
      </c>
      <c r="E4926" s="275">
        <v>1200</v>
      </c>
      <c r="F4926" s="275" t="s">
        <v>4935</v>
      </c>
      <c r="G4926" s="275">
        <v>5</v>
      </c>
      <c r="H4926" s="275">
        <f>'Binning-NTC-Derating'!J26</f>
        <v>100</v>
      </c>
      <c r="I4926" s="276" t="s">
        <v>6341</v>
      </c>
      <c r="J4926" s="276">
        <f t="shared" ref="J4926:J4989" si="79">IF(OR(H4926="",H4926="NU"),65535,H4926*10)</f>
        <v>1000</v>
      </c>
      <c r="K4926" s="277"/>
    </row>
    <row r="4927" spans="1:11" x14ac:dyDescent="0.15">
      <c r="A4927" s="274">
        <v>4926</v>
      </c>
      <c r="B4927" s="275" t="s">
        <v>5463</v>
      </c>
      <c r="C4927" s="282" t="s">
        <v>471</v>
      </c>
      <c r="D4927" s="275">
        <v>100</v>
      </c>
      <c r="E4927" s="275">
        <v>1200</v>
      </c>
      <c r="F4927" s="275" t="s">
        <v>4935</v>
      </c>
      <c r="G4927" s="275">
        <v>5</v>
      </c>
      <c r="H4927" s="275">
        <f>'Binning-NTC-Derating'!J27</f>
        <v>200</v>
      </c>
      <c r="I4927" s="276" t="s">
        <v>6341</v>
      </c>
      <c r="J4927" s="276">
        <f t="shared" si="79"/>
        <v>2000</v>
      </c>
      <c r="K4927" s="277"/>
    </row>
    <row r="4928" spans="1:11" x14ac:dyDescent="0.15">
      <c r="A4928" s="274">
        <v>4927</v>
      </c>
      <c r="B4928" s="275" t="s">
        <v>5464</v>
      </c>
      <c r="C4928" s="282" t="s">
        <v>471</v>
      </c>
      <c r="D4928" s="275">
        <v>100</v>
      </c>
      <c r="E4928" s="275">
        <v>1200</v>
      </c>
      <c r="F4928" s="275" t="s">
        <v>4935</v>
      </c>
      <c r="G4928" s="275">
        <v>5</v>
      </c>
      <c r="H4928" s="275">
        <f>'Binning-NTC-Derating'!J28</f>
        <v>300</v>
      </c>
      <c r="I4928" s="276" t="s">
        <v>6341</v>
      </c>
      <c r="J4928" s="276">
        <f t="shared" si="79"/>
        <v>3000</v>
      </c>
      <c r="K4928" s="277"/>
    </row>
    <row r="4929" spans="1:11" x14ac:dyDescent="0.15">
      <c r="A4929" s="274">
        <v>4928</v>
      </c>
      <c r="B4929" s="275" t="s">
        <v>5465</v>
      </c>
      <c r="C4929" s="282" t="s">
        <v>471</v>
      </c>
      <c r="D4929" s="275">
        <v>100</v>
      </c>
      <c r="E4929" s="275">
        <v>1200</v>
      </c>
      <c r="F4929" s="275" t="s">
        <v>4935</v>
      </c>
      <c r="G4929" s="275">
        <v>5</v>
      </c>
      <c r="H4929" s="275">
        <f>'Binning-NTC-Derating'!J29</f>
        <v>400</v>
      </c>
      <c r="I4929" s="276" t="s">
        <v>6341</v>
      </c>
      <c r="J4929" s="276">
        <f t="shared" si="79"/>
        <v>4000</v>
      </c>
      <c r="K4929" s="277"/>
    </row>
    <row r="4930" spans="1:11" x14ac:dyDescent="0.15">
      <c r="A4930" s="274">
        <v>4929</v>
      </c>
      <c r="B4930" s="275" t="s">
        <v>5466</v>
      </c>
      <c r="C4930" s="282" t="s">
        <v>471</v>
      </c>
      <c r="D4930" s="275">
        <v>100</v>
      </c>
      <c r="E4930" s="275">
        <v>1200</v>
      </c>
      <c r="F4930" s="275" t="s">
        <v>4935</v>
      </c>
      <c r="G4930" s="275">
        <v>5</v>
      </c>
      <c r="H4930" s="275">
        <f>'Binning-NTC-Derating'!J30</f>
        <v>500</v>
      </c>
      <c r="I4930" s="276" t="s">
        <v>6341</v>
      </c>
      <c r="J4930" s="276">
        <f t="shared" si="79"/>
        <v>5000</v>
      </c>
      <c r="K4930" s="277"/>
    </row>
    <row r="4931" spans="1:11" x14ac:dyDescent="0.15">
      <c r="A4931" s="274">
        <v>4930</v>
      </c>
      <c r="B4931" s="275" t="s">
        <v>5467</v>
      </c>
      <c r="C4931" s="282" t="s">
        <v>471</v>
      </c>
      <c r="D4931" s="275">
        <v>100</v>
      </c>
      <c r="E4931" s="275">
        <v>1200</v>
      </c>
      <c r="F4931" s="275" t="s">
        <v>4935</v>
      </c>
      <c r="G4931" s="275">
        <v>5</v>
      </c>
      <c r="H4931" s="275">
        <f>'Binning-NTC-Derating'!J31</f>
        <v>800</v>
      </c>
      <c r="I4931" s="276" t="s">
        <v>6341</v>
      </c>
      <c r="J4931" s="276">
        <f t="shared" si="79"/>
        <v>8000</v>
      </c>
      <c r="K4931" s="277"/>
    </row>
    <row r="4932" spans="1:11" x14ac:dyDescent="0.15">
      <c r="A4932" s="274">
        <v>4931</v>
      </c>
      <c r="B4932" s="275" t="s">
        <v>5468</v>
      </c>
      <c r="C4932" s="282" t="s">
        <v>471</v>
      </c>
      <c r="D4932" s="275">
        <v>100</v>
      </c>
      <c r="E4932" s="275">
        <v>1200</v>
      </c>
      <c r="F4932" s="275" t="s">
        <v>4935</v>
      </c>
      <c r="G4932" s="275">
        <v>5</v>
      </c>
      <c r="H4932" s="275">
        <f>'Binning-NTC-Derating'!J32</f>
        <v>1200</v>
      </c>
      <c r="I4932" s="276" t="s">
        <v>6341</v>
      </c>
      <c r="J4932" s="276">
        <f t="shared" si="79"/>
        <v>12000</v>
      </c>
      <c r="K4932" s="277"/>
    </row>
    <row r="4933" spans="1:11" x14ac:dyDescent="0.15">
      <c r="A4933" s="274">
        <v>4932</v>
      </c>
      <c r="B4933" s="275" t="s">
        <v>5469</v>
      </c>
      <c r="C4933" s="282" t="s">
        <v>471</v>
      </c>
      <c r="D4933" s="275">
        <v>100</v>
      </c>
      <c r="E4933" s="275">
        <v>1200</v>
      </c>
      <c r="F4933" s="275" t="s">
        <v>4935</v>
      </c>
      <c r="G4933" s="275">
        <v>5</v>
      </c>
      <c r="H4933" s="275" t="str">
        <f>IF('Binning-NTC-Derating'!J36="","",'Binning-NTC-Derating'!J36)</f>
        <v/>
      </c>
      <c r="I4933" s="276" t="s">
        <v>6341</v>
      </c>
      <c r="J4933" s="276">
        <f t="shared" si="79"/>
        <v>65535</v>
      </c>
      <c r="K4933" s="277"/>
    </row>
    <row r="4934" spans="1:11" x14ac:dyDescent="0.15">
      <c r="A4934" s="274">
        <v>4933</v>
      </c>
      <c r="B4934" s="275" t="s">
        <v>5470</v>
      </c>
      <c r="C4934" s="282" t="s">
        <v>471</v>
      </c>
      <c r="D4934" s="275">
        <v>100</v>
      </c>
      <c r="E4934" s="275">
        <v>1200</v>
      </c>
      <c r="F4934" s="275" t="s">
        <v>4935</v>
      </c>
      <c r="G4934" s="275">
        <v>5</v>
      </c>
      <c r="H4934" s="275">
        <f>'Binning-NTC-Derating'!J37</f>
        <v>100</v>
      </c>
      <c r="I4934" s="276" t="s">
        <v>6341</v>
      </c>
      <c r="J4934" s="276">
        <f t="shared" si="79"/>
        <v>1000</v>
      </c>
      <c r="K4934" s="277"/>
    </row>
    <row r="4935" spans="1:11" x14ac:dyDescent="0.15">
      <c r="A4935" s="274">
        <v>4934</v>
      </c>
      <c r="B4935" s="275" t="s">
        <v>5471</v>
      </c>
      <c r="C4935" s="282" t="s">
        <v>471</v>
      </c>
      <c r="D4935" s="275">
        <v>100</v>
      </c>
      <c r="E4935" s="275">
        <v>1200</v>
      </c>
      <c r="F4935" s="275" t="s">
        <v>4935</v>
      </c>
      <c r="G4935" s="275">
        <v>5</v>
      </c>
      <c r="H4935" s="275">
        <f>'Binning-NTC-Derating'!J38</f>
        <v>200</v>
      </c>
      <c r="I4935" s="276" t="s">
        <v>6341</v>
      </c>
      <c r="J4935" s="276">
        <f t="shared" si="79"/>
        <v>2000</v>
      </c>
      <c r="K4935" s="277"/>
    </row>
    <row r="4936" spans="1:11" x14ac:dyDescent="0.15">
      <c r="A4936" s="274">
        <v>4935</v>
      </c>
      <c r="B4936" s="275" t="s">
        <v>5472</v>
      </c>
      <c r="C4936" s="282" t="s">
        <v>471</v>
      </c>
      <c r="D4936" s="275">
        <v>100</v>
      </c>
      <c r="E4936" s="275">
        <v>1200</v>
      </c>
      <c r="F4936" s="275" t="s">
        <v>4935</v>
      </c>
      <c r="G4936" s="275">
        <v>5</v>
      </c>
      <c r="H4936" s="275">
        <f>'Binning-NTC-Derating'!J39</f>
        <v>300</v>
      </c>
      <c r="I4936" s="276" t="s">
        <v>6341</v>
      </c>
      <c r="J4936" s="276">
        <f t="shared" si="79"/>
        <v>3000</v>
      </c>
      <c r="K4936" s="277"/>
    </row>
    <row r="4937" spans="1:11" x14ac:dyDescent="0.15">
      <c r="A4937" s="274">
        <v>4936</v>
      </c>
      <c r="B4937" s="275" t="s">
        <v>5473</v>
      </c>
      <c r="C4937" s="282" t="s">
        <v>471</v>
      </c>
      <c r="D4937" s="275">
        <v>100</v>
      </c>
      <c r="E4937" s="275">
        <v>1200</v>
      </c>
      <c r="F4937" s="275" t="s">
        <v>4935</v>
      </c>
      <c r="G4937" s="275">
        <v>5</v>
      </c>
      <c r="H4937" s="275">
        <f>'Binning-NTC-Derating'!J40</f>
        <v>400</v>
      </c>
      <c r="I4937" s="276" t="s">
        <v>6341</v>
      </c>
      <c r="J4937" s="276">
        <f t="shared" si="79"/>
        <v>4000</v>
      </c>
      <c r="K4937" s="277"/>
    </row>
    <row r="4938" spans="1:11" x14ac:dyDescent="0.15">
      <c r="A4938" s="274">
        <v>4937</v>
      </c>
      <c r="B4938" s="275" t="s">
        <v>5474</v>
      </c>
      <c r="C4938" s="282" t="s">
        <v>471</v>
      </c>
      <c r="D4938" s="275">
        <v>100</v>
      </c>
      <c r="E4938" s="275">
        <v>1200</v>
      </c>
      <c r="F4938" s="275" t="s">
        <v>4935</v>
      </c>
      <c r="G4938" s="275">
        <v>5</v>
      </c>
      <c r="H4938" s="275">
        <f>'Binning-NTC-Derating'!J41</f>
        <v>500</v>
      </c>
      <c r="I4938" s="276" t="s">
        <v>6341</v>
      </c>
      <c r="J4938" s="276">
        <f t="shared" si="79"/>
        <v>5000</v>
      </c>
      <c r="K4938" s="277"/>
    </row>
    <row r="4939" spans="1:11" x14ac:dyDescent="0.15">
      <c r="A4939" s="274">
        <v>4938</v>
      </c>
      <c r="B4939" s="275" t="s">
        <v>5475</v>
      </c>
      <c r="C4939" s="282" t="s">
        <v>471</v>
      </c>
      <c r="D4939" s="275">
        <v>100</v>
      </c>
      <c r="E4939" s="275">
        <v>1200</v>
      </c>
      <c r="F4939" s="275" t="s">
        <v>4935</v>
      </c>
      <c r="G4939" s="275">
        <v>5</v>
      </c>
      <c r="H4939" s="275">
        <f>'Binning-NTC-Derating'!J42</f>
        <v>800</v>
      </c>
      <c r="I4939" s="276" t="s">
        <v>6341</v>
      </c>
      <c r="J4939" s="276">
        <f t="shared" si="79"/>
        <v>8000</v>
      </c>
      <c r="K4939" s="277"/>
    </row>
    <row r="4940" spans="1:11" x14ac:dyDescent="0.15">
      <c r="A4940" s="274">
        <v>4939</v>
      </c>
      <c r="B4940" s="275" t="s">
        <v>5476</v>
      </c>
      <c r="C4940" s="282" t="s">
        <v>471</v>
      </c>
      <c r="D4940" s="275">
        <v>100</v>
      </c>
      <c r="E4940" s="275">
        <v>1200</v>
      </c>
      <c r="F4940" s="275" t="s">
        <v>4935</v>
      </c>
      <c r="G4940" s="275">
        <v>5</v>
      </c>
      <c r="H4940" s="275">
        <f>'Binning-NTC-Derating'!J43</f>
        <v>1200</v>
      </c>
      <c r="I4940" s="276" t="s">
        <v>6341</v>
      </c>
      <c r="J4940" s="276">
        <f t="shared" si="79"/>
        <v>12000</v>
      </c>
      <c r="K4940" s="277"/>
    </row>
    <row r="4941" spans="1:11" x14ac:dyDescent="0.15">
      <c r="A4941" s="274">
        <v>4940</v>
      </c>
      <c r="B4941" s="275" t="s">
        <v>5477</v>
      </c>
      <c r="C4941" s="282" t="s">
        <v>471</v>
      </c>
      <c r="D4941" s="275">
        <v>100</v>
      </c>
      <c r="E4941" s="275">
        <v>1200</v>
      </c>
      <c r="F4941" s="275" t="s">
        <v>4935</v>
      </c>
      <c r="G4941" s="275">
        <v>5</v>
      </c>
      <c r="H4941" s="275" t="str">
        <f>IF('Binning-NTC-Derating'!J47="","",'Binning-NTC-Derating'!J47)</f>
        <v/>
      </c>
      <c r="I4941" s="276" t="s">
        <v>6341</v>
      </c>
      <c r="J4941" s="276">
        <f t="shared" si="79"/>
        <v>65535</v>
      </c>
      <c r="K4941" s="277"/>
    </row>
    <row r="4942" spans="1:11" x14ac:dyDescent="0.15">
      <c r="A4942" s="274">
        <v>4941</v>
      </c>
      <c r="B4942" s="275" t="s">
        <v>5478</v>
      </c>
      <c r="C4942" s="282" t="s">
        <v>471</v>
      </c>
      <c r="D4942" s="275">
        <v>100</v>
      </c>
      <c r="E4942" s="275">
        <v>1200</v>
      </c>
      <c r="F4942" s="275" t="s">
        <v>4935</v>
      </c>
      <c r="G4942" s="275">
        <v>5</v>
      </c>
      <c r="H4942" s="275">
        <f>'Binning-NTC-Derating'!J48</f>
        <v>100</v>
      </c>
      <c r="I4942" s="276" t="s">
        <v>6341</v>
      </c>
      <c r="J4942" s="276">
        <f t="shared" si="79"/>
        <v>1000</v>
      </c>
      <c r="K4942" s="277"/>
    </row>
    <row r="4943" spans="1:11" x14ac:dyDescent="0.15">
      <c r="A4943" s="274">
        <v>4942</v>
      </c>
      <c r="B4943" s="275" t="s">
        <v>5479</v>
      </c>
      <c r="C4943" s="282" t="s">
        <v>471</v>
      </c>
      <c r="D4943" s="275">
        <v>100</v>
      </c>
      <c r="E4943" s="275">
        <v>1200</v>
      </c>
      <c r="F4943" s="275" t="s">
        <v>4935</v>
      </c>
      <c r="G4943" s="275">
        <v>5</v>
      </c>
      <c r="H4943" s="275">
        <f>'Binning-NTC-Derating'!J49</f>
        <v>200</v>
      </c>
      <c r="I4943" s="276" t="s">
        <v>6341</v>
      </c>
      <c r="J4943" s="276">
        <f t="shared" si="79"/>
        <v>2000</v>
      </c>
      <c r="K4943" s="277"/>
    </row>
    <row r="4944" spans="1:11" x14ac:dyDescent="0.15">
      <c r="A4944" s="274">
        <v>4943</v>
      </c>
      <c r="B4944" s="275" t="s">
        <v>5480</v>
      </c>
      <c r="C4944" s="282" t="s">
        <v>471</v>
      </c>
      <c r="D4944" s="275">
        <v>100</v>
      </c>
      <c r="E4944" s="275">
        <v>1200</v>
      </c>
      <c r="F4944" s="275" t="s">
        <v>4935</v>
      </c>
      <c r="G4944" s="275">
        <v>5</v>
      </c>
      <c r="H4944" s="275">
        <f>'Binning-NTC-Derating'!J50</f>
        <v>300</v>
      </c>
      <c r="I4944" s="276" t="s">
        <v>6341</v>
      </c>
      <c r="J4944" s="276">
        <f t="shared" si="79"/>
        <v>3000</v>
      </c>
      <c r="K4944" s="277"/>
    </row>
    <row r="4945" spans="1:11" x14ac:dyDescent="0.15">
      <c r="A4945" s="274">
        <v>4944</v>
      </c>
      <c r="B4945" s="275" t="s">
        <v>5481</v>
      </c>
      <c r="C4945" s="282" t="s">
        <v>471</v>
      </c>
      <c r="D4945" s="275">
        <v>100</v>
      </c>
      <c r="E4945" s="275">
        <v>1200</v>
      </c>
      <c r="F4945" s="275" t="s">
        <v>4935</v>
      </c>
      <c r="G4945" s="275">
        <v>5</v>
      </c>
      <c r="H4945" s="275">
        <f>'Binning-NTC-Derating'!J51</f>
        <v>400</v>
      </c>
      <c r="I4945" s="276" t="s">
        <v>6341</v>
      </c>
      <c r="J4945" s="276">
        <f t="shared" si="79"/>
        <v>4000</v>
      </c>
      <c r="K4945" s="277"/>
    </row>
    <row r="4946" spans="1:11" x14ac:dyDescent="0.15">
      <c r="A4946" s="274">
        <v>4945</v>
      </c>
      <c r="B4946" s="275" t="s">
        <v>5482</v>
      </c>
      <c r="C4946" s="282" t="s">
        <v>471</v>
      </c>
      <c r="D4946" s="275">
        <v>100</v>
      </c>
      <c r="E4946" s="275">
        <v>1200</v>
      </c>
      <c r="F4946" s="275" t="s">
        <v>4935</v>
      </c>
      <c r="G4946" s="275">
        <v>5</v>
      </c>
      <c r="H4946" s="275">
        <f>'Binning-NTC-Derating'!J52</f>
        <v>500</v>
      </c>
      <c r="I4946" s="276" t="s">
        <v>6341</v>
      </c>
      <c r="J4946" s="276">
        <f t="shared" si="79"/>
        <v>5000</v>
      </c>
      <c r="K4946" s="277"/>
    </row>
    <row r="4947" spans="1:11" x14ac:dyDescent="0.15">
      <c r="A4947" s="274">
        <v>4946</v>
      </c>
      <c r="B4947" s="275" t="s">
        <v>5483</v>
      </c>
      <c r="C4947" s="282" t="s">
        <v>471</v>
      </c>
      <c r="D4947" s="275">
        <v>100</v>
      </c>
      <c r="E4947" s="275">
        <v>1200</v>
      </c>
      <c r="F4947" s="275" t="s">
        <v>4935</v>
      </c>
      <c r="G4947" s="275">
        <v>5</v>
      </c>
      <c r="H4947" s="275">
        <f>'Binning-NTC-Derating'!J53</f>
        <v>800</v>
      </c>
      <c r="I4947" s="276" t="s">
        <v>6341</v>
      </c>
      <c r="J4947" s="276">
        <f t="shared" si="79"/>
        <v>8000</v>
      </c>
      <c r="K4947" s="277"/>
    </row>
    <row r="4948" spans="1:11" x14ac:dyDescent="0.15">
      <c r="A4948" s="274">
        <v>4947</v>
      </c>
      <c r="B4948" s="275" t="s">
        <v>5484</v>
      </c>
      <c r="C4948" s="282" t="s">
        <v>471</v>
      </c>
      <c r="D4948" s="275">
        <v>100</v>
      </c>
      <c r="E4948" s="275">
        <v>1200</v>
      </c>
      <c r="F4948" s="275" t="s">
        <v>4935</v>
      </c>
      <c r="G4948" s="275">
        <v>5</v>
      </c>
      <c r="H4948" s="275">
        <f>'Binning-NTC-Derating'!J54</f>
        <v>1200</v>
      </c>
      <c r="I4948" s="276" t="s">
        <v>6341</v>
      </c>
      <c r="J4948" s="276">
        <f t="shared" si="79"/>
        <v>12000</v>
      </c>
      <c r="K4948" s="277"/>
    </row>
    <row r="4949" spans="1:11" x14ac:dyDescent="0.15">
      <c r="A4949" s="274">
        <v>4948</v>
      </c>
      <c r="B4949" s="275" t="s">
        <v>5485</v>
      </c>
      <c r="C4949" s="282" t="s">
        <v>471</v>
      </c>
      <c r="D4949" s="275">
        <v>100</v>
      </c>
      <c r="E4949" s="275">
        <v>1200</v>
      </c>
      <c r="F4949" s="275" t="s">
        <v>4935</v>
      </c>
      <c r="G4949" s="275">
        <v>5</v>
      </c>
      <c r="H4949" s="275" t="str">
        <f>IF('Binning-NTC-Derating'!J58="","",'Binning-NTC-Derating'!J58)</f>
        <v/>
      </c>
      <c r="I4949" s="276" t="s">
        <v>6341</v>
      </c>
      <c r="J4949" s="276">
        <f t="shared" si="79"/>
        <v>65535</v>
      </c>
      <c r="K4949" s="277"/>
    </row>
    <row r="4950" spans="1:11" x14ac:dyDescent="0.15">
      <c r="A4950" s="274">
        <v>4949</v>
      </c>
      <c r="B4950" s="275" t="s">
        <v>5486</v>
      </c>
      <c r="C4950" s="282" t="s">
        <v>471</v>
      </c>
      <c r="D4950" s="275">
        <v>100</v>
      </c>
      <c r="E4950" s="275">
        <v>1200</v>
      </c>
      <c r="F4950" s="275" t="s">
        <v>4935</v>
      </c>
      <c r="G4950" s="275">
        <v>5</v>
      </c>
      <c r="H4950" s="275">
        <f>'Binning-NTC-Derating'!J59</f>
        <v>100</v>
      </c>
      <c r="I4950" s="276" t="s">
        <v>6341</v>
      </c>
      <c r="J4950" s="276">
        <f t="shared" si="79"/>
        <v>1000</v>
      </c>
      <c r="K4950" s="277"/>
    </row>
    <row r="4951" spans="1:11" x14ac:dyDescent="0.15">
      <c r="A4951" s="274">
        <v>4950</v>
      </c>
      <c r="B4951" s="275" t="s">
        <v>5487</v>
      </c>
      <c r="C4951" s="282" t="s">
        <v>471</v>
      </c>
      <c r="D4951" s="275">
        <v>100</v>
      </c>
      <c r="E4951" s="275">
        <v>1200</v>
      </c>
      <c r="F4951" s="275" t="s">
        <v>4935</v>
      </c>
      <c r="G4951" s="275">
        <v>5</v>
      </c>
      <c r="H4951" s="275">
        <f>'Binning-NTC-Derating'!J60</f>
        <v>200</v>
      </c>
      <c r="I4951" s="276" t="s">
        <v>6341</v>
      </c>
      <c r="J4951" s="276">
        <f t="shared" si="79"/>
        <v>2000</v>
      </c>
      <c r="K4951" s="277"/>
    </row>
    <row r="4952" spans="1:11" x14ac:dyDescent="0.15">
      <c r="A4952" s="274">
        <v>4951</v>
      </c>
      <c r="B4952" s="275" t="s">
        <v>5488</v>
      </c>
      <c r="C4952" s="282" t="s">
        <v>471</v>
      </c>
      <c r="D4952" s="275">
        <v>100</v>
      </c>
      <c r="E4952" s="275">
        <v>1200</v>
      </c>
      <c r="F4952" s="275" t="s">
        <v>4935</v>
      </c>
      <c r="G4952" s="275">
        <v>5</v>
      </c>
      <c r="H4952" s="275">
        <f>'Binning-NTC-Derating'!J61</f>
        <v>300</v>
      </c>
      <c r="I4952" s="276" t="s">
        <v>6341</v>
      </c>
      <c r="J4952" s="276">
        <f t="shared" si="79"/>
        <v>3000</v>
      </c>
      <c r="K4952" s="277"/>
    </row>
    <row r="4953" spans="1:11" x14ac:dyDescent="0.15">
      <c r="A4953" s="274">
        <v>4952</v>
      </c>
      <c r="B4953" s="275" t="s">
        <v>5489</v>
      </c>
      <c r="C4953" s="282" t="s">
        <v>471</v>
      </c>
      <c r="D4953" s="275">
        <v>100</v>
      </c>
      <c r="E4953" s="275">
        <v>1200</v>
      </c>
      <c r="F4953" s="275" t="s">
        <v>4935</v>
      </c>
      <c r="G4953" s="275">
        <v>5</v>
      </c>
      <c r="H4953" s="275">
        <f>'Binning-NTC-Derating'!J62</f>
        <v>400</v>
      </c>
      <c r="I4953" s="276" t="s">
        <v>6341</v>
      </c>
      <c r="J4953" s="276">
        <f t="shared" si="79"/>
        <v>4000</v>
      </c>
      <c r="K4953" s="277"/>
    </row>
    <row r="4954" spans="1:11" x14ac:dyDescent="0.15">
      <c r="A4954" s="274">
        <v>4953</v>
      </c>
      <c r="B4954" s="275" t="s">
        <v>5490</v>
      </c>
      <c r="C4954" s="282" t="s">
        <v>471</v>
      </c>
      <c r="D4954" s="275">
        <v>100</v>
      </c>
      <c r="E4954" s="275">
        <v>1200</v>
      </c>
      <c r="F4954" s="275" t="s">
        <v>4935</v>
      </c>
      <c r="G4954" s="275">
        <v>5</v>
      </c>
      <c r="H4954" s="275">
        <f>'Binning-NTC-Derating'!J63</f>
        <v>500</v>
      </c>
      <c r="I4954" s="276" t="s">
        <v>6341</v>
      </c>
      <c r="J4954" s="276">
        <f t="shared" si="79"/>
        <v>5000</v>
      </c>
      <c r="K4954" s="277"/>
    </row>
    <row r="4955" spans="1:11" x14ac:dyDescent="0.15">
      <c r="A4955" s="274">
        <v>4954</v>
      </c>
      <c r="B4955" s="275" t="s">
        <v>5491</v>
      </c>
      <c r="C4955" s="282" t="s">
        <v>471</v>
      </c>
      <c r="D4955" s="275">
        <v>100</v>
      </c>
      <c r="E4955" s="275">
        <v>1200</v>
      </c>
      <c r="F4955" s="275" t="s">
        <v>4935</v>
      </c>
      <c r="G4955" s="275">
        <v>5</v>
      </c>
      <c r="H4955" s="275">
        <f>'Binning-NTC-Derating'!J64</f>
        <v>800</v>
      </c>
      <c r="I4955" s="276" t="s">
        <v>6341</v>
      </c>
      <c r="J4955" s="276">
        <f t="shared" si="79"/>
        <v>8000</v>
      </c>
      <c r="K4955" s="277"/>
    </row>
    <row r="4956" spans="1:11" x14ac:dyDescent="0.15">
      <c r="A4956" s="274">
        <v>4955</v>
      </c>
      <c r="B4956" s="275" t="s">
        <v>5492</v>
      </c>
      <c r="C4956" s="282" t="s">
        <v>471</v>
      </c>
      <c r="D4956" s="275">
        <v>100</v>
      </c>
      <c r="E4956" s="275">
        <v>1200</v>
      </c>
      <c r="F4956" s="275" t="s">
        <v>4935</v>
      </c>
      <c r="G4956" s="275">
        <v>5</v>
      </c>
      <c r="H4956" s="275">
        <f>'Binning-NTC-Derating'!J65</f>
        <v>1200</v>
      </c>
      <c r="I4956" s="276" t="s">
        <v>6341</v>
      </c>
      <c r="J4956" s="276">
        <f t="shared" si="79"/>
        <v>12000</v>
      </c>
      <c r="K4956" s="277"/>
    </row>
    <row r="4957" spans="1:11" x14ac:dyDescent="0.15">
      <c r="A4957" s="274">
        <v>4956</v>
      </c>
      <c r="B4957" s="275" t="s">
        <v>5493</v>
      </c>
      <c r="C4957" s="282" t="s">
        <v>471</v>
      </c>
      <c r="D4957" s="275">
        <v>100</v>
      </c>
      <c r="E4957" s="275">
        <v>1200</v>
      </c>
      <c r="F4957" s="275" t="s">
        <v>4935</v>
      </c>
      <c r="G4957" s="275">
        <v>5</v>
      </c>
      <c r="H4957" s="275" t="str">
        <f>IF('Binning-NTC-Derating'!J69="","",'Binning-NTC-Derating'!J69)</f>
        <v/>
      </c>
      <c r="I4957" s="276" t="s">
        <v>6341</v>
      </c>
      <c r="J4957" s="276">
        <f t="shared" si="79"/>
        <v>65535</v>
      </c>
      <c r="K4957" s="277"/>
    </row>
    <row r="4958" spans="1:11" x14ac:dyDescent="0.15">
      <c r="A4958" s="274">
        <v>4957</v>
      </c>
      <c r="B4958" s="275" t="s">
        <v>5494</v>
      </c>
      <c r="C4958" s="282" t="s">
        <v>471</v>
      </c>
      <c r="D4958" s="275">
        <v>100</v>
      </c>
      <c r="E4958" s="275">
        <v>1200</v>
      </c>
      <c r="F4958" s="275" t="s">
        <v>4935</v>
      </c>
      <c r="G4958" s="275">
        <v>5</v>
      </c>
      <c r="H4958" s="275">
        <f>'Binning-NTC-Derating'!J70</f>
        <v>100</v>
      </c>
      <c r="I4958" s="276" t="s">
        <v>6341</v>
      </c>
      <c r="J4958" s="276">
        <f t="shared" si="79"/>
        <v>1000</v>
      </c>
      <c r="K4958" s="277"/>
    </row>
    <row r="4959" spans="1:11" x14ac:dyDescent="0.15">
      <c r="A4959" s="274">
        <v>4958</v>
      </c>
      <c r="B4959" s="275" t="s">
        <v>5495</v>
      </c>
      <c r="C4959" s="282" t="s">
        <v>471</v>
      </c>
      <c r="D4959" s="275">
        <v>100</v>
      </c>
      <c r="E4959" s="275">
        <v>1200</v>
      </c>
      <c r="F4959" s="275" t="s">
        <v>4935</v>
      </c>
      <c r="G4959" s="275">
        <v>5</v>
      </c>
      <c r="H4959" s="275">
        <f>'Binning-NTC-Derating'!J71</f>
        <v>200</v>
      </c>
      <c r="I4959" s="276" t="s">
        <v>6341</v>
      </c>
      <c r="J4959" s="276">
        <f t="shared" si="79"/>
        <v>2000</v>
      </c>
      <c r="K4959" s="277"/>
    </row>
    <row r="4960" spans="1:11" x14ac:dyDescent="0.15">
      <c r="A4960" s="274">
        <v>4959</v>
      </c>
      <c r="B4960" s="275" t="s">
        <v>5496</v>
      </c>
      <c r="C4960" s="282" t="s">
        <v>471</v>
      </c>
      <c r="D4960" s="275">
        <v>100</v>
      </c>
      <c r="E4960" s="275">
        <v>1200</v>
      </c>
      <c r="F4960" s="275" t="s">
        <v>4935</v>
      </c>
      <c r="G4960" s="275">
        <v>5</v>
      </c>
      <c r="H4960" s="275">
        <f>'Binning-NTC-Derating'!J72</f>
        <v>300</v>
      </c>
      <c r="I4960" s="276" t="s">
        <v>6341</v>
      </c>
      <c r="J4960" s="276">
        <f t="shared" si="79"/>
        <v>3000</v>
      </c>
      <c r="K4960" s="277"/>
    </row>
    <row r="4961" spans="1:11" x14ac:dyDescent="0.15">
      <c r="A4961" s="274">
        <v>4960</v>
      </c>
      <c r="B4961" s="275" t="s">
        <v>5497</v>
      </c>
      <c r="C4961" s="282" t="s">
        <v>471</v>
      </c>
      <c r="D4961" s="275">
        <v>100</v>
      </c>
      <c r="E4961" s="275">
        <v>1200</v>
      </c>
      <c r="F4961" s="275" t="s">
        <v>4935</v>
      </c>
      <c r="G4961" s="275">
        <v>5</v>
      </c>
      <c r="H4961" s="275">
        <f>'Binning-NTC-Derating'!J73</f>
        <v>400</v>
      </c>
      <c r="I4961" s="276" t="s">
        <v>6341</v>
      </c>
      <c r="J4961" s="276">
        <f t="shared" si="79"/>
        <v>4000</v>
      </c>
      <c r="K4961" s="277"/>
    </row>
    <row r="4962" spans="1:11" x14ac:dyDescent="0.15">
      <c r="A4962" s="274">
        <v>4961</v>
      </c>
      <c r="B4962" s="275" t="s">
        <v>5498</v>
      </c>
      <c r="C4962" s="282" t="s">
        <v>471</v>
      </c>
      <c r="D4962" s="275">
        <v>100</v>
      </c>
      <c r="E4962" s="275">
        <v>1200</v>
      </c>
      <c r="F4962" s="275" t="s">
        <v>4935</v>
      </c>
      <c r="G4962" s="275">
        <v>5</v>
      </c>
      <c r="H4962" s="275">
        <f>'Binning-NTC-Derating'!J74</f>
        <v>500</v>
      </c>
      <c r="I4962" s="276" t="s">
        <v>6341</v>
      </c>
      <c r="J4962" s="276">
        <f t="shared" si="79"/>
        <v>5000</v>
      </c>
      <c r="K4962" s="277"/>
    </row>
    <row r="4963" spans="1:11" x14ac:dyDescent="0.15">
      <c r="A4963" s="274">
        <v>4962</v>
      </c>
      <c r="B4963" s="275" t="s">
        <v>5499</v>
      </c>
      <c r="C4963" s="282" t="s">
        <v>471</v>
      </c>
      <c r="D4963" s="275">
        <v>100</v>
      </c>
      <c r="E4963" s="275">
        <v>1200</v>
      </c>
      <c r="F4963" s="275" t="s">
        <v>4935</v>
      </c>
      <c r="G4963" s="275">
        <v>5</v>
      </c>
      <c r="H4963" s="275">
        <f>'Binning-NTC-Derating'!J75</f>
        <v>800</v>
      </c>
      <c r="I4963" s="276" t="s">
        <v>6341</v>
      </c>
      <c r="J4963" s="276">
        <f t="shared" si="79"/>
        <v>8000</v>
      </c>
      <c r="K4963" s="277"/>
    </row>
    <row r="4964" spans="1:11" x14ac:dyDescent="0.15">
      <c r="A4964" s="274">
        <v>4963</v>
      </c>
      <c r="B4964" s="275" t="s">
        <v>5500</v>
      </c>
      <c r="C4964" s="282" t="s">
        <v>471</v>
      </c>
      <c r="D4964" s="275">
        <v>100</v>
      </c>
      <c r="E4964" s="275">
        <v>1200</v>
      </c>
      <c r="F4964" s="275" t="s">
        <v>4935</v>
      </c>
      <c r="G4964" s="275">
        <v>5</v>
      </c>
      <c r="H4964" s="275">
        <f>'Binning-NTC-Derating'!J76</f>
        <v>1200</v>
      </c>
      <c r="I4964" s="276" t="s">
        <v>6341</v>
      </c>
      <c r="J4964" s="276">
        <f t="shared" si="79"/>
        <v>12000</v>
      </c>
      <c r="K4964" s="277"/>
    </row>
    <row r="4965" spans="1:11" x14ac:dyDescent="0.15">
      <c r="A4965" s="274">
        <v>4964</v>
      </c>
      <c r="B4965" s="275" t="s">
        <v>5501</v>
      </c>
      <c r="C4965" s="282" t="s">
        <v>471</v>
      </c>
      <c r="D4965" s="275">
        <v>100</v>
      </c>
      <c r="E4965" s="275">
        <v>1200</v>
      </c>
      <c r="F4965" s="275" t="s">
        <v>4935</v>
      </c>
      <c r="G4965" s="275">
        <v>5</v>
      </c>
      <c r="H4965" s="275" t="str">
        <f>IF('Binning-NTC-Derating'!J80="","",'Binning-NTC-Derating'!J80)</f>
        <v/>
      </c>
      <c r="I4965" s="276" t="s">
        <v>6341</v>
      </c>
      <c r="J4965" s="276">
        <f t="shared" si="79"/>
        <v>65535</v>
      </c>
      <c r="K4965" s="277"/>
    </row>
    <row r="4966" spans="1:11" x14ac:dyDescent="0.15">
      <c r="A4966" s="274">
        <v>4965</v>
      </c>
      <c r="B4966" s="275" t="s">
        <v>5502</v>
      </c>
      <c r="C4966" s="282" t="s">
        <v>471</v>
      </c>
      <c r="D4966" s="275">
        <v>100</v>
      </c>
      <c r="E4966" s="275">
        <v>1200</v>
      </c>
      <c r="F4966" s="275" t="s">
        <v>4935</v>
      </c>
      <c r="G4966" s="275">
        <v>5</v>
      </c>
      <c r="H4966" s="275">
        <f>'Binning-NTC-Derating'!J81</f>
        <v>100</v>
      </c>
      <c r="I4966" s="276" t="s">
        <v>6341</v>
      </c>
      <c r="J4966" s="276">
        <f t="shared" si="79"/>
        <v>1000</v>
      </c>
      <c r="K4966" s="277"/>
    </row>
    <row r="4967" spans="1:11" x14ac:dyDescent="0.15">
      <c r="A4967" s="274">
        <v>4966</v>
      </c>
      <c r="B4967" s="275" t="s">
        <v>5503</v>
      </c>
      <c r="C4967" s="282" t="s">
        <v>471</v>
      </c>
      <c r="D4967" s="275">
        <v>100</v>
      </c>
      <c r="E4967" s="275">
        <v>1200</v>
      </c>
      <c r="F4967" s="275" t="s">
        <v>4935</v>
      </c>
      <c r="G4967" s="275">
        <v>5</v>
      </c>
      <c r="H4967" s="275">
        <f>'Binning-NTC-Derating'!J82</f>
        <v>200</v>
      </c>
      <c r="I4967" s="276" t="s">
        <v>6341</v>
      </c>
      <c r="J4967" s="276">
        <f t="shared" si="79"/>
        <v>2000</v>
      </c>
      <c r="K4967" s="277"/>
    </row>
    <row r="4968" spans="1:11" x14ac:dyDescent="0.15">
      <c r="A4968" s="274">
        <v>4967</v>
      </c>
      <c r="B4968" s="275" t="s">
        <v>5504</v>
      </c>
      <c r="C4968" s="282" t="s">
        <v>471</v>
      </c>
      <c r="D4968" s="275">
        <v>100</v>
      </c>
      <c r="E4968" s="275">
        <v>1200</v>
      </c>
      <c r="F4968" s="275" t="s">
        <v>4935</v>
      </c>
      <c r="G4968" s="275">
        <v>5</v>
      </c>
      <c r="H4968" s="275">
        <f>'Binning-NTC-Derating'!J83</f>
        <v>300</v>
      </c>
      <c r="I4968" s="276" t="s">
        <v>6341</v>
      </c>
      <c r="J4968" s="276">
        <f t="shared" si="79"/>
        <v>3000</v>
      </c>
      <c r="K4968" s="277"/>
    </row>
    <row r="4969" spans="1:11" x14ac:dyDescent="0.15">
      <c r="A4969" s="274">
        <v>4968</v>
      </c>
      <c r="B4969" s="275" t="s">
        <v>5505</v>
      </c>
      <c r="C4969" s="282" t="s">
        <v>471</v>
      </c>
      <c r="D4969" s="275">
        <v>100</v>
      </c>
      <c r="E4969" s="275">
        <v>1200</v>
      </c>
      <c r="F4969" s="275" t="s">
        <v>4935</v>
      </c>
      <c r="G4969" s="275">
        <v>5</v>
      </c>
      <c r="H4969" s="275">
        <f>'Binning-NTC-Derating'!J84</f>
        <v>400</v>
      </c>
      <c r="I4969" s="276" t="s">
        <v>6341</v>
      </c>
      <c r="J4969" s="276">
        <f t="shared" si="79"/>
        <v>4000</v>
      </c>
      <c r="K4969" s="277"/>
    </row>
    <row r="4970" spans="1:11" x14ac:dyDescent="0.15">
      <c r="A4970" s="274">
        <v>4969</v>
      </c>
      <c r="B4970" s="275" t="s">
        <v>5506</v>
      </c>
      <c r="C4970" s="282" t="s">
        <v>471</v>
      </c>
      <c r="D4970" s="275">
        <v>100</v>
      </c>
      <c r="E4970" s="275">
        <v>1200</v>
      </c>
      <c r="F4970" s="275" t="s">
        <v>4935</v>
      </c>
      <c r="G4970" s="275">
        <v>5</v>
      </c>
      <c r="H4970" s="275">
        <f>'Binning-NTC-Derating'!J85</f>
        <v>500</v>
      </c>
      <c r="I4970" s="276" t="s">
        <v>6341</v>
      </c>
      <c r="J4970" s="276">
        <f t="shared" si="79"/>
        <v>5000</v>
      </c>
      <c r="K4970" s="277"/>
    </row>
    <row r="4971" spans="1:11" x14ac:dyDescent="0.15">
      <c r="A4971" s="274">
        <v>4970</v>
      </c>
      <c r="B4971" s="275" t="s">
        <v>5507</v>
      </c>
      <c r="C4971" s="282" t="s">
        <v>471</v>
      </c>
      <c r="D4971" s="275">
        <v>100</v>
      </c>
      <c r="E4971" s="275">
        <v>1200</v>
      </c>
      <c r="F4971" s="275" t="s">
        <v>4935</v>
      </c>
      <c r="G4971" s="275">
        <v>5</v>
      </c>
      <c r="H4971" s="275">
        <f>'Binning-NTC-Derating'!J86</f>
        <v>800</v>
      </c>
      <c r="I4971" s="276" t="s">
        <v>6341</v>
      </c>
      <c r="J4971" s="276">
        <f t="shared" si="79"/>
        <v>8000</v>
      </c>
      <c r="K4971" s="277"/>
    </row>
    <row r="4972" spans="1:11" x14ac:dyDescent="0.15">
      <c r="A4972" s="274">
        <v>4971</v>
      </c>
      <c r="B4972" s="275" t="s">
        <v>5508</v>
      </c>
      <c r="C4972" s="282" t="s">
        <v>471</v>
      </c>
      <c r="D4972" s="275">
        <v>100</v>
      </c>
      <c r="E4972" s="275">
        <v>1200</v>
      </c>
      <c r="F4972" s="275" t="s">
        <v>4935</v>
      </c>
      <c r="G4972" s="275">
        <v>5</v>
      </c>
      <c r="H4972" s="275">
        <f>'Binning-NTC-Derating'!J87</f>
        <v>1200</v>
      </c>
      <c r="I4972" s="276" t="s">
        <v>6341</v>
      </c>
      <c r="J4972" s="276">
        <f t="shared" si="79"/>
        <v>12000</v>
      </c>
      <c r="K4972" s="277"/>
    </row>
    <row r="4973" spans="1:11" x14ac:dyDescent="0.15">
      <c r="A4973" s="274">
        <v>4972</v>
      </c>
      <c r="B4973" s="275" t="s">
        <v>5509</v>
      </c>
      <c r="C4973" s="282" t="s">
        <v>471</v>
      </c>
      <c r="D4973" s="275">
        <v>100</v>
      </c>
      <c r="E4973" s="275">
        <v>1200</v>
      </c>
      <c r="F4973" s="275" t="s">
        <v>4935</v>
      </c>
      <c r="G4973" s="275">
        <v>5</v>
      </c>
      <c r="H4973" s="275" t="str">
        <f>IF('Binning-NTC-Derating'!J91="","",'Binning-NTC-Derating'!J91)</f>
        <v/>
      </c>
      <c r="I4973" s="276" t="s">
        <v>6341</v>
      </c>
      <c r="J4973" s="276">
        <f t="shared" si="79"/>
        <v>65535</v>
      </c>
      <c r="K4973" s="277"/>
    </row>
    <row r="4974" spans="1:11" x14ac:dyDescent="0.15">
      <c r="A4974" s="274">
        <v>4973</v>
      </c>
      <c r="B4974" s="275" t="s">
        <v>5510</v>
      </c>
      <c r="C4974" s="282" t="s">
        <v>471</v>
      </c>
      <c r="D4974" s="275">
        <v>100</v>
      </c>
      <c r="E4974" s="275">
        <v>1200</v>
      </c>
      <c r="F4974" s="275" t="s">
        <v>4935</v>
      </c>
      <c r="G4974" s="275">
        <v>5</v>
      </c>
      <c r="H4974" s="275">
        <f>'Binning-NTC-Derating'!J92</f>
        <v>100</v>
      </c>
      <c r="I4974" s="276" t="s">
        <v>6341</v>
      </c>
      <c r="J4974" s="276">
        <f t="shared" si="79"/>
        <v>1000</v>
      </c>
      <c r="K4974" s="277"/>
    </row>
    <row r="4975" spans="1:11" x14ac:dyDescent="0.15">
      <c r="A4975" s="274">
        <v>4974</v>
      </c>
      <c r="B4975" s="275" t="s">
        <v>5511</v>
      </c>
      <c r="C4975" s="282" t="s">
        <v>471</v>
      </c>
      <c r="D4975" s="275">
        <v>100</v>
      </c>
      <c r="E4975" s="275">
        <v>1200</v>
      </c>
      <c r="F4975" s="275" t="s">
        <v>4935</v>
      </c>
      <c r="G4975" s="275">
        <v>5</v>
      </c>
      <c r="H4975" s="275">
        <f>'Binning-NTC-Derating'!J93</f>
        <v>200</v>
      </c>
      <c r="I4975" s="276" t="s">
        <v>6341</v>
      </c>
      <c r="J4975" s="276">
        <f t="shared" si="79"/>
        <v>2000</v>
      </c>
      <c r="K4975" s="277"/>
    </row>
    <row r="4976" spans="1:11" x14ac:dyDescent="0.15">
      <c r="A4976" s="274">
        <v>4975</v>
      </c>
      <c r="B4976" s="275" t="s">
        <v>5512</v>
      </c>
      <c r="C4976" s="282" t="s">
        <v>471</v>
      </c>
      <c r="D4976" s="275">
        <v>100</v>
      </c>
      <c r="E4976" s="275">
        <v>1200</v>
      </c>
      <c r="F4976" s="275" t="s">
        <v>4935</v>
      </c>
      <c r="G4976" s="275">
        <v>5</v>
      </c>
      <c r="H4976" s="275">
        <f>'Binning-NTC-Derating'!J94</f>
        <v>300</v>
      </c>
      <c r="I4976" s="276" t="s">
        <v>6341</v>
      </c>
      <c r="J4976" s="276">
        <f t="shared" si="79"/>
        <v>3000</v>
      </c>
      <c r="K4976" s="277"/>
    </row>
    <row r="4977" spans="1:11" x14ac:dyDescent="0.15">
      <c r="A4977" s="274">
        <v>4976</v>
      </c>
      <c r="B4977" s="275" t="s">
        <v>5513</v>
      </c>
      <c r="C4977" s="282" t="s">
        <v>471</v>
      </c>
      <c r="D4977" s="275">
        <v>100</v>
      </c>
      <c r="E4977" s="275">
        <v>1200</v>
      </c>
      <c r="F4977" s="275" t="s">
        <v>4935</v>
      </c>
      <c r="G4977" s="275">
        <v>5</v>
      </c>
      <c r="H4977" s="275">
        <f>'Binning-NTC-Derating'!J95</f>
        <v>400</v>
      </c>
      <c r="I4977" s="276" t="s">
        <v>6341</v>
      </c>
      <c r="J4977" s="276">
        <f t="shared" si="79"/>
        <v>4000</v>
      </c>
      <c r="K4977" s="277"/>
    </row>
    <row r="4978" spans="1:11" x14ac:dyDescent="0.15">
      <c r="A4978" s="274">
        <v>4977</v>
      </c>
      <c r="B4978" s="275" t="s">
        <v>5514</v>
      </c>
      <c r="C4978" s="282" t="s">
        <v>471</v>
      </c>
      <c r="D4978" s="275">
        <v>100</v>
      </c>
      <c r="E4978" s="275">
        <v>1200</v>
      </c>
      <c r="F4978" s="275" t="s">
        <v>4935</v>
      </c>
      <c r="G4978" s="275">
        <v>5</v>
      </c>
      <c r="H4978" s="275">
        <f>'Binning-NTC-Derating'!J96</f>
        <v>500</v>
      </c>
      <c r="I4978" s="276" t="s">
        <v>6341</v>
      </c>
      <c r="J4978" s="276">
        <f t="shared" si="79"/>
        <v>5000</v>
      </c>
      <c r="K4978" s="277"/>
    </row>
    <row r="4979" spans="1:11" x14ac:dyDescent="0.15">
      <c r="A4979" s="274">
        <v>4978</v>
      </c>
      <c r="B4979" s="275" t="s">
        <v>5515</v>
      </c>
      <c r="C4979" s="282" t="s">
        <v>471</v>
      </c>
      <c r="D4979" s="275">
        <v>100</v>
      </c>
      <c r="E4979" s="275">
        <v>1200</v>
      </c>
      <c r="F4979" s="275" t="s">
        <v>4935</v>
      </c>
      <c r="G4979" s="275">
        <v>5</v>
      </c>
      <c r="H4979" s="275">
        <f>'Binning-NTC-Derating'!J97</f>
        <v>800</v>
      </c>
      <c r="I4979" s="276" t="s">
        <v>6341</v>
      </c>
      <c r="J4979" s="276">
        <f t="shared" si="79"/>
        <v>8000</v>
      </c>
      <c r="K4979" s="277"/>
    </row>
    <row r="4980" spans="1:11" x14ac:dyDescent="0.15">
      <c r="A4980" s="274">
        <v>4979</v>
      </c>
      <c r="B4980" s="275" t="s">
        <v>5516</v>
      </c>
      <c r="C4980" s="282" t="s">
        <v>471</v>
      </c>
      <c r="D4980" s="275">
        <v>100</v>
      </c>
      <c r="E4980" s="275">
        <v>1200</v>
      </c>
      <c r="F4980" s="275" t="s">
        <v>4935</v>
      </c>
      <c r="G4980" s="275">
        <v>5</v>
      </c>
      <c r="H4980" s="275">
        <f>'Binning-NTC-Derating'!J98</f>
        <v>1200</v>
      </c>
      <c r="I4980" s="276" t="s">
        <v>6341</v>
      </c>
      <c r="J4980" s="276">
        <f t="shared" si="79"/>
        <v>12000</v>
      </c>
      <c r="K4980" s="277"/>
    </row>
    <row r="4981" spans="1:11" x14ac:dyDescent="0.15">
      <c r="A4981" s="274">
        <v>4980</v>
      </c>
      <c r="B4981" s="275" t="s">
        <v>5517</v>
      </c>
      <c r="C4981" s="282" t="s">
        <v>471</v>
      </c>
      <c r="D4981" s="275">
        <v>100</v>
      </c>
      <c r="E4981" s="275">
        <v>1200</v>
      </c>
      <c r="F4981" s="275" t="s">
        <v>4935</v>
      </c>
      <c r="G4981" s="275">
        <v>5</v>
      </c>
      <c r="H4981" s="275" t="str">
        <f>IF('Binning-NTC-Derating'!J102="","",'Binning-NTC-Derating'!J102)</f>
        <v/>
      </c>
      <c r="I4981" s="276" t="s">
        <v>6341</v>
      </c>
      <c r="J4981" s="276">
        <f t="shared" si="79"/>
        <v>65535</v>
      </c>
      <c r="K4981" s="277"/>
    </row>
    <row r="4982" spans="1:11" x14ac:dyDescent="0.15">
      <c r="A4982" s="274">
        <v>4981</v>
      </c>
      <c r="B4982" s="275" t="s">
        <v>5518</v>
      </c>
      <c r="C4982" s="282" t="s">
        <v>471</v>
      </c>
      <c r="D4982" s="275">
        <v>100</v>
      </c>
      <c r="E4982" s="275">
        <v>1200</v>
      </c>
      <c r="F4982" s="275" t="s">
        <v>4935</v>
      </c>
      <c r="G4982" s="275">
        <v>5</v>
      </c>
      <c r="H4982" s="275">
        <f>'Binning-NTC-Derating'!J103</f>
        <v>100</v>
      </c>
      <c r="I4982" s="276" t="s">
        <v>6341</v>
      </c>
      <c r="J4982" s="276">
        <f t="shared" si="79"/>
        <v>1000</v>
      </c>
      <c r="K4982" s="277"/>
    </row>
    <row r="4983" spans="1:11" x14ac:dyDescent="0.15">
      <c r="A4983" s="274">
        <v>4982</v>
      </c>
      <c r="B4983" s="275" t="s">
        <v>5519</v>
      </c>
      <c r="C4983" s="282" t="s">
        <v>471</v>
      </c>
      <c r="D4983" s="275">
        <v>100</v>
      </c>
      <c r="E4983" s="275">
        <v>1200</v>
      </c>
      <c r="F4983" s="275" t="s">
        <v>4935</v>
      </c>
      <c r="G4983" s="275">
        <v>5</v>
      </c>
      <c r="H4983" s="275">
        <f>'Binning-NTC-Derating'!J104</f>
        <v>200</v>
      </c>
      <c r="I4983" s="276" t="s">
        <v>6341</v>
      </c>
      <c r="J4983" s="276">
        <f t="shared" si="79"/>
        <v>2000</v>
      </c>
      <c r="K4983" s="277"/>
    </row>
    <row r="4984" spans="1:11" x14ac:dyDescent="0.15">
      <c r="A4984" s="274">
        <v>4983</v>
      </c>
      <c r="B4984" s="275" t="s">
        <v>5520</v>
      </c>
      <c r="C4984" s="282" t="s">
        <v>471</v>
      </c>
      <c r="D4984" s="275">
        <v>100</v>
      </c>
      <c r="E4984" s="275">
        <v>1200</v>
      </c>
      <c r="F4984" s="275" t="s">
        <v>4935</v>
      </c>
      <c r="G4984" s="275">
        <v>5</v>
      </c>
      <c r="H4984" s="275">
        <f>'Binning-NTC-Derating'!J105</f>
        <v>300</v>
      </c>
      <c r="I4984" s="276" t="s">
        <v>6341</v>
      </c>
      <c r="J4984" s="276">
        <f t="shared" si="79"/>
        <v>3000</v>
      </c>
      <c r="K4984" s="277"/>
    </row>
    <row r="4985" spans="1:11" x14ac:dyDescent="0.15">
      <c r="A4985" s="274">
        <v>4984</v>
      </c>
      <c r="B4985" s="275" t="s">
        <v>5521</v>
      </c>
      <c r="C4985" s="282" t="s">
        <v>471</v>
      </c>
      <c r="D4985" s="275">
        <v>100</v>
      </c>
      <c r="E4985" s="275">
        <v>1200</v>
      </c>
      <c r="F4985" s="275" t="s">
        <v>4935</v>
      </c>
      <c r="G4985" s="275">
        <v>5</v>
      </c>
      <c r="H4985" s="275">
        <f>'Binning-NTC-Derating'!J106</f>
        <v>400</v>
      </c>
      <c r="I4985" s="276" t="s">
        <v>6341</v>
      </c>
      <c r="J4985" s="276">
        <f t="shared" si="79"/>
        <v>4000</v>
      </c>
      <c r="K4985" s="277"/>
    </row>
    <row r="4986" spans="1:11" x14ac:dyDescent="0.15">
      <c r="A4986" s="274">
        <v>4985</v>
      </c>
      <c r="B4986" s="275" t="s">
        <v>5522</v>
      </c>
      <c r="C4986" s="282" t="s">
        <v>471</v>
      </c>
      <c r="D4986" s="275">
        <v>100</v>
      </c>
      <c r="E4986" s="275">
        <v>1200</v>
      </c>
      <c r="F4986" s="275" t="s">
        <v>4935</v>
      </c>
      <c r="G4986" s="275">
        <v>5</v>
      </c>
      <c r="H4986" s="275">
        <f>'Binning-NTC-Derating'!J107</f>
        <v>500</v>
      </c>
      <c r="I4986" s="276" t="s">
        <v>6341</v>
      </c>
      <c r="J4986" s="276">
        <f t="shared" si="79"/>
        <v>5000</v>
      </c>
      <c r="K4986" s="277"/>
    </row>
    <row r="4987" spans="1:11" x14ac:dyDescent="0.15">
      <c r="A4987" s="274">
        <v>4986</v>
      </c>
      <c r="B4987" s="275" t="s">
        <v>5523</v>
      </c>
      <c r="C4987" s="282" t="s">
        <v>471</v>
      </c>
      <c r="D4987" s="275">
        <v>100</v>
      </c>
      <c r="E4987" s="275">
        <v>1200</v>
      </c>
      <c r="F4987" s="275" t="s">
        <v>4935</v>
      </c>
      <c r="G4987" s="275">
        <v>5</v>
      </c>
      <c r="H4987" s="275">
        <f>'Binning-NTC-Derating'!J108</f>
        <v>800</v>
      </c>
      <c r="I4987" s="276" t="s">
        <v>6341</v>
      </c>
      <c r="J4987" s="276">
        <f t="shared" si="79"/>
        <v>8000</v>
      </c>
      <c r="K4987" s="277"/>
    </row>
    <row r="4988" spans="1:11" x14ac:dyDescent="0.15">
      <c r="A4988" s="274">
        <v>4987</v>
      </c>
      <c r="B4988" s="275" t="s">
        <v>5524</v>
      </c>
      <c r="C4988" s="282" t="s">
        <v>471</v>
      </c>
      <c r="D4988" s="275">
        <v>100</v>
      </c>
      <c r="E4988" s="275">
        <v>1200</v>
      </c>
      <c r="F4988" s="275" t="s">
        <v>4935</v>
      </c>
      <c r="G4988" s="275">
        <v>5</v>
      </c>
      <c r="H4988" s="275">
        <f>'Binning-NTC-Derating'!J109</f>
        <v>1200</v>
      </c>
      <c r="I4988" s="276" t="s">
        <v>6341</v>
      </c>
      <c r="J4988" s="276">
        <f t="shared" si="79"/>
        <v>12000</v>
      </c>
      <c r="K4988" s="277"/>
    </row>
    <row r="4989" spans="1:11" x14ac:dyDescent="0.15">
      <c r="A4989" s="274">
        <v>4988</v>
      </c>
      <c r="B4989" s="275" t="s">
        <v>5525</v>
      </c>
      <c r="C4989" s="282" t="s">
        <v>471</v>
      </c>
      <c r="D4989" s="275">
        <v>100</v>
      </c>
      <c r="E4989" s="275">
        <v>1200</v>
      </c>
      <c r="F4989" s="275" t="s">
        <v>4935</v>
      </c>
      <c r="G4989" s="275">
        <v>5</v>
      </c>
      <c r="H4989" s="275" t="str">
        <f>IF('Binning-NTC-Derating'!J113="","",'Binning-NTC-Derating'!J113)</f>
        <v/>
      </c>
      <c r="I4989" s="276" t="s">
        <v>6341</v>
      </c>
      <c r="J4989" s="276">
        <f t="shared" si="79"/>
        <v>65535</v>
      </c>
      <c r="K4989" s="277"/>
    </row>
    <row r="4990" spans="1:11" x14ac:dyDescent="0.15">
      <c r="A4990" s="274">
        <v>4989</v>
      </c>
      <c r="B4990" s="275" t="s">
        <v>5526</v>
      </c>
      <c r="C4990" s="282" t="s">
        <v>471</v>
      </c>
      <c r="D4990" s="275">
        <v>100</v>
      </c>
      <c r="E4990" s="275">
        <v>1200</v>
      </c>
      <c r="F4990" s="275" t="s">
        <v>4935</v>
      </c>
      <c r="G4990" s="275">
        <v>5</v>
      </c>
      <c r="H4990" s="275">
        <f>'Binning-NTC-Derating'!J114</f>
        <v>100</v>
      </c>
      <c r="I4990" s="276" t="s">
        <v>6341</v>
      </c>
      <c r="J4990" s="276">
        <f t="shared" ref="J4990:J5004" si="80">IF(OR(H4990="",H4990="NU"),65535,H4990*10)</f>
        <v>1000</v>
      </c>
      <c r="K4990" s="277"/>
    </row>
    <row r="4991" spans="1:11" x14ac:dyDescent="0.15">
      <c r="A4991" s="274">
        <v>4990</v>
      </c>
      <c r="B4991" s="275" t="s">
        <v>5527</v>
      </c>
      <c r="C4991" s="282" t="s">
        <v>471</v>
      </c>
      <c r="D4991" s="275">
        <v>100</v>
      </c>
      <c r="E4991" s="275">
        <v>1200</v>
      </c>
      <c r="F4991" s="275" t="s">
        <v>4935</v>
      </c>
      <c r="G4991" s="275">
        <v>5</v>
      </c>
      <c r="H4991" s="275">
        <f>'Binning-NTC-Derating'!J115</f>
        <v>200</v>
      </c>
      <c r="I4991" s="276" t="s">
        <v>6341</v>
      </c>
      <c r="J4991" s="276">
        <f t="shared" si="80"/>
        <v>2000</v>
      </c>
      <c r="K4991" s="277"/>
    </row>
    <row r="4992" spans="1:11" x14ac:dyDescent="0.15">
      <c r="A4992" s="274">
        <v>4991</v>
      </c>
      <c r="B4992" s="275" t="s">
        <v>5528</v>
      </c>
      <c r="C4992" s="282" t="s">
        <v>471</v>
      </c>
      <c r="D4992" s="275">
        <v>100</v>
      </c>
      <c r="E4992" s="275">
        <v>1200</v>
      </c>
      <c r="F4992" s="275" t="s">
        <v>4935</v>
      </c>
      <c r="G4992" s="275">
        <v>5</v>
      </c>
      <c r="H4992" s="275">
        <f>'Binning-NTC-Derating'!J116</f>
        <v>300</v>
      </c>
      <c r="I4992" s="276" t="s">
        <v>6341</v>
      </c>
      <c r="J4992" s="276">
        <f t="shared" si="80"/>
        <v>3000</v>
      </c>
      <c r="K4992" s="277"/>
    </row>
    <row r="4993" spans="1:11" x14ac:dyDescent="0.15">
      <c r="A4993" s="274">
        <v>4992</v>
      </c>
      <c r="B4993" s="275" t="s">
        <v>5529</v>
      </c>
      <c r="C4993" s="282" t="s">
        <v>471</v>
      </c>
      <c r="D4993" s="275">
        <v>100</v>
      </c>
      <c r="E4993" s="275">
        <v>1200</v>
      </c>
      <c r="F4993" s="275" t="s">
        <v>4935</v>
      </c>
      <c r="G4993" s="275">
        <v>5</v>
      </c>
      <c r="H4993" s="275">
        <f>'Binning-NTC-Derating'!J117</f>
        <v>400</v>
      </c>
      <c r="I4993" s="276" t="s">
        <v>6341</v>
      </c>
      <c r="J4993" s="276">
        <f t="shared" si="80"/>
        <v>4000</v>
      </c>
      <c r="K4993" s="277"/>
    </row>
    <row r="4994" spans="1:11" x14ac:dyDescent="0.15">
      <c r="A4994" s="274">
        <v>4993</v>
      </c>
      <c r="B4994" s="275" t="s">
        <v>5530</v>
      </c>
      <c r="C4994" s="282" t="s">
        <v>471</v>
      </c>
      <c r="D4994" s="275">
        <v>100</v>
      </c>
      <c r="E4994" s="275">
        <v>1200</v>
      </c>
      <c r="F4994" s="275" t="s">
        <v>4935</v>
      </c>
      <c r="G4994" s="275">
        <v>5</v>
      </c>
      <c r="H4994" s="275">
        <f>'Binning-NTC-Derating'!J118</f>
        <v>500</v>
      </c>
      <c r="I4994" s="276" t="s">
        <v>6341</v>
      </c>
      <c r="J4994" s="276">
        <f t="shared" si="80"/>
        <v>5000</v>
      </c>
      <c r="K4994" s="277"/>
    </row>
    <row r="4995" spans="1:11" x14ac:dyDescent="0.15">
      <c r="A4995" s="274">
        <v>4994</v>
      </c>
      <c r="B4995" s="275" t="s">
        <v>5531</v>
      </c>
      <c r="C4995" s="282" t="s">
        <v>471</v>
      </c>
      <c r="D4995" s="275">
        <v>100</v>
      </c>
      <c r="E4995" s="275">
        <v>1200</v>
      </c>
      <c r="F4995" s="275" t="s">
        <v>4935</v>
      </c>
      <c r="G4995" s="275">
        <v>5</v>
      </c>
      <c r="H4995" s="275">
        <f>'Binning-NTC-Derating'!J119</f>
        <v>800</v>
      </c>
      <c r="I4995" s="276" t="s">
        <v>6341</v>
      </c>
      <c r="J4995" s="276">
        <f t="shared" si="80"/>
        <v>8000</v>
      </c>
      <c r="K4995" s="277"/>
    </row>
    <row r="4996" spans="1:11" x14ac:dyDescent="0.15">
      <c r="A4996" s="274">
        <v>4995</v>
      </c>
      <c r="B4996" s="275" t="s">
        <v>5532</v>
      </c>
      <c r="C4996" s="282" t="s">
        <v>471</v>
      </c>
      <c r="D4996" s="275">
        <v>100</v>
      </c>
      <c r="E4996" s="275">
        <v>1200</v>
      </c>
      <c r="F4996" s="275" t="s">
        <v>4935</v>
      </c>
      <c r="G4996" s="275">
        <v>5</v>
      </c>
      <c r="H4996" s="275">
        <f>'Binning-NTC-Derating'!J120</f>
        <v>1200</v>
      </c>
      <c r="I4996" s="276" t="s">
        <v>6341</v>
      </c>
      <c r="J4996" s="276">
        <f t="shared" si="80"/>
        <v>12000</v>
      </c>
      <c r="K4996" s="277"/>
    </row>
    <row r="4997" spans="1:11" x14ac:dyDescent="0.15">
      <c r="A4997" s="274">
        <v>4996</v>
      </c>
      <c r="B4997" s="275" t="s">
        <v>5533</v>
      </c>
      <c r="C4997" s="282" t="s">
        <v>471</v>
      </c>
      <c r="D4997" s="275">
        <v>100</v>
      </c>
      <c r="E4997" s="275">
        <v>1200</v>
      </c>
      <c r="F4997" s="275" t="s">
        <v>4935</v>
      </c>
      <c r="G4997" s="275">
        <v>5</v>
      </c>
      <c r="H4997" s="275" t="str">
        <f>IF('Binning-NTC-Derating'!J124="","",'Binning-NTC-Derating'!J124)</f>
        <v/>
      </c>
      <c r="I4997" s="276" t="s">
        <v>6341</v>
      </c>
      <c r="J4997" s="276">
        <f t="shared" si="80"/>
        <v>65535</v>
      </c>
      <c r="K4997" s="277"/>
    </row>
    <row r="4998" spans="1:11" x14ac:dyDescent="0.15">
      <c r="A4998" s="274">
        <v>4997</v>
      </c>
      <c r="B4998" s="275" t="s">
        <v>5534</v>
      </c>
      <c r="C4998" s="282" t="s">
        <v>471</v>
      </c>
      <c r="D4998" s="275">
        <v>100</v>
      </c>
      <c r="E4998" s="275">
        <v>1200</v>
      </c>
      <c r="F4998" s="275" t="s">
        <v>4935</v>
      </c>
      <c r="G4998" s="275">
        <v>5</v>
      </c>
      <c r="H4998" s="275">
        <f>'Binning-NTC-Derating'!J125</f>
        <v>100</v>
      </c>
      <c r="I4998" s="276" t="s">
        <v>6341</v>
      </c>
      <c r="J4998" s="276">
        <f t="shared" si="80"/>
        <v>1000</v>
      </c>
      <c r="K4998" s="277"/>
    </row>
    <row r="4999" spans="1:11" x14ac:dyDescent="0.15">
      <c r="A4999" s="274">
        <v>4998</v>
      </c>
      <c r="B4999" s="275" t="s">
        <v>5535</v>
      </c>
      <c r="C4999" s="282" t="s">
        <v>471</v>
      </c>
      <c r="D4999" s="275">
        <v>100</v>
      </c>
      <c r="E4999" s="275">
        <v>1200</v>
      </c>
      <c r="F4999" s="275" t="s">
        <v>4935</v>
      </c>
      <c r="G4999" s="275">
        <v>5</v>
      </c>
      <c r="H4999" s="275">
        <f>'Binning-NTC-Derating'!J126</f>
        <v>200</v>
      </c>
      <c r="I4999" s="276" t="s">
        <v>6341</v>
      </c>
      <c r="J4999" s="276">
        <f t="shared" si="80"/>
        <v>2000</v>
      </c>
      <c r="K4999" s="277"/>
    </row>
    <row r="5000" spans="1:11" x14ac:dyDescent="0.15">
      <c r="A5000" s="274">
        <v>4999</v>
      </c>
      <c r="B5000" s="275" t="s">
        <v>5536</v>
      </c>
      <c r="C5000" s="282" t="s">
        <v>471</v>
      </c>
      <c r="D5000" s="275">
        <v>100</v>
      </c>
      <c r="E5000" s="275">
        <v>1200</v>
      </c>
      <c r="F5000" s="275" t="s">
        <v>4935</v>
      </c>
      <c r="G5000" s="275">
        <v>5</v>
      </c>
      <c r="H5000" s="275">
        <f>'Binning-NTC-Derating'!J127</f>
        <v>300</v>
      </c>
      <c r="I5000" s="276" t="s">
        <v>6341</v>
      </c>
      <c r="J5000" s="276">
        <f t="shared" si="80"/>
        <v>3000</v>
      </c>
      <c r="K5000" s="277"/>
    </row>
    <row r="5001" spans="1:11" x14ac:dyDescent="0.15">
      <c r="A5001" s="274">
        <v>5000</v>
      </c>
      <c r="B5001" s="275" t="s">
        <v>5537</v>
      </c>
      <c r="C5001" s="282" t="s">
        <v>471</v>
      </c>
      <c r="D5001" s="275">
        <v>100</v>
      </c>
      <c r="E5001" s="275">
        <v>1200</v>
      </c>
      <c r="F5001" s="275" t="s">
        <v>4935</v>
      </c>
      <c r="G5001" s="275">
        <v>5</v>
      </c>
      <c r="H5001" s="275">
        <f>'Binning-NTC-Derating'!J128</f>
        <v>400</v>
      </c>
      <c r="I5001" s="276" t="s">
        <v>6341</v>
      </c>
      <c r="J5001" s="276">
        <f t="shared" si="80"/>
        <v>4000</v>
      </c>
      <c r="K5001" s="277"/>
    </row>
    <row r="5002" spans="1:11" x14ac:dyDescent="0.15">
      <c r="A5002" s="274">
        <v>5001</v>
      </c>
      <c r="B5002" s="275" t="s">
        <v>5538</v>
      </c>
      <c r="C5002" s="282" t="s">
        <v>471</v>
      </c>
      <c r="D5002" s="275">
        <v>100</v>
      </c>
      <c r="E5002" s="275">
        <v>1200</v>
      </c>
      <c r="F5002" s="275" t="s">
        <v>4935</v>
      </c>
      <c r="G5002" s="275">
        <v>5</v>
      </c>
      <c r="H5002" s="275">
        <f>'Binning-NTC-Derating'!J129</f>
        <v>500</v>
      </c>
      <c r="I5002" s="276" t="s">
        <v>6341</v>
      </c>
      <c r="J5002" s="276">
        <f t="shared" si="80"/>
        <v>5000</v>
      </c>
      <c r="K5002" s="277"/>
    </row>
    <row r="5003" spans="1:11" x14ac:dyDescent="0.15">
      <c r="A5003" s="274">
        <v>5002</v>
      </c>
      <c r="B5003" s="275" t="s">
        <v>5539</v>
      </c>
      <c r="C5003" s="282" t="s">
        <v>471</v>
      </c>
      <c r="D5003" s="275">
        <v>100</v>
      </c>
      <c r="E5003" s="275">
        <v>1200</v>
      </c>
      <c r="F5003" s="275" t="s">
        <v>4935</v>
      </c>
      <c r="G5003" s="275">
        <v>5</v>
      </c>
      <c r="H5003" s="275">
        <f>'Binning-NTC-Derating'!J130</f>
        <v>800</v>
      </c>
      <c r="I5003" s="276" t="s">
        <v>6341</v>
      </c>
      <c r="J5003" s="276">
        <f t="shared" si="80"/>
        <v>8000</v>
      </c>
      <c r="K5003" s="277"/>
    </row>
    <row r="5004" spans="1:11" x14ac:dyDescent="0.15">
      <c r="A5004" s="274">
        <v>5003</v>
      </c>
      <c r="B5004" s="275" t="s">
        <v>5540</v>
      </c>
      <c r="C5004" s="282" t="s">
        <v>471</v>
      </c>
      <c r="D5004" s="275">
        <v>100</v>
      </c>
      <c r="E5004" s="275">
        <v>1200</v>
      </c>
      <c r="F5004" s="275" t="s">
        <v>4935</v>
      </c>
      <c r="G5004" s="275">
        <v>5</v>
      </c>
      <c r="H5004" s="275">
        <f>'Binning-NTC-Derating'!J131</f>
        <v>1200</v>
      </c>
      <c r="I5004" s="276" t="s">
        <v>6341</v>
      </c>
      <c r="J5004" s="276">
        <f t="shared" si="80"/>
        <v>12000</v>
      </c>
      <c r="K5004" s="277"/>
    </row>
    <row r="5005" spans="1:11" x14ac:dyDescent="0.15">
      <c r="A5005" s="274">
        <v>5004</v>
      </c>
      <c r="B5005" s="275" t="s">
        <v>5541</v>
      </c>
      <c r="C5005" s="282" t="s">
        <v>5637</v>
      </c>
      <c r="D5005" s="282">
        <v>0</v>
      </c>
      <c r="E5005" s="282">
        <v>5000</v>
      </c>
      <c r="F5005" s="282" t="s">
        <v>5638</v>
      </c>
      <c r="G5005" s="282">
        <v>1</v>
      </c>
      <c r="H5005" s="282" t="str">
        <f>IF('Binning-NTC-Derating'!K3="","",'Binning-NTC-Derating'!K3)</f>
        <v/>
      </c>
      <c r="I5005" s="276" t="s">
        <v>6345</v>
      </c>
      <c r="J5005" s="276">
        <f>IF(OR(H5005="",H5005="NU"),65535,H5005)</f>
        <v>65535</v>
      </c>
      <c r="K5005" s="277"/>
    </row>
    <row r="5006" spans="1:11" x14ac:dyDescent="0.15">
      <c r="A5006" s="274">
        <v>5005</v>
      </c>
      <c r="B5006" s="275" t="s">
        <v>5542</v>
      </c>
      <c r="C5006" s="282" t="s">
        <v>5637</v>
      </c>
      <c r="D5006" s="282">
        <v>0</v>
      </c>
      <c r="E5006" s="282">
        <v>5000</v>
      </c>
      <c r="F5006" s="282" t="s">
        <v>5638</v>
      </c>
      <c r="G5006" s="282">
        <v>1</v>
      </c>
      <c r="H5006" s="282">
        <f>'Binning-NTC-Derating'!K4</f>
        <v>2920</v>
      </c>
      <c r="I5006" s="276" t="s">
        <v>6345</v>
      </c>
      <c r="J5006" s="276">
        <f t="shared" ref="J5006:J5069" si="81">IF(OR(H5006="",H5006="NU"),65535,H5006)</f>
        <v>2920</v>
      </c>
      <c r="K5006" s="277"/>
    </row>
    <row r="5007" spans="1:11" x14ac:dyDescent="0.15">
      <c r="A5007" s="274">
        <v>5006</v>
      </c>
      <c r="B5007" s="275" t="s">
        <v>5543</v>
      </c>
      <c r="C5007" s="282" t="s">
        <v>5637</v>
      </c>
      <c r="D5007" s="282">
        <v>0</v>
      </c>
      <c r="E5007" s="282">
        <v>5000</v>
      </c>
      <c r="F5007" s="282" t="s">
        <v>5638</v>
      </c>
      <c r="G5007" s="282">
        <v>1</v>
      </c>
      <c r="H5007" s="282">
        <f>'Binning-NTC-Derating'!K5</f>
        <v>2920</v>
      </c>
      <c r="I5007" s="276" t="s">
        <v>6345</v>
      </c>
      <c r="J5007" s="276">
        <f t="shared" si="81"/>
        <v>2920</v>
      </c>
      <c r="K5007" s="277"/>
    </row>
    <row r="5008" spans="1:11" x14ac:dyDescent="0.15">
      <c r="A5008" s="274">
        <v>5007</v>
      </c>
      <c r="B5008" s="275" t="s">
        <v>5544</v>
      </c>
      <c r="C5008" s="282" t="s">
        <v>5637</v>
      </c>
      <c r="D5008" s="282">
        <v>0</v>
      </c>
      <c r="E5008" s="282">
        <v>5000</v>
      </c>
      <c r="F5008" s="282" t="s">
        <v>5638</v>
      </c>
      <c r="G5008" s="282">
        <v>1</v>
      </c>
      <c r="H5008" s="282">
        <f>'Binning-NTC-Derating'!K6</f>
        <v>2920</v>
      </c>
      <c r="I5008" s="276" t="s">
        <v>6345</v>
      </c>
      <c r="J5008" s="276">
        <f t="shared" si="81"/>
        <v>2920</v>
      </c>
      <c r="K5008" s="277"/>
    </row>
    <row r="5009" spans="1:11" x14ac:dyDescent="0.15">
      <c r="A5009" s="274">
        <v>5008</v>
      </c>
      <c r="B5009" s="275" t="s">
        <v>5545</v>
      </c>
      <c r="C5009" s="282" t="s">
        <v>5637</v>
      </c>
      <c r="D5009" s="282">
        <v>0</v>
      </c>
      <c r="E5009" s="282">
        <v>5000</v>
      </c>
      <c r="F5009" s="282" t="s">
        <v>5638</v>
      </c>
      <c r="G5009" s="282">
        <v>1</v>
      </c>
      <c r="H5009" s="282">
        <f>'Binning-NTC-Derating'!K7</f>
        <v>2920</v>
      </c>
      <c r="I5009" s="276" t="s">
        <v>6345</v>
      </c>
      <c r="J5009" s="276">
        <f t="shared" si="81"/>
        <v>2920</v>
      </c>
      <c r="K5009" s="277"/>
    </row>
    <row r="5010" spans="1:11" x14ac:dyDescent="0.15">
      <c r="A5010" s="274">
        <v>5009</v>
      </c>
      <c r="B5010" s="275" t="s">
        <v>5546</v>
      </c>
      <c r="C5010" s="282" t="s">
        <v>5637</v>
      </c>
      <c r="D5010" s="282">
        <v>0</v>
      </c>
      <c r="E5010" s="282">
        <v>5000</v>
      </c>
      <c r="F5010" s="282" t="s">
        <v>5638</v>
      </c>
      <c r="G5010" s="282">
        <v>1</v>
      </c>
      <c r="H5010" s="282">
        <f>'Binning-NTC-Derating'!K8</f>
        <v>2920</v>
      </c>
      <c r="I5010" s="276" t="s">
        <v>6345</v>
      </c>
      <c r="J5010" s="276">
        <f t="shared" si="81"/>
        <v>2920</v>
      </c>
      <c r="K5010" s="277"/>
    </row>
    <row r="5011" spans="1:11" x14ac:dyDescent="0.15">
      <c r="A5011" s="274">
        <v>5010</v>
      </c>
      <c r="B5011" s="275" t="s">
        <v>5547</v>
      </c>
      <c r="C5011" s="282" t="s">
        <v>5637</v>
      </c>
      <c r="D5011" s="282">
        <v>0</v>
      </c>
      <c r="E5011" s="282">
        <v>5000</v>
      </c>
      <c r="F5011" s="282" t="s">
        <v>5638</v>
      </c>
      <c r="G5011" s="282">
        <v>1</v>
      </c>
      <c r="H5011" s="282">
        <f>'Binning-NTC-Derating'!K9</f>
        <v>2920</v>
      </c>
      <c r="I5011" s="276" t="s">
        <v>6345</v>
      </c>
      <c r="J5011" s="276">
        <f t="shared" si="81"/>
        <v>2920</v>
      </c>
      <c r="K5011" s="277"/>
    </row>
    <row r="5012" spans="1:11" x14ac:dyDescent="0.15">
      <c r="A5012" s="274">
        <v>5011</v>
      </c>
      <c r="B5012" s="275" t="s">
        <v>5548</v>
      </c>
      <c r="C5012" s="282" t="s">
        <v>5637</v>
      </c>
      <c r="D5012" s="282">
        <v>0</v>
      </c>
      <c r="E5012" s="282">
        <v>5000</v>
      </c>
      <c r="F5012" s="282" t="s">
        <v>5638</v>
      </c>
      <c r="G5012" s="282">
        <v>1</v>
      </c>
      <c r="H5012" s="282">
        <f>'Binning-NTC-Derating'!K10</f>
        <v>2920</v>
      </c>
      <c r="I5012" s="276" t="s">
        <v>6345</v>
      </c>
      <c r="J5012" s="276">
        <f t="shared" si="81"/>
        <v>2920</v>
      </c>
      <c r="K5012" s="277"/>
    </row>
    <row r="5013" spans="1:11" x14ac:dyDescent="0.15">
      <c r="A5013" s="274">
        <v>5012</v>
      </c>
      <c r="B5013" s="275" t="s">
        <v>5549</v>
      </c>
      <c r="C5013" s="282" t="s">
        <v>5637</v>
      </c>
      <c r="D5013" s="282">
        <v>0</v>
      </c>
      <c r="E5013" s="282">
        <v>5000</v>
      </c>
      <c r="F5013" s="282" t="s">
        <v>5638</v>
      </c>
      <c r="G5013" s="282">
        <v>1</v>
      </c>
      <c r="H5013" s="282" t="str">
        <f>IF('Binning-NTC-Derating'!K14="","",'Binning-NTC-Derating'!K14)</f>
        <v/>
      </c>
      <c r="I5013" s="276" t="s">
        <v>6345</v>
      </c>
      <c r="J5013" s="276">
        <f t="shared" si="81"/>
        <v>65535</v>
      </c>
      <c r="K5013" s="277"/>
    </row>
    <row r="5014" spans="1:11" x14ac:dyDescent="0.15">
      <c r="A5014" s="274">
        <v>5013</v>
      </c>
      <c r="B5014" s="275" t="s">
        <v>5550</v>
      </c>
      <c r="C5014" s="282" t="s">
        <v>5637</v>
      </c>
      <c r="D5014" s="282">
        <v>0</v>
      </c>
      <c r="E5014" s="282">
        <v>5000</v>
      </c>
      <c r="F5014" s="282" t="s">
        <v>5638</v>
      </c>
      <c r="G5014" s="282">
        <v>1</v>
      </c>
      <c r="H5014" s="282">
        <f>'Binning-NTC-Derating'!K15</f>
        <v>2920</v>
      </c>
      <c r="I5014" s="276" t="s">
        <v>6345</v>
      </c>
      <c r="J5014" s="276">
        <f t="shared" si="81"/>
        <v>2920</v>
      </c>
      <c r="K5014" s="277"/>
    </row>
    <row r="5015" spans="1:11" x14ac:dyDescent="0.15">
      <c r="A5015" s="274">
        <v>5014</v>
      </c>
      <c r="B5015" s="275" t="s">
        <v>5551</v>
      </c>
      <c r="C5015" s="282" t="s">
        <v>5637</v>
      </c>
      <c r="D5015" s="282">
        <v>0</v>
      </c>
      <c r="E5015" s="282">
        <v>5000</v>
      </c>
      <c r="F5015" s="282" t="s">
        <v>5638</v>
      </c>
      <c r="G5015" s="282">
        <v>1</v>
      </c>
      <c r="H5015" s="282">
        <f>'Binning-NTC-Derating'!K16</f>
        <v>2920</v>
      </c>
      <c r="I5015" s="276" t="s">
        <v>6345</v>
      </c>
      <c r="J5015" s="276">
        <f t="shared" si="81"/>
        <v>2920</v>
      </c>
      <c r="K5015" s="277"/>
    </row>
    <row r="5016" spans="1:11" x14ac:dyDescent="0.15">
      <c r="A5016" s="274">
        <v>5015</v>
      </c>
      <c r="B5016" s="275" t="s">
        <v>5552</v>
      </c>
      <c r="C5016" s="282" t="s">
        <v>5637</v>
      </c>
      <c r="D5016" s="282">
        <v>0</v>
      </c>
      <c r="E5016" s="282">
        <v>5000</v>
      </c>
      <c r="F5016" s="282" t="s">
        <v>5638</v>
      </c>
      <c r="G5016" s="282">
        <v>1</v>
      </c>
      <c r="H5016" s="282">
        <f>'Binning-NTC-Derating'!K17</f>
        <v>2920</v>
      </c>
      <c r="I5016" s="276" t="s">
        <v>6345</v>
      </c>
      <c r="J5016" s="276">
        <f t="shared" si="81"/>
        <v>2920</v>
      </c>
      <c r="K5016" s="277"/>
    </row>
    <row r="5017" spans="1:11" x14ac:dyDescent="0.15">
      <c r="A5017" s="274">
        <v>5016</v>
      </c>
      <c r="B5017" s="275" t="s">
        <v>5553</v>
      </c>
      <c r="C5017" s="282" t="s">
        <v>5637</v>
      </c>
      <c r="D5017" s="282">
        <v>0</v>
      </c>
      <c r="E5017" s="282">
        <v>5000</v>
      </c>
      <c r="F5017" s="282" t="s">
        <v>5638</v>
      </c>
      <c r="G5017" s="282">
        <v>1</v>
      </c>
      <c r="H5017" s="282">
        <f>'Binning-NTC-Derating'!K18</f>
        <v>2920</v>
      </c>
      <c r="I5017" s="276" t="s">
        <v>6345</v>
      </c>
      <c r="J5017" s="276">
        <f t="shared" si="81"/>
        <v>2920</v>
      </c>
      <c r="K5017" s="277"/>
    </row>
    <row r="5018" spans="1:11" x14ac:dyDescent="0.15">
      <c r="A5018" s="274">
        <v>5017</v>
      </c>
      <c r="B5018" s="275" t="s">
        <v>5554</v>
      </c>
      <c r="C5018" s="282" t="s">
        <v>5637</v>
      </c>
      <c r="D5018" s="282">
        <v>0</v>
      </c>
      <c r="E5018" s="282">
        <v>5000</v>
      </c>
      <c r="F5018" s="282" t="s">
        <v>5638</v>
      </c>
      <c r="G5018" s="282">
        <v>1</v>
      </c>
      <c r="H5018" s="282">
        <f>'Binning-NTC-Derating'!K19</f>
        <v>2920</v>
      </c>
      <c r="I5018" s="276" t="s">
        <v>6345</v>
      </c>
      <c r="J5018" s="276">
        <f t="shared" si="81"/>
        <v>2920</v>
      </c>
      <c r="K5018" s="277"/>
    </row>
    <row r="5019" spans="1:11" x14ac:dyDescent="0.15">
      <c r="A5019" s="274">
        <v>5018</v>
      </c>
      <c r="B5019" s="275" t="s">
        <v>5555</v>
      </c>
      <c r="C5019" s="282" t="s">
        <v>5637</v>
      </c>
      <c r="D5019" s="282">
        <v>0</v>
      </c>
      <c r="E5019" s="282">
        <v>5000</v>
      </c>
      <c r="F5019" s="282" t="s">
        <v>5638</v>
      </c>
      <c r="G5019" s="282">
        <v>1</v>
      </c>
      <c r="H5019" s="282">
        <f>'Binning-NTC-Derating'!K20</f>
        <v>2920</v>
      </c>
      <c r="I5019" s="276" t="s">
        <v>6345</v>
      </c>
      <c r="J5019" s="276">
        <f t="shared" si="81"/>
        <v>2920</v>
      </c>
      <c r="K5019" s="277"/>
    </row>
    <row r="5020" spans="1:11" x14ac:dyDescent="0.15">
      <c r="A5020" s="274">
        <v>5019</v>
      </c>
      <c r="B5020" s="275" t="s">
        <v>5556</v>
      </c>
      <c r="C5020" s="282" t="s">
        <v>5637</v>
      </c>
      <c r="D5020" s="282">
        <v>0</v>
      </c>
      <c r="E5020" s="282">
        <v>5000</v>
      </c>
      <c r="F5020" s="282" t="s">
        <v>5638</v>
      </c>
      <c r="G5020" s="282">
        <v>1</v>
      </c>
      <c r="H5020" s="282">
        <f>'Binning-NTC-Derating'!K21</f>
        <v>2920</v>
      </c>
      <c r="I5020" s="276" t="s">
        <v>6345</v>
      </c>
      <c r="J5020" s="276">
        <f t="shared" si="81"/>
        <v>2920</v>
      </c>
      <c r="K5020" s="277"/>
    </row>
    <row r="5021" spans="1:11" x14ac:dyDescent="0.15">
      <c r="A5021" s="274">
        <v>5020</v>
      </c>
      <c r="B5021" s="275" t="s">
        <v>5557</v>
      </c>
      <c r="C5021" s="282" t="s">
        <v>5637</v>
      </c>
      <c r="D5021" s="282">
        <v>0</v>
      </c>
      <c r="E5021" s="282">
        <v>5000</v>
      </c>
      <c r="F5021" s="282" t="s">
        <v>5638</v>
      </c>
      <c r="G5021" s="282">
        <v>1</v>
      </c>
      <c r="H5021" s="282" t="str">
        <f>IF('Binning-NTC-Derating'!K25="","",'Binning-NTC-Derating'!K25)</f>
        <v/>
      </c>
      <c r="I5021" s="276" t="s">
        <v>6345</v>
      </c>
      <c r="J5021" s="276">
        <f t="shared" si="81"/>
        <v>65535</v>
      </c>
      <c r="K5021" s="277"/>
    </row>
    <row r="5022" spans="1:11" x14ac:dyDescent="0.15">
      <c r="A5022" s="274">
        <v>5021</v>
      </c>
      <c r="B5022" s="275" t="s">
        <v>5558</v>
      </c>
      <c r="C5022" s="282" t="s">
        <v>5637</v>
      </c>
      <c r="D5022" s="282">
        <v>0</v>
      </c>
      <c r="E5022" s="282">
        <v>5000</v>
      </c>
      <c r="F5022" s="282" t="s">
        <v>5638</v>
      </c>
      <c r="G5022" s="282">
        <v>1</v>
      </c>
      <c r="H5022" s="282">
        <f>'Binning-NTC-Derating'!K26</f>
        <v>2920</v>
      </c>
      <c r="I5022" s="276" t="s">
        <v>6345</v>
      </c>
      <c r="J5022" s="276">
        <f t="shared" si="81"/>
        <v>2920</v>
      </c>
      <c r="K5022" s="277"/>
    </row>
    <row r="5023" spans="1:11" x14ac:dyDescent="0.15">
      <c r="A5023" s="274">
        <v>5022</v>
      </c>
      <c r="B5023" s="275" t="s">
        <v>5559</v>
      </c>
      <c r="C5023" s="282" t="s">
        <v>5637</v>
      </c>
      <c r="D5023" s="282">
        <v>0</v>
      </c>
      <c r="E5023" s="282">
        <v>5000</v>
      </c>
      <c r="F5023" s="282" t="s">
        <v>5638</v>
      </c>
      <c r="G5023" s="282">
        <v>1</v>
      </c>
      <c r="H5023" s="282">
        <f>'Binning-NTC-Derating'!K27</f>
        <v>2920</v>
      </c>
      <c r="I5023" s="276" t="s">
        <v>6345</v>
      </c>
      <c r="J5023" s="276">
        <f t="shared" si="81"/>
        <v>2920</v>
      </c>
      <c r="K5023" s="277"/>
    </row>
    <row r="5024" spans="1:11" x14ac:dyDescent="0.15">
      <c r="A5024" s="274">
        <v>5023</v>
      </c>
      <c r="B5024" s="275" t="s">
        <v>5560</v>
      </c>
      <c r="C5024" s="282" t="s">
        <v>5637</v>
      </c>
      <c r="D5024" s="282">
        <v>0</v>
      </c>
      <c r="E5024" s="282">
        <v>5000</v>
      </c>
      <c r="F5024" s="282" t="s">
        <v>5638</v>
      </c>
      <c r="G5024" s="282">
        <v>1</v>
      </c>
      <c r="H5024" s="282">
        <f>'Binning-NTC-Derating'!K28</f>
        <v>2920</v>
      </c>
      <c r="I5024" s="276" t="s">
        <v>6345</v>
      </c>
      <c r="J5024" s="276">
        <f t="shared" si="81"/>
        <v>2920</v>
      </c>
      <c r="K5024" s="277"/>
    </row>
    <row r="5025" spans="1:11" x14ac:dyDescent="0.15">
      <c r="A5025" s="274">
        <v>5024</v>
      </c>
      <c r="B5025" s="275" t="s">
        <v>5561</v>
      </c>
      <c r="C5025" s="282" t="s">
        <v>5637</v>
      </c>
      <c r="D5025" s="282">
        <v>0</v>
      </c>
      <c r="E5025" s="282">
        <v>5000</v>
      </c>
      <c r="F5025" s="282" t="s">
        <v>5638</v>
      </c>
      <c r="G5025" s="282">
        <v>1</v>
      </c>
      <c r="H5025" s="282">
        <f>'Binning-NTC-Derating'!K29</f>
        <v>2920</v>
      </c>
      <c r="I5025" s="276" t="s">
        <v>6345</v>
      </c>
      <c r="J5025" s="276">
        <f t="shared" si="81"/>
        <v>2920</v>
      </c>
      <c r="K5025" s="277"/>
    </row>
    <row r="5026" spans="1:11" x14ac:dyDescent="0.15">
      <c r="A5026" s="274">
        <v>5025</v>
      </c>
      <c r="B5026" s="275" t="s">
        <v>5562</v>
      </c>
      <c r="C5026" s="282" t="s">
        <v>5637</v>
      </c>
      <c r="D5026" s="282">
        <v>0</v>
      </c>
      <c r="E5026" s="282">
        <v>5000</v>
      </c>
      <c r="F5026" s="282" t="s">
        <v>5638</v>
      </c>
      <c r="G5026" s="282">
        <v>1</v>
      </c>
      <c r="H5026" s="282">
        <f>'Binning-NTC-Derating'!K30</f>
        <v>2920</v>
      </c>
      <c r="I5026" s="276" t="s">
        <v>6345</v>
      </c>
      <c r="J5026" s="276">
        <f t="shared" si="81"/>
        <v>2920</v>
      </c>
      <c r="K5026" s="277"/>
    </row>
    <row r="5027" spans="1:11" x14ac:dyDescent="0.15">
      <c r="A5027" s="274">
        <v>5026</v>
      </c>
      <c r="B5027" s="275" t="s">
        <v>5563</v>
      </c>
      <c r="C5027" s="282" t="s">
        <v>5637</v>
      </c>
      <c r="D5027" s="282">
        <v>0</v>
      </c>
      <c r="E5027" s="282">
        <v>5000</v>
      </c>
      <c r="F5027" s="282" t="s">
        <v>5638</v>
      </c>
      <c r="G5027" s="282">
        <v>1</v>
      </c>
      <c r="H5027" s="282">
        <f>'Binning-NTC-Derating'!K31</f>
        <v>2920</v>
      </c>
      <c r="I5027" s="276" t="s">
        <v>6345</v>
      </c>
      <c r="J5027" s="276">
        <f t="shared" si="81"/>
        <v>2920</v>
      </c>
      <c r="K5027" s="277"/>
    </row>
    <row r="5028" spans="1:11" x14ac:dyDescent="0.15">
      <c r="A5028" s="274">
        <v>5027</v>
      </c>
      <c r="B5028" s="275" t="s">
        <v>5564</v>
      </c>
      <c r="C5028" s="282" t="s">
        <v>5637</v>
      </c>
      <c r="D5028" s="282">
        <v>0</v>
      </c>
      <c r="E5028" s="282">
        <v>5000</v>
      </c>
      <c r="F5028" s="282" t="s">
        <v>5638</v>
      </c>
      <c r="G5028" s="282">
        <v>1</v>
      </c>
      <c r="H5028" s="282">
        <f>'Binning-NTC-Derating'!K32</f>
        <v>2920</v>
      </c>
      <c r="I5028" s="276" t="s">
        <v>6345</v>
      </c>
      <c r="J5028" s="276">
        <f t="shared" si="81"/>
        <v>2920</v>
      </c>
      <c r="K5028" s="277"/>
    </row>
    <row r="5029" spans="1:11" x14ac:dyDescent="0.15">
      <c r="A5029" s="274">
        <v>5028</v>
      </c>
      <c r="B5029" s="275" t="s">
        <v>5565</v>
      </c>
      <c r="C5029" s="282" t="s">
        <v>5637</v>
      </c>
      <c r="D5029" s="282">
        <v>0</v>
      </c>
      <c r="E5029" s="282">
        <v>5000</v>
      </c>
      <c r="F5029" s="282" t="s">
        <v>5638</v>
      </c>
      <c r="G5029" s="282">
        <v>1</v>
      </c>
      <c r="H5029" s="282" t="str">
        <f>IF('Binning-NTC-Derating'!K36="","",'Binning-NTC-Derating'!K36)</f>
        <v/>
      </c>
      <c r="I5029" s="276" t="s">
        <v>6345</v>
      </c>
      <c r="J5029" s="276">
        <f t="shared" si="81"/>
        <v>65535</v>
      </c>
      <c r="K5029" s="277"/>
    </row>
    <row r="5030" spans="1:11" x14ac:dyDescent="0.15">
      <c r="A5030" s="274">
        <v>5029</v>
      </c>
      <c r="B5030" s="275" t="s">
        <v>5566</v>
      </c>
      <c r="C5030" s="282" t="s">
        <v>5637</v>
      </c>
      <c r="D5030" s="282">
        <v>0</v>
      </c>
      <c r="E5030" s="282">
        <v>5000</v>
      </c>
      <c r="F5030" s="282" t="s">
        <v>5638</v>
      </c>
      <c r="G5030" s="282">
        <v>1</v>
      </c>
      <c r="H5030" s="282">
        <f>'Binning-NTC-Derating'!K37</f>
        <v>2920</v>
      </c>
      <c r="I5030" s="276" t="s">
        <v>6345</v>
      </c>
      <c r="J5030" s="276">
        <f t="shared" si="81"/>
        <v>2920</v>
      </c>
      <c r="K5030" s="277"/>
    </row>
    <row r="5031" spans="1:11" x14ac:dyDescent="0.15">
      <c r="A5031" s="274">
        <v>5030</v>
      </c>
      <c r="B5031" s="275" t="s">
        <v>5567</v>
      </c>
      <c r="C5031" s="282" t="s">
        <v>5637</v>
      </c>
      <c r="D5031" s="282">
        <v>0</v>
      </c>
      <c r="E5031" s="282">
        <v>5000</v>
      </c>
      <c r="F5031" s="282" t="s">
        <v>5638</v>
      </c>
      <c r="G5031" s="282">
        <v>1</v>
      </c>
      <c r="H5031" s="282">
        <f>'Binning-NTC-Derating'!K38</f>
        <v>2920</v>
      </c>
      <c r="I5031" s="276" t="s">
        <v>6345</v>
      </c>
      <c r="J5031" s="276">
        <f t="shared" si="81"/>
        <v>2920</v>
      </c>
      <c r="K5031" s="277"/>
    </row>
    <row r="5032" spans="1:11" x14ac:dyDescent="0.15">
      <c r="A5032" s="274">
        <v>5031</v>
      </c>
      <c r="B5032" s="275" t="s">
        <v>5568</v>
      </c>
      <c r="C5032" s="282" t="s">
        <v>5637</v>
      </c>
      <c r="D5032" s="282">
        <v>0</v>
      </c>
      <c r="E5032" s="282">
        <v>5000</v>
      </c>
      <c r="F5032" s="282" t="s">
        <v>5638</v>
      </c>
      <c r="G5032" s="282">
        <v>1</v>
      </c>
      <c r="H5032" s="282">
        <f>'Binning-NTC-Derating'!K39</f>
        <v>2920</v>
      </c>
      <c r="I5032" s="276" t="s">
        <v>6345</v>
      </c>
      <c r="J5032" s="276">
        <f t="shared" si="81"/>
        <v>2920</v>
      </c>
      <c r="K5032" s="277"/>
    </row>
    <row r="5033" spans="1:11" x14ac:dyDescent="0.15">
      <c r="A5033" s="274">
        <v>5032</v>
      </c>
      <c r="B5033" s="275" t="s">
        <v>5569</v>
      </c>
      <c r="C5033" s="282" t="s">
        <v>5637</v>
      </c>
      <c r="D5033" s="282">
        <v>0</v>
      </c>
      <c r="E5033" s="282">
        <v>5000</v>
      </c>
      <c r="F5033" s="282" t="s">
        <v>5638</v>
      </c>
      <c r="G5033" s="282">
        <v>1</v>
      </c>
      <c r="H5033" s="282">
        <f>'Binning-NTC-Derating'!K40</f>
        <v>2920</v>
      </c>
      <c r="I5033" s="276" t="s">
        <v>6345</v>
      </c>
      <c r="J5033" s="276">
        <f t="shared" si="81"/>
        <v>2920</v>
      </c>
      <c r="K5033" s="277"/>
    </row>
    <row r="5034" spans="1:11" x14ac:dyDescent="0.15">
      <c r="A5034" s="274">
        <v>5033</v>
      </c>
      <c r="B5034" s="275" t="s">
        <v>5570</v>
      </c>
      <c r="C5034" s="282" t="s">
        <v>5637</v>
      </c>
      <c r="D5034" s="282">
        <v>0</v>
      </c>
      <c r="E5034" s="282">
        <v>5000</v>
      </c>
      <c r="F5034" s="282" t="s">
        <v>5638</v>
      </c>
      <c r="G5034" s="282">
        <v>1</v>
      </c>
      <c r="H5034" s="282">
        <f>'Binning-NTC-Derating'!K41</f>
        <v>2920</v>
      </c>
      <c r="I5034" s="276" t="s">
        <v>6345</v>
      </c>
      <c r="J5034" s="276">
        <f t="shared" si="81"/>
        <v>2920</v>
      </c>
      <c r="K5034" s="277"/>
    </row>
    <row r="5035" spans="1:11" x14ac:dyDescent="0.15">
      <c r="A5035" s="274">
        <v>5034</v>
      </c>
      <c r="B5035" s="275" t="s">
        <v>5571</v>
      </c>
      <c r="C5035" s="282" t="s">
        <v>5637</v>
      </c>
      <c r="D5035" s="282">
        <v>0</v>
      </c>
      <c r="E5035" s="282">
        <v>5000</v>
      </c>
      <c r="F5035" s="282" t="s">
        <v>5638</v>
      </c>
      <c r="G5035" s="282">
        <v>1</v>
      </c>
      <c r="H5035" s="282">
        <f>'Binning-NTC-Derating'!K42</f>
        <v>2920</v>
      </c>
      <c r="I5035" s="276" t="s">
        <v>6345</v>
      </c>
      <c r="J5035" s="276">
        <f t="shared" si="81"/>
        <v>2920</v>
      </c>
      <c r="K5035" s="277"/>
    </row>
    <row r="5036" spans="1:11" x14ac:dyDescent="0.15">
      <c r="A5036" s="274">
        <v>5035</v>
      </c>
      <c r="B5036" s="275" t="s">
        <v>5572</v>
      </c>
      <c r="C5036" s="282" t="s">
        <v>5637</v>
      </c>
      <c r="D5036" s="282">
        <v>0</v>
      </c>
      <c r="E5036" s="282">
        <v>5000</v>
      </c>
      <c r="F5036" s="282" t="s">
        <v>5638</v>
      </c>
      <c r="G5036" s="282">
        <v>1</v>
      </c>
      <c r="H5036" s="282">
        <f>'Binning-NTC-Derating'!K43</f>
        <v>2920</v>
      </c>
      <c r="I5036" s="276" t="s">
        <v>6345</v>
      </c>
      <c r="J5036" s="276">
        <f t="shared" si="81"/>
        <v>2920</v>
      </c>
      <c r="K5036" s="277"/>
    </row>
    <row r="5037" spans="1:11" x14ac:dyDescent="0.15">
      <c r="A5037" s="274">
        <v>5036</v>
      </c>
      <c r="B5037" s="275" t="s">
        <v>5573</v>
      </c>
      <c r="C5037" s="282" t="s">
        <v>5637</v>
      </c>
      <c r="D5037" s="282">
        <v>0</v>
      </c>
      <c r="E5037" s="282">
        <v>5000</v>
      </c>
      <c r="F5037" s="282" t="s">
        <v>5638</v>
      </c>
      <c r="G5037" s="282">
        <v>1</v>
      </c>
      <c r="H5037" s="282" t="str">
        <f>IF('Binning-NTC-Derating'!K47="","",'Binning-NTC-Derating'!K47)</f>
        <v/>
      </c>
      <c r="I5037" s="276" t="s">
        <v>6345</v>
      </c>
      <c r="J5037" s="276">
        <f t="shared" si="81"/>
        <v>65535</v>
      </c>
      <c r="K5037" s="277"/>
    </row>
    <row r="5038" spans="1:11" x14ac:dyDescent="0.15">
      <c r="A5038" s="274">
        <v>5037</v>
      </c>
      <c r="B5038" s="275" t="s">
        <v>5574</v>
      </c>
      <c r="C5038" s="282" t="s">
        <v>5637</v>
      </c>
      <c r="D5038" s="282">
        <v>0</v>
      </c>
      <c r="E5038" s="282">
        <v>5000</v>
      </c>
      <c r="F5038" s="282" t="s">
        <v>5638</v>
      </c>
      <c r="G5038" s="282">
        <v>1</v>
      </c>
      <c r="H5038" s="282">
        <f>'Binning-NTC-Derating'!K48</f>
        <v>2920</v>
      </c>
      <c r="I5038" s="276" t="s">
        <v>6345</v>
      </c>
      <c r="J5038" s="276">
        <f t="shared" si="81"/>
        <v>2920</v>
      </c>
      <c r="K5038" s="277"/>
    </row>
    <row r="5039" spans="1:11" x14ac:dyDescent="0.15">
      <c r="A5039" s="274">
        <v>5038</v>
      </c>
      <c r="B5039" s="275" t="s">
        <v>5575</v>
      </c>
      <c r="C5039" s="282" t="s">
        <v>5637</v>
      </c>
      <c r="D5039" s="282">
        <v>0</v>
      </c>
      <c r="E5039" s="282">
        <v>5000</v>
      </c>
      <c r="F5039" s="282" t="s">
        <v>5638</v>
      </c>
      <c r="G5039" s="282">
        <v>1</v>
      </c>
      <c r="H5039" s="282">
        <f>'Binning-NTC-Derating'!K49</f>
        <v>2920</v>
      </c>
      <c r="I5039" s="276" t="s">
        <v>6345</v>
      </c>
      <c r="J5039" s="276">
        <f t="shared" si="81"/>
        <v>2920</v>
      </c>
      <c r="K5039" s="277"/>
    </row>
    <row r="5040" spans="1:11" x14ac:dyDescent="0.15">
      <c r="A5040" s="274">
        <v>5039</v>
      </c>
      <c r="B5040" s="275" t="s">
        <v>5576</v>
      </c>
      <c r="C5040" s="282" t="s">
        <v>5637</v>
      </c>
      <c r="D5040" s="282">
        <v>0</v>
      </c>
      <c r="E5040" s="282">
        <v>5000</v>
      </c>
      <c r="F5040" s="282" t="s">
        <v>5638</v>
      </c>
      <c r="G5040" s="282">
        <v>1</v>
      </c>
      <c r="H5040" s="282">
        <f>'Binning-NTC-Derating'!K50</f>
        <v>2920</v>
      </c>
      <c r="I5040" s="276" t="s">
        <v>6345</v>
      </c>
      <c r="J5040" s="276">
        <f t="shared" si="81"/>
        <v>2920</v>
      </c>
      <c r="K5040" s="277"/>
    </row>
    <row r="5041" spans="1:11" x14ac:dyDescent="0.15">
      <c r="A5041" s="274">
        <v>5040</v>
      </c>
      <c r="B5041" s="275" t="s">
        <v>5577</v>
      </c>
      <c r="C5041" s="282" t="s">
        <v>5637</v>
      </c>
      <c r="D5041" s="282">
        <v>0</v>
      </c>
      <c r="E5041" s="282">
        <v>5000</v>
      </c>
      <c r="F5041" s="282" t="s">
        <v>5638</v>
      </c>
      <c r="G5041" s="282">
        <v>1</v>
      </c>
      <c r="H5041" s="282">
        <f>'Binning-NTC-Derating'!K51</f>
        <v>2920</v>
      </c>
      <c r="I5041" s="276" t="s">
        <v>6345</v>
      </c>
      <c r="J5041" s="276">
        <f t="shared" si="81"/>
        <v>2920</v>
      </c>
      <c r="K5041" s="277"/>
    </row>
    <row r="5042" spans="1:11" x14ac:dyDescent="0.15">
      <c r="A5042" s="274">
        <v>5041</v>
      </c>
      <c r="B5042" s="275" t="s">
        <v>5578</v>
      </c>
      <c r="C5042" s="282" t="s">
        <v>5637</v>
      </c>
      <c r="D5042" s="282">
        <v>0</v>
      </c>
      <c r="E5042" s="282">
        <v>5000</v>
      </c>
      <c r="F5042" s="282" t="s">
        <v>5638</v>
      </c>
      <c r="G5042" s="282">
        <v>1</v>
      </c>
      <c r="H5042" s="282">
        <f>'Binning-NTC-Derating'!K52</f>
        <v>2920</v>
      </c>
      <c r="I5042" s="276" t="s">
        <v>6345</v>
      </c>
      <c r="J5042" s="276">
        <f t="shared" si="81"/>
        <v>2920</v>
      </c>
      <c r="K5042" s="277"/>
    </row>
    <row r="5043" spans="1:11" x14ac:dyDescent="0.15">
      <c r="A5043" s="274">
        <v>5042</v>
      </c>
      <c r="B5043" s="275" t="s">
        <v>5579</v>
      </c>
      <c r="C5043" s="282" t="s">
        <v>5637</v>
      </c>
      <c r="D5043" s="282">
        <v>0</v>
      </c>
      <c r="E5043" s="282">
        <v>5000</v>
      </c>
      <c r="F5043" s="282" t="s">
        <v>5638</v>
      </c>
      <c r="G5043" s="282">
        <v>1</v>
      </c>
      <c r="H5043" s="282">
        <f>'Binning-NTC-Derating'!K53</f>
        <v>2920</v>
      </c>
      <c r="I5043" s="276" t="s">
        <v>6345</v>
      </c>
      <c r="J5043" s="276">
        <f t="shared" si="81"/>
        <v>2920</v>
      </c>
      <c r="K5043" s="277"/>
    </row>
    <row r="5044" spans="1:11" x14ac:dyDescent="0.15">
      <c r="A5044" s="274">
        <v>5043</v>
      </c>
      <c r="B5044" s="275" t="s">
        <v>5580</v>
      </c>
      <c r="C5044" s="282" t="s">
        <v>5637</v>
      </c>
      <c r="D5044" s="282">
        <v>0</v>
      </c>
      <c r="E5044" s="282">
        <v>5000</v>
      </c>
      <c r="F5044" s="282" t="s">
        <v>5638</v>
      </c>
      <c r="G5044" s="282">
        <v>1</v>
      </c>
      <c r="H5044" s="282">
        <f>'Binning-NTC-Derating'!K54</f>
        <v>2920</v>
      </c>
      <c r="I5044" s="276" t="s">
        <v>6345</v>
      </c>
      <c r="J5044" s="276">
        <f t="shared" si="81"/>
        <v>2920</v>
      </c>
      <c r="K5044" s="277"/>
    </row>
    <row r="5045" spans="1:11" x14ac:dyDescent="0.15">
      <c r="A5045" s="274">
        <v>5044</v>
      </c>
      <c r="B5045" s="275" t="s">
        <v>5581</v>
      </c>
      <c r="C5045" s="282" t="s">
        <v>5637</v>
      </c>
      <c r="D5045" s="282">
        <v>0</v>
      </c>
      <c r="E5045" s="282">
        <v>5000</v>
      </c>
      <c r="F5045" s="282" t="s">
        <v>5638</v>
      </c>
      <c r="G5045" s="282">
        <v>1</v>
      </c>
      <c r="H5045" s="282" t="str">
        <f>IF('Binning-NTC-Derating'!K58="","",'Binning-NTC-Derating'!K58)</f>
        <v/>
      </c>
      <c r="I5045" s="276" t="s">
        <v>6345</v>
      </c>
      <c r="J5045" s="276">
        <f t="shared" si="81"/>
        <v>65535</v>
      </c>
      <c r="K5045" s="277"/>
    </row>
    <row r="5046" spans="1:11" x14ac:dyDescent="0.15">
      <c r="A5046" s="274">
        <v>5045</v>
      </c>
      <c r="B5046" s="275" t="s">
        <v>5582</v>
      </c>
      <c r="C5046" s="282" t="s">
        <v>5637</v>
      </c>
      <c r="D5046" s="282">
        <v>0</v>
      </c>
      <c r="E5046" s="282">
        <v>5000</v>
      </c>
      <c r="F5046" s="282" t="s">
        <v>5638</v>
      </c>
      <c r="G5046" s="282">
        <v>1</v>
      </c>
      <c r="H5046" s="282">
        <f>'Binning-NTC-Derating'!K59</f>
        <v>2920</v>
      </c>
      <c r="I5046" s="276" t="s">
        <v>6345</v>
      </c>
      <c r="J5046" s="276">
        <f t="shared" si="81"/>
        <v>2920</v>
      </c>
      <c r="K5046" s="277"/>
    </row>
    <row r="5047" spans="1:11" x14ac:dyDescent="0.15">
      <c r="A5047" s="274">
        <v>5046</v>
      </c>
      <c r="B5047" s="275" t="s">
        <v>5583</v>
      </c>
      <c r="C5047" s="282" t="s">
        <v>5637</v>
      </c>
      <c r="D5047" s="282">
        <v>0</v>
      </c>
      <c r="E5047" s="282">
        <v>5000</v>
      </c>
      <c r="F5047" s="282" t="s">
        <v>5638</v>
      </c>
      <c r="G5047" s="282">
        <v>1</v>
      </c>
      <c r="H5047" s="282">
        <f>'Binning-NTC-Derating'!K60</f>
        <v>2920</v>
      </c>
      <c r="I5047" s="276" t="s">
        <v>6345</v>
      </c>
      <c r="J5047" s="276">
        <f t="shared" si="81"/>
        <v>2920</v>
      </c>
      <c r="K5047" s="277"/>
    </row>
    <row r="5048" spans="1:11" x14ac:dyDescent="0.15">
      <c r="A5048" s="274">
        <v>5047</v>
      </c>
      <c r="B5048" s="275" t="s">
        <v>5584</v>
      </c>
      <c r="C5048" s="282" t="s">
        <v>5637</v>
      </c>
      <c r="D5048" s="282">
        <v>0</v>
      </c>
      <c r="E5048" s="282">
        <v>5000</v>
      </c>
      <c r="F5048" s="282" t="s">
        <v>5638</v>
      </c>
      <c r="G5048" s="282">
        <v>1</v>
      </c>
      <c r="H5048" s="282">
        <f>'Binning-NTC-Derating'!K61</f>
        <v>2920</v>
      </c>
      <c r="I5048" s="276" t="s">
        <v>6345</v>
      </c>
      <c r="J5048" s="276">
        <f t="shared" si="81"/>
        <v>2920</v>
      </c>
      <c r="K5048" s="277"/>
    </row>
    <row r="5049" spans="1:11" x14ac:dyDescent="0.15">
      <c r="A5049" s="274">
        <v>5048</v>
      </c>
      <c r="B5049" s="275" t="s">
        <v>5585</v>
      </c>
      <c r="C5049" s="282" t="s">
        <v>5637</v>
      </c>
      <c r="D5049" s="282">
        <v>0</v>
      </c>
      <c r="E5049" s="282">
        <v>5000</v>
      </c>
      <c r="F5049" s="282" t="s">
        <v>5638</v>
      </c>
      <c r="G5049" s="282">
        <v>1</v>
      </c>
      <c r="H5049" s="282">
        <f>'Binning-NTC-Derating'!K62</f>
        <v>2920</v>
      </c>
      <c r="I5049" s="276" t="s">
        <v>6345</v>
      </c>
      <c r="J5049" s="276">
        <f t="shared" si="81"/>
        <v>2920</v>
      </c>
      <c r="K5049" s="277"/>
    </row>
    <row r="5050" spans="1:11" x14ac:dyDescent="0.15">
      <c r="A5050" s="274">
        <v>5049</v>
      </c>
      <c r="B5050" s="275" t="s">
        <v>5586</v>
      </c>
      <c r="C5050" s="282" t="s">
        <v>5637</v>
      </c>
      <c r="D5050" s="282">
        <v>0</v>
      </c>
      <c r="E5050" s="282">
        <v>5000</v>
      </c>
      <c r="F5050" s="282" t="s">
        <v>5638</v>
      </c>
      <c r="G5050" s="282">
        <v>1</v>
      </c>
      <c r="H5050" s="282">
        <f>'Binning-NTC-Derating'!K63</f>
        <v>2920</v>
      </c>
      <c r="I5050" s="276" t="s">
        <v>6345</v>
      </c>
      <c r="J5050" s="276">
        <f t="shared" si="81"/>
        <v>2920</v>
      </c>
      <c r="K5050" s="277"/>
    </row>
    <row r="5051" spans="1:11" x14ac:dyDescent="0.15">
      <c r="A5051" s="274">
        <v>5050</v>
      </c>
      <c r="B5051" s="275" t="s">
        <v>5587</v>
      </c>
      <c r="C5051" s="282" t="s">
        <v>5637</v>
      </c>
      <c r="D5051" s="282">
        <v>0</v>
      </c>
      <c r="E5051" s="282">
        <v>5000</v>
      </c>
      <c r="F5051" s="282" t="s">
        <v>5638</v>
      </c>
      <c r="G5051" s="282">
        <v>1</v>
      </c>
      <c r="H5051" s="282">
        <f>'Binning-NTC-Derating'!K64</f>
        <v>2920</v>
      </c>
      <c r="I5051" s="276" t="s">
        <v>6345</v>
      </c>
      <c r="J5051" s="276">
        <f t="shared" si="81"/>
        <v>2920</v>
      </c>
      <c r="K5051" s="277"/>
    </row>
    <row r="5052" spans="1:11" x14ac:dyDescent="0.15">
      <c r="A5052" s="274">
        <v>5051</v>
      </c>
      <c r="B5052" s="275" t="s">
        <v>5588</v>
      </c>
      <c r="C5052" s="282" t="s">
        <v>5637</v>
      </c>
      <c r="D5052" s="282">
        <v>0</v>
      </c>
      <c r="E5052" s="282">
        <v>5000</v>
      </c>
      <c r="F5052" s="282" t="s">
        <v>5638</v>
      </c>
      <c r="G5052" s="282">
        <v>1</v>
      </c>
      <c r="H5052" s="282">
        <f>'Binning-NTC-Derating'!K65</f>
        <v>2920</v>
      </c>
      <c r="I5052" s="276" t="s">
        <v>6345</v>
      </c>
      <c r="J5052" s="276">
        <f t="shared" si="81"/>
        <v>2920</v>
      </c>
      <c r="K5052" s="277"/>
    </row>
    <row r="5053" spans="1:11" x14ac:dyDescent="0.15">
      <c r="A5053" s="274">
        <v>5052</v>
      </c>
      <c r="B5053" s="275" t="s">
        <v>5589</v>
      </c>
      <c r="C5053" s="282" t="s">
        <v>5637</v>
      </c>
      <c r="D5053" s="282">
        <v>0</v>
      </c>
      <c r="E5053" s="282">
        <v>5000</v>
      </c>
      <c r="F5053" s="282" t="s">
        <v>5638</v>
      </c>
      <c r="G5053" s="282">
        <v>1</v>
      </c>
      <c r="H5053" s="282" t="str">
        <f>IF('Binning-NTC-Derating'!K69="","",'Binning-NTC-Derating'!K69)</f>
        <v/>
      </c>
      <c r="I5053" s="276" t="s">
        <v>6345</v>
      </c>
      <c r="J5053" s="276">
        <f t="shared" si="81"/>
        <v>65535</v>
      </c>
      <c r="K5053" s="277"/>
    </row>
    <row r="5054" spans="1:11" x14ac:dyDescent="0.15">
      <c r="A5054" s="274">
        <v>5053</v>
      </c>
      <c r="B5054" s="275" t="s">
        <v>5590</v>
      </c>
      <c r="C5054" s="282" t="s">
        <v>5637</v>
      </c>
      <c r="D5054" s="282">
        <v>0</v>
      </c>
      <c r="E5054" s="282">
        <v>5000</v>
      </c>
      <c r="F5054" s="282" t="s">
        <v>5638</v>
      </c>
      <c r="G5054" s="282">
        <v>1</v>
      </c>
      <c r="H5054" s="282">
        <f>'Binning-NTC-Derating'!K70</f>
        <v>2920</v>
      </c>
      <c r="I5054" s="276" t="s">
        <v>6345</v>
      </c>
      <c r="J5054" s="276">
        <f t="shared" si="81"/>
        <v>2920</v>
      </c>
      <c r="K5054" s="277"/>
    </row>
    <row r="5055" spans="1:11" x14ac:dyDescent="0.15">
      <c r="A5055" s="274">
        <v>5054</v>
      </c>
      <c r="B5055" s="275" t="s">
        <v>5591</v>
      </c>
      <c r="C5055" s="282" t="s">
        <v>5637</v>
      </c>
      <c r="D5055" s="282">
        <v>0</v>
      </c>
      <c r="E5055" s="282">
        <v>5000</v>
      </c>
      <c r="F5055" s="282" t="s">
        <v>5638</v>
      </c>
      <c r="G5055" s="282">
        <v>1</v>
      </c>
      <c r="H5055" s="282">
        <f>'Binning-NTC-Derating'!K71</f>
        <v>2920</v>
      </c>
      <c r="I5055" s="276" t="s">
        <v>6345</v>
      </c>
      <c r="J5055" s="276">
        <f t="shared" si="81"/>
        <v>2920</v>
      </c>
      <c r="K5055" s="277"/>
    </row>
    <row r="5056" spans="1:11" x14ac:dyDescent="0.15">
      <c r="A5056" s="274">
        <v>5055</v>
      </c>
      <c r="B5056" s="275" t="s">
        <v>5592</v>
      </c>
      <c r="C5056" s="282" t="s">
        <v>5637</v>
      </c>
      <c r="D5056" s="282">
        <v>0</v>
      </c>
      <c r="E5056" s="282">
        <v>5000</v>
      </c>
      <c r="F5056" s="282" t="s">
        <v>5638</v>
      </c>
      <c r="G5056" s="282">
        <v>1</v>
      </c>
      <c r="H5056" s="282">
        <f>'Binning-NTC-Derating'!K72</f>
        <v>2920</v>
      </c>
      <c r="I5056" s="276" t="s">
        <v>6345</v>
      </c>
      <c r="J5056" s="276">
        <f t="shared" si="81"/>
        <v>2920</v>
      </c>
      <c r="K5056" s="277"/>
    </row>
    <row r="5057" spans="1:11" x14ac:dyDescent="0.15">
      <c r="A5057" s="274">
        <v>5056</v>
      </c>
      <c r="B5057" s="275" t="s">
        <v>5593</v>
      </c>
      <c r="C5057" s="282" t="s">
        <v>5637</v>
      </c>
      <c r="D5057" s="282">
        <v>0</v>
      </c>
      <c r="E5057" s="282">
        <v>5000</v>
      </c>
      <c r="F5057" s="282" t="s">
        <v>5638</v>
      </c>
      <c r="G5057" s="282">
        <v>1</v>
      </c>
      <c r="H5057" s="282">
        <f>'Binning-NTC-Derating'!K73</f>
        <v>2920</v>
      </c>
      <c r="I5057" s="276" t="s">
        <v>6345</v>
      </c>
      <c r="J5057" s="276">
        <f t="shared" si="81"/>
        <v>2920</v>
      </c>
      <c r="K5057" s="277"/>
    </row>
    <row r="5058" spans="1:11" x14ac:dyDescent="0.15">
      <c r="A5058" s="274">
        <v>5057</v>
      </c>
      <c r="B5058" s="275" t="s">
        <v>5594</v>
      </c>
      <c r="C5058" s="282" t="s">
        <v>5637</v>
      </c>
      <c r="D5058" s="282">
        <v>0</v>
      </c>
      <c r="E5058" s="282">
        <v>5000</v>
      </c>
      <c r="F5058" s="282" t="s">
        <v>5638</v>
      </c>
      <c r="G5058" s="282">
        <v>1</v>
      </c>
      <c r="H5058" s="282">
        <f>'Binning-NTC-Derating'!K74</f>
        <v>2920</v>
      </c>
      <c r="I5058" s="276" t="s">
        <v>6345</v>
      </c>
      <c r="J5058" s="276">
        <f t="shared" si="81"/>
        <v>2920</v>
      </c>
      <c r="K5058" s="277"/>
    </row>
    <row r="5059" spans="1:11" x14ac:dyDescent="0.15">
      <c r="A5059" s="274">
        <v>5058</v>
      </c>
      <c r="B5059" s="275" t="s">
        <v>5595</v>
      </c>
      <c r="C5059" s="282" t="s">
        <v>5637</v>
      </c>
      <c r="D5059" s="282">
        <v>0</v>
      </c>
      <c r="E5059" s="282">
        <v>5000</v>
      </c>
      <c r="F5059" s="282" t="s">
        <v>5638</v>
      </c>
      <c r="G5059" s="282">
        <v>1</v>
      </c>
      <c r="H5059" s="282">
        <f>'Binning-NTC-Derating'!K75</f>
        <v>2920</v>
      </c>
      <c r="I5059" s="276" t="s">
        <v>6345</v>
      </c>
      <c r="J5059" s="276">
        <f t="shared" si="81"/>
        <v>2920</v>
      </c>
      <c r="K5059" s="277"/>
    </row>
    <row r="5060" spans="1:11" x14ac:dyDescent="0.15">
      <c r="A5060" s="274">
        <v>5059</v>
      </c>
      <c r="B5060" s="275" t="s">
        <v>5596</v>
      </c>
      <c r="C5060" s="282" t="s">
        <v>5637</v>
      </c>
      <c r="D5060" s="282">
        <v>0</v>
      </c>
      <c r="E5060" s="282">
        <v>5000</v>
      </c>
      <c r="F5060" s="282" t="s">
        <v>5638</v>
      </c>
      <c r="G5060" s="282">
        <v>1</v>
      </c>
      <c r="H5060" s="282">
        <f>'Binning-NTC-Derating'!K76</f>
        <v>2920</v>
      </c>
      <c r="I5060" s="276" t="s">
        <v>6345</v>
      </c>
      <c r="J5060" s="276">
        <f t="shared" si="81"/>
        <v>2920</v>
      </c>
      <c r="K5060" s="277"/>
    </row>
    <row r="5061" spans="1:11" x14ac:dyDescent="0.15">
      <c r="A5061" s="274">
        <v>5060</v>
      </c>
      <c r="B5061" s="275" t="s">
        <v>5597</v>
      </c>
      <c r="C5061" s="282" t="s">
        <v>5637</v>
      </c>
      <c r="D5061" s="282">
        <v>0</v>
      </c>
      <c r="E5061" s="282">
        <v>5000</v>
      </c>
      <c r="F5061" s="282" t="s">
        <v>5638</v>
      </c>
      <c r="G5061" s="282">
        <v>1</v>
      </c>
      <c r="H5061" s="282" t="str">
        <f>IF('Binning-NTC-Derating'!K80="","",'Binning-NTC-Derating'!K80)</f>
        <v/>
      </c>
      <c r="I5061" s="276" t="s">
        <v>6345</v>
      </c>
      <c r="J5061" s="276">
        <f t="shared" si="81"/>
        <v>65535</v>
      </c>
      <c r="K5061" s="277"/>
    </row>
    <row r="5062" spans="1:11" x14ac:dyDescent="0.15">
      <c r="A5062" s="274">
        <v>5061</v>
      </c>
      <c r="B5062" s="275" t="s">
        <v>5598</v>
      </c>
      <c r="C5062" s="282" t="s">
        <v>5637</v>
      </c>
      <c r="D5062" s="282">
        <v>0</v>
      </c>
      <c r="E5062" s="282">
        <v>5000</v>
      </c>
      <c r="F5062" s="282" t="s">
        <v>5638</v>
      </c>
      <c r="G5062" s="282">
        <v>1</v>
      </c>
      <c r="H5062" s="282">
        <f>'Binning-NTC-Derating'!K81</f>
        <v>2920</v>
      </c>
      <c r="I5062" s="276" t="s">
        <v>6345</v>
      </c>
      <c r="J5062" s="276">
        <f t="shared" si="81"/>
        <v>2920</v>
      </c>
      <c r="K5062" s="277"/>
    </row>
    <row r="5063" spans="1:11" x14ac:dyDescent="0.15">
      <c r="A5063" s="274">
        <v>5062</v>
      </c>
      <c r="B5063" s="275" t="s">
        <v>5599</v>
      </c>
      <c r="C5063" s="282" t="s">
        <v>5637</v>
      </c>
      <c r="D5063" s="282">
        <v>0</v>
      </c>
      <c r="E5063" s="282">
        <v>5000</v>
      </c>
      <c r="F5063" s="282" t="s">
        <v>5638</v>
      </c>
      <c r="G5063" s="282">
        <v>1</v>
      </c>
      <c r="H5063" s="282">
        <f>'Binning-NTC-Derating'!K82</f>
        <v>2920</v>
      </c>
      <c r="I5063" s="276" t="s">
        <v>6345</v>
      </c>
      <c r="J5063" s="276">
        <f t="shared" si="81"/>
        <v>2920</v>
      </c>
      <c r="K5063" s="277"/>
    </row>
    <row r="5064" spans="1:11" x14ac:dyDescent="0.15">
      <c r="A5064" s="274">
        <v>5063</v>
      </c>
      <c r="B5064" s="275" t="s">
        <v>5600</v>
      </c>
      <c r="C5064" s="282" t="s">
        <v>5637</v>
      </c>
      <c r="D5064" s="282">
        <v>0</v>
      </c>
      <c r="E5064" s="282">
        <v>5000</v>
      </c>
      <c r="F5064" s="282" t="s">
        <v>5638</v>
      </c>
      <c r="G5064" s="282">
        <v>1</v>
      </c>
      <c r="H5064" s="282">
        <f>'Binning-NTC-Derating'!K83</f>
        <v>2920</v>
      </c>
      <c r="I5064" s="276" t="s">
        <v>6345</v>
      </c>
      <c r="J5064" s="276">
        <f t="shared" si="81"/>
        <v>2920</v>
      </c>
      <c r="K5064" s="277"/>
    </row>
    <row r="5065" spans="1:11" x14ac:dyDescent="0.15">
      <c r="A5065" s="274">
        <v>5064</v>
      </c>
      <c r="B5065" s="275" t="s">
        <v>5601</v>
      </c>
      <c r="C5065" s="282" t="s">
        <v>5637</v>
      </c>
      <c r="D5065" s="282">
        <v>0</v>
      </c>
      <c r="E5065" s="282">
        <v>5000</v>
      </c>
      <c r="F5065" s="282" t="s">
        <v>5638</v>
      </c>
      <c r="G5065" s="282">
        <v>1</v>
      </c>
      <c r="H5065" s="282">
        <f>'Binning-NTC-Derating'!K84</f>
        <v>2920</v>
      </c>
      <c r="I5065" s="276" t="s">
        <v>6345</v>
      </c>
      <c r="J5065" s="276">
        <f t="shared" si="81"/>
        <v>2920</v>
      </c>
      <c r="K5065" s="277"/>
    </row>
    <row r="5066" spans="1:11" x14ac:dyDescent="0.15">
      <c r="A5066" s="274">
        <v>5065</v>
      </c>
      <c r="B5066" s="275" t="s">
        <v>5602</v>
      </c>
      <c r="C5066" s="282" t="s">
        <v>5637</v>
      </c>
      <c r="D5066" s="282">
        <v>0</v>
      </c>
      <c r="E5066" s="282">
        <v>5000</v>
      </c>
      <c r="F5066" s="282" t="s">
        <v>5638</v>
      </c>
      <c r="G5066" s="282">
        <v>1</v>
      </c>
      <c r="H5066" s="282">
        <f>'Binning-NTC-Derating'!K85</f>
        <v>2920</v>
      </c>
      <c r="I5066" s="276" t="s">
        <v>6345</v>
      </c>
      <c r="J5066" s="276">
        <f t="shared" si="81"/>
        <v>2920</v>
      </c>
      <c r="K5066" s="277"/>
    </row>
    <row r="5067" spans="1:11" x14ac:dyDescent="0.15">
      <c r="A5067" s="274">
        <v>5066</v>
      </c>
      <c r="B5067" s="275" t="s">
        <v>5603</v>
      </c>
      <c r="C5067" s="282" t="s">
        <v>5637</v>
      </c>
      <c r="D5067" s="282">
        <v>0</v>
      </c>
      <c r="E5067" s="282">
        <v>5000</v>
      </c>
      <c r="F5067" s="282" t="s">
        <v>5638</v>
      </c>
      <c r="G5067" s="282">
        <v>1</v>
      </c>
      <c r="H5067" s="282">
        <f>'Binning-NTC-Derating'!K86</f>
        <v>2920</v>
      </c>
      <c r="I5067" s="276" t="s">
        <v>6345</v>
      </c>
      <c r="J5067" s="276">
        <f t="shared" si="81"/>
        <v>2920</v>
      </c>
      <c r="K5067" s="277"/>
    </row>
    <row r="5068" spans="1:11" x14ac:dyDescent="0.15">
      <c r="A5068" s="274">
        <v>5067</v>
      </c>
      <c r="B5068" s="275" t="s">
        <v>5604</v>
      </c>
      <c r="C5068" s="282" t="s">
        <v>5637</v>
      </c>
      <c r="D5068" s="282">
        <v>0</v>
      </c>
      <c r="E5068" s="282">
        <v>5000</v>
      </c>
      <c r="F5068" s="282" t="s">
        <v>5638</v>
      </c>
      <c r="G5068" s="282">
        <v>1</v>
      </c>
      <c r="H5068" s="282">
        <f>'Binning-NTC-Derating'!K87</f>
        <v>2920</v>
      </c>
      <c r="I5068" s="276" t="s">
        <v>6345</v>
      </c>
      <c r="J5068" s="276">
        <f t="shared" si="81"/>
        <v>2920</v>
      </c>
      <c r="K5068" s="277"/>
    </row>
    <row r="5069" spans="1:11" x14ac:dyDescent="0.15">
      <c r="A5069" s="274">
        <v>5068</v>
      </c>
      <c r="B5069" s="275" t="s">
        <v>5605</v>
      </c>
      <c r="C5069" s="282" t="s">
        <v>5637</v>
      </c>
      <c r="D5069" s="282">
        <v>0</v>
      </c>
      <c r="E5069" s="282">
        <v>5000</v>
      </c>
      <c r="F5069" s="282" t="s">
        <v>5638</v>
      </c>
      <c r="G5069" s="282">
        <v>1</v>
      </c>
      <c r="H5069" s="282" t="str">
        <f>IF('Binning-NTC-Derating'!K91="","",'Binning-NTC-Derating'!K91)</f>
        <v/>
      </c>
      <c r="I5069" s="276" t="s">
        <v>6345</v>
      </c>
      <c r="J5069" s="276">
        <f t="shared" si="81"/>
        <v>65535</v>
      </c>
      <c r="K5069" s="277"/>
    </row>
    <row r="5070" spans="1:11" x14ac:dyDescent="0.15">
      <c r="A5070" s="274">
        <v>5069</v>
      </c>
      <c r="B5070" s="275" t="s">
        <v>5606</v>
      </c>
      <c r="C5070" s="282" t="s">
        <v>5637</v>
      </c>
      <c r="D5070" s="282">
        <v>0</v>
      </c>
      <c r="E5070" s="282">
        <v>5000</v>
      </c>
      <c r="F5070" s="282" t="s">
        <v>5638</v>
      </c>
      <c r="G5070" s="282">
        <v>1</v>
      </c>
      <c r="H5070" s="282">
        <f>'Binning-NTC-Derating'!K92</f>
        <v>2920</v>
      </c>
      <c r="I5070" s="276" t="s">
        <v>6345</v>
      </c>
      <c r="J5070" s="276">
        <f t="shared" ref="J5070:J5100" si="82">IF(OR(H5070="",H5070="NU"),65535,H5070)</f>
        <v>2920</v>
      </c>
      <c r="K5070" s="277"/>
    </row>
    <row r="5071" spans="1:11" x14ac:dyDescent="0.15">
      <c r="A5071" s="274">
        <v>5070</v>
      </c>
      <c r="B5071" s="275" t="s">
        <v>5607</v>
      </c>
      <c r="C5071" s="282" t="s">
        <v>5637</v>
      </c>
      <c r="D5071" s="282">
        <v>0</v>
      </c>
      <c r="E5071" s="282">
        <v>5000</v>
      </c>
      <c r="F5071" s="282" t="s">
        <v>5638</v>
      </c>
      <c r="G5071" s="282">
        <v>1</v>
      </c>
      <c r="H5071" s="282">
        <f>'Binning-NTC-Derating'!K93</f>
        <v>2920</v>
      </c>
      <c r="I5071" s="276" t="s">
        <v>6345</v>
      </c>
      <c r="J5071" s="276">
        <f t="shared" si="82"/>
        <v>2920</v>
      </c>
      <c r="K5071" s="277"/>
    </row>
    <row r="5072" spans="1:11" x14ac:dyDescent="0.15">
      <c r="A5072" s="274">
        <v>5071</v>
      </c>
      <c r="B5072" s="275" t="s">
        <v>5608</v>
      </c>
      <c r="C5072" s="282" t="s">
        <v>5637</v>
      </c>
      <c r="D5072" s="282">
        <v>0</v>
      </c>
      <c r="E5072" s="282">
        <v>5000</v>
      </c>
      <c r="F5072" s="282" t="s">
        <v>5638</v>
      </c>
      <c r="G5072" s="282">
        <v>1</v>
      </c>
      <c r="H5072" s="282">
        <f>'Binning-NTC-Derating'!K94</f>
        <v>2920</v>
      </c>
      <c r="I5072" s="276" t="s">
        <v>6345</v>
      </c>
      <c r="J5072" s="276">
        <f t="shared" si="82"/>
        <v>2920</v>
      </c>
      <c r="K5072" s="277"/>
    </row>
    <row r="5073" spans="1:11" x14ac:dyDescent="0.15">
      <c r="A5073" s="274">
        <v>5072</v>
      </c>
      <c r="B5073" s="275" t="s">
        <v>5609</v>
      </c>
      <c r="C5073" s="282" t="s">
        <v>5637</v>
      </c>
      <c r="D5073" s="282">
        <v>0</v>
      </c>
      <c r="E5073" s="282">
        <v>5000</v>
      </c>
      <c r="F5073" s="282" t="s">
        <v>5638</v>
      </c>
      <c r="G5073" s="282">
        <v>1</v>
      </c>
      <c r="H5073" s="282">
        <f>'Binning-NTC-Derating'!K95</f>
        <v>2920</v>
      </c>
      <c r="I5073" s="276" t="s">
        <v>6345</v>
      </c>
      <c r="J5073" s="276">
        <f t="shared" si="82"/>
        <v>2920</v>
      </c>
      <c r="K5073" s="277"/>
    </row>
    <row r="5074" spans="1:11" x14ac:dyDescent="0.15">
      <c r="A5074" s="274">
        <v>5073</v>
      </c>
      <c r="B5074" s="275" t="s">
        <v>5610</v>
      </c>
      <c r="C5074" s="282" t="s">
        <v>5637</v>
      </c>
      <c r="D5074" s="282">
        <v>0</v>
      </c>
      <c r="E5074" s="282">
        <v>5000</v>
      </c>
      <c r="F5074" s="282" t="s">
        <v>5638</v>
      </c>
      <c r="G5074" s="282">
        <v>1</v>
      </c>
      <c r="H5074" s="282">
        <f>'Binning-NTC-Derating'!K96</f>
        <v>2920</v>
      </c>
      <c r="I5074" s="276" t="s">
        <v>6345</v>
      </c>
      <c r="J5074" s="276">
        <f t="shared" si="82"/>
        <v>2920</v>
      </c>
      <c r="K5074" s="277"/>
    </row>
    <row r="5075" spans="1:11" x14ac:dyDescent="0.15">
      <c r="A5075" s="274">
        <v>5074</v>
      </c>
      <c r="B5075" s="275" t="s">
        <v>5611</v>
      </c>
      <c r="C5075" s="282" t="s">
        <v>5637</v>
      </c>
      <c r="D5075" s="282">
        <v>0</v>
      </c>
      <c r="E5075" s="282">
        <v>5000</v>
      </c>
      <c r="F5075" s="282" t="s">
        <v>5638</v>
      </c>
      <c r="G5075" s="282">
        <v>1</v>
      </c>
      <c r="H5075" s="282">
        <f>'Binning-NTC-Derating'!K97</f>
        <v>2920</v>
      </c>
      <c r="I5075" s="276" t="s">
        <v>6345</v>
      </c>
      <c r="J5075" s="276">
        <f t="shared" si="82"/>
        <v>2920</v>
      </c>
      <c r="K5075" s="277"/>
    </row>
    <row r="5076" spans="1:11" x14ac:dyDescent="0.15">
      <c r="A5076" s="274">
        <v>5075</v>
      </c>
      <c r="B5076" s="275" t="s">
        <v>5612</v>
      </c>
      <c r="C5076" s="282" t="s">
        <v>5637</v>
      </c>
      <c r="D5076" s="282">
        <v>0</v>
      </c>
      <c r="E5076" s="282">
        <v>5000</v>
      </c>
      <c r="F5076" s="282" t="s">
        <v>5638</v>
      </c>
      <c r="G5076" s="282">
        <v>1</v>
      </c>
      <c r="H5076" s="282">
        <f>'Binning-NTC-Derating'!K98</f>
        <v>2920</v>
      </c>
      <c r="I5076" s="276" t="s">
        <v>6345</v>
      </c>
      <c r="J5076" s="276">
        <f t="shared" si="82"/>
        <v>2920</v>
      </c>
      <c r="K5076" s="277"/>
    </row>
    <row r="5077" spans="1:11" x14ac:dyDescent="0.15">
      <c r="A5077" s="274">
        <v>5076</v>
      </c>
      <c r="B5077" s="275" t="s">
        <v>5613</v>
      </c>
      <c r="C5077" s="282" t="s">
        <v>5637</v>
      </c>
      <c r="D5077" s="282">
        <v>0</v>
      </c>
      <c r="E5077" s="282">
        <v>5000</v>
      </c>
      <c r="F5077" s="282" t="s">
        <v>5638</v>
      </c>
      <c r="G5077" s="282">
        <v>1</v>
      </c>
      <c r="H5077" s="282" t="str">
        <f>IF('Binning-NTC-Derating'!K102="","",'Binning-NTC-Derating'!K102)</f>
        <v/>
      </c>
      <c r="I5077" s="276" t="s">
        <v>6345</v>
      </c>
      <c r="J5077" s="276">
        <f t="shared" si="82"/>
        <v>65535</v>
      </c>
      <c r="K5077" s="277"/>
    </row>
    <row r="5078" spans="1:11" x14ac:dyDescent="0.15">
      <c r="A5078" s="274">
        <v>5077</v>
      </c>
      <c r="B5078" s="275" t="s">
        <v>5614</v>
      </c>
      <c r="C5078" s="282" t="s">
        <v>5637</v>
      </c>
      <c r="D5078" s="282">
        <v>0</v>
      </c>
      <c r="E5078" s="282">
        <v>5000</v>
      </c>
      <c r="F5078" s="282" t="s">
        <v>5638</v>
      </c>
      <c r="G5078" s="282">
        <v>1</v>
      </c>
      <c r="H5078" s="282">
        <f>'Binning-NTC-Derating'!K103</f>
        <v>2920</v>
      </c>
      <c r="I5078" s="276" t="s">
        <v>6345</v>
      </c>
      <c r="J5078" s="276">
        <f t="shared" si="82"/>
        <v>2920</v>
      </c>
      <c r="K5078" s="277"/>
    </row>
    <row r="5079" spans="1:11" x14ac:dyDescent="0.15">
      <c r="A5079" s="274">
        <v>5078</v>
      </c>
      <c r="B5079" s="275" t="s">
        <v>5615</v>
      </c>
      <c r="C5079" s="282" t="s">
        <v>5637</v>
      </c>
      <c r="D5079" s="282">
        <v>0</v>
      </c>
      <c r="E5079" s="282">
        <v>5000</v>
      </c>
      <c r="F5079" s="282" t="s">
        <v>5638</v>
      </c>
      <c r="G5079" s="282">
        <v>1</v>
      </c>
      <c r="H5079" s="282">
        <f>'Binning-NTC-Derating'!K104</f>
        <v>2920</v>
      </c>
      <c r="I5079" s="276" t="s">
        <v>6345</v>
      </c>
      <c r="J5079" s="276">
        <f t="shared" si="82"/>
        <v>2920</v>
      </c>
      <c r="K5079" s="277"/>
    </row>
    <row r="5080" spans="1:11" x14ac:dyDescent="0.15">
      <c r="A5080" s="274">
        <v>5079</v>
      </c>
      <c r="B5080" s="275" t="s">
        <v>5616</v>
      </c>
      <c r="C5080" s="282" t="s">
        <v>5637</v>
      </c>
      <c r="D5080" s="282">
        <v>0</v>
      </c>
      <c r="E5080" s="282">
        <v>5000</v>
      </c>
      <c r="F5080" s="282" t="s">
        <v>5638</v>
      </c>
      <c r="G5080" s="282">
        <v>1</v>
      </c>
      <c r="H5080" s="282">
        <f>'Binning-NTC-Derating'!K105</f>
        <v>2920</v>
      </c>
      <c r="I5080" s="276" t="s">
        <v>6345</v>
      </c>
      <c r="J5080" s="276">
        <f t="shared" si="82"/>
        <v>2920</v>
      </c>
      <c r="K5080" s="277"/>
    </row>
    <row r="5081" spans="1:11" x14ac:dyDescent="0.15">
      <c r="A5081" s="274">
        <v>5080</v>
      </c>
      <c r="B5081" s="275" t="s">
        <v>5617</v>
      </c>
      <c r="C5081" s="282" t="s">
        <v>5637</v>
      </c>
      <c r="D5081" s="282">
        <v>0</v>
      </c>
      <c r="E5081" s="282">
        <v>5000</v>
      </c>
      <c r="F5081" s="282" t="s">
        <v>5638</v>
      </c>
      <c r="G5081" s="282">
        <v>1</v>
      </c>
      <c r="H5081" s="282">
        <f>'Binning-NTC-Derating'!K106</f>
        <v>2920</v>
      </c>
      <c r="I5081" s="276" t="s">
        <v>6345</v>
      </c>
      <c r="J5081" s="276">
        <f t="shared" si="82"/>
        <v>2920</v>
      </c>
      <c r="K5081" s="277"/>
    </row>
    <row r="5082" spans="1:11" x14ac:dyDescent="0.15">
      <c r="A5082" s="274">
        <v>5081</v>
      </c>
      <c r="B5082" s="275" t="s">
        <v>5618</v>
      </c>
      <c r="C5082" s="282" t="s">
        <v>5637</v>
      </c>
      <c r="D5082" s="282">
        <v>0</v>
      </c>
      <c r="E5082" s="282">
        <v>5000</v>
      </c>
      <c r="F5082" s="282" t="s">
        <v>5638</v>
      </c>
      <c r="G5082" s="282">
        <v>1</v>
      </c>
      <c r="H5082" s="282">
        <f>'Binning-NTC-Derating'!K107</f>
        <v>2920</v>
      </c>
      <c r="I5082" s="276" t="s">
        <v>6345</v>
      </c>
      <c r="J5082" s="276">
        <f t="shared" si="82"/>
        <v>2920</v>
      </c>
      <c r="K5082" s="277"/>
    </row>
    <row r="5083" spans="1:11" x14ac:dyDescent="0.15">
      <c r="A5083" s="274">
        <v>5082</v>
      </c>
      <c r="B5083" s="275" t="s">
        <v>5619</v>
      </c>
      <c r="C5083" s="282" t="s">
        <v>5637</v>
      </c>
      <c r="D5083" s="282">
        <v>0</v>
      </c>
      <c r="E5083" s="282">
        <v>5000</v>
      </c>
      <c r="F5083" s="282" t="s">
        <v>5638</v>
      </c>
      <c r="G5083" s="282">
        <v>1</v>
      </c>
      <c r="H5083" s="282">
        <f>'Binning-NTC-Derating'!K108</f>
        <v>2920</v>
      </c>
      <c r="I5083" s="276" t="s">
        <v>6345</v>
      </c>
      <c r="J5083" s="276">
        <f t="shared" si="82"/>
        <v>2920</v>
      </c>
      <c r="K5083" s="277"/>
    </row>
    <row r="5084" spans="1:11" x14ac:dyDescent="0.15">
      <c r="A5084" s="274">
        <v>5083</v>
      </c>
      <c r="B5084" s="275" t="s">
        <v>5620</v>
      </c>
      <c r="C5084" s="282" t="s">
        <v>5637</v>
      </c>
      <c r="D5084" s="282">
        <v>0</v>
      </c>
      <c r="E5084" s="282">
        <v>5000</v>
      </c>
      <c r="F5084" s="282" t="s">
        <v>5638</v>
      </c>
      <c r="G5084" s="282">
        <v>1</v>
      </c>
      <c r="H5084" s="282">
        <f>'Binning-NTC-Derating'!K109</f>
        <v>2920</v>
      </c>
      <c r="I5084" s="276" t="s">
        <v>6345</v>
      </c>
      <c r="J5084" s="276">
        <f t="shared" si="82"/>
        <v>2920</v>
      </c>
      <c r="K5084" s="277"/>
    </row>
    <row r="5085" spans="1:11" x14ac:dyDescent="0.15">
      <c r="A5085" s="274">
        <v>5084</v>
      </c>
      <c r="B5085" s="275" t="s">
        <v>5621</v>
      </c>
      <c r="C5085" s="282" t="s">
        <v>5637</v>
      </c>
      <c r="D5085" s="282">
        <v>0</v>
      </c>
      <c r="E5085" s="282">
        <v>5000</v>
      </c>
      <c r="F5085" s="282" t="s">
        <v>5638</v>
      </c>
      <c r="G5085" s="282">
        <v>1</v>
      </c>
      <c r="H5085" s="282" t="str">
        <f>IF('Binning-NTC-Derating'!K113="","",'Binning-NTC-Derating'!K113)</f>
        <v/>
      </c>
      <c r="I5085" s="276" t="s">
        <v>6345</v>
      </c>
      <c r="J5085" s="276">
        <f t="shared" si="82"/>
        <v>65535</v>
      </c>
      <c r="K5085" s="277"/>
    </row>
    <row r="5086" spans="1:11" x14ac:dyDescent="0.15">
      <c r="A5086" s="274">
        <v>5085</v>
      </c>
      <c r="B5086" s="275" t="s">
        <v>5622</v>
      </c>
      <c r="C5086" s="282" t="s">
        <v>5637</v>
      </c>
      <c r="D5086" s="282">
        <v>0</v>
      </c>
      <c r="E5086" s="282">
        <v>5000</v>
      </c>
      <c r="F5086" s="282" t="s">
        <v>5638</v>
      </c>
      <c r="G5086" s="282">
        <v>1</v>
      </c>
      <c r="H5086" s="282">
        <f>'Binning-NTC-Derating'!K114</f>
        <v>2920</v>
      </c>
      <c r="I5086" s="276" t="s">
        <v>6345</v>
      </c>
      <c r="J5086" s="276">
        <f t="shared" si="82"/>
        <v>2920</v>
      </c>
      <c r="K5086" s="277"/>
    </row>
    <row r="5087" spans="1:11" x14ac:dyDescent="0.15">
      <c r="A5087" s="274">
        <v>5086</v>
      </c>
      <c r="B5087" s="275" t="s">
        <v>5623</v>
      </c>
      <c r="C5087" s="282" t="s">
        <v>5637</v>
      </c>
      <c r="D5087" s="282">
        <v>0</v>
      </c>
      <c r="E5087" s="282">
        <v>5000</v>
      </c>
      <c r="F5087" s="282" t="s">
        <v>5638</v>
      </c>
      <c r="G5087" s="282">
        <v>1</v>
      </c>
      <c r="H5087" s="282">
        <f>'Binning-NTC-Derating'!K115</f>
        <v>2920</v>
      </c>
      <c r="I5087" s="276" t="s">
        <v>6345</v>
      </c>
      <c r="J5087" s="276">
        <f t="shared" si="82"/>
        <v>2920</v>
      </c>
      <c r="K5087" s="277"/>
    </row>
    <row r="5088" spans="1:11" x14ac:dyDescent="0.15">
      <c r="A5088" s="274">
        <v>5087</v>
      </c>
      <c r="B5088" s="275" t="s">
        <v>5624</v>
      </c>
      <c r="C5088" s="282" t="s">
        <v>5637</v>
      </c>
      <c r="D5088" s="282">
        <v>0</v>
      </c>
      <c r="E5088" s="282">
        <v>5000</v>
      </c>
      <c r="F5088" s="282" t="s">
        <v>5638</v>
      </c>
      <c r="G5088" s="282">
        <v>1</v>
      </c>
      <c r="H5088" s="282">
        <f>'Binning-NTC-Derating'!K116</f>
        <v>2920</v>
      </c>
      <c r="I5088" s="276" t="s">
        <v>6345</v>
      </c>
      <c r="J5088" s="276">
        <f t="shared" si="82"/>
        <v>2920</v>
      </c>
      <c r="K5088" s="277"/>
    </row>
    <row r="5089" spans="1:11" x14ac:dyDescent="0.15">
      <c r="A5089" s="274">
        <v>5088</v>
      </c>
      <c r="B5089" s="275" t="s">
        <v>5625</v>
      </c>
      <c r="C5089" s="282" t="s">
        <v>5637</v>
      </c>
      <c r="D5089" s="282">
        <v>0</v>
      </c>
      <c r="E5089" s="282">
        <v>5000</v>
      </c>
      <c r="F5089" s="282" t="s">
        <v>5638</v>
      </c>
      <c r="G5089" s="282">
        <v>1</v>
      </c>
      <c r="H5089" s="282">
        <f>'Binning-NTC-Derating'!K117</f>
        <v>2920</v>
      </c>
      <c r="I5089" s="276" t="s">
        <v>6345</v>
      </c>
      <c r="J5089" s="276">
        <f t="shared" si="82"/>
        <v>2920</v>
      </c>
      <c r="K5089" s="277"/>
    </row>
    <row r="5090" spans="1:11" x14ac:dyDescent="0.15">
      <c r="A5090" s="274">
        <v>5089</v>
      </c>
      <c r="B5090" s="275" t="s">
        <v>5626</v>
      </c>
      <c r="C5090" s="282" t="s">
        <v>5637</v>
      </c>
      <c r="D5090" s="282">
        <v>0</v>
      </c>
      <c r="E5090" s="282">
        <v>5000</v>
      </c>
      <c r="F5090" s="282" t="s">
        <v>5638</v>
      </c>
      <c r="G5090" s="282">
        <v>1</v>
      </c>
      <c r="H5090" s="282">
        <f>'Binning-NTC-Derating'!K118</f>
        <v>2920</v>
      </c>
      <c r="I5090" s="276" t="s">
        <v>6345</v>
      </c>
      <c r="J5090" s="276">
        <f t="shared" si="82"/>
        <v>2920</v>
      </c>
      <c r="K5090" s="277"/>
    </row>
    <row r="5091" spans="1:11" x14ac:dyDescent="0.15">
      <c r="A5091" s="274">
        <v>5090</v>
      </c>
      <c r="B5091" s="275" t="s">
        <v>5627</v>
      </c>
      <c r="C5091" s="282" t="s">
        <v>5637</v>
      </c>
      <c r="D5091" s="282">
        <v>0</v>
      </c>
      <c r="E5091" s="282">
        <v>5000</v>
      </c>
      <c r="F5091" s="282" t="s">
        <v>5638</v>
      </c>
      <c r="G5091" s="282">
        <v>1</v>
      </c>
      <c r="H5091" s="282">
        <f>'Binning-NTC-Derating'!K119</f>
        <v>2920</v>
      </c>
      <c r="I5091" s="276" t="s">
        <v>6345</v>
      </c>
      <c r="J5091" s="276">
        <f t="shared" si="82"/>
        <v>2920</v>
      </c>
      <c r="K5091" s="277"/>
    </row>
    <row r="5092" spans="1:11" x14ac:dyDescent="0.15">
      <c r="A5092" s="274">
        <v>5091</v>
      </c>
      <c r="B5092" s="275" t="s">
        <v>5628</v>
      </c>
      <c r="C5092" s="282" t="s">
        <v>5637</v>
      </c>
      <c r="D5092" s="282">
        <v>0</v>
      </c>
      <c r="E5092" s="282">
        <v>5000</v>
      </c>
      <c r="F5092" s="282" t="s">
        <v>5638</v>
      </c>
      <c r="G5092" s="282">
        <v>1</v>
      </c>
      <c r="H5092" s="282">
        <f>'Binning-NTC-Derating'!K120</f>
        <v>2920</v>
      </c>
      <c r="I5092" s="276" t="s">
        <v>6345</v>
      </c>
      <c r="J5092" s="276">
        <f t="shared" si="82"/>
        <v>2920</v>
      </c>
      <c r="K5092" s="277"/>
    </row>
    <row r="5093" spans="1:11" x14ac:dyDescent="0.15">
      <c r="A5093" s="274">
        <v>5092</v>
      </c>
      <c r="B5093" s="275" t="s">
        <v>5629</v>
      </c>
      <c r="C5093" s="282" t="s">
        <v>5637</v>
      </c>
      <c r="D5093" s="282">
        <v>0</v>
      </c>
      <c r="E5093" s="282">
        <v>5000</v>
      </c>
      <c r="F5093" s="282" t="s">
        <v>5638</v>
      </c>
      <c r="G5093" s="282">
        <v>1</v>
      </c>
      <c r="H5093" s="282" t="str">
        <f>IF('Binning-NTC-Derating'!K124="","",'Binning-NTC-Derating'!K124)</f>
        <v/>
      </c>
      <c r="I5093" s="276" t="s">
        <v>6345</v>
      </c>
      <c r="J5093" s="276">
        <f t="shared" si="82"/>
        <v>65535</v>
      </c>
      <c r="K5093" s="277"/>
    </row>
    <row r="5094" spans="1:11" x14ac:dyDescent="0.15">
      <c r="A5094" s="274">
        <v>5093</v>
      </c>
      <c r="B5094" s="275" t="s">
        <v>5630</v>
      </c>
      <c r="C5094" s="282" t="s">
        <v>5637</v>
      </c>
      <c r="D5094" s="282">
        <v>0</v>
      </c>
      <c r="E5094" s="282">
        <v>5000</v>
      </c>
      <c r="F5094" s="282" t="s">
        <v>5638</v>
      </c>
      <c r="G5094" s="282">
        <v>1</v>
      </c>
      <c r="H5094" s="282">
        <f>'Binning-NTC-Derating'!K125</f>
        <v>2920</v>
      </c>
      <c r="I5094" s="276" t="s">
        <v>6345</v>
      </c>
      <c r="J5094" s="276">
        <f t="shared" si="82"/>
        <v>2920</v>
      </c>
      <c r="K5094" s="277"/>
    </row>
    <row r="5095" spans="1:11" x14ac:dyDescent="0.15">
      <c r="A5095" s="274">
        <v>5094</v>
      </c>
      <c r="B5095" s="275" t="s">
        <v>5631</v>
      </c>
      <c r="C5095" s="282" t="s">
        <v>5637</v>
      </c>
      <c r="D5095" s="282">
        <v>0</v>
      </c>
      <c r="E5095" s="282">
        <v>5000</v>
      </c>
      <c r="F5095" s="282" t="s">
        <v>5638</v>
      </c>
      <c r="G5095" s="282">
        <v>1</v>
      </c>
      <c r="H5095" s="282">
        <f>'Binning-NTC-Derating'!K126</f>
        <v>2920</v>
      </c>
      <c r="I5095" s="276" t="s">
        <v>6345</v>
      </c>
      <c r="J5095" s="276">
        <f t="shared" si="82"/>
        <v>2920</v>
      </c>
      <c r="K5095" s="277"/>
    </row>
    <row r="5096" spans="1:11" x14ac:dyDescent="0.15">
      <c r="A5096" s="274">
        <v>5095</v>
      </c>
      <c r="B5096" s="275" t="s">
        <v>5632</v>
      </c>
      <c r="C5096" s="282" t="s">
        <v>5637</v>
      </c>
      <c r="D5096" s="282">
        <v>0</v>
      </c>
      <c r="E5096" s="282">
        <v>5000</v>
      </c>
      <c r="F5096" s="282" t="s">
        <v>5638</v>
      </c>
      <c r="G5096" s="282">
        <v>1</v>
      </c>
      <c r="H5096" s="282">
        <f>'Binning-NTC-Derating'!K127</f>
        <v>2920</v>
      </c>
      <c r="I5096" s="276" t="s">
        <v>6345</v>
      </c>
      <c r="J5096" s="276">
        <f t="shared" si="82"/>
        <v>2920</v>
      </c>
      <c r="K5096" s="277"/>
    </row>
    <row r="5097" spans="1:11" x14ac:dyDescent="0.15">
      <c r="A5097" s="274">
        <v>5096</v>
      </c>
      <c r="B5097" s="275" t="s">
        <v>5633</v>
      </c>
      <c r="C5097" s="282" t="s">
        <v>5637</v>
      </c>
      <c r="D5097" s="282">
        <v>0</v>
      </c>
      <c r="E5097" s="282">
        <v>5000</v>
      </c>
      <c r="F5097" s="282" t="s">
        <v>5638</v>
      </c>
      <c r="G5097" s="282">
        <v>1</v>
      </c>
      <c r="H5097" s="282">
        <f>'Binning-NTC-Derating'!K128</f>
        <v>2920</v>
      </c>
      <c r="I5097" s="276" t="s">
        <v>6345</v>
      </c>
      <c r="J5097" s="276">
        <f t="shared" si="82"/>
        <v>2920</v>
      </c>
      <c r="K5097" s="277"/>
    </row>
    <row r="5098" spans="1:11" x14ac:dyDescent="0.15">
      <c r="A5098" s="274">
        <v>5097</v>
      </c>
      <c r="B5098" s="275" t="s">
        <v>5634</v>
      </c>
      <c r="C5098" s="282" t="s">
        <v>5637</v>
      </c>
      <c r="D5098" s="282">
        <v>0</v>
      </c>
      <c r="E5098" s="282">
        <v>5000</v>
      </c>
      <c r="F5098" s="282" t="s">
        <v>5638</v>
      </c>
      <c r="G5098" s="282">
        <v>1</v>
      </c>
      <c r="H5098" s="282">
        <f>'Binning-NTC-Derating'!K129</f>
        <v>2920</v>
      </c>
      <c r="I5098" s="276" t="s">
        <v>6345</v>
      </c>
      <c r="J5098" s="276">
        <f t="shared" si="82"/>
        <v>2920</v>
      </c>
      <c r="K5098" s="277"/>
    </row>
    <row r="5099" spans="1:11" x14ac:dyDescent="0.15">
      <c r="A5099" s="274">
        <v>5098</v>
      </c>
      <c r="B5099" s="275" t="s">
        <v>5635</v>
      </c>
      <c r="C5099" s="282" t="s">
        <v>5637</v>
      </c>
      <c r="D5099" s="282">
        <v>0</v>
      </c>
      <c r="E5099" s="282">
        <v>5000</v>
      </c>
      <c r="F5099" s="282" t="s">
        <v>5638</v>
      </c>
      <c r="G5099" s="282">
        <v>1</v>
      </c>
      <c r="H5099" s="282">
        <f>'Binning-NTC-Derating'!K130</f>
        <v>2920</v>
      </c>
      <c r="I5099" s="276" t="s">
        <v>6345</v>
      </c>
      <c r="J5099" s="276">
        <f t="shared" si="82"/>
        <v>2920</v>
      </c>
      <c r="K5099" s="277"/>
    </row>
    <row r="5100" spans="1:11" x14ac:dyDescent="0.15">
      <c r="A5100" s="274">
        <v>5099</v>
      </c>
      <c r="B5100" s="275" t="s">
        <v>5636</v>
      </c>
      <c r="C5100" s="282" t="s">
        <v>5637</v>
      </c>
      <c r="D5100" s="282">
        <v>0</v>
      </c>
      <c r="E5100" s="282">
        <v>5000</v>
      </c>
      <c r="F5100" s="282" t="s">
        <v>5638</v>
      </c>
      <c r="G5100" s="282">
        <v>1</v>
      </c>
      <c r="H5100" s="282">
        <f>'Binning-NTC-Derating'!K131</f>
        <v>2920</v>
      </c>
      <c r="I5100" s="276" t="s">
        <v>6345</v>
      </c>
      <c r="J5100" s="276">
        <f t="shared" si="82"/>
        <v>2920</v>
      </c>
      <c r="K5100" s="277"/>
    </row>
    <row r="5101" spans="1:11" x14ac:dyDescent="0.15">
      <c r="A5101" s="274">
        <v>5100</v>
      </c>
      <c r="B5101" s="275" t="s">
        <v>5639</v>
      </c>
      <c r="C5101" s="275" t="s">
        <v>4890</v>
      </c>
      <c r="D5101" s="275" t="s">
        <v>457</v>
      </c>
      <c r="E5101" s="275" t="s">
        <v>4890</v>
      </c>
      <c r="F5101" s="275" t="s">
        <v>457</v>
      </c>
      <c r="G5101" s="275" t="s">
        <v>4890</v>
      </c>
      <c r="H5101" s="275" t="str">
        <f>'Binning-NTC-Derating'!O1</f>
        <v>Matrix Controller 1</v>
      </c>
      <c r="I5101" s="276" t="s">
        <v>6327</v>
      </c>
      <c r="J5101" s="276"/>
      <c r="K5101" s="277"/>
    </row>
    <row r="5102" spans="1:11" x14ac:dyDescent="0.15">
      <c r="A5102" s="274">
        <v>5101</v>
      </c>
      <c r="B5102" s="275" t="s">
        <v>5640</v>
      </c>
      <c r="C5102" s="275" t="s">
        <v>4890</v>
      </c>
      <c r="D5102" s="275" t="s">
        <v>457</v>
      </c>
      <c r="E5102" s="275" t="s">
        <v>4890</v>
      </c>
      <c r="F5102" s="275" t="s">
        <v>457</v>
      </c>
      <c r="G5102" s="275" t="s">
        <v>4890</v>
      </c>
      <c r="H5102" s="275" t="str">
        <f>'Binning-NTC-Derating'!O12</f>
        <v>Matrix Controller 1</v>
      </c>
      <c r="I5102" s="276" t="s">
        <v>6328</v>
      </c>
      <c r="J5102" s="276"/>
      <c r="K5102" s="277"/>
    </row>
    <row r="5103" spans="1:11" x14ac:dyDescent="0.15">
      <c r="A5103" s="274">
        <v>5102</v>
      </c>
      <c r="B5103" s="275" t="s">
        <v>5641</v>
      </c>
      <c r="C5103" s="275" t="s">
        <v>4890</v>
      </c>
      <c r="D5103" s="275" t="s">
        <v>457</v>
      </c>
      <c r="E5103" s="275" t="s">
        <v>4890</v>
      </c>
      <c r="F5103" s="275" t="s">
        <v>457</v>
      </c>
      <c r="G5103" s="275" t="s">
        <v>4890</v>
      </c>
      <c r="H5103" s="275" t="str">
        <f>'Binning-NTC-Derating'!O23</f>
        <v>Matrix Controller 1</v>
      </c>
      <c r="I5103" s="276" t="s">
        <v>6329</v>
      </c>
      <c r="J5103" s="276"/>
      <c r="K5103" s="277"/>
    </row>
    <row r="5104" spans="1:11" x14ac:dyDescent="0.15">
      <c r="A5104" s="274">
        <v>5103</v>
      </c>
      <c r="B5104" s="275" t="s">
        <v>5642</v>
      </c>
      <c r="C5104" s="275" t="s">
        <v>4890</v>
      </c>
      <c r="D5104" s="275" t="s">
        <v>457</v>
      </c>
      <c r="E5104" s="275" t="s">
        <v>4890</v>
      </c>
      <c r="F5104" s="275" t="s">
        <v>457</v>
      </c>
      <c r="G5104" s="275" t="s">
        <v>4890</v>
      </c>
      <c r="H5104" s="275" t="str">
        <f>'Binning-NTC-Derating'!O34</f>
        <v>Matrix Controller 1</v>
      </c>
      <c r="I5104" s="276" t="s">
        <v>6330</v>
      </c>
      <c r="J5104" s="276"/>
      <c r="K5104" s="277"/>
    </row>
    <row r="5105" spans="1:11" x14ac:dyDescent="0.15">
      <c r="A5105" s="274">
        <v>5104</v>
      </c>
      <c r="B5105" s="275" t="s">
        <v>5643</v>
      </c>
      <c r="C5105" s="275" t="s">
        <v>4890</v>
      </c>
      <c r="D5105" s="275" t="s">
        <v>457</v>
      </c>
      <c r="E5105" s="275" t="s">
        <v>4890</v>
      </c>
      <c r="F5105" s="275" t="s">
        <v>457</v>
      </c>
      <c r="G5105" s="275" t="s">
        <v>4890</v>
      </c>
      <c r="H5105" s="275" t="str">
        <f>'Binning-NTC-Derating'!O45</f>
        <v>Matrix Controller 1</v>
      </c>
      <c r="I5105" s="276" t="s">
        <v>6331</v>
      </c>
      <c r="J5105" s="276"/>
      <c r="K5105" s="277"/>
    </row>
    <row r="5106" spans="1:11" x14ac:dyDescent="0.15">
      <c r="A5106" s="274">
        <v>5105</v>
      </c>
      <c r="B5106" s="275" t="s">
        <v>5644</v>
      </c>
      <c r="C5106" s="275" t="s">
        <v>4890</v>
      </c>
      <c r="D5106" s="275" t="s">
        <v>457</v>
      </c>
      <c r="E5106" s="275" t="s">
        <v>4890</v>
      </c>
      <c r="F5106" s="275" t="s">
        <v>457</v>
      </c>
      <c r="G5106" s="275" t="s">
        <v>4890</v>
      </c>
      <c r="H5106" s="275" t="str">
        <f>'Binning-NTC-Derating'!O56</f>
        <v>Matrix Controller 1</v>
      </c>
      <c r="I5106" s="276" t="s">
        <v>6332</v>
      </c>
      <c r="J5106" s="276"/>
      <c r="K5106" s="277"/>
    </row>
    <row r="5107" spans="1:11" x14ac:dyDescent="0.15">
      <c r="A5107" s="274">
        <v>5106</v>
      </c>
      <c r="B5107" s="275" t="s">
        <v>5645</v>
      </c>
      <c r="C5107" s="275" t="s">
        <v>4890</v>
      </c>
      <c r="D5107" s="275" t="s">
        <v>457</v>
      </c>
      <c r="E5107" s="275" t="s">
        <v>4890</v>
      </c>
      <c r="F5107" s="275" t="s">
        <v>457</v>
      </c>
      <c r="G5107" s="275" t="s">
        <v>4890</v>
      </c>
      <c r="H5107" s="275" t="str">
        <f>'Binning-NTC-Derating'!O67</f>
        <v>Matrix Controller 1</v>
      </c>
      <c r="I5107" s="276" t="s">
        <v>6333</v>
      </c>
      <c r="J5107" s="276"/>
      <c r="K5107" s="277"/>
    </row>
    <row r="5108" spans="1:11" x14ac:dyDescent="0.15">
      <c r="A5108" s="274">
        <v>5107</v>
      </c>
      <c r="B5108" s="275" t="s">
        <v>5646</v>
      </c>
      <c r="C5108" s="275" t="s">
        <v>4890</v>
      </c>
      <c r="D5108" s="275" t="s">
        <v>457</v>
      </c>
      <c r="E5108" s="275" t="s">
        <v>4890</v>
      </c>
      <c r="F5108" s="275" t="s">
        <v>457</v>
      </c>
      <c r="G5108" s="275" t="s">
        <v>4890</v>
      </c>
      <c r="H5108" s="275" t="str">
        <f>'Binning-NTC-Derating'!O78</f>
        <v>Matrix Controller 1</v>
      </c>
      <c r="I5108" s="276" t="s">
        <v>6334</v>
      </c>
      <c r="J5108" s="276"/>
      <c r="K5108" s="277"/>
    </row>
    <row r="5109" spans="1:11" x14ac:dyDescent="0.15">
      <c r="A5109" s="274">
        <v>5108</v>
      </c>
      <c r="B5109" s="275" t="s">
        <v>5647</v>
      </c>
      <c r="C5109" s="275" t="s">
        <v>4890</v>
      </c>
      <c r="D5109" s="275" t="s">
        <v>457</v>
      </c>
      <c r="E5109" s="275" t="s">
        <v>4890</v>
      </c>
      <c r="F5109" s="275" t="s">
        <v>457</v>
      </c>
      <c r="G5109" s="275" t="s">
        <v>4890</v>
      </c>
      <c r="H5109" s="275" t="str">
        <f>'Binning-NTC-Derating'!O89</f>
        <v>Matrix Controller 1</v>
      </c>
      <c r="I5109" s="276" t="s">
        <v>6335</v>
      </c>
      <c r="J5109" s="276"/>
      <c r="K5109" s="277"/>
    </row>
    <row r="5110" spans="1:11" x14ac:dyDescent="0.15">
      <c r="A5110" s="274">
        <v>5109</v>
      </c>
      <c r="B5110" s="275" t="s">
        <v>5648</v>
      </c>
      <c r="C5110" s="275" t="s">
        <v>4890</v>
      </c>
      <c r="D5110" s="275" t="s">
        <v>457</v>
      </c>
      <c r="E5110" s="275" t="s">
        <v>4890</v>
      </c>
      <c r="F5110" s="275" t="s">
        <v>457</v>
      </c>
      <c r="G5110" s="275" t="s">
        <v>4890</v>
      </c>
      <c r="H5110" s="275" t="str">
        <f>'Binning-NTC-Derating'!O100</f>
        <v>Matrix Controller 1</v>
      </c>
      <c r="I5110" s="276" t="s">
        <v>6336</v>
      </c>
      <c r="J5110" s="276"/>
      <c r="K5110" s="277"/>
    </row>
    <row r="5111" spans="1:11" x14ac:dyDescent="0.15">
      <c r="A5111" s="274">
        <v>5110</v>
      </c>
      <c r="B5111" s="275" t="s">
        <v>5649</v>
      </c>
      <c r="C5111" s="275" t="s">
        <v>4890</v>
      </c>
      <c r="D5111" s="275" t="s">
        <v>457</v>
      </c>
      <c r="E5111" s="275" t="s">
        <v>4890</v>
      </c>
      <c r="F5111" s="275" t="s">
        <v>457</v>
      </c>
      <c r="G5111" s="275" t="s">
        <v>4890</v>
      </c>
      <c r="H5111" s="275" t="str">
        <f>'Binning-NTC-Derating'!O111</f>
        <v>Matrix Controller 1</v>
      </c>
      <c r="I5111" s="276" t="s">
        <v>6337</v>
      </c>
      <c r="J5111" s="276"/>
      <c r="K5111" s="277"/>
    </row>
    <row r="5112" spans="1:11" x14ac:dyDescent="0.15">
      <c r="A5112" s="274">
        <v>5111</v>
      </c>
      <c r="B5112" s="275" t="s">
        <v>5650</v>
      </c>
      <c r="C5112" s="275" t="s">
        <v>4890</v>
      </c>
      <c r="D5112" s="275" t="s">
        <v>457</v>
      </c>
      <c r="E5112" s="275" t="s">
        <v>4890</v>
      </c>
      <c r="F5112" s="275" t="s">
        <v>457</v>
      </c>
      <c r="G5112" s="275" t="s">
        <v>4890</v>
      </c>
      <c r="H5112" s="275" t="str">
        <f>'Binning-NTC-Derating'!O122</f>
        <v>Matrix Controller 1</v>
      </c>
      <c r="I5112" s="276" t="s">
        <v>6338</v>
      </c>
      <c r="J5112" s="276"/>
      <c r="K5112" s="277"/>
    </row>
    <row r="5113" spans="1:11" x14ac:dyDescent="0.15">
      <c r="A5113" s="274">
        <v>5112</v>
      </c>
      <c r="B5113" s="275" t="s">
        <v>6026</v>
      </c>
      <c r="C5113" s="275" t="s">
        <v>2707</v>
      </c>
      <c r="D5113" s="275" t="s">
        <v>457</v>
      </c>
      <c r="E5113" s="275" t="s">
        <v>2707</v>
      </c>
      <c r="F5113" s="275" t="s">
        <v>457</v>
      </c>
      <c r="G5113" s="275" t="s">
        <v>2707</v>
      </c>
      <c r="H5113" s="275" t="str">
        <f>'Binning-NTC-Derating'!O133</f>
        <v>NU</v>
      </c>
      <c r="I5113" s="276" t="s">
        <v>6339</v>
      </c>
      <c r="J5113" s="276"/>
      <c r="K5113" s="277"/>
    </row>
    <row r="5114" spans="1:11" x14ac:dyDescent="0.15">
      <c r="A5114" s="274">
        <v>5113</v>
      </c>
      <c r="B5114" s="275" t="s">
        <v>5722</v>
      </c>
      <c r="C5114" s="275" t="s">
        <v>5723</v>
      </c>
      <c r="D5114" s="275">
        <v>0</v>
      </c>
      <c r="E5114" s="275">
        <v>255</v>
      </c>
      <c r="F5114" s="275" t="s">
        <v>225</v>
      </c>
      <c r="G5114" s="275">
        <v>1</v>
      </c>
      <c r="H5114" s="275">
        <f>'Binning-NTC-Derating'!N5</f>
        <v>250</v>
      </c>
      <c r="I5114" s="276" t="s">
        <v>6346</v>
      </c>
      <c r="J5114" s="276">
        <f>IF(H5114="NU",65535,H5114)</f>
        <v>250</v>
      </c>
      <c r="K5114" s="277"/>
    </row>
    <row r="5115" spans="1:11" x14ac:dyDescent="0.15">
      <c r="A5115" s="274">
        <v>5114</v>
      </c>
      <c r="B5115" s="275" t="s">
        <v>5651</v>
      </c>
      <c r="C5115" s="275" t="s">
        <v>5723</v>
      </c>
      <c r="D5115" s="275">
        <v>0</v>
      </c>
      <c r="E5115" s="275">
        <v>255</v>
      </c>
      <c r="F5115" s="275" t="s">
        <v>225</v>
      </c>
      <c r="G5115" s="275">
        <v>1</v>
      </c>
      <c r="H5115" s="275">
        <f>'Binning-NTC-Derating'!N6</f>
        <v>210</v>
      </c>
      <c r="I5115" s="276" t="s">
        <v>6346</v>
      </c>
      <c r="J5115" s="276">
        <f t="shared" ref="J5115:J5178" si="83">IF(H5115="NU",65535,H5115)</f>
        <v>210</v>
      </c>
      <c r="K5115" s="277"/>
    </row>
    <row r="5116" spans="1:11" x14ac:dyDescent="0.15">
      <c r="A5116" s="274">
        <v>5115</v>
      </c>
      <c r="B5116" s="275" t="s">
        <v>5652</v>
      </c>
      <c r="C5116" s="275" t="s">
        <v>5723</v>
      </c>
      <c r="D5116" s="275">
        <v>0</v>
      </c>
      <c r="E5116" s="275">
        <v>255</v>
      </c>
      <c r="F5116" s="275" t="s">
        <v>225</v>
      </c>
      <c r="G5116" s="275">
        <v>1</v>
      </c>
      <c r="H5116" s="275">
        <f>'Binning-NTC-Derating'!N7</f>
        <v>170</v>
      </c>
      <c r="I5116" s="276" t="s">
        <v>6346</v>
      </c>
      <c r="J5116" s="276">
        <f t="shared" si="83"/>
        <v>170</v>
      </c>
      <c r="K5116" s="277"/>
    </row>
    <row r="5117" spans="1:11" x14ac:dyDescent="0.15">
      <c r="A5117" s="274">
        <v>5116</v>
      </c>
      <c r="B5117" s="275" t="s">
        <v>5653</v>
      </c>
      <c r="C5117" s="275" t="s">
        <v>5723</v>
      </c>
      <c r="D5117" s="275">
        <v>0</v>
      </c>
      <c r="E5117" s="275">
        <v>255</v>
      </c>
      <c r="F5117" s="275" t="s">
        <v>225</v>
      </c>
      <c r="G5117" s="275">
        <v>1</v>
      </c>
      <c r="H5117" s="275">
        <f>'Binning-NTC-Derating'!N8</f>
        <v>130</v>
      </c>
      <c r="I5117" s="276" t="s">
        <v>6346</v>
      </c>
      <c r="J5117" s="276">
        <f t="shared" si="83"/>
        <v>130</v>
      </c>
      <c r="K5117" s="277"/>
    </row>
    <row r="5118" spans="1:11" x14ac:dyDescent="0.15">
      <c r="A5118" s="274">
        <v>5117</v>
      </c>
      <c r="B5118" s="275" t="s">
        <v>5654</v>
      </c>
      <c r="C5118" s="275" t="s">
        <v>5723</v>
      </c>
      <c r="D5118" s="275">
        <v>0</v>
      </c>
      <c r="E5118" s="275">
        <v>255</v>
      </c>
      <c r="F5118" s="275" t="s">
        <v>225</v>
      </c>
      <c r="G5118" s="275">
        <v>1</v>
      </c>
      <c r="H5118" s="275">
        <f>'Binning-NTC-Derating'!N9</f>
        <v>90</v>
      </c>
      <c r="I5118" s="276" t="s">
        <v>6346</v>
      </c>
      <c r="J5118" s="276">
        <f t="shared" si="83"/>
        <v>90</v>
      </c>
      <c r="K5118" s="277"/>
    </row>
    <row r="5119" spans="1:11" x14ac:dyDescent="0.15">
      <c r="A5119" s="274">
        <v>5118</v>
      </c>
      <c r="B5119" s="275" t="s">
        <v>5655</v>
      </c>
      <c r="C5119" s="275" t="s">
        <v>5723</v>
      </c>
      <c r="D5119" s="275">
        <v>0</v>
      </c>
      <c r="E5119" s="275">
        <v>255</v>
      </c>
      <c r="F5119" s="275" t="s">
        <v>225</v>
      </c>
      <c r="G5119" s="275">
        <v>1</v>
      </c>
      <c r="H5119" s="275">
        <f>'Binning-NTC-Derating'!N10</f>
        <v>50</v>
      </c>
      <c r="I5119" s="276" t="s">
        <v>6346</v>
      </c>
      <c r="J5119" s="276">
        <f t="shared" si="83"/>
        <v>50</v>
      </c>
      <c r="K5119" s="277"/>
    </row>
    <row r="5120" spans="1:11" x14ac:dyDescent="0.15">
      <c r="A5120" s="274">
        <v>5119</v>
      </c>
      <c r="B5120" s="275" t="s">
        <v>5656</v>
      </c>
      <c r="C5120" s="275" t="s">
        <v>5723</v>
      </c>
      <c r="D5120" s="275">
        <v>0</v>
      </c>
      <c r="E5120" s="275">
        <v>255</v>
      </c>
      <c r="F5120" s="275" t="s">
        <v>225</v>
      </c>
      <c r="G5120" s="275">
        <v>1</v>
      </c>
      <c r="H5120" s="275">
        <f>'Binning-NTC-Derating'!N16</f>
        <v>250</v>
      </c>
      <c r="I5120" s="276" t="s">
        <v>6346</v>
      </c>
      <c r="J5120" s="276">
        <f t="shared" si="83"/>
        <v>250</v>
      </c>
      <c r="K5120" s="277"/>
    </row>
    <row r="5121" spans="1:11" x14ac:dyDescent="0.15">
      <c r="A5121" s="274">
        <v>5120</v>
      </c>
      <c r="B5121" s="275" t="s">
        <v>5657</v>
      </c>
      <c r="C5121" s="275" t="s">
        <v>5723</v>
      </c>
      <c r="D5121" s="275">
        <v>0</v>
      </c>
      <c r="E5121" s="275">
        <v>255</v>
      </c>
      <c r="F5121" s="275" t="s">
        <v>225</v>
      </c>
      <c r="G5121" s="275">
        <v>1</v>
      </c>
      <c r="H5121" s="275">
        <f>'Binning-NTC-Derating'!N17</f>
        <v>210</v>
      </c>
      <c r="I5121" s="276" t="s">
        <v>6346</v>
      </c>
      <c r="J5121" s="276">
        <f t="shared" si="83"/>
        <v>210</v>
      </c>
      <c r="K5121" s="277"/>
    </row>
    <row r="5122" spans="1:11" x14ac:dyDescent="0.15">
      <c r="A5122" s="274">
        <v>5121</v>
      </c>
      <c r="B5122" s="275" t="s">
        <v>5658</v>
      </c>
      <c r="C5122" s="275" t="s">
        <v>5723</v>
      </c>
      <c r="D5122" s="275">
        <v>0</v>
      </c>
      <c r="E5122" s="275">
        <v>255</v>
      </c>
      <c r="F5122" s="275" t="s">
        <v>225</v>
      </c>
      <c r="G5122" s="275">
        <v>1</v>
      </c>
      <c r="H5122" s="275">
        <f>'Binning-NTC-Derating'!N18</f>
        <v>170</v>
      </c>
      <c r="I5122" s="276" t="s">
        <v>6346</v>
      </c>
      <c r="J5122" s="276">
        <f t="shared" si="83"/>
        <v>170</v>
      </c>
      <c r="K5122" s="277"/>
    </row>
    <row r="5123" spans="1:11" x14ac:dyDescent="0.15">
      <c r="A5123" s="274">
        <v>5122</v>
      </c>
      <c r="B5123" s="275" t="s">
        <v>5659</v>
      </c>
      <c r="C5123" s="275" t="s">
        <v>5723</v>
      </c>
      <c r="D5123" s="275">
        <v>0</v>
      </c>
      <c r="E5123" s="275">
        <v>255</v>
      </c>
      <c r="F5123" s="275" t="s">
        <v>225</v>
      </c>
      <c r="G5123" s="275">
        <v>1</v>
      </c>
      <c r="H5123" s="275">
        <f>'Binning-NTC-Derating'!N19</f>
        <v>130</v>
      </c>
      <c r="I5123" s="276" t="s">
        <v>6346</v>
      </c>
      <c r="J5123" s="276">
        <f t="shared" si="83"/>
        <v>130</v>
      </c>
      <c r="K5123" s="277"/>
    </row>
    <row r="5124" spans="1:11" x14ac:dyDescent="0.15">
      <c r="A5124" s="274">
        <v>5123</v>
      </c>
      <c r="B5124" s="275" t="s">
        <v>5660</v>
      </c>
      <c r="C5124" s="275" t="s">
        <v>5723</v>
      </c>
      <c r="D5124" s="275">
        <v>0</v>
      </c>
      <c r="E5124" s="275">
        <v>255</v>
      </c>
      <c r="F5124" s="275" t="s">
        <v>225</v>
      </c>
      <c r="G5124" s="275">
        <v>1</v>
      </c>
      <c r="H5124" s="275">
        <f>'Binning-NTC-Derating'!N20</f>
        <v>90</v>
      </c>
      <c r="I5124" s="276" t="s">
        <v>6346</v>
      </c>
      <c r="J5124" s="276">
        <f t="shared" si="83"/>
        <v>90</v>
      </c>
      <c r="K5124" s="277"/>
    </row>
    <row r="5125" spans="1:11" x14ac:dyDescent="0.15">
      <c r="A5125" s="274">
        <v>5124</v>
      </c>
      <c r="B5125" s="275" t="s">
        <v>5661</v>
      </c>
      <c r="C5125" s="275" t="s">
        <v>5723</v>
      </c>
      <c r="D5125" s="275">
        <v>0</v>
      </c>
      <c r="E5125" s="275">
        <v>255</v>
      </c>
      <c r="F5125" s="275" t="s">
        <v>225</v>
      </c>
      <c r="G5125" s="275">
        <v>1</v>
      </c>
      <c r="H5125" s="275">
        <f>'Binning-NTC-Derating'!N21</f>
        <v>50</v>
      </c>
      <c r="I5125" s="276" t="s">
        <v>6346</v>
      </c>
      <c r="J5125" s="276">
        <f t="shared" si="83"/>
        <v>50</v>
      </c>
      <c r="K5125" s="277"/>
    </row>
    <row r="5126" spans="1:11" x14ac:dyDescent="0.15">
      <c r="A5126" s="274">
        <v>5125</v>
      </c>
      <c r="B5126" s="275" t="s">
        <v>5662</v>
      </c>
      <c r="C5126" s="275" t="s">
        <v>5723</v>
      </c>
      <c r="D5126" s="275">
        <v>0</v>
      </c>
      <c r="E5126" s="275">
        <v>255</v>
      </c>
      <c r="F5126" s="275" t="s">
        <v>225</v>
      </c>
      <c r="G5126" s="275">
        <v>1</v>
      </c>
      <c r="H5126" s="275">
        <f>'Binning-NTC-Derating'!N27</f>
        <v>250</v>
      </c>
      <c r="I5126" s="276" t="s">
        <v>6346</v>
      </c>
      <c r="J5126" s="276">
        <f t="shared" si="83"/>
        <v>250</v>
      </c>
      <c r="K5126" s="277"/>
    </row>
    <row r="5127" spans="1:11" x14ac:dyDescent="0.15">
      <c r="A5127" s="274">
        <v>5126</v>
      </c>
      <c r="B5127" s="275" t="s">
        <v>5663</v>
      </c>
      <c r="C5127" s="275" t="s">
        <v>5723</v>
      </c>
      <c r="D5127" s="275">
        <v>0</v>
      </c>
      <c r="E5127" s="275">
        <v>255</v>
      </c>
      <c r="F5127" s="275" t="s">
        <v>225</v>
      </c>
      <c r="G5127" s="275">
        <v>1</v>
      </c>
      <c r="H5127" s="275">
        <f>'Binning-NTC-Derating'!N28</f>
        <v>210</v>
      </c>
      <c r="I5127" s="276" t="s">
        <v>6346</v>
      </c>
      <c r="J5127" s="276">
        <f t="shared" si="83"/>
        <v>210</v>
      </c>
      <c r="K5127" s="277"/>
    </row>
    <row r="5128" spans="1:11" x14ac:dyDescent="0.15">
      <c r="A5128" s="274">
        <v>5127</v>
      </c>
      <c r="B5128" s="275" t="s">
        <v>5664</v>
      </c>
      <c r="C5128" s="275" t="s">
        <v>5723</v>
      </c>
      <c r="D5128" s="275">
        <v>0</v>
      </c>
      <c r="E5128" s="275">
        <v>255</v>
      </c>
      <c r="F5128" s="275" t="s">
        <v>225</v>
      </c>
      <c r="G5128" s="275">
        <v>1</v>
      </c>
      <c r="H5128" s="275">
        <f>'Binning-NTC-Derating'!N29</f>
        <v>170</v>
      </c>
      <c r="I5128" s="276" t="s">
        <v>6346</v>
      </c>
      <c r="J5128" s="276">
        <f t="shared" si="83"/>
        <v>170</v>
      </c>
      <c r="K5128" s="277"/>
    </row>
    <row r="5129" spans="1:11" x14ac:dyDescent="0.15">
      <c r="A5129" s="274">
        <v>5128</v>
      </c>
      <c r="B5129" s="275" t="s">
        <v>5665</v>
      </c>
      <c r="C5129" s="275" t="s">
        <v>5723</v>
      </c>
      <c r="D5129" s="275">
        <v>0</v>
      </c>
      <c r="E5129" s="275">
        <v>255</v>
      </c>
      <c r="F5129" s="275" t="s">
        <v>225</v>
      </c>
      <c r="G5129" s="275">
        <v>1</v>
      </c>
      <c r="H5129" s="275">
        <f>'Binning-NTC-Derating'!N30</f>
        <v>130</v>
      </c>
      <c r="I5129" s="276" t="s">
        <v>6346</v>
      </c>
      <c r="J5129" s="276">
        <f t="shared" si="83"/>
        <v>130</v>
      </c>
      <c r="K5129" s="277"/>
    </row>
    <row r="5130" spans="1:11" x14ac:dyDescent="0.15">
      <c r="A5130" s="274">
        <v>5129</v>
      </c>
      <c r="B5130" s="275" t="s">
        <v>5666</v>
      </c>
      <c r="C5130" s="275" t="s">
        <v>5723</v>
      </c>
      <c r="D5130" s="275">
        <v>0</v>
      </c>
      <c r="E5130" s="275">
        <v>255</v>
      </c>
      <c r="F5130" s="275" t="s">
        <v>225</v>
      </c>
      <c r="G5130" s="275">
        <v>1</v>
      </c>
      <c r="H5130" s="275">
        <f>'Binning-NTC-Derating'!N31</f>
        <v>90</v>
      </c>
      <c r="I5130" s="276" t="s">
        <v>6346</v>
      </c>
      <c r="J5130" s="276">
        <f t="shared" si="83"/>
        <v>90</v>
      </c>
      <c r="K5130" s="277"/>
    </row>
    <row r="5131" spans="1:11" x14ac:dyDescent="0.15">
      <c r="A5131" s="274">
        <v>5130</v>
      </c>
      <c r="B5131" s="275" t="s">
        <v>5667</v>
      </c>
      <c r="C5131" s="275" t="s">
        <v>5723</v>
      </c>
      <c r="D5131" s="275">
        <v>0</v>
      </c>
      <c r="E5131" s="275">
        <v>255</v>
      </c>
      <c r="F5131" s="275" t="s">
        <v>225</v>
      </c>
      <c r="G5131" s="275">
        <v>1</v>
      </c>
      <c r="H5131" s="275">
        <f>'Binning-NTC-Derating'!N32</f>
        <v>50</v>
      </c>
      <c r="I5131" s="276" t="s">
        <v>6346</v>
      </c>
      <c r="J5131" s="276">
        <f t="shared" si="83"/>
        <v>50</v>
      </c>
      <c r="K5131" s="277"/>
    </row>
    <row r="5132" spans="1:11" x14ac:dyDescent="0.15">
      <c r="A5132" s="274">
        <v>5131</v>
      </c>
      <c r="B5132" s="275" t="s">
        <v>5668</v>
      </c>
      <c r="C5132" s="275" t="s">
        <v>5723</v>
      </c>
      <c r="D5132" s="275">
        <v>0</v>
      </c>
      <c r="E5132" s="275">
        <v>255</v>
      </c>
      <c r="F5132" s="275" t="s">
        <v>225</v>
      </c>
      <c r="G5132" s="275">
        <v>1</v>
      </c>
      <c r="H5132" s="275">
        <f>'Binning-NTC-Derating'!N38</f>
        <v>250</v>
      </c>
      <c r="I5132" s="276" t="s">
        <v>6346</v>
      </c>
      <c r="J5132" s="276">
        <f t="shared" si="83"/>
        <v>250</v>
      </c>
      <c r="K5132" s="277"/>
    </row>
    <row r="5133" spans="1:11" x14ac:dyDescent="0.15">
      <c r="A5133" s="274">
        <v>5132</v>
      </c>
      <c r="B5133" s="275" t="s">
        <v>5669</v>
      </c>
      <c r="C5133" s="275" t="s">
        <v>5723</v>
      </c>
      <c r="D5133" s="275">
        <v>0</v>
      </c>
      <c r="E5133" s="275">
        <v>255</v>
      </c>
      <c r="F5133" s="275" t="s">
        <v>225</v>
      </c>
      <c r="G5133" s="275">
        <v>1</v>
      </c>
      <c r="H5133" s="275">
        <f>'Binning-NTC-Derating'!N39</f>
        <v>210</v>
      </c>
      <c r="I5133" s="276" t="s">
        <v>6346</v>
      </c>
      <c r="J5133" s="276">
        <f t="shared" si="83"/>
        <v>210</v>
      </c>
      <c r="K5133" s="277"/>
    </row>
    <row r="5134" spans="1:11" x14ac:dyDescent="0.15">
      <c r="A5134" s="274">
        <v>5133</v>
      </c>
      <c r="B5134" s="275" t="s">
        <v>5670</v>
      </c>
      <c r="C5134" s="275" t="s">
        <v>5723</v>
      </c>
      <c r="D5134" s="275">
        <v>0</v>
      </c>
      <c r="E5134" s="275">
        <v>255</v>
      </c>
      <c r="F5134" s="275" t="s">
        <v>225</v>
      </c>
      <c r="G5134" s="275">
        <v>1</v>
      </c>
      <c r="H5134" s="275">
        <f>'Binning-NTC-Derating'!N40</f>
        <v>170</v>
      </c>
      <c r="I5134" s="276" t="s">
        <v>6346</v>
      </c>
      <c r="J5134" s="276">
        <f t="shared" si="83"/>
        <v>170</v>
      </c>
      <c r="K5134" s="277"/>
    </row>
    <row r="5135" spans="1:11" x14ac:dyDescent="0.15">
      <c r="A5135" s="274">
        <v>5134</v>
      </c>
      <c r="B5135" s="275" t="s">
        <v>5671</v>
      </c>
      <c r="C5135" s="275" t="s">
        <v>5723</v>
      </c>
      <c r="D5135" s="275">
        <v>0</v>
      </c>
      <c r="E5135" s="275">
        <v>255</v>
      </c>
      <c r="F5135" s="275" t="s">
        <v>225</v>
      </c>
      <c r="G5135" s="275">
        <v>1</v>
      </c>
      <c r="H5135" s="275">
        <f>'Binning-NTC-Derating'!N41</f>
        <v>130</v>
      </c>
      <c r="I5135" s="276" t="s">
        <v>6346</v>
      </c>
      <c r="J5135" s="276">
        <f t="shared" si="83"/>
        <v>130</v>
      </c>
      <c r="K5135" s="277"/>
    </row>
    <row r="5136" spans="1:11" x14ac:dyDescent="0.15">
      <c r="A5136" s="274">
        <v>5135</v>
      </c>
      <c r="B5136" s="275" t="s">
        <v>5672</v>
      </c>
      <c r="C5136" s="275" t="s">
        <v>5723</v>
      </c>
      <c r="D5136" s="275">
        <v>0</v>
      </c>
      <c r="E5136" s="275">
        <v>255</v>
      </c>
      <c r="F5136" s="275" t="s">
        <v>225</v>
      </c>
      <c r="G5136" s="275">
        <v>1</v>
      </c>
      <c r="H5136" s="275">
        <f>'Binning-NTC-Derating'!N42</f>
        <v>90</v>
      </c>
      <c r="I5136" s="276" t="s">
        <v>6346</v>
      </c>
      <c r="J5136" s="276">
        <f t="shared" si="83"/>
        <v>90</v>
      </c>
      <c r="K5136" s="277"/>
    </row>
    <row r="5137" spans="1:11" x14ac:dyDescent="0.15">
      <c r="A5137" s="274">
        <v>5136</v>
      </c>
      <c r="B5137" s="275" t="s">
        <v>5673</v>
      </c>
      <c r="C5137" s="275" t="s">
        <v>5723</v>
      </c>
      <c r="D5137" s="275">
        <v>0</v>
      </c>
      <c r="E5137" s="275">
        <v>255</v>
      </c>
      <c r="F5137" s="275" t="s">
        <v>225</v>
      </c>
      <c r="G5137" s="275">
        <v>1</v>
      </c>
      <c r="H5137" s="275">
        <f>'Binning-NTC-Derating'!N43</f>
        <v>50</v>
      </c>
      <c r="I5137" s="276" t="s">
        <v>6346</v>
      </c>
      <c r="J5137" s="276">
        <f t="shared" si="83"/>
        <v>50</v>
      </c>
      <c r="K5137" s="277"/>
    </row>
    <row r="5138" spans="1:11" x14ac:dyDescent="0.15">
      <c r="A5138" s="274">
        <v>5137</v>
      </c>
      <c r="B5138" s="275" t="s">
        <v>5674</v>
      </c>
      <c r="C5138" s="275" t="s">
        <v>5723</v>
      </c>
      <c r="D5138" s="275">
        <v>0</v>
      </c>
      <c r="E5138" s="275">
        <v>255</v>
      </c>
      <c r="F5138" s="275" t="s">
        <v>225</v>
      </c>
      <c r="G5138" s="275">
        <v>1</v>
      </c>
      <c r="H5138" s="275">
        <f>'Binning-NTC-Derating'!N49</f>
        <v>250</v>
      </c>
      <c r="I5138" s="276" t="s">
        <v>6346</v>
      </c>
      <c r="J5138" s="276">
        <f t="shared" si="83"/>
        <v>250</v>
      </c>
      <c r="K5138" s="277"/>
    </row>
    <row r="5139" spans="1:11" x14ac:dyDescent="0.15">
      <c r="A5139" s="274">
        <v>5138</v>
      </c>
      <c r="B5139" s="275" t="s">
        <v>5675</v>
      </c>
      <c r="C5139" s="275" t="s">
        <v>5723</v>
      </c>
      <c r="D5139" s="275">
        <v>0</v>
      </c>
      <c r="E5139" s="275">
        <v>255</v>
      </c>
      <c r="F5139" s="275" t="s">
        <v>225</v>
      </c>
      <c r="G5139" s="275">
        <v>1</v>
      </c>
      <c r="H5139" s="275">
        <f>'Binning-NTC-Derating'!N50</f>
        <v>210</v>
      </c>
      <c r="I5139" s="276" t="s">
        <v>6346</v>
      </c>
      <c r="J5139" s="276">
        <f t="shared" si="83"/>
        <v>210</v>
      </c>
      <c r="K5139" s="277"/>
    </row>
    <row r="5140" spans="1:11" x14ac:dyDescent="0.15">
      <c r="A5140" s="274">
        <v>5139</v>
      </c>
      <c r="B5140" s="275" t="s">
        <v>5676</v>
      </c>
      <c r="C5140" s="275" t="s">
        <v>5723</v>
      </c>
      <c r="D5140" s="275">
        <v>0</v>
      </c>
      <c r="E5140" s="275">
        <v>255</v>
      </c>
      <c r="F5140" s="275" t="s">
        <v>225</v>
      </c>
      <c r="G5140" s="275">
        <v>1</v>
      </c>
      <c r="H5140" s="275">
        <f>'Binning-NTC-Derating'!N51</f>
        <v>170</v>
      </c>
      <c r="I5140" s="276" t="s">
        <v>6346</v>
      </c>
      <c r="J5140" s="276">
        <f t="shared" si="83"/>
        <v>170</v>
      </c>
      <c r="K5140" s="277"/>
    </row>
    <row r="5141" spans="1:11" x14ac:dyDescent="0.15">
      <c r="A5141" s="274">
        <v>5140</v>
      </c>
      <c r="B5141" s="275" t="s">
        <v>5677</v>
      </c>
      <c r="C5141" s="275" t="s">
        <v>5723</v>
      </c>
      <c r="D5141" s="275">
        <v>0</v>
      </c>
      <c r="E5141" s="275">
        <v>255</v>
      </c>
      <c r="F5141" s="275" t="s">
        <v>225</v>
      </c>
      <c r="G5141" s="275">
        <v>1</v>
      </c>
      <c r="H5141" s="275">
        <f>'Binning-NTC-Derating'!N52</f>
        <v>130</v>
      </c>
      <c r="I5141" s="276" t="s">
        <v>6346</v>
      </c>
      <c r="J5141" s="276">
        <f t="shared" si="83"/>
        <v>130</v>
      </c>
      <c r="K5141" s="277"/>
    </row>
    <row r="5142" spans="1:11" x14ac:dyDescent="0.15">
      <c r="A5142" s="274">
        <v>5141</v>
      </c>
      <c r="B5142" s="275" t="s">
        <v>5678</v>
      </c>
      <c r="C5142" s="275" t="s">
        <v>5723</v>
      </c>
      <c r="D5142" s="275">
        <v>0</v>
      </c>
      <c r="E5142" s="275">
        <v>255</v>
      </c>
      <c r="F5142" s="275" t="s">
        <v>225</v>
      </c>
      <c r="G5142" s="275">
        <v>1</v>
      </c>
      <c r="H5142" s="275">
        <f>'Binning-NTC-Derating'!N53</f>
        <v>90</v>
      </c>
      <c r="I5142" s="276" t="s">
        <v>6346</v>
      </c>
      <c r="J5142" s="276">
        <f t="shared" si="83"/>
        <v>90</v>
      </c>
      <c r="K5142" s="277"/>
    </row>
    <row r="5143" spans="1:11" x14ac:dyDescent="0.15">
      <c r="A5143" s="274">
        <v>5142</v>
      </c>
      <c r="B5143" s="275" t="s">
        <v>5679</v>
      </c>
      <c r="C5143" s="275" t="s">
        <v>5723</v>
      </c>
      <c r="D5143" s="275">
        <v>0</v>
      </c>
      <c r="E5143" s="275">
        <v>255</v>
      </c>
      <c r="F5143" s="275" t="s">
        <v>225</v>
      </c>
      <c r="G5143" s="275">
        <v>1</v>
      </c>
      <c r="H5143" s="275">
        <f>'Binning-NTC-Derating'!N54</f>
        <v>50</v>
      </c>
      <c r="I5143" s="276" t="s">
        <v>6346</v>
      </c>
      <c r="J5143" s="276">
        <f t="shared" si="83"/>
        <v>50</v>
      </c>
      <c r="K5143" s="277"/>
    </row>
    <row r="5144" spans="1:11" x14ac:dyDescent="0.15">
      <c r="A5144" s="274">
        <v>5143</v>
      </c>
      <c r="B5144" s="275" t="s">
        <v>5680</v>
      </c>
      <c r="C5144" s="275" t="s">
        <v>5723</v>
      </c>
      <c r="D5144" s="275">
        <v>0</v>
      </c>
      <c r="E5144" s="275">
        <v>255</v>
      </c>
      <c r="F5144" s="275" t="s">
        <v>225</v>
      </c>
      <c r="G5144" s="275">
        <v>1</v>
      </c>
      <c r="H5144" s="275">
        <f>'Binning-NTC-Derating'!N60</f>
        <v>250</v>
      </c>
      <c r="I5144" s="276" t="s">
        <v>6346</v>
      </c>
      <c r="J5144" s="276">
        <f t="shared" si="83"/>
        <v>250</v>
      </c>
      <c r="K5144" s="277"/>
    </row>
    <row r="5145" spans="1:11" x14ac:dyDescent="0.15">
      <c r="A5145" s="274">
        <v>5144</v>
      </c>
      <c r="B5145" s="275" t="s">
        <v>5681</v>
      </c>
      <c r="C5145" s="275" t="s">
        <v>5723</v>
      </c>
      <c r="D5145" s="275">
        <v>0</v>
      </c>
      <c r="E5145" s="275">
        <v>255</v>
      </c>
      <c r="F5145" s="275" t="s">
        <v>225</v>
      </c>
      <c r="G5145" s="275">
        <v>1</v>
      </c>
      <c r="H5145" s="275">
        <f>'Binning-NTC-Derating'!N61</f>
        <v>210</v>
      </c>
      <c r="I5145" s="276" t="s">
        <v>6346</v>
      </c>
      <c r="J5145" s="276">
        <f t="shared" si="83"/>
        <v>210</v>
      </c>
      <c r="K5145" s="277"/>
    </row>
    <row r="5146" spans="1:11" x14ac:dyDescent="0.15">
      <c r="A5146" s="274">
        <v>5145</v>
      </c>
      <c r="B5146" s="275" t="s">
        <v>5682</v>
      </c>
      <c r="C5146" s="275" t="s">
        <v>5723</v>
      </c>
      <c r="D5146" s="275">
        <v>0</v>
      </c>
      <c r="E5146" s="275">
        <v>255</v>
      </c>
      <c r="F5146" s="275" t="s">
        <v>225</v>
      </c>
      <c r="G5146" s="275">
        <v>1</v>
      </c>
      <c r="H5146" s="275">
        <f>'Binning-NTC-Derating'!N62</f>
        <v>170</v>
      </c>
      <c r="I5146" s="276" t="s">
        <v>6346</v>
      </c>
      <c r="J5146" s="276">
        <f t="shared" si="83"/>
        <v>170</v>
      </c>
      <c r="K5146" s="277"/>
    </row>
    <row r="5147" spans="1:11" x14ac:dyDescent="0.15">
      <c r="A5147" s="274">
        <v>5146</v>
      </c>
      <c r="B5147" s="275" t="s">
        <v>5683</v>
      </c>
      <c r="C5147" s="275" t="s">
        <v>5723</v>
      </c>
      <c r="D5147" s="275">
        <v>0</v>
      </c>
      <c r="E5147" s="275">
        <v>255</v>
      </c>
      <c r="F5147" s="275" t="s">
        <v>225</v>
      </c>
      <c r="G5147" s="275">
        <v>1</v>
      </c>
      <c r="H5147" s="275">
        <f>'Binning-NTC-Derating'!N63</f>
        <v>130</v>
      </c>
      <c r="I5147" s="276" t="s">
        <v>6346</v>
      </c>
      <c r="J5147" s="276">
        <f t="shared" si="83"/>
        <v>130</v>
      </c>
      <c r="K5147" s="277"/>
    </row>
    <row r="5148" spans="1:11" x14ac:dyDescent="0.15">
      <c r="A5148" s="274">
        <v>5147</v>
      </c>
      <c r="B5148" s="275" t="s">
        <v>5684</v>
      </c>
      <c r="C5148" s="275" t="s">
        <v>5723</v>
      </c>
      <c r="D5148" s="275">
        <v>0</v>
      </c>
      <c r="E5148" s="275">
        <v>255</v>
      </c>
      <c r="F5148" s="275" t="s">
        <v>225</v>
      </c>
      <c r="G5148" s="275">
        <v>1</v>
      </c>
      <c r="H5148" s="275">
        <f>'Binning-NTC-Derating'!N64</f>
        <v>90</v>
      </c>
      <c r="I5148" s="276" t="s">
        <v>6346</v>
      </c>
      <c r="J5148" s="276">
        <f t="shared" si="83"/>
        <v>90</v>
      </c>
      <c r="K5148" s="277"/>
    </row>
    <row r="5149" spans="1:11" x14ac:dyDescent="0.15">
      <c r="A5149" s="274">
        <v>5148</v>
      </c>
      <c r="B5149" s="275" t="s">
        <v>5685</v>
      </c>
      <c r="C5149" s="275" t="s">
        <v>5723</v>
      </c>
      <c r="D5149" s="275">
        <v>0</v>
      </c>
      <c r="E5149" s="275">
        <v>255</v>
      </c>
      <c r="F5149" s="275" t="s">
        <v>225</v>
      </c>
      <c r="G5149" s="275">
        <v>1</v>
      </c>
      <c r="H5149" s="275">
        <f>'Binning-NTC-Derating'!N65</f>
        <v>50</v>
      </c>
      <c r="I5149" s="276" t="s">
        <v>6346</v>
      </c>
      <c r="J5149" s="276">
        <f t="shared" si="83"/>
        <v>50</v>
      </c>
      <c r="K5149" s="277"/>
    </row>
    <row r="5150" spans="1:11" x14ac:dyDescent="0.15">
      <c r="A5150" s="274">
        <v>5149</v>
      </c>
      <c r="B5150" s="275" t="s">
        <v>5686</v>
      </c>
      <c r="C5150" s="275" t="s">
        <v>5723</v>
      </c>
      <c r="D5150" s="275">
        <v>0</v>
      </c>
      <c r="E5150" s="275">
        <v>255</v>
      </c>
      <c r="F5150" s="275" t="s">
        <v>225</v>
      </c>
      <c r="G5150" s="275">
        <v>1</v>
      </c>
      <c r="H5150" s="275">
        <f>'Binning-NTC-Derating'!N71</f>
        <v>250</v>
      </c>
      <c r="I5150" s="276" t="s">
        <v>6346</v>
      </c>
      <c r="J5150" s="276">
        <f t="shared" si="83"/>
        <v>250</v>
      </c>
      <c r="K5150" s="277"/>
    </row>
    <row r="5151" spans="1:11" x14ac:dyDescent="0.15">
      <c r="A5151" s="274">
        <v>5150</v>
      </c>
      <c r="B5151" s="275" t="s">
        <v>5687</v>
      </c>
      <c r="C5151" s="275" t="s">
        <v>5723</v>
      </c>
      <c r="D5151" s="275">
        <v>0</v>
      </c>
      <c r="E5151" s="275">
        <v>255</v>
      </c>
      <c r="F5151" s="275" t="s">
        <v>225</v>
      </c>
      <c r="G5151" s="275">
        <v>1</v>
      </c>
      <c r="H5151" s="275">
        <f>'Binning-NTC-Derating'!N72</f>
        <v>210</v>
      </c>
      <c r="I5151" s="276" t="s">
        <v>6346</v>
      </c>
      <c r="J5151" s="276">
        <f t="shared" si="83"/>
        <v>210</v>
      </c>
      <c r="K5151" s="277"/>
    </row>
    <row r="5152" spans="1:11" x14ac:dyDescent="0.15">
      <c r="A5152" s="274">
        <v>5151</v>
      </c>
      <c r="B5152" s="275" t="s">
        <v>5688</v>
      </c>
      <c r="C5152" s="275" t="s">
        <v>5723</v>
      </c>
      <c r="D5152" s="275">
        <v>0</v>
      </c>
      <c r="E5152" s="275">
        <v>255</v>
      </c>
      <c r="F5152" s="275" t="s">
        <v>225</v>
      </c>
      <c r="G5152" s="275">
        <v>1</v>
      </c>
      <c r="H5152" s="275">
        <f>'Binning-NTC-Derating'!N73</f>
        <v>170</v>
      </c>
      <c r="I5152" s="276" t="s">
        <v>6346</v>
      </c>
      <c r="J5152" s="276">
        <f t="shared" si="83"/>
        <v>170</v>
      </c>
      <c r="K5152" s="277"/>
    </row>
    <row r="5153" spans="1:11" x14ac:dyDescent="0.15">
      <c r="A5153" s="274">
        <v>5152</v>
      </c>
      <c r="B5153" s="275" t="s">
        <v>5689</v>
      </c>
      <c r="C5153" s="275" t="s">
        <v>5723</v>
      </c>
      <c r="D5153" s="275">
        <v>0</v>
      </c>
      <c r="E5153" s="275">
        <v>255</v>
      </c>
      <c r="F5153" s="275" t="s">
        <v>225</v>
      </c>
      <c r="G5153" s="275">
        <v>1</v>
      </c>
      <c r="H5153" s="275">
        <f>'Binning-NTC-Derating'!N74</f>
        <v>130</v>
      </c>
      <c r="I5153" s="276" t="s">
        <v>6346</v>
      </c>
      <c r="J5153" s="276">
        <f t="shared" si="83"/>
        <v>130</v>
      </c>
      <c r="K5153" s="277"/>
    </row>
    <row r="5154" spans="1:11" x14ac:dyDescent="0.15">
      <c r="A5154" s="274">
        <v>5153</v>
      </c>
      <c r="B5154" s="275" t="s">
        <v>5690</v>
      </c>
      <c r="C5154" s="275" t="s">
        <v>5723</v>
      </c>
      <c r="D5154" s="275">
        <v>0</v>
      </c>
      <c r="E5154" s="275">
        <v>255</v>
      </c>
      <c r="F5154" s="275" t="s">
        <v>225</v>
      </c>
      <c r="G5154" s="275">
        <v>1</v>
      </c>
      <c r="H5154" s="275">
        <f>'Binning-NTC-Derating'!N75</f>
        <v>90</v>
      </c>
      <c r="I5154" s="276" t="s">
        <v>6346</v>
      </c>
      <c r="J5154" s="276">
        <f t="shared" si="83"/>
        <v>90</v>
      </c>
      <c r="K5154" s="277"/>
    </row>
    <row r="5155" spans="1:11" x14ac:dyDescent="0.15">
      <c r="A5155" s="274">
        <v>5154</v>
      </c>
      <c r="B5155" s="275" t="s">
        <v>5691</v>
      </c>
      <c r="C5155" s="275" t="s">
        <v>5723</v>
      </c>
      <c r="D5155" s="275">
        <v>0</v>
      </c>
      <c r="E5155" s="275">
        <v>255</v>
      </c>
      <c r="F5155" s="275" t="s">
        <v>225</v>
      </c>
      <c r="G5155" s="275">
        <v>1</v>
      </c>
      <c r="H5155" s="275">
        <f>'Binning-NTC-Derating'!N76</f>
        <v>50</v>
      </c>
      <c r="I5155" s="276" t="s">
        <v>6346</v>
      </c>
      <c r="J5155" s="276">
        <f t="shared" si="83"/>
        <v>50</v>
      </c>
      <c r="K5155" s="277"/>
    </row>
    <row r="5156" spans="1:11" x14ac:dyDescent="0.15">
      <c r="A5156" s="274">
        <v>5155</v>
      </c>
      <c r="B5156" s="275" t="s">
        <v>5692</v>
      </c>
      <c r="C5156" s="275" t="s">
        <v>5723</v>
      </c>
      <c r="D5156" s="275">
        <v>0</v>
      </c>
      <c r="E5156" s="275">
        <v>255</v>
      </c>
      <c r="F5156" s="275" t="s">
        <v>225</v>
      </c>
      <c r="G5156" s="275">
        <v>1</v>
      </c>
      <c r="H5156" s="275">
        <f>'Binning-NTC-Derating'!N82</f>
        <v>250</v>
      </c>
      <c r="I5156" s="276" t="s">
        <v>6346</v>
      </c>
      <c r="J5156" s="276">
        <f t="shared" si="83"/>
        <v>250</v>
      </c>
      <c r="K5156" s="277"/>
    </row>
    <row r="5157" spans="1:11" x14ac:dyDescent="0.15">
      <c r="A5157" s="274">
        <v>5156</v>
      </c>
      <c r="B5157" s="275" t="s">
        <v>5693</v>
      </c>
      <c r="C5157" s="275" t="s">
        <v>5723</v>
      </c>
      <c r="D5157" s="275">
        <v>0</v>
      </c>
      <c r="E5157" s="275">
        <v>255</v>
      </c>
      <c r="F5157" s="275" t="s">
        <v>225</v>
      </c>
      <c r="G5157" s="275">
        <v>1</v>
      </c>
      <c r="H5157" s="275">
        <f>'Binning-NTC-Derating'!N83</f>
        <v>210</v>
      </c>
      <c r="I5157" s="276" t="s">
        <v>6346</v>
      </c>
      <c r="J5157" s="276">
        <f t="shared" si="83"/>
        <v>210</v>
      </c>
      <c r="K5157" s="277"/>
    </row>
    <row r="5158" spans="1:11" x14ac:dyDescent="0.15">
      <c r="A5158" s="274">
        <v>5157</v>
      </c>
      <c r="B5158" s="275" t="s">
        <v>5694</v>
      </c>
      <c r="C5158" s="275" t="s">
        <v>5723</v>
      </c>
      <c r="D5158" s="275">
        <v>0</v>
      </c>
      <c r="E5158" s="275">
        <v>255</v>
      </c>
      <c r="F5158" s="275" t="s">
        <v>225</v>
      </c>
      <c r="G5158" s="275">
        <v>1</v>
      </c>
      <c r="H5158" s="275">
        <f>'Binning-NTC-Derating'!N84</f>
        <v>170</v>
      </c>
      <c r="I5158" s="276" t="s">
        <v>6346</v>
      </c>
      <c r="J5158" s="276">
        <f t="shared" si="83"/>
        <v>170</v>
      </c>
      <c r="K5158" s="277"/>
    </row>
    <row r="5159" spans="1:11" x14ac:dyDescent="0.15">
      <c r="A5159" s="274">
        <v>5158</v>
      </c>
      <c r="B5159" s="275" t="s">
        <v>5695</v>
      </c>
      <c r="C5159" s="275" t="s">
        <v>5723</v>
      </c>
      <c r="D5159" s="275">
        <v>0</v>
      </c>
      <c r="E5159" s="275">
        <v>255</v>
      </c>
      <c r="F5159" s="275" t="s">
        <v>225</v>
      </c>
      <c r="G5159" s="275">
        <v>1</v>
      </c>
      <c r="H5159" s="275">
        <f>'Binning-NTC-Derating'!N85</f>
        <v>130</v>
      </c>
      <c r="I5159" s="276" t="s">
        <v>6346</v>
      </c>
      <c r="J5159" s="276">
        <f t="shared" si="83"/>
        <v>130</v>
      </c>
      <c r="K5159" s="277"/>
    </row>
    <row r="5160" spans="1:11" x14ac:dyDescent="0.15">
      <c r="A5160" s="274">
        <v>5159</v>
      </c>
      <c r="B5160" s="275" t="s">
        <v>5696</v>
      </c>
      <c r="C5160" s="275" t="s">
        <v>5723</v>
      </c>
      <c r="D5160" s="275">
        <v>0</v>
      </c>
      <c r="E5160" s="275">
        <v>255</v>
      </c>
      <c r="F5160" s="275" t="s">
        <v>225</v>
      </c>
      <c r="G5160" s="275">
        <v>1</v>
      </c>
      <c r="H5160" s="275">
        <f>'Binning-NTC-Derating'!N86</f>
        <v>90</v>
      </c>
      <c r="I5160" s="276" t="s">
        <v>6346</v>
      </c>
      <c r="J5160" s="276">
        <f t="shared" si="83"/>
        <v>90</v>
      </c>
      <c r="K5160" s="277"/>
    </row>
    <row r="5161" spans="1:11" x14ac:dyDescent="0.15">
      <c r="A5161" s="274">
        <v>5160</v>
      </c>
      <c r="B5161" s="275" t="s">
        <v>5697</v>
      </c>
      <c r="C5161" s="275" t="s">
        <v>5723</v>
      </c>
      <c r="D5161" s="275">
        <v>0</v>
      </c>
      <c r="E5161" s="275">
        <v>255</v>
      </c>
      <c r="F5161" s="275" t="s">
        <v>225</v>
      </c>
      <c r="G5161" s="275">
        <v>1</v>
      </c>
      <c r="H5161" s="275">
        <f>'Binning-NTC-Derating'!N87</f>
        <v>50</v>
      </c>
      <c r="I5161" s="276" t="s">
        <v>6346</v>
      </c>
      <c r="J5161" s="276">
        <f t="shared" si="83"/>
        <v>50</v>
      </c>
      <c r="K5161" s="277"/>
    </row>
    <row r="5162" spans="1:11" x14ac:dyDescent="0.15">
      <c r="A5162" s="274">
        <v>5161</v>
      </c>
      <c r="B5162" s="275" t="s">
        <v>5698</v>
      </c>
      <c r="C5162" s="275" t="s">
        <v>5723</v>
      </c>
      <c r="D5162" s="275">
        <v>0</v>
      </c>
      <c r="E5162" s="275">
        <v>255</v>
      </c>
      <c r="F5162" s="275" t="s">
        <v>225</v>
      </c>
      <c r="G5162" s="275">
        <v>1</v>
      </c>
      <c r="H5162" s="275">
        <f>'Binning-NTC-Derating'!N93</f>
        <v>250</v>
      </c>
      <c r="I5162" s="276" t="s">
        <v>6346</v>
      </c>
      <c r="J5162" s="276">
        <f t="shared" si="83"/>
        <v>250</v>
      </c>
      <c r="K5162" s="277"/>
    </row>
    <row r="5163" spans="1:11" x14ac:dyDescent="0.15">
      <c r="A5163" s="274">
        <v>5162</v>
      </c>
      <c r="B5163" s="275" t="s">
        <v>5699</v>
      </c>
      <c r="C5163" s="275" t="s">
        <v>5723</v>
      </c>
      <c r="D5163" s="275">
        <v>0</v>
      </c>
      <c r="E5163" s="275">
        <v>255</v>
      </c>
      <c r="F5163" s="275" t="s">
        <v>225</v>
      </c>
      <c r="G5163" s="275">
        <v>1</v>
      </c>
      <c r="H5163" s="275">
        <f>'Binning-NTC-Derating'!N94</f>
        <v>210</v>
      </c>
      <c r="I5163" s="276" t="s">
        <v>6346</v>
      </c>
      <c r="J5163" s="276">
        <f t="shared" si="83"/>
        <v>210</v>
      </c>
      <c r="K5163" s="277"/>
    </row>
    <row r="5164" spans="1:11" x14ac:dyDescent="0.15">
      <c r="A5164" s="274">
        <v>5163</v>
      </c>
      <c r="B5164" s="275" t="s">
        <v>5700</v>
      </c>
      <c r="C5164" s="275" t="s">
        <v>5723</v>
      </c>
      <c r="D5164" s="275">
        <v>0</v>
      </c>
      <c r="E5164" s="275">
        <v>255</v>
      </c>
      <c r="F5164" s="275" t="s">
        <v>225</v>
      </c>
      <c r="G5164" s="275">
        <v>1</v>
      </c>
      <c r="H5164" s="275">
        <f>'Binning-NTC-Derating'!N95</f>
        <v>170</v>
      </c>
      <c r="I5164" s="276" t="s">
        <v>6346</v>
      </c>
      <c r="J5164" s="276">
        <f t="shared" si="83"/>
        <v>170</v>
      </c>
      <c r="K5164" s="277"/>
    </row>
    <row r="5165" spans="1:11" x14ac:dyDescent="0.15">
      <c r="A5165" s="274">
        <v>5164</v>
      </c>
      <c r="B5165" s="275" t="s">
        <v>5701</v>
      </c>
      <c r="C5165" s="275" t="s">
        <v>5723</v>
      </c>
      <c r="D5165" s="275">
        <v>0</v>
      </c>
      <c r="E5165" s="275">
        <v>255</v>
      </c>
      <c r="F5165" s="275" t="s">
        <v>225</v>
      </c>
      <c r="G5165" s="275">
        <v>1</v>
      </c>
      <c r="H5165" s="275">
        <f>'Binning-NTC-Derating'!N96</f>
        <v>130</v>
      </c>
      <c r="I5165" s="276" t="s">
        <v>6346</v>
      </c>
      <c r="J5165" s="276">
        <f t="shared" si="83"/>
        <v>130</v>
      </c>
      <c r="K5165" s="277"/>
    </row>
    <row r="5166" spans="1:11" x14ac:dyDescent="0.15">
      <c r="A5166" s="274">
        <v>5165</v>
      </c>
      <c r="B5166" s="275" t="s">
        <v>5702</v>
      </c>
      <c r="C5166" s="275" t="s">
        <v>5723</v>
      </c>
      <c r="D5166" s="275">
        <v>0</v>
      </c>
      <c r="E5166" s="275">
        <v>255</v>
      </c>
      <c r="F5166" s="275" t="s">
        <v>225</v>
      </c>
      <c r="G5166" s="275">
        <v>1</v>
      </c>
      <c r="H5166" s="275">
        <f>'Binning-NTC-Derating'!N97</f>
        <v>90</v>
      </c>
      <c r="I5166" s="276" t="s">
        <v>6346</v>
      </c>
      <c r="J5166" s="276">
        <f t="shared" si="83"/>
        <v>90</v>
      </c>
      <c r="K5166" s="277"/>
    </row>
    <row r="5167" spans="1:11" x14ac:dyDescent="0.15">
      <c r="A5167" s="274">
        <v>5166</v>
      </c>
      <c r="B5167" s="275" t="s">
        <v>5703</v>
      </c>
      <c r="C5167" s="275" t="s">
        <v>5723</v>
      </c>
      <c r="D5167" s="275">
        <v>0</v>
      </c>
      <c r="E5167" s="275">
        <v>255</v>
      </c>
      <c r="F5167" s="275" t="s">
        <v>225</v>
      </c>
      <c r="G5167" s="275">
        <v>1</v>
      </c>
      <c r="H5167" s="275">
        <f>'Binning-NTC-Derating'!N98</f>
        <v>50</v>
      </c>
      <c r="I5167" s="276" t="s">
        <v>6346</v>
      </c>
      <c r="J5167" s="276">
        <f t="shared" si="83"/>
        <v>50</v>
      </c>
      <c r="K5167" s="277"/>
    </row>
    <row r="5168" spans="1:11" x14ac:dyDescent="0.15">
      <c r="A5168" s="274">
        <v>5167</v>
      </c>
      <c r="B5168" s="275" t="s">
        <v>5704</v>
      </c>
      <c r="C5168" s="275" t="s">
        <v>5723</v>
      </c>
      <c r="D5168" s="275">
        <v>0</v>
      </c>
      <c r="E5168" s="275">
        <v>255</v>
      </c>
      <c r="F5168" s="275" t="s">
        <v>225</v>
      </c>
      <c r="G5168" s="275">
        <v>1</v>
      </c>
      <c r="H5168" s="275">
        <f>'Binning-NTC-Derating'!N104</f>
        <v>250</v>
      </c>
      <c r="I5168" s="276" t="s">
        <v>6346</v>
      </c>
      <c r="J5168" s="276">
        <f t="shared" si="83"/>
        <v>250</v>
      </c>
      <c r="K5168" s="277"/>
    </row>
    <row r="5169" spans="1:11" x14ac:dyDescent="0.15">
      <c r="A5169" s="274">
        <v>5168</v>
      </c>
      <c r="B5169" s="275" t="s">
        <v>5705</v>
      </c>
      <c r="C5169" s="275" t="s">
        <v>5723</v>
      </c>
      <c r="D5169" s="275">
        <v>0</v>
      </c>
      <c r="E5169" s="275">
        <v>255</v>
      </c>
      <c r="F5169" s="275" t="s">
        <v>225</v>
      </c>
      <c r="G5169" s="275">
        <v>1</v>
      </c>
      <c r="H5169" s="275">
        <f>'Binning-NTC-Derating'!N105</f>
        <v>210</v>
      </c>
      <c r="I5169" s="276" t="s">
        <v>6346</v>
      </c>
      <c r="J5169" s="276">
        <f t="shared" si="83"/>
        <v>210</v>
      </c>
      <c r="K5169" s="277"/>
    </row>
    <row r="5170" spans="1:11" x14ac:dyDescent="0.15">
      <c r="A5170" s="274">
        <v>5169</v>
      </c>
      <c r="B5170" s="275" t="s">
        <v>5706</v>
      </c>
      <c r="C5170" s="275" t="s">
        <v>5723</v>
      </c>
      <c r="D5170" s="275">
        <v>0</v>
      </c>
      <c r="E5170" s="275">
        <v>255</v>
      </c>
      <c r="F5170" s="275" t="s">
        <v>225</v>
      </c>
      <c r="G5170" s="275">
        <v>1</v>
      </c>
      <c r="H5170" s="275">
        <f>'Binning-NTC-Derating'!N106</f>
        <v>170</v>
      </c>
      <c r="I5170" s="276" t="s">
        <v>6346</v>
      </c>
      <c r="J5170" s="276">
        <f t="shared" si="83"/>
        <v>170</v>
      </c>
      <c r="K5170" s="277"/>
    </row>
    <row r="5171" spans="1:11" x14ac:dyDescent="0.15">
      <c r="A5171" s="274">
        <v>5170</v>
      </c>
      <c r="B5171" s="275" t="s">
        <v>5707</v>
      </c>
      <c r="C5171" s="275" t="s">
        <v>5723</v>
      </c>
      <c r="D5171" s="275">
        <v>0</v>
      </c>
      <c r="E5171" s="275">
        <v>255</v>
      </c>
      <c r="F5171" s="275" t="s">
        <v>225</v>
      </c>
      <c r="G5171" s="275">
        <v>1</v>
      </c>
      <c r="H5171" s="275">
        <f>'Binning-NTC-Derating'!N107</f>
        <v>130</v>
      </c>
      <c r="I5171" s="276" t="s">
        <v>6346</v>
      </c>
      <c r="J5171" s="276">
        <f t="shared" si="83"/>
        <v>130</v>
      </c>
      <c r="K5171" s="277"/>
    </row>
    <row r="5172" spans="1:11" x14ac:dyDescent="0.15">
      <c r="A5172" s="274">
        <v>5171</v>
      </c>
      <c r="B5172" s="275" t="s">
        <v>5708</v>
      </c>
      <c r="C5172" s="275" t="s">
        <v>5723</v>
      </c>
      <c r="D5172" s="275">
        <v>0</v>
      </c>
      <c r="E5172" s="275">
        <v>255</v>
      </c>
      <c r="F5172" s="275" t="s">
        <v>225</v>
      </c>
      <c r="G5172" s="275">
        <v>1</v>
      </c>
      <c r="H5172" s="275">
        <f>'Binning-NTC-Derating'!N108</f>
        <v>90</v>
      </c>
      <c r="I5172" s="276" t="s">
        <v>6346</v>
      </c>
      <c r="J5172" s="276">
        <f t="shared" si="83"/>
        <v>90</v>
      </c>
      <c r="K5172" s="277"/>
    </row>
    <row r="5173" spans="1:11" x14ac:dyDescent="0.15">
      <c r="A5173" s="274">
        <v>5172</v>
      </c>
      <c r="B5173" s="275" t="s">
        <v>5709</v>
      </c>
      <c r="C5173" s="275" t="s">
        <v>5723</v>
      </c>
      <c r="D5173" s="275">
        <v>0</v>
      </c>
      <c r="E5173" s="275">
        <v>255</v>
      </c>
      <c r="F5173" s="275" t="s">
        <v>225</v>
      </c>
      <c r="G5173" s="275">
        <v>1</v>
      </c>
      <c r="H5173" s="275">
        <f>'Binning-NTC-Derating'!N109</f>
        <v>50</v>
      </c>
      <c r="I5173" s="276" t="s">
        <v>6346</v>
      </c>
      <c r="J5173" s="276">
        <f t="shared" si="83"/>
        <v>50</v>
      </c>
      <c r="K5173" s="277"/>
    </row>
    <row r="5174" spans="1:11" x14ac:dyDescent="0.15">
      <c r="A5174" s="274">
        <v>5173</v>
      </c>
      <c r="B5174" s="275" t="s">
        <v>5710</v>
      </c>
      <c r="C5174" s="275" t="s">
        <v>5723</v>
      </c>
      <c r="D5174" s="275">
        <v>0</v>
      </c>
      <c r="E5174" s="275">
        <v>255</v>
      </c>
      <c r="F5174" s="275" t="s">
        <v>225</v>
      </c>
      <c r="G5174" s="275">
        <v>1</v>
      </c>
      <c r="H5174" s="275">
        <f>'Binning-NTC-Derating'!N115</f>
        <v>250</v>
      </c>
      <c r="I5174" s="276" t="s">
        <v>6346</v>
      </c>
      <c r="J5174" s="276">
        <f t="shared" si="83"/>
        <v>250</v>
      </c>
      <c r="K5174" s="277"/>
    </row>
    <row r="5175" spans="1:11" x14ac:dyDescent="0.15">
      <c r="A5175" s="274">
        <v>5174</v>
      </c>
      <c r="B5175" s="275" t="s">
        <v>5711</v>
      </c>
      <c r="C5175" s="275" t="s">
        <v>5723</v>
      </c>
      <c r="D5175" s="275">
        <v>0</v>
      </c>
      <c r="E5175" s="275">
        <v>255</v>
      </c>
      <c r="F5175" s="275" t="s">
        <v>225</v>
      </c>
      <c r="G5175" s="275">
        <v>1</v>
      </c>
      <c r="H5175" s="275">
        <f>'Binning-NTC-Derating'!N116</f>
        <v>210</v>
      </c>
      <c r="I5175" s="276" t="s">
        <v>6346</v>
      </c>
      <c r="J5175" s="276">
        <f t="shared" si="83"/>
        <v>210</v>
      </c>
      <c r="K5175" s="277"/>
    </row>
    <row r="5176" spans="1:11" x14ac:dyDescent="0.15">
      <c r="A5176" s="274">
        <v>5175</v>
      </c>
      <c r="B5176" s="275" t="s">
        <v>5712</v>
      </c>
      <c r="C5176" s="275" t="s">
        <v>5723</v>
      </c>
      <c r="D5176" s="275">
        <v>0</v>
      </c>
      <c r="E5176" s="275">
        <v>255</v>
      </c>
      <c r="F5176" s="275" t="s">
        <v>225</v>
      </c>
      <c r="G5176" s="275">
        <v>1</v>
      </c>
      <c r="H5176" s="275">
        <f>'Binning-NTC-Derating'!N117</f>
        <v>170</v>
      </c>
      <c r="I5176" s="276" t="s">
        <v>6346</v>
      </c>
      <c r="J5176" s="276">
        <f t="shared" si="83"/>
        <v>170</v>
      </c>
      <c r="K5176" s="277"/>
    </row>
    <row r="5177" spans="1:11" x14ac:dyDescent="0.15">
      <c r="A5177" s="274">
        <v>5176</v>
      </c>
      <c r="B5177" s="275" t="s">
        <v>5713</v>
      </c>
      <c r="C5177" s="275" t="s">
        <v>5723</v>
      </c>
      <c r="D5177" s="275">
        <v>0</v>
      </c>
      <c r="E5177" s="275">
        <v>255</v>
      </c>
      <c r="F5177" s="275" t="s">
        <v>225</v>
      </c>
      <c r="G5177" s="275">
        <v>1</v>
      </c>
      <c r="H5177" s="275">
        <f>'Binning-NTC-Derating'!N118</f>
        <v>130</v>
      </c>
      <c r="I5177" s="276" t="s">
        <v>6346</v>
      </c>
      <c r="J5177" s="276">
        <f t="shared" si="83"/>
        <v>130</v>
      </c>
      <c r="K5177" s="277"/>
    </row>
    <row r="5178" spans="1:11" x14ac:dyDescent="0.15">
      <c r="A5178" s="274">
        <v>5177</v>
      </c>
      <c r="B5178" s="275" t="s">
        <v>5714</v>
      </c>
      <c r="C5178" s="275" t="s">
        <v>5723</v>
      </c>
      <c r="D5178" s="275">
        <v>0</v>
      </c>
      <c r="E5178" s="275">
        <v>255</v>
      </c>
      <c r="F5178" s="275" t="s">
        <v>225</v>
      </c>
      <c r="G5178" s="275">
        <v>1</v>
      </c>
      <c r="H5178" s="275">
        <f>'Binning-NTC-Derating'!N119</f>
        <v>90</v>
      </c>
      <c r="I5178" s="276" t="s">
        <v>6346</v>
      </c>
      <c r="J5178" s="276">
        <f t="shared" si="83"/>
        <v>90</v>
      </c>
      <c r="K5178" s="277"/>
    </row>
    <row r="5179" spans="1:11" x14ac:dyDescent="0.15">
      <c r="A5179" s="274">
        <v>5178</v>
      </c>
      <c r="B5179" s="275" t="s">
        <v>5715</v>
      </c>
      <c r="C5179" s="275" t="s">
        <v>5723</v>
      </c>
      <c r="D5179" s="275">
        <v>0</v>
      </c>
      <c r="E5179" s="275">
        <v>255</v>
      </c>
      <c r="F5179" s="275" t="s">
        <v>225</v>
      </c>
      <c r="G5179" s="275">
        <v>1</v>
      </c>
      <c r="H5179" s="275">
        <f>'Binning-NTC-Derating'!N120</f>
        <v>50</v>
      </c>
      <c r="I5179" s="276" t="s">
        <v>6346</v>
      </c>
      <c r="J5179" s="276">
        <f t="shared" ref="J5179:J5191" si="84">IF(H5179="NU",65535,H5179)</f>
        <v>50</v>
      </c>
      <c r="K5179" s="277"/>
    </row>
    <row r="5180" spans="1:11" x14ac:dyDescent="0.15">
      <c r="A5180" s="274">
        <v>5179</v>
      </c>
      <c r="B5180" s="275" t="s">
        <v>5716</v>
      </c>
      <c r="C5180" s="275" t="s">
        <v>5723</v>
      </c>
      <c r="D5180" s="275">
        <v>0</v>
      </c>
      <c r="E5180" s="275">
        <v>255</v>
      </c>
      <c r="F5180" s="275" t="s">
        <v>225</v>
      </c>
      <c r="G5180" s="275">
        <v>1</v>
      </c>
      <c r="H5180" s="275">
        <f>'Binning-NTC-Derating'!N126</f>
        <v>250</v>
      </c>
      <c r="I5180" s="276" t="s">
        <v>6346</v>
      </c>
      <c r="J5180" s="276">
        <f t="shared" si="84"/>
        <v>250</v>
      </c>
      <c r="K5180" s="277"/>
    </row>
    <row r="5181" spans="1:11" x14ac:dyDescent="0.15">
      <c r="A5181" s="274">
        <v>5180</v>
      </c>
      <c r="B5181" s="275" t="s">
        <v>5717</v>
      </c>
      <c r="C5181" s="275" t="s">
        <v>5723</v>
      </c>
      <c r="D5181" s="275">
        <v>0</v>
      </c>
      <c r="E5181" s="275">
        <v>255</v>
      </c>
      <c r="F5181" s="275" t="s">
        <v>225</v>
      </c>
      <c r="G5181" s="275">
        <v>1</v>
      </c>
      <c r="H5181" s="275">
        <f>'Binning-NTC-Derating'!N127</f>
        <v>210</v>
      </c>
      <c r="I5181" s="276" t="s">
        <v>6346</v>
      </c>
      <c r="J5181" s="276">
        <f t="shared" si="84"/>
        <v>210</v>
      </c>
      <c r="K5181" s="277"/>
    </row>
    <row r="5182" spans="1:11" x14ac:dyDescent="0.15">
      <c r="A5182" s="274">
        <v>5181</v>
      </c>
      <c r="B5182" s="275" t="s">
        <v>5718</v>
      </c>
      <c r="C5182" s="275" t="s">
        <v>5723</v>
      </c>
      <c r="D5182" s="275">
        <v>0</v>
      </c>
      <c r="E5182" s="275">
        <v>255</v>
      </c>
      <c r="F5182" s="275" t="s">
        <v>225</v>
      </c>
      <c r="G5182" s="275">
        <v>1</v>
      </c>
      <c r="H5182" s="275">
        <f>'Binning-NTC-Derating'!N128</f>
        <v>170</v>
      </c>
      <c r="I5182" s="276" t="s">
        <v>6346</v>
      </c>
      <c r="J5182" s="276">
        <f t="shared" si="84"/>
        <v>170</v>
      </c>
      <c r="K5182" s="277"/>
    </row>
    <row r="5183" spans="1:11" x14ac:dyDescent="0.15">
      <c r="A5183" s="274">
        <v>5182</v>
      </c>
      <c r="B5183" s="275" t="s">
        <v>5719</v>
      </c>
      <c r="C5183" s="275" t="s">
        <v>5723</v>
      </c>
      <c r="D5183" s="275">
        <v>0</v>
      </c>
      <c r="E5183" s="275">
        <v>255</v>
      </c>
      <c r="F5183" s="275" t="s">
        <v>225</v>
      </c>
      <c r="G5183" s="275">
        <v>1</v>
      </c>
      <c r="H5183" s="275">
        <f>'Binning-NTC-Derating'!N129</f>
        <v>130</v>
      </c>
      <c r="I5183" s="276" t="s">
        <v>6346</v>
      </c>
      <c r="J5183" s="276">
        <f t="shared" si="84"/>
        <v>130</v>
      </c>
      <c r="K5183" s="277"/>
    </row>
    <row r="5184" spans="1:11" x14ac:dyDescent="0.15">
      <c r="A5184" s="274">
        <v>5183</v>
      </c>
      <c r="B5184" s="275" t="s">
        <v>5720</v>
      </c>
      <c r="C5184" s="275" t="s">
        <v>5723</v>
      </c>
      <c r="D5184" s="275">
        <v>0</v>
      </c>
      <c r="E5184" s="275">
        <v>255</v>
      </c>
      <c r="F5184" s="275" t="s">
        <v>225</v>
      </c>
      <c r="G5184" s="275">
        <v>1</v>
      </c>
      <c r="H5184" s="275">
        <f>'Binning-NTC-Derating'!N130</f>
        <v>90</v>
      </c>
      <c r="I5184" s="276" t="s">
        <v>6346</v>
      </c>
      <c r="J5184" s="276">
        <f t="shared" si="84"/>
        <v>90</v>
      </c>
      <c r="K5184" s="277"/>
    </row>
    <row r="5185" spans="1:11" x14ac:dyDescent="0.15">
      <c r="A5185" s="274">
        <v>5184</v>
      </c>
      <c r="B5185" s="275" t="s">
        <v>5721</v>
      </c>
      <c r="C5185" s="275" t="s">
        <v>5723</v>
      </c>
      <c r="D5185" s="275">
        <v>0</v>
      </c>
      <c r="E5185" s="275">
        <v>255</v>
      </c>
      <c r="F5185" s="275" t="s">
        <v>225</v>
      </c>
      <c r="G5185" s="275">
        <v>1</v>
      </c>
      <c r="H5185" s="275">
        <f>'Binning-NTC-Derating'!N131</f>
        <v>50</v>
      </c>
      <c r="I5185" s="276" t="s">
        <v>6346</v>
      </c>
      <c r="J5185" s="276">
        <f t="shared" si="84"/>
        <v>50</v>
      </c>
      <c r="K5185" s="277"/>
    </row>
    <row r="5186" spans="1:11" x14ac:dyDescent="0.15">
      <c r="A5186" s="274">
        <v>5185</v>
      </c>
      <c r="B5186" s="275" t="s">
        <v>6027</v>
      </c>
      <c r="C5186" s="275" t="s">
        <v>5723</v>
      </c>
      <c r="D5186" s="275">
        <v>0</v>
      </c>
      <c r="E5186" s="275">
        <v>255</v>
      </c>
      <c r="F5186" s="275" t="s">
        <v>225</v>
      </c>
      <c r="G5186" s="275">
        <v>1</v>
      </c>
      <c r="H5186" s="275">
        <f>'Binning-NTC-Derating'!N137</f>
        <v>50</v>
      </c>
      <c r="I5186" s="276" t="s">
        <v>6346</v>
      </c>
      <c r="J5186" s="276">
        <f t="shared" si="84"/>
        <v>50</v>
      </c>
      <c r="K5186" s="277"/>
    </row>
    <row r="5187" spans="1:11" x14ac:dyDescent="0.15">
      <c r="A5187" s="274">
        <v>5186</v>
      </c>
      <c r="B5187" s="275" t="s">
        <v>6028</v>
      </c>
      <c r="C5187" s="275" t="s">
        <v>5723</v>
      </c>
      <c r="D5187" s="275">
        <v>0</v>
      </c>
      <c r="E5187" s="275">
        <v>255</v>
      </c>
      <c r="F5187" s="275" t="s">
        <v>225</v>
      </c>
      <c r="G5187" s="275">
        <v>1</v>
      </c>
      <c r="H5187" s="275">
        <f>'Binning-NTC-Derating'!N138</f>
        <v>70</v>
      </c>
      <c r="I5187" s="276" t="s">
        <v>6346</v>
      </c>
      <c r="J5187" s="276">
        <f t="shared" si="84"/>
        <v>70</v>
      </c>
      <c r="K5187" s="277"/>
    </row>
    <row r="5188" spans="1:11" x14ac:dyDescent="0.15">
      <c r="A5188" s="274">
        <v>5187</v>
      </c>
      <c r="B5188" s="275" t="s">
        <v>6029</v>
      </c>
      <c r="C5188" s="275" t="s">
        <v>5723</v>
      </c>
      <c r="D5188" s="275">
        <v>0</v>
      </c>
      <c r="E5188" s="275">
        <v>255</v>
      </c>
      <c r="F5188" s="275" t="s">
        <v>225</v>
      </c>
      <c r="G5188" s="275">
        <v>1</v>
      </c>
      <c r="H5188" s="275">
        <f>'Binning-NTC-Derating'!N139</f>
        <v>90</v>
      </c>
      <c r="I5188" s="276" t="s">
        <v>6346</v>
      </c>
      <c r="J5188" s="276">
        <f t="shared" si="84"/>
        <v>90</v>
      </c>
      <c r="K5188" s="277"/>
    </row>
    <row r="5189" spans="1:11" x14ac:dyDescent="0.15">
      <c r="A5189" s="274">
        <v>5188</v>
      </c>
      <c r="B5189" s="275" t="s">
        <v>6030</v>
      </c>
      <c r="C5189" s="275" t="s">
        <v>5723</v>
      </c>
      <c r="D5189" s="275">
        <v>0</v>
      </c>
      <c r="E5189" s="275">
        <v>255</v>
      </c>
      <c r="F5189" s="275" t="s">
        <v>225</v>
      </c>
      <c r="G5189" s="275">
        <v>1</v>
      </c>
      <c r="H5189" s="275">
        <f>'Binning-NTC-Derating'!N140</f>
        <v>105</v>
      </c>
      <c r="I5189" s="276" t="s">
        <v>6346</v>
      </c>
      <c r="J5189" s="276">
        <f t="shared" si="84"/>
        <v>105</v>
      </c>
      <c r="K5189" s="277"/>
    </row>
    <row r="5190" spans="1:11" x14ac:dyDescent="0.15">
      <c r="A5190" s="274">
        <v>5189</v>
      </c>
      <c r="B5190" s="275" t="s">
        <v>6031</v>
      </c>
      <c r="C5190" s="275" t="s">
        <v>5723</v>
      </c>
      <c r="D5190" s="275">
        <v>0</v>
      </c>
      <c r="E5190" s="275">
        <v>255</v>
      </c>
      <c r="F5190" s="275" t="s">
        <v>225</v>
      </c>
      <c r="G5190" s="275">
        <v>1</v>
      </c>
      <c r="H5190" s="275">
        <f>'Binning-NTC-Derating'!N141</f>
        <v>120</v>
      </c>
      <c r="I5190" s="276" t="s">
        <v>6346</v>
      </c>
      <c r="J5190" s="276">
        <f t="shared" si="84"/>
        <v>120</v>
      </c>
      <c r="K5190" s="277"/>
    </row>
    <row r="5191" spans="1:11" x14ac:dyDescent="0.15">
      <c r="A5191" s="274">
        <v>5190</v>
      </c>
      <c r="B5191" s="275" t="s">
        <v>6032</v>
      </c>
      <c r="C5191" s="275" t="s">
        <v>5723</v>
      </c>
      <c r="D5191" s="275">
        <v>0</v>
      </c>
      <c r="E5191" s="275">
        <v>255</v>
      </c>
      <c r="F5191" s="275" t="s">
        <v>225</v>
      </c>
      <c r="G5191" s="275">
        <v>1</v>
      </c>
      <c r="H5191" s="275">
        <f>'Binning-NTC-Derating'!N142</f>
        <v>135</v>
      </c>
      <c r="I5191" s="276" t="s">
        <v>6346</v>
      </c>
      <c r="J5191" s="276">
        <f t="shared" si="84"/>
        <v>135</v>
      </c>
      <c r="K5191" s="277"/>
    </row>
    <row r="5192" spans="1:11" x14ac:dyDescent="0.15">
      <c r="A5192" s="274">
        <v>5191</v>
      </c>
      <c r="B5192" s="275" t="s">
        <v>5724</v>
      </c>
      <c r="C5192" s="275" t="s">
        <v>1057</v>
      </c>
      <c r="D5192" s="275">
        <v>0</v>
      </c>
      <c r="E5192" s="275">
        <v>100</v>
      </c>
      <c r="F5192" s="275" t="s">
        <v>4905</v>
      </c>
      <c r="G5192" s="275">
        <v>1</v>
      </c>
      <c r="H5192" s="275">
        <f>'Binning-NTC-Derating'!P5</f>
        <v>0</v>
      </c>
      <c r="I5192" s="276" t="s">
        <v>6347</v>
      </c>
      <c r="J5192" s="276">
        <f>H5192*100</f>
        <v>0</v>
      </c>
      <c r="K5192" s="277"/>
    </row>
    <row r="5193" spans="1:11" x14ac:dyDescent="0.15">
      <c r="A5193" s="274">
        <v>5192</v>
      </c>
      <c r="B5193" s="275" t="s">
        <v>5725</v>
      </c>
      <c r="C5193" s="275" t="s">
        <v>1057</v>
      </c>
      <c r="D5193" s="275">
        <v>0</v>
      </c>
      <c r="E5193" s="275">
        <v>100</v>
      </c>
      <c r="F5193" s="275" t="s">
        <v>4905</v>
      </c>
      <c r="G5193" s="275">
        <v>1</v>
      </c>
      <c r="H5193" s="275">
        <f>'Binning-NTC-Derating'!P6</f>
        <v>0</v>
      </c>
      <c r="I5193" s="276" t="s">
        <v>6347</v>
      </c>
      <c r="J5193" s="276">
        <f t="shared" ref="J5193:J5256" si="85">H5193*100</f>
        <v>0</v>
      </c>
      <c r="K5193" s="277"/>
    </row>
    <row r="5194" spans="1:11" x14ac:dyDescent="0.15">
      <c r="A5194" s="274">
        <v>5193</v>
      </c>
      <c r="B5194" s="275" t="s">
        <v>5726</v>
      </c>
      <c r="C5194" s="275" t="s">
        <v>1057</v>
      </c>
      <c r="D5194" s="275">
        <v>0</v>
      </c>
      <c r="E5194" s="275">
        <v>100</v>
      </c>
      <c r="F5194" s="275" t="s">
        <v>4905</v>
      </c>
      <c r="G5194" s="275">
        <v>1</v>
      </c>
      <c r="H5194" s="275">
        <f>'Binning-NTC-Derating'!P7</f>
        <v>25</v>
      </c>
      <c r="I5194" s="276" t="s">
        <v>6347</v>
      </c>
      <c r="J5194" s="276">
        <f t="shared" si="85"/>
        <v>2500</v>
      </c>
      <c r="K5194" s="277"/>
    </row>
    <row r="5195" spans="1:11" x14ac:dyDescent="0.15">
      <c r="A5195" s="274">
        <v>5194</v>
      </c>
      <c r="B5195" s="275" t="s">
        <v>5727</v>
      </c>
      <c r="C5195" s="275" t="s">
        <v>1057</v>
      </c>
      <c r="D5195" s="275">
        <v>0</v>
      </c>
      <c r="E5195" s="275">
        <v>100</v>
      </c>
      <c r="F5195" s="275" t="s">
        <v>4905</v>
      </c>
      <c r="G5195" s="275">
        <v>1</v>
      </c>
      <c r="H5195" s="275">
        <f>'Binning-NTC-Derating'!P8</f>
        <v>50</v>
      </c>
      <c r="I5195" s="276" t="s">
        <v>6347</v>
      </c>
      <c r="J5195" s="276">
        <f t="shared" si="85"/>
        <v>5000</v>
      </c>
      <c r="K5195" s="277"/>
    </row>
    <row r="5196" spans="1:11" x14ac:dyDescent="0.15">
      <c r="A5196" s="274">
        <v>5195</v>
      </c>
      <c r="B5196" s="275" t="s">
        <v>5728</v>
      </c>
      <c r="C5196" s="275" t="s">
        <v>1057</v>
      </c>
      <c r="D5196" s="275">
        <v>0</v>
      </c>
      <c r="E5196" s="275">
        <v>100</v>
      </c>
      <c r="F5196" s="275" t="s">
        <v>4905</v>
      </c>
      <c r="G5196" s="275">
        <v>1</v>
      </c>
      <c r="H5196" s="275">
        <f>'Binning-NTC-Derating'!P9</f>
        <v>75</v>
      </c>
      <c r="I5196" s="276" t="s">
        <v>6347</v>
      </c>
      <c r="J5196" s="276">
        <f t="shared" si="85"/>
        <v>7500</v>
      </c>
      <c r="K5196" s="277"/>
    </row>
    <row r="5197" spans="1:11" x14ac:dyDescent="0.15">
      <c r="A5197" s="274">
        <v>5196</v>
      </c>
      <c r="B5197" s="275" t="s">
        <v>5729</v>
      </c>
      <c r="C5197" s="275" t="s">
        <v>1057</v>
      </c>
      <c r="D5197" s="275">
        <v>0</v>
      </c>
      <c r="E5197" s="275">
        <v>100</v>
      </c>
      <c r="F5197" s="275" t="s">
        <v>4905</v>
      </c>
      <c r="G5197" s="275">
        <v>1</v>
      </c>
      <c r="H5197" s="275">
        <f>'Binning-NTC-Derating'!P10</f>
        <v>100</v>
      </c>
      <c r="I5197" s="276" t="s">
        <v>6347</v>
      </c>
      <c r="J5197" s="276">
        <f t="shared" si="85"/>
        <v>10000</v>
      </c>
      <c r="K5197" s="277"/>
    </row>
    <row r="5198" spans="1:11" x14ac:dyDescent="0.15">
      <c r="A5198" s="274">
        <v>5197</v>
      </c>
      <c r="B5198" s="275" t="s">
        <v>5730</v>
      </c>
      <c r="C5198" s="275" t="s">
        <v>1057</v>
      </c>
      <c r="D5198" s="275">
        <v>0</v>
      </c>
      <c r="E5198" s="275">
        <v>100</v>
      </c>
      <c r="F5198" s="275" t="s">
        <v>4905</v>
      </c>
      <c r="G5198" s="275">
        <v>1</v>
      </c>
      <c r="H5198" s="275">
        <f>'Binning-NTC-Derating'!P16</f>
        <v>0</v>
      </c>
      <c r="I5198" s="276" t="s">
        <v>6347</v>
      </c>
      <c r="J5198" s="276">
        <f t="shared" si="85"/>
        <v>0</v>
      </c>
      <c r="K5198" s="277"/>
    </row>
    <row r="5199" spans="1:11" x14ac:dyDescent="0.15">
      <c r="A5199" s="274">
        <v>5198</v>
      </c>
      <c r="B5199" s="275" t="s">
        <v>5731</v>
      </c>
      <c r="C5199" s="275" t="s">
        <v>1057</v>
      </c>
      <c r="D5199" s="275">
        <v>0</v>
      </c>
      <c r="E5199" s="275">
        <v>100</v>
      </c>
      <c r="F5199" s="275" t="s">
        <v>4905</v>
      </c>
      <c r="G5199" s="275">
        <v>1</v>
      </c>
      <c r="H5199" s="275">
        <f>'Binning-NTC-Derating'!P17</f>
        <v>0</v>
      </c>
      <c r="I5199" s="276" t="s">
        <v>6347</v>
      </c>
      <c r="J5199" s="276">
        <f t="shared" si="85"/>
        <v>0</v>
      </c>
      <c r="K5199" s="277"/>
    </row>
    <row r="5200" spans="1:11" x14ac:dyDescent="0.15">
      <c r="A5200" s="274">
        <v>5199</v>
      </c>
      <c r="B5200" s="275" t="s">
        <v>5732</v>
      </c>
      <c r="C5200" s="275" t="s">
        <v>1057</v>
      </c>
      <c r="D5200" s="275">
        <v>0</v>
      </c>
      <c r="E5200" s="275">
        <v>100</v>
      </c>
      <c r="F5200" s="275" t="s">
        <v>4905</v>
      </c>
      <c r="G5200" s="275">
        <v>1</v>
      </c>
      <c r="H5200" s="275">
        <f>'Binning-NTC-Derating'!P18</f>
        <v>25</v>
      </c>
      <c r="I5200" s="276" t="s">
        <v>6347</v>
      </c>
      <c r="J5200" s="276">
        <f t="shared" si="85"/>
        <v>2500</v>
      </c>
      <c r="K5200" s="277"/>
    </row>
    <row r="5201" spans="1:11" x14ac:dyDescent="0.15">
      <c r="A5201" s="274">
        <v>5200</v>
      </c>
      <c r="B5201" s="275" t="s">
        <v>5733</v>
      </c>
      <c r="C5201" s="275" t="s">
        <v>1057</v>
      </c>
      <c r="D5201" s="275">
        <v>0</v>
      </c>
      <c r="E5201" s="275">
        <v>100</v>
      </c>
      <c r="F5201" s="275" t="s">
        <v>4905</v>
      </c>
      <c r="G5201" s="275">
        <v>1</v>
      </c>
      <c r="H5201" s="275">
        <f>'Binning-NTC-Derating'!P19</f>
        <v>50</v>
      </c>
      <c r="I5201" s="276" t="s">
        <v>6347</v>
      </c>
      <c r="J5201" s="276">
        <f t="shared" si="85"/>
        <v>5000</v>
      </c>
      <c r="K5201" s="277"/>
    </row>
    <row r="5202" spans="1:11" x14ac:dyDescent="0.15">
      <c r="A5202" s="274">
        <v>5201</v>
      </c>
      <c r="B5202" s="275" t="s">
        <v>5734</v>
      </c>
      <c r="C5202" s="275" t="s">
        <v>1057</v>
      </c>
      <c r="D5202" s="275">
        <v>0</v>
      </c>
      <c r="E5202" s="275">
        <v>100</v>
      </c>
      <c r="F5202" s="275" t="s">
        <v>4905</v>
      </c>
      <c r="G5202" s="275">
        <v>1</v>
      </c>
      <c r="H5202" s="275">
        <f>'Binning-NTC-Derating'!P20</f>
        <v>75</v>
      </c>
      <c r="I5202" s="276" t="s">
        <v>6347</v>
      </c>
      <c r="J5202" s="276">
        <f t="shared" si="85"/>
        <v>7500</v>
      </c>
      <c r="K5202" s="277"/>
    </row>
    <row r="5203" spans="1:11" x14ac:dyDescent="0.15">
      <c r="A5203" s="274">
        <v>5202</v>
      </c>
      <c r="B5203" s="275" t="s">
        <v>5735</v>
      </c>
      <c r="C5203" s="275" t="s">
        <v>1057</v>
      </c>
      <c r="D5203" s="275">
        <v>0</v>
      </c>
      <c r="E5203" s="275">
        <v>100</v>
      </c>
      <c r="F5203" s="275" t="s">
        <v>4905</v>
      </c>
      <c r="G5203" s="275">
        <v>1</v>
      </c>
      <c r="H5203" s="275">
        <f>'Binning-NTC-Derating'!P21</f>
        <v>100</v>
      </c>
      <c r="I5203" s="276" t="s">
        <v>6347</v>
      </c>
      <c r="J5203" s="276">
        <f t="shared" si="85"/>
        <v>10000</v>
      </c>
      <c r="K5203" s="277"/>
    </row>
    <row r="5204" spans="1:11" x14ac:dyDescent="0.15">
      <c r="A5204" s="274">
        <v>5203</v>
      </c>
      <c r="B5204" s="275" t="s">
        <v>5736</v>
      </c>
      <c r="C5204" s="275" t="s">
        <v>1057</v>
      </c>
      <c r="D5204" s="275">
        <v>0</v>
      </c>
      <c r="E5204" s="275">
        <v>100</v>
      </c>
      <c r="F5204" s="275" t="s">
        <v>4905</v>
      </c>
      <c r="G5204" s="275">
        <v>1</v>
      </c>
      <c r="H5204" s="275">
        <f>'Binning-NTC-Derating'!P27</f>
        <v>0</v>
      </c>
      <c r="I5204" s="276" t="s">
        <v>6347</v>
      </c>
      <c r="J5204" s="276">
        <f t="shared" si="85"/>
        <v>0</v>
      </c>
      <c r="K5204" s="277"/>
    </row>
    <row r="5205" spans="1:11" x14ac:dyDescent="0.15">
      <c r="A5205" s="274">
        <v>5204</v>
      </c>
      <c r="B5205" s="275" t="s">
        <v>5737</v>
      </c>
      <c r="C5205" s="275" t="s">
        <v>1057</v>
      </c>
      <c r="D5205" s="275">
        <v>0</v>
      </c>
      <c r="E5205" s="275">
        <v>100</v>
      </c>
      <c r="F5205" s="275" t="s">
        <v>4905</v>
      </c>
      <c r="G5205" s="275">
        <v>1</v>
      </c>
      <c r="H5205" s="275">
        <f>'Binning-NTC-Derating'!P28</f>
        <v>0</v>
      </c>
      <c r="I5205" s="276" t="s">
        <v>6347</v>
      </c>
      <c r="J5205" s="276">
        <f t="shared" si="85"/>
        <v>0</v>
      </c>
      <c r="K5205" s="277"/>
    </row>
    <row r="5206" spans="1:11" x14ac:dyDescent="0.15">
      <c r="A5206" s="274">
        <v>5205</v>
      </c>
      <c r="B5206" s="275" t="s">
        <v>5738</v>
      </c>
      <c r="C5206" s="275" t="s">
        <v>1057</v>
      </c>
      <c r="D5206" s="275">
        <v>0</v>
      </c>
      <c r="E5206" s="275">
        <v>100</v>
      </c>
      <c r="F5206" s="275" t="s">
        <v>4905</v>
      </c>
      <c r="G5206" s="275">
        <v>1</v>
      </c>
      <c r="H5206" s="275">
        <f>'Binning-NTC-Derating'!P29</f>
        <v>25</v>
      </c>
      <c r="I5206" s="276" t="s">
        <v>6347</v>
      </c>
      <c r="J5206" s="276">
        <f t="shared" si="85"/>
        <v>2500</v>
      </c>
      <c r="K5206" s="277"/>
    </row>
    <row r="5207" spans="1:11" x14ac:dyDescent="0.15">
      <c r="A5207" s="274">
        <v>5206</v>
      </c>
      <c r="B5207" s="275" t="s">
        <v>5739</v>
      </c>
      <c r="C5207" s="275" t="s">
        <v>1057</v>
      </c>
      <c r="D5207" s="275">
        <v>0</v>
      </c>
      <c r="E5207" s="275">
        <v>100</v>
      </c>
      <c r="F5207" s="275" t="s">
        <v>4905</v>
      </c>
      <c r="G5207" s="275">
        <v>1</v>
      </c>
      <c r="H5207" s="275">
        <f>'Binning-NTC-Derating'!P30</f>
        <v>50</v>
      </c>
      <c r="I5207" s="276" t="s">
        <v>6347</v>
      </c>
      <c r="J5207" s="276">
        <f t="shared" si="85"/>
        <v>5000</v>
      </c>
      <c r="K5207" s="277"/>
    </row>
    <row r="5208" spans="1:11" x14ac:dyDescent="0.15">
      <c r="A5208" s="274">
        <v>5207</v>
      </c>
      <c r="B5208" s="275" t="s">
        <v>5740</v>
      </c>
      <c r="C5208" s="275" t="s">
        <v>1057</v>
      </c>
      <c r="D5208" s="275">
        <v>0</v>
      </c>
      <c r="E5208" s="275">
        <v>100</v>
      </c>
      <c r="F5208" s="275" t="s">
        <v>4905</v>
      </c>
      <c r="G5208" s="275">
        <v>1</v>
      </c>
      <c r="H5208" s="275">
        <f>'Binning-NTC-Derating'!P31</f>
        <v>75</v>
      </c>
      <c r="I5208" s="276" t="s">
        <v>6347</v>
      </c>
      <c r="J5208" s="276">
        <f t="shared" si="85"/>
        <v>7500</v>
      </c>
      <c r="K5208" s="277"/>
    </row>
    <row r="5209" spans="1:11" x14ac:dyDescent="0.15">
      <c r="A5209" s="274">
        <v>5208</v>
      </c>
      <c r="B5209" s="275" t="s">
        <v>5741</v>
      </c>
      <c r="C5209" s="275" t="s">
        <v>1057</v>
      </c>
      <c r="D5209" s="275">
        <v>0</v>
      </c>
      <c r="E5209" s="275">
        <v>100</v>
      </c>
      <c r="F5209" s="275" t="s">
        <v>4905</v>
      </c>
      <c r="G5209" s="275">
        <v>1</v>
      </c>
      <c r="H5209" s="275">
        <f>'Binning-NTC-Derating'!P32</f>
        <v>100</v>
      </c>
      <c r="I5209" s="276" t="s">
        <v>6347</v>
      </c>
      <c r="J5209" s="276">
        <f t="shared" si="85"/>
        <v>10000</v>
      </c>
      <c r="K5209" s="277"/>
    </row>
    <row r="5210" spans="1:11" x14ac:dyDescent="0.15">
      <c r="A5210" s="274">
        <v>5209</v>
      </c>
      <c r="B5210" s="275" t="s">
        <v>5742</v>
      </c>
      <c r="C5210" s="275" t="s">
        <v>1057</v>
      </c>
      <c r="D5210" s="275">
        <v>0</v>
      </c>
      <c r="E5210" s="275">
        <v>100</v>
      </c>
      <c r="F5210" s="275" t="s">
        <v>4905</v>
      </c>
      <c r="G5210" s="275">
        <v>1</v>
      </c>
      <c r="H5210" s="275">
        <f>'Binning-NTC-Derating'!P38</f>
        <v>0</v>
      </c>
      <c r="I5210" s="276" t="s">
        <v>6347</v>
      </c>
      <c r="J5210" s="276">
        <f t="shared" si="85"/>
        <v>0</v>
      </c>
      <c r="K5210" s="277"/>
    </row>
    <row r="5211" spans="1:11" x14ac:dyDescent="0.15">
      <c r="A5211" s="274">
        <v>5210</v>
      </c>
      <c r="B5211" s="275" t="s">
        <v>5743</v>
      </c>
      <c r="C5211" s="275" t="s">
        <v>1057</v>
      </c>
      <c r="D5211" s="275">
        <v>0</v>
      </c>
      <c r="E5211" s="275">
        <v>100</v>
      </c>
      <c r="F5211" s="275" t="s">
        <v>4905</v>
      </c>
      <c r="G5211" s="275">
        <v>1</v>
      </c>
      <c r="H5211" s="275">
        <f>'Binning-NTC-Derating'!P39</f>
        <v>0</v>
      </c>
      <c r="I5211" s="276" t="s">
        <v>6347</v>
      </c>
      <c r="J5211" s="276">
        <f t="shared" si="85"/>
        <v>0</v>
      </c>
      <c r="K5211" s="277"/>
    </row>
    <row r="5212" spans="1:11" x14ac:dyDescent="0.15">
      <c r="A5212" s="274">
        <v>5211</v>
      </c>
      <c r="B5212" s="275" t="s">
        <v>5744</v>
      </c>
      <c r="C5212" s="275" t="s">
        <v>1057</v>
      </c>
      <c r="D5212" s="275">
        <v>0</v>
      </c>
      <c r="E5212" s="275">
        <v>100</v>
      </c>
      <c r="F5212" s="275" t="s">
        <v>4905</v>
      </c>
      <c r="G5212" s="275">
        <v>1</v>
      </c>
      <c r="H5212" s="275">
        <f>'Binning-NTC-Derating'!P40</f>
        <v>25</v>
      </c>
      <c r="I5212" s="276" t="s">
        <v>6347</v>
      </c>
      <c r="J5212" s="276">
        <f t="shared" si="85"/>
        <v>2500</v>
      </c>
      <c r="K5212" s="277"/>
    </row>
    <row r="5213" spans="1:11" x14ac:dyDescent="0.15">
      <c r="A5213" s="274">
        <v>5212</v>
      </c>
      <c r="B5213" s="275" t="s">
        <v>5745</v>
      </c>
      <c r="C5213" s="275" t="s">
        <v>1057</v>
      </c>
      <c r="D5213" s="275">
        <v>0</v>
      </c>
      <c r="E5213" s="275">
        <v>100</v>
      </c>
      <c r="F5213" s="275" t="s">
        <v>4905</v>
      </c>
      <c r="G5213" s="275">
        <v>1</v>
      </c>
      <c r="H5213" s="275">
        <f>'Binning-NTC-Derating'!P41</f>
        <v>50</v>
      </c>
      <c r="I5213" s="276" t="s">
        <v>6347</v>
      </c>
      <c r="J5213" s="276">
        <f t="shared" si="85"/>
        <v>5000</v>
      </c>
      <c r="K5213" s="277"/>
    </row>
    <row r="5214" spans="1:11" x14ac:dyDescent="0.15">
      <c r="A5214" s="274">
        <v>5213</v>
      </c>
      <c r="B5214" s="275" t="s">
        <v>5746</v>
      </c>
      <c r="C5214" s="275" t="s">
        <v>1057</v>
      </c>
      <c r="D5214" s="275">
        <v>0</v>
      </c>
      <c r="E5214" s="275">
        <v>100</v>
      </c>
      <c r="F5214" s="275" t="s">
        <v>4905</v>
      </c>
      <c r="G5214" s="275">
        <v>1</v>
      </c>
      <c r="H5214" s="275">
        <f>'Binning-NTC-Derating'!P42</f>
        <v>75</v>
      </c>
      <c r="I5214" s="276" t="s">
        <v>6347</v>
      </c>
      <c r="J5214" s="276">
        <f t="shared" si="85"/>
        <v>7500</v>
      </c>
      <c r="K5214" s="277"/>
    </row>
    <row r="5215" spans="1:11" x14ac:dyDescent="0.15">
      <c r="A5215" s="274">
        <v>5214</v>
      </c>
      <c r="B5215" s="275" t="s">
        <v>5747</v>
      </c>
      <c r="C5215" s="275" t="s">
        <v>1057</v>
      </c>
      <c r="D5215" s="275">
        <v>0</v>
      </c>
      <c r="E5215" s="275">
        <v>100</v>
      </c>
      <c r="F5215" s="275" t="s">
        <v>4905</v>
      </c>
      <c r="G5215" s="275">
        <v>1</v>
      </c>
      <c r="H5215" s="275">
        <f>'Binning-NTC-Derating'!P43</f>
        <v>100</v>
      </c>
      <c r="I5215" s="276" t="s">
        <v>6347</v>
      </c>
      <c r="J5215" s="276">
        <f t="shared" si="85"/>
        <v>10000</v>
      </c>
      <c r="K5215" s="277"/>
    </row>
    <row r="5216" spans="1:11" x14ac:dyDescent="0.15">
      <c r="A5216" s="274">
        <v>5215</v>
      </c>
      <c r="B5216" s="275" t="s">
        <v>5748</v>
      </c>
      <c r="C5216" s="275" t="s">
        <v>1057</v>
      </c>
      <c r="D5216" s="275">
        <v>0</v>
      </c>
      <c r="E5216" s="275">
        <v>100</v>
      </c>
      <c r="F5216" s="275" t="s">
        <v>4905</v>
      </c>
      <c r="G5216" s="275">
        <v>1</v>
      </c>
      <c r="H5216" s="275">
        <f>'Binning-NTC-Derating'!P49</f>
        <v>0</v>
      </c>
      <c r="I5216" s="276" t="s">
        <v>6347</v>
      </c>
      <c r="J5216" s="276">
        <f t="shared" si="85"/>
        <v>0</v>
      </c>
      <c r="K5216" s="277"/>
    </row>
    <row r="5217" spans="1:11" x14ac:dyDescent="0.15">
      <c r="A5217" s="274">
        <v>5216</v>
      </c>
      <c r="B5217" s="275" t="s">
        <v>5749</v>
      </c>
      <c r="C5217" s="275" t="s">
        <v>1057</v>
      </c>
      <c r="D5217" s="275">
        <v>0</v>
      </c>
      <c r="E5217" s="275">
        <v>100</v>
      </c>
      <c r="F5217" s="275" t="s">
        <v>4905</v>
      </c>
      <c r="G5217" s="275">
        <v>1</v>
      </c>
      <c r="H5217" s="275">
        <f>'Binning-NTC-Derating'!P50</f>
        <v>0</v>
      </c>
      <c r="I5217" s="276" t="s">
        <v>6347</v>
      </c>
      <c r="J5217" s="276">
        <f t="shared" si="85"/>
        <v>0</v>
      </c>
      <c r="K5217" s="277"/>
    </row>
    <row r="5218" spans="1:11" x14ac:dyDescent="0.15">
      <c r="A5218" s="274">
        <v>5217</v>
      </c>
      <c r="B5218" s="275" t="s">
        <v>5750</v>
      </c>
      <c r="C5218" s="275" t="s">
        <v>1057</v>
      </c>
      <c r="D5218" s="275">
        <v>0</v>
      </c>
      <c r="E5218" s="275">
        <v>100</v>
      </c>
      <c r="F5218" s="275" t="s">
        <v>4905</v>
      </c>
      <c r="G5218" s="275">
        <v>1</v>
      </c>
      <c r="H5218" s="275">
        <f>'Binning-NTC-Derating'!P51</f>
        <v>25</v>
      </c>
      <c r="I5218" s="276" t="s">
        <v>6347</v>
      </c>
      <c r="J5218" s="276">
        <f t="shared" si="85"/>
        <v>2500</v>
      </c>
      <c r="K5218" s="277"/>
    </row>
    <row r="5219" spans="1:11" x14ac:dyDescent="0.15">
      <c r="A5219" s="274">
        <v>5218</v>
      </c>
      <c r="B5219" s="275" t="s">
        <v>5751</v>
      </c>
      <c r="C5219" s="275" t="s">
        <v>1057</v>
      </c>
      <c r="D5219" s="275">
        <v>0</v>
      </c>
      <c r="E5219" s="275">
        <v>100</v>
      </c>
      <c r="F5219" s="275" t="s">
        <v>4905</v>
      </c>
      <c r="G5219" s="275">
        <v>1</v>
      </c>
      <c r="H5219" s="275">
        <f>'Binning-NTC-Derating'!P52</f>
        <v>50</v>
      </c>
      <c r="I5219" s="276" t="s">
        <v>6347</v>
      </c>
      <c r="J5219" s="276">
        <f t="shared" si="85"/>
        <v>5000</v>
      </c>
      <c r="K5219" s="277"/>
    </row>
    <row r="5220" spans="1:11" x14ac:dyDescent="0.15">
      <c r="A5220" s="274">
        <v>5219</v>
      </c>
      <c r="B5220" s="275" t="s">
        <v>5752</v>
      </c>
      <c r="C5220" s="275" t="s">
        <v>1057</v>
      </c>
      <c r="D5220" s="275">
        <v>0</v>
      </c>
      <c r="E5220" s="275">
        <v>100</v>
      </c>
      <c r="F5220" s="275" t="s">
        <v>4905</v>
      </c>
      <c r="G5220" s="275">
        <v>1</v>
      </c>
      <c r="H5220" s="275">
        <f>'Binning-NTC-Derating'!P53</f>
        <v>75</v>
      </c>
      <c r="I5220" s="276" t="s">
        <v>6347</v>
      </c>
      <c r="J5220" s="276">
        <f t="shared" si="85"/>
        <v>7500</v>
      </c>
      <c r="K5220" s="277"/>
    </row>
    <row r="5221" spans="1:11" x14ac:dyDescent="0.15">
      <c r="A5221" s="274">
        <v>5220</v>
      </c>
      <c r="B5221" s="275" t="s">
        <v>5753</v>
      </c>
      <c r="C5221" s="275" t="s">
        <v>1057</v>
      </c>
      <c r="D5221" s="275">
        <v>0</v>
      </c>
      <c r="E5221" s="275">
        <v>100</v>
      </c>
      <c r="F5221" s="275" t="s">
        <v>4905</v>
      </c>
      <c r="G5221" s="275">
        <v>1</v>
      </c>
      <c r="H5221" s="275">
        <f>'Binning-NTC-Derating'!P54</f>
        <v>100</v>
      </c>
      <c r="I5221" s="276" t="s">
        <v>6347</v>
      </c>
      <c r="J5221" s="276">
        <f t="shared" si="85"/>
        <v>10000</v>
      </c>
      <c r="K5221" s="277"/>
    </row>
    <row r="5222" spans="1:11" x14ac:dyDescent="0.15">
      <c r="A5222" s="274">
        <v>5221</v>
      </c>
      <c r="B5222" s="275" t="s">
        <v>5754</v>
      </c>
      <c r="C5222" s="275" t="s">
        <v>1057</v>
      </c>
      <c r="D5222" s="275">
        <v>0</v>
      </c>
      <c r="E5222" s="275">
        <v>100</v>
      </c>
      <c r="F5222" s="275" t="s">
        <v>4905</v>
      </c>
      <c r="G5222" s="275">
        <v>1</v>
      </c>
      <c r="H5222" s="275">
        <f>'Binning-NTC-Derating'!P60</f>
        <v>0</v>
      </c>
      <c r="I5222" s="276" t="s">
        <v>6347</v>
      </c>
      <c r="J5222" s="276">
        <f t="shared" si="85"/>
        <v>0</v>
      </c>
      <c r="K5222" s="277"/>
    </row>
    <row r="5223" spans="1:11" x14ac:dyDescent="0.15">
      <c r="A5223" s="274">
        <v>5222</v>
      </c>
      <c r="B5223" s="275" t="s">
        <v>5755</v>
      </c>
      <c r="C5223" s="275" t="s">
        <v>1057</v>
      </c>
      <c r="D5223" s="275">
        <v>0</v>
      </c>
      <c r="E5223" s="275">
        <v>100</v>
      </c>
      <c r="F5223" s="275" t="s">
        <v>4905</v>
      </c>
      <c r="G5223" s="275">
        <v>1</v>
      </c>
      <c r="H5223" s="275">
        <f>'Binning-NTC-Derating'!P61</f>
        <v>0</v>
      </c>
      <c r="I5223" s="276" t="s">
        <v>6347</v>
      </c>
      <c r="J5223" s="276">
        <f t="shared" si="85"/>
        <v>0</v>
      </c>
      <c r="K5223" s="277"/>
    </row>
    <row r="5224" spans="1:11" x14ac:dyDescent="0.15">
      <c r="A5224" s="274">
        <v>5223</v>
      </c>
      <c r="B5224" s="275" t="s">
        <v>5756</v>
      </c>
      <c r="C5224" s="275" t="s">
        <v>1057</v>
      </c>
      <c r="D5224" s="275">
        <v>0</v>
      </c>
      <c r="E5224" s="275">
        <v>100</v>
      </c>
      <c r="F5224" s="275" t="s">
        <v>4905</v>
      </c>
      <c r="G5224" s="275">
        <v>1</v>
      </c>
      <c r="H5224" s="275">
        <f>'Binning-NTC-Derating'!P62</f>
        <v>25</v>
      </c>
      <c r="I5224" s="276" t="s">
        <v>6347</v>
      </c>
      <c r="J5224" s="276">
        <f t="shared" si="85"/>
        <v>2500</v>
      </c>
      <c r="K5224" s="277"/>
    </row>
    <row r="5225" spans="1:11" x14ac:dyDescent="0.15">
      <c r="A5225" s="274">
        <v>5224</v>
      </c>
      <c r="B5225" s="275" t="s">
        <v>5757</v>
      </c>
      <c r="C5225" s="275" t="s">
        <v>1057</v>
      </c>
      <c r="D5225" s="275">
        <v>0</v>
      </c>
      <c r="E5225" s="275">
        <v>100</v>
      </c>
      <c r="F5225" s="275" t="s">
        <v>4905</v>
      </c>
      <c r="G5225" s="275">
        <v>1</v>
      </c>
      <c r="H5225" s="275">
        <f>'Binning-NTC-Derating'!P63</f>
        <v>50</v>
      </c>
      <c r="I5225" s="276" t="s">
        <v>6347</v>
      </c>
      <c r="J5225" s="276">
        <f t="shared" si="85"/>
        <v>5000</v>
      </c>
      <c r="K5225" s="277"/>
    </row>
    <row r="5226" spans="1:11" x14ac:dyDescent="0.15">
      <c r="A5226" s="274">
        <v>5225</v>
      </c>
      <c r="B5226" s="275" t="s">
        <v>5758</v>
      </c>
      <c r="C5226" s="275" t="s">
        <v>1057</v>
      </c>
      <c r="D5226" s="275">
        <v>0</v>
      </c>
      <c r="E5226" s="275">
        <v>100</v>
      </c>
      <c r="F5226" s="275" t="s">
        <v>4905</v>
      </c>
      <c r="G5226" s="275">
        <v>1</v>
      </c>
      <c r="H5226" s="275">
        <f>'Binning-NTC-Derating'!P64</f>
        <v>75</v>
      </c>
      <c r="I5226" s="276" t="s">
        <v>6347</v>
      </c>
      <c r="J5226" s="276">
        <f t="shared" si="85"/>
        <v>7500</v>
      </c>
      <c r="K5226" s="277"/>
    </row>
    <row r="5227" spans="1:11" x14ac:dyDescent="0.15">
      <c r="A5227" s="274">
        <v>5226</v>
      </c>
      <c r="B5227" s="275" t="s">
        <v>5759</v>
      </c>
      <c r="C5227" s="275" t="s">
        <v>1057</v>
      </c>
      <c r="D5227" s="275">
        <v>0</v>
      </c>
      <c r="E5227" s="275">
        <v>100</v>
      </c>
      <c r="F5227" s="275" t="s">
        <v>4905</v>
      </c>
      <c r="G5227" s="275">
        <v>1</v>
      </c>
      <c r="H5227" s="275">
        <f>'Binning-NTC-Derating'!P65</f>
        <v>100</v>
      </c>
      <c r="I5227" s="276" t="s">
        <v>6347</v>
      </c>
      <c r="J5227" s="276">
        <f t="shared" si="85"/>
        <v>10000</v>
      </c>
      <c r="K5227" s="277"/>
    </row>
    <row r="5228" spans="1:11" x14ac:dyDescent="0.15">
      <c r="A5228" s="274">
        <v>5227</v>
      </c>
      <c r="B5228" s="275" t="s">
        <v>5760</v>
      </c>
      <c r="C5228" s="275" t="s">
        <v>1057</v>
      </c>
      <c r="D5228" s="275">
        <v>0</v>
      </c>
      <c r="E5228" s="275">
        <v>100</v>
      </c>
      <c r="F5228" s="275" t="s">
        <v>4905</v>
      </c>
      <c r="G5228" s="275">
        <v>1</v>
      </c>
      <c r="H5228" s="275">
        <f>'Binning-NTC-Derating'!P71</f>
        <v>0</v>
      </c>
      <c r="I5228" s="276" t="s">
        <v>6347</v>
      </c>
      <c r="J5228" s="276">
        <f t="shared" si="85"/>
        <v>0</v>
      </c>
      <c r="K5228" s="277"/>
    </row>
    <row r="5229" spans="1:11" x14ac:dyDescent="0.15">
      <c r="A5229" s="274">
        <v>5228</v>
      </c>
      <c r="B5229" s="275" t="s">
        <v>5761</v>
      </c>
      <c r="C5229" s="275" t="s">
        <v>1057</v>
      </c>
      <c r="D5229" s="275">
        <v>0</v>
      </c>
      <c r="E5229" s="275">
        <v>100</v>
      </c>
      <c r="F5229" s="275" t="s">
        <v>4905</v>
      </c>
      <c r="G5229" s="275">
        <v>1</v>
      </c>
      <c r="H5229" s="275">
        <f>'Binning-NTC-Derating'!P72</f>
        <v>0</v>
      </c>
      <c r="I5229" s="276" t="s">
        <v>6347</v>
      </c>
      <c r="J5229" s="276">
        <f t="shared" si="85"/>
        <v>0</v>
      </c>
      <c r="K5229" s="277"/>
    </row>
    <row r="5230" spans="1:11" x14ac:dyDescent="0.15">
      <c r="A5230" s="274">
        <v>5229</v>
      </c>
      <c r="B5230" s="275" t="s">
        <v>5762</v>
      </c>
      <c r="C5230" s="275" t="s">
        <v>1057</v>
      </c>
      <c r="D5230" s="275">
        <v>0</v>
      </c>
      <c r="E5230" s="275">
        <v>100</v>
      </c>
      <c r="F5230" s="275" t="s">
        <v>4905</v>
      </c>
      <c r="G5230" s="275">
        <v>1</v>
      </c>
      <c r="H5230" s="275">
        <f>'Binning-NTC-Derating'!P73</f>
        <v>25</v>
      </c>
      <c r="I5230" s="276" t="s">
        <v>6347</v>
      </c>
      <c r="J5230" s="276">
        <f t="shared" si="85"/>
        <v>2500</v>
      </c>
      <c r="K5230" s="277"/>
    </row>
    <row r="5231" spans="1:11" x14ac:dyDescent="0.15">
      <c r="A5231" s="274">
        <v>5230</v>
      </c>
      <c r="B5231" s="275" t="s">
        <v>5763</v>
      </c>
      <c r="C5231" s="275" t="s">
        <v>1057</v>
      </c>
      <c r="D5231" s="275">
        <v>0</v>
      </c>
      <c r="E5231" s="275">
        <v>100</v>
      </c>
      <c r="F5231" s="275" t="s">
        <v>4905</v>
      </c>
      <c r="G5231" s="275">
        <v>1</v>
      </c>
      <c r="H5231" s="275">
        <f>'Binning-NTC-Derating'!P74</f>
        <v>50</v>
      </c>
      <c r="I5231" s="276" t="s">
        <v>6347</v>
      </c>
      <c r="J5231" s="276">
        <f t="shared" si="85"/>
        <v>5000</v>
      </c>
      <c r="K5231" s="277"/>
    </row>
    <row r="5232" spans="1:11" x14ac:dyDescent="0.15">
      <c r="A5232" s="274">
        <v>5231</v>
      </c>
      <c r="B5232" s="275" t="s">
        <v>5764</v>
      </c>
      <c r="C5232" s="275" t="s">
        <v>1057</v>
      </c>
      <c r="D5232" s="275">
        <v>0</v>
      </c>
      <c r="E5232" s="275">
        <v>100</v>
      </c>
      <c r="F5232" s="275" t="s">
        <v>4905</v>
      </c>
      <c r="G5232" s="275">
        <v>1</v>
      </c>
      <c r="H5232" s="275">
        <f>'Binning-NTC-Derating'!P75</f>
        <v>75</v>
      </c>
      <c r="I5232" s="276" t="s">
        <v>6347</v>
      </c>
      <c r="J5232" s="276">
        <f t="shared" si="85"/>
        <v>7500</v>
      </c>
      <c r="K5232" s="277"/>
    </row>
    <row r="5233" spans="1:11" x14ac:dyDescent="0.15">
      <c r="A5233" s="274">
        <v>5232</v>
      </c>
      <c r="B5233" s="275" t="s">
        <v>5765</v>
      </c>
      <c r="C5233" s="275" t="s">
        <v>1057</v>
      </c>
      <c r="D5233" s="275">
        <v>0</v>
      </c>
      <c r="E5233" s="275">
        <v>100</v>
      </c>
      <c r="F5233" s="275" t="s">
        <v>4905</v>
      </c>
      <c r="G5233" s="275">
        <v>1</v>
      </c>
      <c r="H5233" s="275">
        <f>'Binning-NTC-Derating'!P76</f>
        <v>100</v>
      </c>
      <c r="I5233" s="276" t="s">
        <v>6347</v>
      </c>
      <c r="J5233" s="276">
        <f t="shared" si="85"/>
        <v>10000</v>
      </c>
      <c r="K5233" s="277"/>
    </row>
    <row r="5234" spans="1:11" x14ac:dyDescent="0.15">
      <c r="A5234" s="274">
        <v>5233</v>
      </c>
      <c r="B5234" s="275" t="s">
        <v>5766</v>
      </c>
      <c r="C5234" s="275" t="s">
        <v>1057</v>
      </c>
      <c r="D5234" s="275">
        <v>0</v>
      </c>
      <c r="E5234" s="275">
        <v>100</v>
      </c>
      <c r="F5234" s="275" t="s">
        <v>4905</v>
      </c>
      <c r="G5234" s="275">
        <v>1</v>
      </c>
      <c r="H5234" s="275">
        <f>'Binning-NTC-Derating'!P82</f>
        <v>0</v>
      </c>
      <c r="I5234" s="276" t="s">
        <v>6347</v>
      </c>
      <c r="J5234" s="276">
        <f t="shared" si="85"/>
        <v>0</v>
      </c>
      <c r="K5234" s="277"/>
    </row>
    <row r="5235" spans="1:11" x14ac:dyDescent="0.15">
      <c r="A5235" s="274">
        <v>5234</v>
      </c>
      <c r="B5235" s="275" t="s">
        <v>5767</v>
      </c>
      <c r="C5235" s="275" t="s">
        <v>1057</v>
      </c>
      <c r="D5235" s="275">
        <v>0</v>
      </c>
      <c r="E5235" s="275">
        <v>100</v>
      </c>
      <c r="F5235" s="275" t="s">
        <v>4905</v>
      </c>
      <c r="G5235" s="275">
        <v>1</v>
      </c>
      <c r="H5235" s="275">
        <f>'Binning-NTC-Derating'!P83</f>
        <v>0</v>
      </c>
      <c r="I5235" s="276" t="s">
        <v>6347</v>
      </c>
      <c r="J5235" s="276">
        <f t="shared" si="85"/>
        <v>0</v>
      </c>
      <c r="K5235" s="277"/>
    </row>
    <row r="5236" spans="1:11" x14ac:dyDescent="0.15">
      <c r="A5236" s="274">
        <v>5235</v>
      </c>
      <c r="B5236" s="275" t="s">
        <v>5768</v>
      </c>
      <c r="C5236" s="275" t="s">
        <v>1057</v>
      </c>
      <c r="D5236" s="275">
        <v>0</v>
      </c>
      <c r="E5236" s="275">
        <v>100</v>
      </c>
      <c r="F5236" s="275" t="s">
        <v>4905</v>
      </c>
      <c r="G5236" s="275">
        <v>1</v>
      </c>
      <c r="H5236" s="275">
        <f>'Binning-NTC-Derating'!P84</f>
        <v>25</v>
      </c>
      <c r="I5236" s="276" t="s">
        <v>6347</v>
      </c>
      <c r="J5236" s="276">
        <f t="shared" si="85"/>
        <v>2500</v>
      </c>
      <c r="K5236" s="277"/>
    </row>
    <row r="5237" spans="1:11" x14ac:dyDescent="0.15">
      <c r="A5237" s="274">
        <v>5236</v>
      </c>
      <c r="B5237" s="275" t="s">
        <v>5769</v>
      </c>
      <c r="C5237" s="275" t="s">
        <v>1057</v>
      </c>
      <c r="D5237" s="275">
        <v>0</v>
      </c>
      <c r="E5237" s="275">
        <v>100</v>
      </c>
      <c r="F5237" s="275" t="s">
        <v>4905</v>
      </c>
      <c r="G5237" s="275">
        <v>1</v>
      </c>
      <c r="H5237" s="275">
        <f>'Binning-NTC-Derating'!P85</f>
        <v>50</v>
      </c>
      <c r="I5237" s="276" t="s">
        <v>6347</v>
      </c>
      <c r="J5237" s="276">
        <f t="shared" si="85"/>
        <v>5000</v>
      </c>
      <c r="K5237" s="277"/>
    </row>
    <row r="5238" spans="1:11" x14ac:dyDescent="0.15">
      <c r="A5238" s="274">
        <v>5237</v>
      </c>
      <c r="B5238" s="275" t="s">
        <v>5770</v>
      </c>
      <c r="C5238" s="275" t="s">
        <v>1057</v>
      </c>
      <c r="D5238" s="275">
        <v>0</v>
      </c>
      <c r="E5238" s="275">
        <v>100</v>
      </c>
      <c r="F5238" s="275" t="s">
        <v>4905</v>
      </c>
      <c r="G5238" s="275">
        <v>1</v>
      </c>
      <c r="H5238" s="275">
        <f>'Binning-NTC-Derating'!P86</f>
        <v>75</v>
      </c>
      <c r="I5238" s="276" t="s">
        <v>6347</v>
      </c>
      <c r="J5238" s="276">
        <f t="shared" si="85"/>
        <v>7500</v>
      </c>
      <c r="K5238" s="277"/>
    </row>
    <row r="5239" spans="1:11" x14ac:dyDescent="0.15">
      <c r="A5239" s="274">
        <v>5238</v>
      </c>
      <c r="B5239" s="275" t="s">
        <v>5771</v>
      </c>
      <c r="C5239" s="275" t="s">
        <v>1057</v>
      </c>
      <c r="D5239" s="275">
        <v>0</v>
      </c>
      <c r="E5239" s="275">
        <v>100</v>
      </c>
      <c r="F5239" s="275" t="s">
        <v>4905</v>
      </c>
      <c r="G5239" s="275">
        <v>1</v>
      </c>
      <c r="H5239" s="275">
        <f>'Binning-NTC-Derating'!P87</f>
        <v>100</v>
      </c>
      <c r="I5239" s="276" t="s">
        <v>6347</v>
      </c>
      <c r="J5239" s="276">
        <f t="shared" si="85"/>
        <v>10000</v>
      </c>
      <c r="K5239" s="277"/>
    </row>
    <row r="5240" spans="1:11" x14ac:dyDescent="0.15">
      <c r="A5240" s="274">
        <v>5239</v>
      </c>
      <c r="B5240" s="275" t="s">
        <v>5772</v>
      </c>
      <c r="C5240" s="275" t="s">
        <v>1057</v>
      </c>
      <c r="D5240" s="275">
        <v>0</v>
      </c>
      <c r="E5240" s="275">
        <v>100</v>
      </c>
      <c r="F5240" s="275" t="s">
        <v>4905</v>
      </c>
      <c r="G5240" s="275">
        <v>1</v>
      </c>
      <c r="H5240" s="275">
        <f>'Binning-NTC-Derating'!P93</f>
        <v>0</v>
      </c>
      <c r="I5240" s="276" t="s">
        <v>6347</v>
      </c>
      <c r="J5240" s="276">
        <f t="shared" si="85"/>
        <v>0</v>
      </c>
      <c r="K5240" s="277"/>
    </row>
    <row r="5241" spans="1:11" x14ac:dyDescent="0.15">
      <c r="A5241" s="274">
        <v>5240</v>
      </c>
      <c r="B5241" s="275" t="s">
        <v>5773</v>
      </c>
      <c r="C5241" s="275" t="s">
        <v>1057</v>
      </c>
      <c r="D5241" s="275">
        <v>0</v>
      </c>
      <c r="E5241" s="275">
        <v>100</v>
      </c>
      <c r="F5241" s="275" t="s">
        <v>4905</v>
      </c>
      <c r="G5241" s="275">
        <v>1</v>
      </c>
      <c r="H5241" s="275">
        <f>'Binning-NTC-Derating'!P94</f>
        <v>0</v>
      </c>
      <c r="I5241" s="276" t="s">
        <v>6347</v>
      </c>
      <c r="J5241" s="276">
        <f t="shared" si="85"/>
        <v>0</v>
      </c>
      <c r="K5241" s="277"/>
    </row>
    <row r="5242" spans="1:11" x14ac:dyDescent="0.15">
      <c r="A5242" s="274">
        <v>5241</v>
      </c>
      <c r="B5242" s="275" t="s">
        <v>5774</v>
      </c>
      <c r="C5242" s="275" t="s">
        <v>1057</v>
      </c>
      <c r="D5242" s="275">
        <v>0</v>
      </c>
      <c r="E5242" s="275">
        <v>100</v>
      </c>
      <c r="F5242" s="275" t="s">
        <v>4905</v>
      </c>
      <c r="G5242" s="275">
        <v>1</v>
      </c>
      <c r="H5242" s="275">
        <f>'Binning-NTC-Derating'!P95</f>
        <v>25</v>
      </c>
      <c r="I5242" s="276" t="s">
        <v>6347</v>
      </c>
      <c r="J5242" s="276">
        <f t="shared" si="85"/>
        <v>2500</v>
      </c>
      <c r="K5242" s="277"/>
    </row>
    <row r="5243" spans="1:11" x14ac:dyDescent="0.15">
      <c r="A5243" s="274">
        <v>5242</v>
      </c>
      <c r="B5243" s="275" t="s">
        <v>5775</v>
      </c>
      <c r="C5243" s="275" t="s">
        <v>1057</v>
      </c>
      <c r="D5243" s="275">
        <v>0</v>
      </c>
      <c r="E5243" s="275">
        <v>100</v>
      </c>
      <c r="F5243" s="275" t="s">
        <v>4905</v>
      </c>
      <c r="G5243" s="275">
        <v>1</v>
      </c>
      <c r="H5243" s="275">
        <f>'Binning-NTC-Derating'!P96</f>
        <v>50</v>
      </c>
      <c r="I5243" s="276" t="s">
        <v>6347</v>
      </c>
      <c r="J5243" s="276">
        <f t="shared" si="85"/>
        <v>5000</v>
      </c>
      <c r="K5243" s="277"/>
    </row>
    <row r="5244" spans="1:11" x14ac:dyDescent="0.15">
      <c r="A5244" s="274">
        <v>5243</v>
      </c>
      <c r="B5244" s="275" t="s">
        <v>5776</v>
      </c>
      <c r="C5244" s="275" t="s">
        <v>1057</v>
      </c>
      <c r="D5244" s="275">
        <v>0</v>
      </c>
      <c r="E5244" s="275">
        <v>100</v>
      </c>
      <c r="F5244" s="275" t="s">
        <v>4905</v>
      </c>
      <c r="G5244" s="275">
        <v>1</v>
      </c>
      <c r="H5244" s="275">
        <f>'Binning-NTC-Derating'!P97</f>
        <v>75</v>
      </c>
      <c r="I5244" s="276" t="s">
        <v>6347</v>
      </c>
      <c r="J5244" s="276">
        <f t="shared" si="85"/>
        <v>7500</v>
      </c>
      <c r="K5244" s="277"/>
    </row>
    <row r="5245" spans="1:11" x14ac:dyDescent="0.15">
      <c r="A5245" s="274">
        <v>5244</v>
      </c>
      <c r="B5245" s="275" t="s">
        <v>5777</v>
      </c>
      <c r="C5245" s="275" t="s">
        <v>1057</v>
      </c>
      <c r="D5245" s="275">
        <v>0</v>
      </c>
      <c r="E5245" s="275">
        <v>100</v>
      </c>
      <c r="F5245" s="275" t="s">
        <v>4905</v>
      </c>
      <c r="G5245" s="275">
        <v>1</v>
      </c>
      <c r="H5245" s="275">
        <f>'Binning-NTC-Derating'!P98</f>
        <v>100</v>
      </c>
      <c r="I5245" s="276" t="s">
        <v>6347</v>
      </c>
      <c r="J5245" s="276">
        <f t="shared" si="85"/>
        <v>10000</v>
      </c>
      <c r="K5245" s="277"/>
    </row>
    <row r="5246" spans="1:11" x14ac:dyDescent="0.15">
      <c r="A5246" s="274">
        <v>5245</v>
      </c>
      <c r="B5246" s="275" t="s">
        <v>5778</v>
      </c>
      <c r="C5246" s="275" t="s">
        <v>1057</v>
      </c>
      <c r="D5246" s="275">
        <v>0</v>
      </c>
      <c r="E5246" s="275">
        <v>100</v>
      </c>
      <c r="F5246" s="275" t="s">
        <v>4905</v>
      </c>
      <c r="G5246" s="275">
        <v>1</v>
      </c>
      <c r="H5246" s="275">
        <f>'Binning-NTC-Derating'!P104</f>
        <v>0</v>
      </c>
      <c r="I5246" s="276" t="s">
        <v>6347</v>
      </c>
      <c r="J5246" s="276">
        <f t="shared" si="85"/>
        <v>0</v>
      </c>
      <c r="K5246" s="277"/>
    </row>
    <row r="5247" spans="1:11" x14ac:dyDescent="0.15">
      <c r="A5247" s="274">
        <v>5246</v>
      </c>
      <c r="B5247" s="275" t="s">
        <v>5779</v>
      </c>
      <c r="C5247" s="275" t="s">
        <v>1057</v>
      </c>
      <c r="D5247" s="275">
        <v>0</v>
      </c>
      <c r="E5247" s="275">
        <v>100</v>
      </c>
      <c r="F5247" s="275" t="s">
        <v>4905</v>
      </c>
      <c r="G5247" s="275">
        <v>1</v>
      </c>
      <c r="H5247" s="275">
        <f>'Binning-NTC-Derating'!P105</f>
        <v>0</v>
      </c>
      <c r="I5247" s="276" t="s">
        <v>6347</v>
      </c>
      <c r="J5247" s="276">
        <f t="shared" si="85"/>
        <v>0</v>
      </c>
      <c r="K5247" s="277"/>
    </row>
    <row r="5248" spans="1:11" x14ac:dyDescent="0.15">
      <c r="A5248" s="274">
        <v>5247</v>
      </c>
      <c r="B5248" s="275" t="s">
        <v>5780</v>
      </c>
      <c r="C5248" s="275" t="s">
        <v>1057</v>
      </c>
      <c r="D5248" s="275">
        <v>0</v>
      </c>
      <c r="E5248" s="275">
        <v>100</v>
      </c>
      <c r="F5248" s="275" t="s">
        <v>4905</v>
      </c>
      <c r="G5248" s="275">
        <v>1</v>
      </c>
      <c r="H5248" s="275">
        <f>'Binning-NTC-Derating'!P106</f>
        <v>25</v>
      </c>
      <c r="I5248" s="276" t="s">
        <v>6347</v>
      </c>
      <c r="J5248" s="276">
        <f t="shared" si="85"/>
        <v>2500</v>
      </c>
      <c r="K5248" s="277"/>
    </row>
    <row r="5249" spans="1:11" x14ac:dyDescent="0.15">
      <c r="A5249" s="274">
        <v>5248</v>
      </c>
      <c r="B5249" s="275" t="s">
        <v>5781</v>
      </c>
      <c r="C5249" s="275" t="s">
        <v>1057</v>
      </c>
      <c r="D5249" s="275">
        <v>0</v>
      </c>
      <c r="E5249" s="275">
        <v>100</v>
      </c>
      <c r="F5249" s="275" t="s">
        <v>4905</v>
      </c>
      <c r="G5249" s="275">
        <v>1</v>
      </c>
      <c r="H5249" s="275">
        <f>'Binning-NTC-Derating'!P107</f>
        <v>50</v>
      </c>
      <c r="I5249" s="276" t="s">
        <v>6347</v>
      </c>
      <c r="J5249" s="276">
        <f t="shared" si="85"/>
        <v>5000</v>
      </c>
      <c r="K5249" s="277"/>
    </row>
    <row r="5250" spans="1:11" x14ac:dyDescent="0.15">
      <c r="A5250" s="274">
        <v>5249</v>
      </c>
      <c r="B5250" s="275" t="s">
        <v>5782</v>
      </c>
      <c r="C5250" s="275" t="s">
        <v>1057</v>
      </c>
      <c r="D5250" s="275">
        <v>0</v>
      </c>
      <c r="E5250" s="275">
        <v>100</v>
      </c>
      <c r="F5250" s="275" t="s">
        <v>4905</v>
      </c>
      <c r="G5250" s="275">
        <v>1</v>
      </c>
      <c r="H5250" s="275">
        <f>'Binning-NTC-Derating'!P108</f>
        <v>75</v>
      </c>
      <c r="I5250" s="276" t="s">
        <v>6347</v>
      </c>
      <c r="J5250" s="276">
        <f t="shared" si="85"/>
        <v>7500</v>
      </c>
      <c r="K5250" s="277"/>
    </row>
    <row r="5251" spans="1:11" x14ac:dyDescent="0.15">
      <c r="A5251" s="274">
        <v>5250</v>
      </c>
      <c r="B5251" s="275" t="s">
        <v>5783</v>
      </c>
      <c r="C5251" s="275" t="s">
        <v>1057</v>
      </c>
      <c r="D5251" s="275">
        <v>0</v>
      </c>
      <c r="E5251" s="275">
        <v>100</v>
      </c>
      <c r="F5251" s="275" t="s">
        <v>4905</v>
      </c>
      <c r="G5251" s="275">
        <v>1</v>
      </c>
      <c r="H5251" s="275">
        <f>'Binning-NTC-Derating'!P109</f>
        <v>100</v>
      </c>
      <c r="I5251" s="276" t="s">
        <v>6347</v>
      </c>
      <c r="J5251" s="276">
        <f t="shared" si="85"/>
        <v>10000</v>
      </c>
      <c r="K5251" s="277"/>
    </row>
    <row r="5252" spans="1:11" x14ac:dyDescent="0.15">
      <c r="A5252" s="274">
        <v>5251</v>
      </c>
      <c r="B5252" s="275" t="s">
        <v>5784</v>
      </c>
      <c r="C5252" s="275" t="s">
        <v>1057</v>
      </c>
      <c r="D5252" s="275">
        <v>0</v>
      </c>
      <c r="E5252" s="275">
        <v>100</v>
      </c>
      <c r="F5252" s="275" t="s">
        <v>4905</v>
      </c>
      <c r="G5252" s="275">
        <v>1</v>
      </c>
      <c r="H5252" s="275">
        <f>'Binning-NTC-Derating'!P115</f>
        <v>0</v>
      </c>
      <c r="I5252" s="276" t="s">
        <v>6347</v>
      </c>
      <c r="J5252" s="276">
        <f t="shared" si="85"/>
        <v>0</v>
      </c>
      <c r="K5252" s="277"/>
    </row>
    <row r="5253" spans="1:11" x14ac:dyDescent="0.15">
      <c r="A5253" s="274">
        <v>5252</v>
      </c>
      <c r="B5253" s="275" t="s">
        <v>5785</v>
      </c>
      <c r="C5253" s="275" t="s">
        <v>1057</v>
      </c>
      <c r="D5253" s="275">
        <v>0</v>
      </c>
      <c r="E5253" s="275">
        <v>100</v>
      </c>
      <c r="F5253" s="275" t="s">
        <v>4905</v>
      </c>
      <c r="G5253" s="275">
        <v>1</v>
      </c>
      <c r="H5253" s="275">
        <f>'Binning-NTC-Derating'!P116</f>
        <v>0</v>
      </c>
      <c r="I5253" s="276" t="s">
        <v>6347</v>
      </c>
      <c r="J5253" s="276">
        <f t="shared" si="85"/>
        <v>0</v>
      </c>
      <c r="K5253" s="277"/>
    </row>
    <row r="5254" spans="1:11" x14ac:dyDescent="0.15">
      <c r="A5254" s="274">
        <v>5253</v>
      </c>
      <c r="B5254" s="275" t="s">
        <v>5786</v>
      </c>
      <c r="C5254" s="275" t="s">
        <v>1057</v>
      </c>
      <c r="D5254" s="275">
        <v>0</v>
      </c>
      <c r="E5254" s="275">
        <v>100</v>
      </c>
      <c r="F5254" s="275" t="s">
        <v>4905</v>
      </c>
      <c r="G5254" s="275">
        <v>1</v>
      </c>
      <c r="H5254" s="275">
        <f>'Binning-NTC-Derating'!P117</f>
        <v>25</v>
      </c>
      <c r="I5254" s="276" t="s">
        <v>6347</v>
      </c>
      <c r="J5254" s="276">
        <f t="shared" si="85"/>
        <v>2500</v>
      </c>
      <c r="K5254" s="277"/>
    </row>
    <row r="5255" spans="1:11" x14ac:dyDescent="0.15">
      <c r="A5255" s="274">
        <v>5254</v>
      </c>
      <c r="B5255" s="275" t="s">
        <v>5787</v>
      </c>
      <c r="C5255" s="275" t="s">
        <v>1057</v>
      </c>
      <c r="D5255" s="275">
        <v>0</v>
      </c>
      <c r="E5255" s="275">
        <v>100</v>
      </c>
      <c r="F5255" s="275" t="s">
        <v>4905</v>
      </c>
      <c r="G5255" s="275">
        <v>1</v>
      </c>
      <c r="H5255" s="275">
        <f>'Binning-NTC-Derating'!P118</f>
        <v>50</v>
      </c>
      <c r="I5255" s="276" t="s">
        <v>6347</v>
      </c>
      <c r="J5255" s="276">
        <f t="shared" si="85"/>
        <v>5000</v>
      </c>
      <c r="K5255" s="277"/>
    </row>
    <row r="5256" spans="1:11" x14ac:dyDescent="0.15">
      <c r="A5256" s="274">
        <v>5255</v>
      </c>
      <c r="B5256" s="275" t="s">
        <v>5788</v>
      </c>
      <c r="C5256" s="275" t="s">
        <v>1057</v>
      </c>
      <c r="D5256" s="275">
        <v>0</v>
      </c>
      <c r="E5256" s="275">
        <v>100</v>
      </c>
      <c r="F5256" s="275" t="s">
        <v>4905</v>
      </c>
      <c r="G5256" s="275">
        <v>1</v>
      </c>
      <c r="H5256" s="275">
        <f>'Binning-NTC-Derating'!P119</f>
        <v>75</v>
      </c>
      <c r="I5256" s="276" t="s">
        <v>6347</v>
      </c>
      <c r="J5256" s="276">
        <f t="shared" si="85"/>
        <v>7500</v>
      </c>
      <c r="K5256" s="277"/>
    </row>
    <row r="5257" spans="1:11" x14ac:dyDescent="0.15">
      <c r="A5257" s="274">
        <v>5256</v>
      </c>
      <c r="B5257" s="275" t="s">
        <v>5789</v>
      </c>
      <c r="C5257" s="275" t="s">
        <v>1057</v>
      </c>
      <c r="D5257" s="275">
        <v>0</v>
      </c>
      <c r="E5257" s="275">
        <v>100</v>
      </c>
      <c r="F5257" s="275" t="s">
        <v>4905</v>
      </c>
      <c r="G5257" s="275">
        <v>1</v>
      </c>
      <c r="H5257" s="275">
        <f>'Binning-NTC-Derating'!P120</f>
        <v>100</v>
      </c>
      <c r="I5257" s="276" t="s">
        <v>6347</v>
      </c>
      <c r="J5257" s="276">
        <f t="shared" ref="J5257:J5269" si="86">H5257*100</f>
        <v>10000</v>
      </c>
      <c r="K5257" s="277"/>
    </row>
    <row r="5258" spans="1:11" x14ac:dyDescent="0.15">
      <c r="A5258" s="274">
        <v>5257</v>
      </c>
      <c r="B5258" s="275" t="s">
        <v>5790</v>
      </c>
      <c r="C5258" s="275" t="s">
        <v>1057</v>
      </c>
      <c r="D5258" s="275">
        <v>0</v>
      </c>
      <c r="E5258" s="275">
        <v>100</v>
      </c>
      <c r="F5258" s="275" t="s">
        <v>4905</v>
      </c>
      <c r="G5258" s="275">
        <v>1</v>
      </c>
      <c r="H5258" s="275">
        <f>'Binning-NTC-Derating'!P126</f>
        <v>0</v>
      </c>
      <c r="I5258" s="276" t="s">
        <v>6347</v>
      </c>
      <c r="J5258" s="276">
        <f t="shared" si="86"/>
        <v>0</v>
      </c>
      <c r="K5258" s="277"/>
    </row>
    <row r="5259" spans="1:11" x14ac:dyDescent="0.15">
      <c r="A5259" s="274">
        <v>5258</v>
      </c>
      <c r="B5259" s="275" t="s">
        <v>5791</v>
      </c>
      <c r="C5259" s="275" t="s">
        <v>1057</v>
      </c>
      <c r="D5259" s="275">
        <v>0</v>
      </c>
      <c r="E5259" s="275">
        <v>100</v>
      </c>
      <c r="F5259" s="275" t="s">
        <v>4905</v>
      </c>
      <c r="G5259" s="275">
        <v>1</v>
      </c>
      <c r="H5259" s="275">
        <f>'Binning-NTC-Derating'!P127</f>
        <v>0</v>
      </c>
      <c r="I5259" s="276" t="s">
        <v>6347</v>
      </c>
      <c r="J5259" s="276">
        <f t="shared" si="86"/>
        <v>0</v>
      </c>
      <c r="K5259" s="277"/>
    </row>
    <row r="5260" spans="1:11" x14ac:dyDescent="0.15">
      <c r="A5260" s="274">
        <v>5259</v>
      </c>
      <c r="B5260" s="275" t="s">
        <v>5792</v>
      </c>
      <c r="C5260" s="275" t="s">
        <v>1057</v>
      </c>
      <c r="D5260" s="275">
        <v>0</v>
      </c>
      <c r="E5260" s="275">
        <v>100</v>
      </c>
      <c r="F5260" s="275" t="s">
        <v>4905</v>
      </c>
      <c r="G5260" s="275">
        <v>1</v>
      </c>
      <c r="H5260" s="275">
        <f>'Binning-NTC-Derating'!P128</f>
        <v>25</v>
      </c>
      <c r="I5260" s="276" t="s">
        <v>6347</v>
      </c>
      <c r="J5260" s="276">
        <f t="shared" si="86"/>
        <v>2500</v>
      </c>
      <c r="K5260" s="277"/>
    </row>
    <row r="5261" spans="1:11" x14ac:dyDescent="0.15">
      <c r="A5261" s="274">
        <v>5260</v>
      </c>
      <c r="B5261" s="275" t="s">
        <v>5793</v>
      </c>
      <c r="C5261" s="275" t="s">
        <v>1057</v>
      </c>
      <c r="D5261" s="275">
        <v>0</v>
      </c>
      <c r="E5261" s="275">
        <v>100</v>
      </c>
      <c r="F5261" s="275" t="s">
        <v>4905</v>
      </c>
      <c r="G5261" s="275">
        <v>1</v>
      </c>
      <c r="H5261" s="275">
        <f>'Binning-NTC-Derating'!P129</f>
        <v>50</v>
      </c>
      <c r="I5261" s="276" t="s">
        <v>6347</v>
      </c>
      <c r="J5261" s="276">
        <f t="shared" si="86"/>
        <v>5000</v>
      </c>
      <c r="K5261" s="277"/>
    </row>
    <row r="5262" spans="1:11" x14ac:dyDescent="0.15">
      <c r="A5262" s="274">
        <v>5261</v>
      </c>
      <c r="B5262" s="275" t="s">
        <v>5794</v>
      </c>
      <c r="C5262" s="275" t="s">
        <v>1057</v>
      </c>
      <c r="D5262" s="275">
        <v>0</v>
      </c>
      <c r="E5262" s="275">
        <v>100</v>
      </c>
      <c r="F5262" s="275" t="s">
        <v>4905</v>
      </c>
      <c r="G5262" s="275">
        <v>1</v>
      </c>
      <c r="H5262" s="275">
        <f>'Binning-NTC-Derating'!P130</f>
        <v>75</v>
      </c>
      <c r="I5262" s="276" t="s">
        <v>6347</v>
      </c>
      <c r="J5262" s="276">
        <f t="shared" si="86"/>
        <v>7500</v>
      </c>
      <c r="K5262" s="277"/>
    </row>
    <row r="5263" spans="1:11" x14ac:dyDescent="0.15">
      <c r="A5263" s="274">
        <v>5262</v>
      </c>
      <c r="B5263" s="275" t="s">
        <v>5795</v>
      </c>
      <c r="C5263" s="275" t="s">
        <v>1057</v>
      </c>
      <c r="D5263" s="275">
        <v>0</v>
      </c>
      <c r="E5263" s="275">
        <v>100</v>
      </c>
      <c r="F5263" s="275" t="s">
        <v>4905</v>
      </c>
      <c r="G5263" s="275">
        <v>1</v>
      </c>
      <c r="H5263" s="275">
        <f>'Binning-NTC-Derating'!P131</f>
        <v>100</v>
      </c>
      <c r="I5263" s="276" t="s">
        <v>6347</v>
      </c>
      <c r="J5263" s="276">
        <f t="shared" si="86"/>
        <v>10000</v>
      </c>
      <c r="K5263" s="277"/>
    </row>
    <row r="5264" spans="1:11" x14ac:dyDescent="0.15">
      <c r="A5264" s="274">
        <v>5263</v>
      </c>
      <c r="B5264" s="275" t="s">
        <v>6033</v>
      </c>
      <c r="C5264" s="275" t="s">
        <v>1057</v>
      </c>
      <c r="D5264" s="275">
        <v>0</v>
      </c>
      <c r="E5264" s="275">
        <v>100</v>
      </c>
      <c r="F5264" s="275" t="s">
        <v>2707</v>
      </c>
      <c r="G5264" s="275">
        <v>1</v>
      </c>
      <c r="H5264" s="275">
        <f>'Binning-NTC-Derating'!P137</f>
        <v>0</v>
      </c>
      <c r="I5264" s="276" t="s">
        <v>6347</v>
      </c>
      <c r="J5264" s="276">
        <f t="shared" si="86"/>
        <v>0</v>
      </c>
      <c r="K5264" s="277"/>
    </row>
    <row r="5265" spans="1:11" x14ac:dyDescent="0.15">
      <c r="A5265" s="274">
        <v>5264</v>
      </c>
      <c r="B5265" s="275" t="s">
        <v>6034</v>
      </c>
      <c r="C5265" s="275" t="s">
        <v>1057</v>
      </c>
      <c r="D5265" s="275">
        <v>0</v>
      </c>
      <c r="E5265" s="275">
        <v>100</v>
      </c>
      <c r="F5265" s="275" t="s">
        <v>2707</v>
      </c>
      <c r="G5265" s="275">
        <v>1</v>
      </c>
      <c r="H5265" s="275">
        <f>'Binning-NTC-Derating'!P138</f>
        <v>0</v>
      </c>
      <c r="I5265" s="276" t="s">
        <v>6347</v>
      </c>
      <c r="J5265" s="276">
        <f t="shared" si="86"/>
        <v>0</v>
      </c>
      <c r="K5265" s="277"/>
    </row>
    <row r="5266" spans="1:11" x14ac:dyDescent="0.15">
      <c r="A5266" s="274">
        <v>5265</v>
      </c>
      <c r="B5266" s="275" t="s">
        <v>6035</v>
      </c>
      <c r="C5266" s="275" t="s">
        <v>1057</v>
      </c>
      <c r="D5266" s="275">
        <v>0</v>
      </c>
      <c r="E5266" s="275">
        <v>100</v>
      </c>
      <c r="F5266" s="275" t="s">
        <v>2707</v>
      </c>
      <c r="G5266" s="275">
        <v>1</v>
      </c>
      <c r="H5266" s="275">
        <f>'Binning-NTC-Derating'!P139</f>
        <v>25</v>
      </c>
      <c r="I5266" s="276" t="s">
        <v>6347</v>
      </c>
      <c r="J5266" s="276">
        <f t="shared" si="86"/>
        <v>2500</v>
      </c>
      <c r="K5266" s="277"/>
    </row>
    <row r="5267" spans="1:11" x14ac:dyDescent="0.15">
      <c r="A5267" s="274">
        <v>5266</v>
      </c>
      <c r="B5267" s="275" t="s">
        <v>6036</v>
      </c>
      <c r="C5267" s="275" t="s">
        <v>1057</v>
      </c>
      <c r="D5267" s="275">
        <v>0</v>
      </c>
      <c r="E5267" s="275">
        <v>100</v>
      </c>
      <c r="F5267" s="275" t="s">
        <v>2707</v>
      </c>
      <c r="G5267" s="275">
        <v>1</v>
      </c>
      <c r="H5267" s="275">
        <f>'Binning-NTC-Derating'!P140</f>
        <v>50</v>
      </c>
      <c r="I5267" s="276" t="s">
        <v>6347</v>
      </c>
      <c r="J5267" s="276">
        <f t="shared" si="86"/>
        <v>5000</v>
      </c>
      <c r="K5267" s="277"/>
    </row>
    <row r="5268" spans="1:11" x14ac:dyDescent="0.15">
      <c r="A5268" s="274">
        <v>5267</v>
      </c>
      <c r="B5268" s="275" t="s">
        <v>6037</v>
      </c>
      <c r="C5268" s="275" t="s">
        <v>1057</v>
      </c>
      <c r="D5268" s="275">
        <v>0</v>
      </c>
      <c r="E5268" s="275">
        <v>100</v>
      </c>
      <c r="F5268" s="275" t="s">
        <v>2707</v>
      </c>
      <c r="G5268" s="275">
        <v>1</v>
      </c>
      <c r="H5268" s="275">
        <f>'Binning-NTC-Derating'!P141</f>
        <v>75</v>
      </c>
      <c r="I5268" s="276" t="s">
        <v>6347</v>
      </c>
      <c r="J5268" s="276">
        <f t="shared" si="86"/>
        <v>7500</v>
      </c>
      <c r="K5268" s="277"/>
    </row>
    <row r="5269" spans="1:11" x14ac:dyDescent="0.15">
      <c r="A5269" s="274">
        <v>5268</v>
      </c>
      <c r="B5269" s="275" t="s">
        <v>6038</v>
      </c>
      <c r="C5269" s="275" t="s">
        <v>1057</v>
      </c>
      <c r="D5269" s="275">
        <v>0</v>
      </c>
      <c r="E5269" s="275">
        <v>100</v>
      </c>
      <c r="F5269" s="275" t="s">
        <v>2707</v>
      </c>
      <c r="G5269" s="275">
        <v>1</v>
      </c>
      <c r="H5269" s="275">
        <f>'Binning-NTC-Derating'!P142</f>
        <v>100</v>
      </c>
      <c r="I5269" s="276" t="s">
        <v>6347</v>
      </c>
      <c r="J5269" s="276">
        <f t="shared" si="86"/>
        <v>10000</v>
      </c>
      <c r="K5269" s="277"/>
    </row>
    <row r="5270" spans="1:11" x14ac:dyDescent="0.15">
      <c r="A5270" s="274">
        <v>5269</v>
      </c>
      <c r="B5270" s="275" t="s">
        <v>5796</v>
      </c>
      <c r="C5270" s="275" t="s">
        <v>457</v>
      </c>
      <c r="D5270" s="275">
        <v>0</v>
      </c>
      <c r="E5270" s="275">
        <v>255</v>
      </c>
      <c r="F5270" s="275" t="s">
        <v>225</v>
      </c>
      <c r="G5270" s="275">
        <v>1</v>
      </c>
      <c r="H5270" s="275">
        <f>'Binning-NTC-Derating'!O145</f>
        <v>250</v>
      </c>
      <c r="I5270" s="276" t="s">
        <v>6351</v>
      </c>
      <c r="J5270" s="276"/>
      <c r="K5270" s="277"/>
    </row>
    <row r="5271" spans="1:11" x14ac:dyDescent="0.15">
      <c r="A5271" s="274">
        <v>5270</v>
      </c>
      <c r="B5271" s="275" t="s">
        <v>5797</v>
      </c>
      <c r="C5271" s="275" t="s">
        <v>457</v>
      </c>
      <c r="D5271" s="275">
        <v>0</v>
      </c>
      <c r="E5271" s="275">
        <v>255</v>
      </c>
      <c r="F5271" s="275" t="s">
        <v>225</v>
      </c>
      <c r="G5271" s="275">
        <v>1</v>
      </c>
      <c r="H5271" s="275">
        <f>'Binning-NTC-Derating'!O146</f>
        <v>1</v>
      </c>
      <c r="I5271" s="276" t="s">
        <v>6352</v>
      </c>
      <c r="J5271" s="276"/>
      <c r="K5271" s="277"/>
    </row>
    <row r="5272" spans="1:11" x14ac:dyDescent="0.15">
      <c r="A5272" s="274">
        <v>5271</v>
      </c>
      <c r="B5272" s="275" t="s">
        <v>5798</v>
      </c>
      <c r="C5272" s="275" t="s">
        <v>4955</v>
      </c>
      <c r="D5272" s="275" t="s">
        <v>457</v>
      </c>
      <c r="E5272" s="275" t="s">
        <v>4955</v>
      </c>
      <c r="F5272" s="275" t="s">
        <v>4955</v>
      </c>
      <c r="G5272" s="275" t="s">
        <v>457</v>
      </c>
      <c r="H5272" s="275" t="str">
        <f>'Binning-NTC-Derating'!O150</f>
        <v>muRata NCU18WB473D6SRB</v>
      </c>
      <c r="I5272" s="276" t="s">
        <v>6368</v>
      </c>
      <c r="J5272" s="276"/>
      <c r="K5272" s="277"/>
    </row>
    <row r="5273" spans="1:11" x14ac:dyDescent="0.15">
      <c r="A5273" s="274">
        <v>5272</v>
      </c>
      <c r="B5273" s="275" t="s">
        <v>5799</v>
      </c>
      <c r="C5273" s="275" t="s">
        <v>5800</v>
      </c>
      <c r="D5273" s="275">
        <v>1</v>
      </c>
      <c r="E5273" s="275">
        <v>100</v>
      </c>
      <c r="F5273" s="275" t="s">
        <v>457</v>
      </c>
      <c r="G5273" s="275" t="s">
        <v>457</v>
      </c>
      <c r="H5273" s="275">
        <f>'Binning-NTC-Derating'!O151</f>
        <v>33</v>
      </c>
      <c r="I5273" s="276" t="s">
        <v>6369</v>
      </c>
      <c r="J5273" s="276">
        <f>H5273*10</f>
        <v>330</v>
      </c>
      <c r="K5273" s="277"/>
    </row>
    <row r="5274" spans="1:11" x14ac:dyDescent="0.15">
      <c r="A5274" s="274">
        <v>5273</v>
      </c>
      <c r="B5274" s="275" t="s">
        <v>5801</v>
      </c>
      <c r="C5274" s="275" t="s">
        <v>5802</v>
      </c>
      <c r="D5274" s="275">
        <v>2800</v>
      </c>
      <c r="E5274" s="275">
        <v>4500</v>
      </c>
      <c r="F5274" s="275" t="s">
        <v>457</v>
      </c>
      <c r="G5274" s="275">
        <v>5</v>
      </c>
      <c r="H5274" s="275">
        <f>'Binning-NTC-Derating'!O152</f>
        <v>4500</v>
      </c>
      <c r="I5274" s="276" t="s">
        <v>6370</v>
      </c>
      <c r="J5274" s="276"/>
      <c r="K5274" s="277"/>
    </row>
    <row r="5275" spans="1:11" x14ac:dyDescent="0.15">
      <c r="A5275" s="274">
        <v>5274</v>
      </c>
      <c r="B5275" s="275" t="s">
        <v>5803</v>
      </c>
      <c r="C5275" s="275" t="s">
        <v>5804</v>
      </c>
      <c r="D5275" s="275">
        <v>0</v>
      </c>
      <c r="E5275" s="275">
        <v>600</v>
      </c>
      <c r="F5275" s="275" t="s">
        <v>457</v>
      </c>
      <c r="G5275" s="275">
        <v>0.1</v>
      </c>
      <c r="H5275" s="275">
        <f>'Binning-NTC-Derating'!O156</f>
        <v>100</v>
      </c>
      <c r="I5275" s="276" t="s">
        <v>6371</v>
      </c>
      <c r="J5275" s="276">
        <f>H5275*100</f>
        <v>10000</v>
      </c>
      <c r="K5275" s="277"/>
    </row>
    <row r="5276" spans="1:11" x14ac:dyDescent="0.15">
      <c r="A5276" s="274">
        <v>5275</v>
      </c>
      <c r="B5276" s="275" t="s">
        <v>5805</v>
      </c>
      <c r="C5276" s="275" t="s">
        <v>5806</v>
      </c>
      <c r="D5276" s="275">
        <v>0</v>
      </c>
      <c r="E5276" s="275">
        <v>600</v>
      </c>
      <c r="F5276" s="275" t="s">
        <v>5807</v>
      </c>
      <c r="G5276" s="275">
        <v>0.1</v>
      </c>
      <c r="H5276" s="275">
        <f>'Binning-NTC-Derating'!O157</f>
        <v>100</v>
      </c>
      <c r="I5276" s="276" t="s">
        <v>6372</v>
      </c>
      <c r="J5276" s="276">
        <f>H5276*100</f>
        <v>10000</v>
      </c>
      <c r="K5276" s="277"/>
    </row>
    <row r="5277" spans="1:11" x14ac:dyDescent="0.15">
      <c r="A5277" s="274">
        <v>5276</v>
      </c>
      <c r="B5277" s="275" t="s">
        <v>5811</v>
      </c>
      <c r="C5277" s="275" t="s">
        <v>5812</v>
      </c>
      <c r="D5277" s="275">
        <v>0</v>
      </c>
      <c r="E5277" s="275">
        <v>100</v>
      </c>
      <c r="F5277" s="275" t="s">
        <v>457</v>
      </c>
      <c r="G5277" s="275">
        <v>0.01</v>
      </c>
      <c r="H5277" s="275">
        <f>'Binning-NTC-Derating'!O158</f>
        <v>0.50670000000000004</v>
      </c>
      <c r="I5277" s="276" t="s">
        <v>6373</v>
      </c>
      <c r="J5277" s="276">
        <f>H5277*100</f>
        <v>50.67</v>
      </c>
      <c r="K5277" s="277"/>
    </row>
    <row r="5278" spans="1:11" x14ac:dyDescent="0.15">
      <c r="A5278" s="274">
        <v>5277</v>
      </c>
      <c r="B5278" s="275" t="s">
        <v>6375</v>
      </c>
      <c r="C5278" s="275" t="s">
        <v>6380</v>
      </c>
      <c r="D5278" s="275">
        <v>0</v>
      </c>
      <c r="E5278" s="282" t="s">
        <v>2707</v>
      </c>
      <c r="F5278" s="282" t="s">
        <v>6382</v>
      </c>
      <c r="G5278" s="275">
        <v>0.01</v>
      </c>
      <c r="H5278" s="275">
        <f>'Binning-NTC-Derating'!O154</f>
        <v>700</v>
      </c>
      <c r="I5278" s="276" t="s">
        <v>6376</v>
      </c>
      <c r="J5278" s="276"/>
      <c r="K5278" s="277"/>
    </row>
    <row r="5279" spans="1:11" x14ac:dyDescent="0.15">
      <c r="A5279" s="274">
        <v>5278</v>
      </c>
      <c r="B5279" s="275" t="s">
        <v>5808</v>
      </c>
      <c r="C5279" s="275" t="s">
        <v>457</v>
      </c>
      <c r="D5279" s="275">
        <v>0</v>
      </c>
      <c r="E5279" s="275">
        <v>1023</v>
      </c>
      <c r="F5279" s="275" t="s">
        <v>5813</v>
      </c>
      <c r="G5279" s="275">
        <v>1</v>
      </c>
      <c r="H5279" s="267">
        <f>'Binning-NTC-Derating'!P154</f>
        <v>1017</v>
      </c>
      <c r="I5279" s="276" t="s">
        <v>6374</v>
      </c>
      <c r="J5279" s="276"/>
      <c r="K5279" s="277"/>
    </row>
    <row r="5280" spans="1:11" x14ac:dyDescent="0.15">
      <c r="A5280" s="274">
        <v>5279</v>
      </c>
      <c r="B5280" s="275" t="s">
        <v>6381</v>
      </c>
      <c r="C5280" s="275" t="s">
        <v>6379</v>
      </c>
      <c r="D5280" s="275">
        <v>0</v>
      </c>
      <c r="E5280" s="282" t="s">
        <v>6383</v>
      </c>
      <c r="F5280" s="282" t="s">
        <v>6383</v>
      </c>
      <c r="G5280" s="275">
        <v>0.01</v>
      </c>
      <c r="H5280" s="275">
        <f>'Binning-NTC-Derating'!O155</f>
        <v>0.15</v>
      </c>
      <c r="I5280" s="276" t="s">
        <v>6378</v>
      </c>
      <c r="J5280" s="276"/>
      <c r="K5280" s="277"/>
    </row>
    <row r="5281" spans="1:11" x14ac:dyDescent="0.15">
      <c r="A5281" s="274">
        <v>5280</v>
      </c>
      <c r="B5281" s="275" t="s">
        <v>5809</v>
      </c>
      <c r="C5281" s="275" t="s">
        <v>457</v>
      </c>
      <c r="D5281" s="275">
        <v>0</v>
      </c>
      <c r="E5281" s="275">
        <v>1023</v>
      </c>
      <c r="F5281" s="275" t="s">
        <v>457</v>
      </c>
      <c r="G5281" s="275">
        <v>1</v>
      </c>
      <c r="H5281" s="267">
        <f>'Binning-NTC-Derating'!P155</f>
        <v>49</v>
      </c>
      <c r="I5281" s="276" t="s">
        <v>6377</v>
      </c>
      <c r="J5281" s="276"/>
      <c r="K5281" s="277"/>
    </row>
    <row r="5282" spans="1:11" x14ac:dyDescent="0.15">
      <c r="A5282" s="274">
        <v>5281</v>
      </c>
      <c r="B5282" s="275" t="s">
        <v>5814</v>
      </c>
      <c r="C5282" s="275" t="s">
        <v>1057</v>
      </c>
      <c r="D5282" s="275">
        <v>0</v>
      </c>
      <c r="E5282" s="275">
        <v>100</v>
      </c>
      <c r="F5282" s="275" t="s">
        <v>457</v>
      </c>
      <c r="G5282" s="275">
        <v>0.01</v>
      </c>
      <c r="H5282" s="275">
        <f>'DRL-TI-Fog-Aux-SBL'!B13</f>
        <v>0</v>
      </c>
      <c r="I5282" s="276" t="s">
        <v>6384</v>
      </c>
      <c r="J5282" s="276">
        <f>H5282*100</f>
        <v>0</v>
      </c>
      <c r="K5282" s="277"/>
    </row>
    <row r="5283" spans="1:11" x14ac:dyDescent="0.15">
      <c r="A5283" s="274">
        <v>5282</v>
      </c>
      <c r="B5283" s="275" t="s">
        <v>5815</v>
      </c>
      <c r="C5283" s="275" t="s">
        <v>1057</v>
      </c>
      <c r="D5283" s="275">
        <v>0</v>
      </c>
      <c r="E5283" s="275">
        <v>100</v>
      </c>
      <c r="F5283" s="275" t="s">
        <v>457</v>
      </c>
      <c r="G5283" s="275">
        <v>0.01</v>
      </c>
      <c r="H5283" s="275">
        <f>'DRL-TI-Fog-Aux-SBL'!C13</f>
        <v>0</v>
      </c>
      <c r="I5283" s="276" t="s">
        <v>6385</v>
      </c>
      <c r="J5283" s="276">
        <f t="shared" ref="J5283:J5289" si="87">H5283*100</f>
        <v>0</v>
      </c>
      <c r="K5283" s="277"/>
    </row>
    <row r="5284" spans="1:11" x14ac:dyDescent="0.15">
      <c r="A5284" s="274">
        <v>5283</v>
      </c>
      <c r="B5284" s="275" t="s">
        <v>5816</v>
      </c>
      <c r="C5284" s="275" t="s">
        <v>1057</v>
      </c>
      <c r="D5284" s="275">
        <v>0</v>
      </c>
      <c r="E5284" s="275">
        <v>100</v>
      </c>
      <c r="F5284" s="275" t="s">
        <v>5807</v>
      </c>
      <c r="G5284" s="275">
        <v>0.01</v>
      </c>
      <c r="H5284" s="275">
        <f>'DRL-TI-Fog-Aux-SBL'!B15</f>
        <v>10</v>
      </c>
      <c r="I5284" s="276" t="s">
        <v>6386</v>
      </c>
      <c r="J5284" s="276">
        <f t="shared" si="87"/>
        <v>1000</v>
      </c>
      <c r="K5284" s="277"/>
    </row>
    <row r="5285" spans="1:11" x14ac:dyDescent="0.15">
      <c r="A5285" s="274">
        <v>5284</v>
      </c>
      <c r="B5285" s="275" t="s">
        <v>5817</v>
      </c>
      <c r="C5285" s="275" t="s">
        <v>1057</v>
      </c>
      <c r="D5285" s="275">
        <v>0</v>
      </c>
      <c r="E5285" s="275">
        <v>100</v>
      </c>
      <c r="F5285" s="275" t="s">
        <v>457</v>
      </c>
      <c r="G5285" s="275">
        <v>0.01</v>
      </c>
      <c r="H5285" s="275">
        <f>'DRL-TI-Fog-Aux-SBL'!B17</f>
        <v>10</v>
      </c>
      <c r="I5285" s="276" t="s">
        <v>6387</v>
      </c>
      <c r="J5285" s="276">
        <f t="shared" si="87"/>
        <v>1000</v>
      </c>
      <c r="K5285" s="277"/>
    </row>
    <row r="5286" spans="1:11" x14ac:dyDescent="0.15">
      <c r="A5286" s="274">
        <v>5285</v>
      </c>
      <c r="B5286" s="275" t="s">
        <v>5818</v>
      </c>
      <c r="C5286" s="275" t="s">
        <v>1057</v>
      </c>
      <c r="D5286" s="275">
        <v>0</v>
      </c>
      <c r="E5286" s="275">
        <v>100</v>
      </c>
      <c r="F5286" s="275" t="s">
        <v>5819</v>
      </c>
      <c r="G5286" s="275">
        <v>0.01</v>
      </c>
      <c r="H5286" s="275">
        <f>'DRL-TI-Fog-Aux-SBL'!G13</f>
        <v>0</v>
      </c>
      <c r="I5286" s="276" t="s">
        <v>6388</v>
      </c>
      <c r="J5286" s="276">
        <f t="shared" si="87"/>
        <v>0</v>
      </c>
      <c r="K5286" s="277"/>
    </row>
    <row r="5287" spans="1:11" x14ac:dyDescent="0.15">
      <c r="A5287" s="274">
        <v>5286</v>
      </c>
      <c r="B5287" s="275" t="s">
        <v>5820</v>
      </c>
      <c r="C5287" s="275" t="s">
        <v>1057</v>
      </c>
      <c r="D5287" s="275">
        <v>0</v>
      </c>
      <c r="E5287" s="275">
        <v>100</v>
      </c>
      <c r="F5287" s="275" t="s">
        <v>457</v>
      </c>
      <c r="G5287" s="275">
        <v>0.01</v>
      </c>
      <c r="H5287" s="275">
        <f>'DRL-TI-Fog-Aux-SBL'!H13</f>
        <v>0</v>
      </c>
      <c r="I5287" s="276" t="s">
        <v>6389</v>
      </c>
      <c r="J5287" s="276">
        <f t="shared" si="87"/>
        <v>0</v>
      </c>
      <c r="K5287" s="277"/>
    </row>
    <row r="5288" spans="1:11" x14ac:dyDescent="0.15">
      <c r="A5288" s="274">
        <v>5287</v>
      </c>
      <c r="B5288" s="275" t="s">
        <v>5821</v>
      </c>
      <c r="C5288" s="275" t="s">
        <v>1057</v>
      </c>
      <c r="D5288" s="275">
        <v>0</v>
      </c>
      <c r="E5288" s="275">
        <v>100</v>
      </c>
      <c r="F5288" s="275" t="s">
        <v>5819</v>
      </c>
      <c r="G5288" s="275">
        <v>0.01</v>
      </c>
      <c r="H5288" s="275">
        <f>'DRL-TI-Fog-Aux-SBL'!G15</f>
        <v>405</v>
      </c>
      <c r="I5288" s="276" t="s">
        <v>6390</v>
      </c>
      <c r="J5288" s="276">
        <f t="shared" si="87"/>
        <v>40500</v>
      </c>
      <c r="K5288" s="277"/>
    </row>
    <row r="5289" spans="1:11" x14ac:dyDescent="0.15">
      <c r="A5289" s="274">
        <v>5288</v>
      </c>
      <c r="B5289" s="275" t="s">
        <v>5822</v>
      </c>
      <c r="C5289" s="275" t="s">
        <v>1057</v>
      </c>
      <c r="D5289" s="275">
        <v>0</v>
      </c>
      <c r="E5289" s="275">
        <v>100</v>
      </c>
      <c r="F5289" s="275" t="s">
        <v>5819</v>
      </c>
      <c r="G5289" s="275">
        <v>0.01</v>
      </c>
      <c r="H5289" s="275">
        <f>'DRL-TI-Fog-Aux-SBL'!H15</f>
        <v>0</v>
      </c>
      <c r="I5289" s="276" t="s">
        <v>6391</v>
      </c>
      <c r="J5289" s="276">
        <f t="shared" si="87"/>
        <v>0</v>
      </c>
      <c r="K5289" s="277"/>
    </row>
    <row r="5290" spans="1:11" x14ac:dyDescent="0.15">
      <c r="A5290" s="274">
        <v>5289</v>
      </c>
      <c r="B5290" s="275" t="s">
        <v>5823</v>
      </c>
      <c r="C5290" s="275" t="s">
        <v>5819</v>
      </c>
      <c r="D5290" s="275" t="s">
        <v>457</v>
      </c>
      <c r="E5290" s="275" t="s">
        <v>457</v>
      </c>
      <c r="F5290" s="275" t="s">
        <v>457</v>
      </c>
      <c r="G5290" s="275" t="s">
        <v>457</v>
      </c>
      <c r="H5290" s="275" t="str">
        <f>'DRL-TI-Fog-Aux-SBL'!B14</f>
        <v>Use TI active intensity when TI is Actv and not in the off cycle</v>
      </c>
      <c r="I5290" s="276" t="s">
        <v>6392</v>
      </c>
      <c r="J5290" s="276"/>
      <c r="K5290" s="277"/>
    </row>
    <row r="5291" spans="1:11" x14ac:dyDescent="0.15">
      <c r="A5291" s="274">
        <v>5290</v>
      </c>
      <c r="B5291" s="275" t="s">
        <v>5824</v>
      </c>
      <c r="C5291" s="275" t="s">
        <v>1057</v>
      </c>
      <c r="D5291" s="275">
        <v>0</v>
      </c>
      <c r="E5291" s="275">
        <v>50</v>
      </c>
      <c r="F5291" s="275" t="s">
        <v>5819</v>
      </c>
      <c r="G5291" s="275">
        <v>1</v>
      </c>
      <c r="H5291" s="275">
        <f>'DRL-TI-Fog-Aux-SBL'!B15</f>
        <v>10</v>
      </c>
      <c r="I5291" s="276" t="s">
        <v>6394</v>
      </c>
      <c r="J5291" s="276">
        <f>H5291*100</f>
        <v>1000</v>
      </c>
      <c r="K5291" s="277"/>
    </row>
    <row r="5292" spans="1:11" x14ac:dyDescent="0.15">
      <c r="A5292" s="274">
        <v>5291</v>
      </c>
      <c r="B5292" s="275" t="s">
        <v>5825</v>
      </c>
      <c r="C5292" s="275" t="s">
        <v>1057</v>
      </c>
      <c r="D5292" s="275">
        <v>0</v>
      </c>
      <c r="E5292" s="275">
        <v>50</v>
      </c>
      <c r="F5292" s="275" t="s">
        <v>457</v>
      </c>
      <c r="G5292" s="275">
        <v>1</v>
      </c>
      <c r="H5292" s="275">
        <f>'DRL-TI-Fog-Aux-SBL'!B17</f>
        <v>10</v>
      </c>
      <c r="I5292" s="276" t="s">
        <v>6395</v>
      </c>
      <c r="J5292" s="276">
        <f>H5292*100</f>
        <v>1000</v>
      </c>
      <c r="K5292" s="277"/>
    </row>
    <row r="5293" spans="1:11" ht="30" x14ac:dyDescent="0.15">
      <c r="A5293" s="274">
        <v>5292</v>
      </c>
      <c r="B5293" s="275" t="s">
        <v>5828</v>
      </c>
      <c r="C5293" s="275" t="s">
        <v>5826</v>
      </c>
      <c r="D5293" s="275">
        <v>0</v>
      </c>
      <c r="E5293" s="275">
        <v>50</v>
      </c>
      <c r="F5293" s="275" t="s">
        <v>457</v>
      </c>
      <c r="G5293" s="275">
        <v>10</v>
      </c>
      <c r="H5293" s="275">
        <f>'DRL-TI-Fog-Aux-SBL'!D15</f>
        <v>15</v>
      </c>
      <c r="I5293" s="353" t="s">
        <v>6393</v>
      </c>
      <c r="J5293" s="276"/>
      <c r="K5293" s="277"/>
    </row>
    <row r="5294" spans="1:11" x14ac:dyDescent="0.15">
      <c r="A5294" s="274">
        <v>5293</v>
      </c>
      <c r="B5294" s="275" t="s">
        <v>5829</v>
      </c>
      <c r="C5294" s="275" t="s">
        <v>457</v>
      </c>
      <c r="D5294" s="275" t="s">
        <v>457</v>
      </c>
      <c r="E5294" s="275" t="s">
        <v>5830</v>
      </c>
      <c r="F5294" s="275" t="s">
        <v>457</v>
      </c>
      <c r="G5294" s="275" t="s">
        <v>457</v>
      </c>
      <c r="H5294" s="275" t="str">
        <f>'DRL-TI-Fog-Aux-SBL'!G14</f>
        <v>Deactivation</v>
      </c>
      <c r="I5294" s="276" t="s">
        <v>6396</v>
      </c>
      <c r="J5294" s="276"/>
      <c r="K5294" s="277"/>
    </row>
    <row r="5295" spans="1:11" x14ac:dyDescent="0.15">
      <c r="A5295" s="274">
        <v>5294</v>
      </c>
      <c r="B5295" s="275" t="s">
        <v>5831</v>
      </c>
      <c r="C5295" s="275" t="s">
        <v>5826</v>
      </c>
      <c r="D5295" s="275">
        <v>150</v>
      </c>
      <c r="E5295" s="275">
        <v>400</v>
      </c>
      <c r="F5295" s="275" t="s">
        <v>5832</v>
      </c>
      <c r="G5295" s="275">
        <v>25</v>
      </c>
      <c r="H5295" s="275">
        <f>'DRL-TI-Fog-Aux-SBL'!G15</f>
        <v>405</v>
      </c>
      <c r="I5295" s="276" t="s">
        <v>6397</v>
      </c>
      <c r="J5295" s="276"/>
      <c r="K5295" s="277"/>
    </row>
    <row r="5296" spans="1:11" x14ac:dyDescent="0.15">
      <c r="A5296" s="274">
        <v>5295</v>
      </c>
      <c r="B5296" s="275" t="s">
        <v>5833</v>
      </c>
      <c r="C5296" s="275" t="s">
        <v>5826</v>
      </c>
      <c r="D5296" s="275">
        <v>0</v>
      </c>
      <c r="E5296" s="275">
        <v>200</v>
      </c>
      <c r="F5296" s="275" t="s">
        <v>457</v>
      </c>
      <c r="G5296" s="275">
        <v>20</v>
      </c>
      <c r="H5296" s="275">
        <f>'DRL-TI-Fog-Aux-SBL'!G16</f>
        <v>210</v>
      </c>
      <c r="I5296" s="276" t="s">
        <v>6398</v>
      </c>
      <c r="J5296" s="276"/>
      <c r="K5296" s="277"/>
    </row>
    <row r="5297" spans="1:11" x14ac:dyDescent="0.15">
      <c r="A5297" s="274">
        <v>5296</v>
      </c>
      <c r="B5297" s="275" t="s">
        <v>5827</v>
      </c>
      <c r="C5297" s="275" t="s">
        <v>457</v>
      </c>
      <c r="D5297" s="275" t="s">
        <v>5834</v>
      </c>
      <c r="E5297" s="275" t="s">
        <v>457</v>
      </c>
      <c r="F5297" s="275" t="s">
        <v>5830</v>
      </c>
      <c r="G5297" s="275" t="s">
        <v>457</v>
      </c>
      <c r="H5297" s="275" t="str">
        <f>'DRL-TI-Fog-Aux-SBL'!K18</f>
        <v>Front Fog Cornering disabled</v>
      </c>
      <c r="I5297" s="276" t="s">
        <v>6399</v>
      </c>
      <c r="J5297" s="276"/>
      <c r="K5297" s="277"/>
    </row>
    <row r="5298" spans="1:11" x14ac:dyDescent="0.15">
      <c r="A5298" s="274">
        <v>5297</v>
      </c>
      <c r="B5298" s="275" t="s">
        <v>6011</v>
      </c>
      <c r="C5298" s="275" t="s">
        <v>1057</v>
      </c>
      <c r="D5298" s="275">
        <v>0</v>
      </c>
      <c r="E5298" s="275">
        <v>100</v>
      </c>
      <c r="F5298" s="282" t="s">
        <v>2707</v>
      </c>
      <c r="G5298" s="275">
        <v>0.5</v>
      </c>
      <c r="H5298" s="275">
        <f>'DRL-TI-Fog-Aux-SBL'!G17</f>
        <v>50</v>
      </c>
      <c r="I5298" s="353" t="s">
        <v>6401</v>
      </c>
      <c r="J5298" s="276"/>
      <c r="K5298" s="277" t="s">
        <v>6009</v>
      </c>
    </row>
    <row r="5299" spans="1:11" x14ac:dyDescent="0.15">
      <c r="A5299" s="274">
        <v>5298</v>
      </c>
      <c r="B5299" s="275" t="s">
        <v>6400</v>
      </c>
      <c r="C5299" s="282" t="s">
        <v>6012</v>
      </c>
      <c r="D5299" s="282" t="s">
        <v>6013</v>
      </c>
      <c r="E5299" s="282" t="s">
        <v>6012</v>
      </c>
      <c r="F5299" s="282" t="s">
        <v>6013</v>
      </c>
      <c r="G5299" s="282" t="s">
        <v>2707</v>
      </c>
      <c r="H5299" s="275" t="str">
        <f>'DRL-TI-Fog-Aux-SBL'!G18</f>
        <v>TI as Position Light deactivated</v>
      </c>
      <c r="I5299" s="276" t="s">
        <v>6402</v>
      </c>
      <c r="J5299" s="276"/>
      <c r="K5299" s="277" t="s">
        <v>6010</v>
      </c>
    </row>
    <row r="5300" spans="1:11" x14ac:dyDescent="0.15">
      <c r="A5300" s="274">
        <v>5299</v>
      </c>
      <c r="B5300" s="275" t="s">
        <v>5844</v>
      </c>
      <c r="C5300" s="275" t="s">
        <v>457</v>
      </c>
      <c r="D5300" s="275" t="s">
        <v>457</v>
      </c>
      <c r="E5300" s="275" t="s">
        <v>457</v>
      </c>
      <c r="F5300" s="275" t="s">
        <v>5845</v>
      </c>
      <c r="G5300" s="275" t="s">
        <v>457</v>
      </c>
      <c r="H5300" s="275" t="str">
        <f>'DRL-TI-Fog-Aux-SBL'!B21</f>
        <v>NU</v>
      </c>
      <c r="I5300" s="276" t="s">
        <v>6408</v>
      </c>
      <c r="J5300" s="276"/>
      <c r="K5300" s="277"/>
    </row>
    <row r="5301" spans="1:11" x14ac:dyDescent="0.15">
      <c r="A5301" s="274">
        <v>5300</v>
      </c>
      <c r="B5301" s="275" t="s">
        <v>5846</v>
      </c>
      <c r="C5301" s="275" t="s">
        <v>457</v>
      </c>
      <c r="D5301" s="275" t="s">
        <v>457</v>
      </c>
      <c r="E5301" s="275" t="s">
        <v>457</v>
      </c>
      <c r="F5301" s="275" t="s">
        <v>5845</v>
      </c>
      <c r="G5301" s="275" t="s">
        <v>457</v>
      </c>
      <c r="H5301" s="275" t="str">
        <f>'DRL-TI-Fog-Aux-SBL'!B23</f>
        <v>NU</v>
      </c>
      <c r="I5301" s="276" t="s">
        <v>6409</v>
      </c>
      <c r="J5301" s="276"/>
      <c r="K5301" s="277"/>
    </row>
    <row r="5302" spans="1:11" x14ac:dyDescent="0.15">
      <c r="A5302" s="274">
        <v>5301</v>
      </c>
      <c r="B5302" s="275" t="s">
        <v>5847</v>
      </c>
      <c r="C5302" s="275" t="s">
        <v>457</v>
      </c>
      <c r="D5302" s="275" t="s">
        <v>457</v>
      </c>
      <c r="E5302" s="275" t="s">
        <v>457</v>
      </c>
      <c r="F5302" s="275" t="s">
        <v>5845</v>
      </c>
      <c r="G5302" s="275" t="s">
        <v>457</v>
      </c>
      <c r="H5302" s="275" t="str">
        <f>'DRL-TI-Fog-Aux-SBL'!B25</f>
        <v>NU</v>
      </c>
      <c r="I5302" s="276" t="s">
        <v>6410</v>
      </c>
      <c r="J5302" s="276"/>
      <c r="K5302" s="277"/>
    </row>
    <row r="5303" spans="1:11" x14ac:dyDescent="0.15">
      <c r="A5303" s="274">
        <v>5302</v>
      </c>
      <c r="B5303" s="275" t="s">
        <v>5848</v>
      </c>
      <c r="C5303" s="275" t="s">
        <v>457</v>
      </c>
      <c r="D5303" s="275" t="s">
        <v>457</v>
      </c>
      <c r="E5303" s="275" t="s">
        <v>457</v>
      </c>
      <c r="F5303" s="275" t="s">
        <v>5845</v>
      </c>
      <c r="G5303" s="275" t="s">
        <v>457</v>
      </c>
      <c r="H5303" s="275" t="str">
        <f>'DRL-TI-Fog-Aux-SBL'!B27</f>
        <v>NU</v>
      </c>
      <c r="I5303" s="276" t="s">
        <v>6408</v>
      </c>
      <c r="J5303" s="276"/>
      <c r="K5303" s="277"/>
    </row>
    <row r="5304" spans="1:11" x14ac:dyDescent="0.15">
      <c r="A5304" s="274">
        <v>5303</v>
      </c>
      <c r="B5304" s="275" t="s">
        <v>5843</v>
      </c>
      <c r="C5304" s="275" t="s">
        <v>457</v>
      </c>
      <c r="D5304" s="275" t="s">
        <v>457</v>
      </c>
      <c r="E5304" s="275" t="s">
        <v>457</v>
      </c>
      <c r="F5304" s="275" t="s">
        <v>5845</v>
      </c>
      <c r="G5304" s="275" t="s">
        <v>457</v>
      </c>
      <c r="H5304" s="275" t="str">
        <f>'DRL-TI-Fog-Aux-SBL'!B22</f>
        <v>2 LEDs per Segment</v>
      </c>
      <c r="I5304" s="276" t="s">
        <v>6413</v>
      </c>
      <c r="J5304" s="276"/>
      <c r="K5304" s="277"/>
    </row>
    <row r="5305" spans="1:11" x14ac:dyDescent="0.15">
      <c r="A5305" s="274">
        <v>5304</v>
      </c>
      <c r="B5305" s="275" t="s">
        <v>5849</v>
      </c>
      <c r="C5305" s="275" t="s">
        <v>457</v>
      </c>
      <c r="D5305" s="275" t="s">
        <v>457</v>
      </c>
      <c r="E5305" s="275" t="s">
        <v>457</v>
      </c>
      <c r="F5305" s="275" t="s">
        <v>5845</v>
      </c>
      <c r="G5305" s="275" t="s">
        <v>457</v>
      </c>
      <c r="H5305" s="275" t="str">
        <f>'DRL-TI-Fog-Aux-SBL'!B24</f>
        <v>Not Used</v>
      </c>
      <c r="I5305" s="276" t="s">
        <v>6414</v>
      </c>
      <c r="J5305" s="276"/>
      <c r="K5305" s="277"/>
    </row>
    <row r="5306" spans="1:11" x14ac:dyDescent="0.15">
      <c r="A5306" s="274">
        <v>5305</v>
      </c>
      <c r="B5306" s="275" t="s">
        <v>5850</v>
      </c>
      <c r="C5306" s="275" t="s">
        <v>457</v>
      </c>
      <c r="D5306" s="275" t="s">
        <v>457</v>
      </c>
      <c r="E5306" s="275" t="s">
        <v>457</v>
      </c>
      <c r="F5306" s="275" t="s">
        <v>5845</v>
      </c>
      <c r="G5306" s="275" t="s">
        <v>457</v>
      </c>
      <c r="H5306" s="275" t="str">
        <f>'DRL-TI-Fog-Aux-SBL'!B26</f>
        <v>Not Used</v>
      </c>
      <c r="I5306" s="276" t="s">
        <v>6412</v>
      </c>
      <c r="J5306" s="276"/>
      <c r="K5306" s="277"/>
    </row>
    <row r="5307" spans="1:11" x14ac:dyDescent="0.15">
      <c r="A5307" s="274">
        <v>5306</v>
      </c>
      <c r="B5307" s="275" t="s">
        <v>5851</v>
      </c>
      <c r="C5307" s="275" t="s">
        <v>457</v>
      </c>
      <c r="D5307" s="275" t="s">
        <v>457</v>
      </c>
      <c r="E5307" s="275" t="s">
        <v>457</v>
      </c>
      <c r="F5307" s="275" t="s">
        <v>5845</v>
      </c>
      <c r="G5307" s="275" t="s">
        <v>457</v>
      </c>
      <c r="H5307" s="275" t="str">
        <f>'DRL-TI-Fog-Aux-SBL'!B28</f>
        <v>Not Used</v>
      </c>
      <c r="I5307" s="276" t="s">
        <v>6411</v>
      </c>
      <c r="J5307" s="276"/>
      <c r="K5307" s="277"/>
    </row>
    <row r="5308" spans="1:11" x14ac:dyDescent="0.15">
      <c r="A5308" s="274">
        <v>5307</v>
      </c>
      <c r="B5308" s="275" t="s">
        <v>5852</v>
      </c>
      <c r="C5308" s="275" t="s">
        <v>457</v>
      </c>
      <c r="D5308" s="275" t="s">
        <v>457</v>
      </c>
      <c r="E5308" s="275" t="s">
        <v>457</v>
      </c>
      <c r="F5308" s="275" t="s">
        <v>5853</v>
      </c>
      <c r="G5308" s="275" t="s">
        <v>457</v>
      </c>
      <c r="H5308" s="275">
        <f>'DRL-TI-Fog-Aux-SBL'!B41</f>
        <v>0</v>
      </c>
      <c r="I5308" s="276" t="s">
        <v>6415</v>
      </c>
      <c r="J5308" s="276"/>
      <c r="K5308" s="277"/>
    </row>
    <row r="5309" spans="1:11" x14ac:dyDescent="0.15">
      <c r="A5309" s="274">
        <v>5308</v>
      </c>
      <c r="B5309" s="285" t="s">
        <v>5865</v>
      </c>
      <c r="C5309" s="285" t="s">
        <v>457</v>
      </c>
      <c r="D5309" s="285" t="s">
        <v>5866</v>
      </c>
      <c r="E5309" s="285" t="s">
        <v>457</v>
      </c>
      <c r="F5309" s="285" t="s">
        <v>457</v>
      </c>
      <c r="G5309" s="285" t="s">
        <v>457</v>
      </c>
      <c r="H5309" s="285" t="str">
        <f>Diagnosis!B3</f>
        <v>Deactivate at N-2</v>
      </c>
      <c r="I5309" s="345"/>
      <c r="J5309" s="345"/>
      <c r="K5309" s="277" t="s">
        <v>6051</v>
      </c>
    </row>
    <row r="5310" spans="1:11" x14ac:dyDescent="0.15">
      <c r="A5310" s="274">
        <v>5309</v>
      </c>
      <c r="B5310" s="285" t="s">
        <v>5867</v>
      </c>
      <c r="C5310" s="285" t="s">
        <v>5866</v>
      </c>
      <c r="D5310" s="285" t="s">
        <v>5866</v>
      </c>
      <c r="E5310" s="285" t="s">
        <v>457</v>
      </c>
      <c r="F5310" s="285" t="s">
        <v>5866</v>
      </c>
      <c r="G5310" s="285" t="s">
        <v>457</v>
      </c>
      <c r="H5310" s="285" t="str">
        <f>Diagnosis!C3</f>
        <v>Report at N-1</v>
      </c>
      <c r="I5310" s="345"/>
      <c r="J5310" s="345"/>
      <c r="K5310" s="277" t="s">
        <v>6051</v>
      </c>
    </row>
    <row r="5311" spans="1:11" x14ac:dyDescent="0.15">
      <c r="A5311" s="274">
        <v>5310</v>
      </c>
      <c r="B5311" s="285" t="s">
        <v>5868</v>
      </c>
      <c r="C5311" s="285" t="s">
        <v>5866</v>
      </c>
      <c r="D5311" s="285" t="s">
        <v>5866</v>
      </c>
      <c r="E5311" s="285" t="s">
        <v>457</v>
      </c>
      <c r="F5311" s="285" t="s">
        <v>5866</v>
      </c>
      <c r="G5311" s="285" t="s">
        <v>5866</v>
      </c>
      <c r="H5311" s="285" t="str">
        <f>Diagnosis!D3</f>
        <v>Deactivate the whole Function</v>
      </c>
      <c r="I5311" s="345"/>
      <c r="J5311" s="345"/>
      <c r="K5311" s="277" t="s">
        <v>6051</v>
      </c>
    </row>
    <row r="5312" spans="1:11" x14ac:dyDescent="0.15">
      <c r="A5312" s="274">
        <v>5311</v>
      </c>
      <c r="B5312" s="285" t="s">
        <v>5854</v>
      </c>
      <c r="C5312" s="285" t="s">
        <v>457</v>
      </c>
      <c r="D5312" s="285" t="s">
        <v>457</v>
      </c>
      <c r="E5312" s="285" t="s">
        <v>457</v>
      </c>
      <c r="F5312" s="285" t="s">
        <v>5866</v>
      </c>
      <c r="G5312" s="285" t="s">
        <v>457</v>
      </c>
      <c r="H5312" s="285" t="str">
        <f>Diagnosis!B4</f>
        <v>No deactivation required</v>
      </c>
      <c r="I5312" s="345"/>
      <c r="J5312" s="345"/>
      <c r="K5312" s="277" t="s">
        <v>6051</v>
      </c>
    </row>
    <row r="5313" spans="1:11" x14ac:dyDescent="0.15">
      <c r="A5313" s="274">
        <v>5312</v>
      </c>
      <c r="B5313" s="285" t="s">
        <v>5869</v>
      </c>
      <c r="C5313" s="285" t="s">
        <v>5866</v>
      </c>
      <c r="D5313" s="285" t="s">
        <v>5866</v>
      </c>
      <c r="E5313" s="285" t="s">
        <v>5866</v>
      </c>
      <c r="F5313" s="285" t="s">
        <v>457</v>
      </c>
      <c r="G5313" s="285" t="s">
        <v>457</v>
      </c>
      <c r="H5313" s="285" t="str">
        <f>Diagnosis!C4</f>
        <v>Report at N-1</v>
      </c>
      <c r="I5313" s="345"/>
      <c r="J5313" s="345"/>
      <c r="K5313" s="277" t="s">
        <v>6051</v>
      </c>
    </row>
    <row r="5314" spans="1:11" x14ac:dyDescent="0.15">
      <c r="A5314" s="274">
        <v>5313</v>
      </c>
      <c r="B5314" s="285" t="s">
        <v>5855</v>
      </c>
      <c r="C5314" s="285" t="s">
        <v>457</v>
      </c>
      <c r="D5314" s="285" t="s">
        <v>5866</v>
      </c>
      <c r="E5314" s="285" t="s">
        <v>457</v>
      </c>
      <c r="F5314" s="285" t="s">
        <v>5866</v>
      </c>
      <c r="G5314" s="285" t="s">
        <v>457</v>
      </c>
      <c r="H5314" s="285" t="str">
        <f>Diagnosis!D4</f>
        <v>Deactivate the whole Function</v>
      </c>
      <c r="I5314" s="345"/>
      <c r="J5314" s="345"/>
      <c r="K5314" s="277" t="s">
        <v>6051</v>
      </c>
    </row>
    <row r="5315" spans="1:11" x14ac:dyDescent="0.15">
      <c r="A5315" s="274">
        <v>5314</v>
      </c>
      <c r="B5315" s="285" t="s">
        <v>5856</v>
      </c>
      <c r="C5315" s="285" t="s">
        <v>457</v>
      </c>
      <c r="D5315" s="285" t="s">
        <v>5866</v>
      </c>
      <c r="E5315" s="285" t="s">
        <v>457</v>
      </c>
      <c r="F5315" s="285" t="s">
        <v>5866</v>
      </c>
      <c r="G5315" s="285" t="s">
        <v>457</v>
      </c>
      <c r="H5315" s="285" t="str">
        <f>Diagnosis!B5</f>
        <v>No deactivation required</v>
      </c>
      <c r="I5315" s="345"/>
      <c r="J5315" s="345"/>
      <c r="K5315" s="277" t="s">
        <v>6051</v>
      </c>
    </row>
    <row r="5316" spans="1:11" x14ac:dyDescent="0.15">
      <c r="A5316" s="274">
        <v>5315</v>
      </c>
      <c r="B5316" s="285" t="s">
        <v>5870</v>
      </c>
      <c r="C5316" s="285" t="s">
        <v>457</v>
      </c>
      <c r="D5316" s="285" t="s">
        <v>457</v>
      </c>
      <c r="E5316" s="285" t="s">
        <v>5866</v>
      </c>
      <c r="F5316" s="285" t="s">
        <v>457</v>
      </c>
      <c r="G5316" s="285" t="s">
        <v>5866</v>
      </c>
      <c r="H5316" s="285" t="str">
        <f>Diagnosis!C5</f>
        <v>No Report required</v>
      </c>
      <c r="I5316" s="345"/>
      <c r="J5316" s="345"/>
      <c r="K5316" s="277" t="s">
        <v>6051</v>
      </c>
    </row>
    <row r="5317" spans="1:11" x14ac:dyDescent="0.15">
      <c r="A5317" s="274">
        <v>5316</v>
      </c>
      <c r="B5317" s="285" t="s">
        <v>5857</v>
      </c>
      <c r="C5317" s="285" t="s">
        <v>457</v>
      </c>
      <c r="D5317" s="285" t="s">
        <v>457</v>
      </c>
      <c r="E5317" s="285" t="s">
        <v>457</v>
      </c>
      <c r="F5317" s="285" t="s">
        <v>5866</v>
      </c>
      <c r="G5317" s="285" t="s">
        <v>457</v>
      </c>
      <c r="H5317" s="285" t="str">
        <f>Diagnosis!D5</f>
        <v>Deactivate the whole Function</v>
      </c>
      <c r="I5317" s="345"/>
      <c r="J5317" s="345"/>
      <c r="K5317" s="277" t="s">
        <v>6051</v>
      </c>
    </row>
    <row r="5318" spans="1:11" x14ac:dyDescent="0.15">
      <c r="A5318" s="274">
        <v>5317</v>
      </c>
      <c r="B5318" s="285" t="s">
        <v>5858</v>
      </c>
      <c r="C5318" s="285" t="s">
        <v>457</v>
      </c>
      <c r="D5318" s="285" t="s">
        <v>457</v>
      </c>
      <c r="E5318" s="285" t="s">
        <v>457</v>
      </c>
      <c r="F5318" s="285" t="s">
        <v>457</v>
      </c>
      <c r="G5318" s="285" t="s">
        <v>457</v>
      </c>
      <c r="H5318" s="285" t="str">
        <f>Diagnosis!B6</f>
        <v>No deactivation required</v>
      </c>
      <c r="I5318" s="345"/>
      <c r="J5318" s="345"/>
      <c r="K5318" s="277" t="s">
        <v>6051</v>
      </c>
    </row>
    <row r="5319" spans="1:11" x14ac:dyDescent="0.15">
      <c r="A5319" s="274">
        <v>5318</v>
      </c>
      <c r="B5319" s="285" t="s">
        <v>5871</v>
      </c>
      <c r="C5319" s="285" t="s">
        <v>5866</v>
      </c>
      <c r="D5319" s="285" t="s">
        <v>457</v>
      </c>
      <c r="E5319" s="285" t="s">
        <v>5866</v>
      </c>
      <c r="F5319" s="285" t="s">
        <v>5866</v>
      </c>
      <c r="G5319" s="285" t="s">
        <v>5866</v>
      </c>
      <c r="H5319" s="285" t="str">
        <f>Diagnosis!C6</f>
        <v>No Report required</v>
      </c>
      <c r="I5319" s="345"/>
      <c r="J5319" s="345"/>
      <c r="K5319" s="277" t="s">
        <v>6051</v>
      </c>
    </row>
    <row r="5320" spans="1:11" x14ac:dyDescent="0.15">
      <c r="A5320" s="274">
        <v>5319</v>
      </c>
      <c r="B5320" s="285" t="s">
        <v>5872</v>
      </c>
      <c r="C5320" s="285" t="s">
        <v>5866</v>
      </c>
      <c r="D5320" s="285" t="s">
        <v>457</v>
      </c>
      <c r="E5320" s="285" t="s">
        <v>457</v>
      </c>
      <c r="F5320" s="285" t="s">
        <v>457</v>
      </c>
      <c r="G5320" s="285" t="s">
        <v>457</v>
      </c>
      <c r="H5320" s="285" t="str">
        <f>Diagnosis!D5</f>
        <v>Deactivate the whole Function</v>
      </c>
      <c r="I5320" s="345"/>
      <c r="J5320" s="345"/>
      <c r="K5320" s="277" t="s">
        <v>6051</v>
      </c>
    </row>
    <row r="5321" spans="1:11" x14ac:dyDescent="0.15">
      <c r="A5321" s="274">
        <v>5320</v>
      </c>
      <c r="B5321" s="285" t="s">
        <v>5873</v>
      </c>
      <c r="C5321" s="285" t="s">
        <v>457</v>
      </c>
      <c r="D5321" s="285" t="s">
        <v>5866</v>
      </c>
      <c r="E5321" s="285" t="s">
        <v>5866</v>
      </c>
      <c r="F5321" s="285" t="s">
        <v>457</v>
      </c>
      <c r="G5321" s="285" t="s">
        <v>457</v>
      </c>
      <c r="H5321" s="285" t="str">
        <f>Diagnosis!B8</f>
        <v>No deactivation required</v>
      </c>
      <c r="I5321" s="345"/>
      <c r="J5321" s="345"/>
      <c r="K5321" s="277" t="s">
        <v>6051</v>
      </c>
    </row>
    <row r="5322" spans="1:11" x14ac:dyDescent="0.15">
      <c r="A5322" s="274">
        <v>5321</v>
      </c>
      <c r="B5322" s="285" t="s">
        <v>5874</v>
      </c>
      <c r="C5322" s="285" t="s">
        <v>457</v>
      </c>
      <c r="D5322" s="285" t="s">
        <v>457</v>
      </c>
      <c r="E5322" s="285" t="s">
        <v>5866</v>
      </c>
      <c r="F5322" s="285" t="s">
        <v>5866</v>
      </c>
      <c r="G5322" s="285" t="s">
        <v>457</v>
      </c>
      <c r="H5322" s="285" t="str">
        <f>Diagnosis!C8</f>
        <v>No Report required</v>
      </c>
      <c r="I5322" s="345"/>
      <c r="J5322" s="345"/>
      <c r="K5322" s="277" t="s">
        <v>6051</v>
      </c>
    </row>
    <row r="5323" spans="1:11" x14ac:dyDescent="0.15">
      <c r="A5323" s="274">
        <v>5322</v>
      </c>
      <c r="B5323" s="285" t="s">
        <v>5875</v>
      </c>
      <c r="C5323" s="285" t="s">
        <v>457</v>
      </c>
      <c r="D5323" s="285" t="s">
        <v>457</v>
      </c>
      <c r="E5323" s="285" t="s">
        <v>457</v>
      </c>
      <c r="F5323" s="285" t="s">
        <v>5866</v>
      </c>
      <c r="G5323" s="285" t="s">
        <v>5866</v>
      </c>
      <c r="H5323" s="285" t="str">
        <f>Diagnosis!D8</f>
        <v>Deactivate the whole Function</v>
      </c>
      <c r="I5323" s="345"/>
      <c r="J5323" s="345"/>
      <c r="K5323" s="277" t="s">
        <v>6051</v>
      </c>
    </row>
    <row r="5324" spans="1:11" x14ac:dyDescent="0.15">
      <c r="A5324" s="274">
        <v>5323</v>
      </c>
      <c r="B5324" s="285" t="s">
        <v>5876</v>
      </c>
      <c r="C5324" s="285" t="s">
        <v>457</v>
      </c>
      <c r="D5324" s="285" t="s">
        <v>457</v>
      </c>
      <c r="E5324" s="285" t="s">
        <v>457</v>
      </c>
      <c r="F5324" s="285" t="s">
        <v>457</v>
      </c>
      <c r="G5324" s="285" t="s">
        <v>5866</v>
      </c>
      <c r="H5324" s="285" t="str">
        <f>Diagnosis!B7</f>
        <v>No deactivation required</v>
      </c>
      <c r="I5324" s="345"/>
      <c r="J5324" s="345"/>
      <c r="K5324" s="277" t="s">
        <v>6051</v>
      </c>
    </row>
    <row r="5325" spans="1:11" x14ac:dyDescent="0.15">
      <c r="A5325" s="274">
        <v>5324</v>
      </c>
      <c r="B5325" s="285" t="s">
        <v>5877</v>
      </c>
      <c r="C5325" s="285" t="s">
        <v>5866</v>
      </c>
      <c r="D5325" s="285" t="s">
        <v>457</v>
      </c>
      <c r="E5325" s="285" t="s">
        <v>5866</v>
      </c>
      <c r="F5325" s="285" t="s">
        <v>5866</v>
      </c>
      <c r="G5325" s="285" t="s">
        <v>457</v>
      </c>
      <c r="H5325" s="285" t="str">
        <f>Diagnosis!C7</f>
        <v>No Report required</v>
      </c>
      <c r="I5325" s="345"/>
      <c r="J5325" s="345"/>
      <c r="K5325" s="277" t="s">
        <v>6051</v>
      </c>
    </row>
    <row r="5326" spans="1:11" x14ac:dyDescent="0.15">
      <c r="A5326" s="274">
        <v>5325</v>
      </c>
      <c r="B5326" s="285" t="s">
        <v>5878</v>
      </c>
      <c r="C5326" s="285" t="s">
        <v>457</v>
      </c>
      <c r="D5326" s="285" t="s">
        <v>5866</v>
      </c>
      <c r="E5326" s="285" t="s">
        <v>457</v>
      </c>
      <c r="F5326" s="285" t="s">
        <v>457</v>
      </c>
      <c r="G5326" s="285" t="s">
        <v>457</v>
      </c>
      <c r="H5326" s="285" t="str">
        <f>Diagnosis!D7</f>
        <v>Deactivate the whole Function</v>
      </c>
      <c r="I5326" s="345"/>
      <c r="J5326" s="345"/>
      <c r="K5326" s="277" t="s">
        <v>6051</v>
      </c>
    </row>
    <row r="5327" spans="1:11" x14ac:dyDescent="0.15">
      <c r="A5327" s="274">
        <v>5326</v>
      </c>
      <c r="B5327" s="285" t="s">
        <v>5859</v>
      </c>
      <c r="C5327" s="285" t="s">
        <v>457</v>
      </c>
      <c r="D5327" s="285" t="s">
        <v>5866</v>
      </c>
      <c r="E5327" s="285" t="s">
        <v>5866</v>
      </c>
      <c r="F5327" s="285" t="s">
        <v>457</v>
      </c>
      <c r="G5327" s="285" t="s">
        <v>457</v>
      </c>
      <c r="H5327" s="285" t="str">
        <f>Diagnosis!B9</f>
        <v>No deactivation required</v>
      </c>
      <c r="I5327" s="345"/>
      <c r="J5327" s="345"/>
      <c r="K5327" s="277" t="s">
        <v>6051</v>
      </c>
    </row>
    <row r="5328" spans="1:11" x14ac:dyDescent="0.15">
      <c r="A5328" s="274">
        <v>5327</v>
      </c>
      <c r="B5328" s="285" t="s">
        <v>5879</v>
      </c>
      <c r="C5328" s="285" t="s">
        <v>457</v>
      </c>
      <c r="D5328" s="285" t="s">
        <v>5866</v>
      </c>
      <c r="E5328" s="285" t="s">
        <v>457</v>
      </c>
      <c r="F5328" s="285" t="s">
        <v>5866</v>
      </c>
      <c r="G5328" s="285" t="s">
        <v>457</v>
      </c>
      <c r="H5328" s="285" t="str">
        <f>Diagnosis!C9</f>
        <v>No Report required</v>
      </c>
      <c r="I5328" s="345"/>
      <c r="J5328" s="345"/>
      <c r="K5328" s="277" t="s">
        <v>6051</v>
      </c>
    </row>
    <row r="5329" spans="1:11" x14ac:dyDescent="0.15">
      <c r="A5329" s="274">
        <v>5328</v>
      </c>
      <c r="B5329" s="285" t="s">
        <v>5860</v>
      </c>
      <c r="C5329" s="285" t="s">
        <v>457</v>
      </c>
      <c r="D5329" s="285" t="s">
        <v>5866</v>
      </c>
      <c r="E5329" s="285" t="s">
        <v>457</v>
      </c>
      <c r="F5329" s="285" t="s">
        <v>5866</v>
      </c>
      <c r="G5329" s="285" t="s">
        <v>5866</v>
      </c>
      <c r="H5329" s="285" t="str">
        <f>Diagnosis!D9</f>
        <v>Deactivate the whole Function</v>
      </c>
      <c r="I5329" s="345"/>
      <c r="J5329" s="345"/>
      <c r="K5329" s="277" t="s">
        <v>6051</v>
      </c>
    </row>
    <row r="5330" spans="1:11" x14ac:dyDescent="0.15">
      <c r="A5330" s="274">
        <v>5329</v>
      </c>
      <c r="B5330" s="285" t="s">
        <v>5880</v>
      </c>
      <c r="C5330" s="285" t="s">
        <v>457</v>
      </c>
      <c r="D5330" s="285" t="s">
        <v>5866</v>
      </c>
      <c r="E5330" s="285" t="s">
        <v>5866</v>
      </c>
      <c r="F5330" s="285" t="s">
        <v>5866</v>
      </c>
      <c r="G5330" s="285" t="s">
        <v>457</v>
      </c>
      <c r="H5330" s="285" t="str">
        <f>Diagnosis!B10</f>
        <v>No deactivation required</v>
      </c>
      <c r="I5330" s="345"/>
      <c r="J5330" s="345"/>
      <c r="K5330" s="277" t="s">
        <v>6051</v>
      </c>
    </row>
    <row r="5331" spans="1:11" x14ac:dyDescent="0.15">
      <c r="A5331" s="274">
        <v>5330</v>
      </c>
      <c r="B5331" s="285" t="s">
        <v>5881</v>
      </c>
      <c r="C5331" s="285" t="s">
        <v>5866</v>
      </c>
      <c r="D5331" s="285" t="s">
        <v>457</v>
      </c>
      <c r="E5331" s="285" t="s">
        <v>5866</v>
      </c>
      <c r="F5331" s="285" t="s">
        <v>457</v>
      </c>
      <c r="G5331" s="285" t="s">
        <v>457</v>
      </c>
      <c r="H5331" s="285" t="str">
        <f>Diagnosis!C10</f>
        <v>No Report required</v>
      </c>
      <c r="I5331" s="345"/>
      <c r="J5331" s="345"/>
      <c r="K5331" s="277" t="s">
        <v>6051</v>
      </c>
    </row>
    <row r="5332" spans="1:11" x14ac:dyDescent="0.15">
      <c r="A5332" s="274">
        <v>5331</v>
      </c>
      <c r="B5332" s="285" t="s">
        <v>5861</v>
      </c>
      <c r="C5332" s="285" t="s">
        <v>457</v>
      </c>
      <c r="D5332" s="285" t="s">
        <v>457</v>
      </c>
      <c r="E5332" s="285" t="s">
        <v>5866</v>
      </c>
      <c r="F5332" s="285" t="s">
        <v>457</v>
      </c>
      <c r="G5332" s="285" t="s">
        <v>5866</v>
      </c>
      <c r="H5332" s="285" t="str">
        <f>Diagnosis!D10</f>
        <v>Deactivate the whole Function</v>
      </c>
      <c r="I5332" s="345"/>
      <c r="J5332" s="345"/>
      <c r="K5332" s="277" t="s">
        <v>6051</v>
      </c>
    </row>
    <row r="5333" spans="1:11" x14ac:dyDescent="0.15">
      <c r="A5333" s="274">
        <v>5332</v>
      </c>
      <c r="B5333" s="285" t="s">
        <v>5882</v>
      </c>
      <c r="C5333" s="285" t="s">
        <v>457</v>
      </c>
      <c r="D5333" s="285" t="s">
        <v>5866</v>
      </c>
      <c r="E5333" s="285" t="s">
        <v>457</v>
      </c>
      <c r="F5333" s="285" t="s">
        <v>457</v>
      </c>
      <c r="G5333" s="285" t="s">
        <v>457</v>
      </c>
      <c r="H5333" s="285" t="str">
        <f>Diagnosis!B11</f>
        <v>No deactivation required</v>
      </c>
      <c r="I5333" s="345"/>
      <c r="J5333" s="345"/>
      <c r="K5333" s="277" t="s">
        <v>6051</v>
      </c>
    </row>
    <row r="5334" spans="1:11" x14ac:dyDescent="0.15">
      <c r="A5334" s="274">
        <v>5333</v>
      </c>
      <c r="B5334" s="285" t="s">
        <v>5883</v>
      </c>
      <c r="C5334" s="285" t="s">
        <v>457</v>
      </c>
      <c r="D5334" s="285" t="s">
        <v>457</v>
      </c>
      <c r="E5334" s="285" t="s">
        <v>457</v>
      </c>
      <c r="F5334" s="285" t="s">
        <v>457</v>
      </c>
      <c r="G5334" s="285" t="s">
        <v>5866</v>
      </c>
      <c r="H5334" s="285" t="str">
        <f>Diagnosis!C11</f>
        <v>No Report required</v>
      </c>
      <c r="I5334" s="345"/>
      <c r="J5334" s="345"/>
      <c r="K5334" s="277" t="s">
        <v>6051</v>
      </c>
    </row>
    <row r="5335" spans="1:11" x14ac:dyDescent="0.15">
      <c r="A5335" s="274">
        <v>5334</v>
      </c>
      <c r="B5335" s="285" t="s">
        <v>5862</v>
      </c>
      <c r="C5335" s="285" t="s">
        <v>457</v>
      </c>
      <c r="D5335" s="285" t="s">
        <v>5866</v>
      </c>
      <c r="E5335" s="285" t="s">
        <v>457</v>
      </c>
      <c r="F5335" s="285" t="s">
        <v>5866</v>
      </c>
      <c r="G5335" s="285" t="s">
        <v>5866</v>
      </c>
      <c r="H5335" s="285" t="str">
        <f>Diagnosis!D10</f>
        <v>Deactivate the whole Function</v>
      </c>
      <c r="I5335" s="345"/>
      <c r="J5335" s="345"/>
      <c r="K5335" s="277" t="s">
        <v>6051</v>
      </c>
    </row>
    <row r="5336" spans="1:11" x14ac:dyDescent="0.15">
      <c r="A5336" s="274">
        <v>5335</v>
      </c>
      <c r="B5336" s="285" t="s">
        <v>5891</v>
      </c>
      <c r="C5336" s="285" t="s">
        <v>457</v>
      </c>
      <c r="D5336" s="285" t="s">
        <v>457</v>
      </c>
      <c r="E5336" s="285" t="s">
        <v>5892</v>
      </c>
      <c r="F5336" s="285" t="s">
        <v>457</v>
      </c>
      <c r="G5336" s="285" t="s">
        <v>457</v>
      </c>
      <c r="H5336" s="285" t="str">
        <f>Diagnosis!D12</f>
        <v>Deactivate the whole Function</v>
      </c>
      <c r="I5336" s="345"/>
      <c r="J5336" s="345"/>
      <c r="K5336" s="277" t="s">
        <v>6051</v>
      </c>
    </row>
    <row r="5337" spans="1:11" x14ac:dyDescent="0.15">
      <c r="A5337" s="274">
        <v>5336</v>
      </c>
      <c r="B5337" s="285" t="s">
        <v>5863</v>
      </c>
      <c r="C5337" s="285" t="s">
        <v>5894</v>
      </c>
      <c r="D5337" s="285">
        <v>0</v>
      </c>
      <c r="E5337" s="285">
        <v>32</v>
      </c>
      <c r="F5337" s="286" t="s">
        <v>5897</v>
      </c>
      <c r="G5337" s="285">
        <v>0.1</v>
      </c>
      <c r="H5337" s="285">
        <f>Diagnosis!G5</f>
        <v>9</v>
      </c>
      <c r="I5337" s="345"/>
      <c r="J5337" s="345">
        <f>H5337*1000</f>
        <v>9000</v>
      </c>
      <c r="K5337" s="277" t="s">
        <v>6051</v>
      </c>
    </row>
    <row r="5338" spans="1:11" x14ac:dyDescent="0.15">
      <c r="A5338" s="274">
        <v>5337</v>
      </c>
      <c r="B5338" s="285" t="s">
        <v>5884</v>
      </c>
      <c r="C5338" s="285" t="s">
        <v>5895</v>
      </c>
      <c r="D5338" s="285">
        <v>0</v>
      </c>
      <c r="E5338" s="285">
        <v>32</v>
      </c>
      <c r="F5338" s="286" t="s">
        <v>5897</v>
      </c>
      <c r="G5338" s="285">
        <v>0.1</v>
      </c>
      <c r="H5338" s="285">
        <f>Diagnosis!G6</f>
        <v>9</v>
      </c>
      <c r="I5338" s="345"/>
      <c r="J5338" s="345">
        <f>H5338*1000</f>
        <v>9000</v>
      </c>
      <c r="K5338" s="277" t="s">
        <v>6051</v>
      </c>
    </row>
    <row r="5339" spans="1:11" x14ac:dyDescent="0.15">
      <c r="A5339" s="274">
        <v>5338</v>
      </c>
      <c r="B5339" s="285" t="s">
        <v>5885</v>
      </c>
      <c r="C5339" s="285" t="s">
        <v>5895</v>
      </c>
      <c r="D5339" s="285">
        <v>0</v>
      </c>
      <c r="E5339" s="285">
        <v>32</v>
      </c>
      <c r="F5339" s="286" t="s">
        <v>5892</v>
      </c>
      <c r="G5339" s="285">
        <v>0.1</v>
      </c>
      <c r="H5339" s="285">
        <f>Diagnosis!H5</f>
        <v>16</v>
      </c>
      <c r="I5339" s="345"/>
      <c r="J5339" s="345">
        <f>H5339*1000</f>
        <v>16000</v>
      </c>
      <c r="K5339" s="277" t="s">
        <v>6051</v>
      </c>
    </row>
    <row r="5340" spans="1:11" x14ac:dyDescent="0.15">
      <c r="A5340" s="274">
        <v>5339</v>
      </c>
      <c r="B5340" s="285" t="s">
        <v>5886</v>
      </c>
      <c r="C5340" s="285" t="s">
        <v>5895</v>
      </c>
      <c r="D5340" s="285">
        <v>0</v>
      </c>
      <c r="E5340" s="285">
        <v>32</v>
      </c>
      <c r="F5340" s="286" t="s">
        <v>5897</v>
      </c>
      <c r="G5340" s="285">
        <v>0.1</v>
      </c>
      <c r="H5340" s="285">
        <f>Diagnosis!H6</f>
        <v>16</v>
      </c>
      <c r="I5340" s="345"/>
      <c r="J5340" s="345">
        <f>H5340*1000</f>
        <v>16000</v>
      </c>
      <c r="K5340" s="277" t="s">
        <v>6051</v>
      </c>
    </row>
    <row r="5341" spans="1:11" x14ac:dyDescent="0.15">
      <c r="A5341" s="274">
        <v>5340</v>
      </c>
      <c r="B5341" s="285" t="s">
        <v>5887</v>
      </c>
      <c r="C5341" s="285" t="s">
        <v>5896</v>
      </c>
      <c r="D5341" s="285">
        <v>20</v>
      </c>
      <c r="E5341" s="285">
        <v>600</v>
      </c>
      <c r="F5341" s="286" t="s">
        <v>5897</v>
      </c>
      <c r="G5341" s="285">
        <v>1</v>
      </c>
      <c r="H5341" s="285">
        <f>Diagnosis!J5</f>
        <v>30</v>
      </c>
      <c r="I5341" s="345"/>
      <c r="J5341" s="345">
        <f>H5341*10</f>
        <v>300</v>
      </c>
      <c r="K5341" s="277" t="s">
        <v>6051</v>
      </c>
    </row>
    <row r="5342" spans="1:11" x14ac:dyDescent="0.15">
      <c r="A5342" s="274">
        <v>5341</v>
      </c>
      <c r="B5342" s="285" t="s">
        <v>5888</v>
      </c>
      <c r="C5342" s="285" t="s">
        <v>471</v>
      </c>
      <c r="D5342" s="285">
        <v>20</v>
      </c>
      <c r="E5342" s="285">
        <v>600</v>
      </c>
      <c r="F5342" s="286" t="s">
        <v>5892</v>
      </c>
      <c r="G5342" s="285">
        <v>1</v>
      </c>
      <c r="H5342" s="285">
        <f>Diagnosis!J6</f>
        <v>30</v>
      </c>
      <c r="I5342" s="345"/>
      <c r="J5342" s="345">
        <f>H5342*10</f>
        <v>300</v>
      </c>
      <c r="K5342" s="277" t="s">
        <v>6051</v>
      </c>
    </row>
    <row r="5343" spans="1:11" x14ac:dyDescent="0.15">
      <c r="A5343" s="274">
        <v>5342</v>
      </c>
      <c r="B5343" s="285" t="s">
        <v>5889</v>
      </c>
      <c r="C5343" s="286" t="s">
        <v>5897</v>
      </c>
      <c r="D5343" s="286" t="s">
        <v>5897</v>
      </c>
      <c r="E5343" s="286" t="s">
        <v>5897</v>
      </c>
      <c r="F5343" s="286" t="s">
        <v>457</v>
      </c>
      <c r="G5343" s="286" t="s">
        <v>5899</v>
      </c>
      <c r="H5343" s="285" t="str">
        <f>Diagnosis!L5</f>
        <v>No</v>
      </c>
      <c r="I5343" s="345"/>
      <c r="J5343" s="345"/>
      <c r="K5343" s="277" t="s">
        <v>6051</v>
      </c>
    </row>
    <row r="5344" spans="1:11" x14ac:dyDescent="0.15">
      <c r="A5344" s="274">
        <v>5343</v>
      </c>
      <c r="B5344" s="285" t="s">
        <v>5864</v>
      </c>
      <c r="C5344" s="286" t="s">
        <v>5897</v>
      </c>
      <c r="D5344" s="286" t="s">
        <v>457</v>
      </c>
      <c r="E5344" s="286" t="s">
        <v>5897</v>
      </c>
      <c r="F5344" s="286" t="s">
        <v>5899</v>
      </c>
      <c r="G5344" s="286" t="s">
        <v>5899</v>
      </c>
      <c r="H5344" s="285" t="str">
        <f>Diagnosis!L6</f>
        <v>No</v>
      </c>
      <c r="I5344" s="345"/>
      <c r="J5344" s="345"/>
      <c r="K5344" s="277" t="s">
        <v>6051</v>
      </c>
    </row>
    <row r="5345" spans="1:11" x14ac:dyDescent="0.15">
      <c r="A5345" s="274">
        <v>5344</v>
      </c>
      <c r="B5345" s="285" t="s">
        <v>5890</v>
      </c>
      <c r="C5345" s="285" t="s">
        <v>5898</v>
      </c>
      <c r="D5345" s="285">
        <v>20</v>
      </c>
      <c r="E5345" s="285">
        <v>3500</v>
      </c>
      <c r="F5345" s="286" t="s">
        <v>5900</v>
      </c>
      <c r="G5345" s="285">
        <v>1</v>
      </c>
      <c r="H5345" s="285">
        <f>Diagnosis!M5</f>
        <v>3200</v>
      </c>
      <c r="I5345" s="345"/>
      <c r="J5345" s="345">
        <f>H5345*10</f>
        <v>32000</v>
      </c>
      <c r="K5345" s="277" t="s">
        <v>6051</v>
      </c>
    </row>
    <row r="5346" spans="1:11" x14ac:dyDescent="0.15">
      <c r="A5346" s="274">
        <v>5345</v>
      </c>
      <c r="B5346" s="285" t="s">
        <v>5893</v>
      </c>
      <c r="C5346" s="285" t="s">
        <v>5898</v>
      </c>
      <c r="D5346" s="285">
        <v>20</v>
      </c>
      <c r="E5346" s="285">
        <v>3500</v>
      </c>
      <c r="F5346" s="286" t="s">
        <v>5900</v>
      </c>
      <c r="G5346" s="285">
        <v>1</v>
      </c>
      <c r="H5346" s="285">
        <f>Diagnosis!M6</f>
        <v>3200</v>
      </c>
      <c r="I5346" s="345"/>
      <c r="J5346" s="345">
        <f>H5346*10</f>
        <v>32000</v>
      </c>
      <c r="K5346" s="277" t="s">
        <v>6051</v>
      </c>
    </row>
    <row r="5347" spans="1:11" x14ac:dyDescent="0.15">
      <c r="A5347" s="274">
        <v>5346</v>
      </c>
      <c r="B5347" s="275" t="s">
        <v>5901</v>
      </c>
      <c r="C5347" s="275" t="s">
        <v>457</v>
      </c>
      <c r="D5347" s="275" t="s">
        <v>457</v>
      </c>
      <c r="E5347" s="275" t="s">
        <v>457</v>
      </c>
      <c r="F5347" s="275" t="s">
        <v>457</v>
      </c>
      <c r="G5347" s="275" t="s">
        <v>457</v>
      </c>
      <c r="H5347" s="275" t="str">
        <f>DBL!B2</f>
        <v>LEDs Remain On</v>
      </c>
      <c r="I5347" s="276" t="s">
        <v>6416</v>
      </c>
      <c r="J5347" s="276"/>
      <c r="K5347" s="277"/>
    </row>
    <row r="5348" spans="1:11" x14ac:dyDescent="0.15">
      <c r="A5348" s="274">
        <v>5347</v>
      </c>
      <c r="B5348" s="275" t="s">
        <v>5902</v>
      </c>
      <c r="C5348" s="275" t="s">
        <v>6018</v>
      </c>
      <c r="D5348" s="275">
        <v>5</v>
      </c>
      <c r="E5348" s="275">
        <v>20</v>
      </c>
      <c r="F5348" s="282" t="s">
        <v>6019</v>
      </c>
      <c r="G5348" s="275">
        <v>1</v>
      </c>
      <c r="H5348" s="275">
        <f>DBL!B3</f>
        <v>20</v>
      </c>
      <c r="I5348" s="276" t="s">
        <v>6417</v>
      </c>
      <c r="J5348" s="276">
        <f>H5348*10</f>
        <v>200</v>
      </c>
      <c r="K5348" s="277"/>
    </row>
    <row r="5349" spans="1:11" x14ac:dyDescent="0.15">
      <c r="A5349" s="274">
        <v>5348</v>
      </c>
      <c r="B5349" s="275" t="s">
        <v>5903</v>
      </c>
      <c r="C5349" s="275" t="s">
        <v>6018</v>
      </c>
      <c r="D5349" s="275">
        <v>5</v>
      </c>
      <c r="E5349" s="275">
        <v>20</v>
      </c>
      <c r="F5349" s="282" t="s">
        <v>6019</v>
      </c>
      <c r="G5349" s="275">
        <v>1</v>
      </c>
      <c r="H5349" s="275">
        <f>DBL!B4</f>
        <v>200</v>
      </c>
      <c r="I5349" s="276" t="s">
        <v>6418</v>
      </c>
      <c r="J5349" s="276">
        <f>H5349*10</f>
        <v>2000</v>
      </c>
      <c r="K5349" s="277"/>
    </row>
    <row r="5350" spans="1:11" x14ac:dyDescent="0.15">
      <c r="A5350" s="274">
        <v>5349</v>
      </c>
      <c r="B5350" s="275" t="s">
        <v>5904</v>
      </c>
      <c r="C5350" s="282" t="s">
        <v>2707</v>
      </c>
      <c r="D5350" s="275">
        <v>1</v>
      </c>
      <c r="E5350" s="275">
        <v>2</v>
      </c>
      <c r="F5350" s="282" t="s">
        <v>6023</v>
      </c>
      <c r="G5350" s="275">
        <v>0.1</v>
      </c>
      <c r="H5350" s="338" t="str">
        <f>DBL!B7</f>
        <v>A</v>
      </c>
      <c r="I5350" s="276" t="s">
        <v>6419</v>
      </c>
      <c r="J5350" s="276" t="e">
        <f>H5350*10</f>
        <v>#VALUE!</v>
      </c>
      <c r="K5350" s="277"/>
    </row>
    <row r="5351" spans="1:11" x14ac:dyDescent="0.15">
      <c r="A5351" s="274">
        <v>5350</v>
      </c>
      <c r="B5351" s="275" t="s">
        <v>5905</v>
      </c>
      <c r="C5351" s="282" t="s">
        <v>2707</v>
      </c>
      <c r="D5351" s="275">
        <v>0.1</v>
      </c>
      <c r="E5351" s="275">
        <v>1</v>
      </c>
      <c r="F5351" s="282" t="s">
        <v>2707</v>
      </c>
      <c r="G5351" s="275">
        <v>0.1</v>
      </c>
      <c r="H5351" s="338" t="str">
        <f>DBL!B8</f>
        <v>B</v>
      </c>
      <c r="I5351" s="276" t="s">
        <v>6420</v>
      </c>
      <c r="J5351" s="276" t="e">
        <f>H5351*10</f>
        <v>#VALUE!</v>
      </c>
      <c r="K5351" s="277"/>
    </row>
    <row r="5352" spans="1:11" x14ac:dyDescent="0.15">
      <c r="A5352" s="274">
        <v>5351</v>
      </c>
      <c r="B5352" s="275" t="s">
        <v>5907</v>
      </c>
      <c r="C5352" s="282" t="s">
        <v>2707</v>
      </c>
      <c r="D5352" s="282" t="s">
        <v>2707</v>
      </c>
      <c r="E5352" s="282" t="s">
        <v>6024</v>
      </c>
      <c r="F5352" s="282" t="s">
        <v>6025</v>
      </c>
      <c r="G5352" s="282" t="s">
        <v>6022</v>
      </c>
      <c r="H5352" s="275">
        <f>DBL!C9</f>
        <v>0.1</v>
      </c>
      <c r="I5352" s="276" t="s">
        <v>6422</v>
      </c>
      <c r="J5352" s="276"/>
      <c r="K5352" s="277"/>
    </row>
    <row r="5353" spans="1:11" x14ac:dyDescent="0.15">
      <c r="A5353" s="274">
        <v>5352</v>
      </c>
      <c r="B5353" s="275" t="s">
        <v>5906</v>
      </c>
      <c r="C5353" s="282" t="s">
        <v>6020</v>
      </c>
      <c r="D5353" s="282" t="s">
        <v>2707</v>
      </c>
      <c r="E5353" s="282" t="s">
        <v>6024</v>
      </c>
      <c r="F5353" s="282" t="s">
        <v>6025</v>
      </c>
      <c r="G5353" s="282" t="s">
        <v>6022</v>
      </c>
      <c r="H5353" s="275">
        <f>DBL!C10</f>
        <v>0.1</v>
      </c>
      <c r="I5353" s="276" t="s">
        <v>6423</v>
      </c>
      <c r="J5353" s="276"/>
      <c r="K5353" s="277"/>
    </row>
    <row r="5354" spans="1:11" x14ac:dyDescent="0.15">
      <c r="A5354" s="274">
        <v>5353</v>
      </c>
      <c r="B5354" s="275" t="s">
        <v>5910</v>
      </c>
      <c r="C5354" s="282" t="s">
        <v>6021</v>
      </c>
      <c r="D5354" s="282" t="s">
        <v>2707</v>
      </c>
      <c r="E5354" s="282" t="s">
        <v>6024</v>
      </c>
      <c r="F5354" s="282" t="s">
        <v>6025</v>
      </c>
      <c r="G5354" s="282" t="s">
        <v>6022</v>
      </c>
      <c r="H5354" s="275">
        <f>DBL!C11</f>
        <v>0</v>
      </c>
      <c r="I5354" s="276" t="s">
        <v>6421</v>
      </c>
      <c r="J5354" s="276"/>
      <c r="K5354" s="277"/>
    </row>
    <row r="5355" spans="1:11" x14ac:dyDescent="0.15">
      <c r="A5355" s="274">
        <v>5354</v>
      </c>
      <c r="B5355" s="275" t="s">
        <v>5908</v>
      </c>
      <c r="C5355" s="282" t="s">
        <v>6019</v>
      </c>
      <c r="D5355" s="282" t="s">
        <v>2707</v>
      </c>
      <c r="E5355" s="282" t="s">
        <v>6024</v>
      </c>
      <c r="F5355" s="282" t="s">
        <v>6025</v>
      </c>
      <c r="G5355" s="282" t="s">
        <v>6022</v>
      </c>
      <c r="H5355" s="275">
        <f>DBL!C12</f>
        <v>0</v>
      </c>
      <c r="I5355" s="276" t="s">
        <v>6423</v>
      </c>
      <c r="J5355" s="276"/>
      <c r="K5355" s="277"/>
    </row>
    <row r="5356" spans="1:11" x14ac:dyDescent="0.15">
      <c r="A5356" s="274">
        <v>5355</v>
      </c>
      <c r="B5356" s="275" t="s">
        <v>5909</v>
      </c>
      <c r="C5356" s="282" t="s">
        <v>6022</v>
      </c>
      <c r="D5356" s="282" t="s">
        <v>2707</v>
      </c>
      <c r="E5356" s="282" t="s">
        <v>6024</v>
      </c>
      <c r="F5356" s="282" t="s">
        <v>6025</v>
      </c>
      <c r="G5356" s="282" t="s">
        <v>6022</v>
      </c>
      <c r="H5356" s="275">
        <f>DBL!C13</f>
        <v>0</v>
      </c>
      <c r="I5356" s="276" t="s">
        <v>6421</v>
      </c>
      <c r="J5356" s="276"/>
      <c r="K5356" s="277"/>
    </row>
    <row r="5357" spans="1:11" x14ac:dyDescent="0.15">
      <c r="A5357" s="274">
        <v>5356</v>
      </c>
      <c r="B5357" s="275" t="s">
        <v>6014</v>
      </c>
      <c r="C5357" s="282" t="s">
        <v>6015</v>
      </c>
      <c r="D5357" s="282" t="s">
        <v>6016</v>
      </c>
      <c r="E5357" s="282" t="s">
        <v>6017</v>
      </c>
      <c r="F5357" s="282" t="s">
        <v>6015</v>
      </c>
      <c r="G5357" s="282" t="s">
        <v>2707</v>
      </c>
      <c r="H5357" s="275">
        <f>'Leveling-Motor'!D7</f>
        <v>0</v>
      </c>
      <c r="I5357" s="276" t="s">
        <v>6407</v>
      </c>
      <c r="J5357" s="276"/>
      <c r="K5357" s="277" t="s">
        <v>6008</v>
      </c>
    </row>
    <row r="5358" spans="1:11" x14ac:dyDescent="0.15">
      <c r="A5358" s="274">
        <v>5357</v>
      </c>
      <c r="B5358" s="275" t="s">
        <v>5914</v>
      </c>
      <c r="C5358" s="275" t="s">
        <v>861</v>
      </c>
      <c r="D5358" s="275">
        <v>0</v>
      </c>
      <c r="E5358" s="275">
        <v>3</v>
      </c>
      <c r="F5358" s="275" t="s">
        <v>457</v>
      </c>
      <c r="G5358" s="275">
        <v>0.1</v>
      </c>
      <c r="H5358" s="275" t="e">
        <f>GFHB!#REF!</f>
        <v>#REF!</v>
      </c>
      <c r="I5358" s="276" t="s">
        <v>6424</v>
      </c>
      <c r="J5358" s="276" t="e">
        <f>H5358*100</f>
        <v>#REF!</v>
      </c>
      <c r="K5358" s="277"/>
    </row>
    <row r="5359" spans="1:11" x14ac:dyDescent="0.15">
      <c r="A5359" s="274">
        <v>5358</v>
      </c>
      <c r="B5359" s="275" t="s">
        <v>5911</v>
      </c>
      <c r="C5359" s="275" t="s">
        <v>5804</v>
      </c>
      <c r="D5359" s="275">
        <v>100</v>
      </c>
      <c r="E5359" s="275">
        <v>500</v>
      </c>
      <c r="F5359" s="275" t="s">
        <v>5913</v>
      </c>
      <c r="G5359" s="275">
        <v>50</v>
      </c>
      <c r="H5359" s="275" t="e">
        <f>GFHB!#REF!</f>
        <v>#REF!</v>
      </c>
      <c r="I5359" s="276" t="s">
        <v>6425</v>
      </c>
      <c r="J5359" s="276" t="e">
        <f>H5359*100</f>
        <v>#REF!</v>
      </c>
      <c r="K5359" s="277"/>
    </row>
    <row r="5360" spans="1:11" x14ac:dyDescent="0.15">
      <c r="A5360" s="274">
        <v>5359</v>
      </c>
      <c r="B5360" s="275" t="s">
        <v>5915</v>
      </c>
      <c r="C5360" s="275" t="s">
        <v>861</v>
      </c>
      <c r="D5360" s="275">
        <v>0</v>
      </c>
      <c r="E5360" s="275">
        <v>1.5</v>
      </c>
      <c r="F5360" s="275" t="s">
        <v>457</v>
      </c>
      <c r="G5360" s="275">
        <v>0.1</v>
      </c>
      <c r="H5360" s="275" t="e">
        <f>GFHB!#REF!</f>
        <v>#REF!</v>
      </c>
      <c r="I5360" s="276" t="s">
        <v>6426</v>
      </c>
      <c r="J5360" s="276" t="e">
        <f>H5360*100</f>
        <v>#REF!</v>
      </c>
      <c r="K5360" s="277"/>
    </row>
    <row r="5361" spans="1:11" x14ac:dyDescent="0.15">
      <c r="A5361" s="274">
        <v>5360</v>
      </c>
      <c r="B5361" s="275" t="s">
        <v>5916</v>
      </c>
      <c r="C5361" s="275" t="s">
        <v>5826</v>
      </c>
      <c r="D5361" s="275">
        <v>0</v>
      </c>
      <c r="E5361" s="275">
        <v>4000</v>
      </c>
      <c r="F5361" s="275" t="s">
        <v>5913</v>
      </c>
      <c r="G5361" s="275">
        <v>1</v>
      </c>
      <c r="H5361" s="275" t="e">
        <f>GFHB!#REF!</f>
        <v>#REF!</v>
      </c>
      <c r="I5361" s="276" t="s">
        <v>6427</v>
      </c>
      <c r="J5361" s="276"/>
      <c r="K5361" s="277"/>
    </row>
    <row r="5362" spans="1:11" x14ac:dyDescent="0.15">
      <c r="A5362" s="274">
        <v>5361</v>
      </c>
      <c r="B5362" s="275" t="s">
        <v>5912</v>
      </c>
      <c r="C5362" s="275" t="s">
        <v>861</v>
      </c>
      <c r="D5362" s="275">
        <v>0</v>
      </c>
      <c r="E5362" s="275">
        <v>5</v>
      </c>
      <c r="F5362" s="275" t="s">
        <v>457</v>
      </c>
      <c r="G5362" s="275">
        <v>0.1</v>
      </c>
      <c r="H5362" s="275" t="e">
        <f>GFHB!#REF!</f>
        <v>#REF!</v>
      </c>
      <c r="I5362" s="276" t="s">
        <v>6430</v>
      </c>
      <c r="J5362" s="276" t="e">
        <f>GFHB!#REF!*100</f>
        <v>#REF!</v>
      </c>
      <c r="K5362" s="277"/>
    </row>
    <row r="5363" spans="1:11" x14ac:dyDescent="0.15">
      <c r="A5363" s="274">
        <v>5362</v>
      </c>
      <c r="B5363" s="275" t="s">
        <v>5917</v>
      </c>
      <c r="C5363" s="275" t="s">
        <v>5826</v>
      </c>
      <c r="D5363" s="275">
        <v>0</v>
      </c>
      <c r="E5363" s="275">
        <v>5000</v>
      </c>
      <c r="F5363" s="275" t="s">
        <v>457</v>
      </c>
      <c r="G5363" s="275">
        <v>100</v>
      </c>
      <c r="H5363" s="275" t="e">
        <f>GFHB!#REF!</f>
        <v>#REF!</v>
      </c>
      <c r="I5363" s="276" t="s">
        <v>6428</v>
      </c>
      <c r="J5363" s="276"/>
      <c r="K5363" s="277"/>
    </row>
    <row r="5364" spans="1:11" x14ac:dyDescent="0.15">
      <c r="A5364" s="274">
        <v>5363</v>
      </c>
      <c r="B5364" s="275" t="s">
        <v>5918</v>
      </c>
      <c r="C5364" s="275" t="s">
        <v>5895</v>
      </c>
      <c r="D5364" s="275">
        <v>6</v>
      </c>
      <c r="E5364" s="275">
        <v>20</v>
      </c>
      <c r="F5364" s="282" t="s">
        <v>5956</v>
      </c>
      <c r="G5364" s="275">
        <v>0.5</v>
      </c>
      <c r="H5364" s="275">
        <f>'Leveling-Motor'!D2</f>
        <v>9</v>
      </c>
      <c r="I5364" s="276" t="s">
        <v>6429</v>
      </c>
      <c r="J5364" s="276">
        <f>H5364*1000</f>
        <v>9000</v>
      </c>
      <c r="K5364" s="277"/>
    </row>
    <row r="5365" spans="1:11" x14ac:dyDescent="0.15">
      <c r="A5365" s="274">
        <v>5364</v>
      </c>
      <c r="B5365" s="275" t="s">
        <v>5921</v>
      </c>
      <c r="C5365" s="275" t="s">
        <v>5954</v>
      </c>
      <c r="D5365" s="275">
        <v>6</v>
      </c>
      <c r="E5365" s="275">
        <v>20</v>
      </c>
      <c r="F5365" s="282" t="s">
        <v>5897</v>
      </c>
      <c r="G5365" s="275">
        <v>0.5</v>
      </c>
      <c r="H5365" s="275">
        <f>'Leveling-Motor'!D3</f>
        <v>19.5</v>
      </c>
      <c r="I5365" s="276" t="s">
        <v>6431</v>
      </c>
      <c r="J5365" s="276">
        <f>H5365*1000</f>
        <v>19500</v>
      </c>
      <c r="K5365" s="277"/>
    </row>
    <row r="5366" spans="1:11" x14ac:dyDescent="0.15">
      <c r="A5366" s="274">
        <v>5365</v>
      </c>
      <c r="B5366" s="275" t="s">
        <v>5922</v>
      </c>
      <c r="C5366" s="275" t="s">
        <v>5955</v>
      </c>
      <c r="D5366" s="275">
        <v>6</v>
      </c>
      <c r="E5366" s="275">
        <v>20</v>
      </c>
      <c r="F5366" s="282" t="s">
        <v>457</v>
      </c>
      <c r="G5366" s="275">
        <v>0.5</v>
      </c>
      <c r="H5366" s="275">
        <f>'Leveling-Motor'!D4</f>
        <v>8</v>
      </c>
      <c r="I5366" s="276" t="s">
        <v>6432</v>
      </c>
      <c r="J5366" s="276">
        <f>H5366*1000</f>
        <v>8000</v>
      </c>
      <c r="K5366" s="277"/>
    </row>
    <row r="5367" spans="1:11" x14ac:dyDescent="0.15">
      <c r="A5367" s="274">
        <v>5366</v>
      </c>
      <c r="B5367" s="275" t="s">
        <v>5923</v>
      </c>
      <c r="C5367" s="282" t="s">
        <v>457</v>
      </c>
      <c r="D5367" s="275">
        <v>0</v>
      </c>
      <c r="E5367" s="275">
        <v>1</v>
      </c>
      <c r="F5367" s="282" t="s">
        <v>5957</v>
      </c>
      <c r="G5367" s="275">
        <v>1</v>
      </c>
      <c r="H5367" s="275">
        <f>'Leveling-Motor'!D5</f>
        <v>0</v>
      </c>
      <c r="I5367" s="276" t="s">
        <v>6434</v>
      </c>
      <c r="J5367" s="276"/>
      <c r="K5367" s="277"/>
    </row>
    <row r="5368" spans="1:11" x14ac:dyDescent="0.15">
      <c r="A5368" s="274">
        <v>5367</v>
      </c>
      <c r="B5368" s="275" t="s">
        <v>5924</v>
      </c>
      <c r="C5368" s="275" t="s">
        <v>5958</v>
      </c>
      <c r="D5368" s="275">
        <v>1000</v>
      </c>
      <c r="E5368" s="275">
        <v>15000</v>
      </c>
      <c r="F5368" s="282" t="s">
        <v>457</v>
      </c>
      <c r="G5368" s="275">
        <v>1</v>
      </c>
      <c r="H5368" s="275">
        <f>'Leveling-Motor'!D8</f>
        <v>12500</v>
      </c>
      <c r="I5368" s="276" t="s">
        <v>6433</v>
      </c>
      <c r="J5368" s="276"/>
      <c r="K5368" s="277"/>
    </row>
    <row r="5369" spans="1:11" x14ac:dyDescent="0.15">
      <c r="A5369" s="274">
        <v>5368</v>
      </c>
      <c r="B5369" s="275" t="s">
        <v>5919</v>
      </c>
      <c r="C5369" s="282" t="s">
        <v>5897</v>
      </c>
      <c r="D5369" s="282" t="s">
        <v>5897</v>
      </c>
      <c r="E5369" s="282" t="s">
        <v>457</v>
      </c>
      <c r="F5369" s="282" t="s">
        <v>457</v>
      </c>
      <c r="G5369" s="282" t="s">
        <v>5960</v>
      </c>
      <c r="H5369" s="275" t="str">
        <f>'Leveling-Motor'!D9</f>
        <v>Not Used</v>
      </c>
      <c r="I5369" s="276" t="s">
        <v>6435</v>
      </c>
      <c r="J5369" s="276"/>
      <c r="K5369" s="277"/>
    </row>
    <row r="5370" spans="1:11" x14ac:dyDescent="0.15">
      <c r="A5370" s="274">
        <v>5369</v>
      </c>
      <c r="B5370" s="275" t="s">
        <v>5925</v>
      </c>
      <c r="C5370" s="275" t="s">
        <v>5959</v>
      </c>
      <c r="D5370" s="275">
        <v>1</v>
      </c>
      <c r="E5370" s="275">
        <v>2000</v>
      </c>
      <c r="F5370" s="282" t="s">
        <v>457</v>
      </c>
      <c r="G5370" s="275">
        <v>1</v>
      </c>
      <c r="H5370" s="275">
        <f>'Leveling-Motor'!D10</f>
        <v>1500</v>
      </c>
      <c r="I5370" s="276" t="s">
        <v>6436</v>
      </c>
      <c r="J5370" s="276">
        <f>ROUND((100+H5370*1000)/(4990+H5370*1000+100)*1023,0)</f>
        <v>1020</v>
      </c>
      <c r="K5370" s="277" t="s">
        <v>5177</v>
      </c>
    </row>
    <row r="5371" spans="1:11" x14ac:dyDescent="0.15">
      <c r="A5371" s="274">
        <v>5370</v>
      </c>
      <c r="B5371" s="275" t="s">
        <v>5920</v>
      </c>
      <c r="C5371" s="275" t="s">
        <v>5826</v>
      </c>
      <c r="D5371" s="275">
        <v>0</v>
      </c>
      <c r="E5371" s="275">
        <v>10200</v>
      </c>
      <c r="F5371" s="282" t="s">
        <v>5897</v>
      </c>
      <c r="G5371" s="275">
        <v>10</v>
      </c>
      <c r="H5371" s="275">
        <f>'Leveling-Motor'!D11</f>
        <v>15</v>
      </c>
      <c r="I5371" s="276" t="s">
        <v>6437</v>
      </c>
      <c r="J5371" s="276"/>
      <c r="K5371" s="277"/>
    </row>
    <row r="5372" spans="1:11" x14ac:dyDescent="0.15">
      <c r="A5372" s="274">
        <v>5371</v>
      </c>
      <c r="B5372" s="275" t="s">
        <v>5926</v>
      </c>
      <c r="C5372" s="275" t="s">
        <v>5961</v>
      </c>
      <c r="D5372" s="275">
        <v>0</v>
      </c>
      <c r="E5372" s="275">
        <v>0</v>
      </c>
      <c r="F5372" s="282" t="s">
        <v>5960</v>
      </c>
      <c r="G5372" s="275">
        <v>0</v>
      </c>
      <c r="H5372" s="275">
        <f>'Leveling-Motor'!D12</f>
        <v>0</v>
      </c>
      <c r="I5372" s="276" t="s">
        <v>6438</v>
      </c>
      <c r="J5372" s="276"/>
      <c r="K5372" s="277"/>
    </row>
    <row r="5373" spans="1:11" x14ac:dyDescent="0.15">
      <c r="A5373" s="274">
        <v>5372</v>
      </c>
      <c r="B5373" s="275" t="s">
        <v>5927</v>
      </c>
      <c r="C5373" s="275" t="s">
        <v>5961</v>
      </c>
      <c r="D5373" s="275">
        <v>100</v>
      </c>
      <c r="E5373" s="275">
        <v>8000</v>
      </c>
      <c r="F5373" s="282" t="s">
        <v>457</v>
      </c>
      <c r="G5373" s="275">
        <v>1</v>
      </c>
      <c r="H5373" s="275">
        <f>'Leveling-Motor'!D13</f>
        <v>180</v>
      </c>
      <c r="I5373" s="276" t="s">
        <v>6439</v>
      </c>
      <c r="J5373" s="276"/>
      <c r="K5373" s="277"/>
    </row>
    <row r="5374" spans="1:11" x14ac:dyDescent="0.15">
      <c r="A5374" s="274">
        <v>5373</v>
      </c>
      <c r="B5374" s="275" t="s">
        <v>5928</v>
      </c>
      <c r="C5374" s="275" t="s">
        <v>5962</v>
      </c>
      <c r="D5374" s="275">
        <v>100</v>
      </c>
      <c r="E5374" s="275">
        <v>8000</v>
      </c>
      <c r="F5374" s="282" t="s">
        <v>457</v>
      </c>
      <c r="G5374" s="275">
        <v>1</v>
      </c>
      <c r="H5374" s="275">
        <f>'Leveling-Motor'!D14</f>
        <v>400</v>
      </c>
      <c r="I5374" s="276" t="s">
        <v>6440</v>
      </c>
      <c r="J5374" s="276"/>
      <c r="K5374" s="277"/>
    </row>
    <row r="5375" spans="1:11" x14ac:dyDescent="0.15">
      <c r="A5375" s="274">
        <v>5374</v>
      </c>
      <c r="B5375" s="275" t="s">
        <v>5929</v>
      </c>
      <c r="C5375" s="275" t="s">
        <v>5963</v>
      </c>
      <c r="D5375" s="275">
        <v>15</v>
      </c>
      <c r="E5375" s="275">
        <v>8000</v>
      </c>
      <c r="F5375" s="282" t="s">
        <v>457</v>
      </c>
      <c r="G5375" s="275">
        <v>1</v>
      </c>
      <c r="H5375" s="275">
        <f>'Leveling-Motor'!D15</f>
        <v>15</v>
      </c>
      <c r="I5375" s="276" t="s">
        <v>6441</v>
      </c>
      <c r="J5375" s="276"/>
      <c r="K5375" s="277"/>
    </row>
    <row r="5376" spans="1:11" x14ac:dyDescent="0.15">
      <c r="A5376" s="274">
        <v>5375</v>
      </c>
      <c r="B5376" s="275" t="s">
        <v>5930</v>
      </c>
      <c r="C5376" s="275" t="s">
        <v>5965</v>
      </c>
      <c r="D5376" s="275">
        <v>59</v>
      </c>
      <c r="E5376" s="275">
        <v>800</v>
      </c>
      <c r="F5376" s="282" t="s">
        <v>5966</v>
      </c>
      <c r="G5376" s="282" t="s">
        <v>5967</v>
      </c>
      <c r="H5376" s="275">
        <f>'Leveling-Motor'!D16</f>
        <v>476</v>
      </c>
      <c r="I5376" s="276" t="s">
        <v>6442</v>
      </c>
      <c r="J5376" s="276"/>
      <c r="K5376" s="277"/>
    </row>
    <row r="5377" spans="1:11" x14ac:dyDescent="0.15">
      <c r="A5377" s="274">
        <v>5376</v>
      </c>
      <c r="B5377" s="275" t="s">
        <v>5931</v>
      </c>
      <c r="C5377" s="275" t="s">
        <v>5968</v>
      </c>
      <c r="D5377" s="275">
        <v>59</v>
      </c>
      <c r="E5377" s="275">
        <v>800</v>
      </c>
      <c r="F5377" s="282" t="s">
        <v>5966</v>
      </c>
      <c r="G5377" s="282" t="s">
        <v>5966</v>
      </c>
      <c r="H5377" s="275">
        <f>'Leveling-Motor'!D17</f>
        <v>800</v>
      </c>
      <c r="I5377" s="276" t="s">
        <v>6443</v>
      </c>
      <c r="J5377" s="276"/>
      <c r="K5377" s="277"/>
    </row>
    <row r="5378" spans="1:11" x14ac:dyDescent="0.15">
      <c r="A5378" s="274">
        <v>5377</v>
      </c>
      <c r="B5378" s="275" t="s">
        <v>5932</v>
      </c>
      <c r="C5378" s="275" t="s">
        <v>5970</v>
      </c>
      <c r="D5378" s="275">
        <v>23</v>
      </c>
      <c r="E5378" s="275">
        <v>395</v>
      </c>
      <c r="F5378" s="282" t="s">
        <v>5974</v>
      </c>
      <c r="G5378" s="275">
        <v>1</v>
      </c>
      <c r="H5378" s="275">
        <f>'Leveling-Motor'!D18</f>
        <v>200</v>
      </c>
      <c r="I5378" s="276" t="s">
        <v>6444</v>
      </c>
      <c r="J5378" s="276"/>
      <c r="K5378" s="277"/>
    </row>
    <row r="5379" spans="1:11" x14ac:dyDescent="0.15">
      <c r="A5379" s="274">
        <v>5378</v>
      </c>
      <c r="B5379" s="275" t="s">
        <v>5933</v>
      </c>
      <c r="C5379" s="282" t="s">
        <v>5971</v>
      </c>
      <c r="D5379" s="282" t="s">
        <v>5975</v>
      </c>
      <c r="E5379" s="282" t="s">
        <v>457</v>
      </c>
      <c r="F5379" s="282" t="s">
        <v>5967</v>
      </c>
      <c r="G5379" s="282" t="s">
        <v>5966</v>
      </c>
      <c r="H5379" s="275">
        <f>'Leveling-Motor'!F16</f>
        <v>14</v>
      </c>
      <c r="I5379" s="276" t="s">
        <v>6445</v>
      </c>
      <c r="J5379" s="276"/>
      <c r="K5379" s="277"/>
    </row>
    <row r="5380" spans="1:11" x14ac:dyDescent="0.15">
      <c r="A5380" s="274">
        <v>5379</v>
      </c>
      <c r="B5380" s="275" t="s">
        <v>5934</v>
      </c>
      <c r="C5380" s="275" t="s">
        <v>5972</v>
      </c>
      <c r="D5380" s="275">
        <v>23</v>
      </c>
      <c r="E5380" s="275">
        <v>395</v>
      </c>
      <c r="F5380" s="282" t="s">
        <v>5966</v>
      </c>
      <c r="G5380" s="275">
        <v>1</v>
      </c>
      <c r="H5380" s="275">
        <f>'Leveling-Motor'!D19</f>
        <v>60</v>
      </c>
      <c r="I5380" s="276" t="s">
        <v>6446</v>
      </c>
      <c r="J5380" s="276"/>
      <c r="K5380" s="277"/>
    </row>
    <row r="5381" spans="1:11" x14ac:dyDescent="0.15">
      <c r="A5381" s="274">
        <v>5380</v>
      </c>
      <c r="B5381" s="275" t="s">
        <v>5935</v>
      </c>
      <c r="C5381" s="282" t="s">
        <v>5973</v>
      </c>
      <c r="D5381" s="282" t="s">
        <v>457</v>
      </c>
      <c r="E5381" s="282" t="s">
        <v>5976</v>
      </c>
      <c r="F5381" s="282" t="s">
        <v>5966</v>
      </c>
      <c r="G5381" s="282" t="s">
        <v>5977</v>
      </c>
      <c r="H5381" s="275">
        <f>'Leveling-Motor'!F17</f>
        <v>14</v>
      </c>
      <c r="I5381" s="276" t="s">
        <v>6447</v>
      </c>
      <c r="J5381" s="276"/>
      <c r="K5381" s="277"/>
    </row>
    <row r="5382" spans="1:11" x14ac:dyDescent="0.15">
      <c r="A5382" s="274">
        <v>5381</v>
      </c>
      <c r="B5382" s="275" t="s">
        <v>5936</v>
      </c>
      <c r="C5382" s="275" t="s">
        <v>5964</v>
      </c>
      <c r="D5382" s="275">
        <v>59</v>
      </c>
      <c r="E5382" s="275">
        <v>800</v>
      </c>
      <c r="F5382" s="275" t="s">
        <v>456</v>
      </c>
      <c r="G5382" s="275" t="s">
        <v>456</v>
      </c>
      <c r="H5382" s="275">
        <f>'Leveling-Motor'!D20</f>
        <v>476</v>
      </c>
      <c r="I5382" s="276" t="s">
        <v>6448</v>
      </c>
      <c r="J5382" s="276"/>
      <c r="K5382" s="277"/>
    </row>
    <row r="5383" spans="1:11" x14ac:dyDescent="0.15">
      <c r="A5383" s="274">
        <v>5382</v>
      </c>
      <c r="B5383" s="275" t="s">
        <v>5937</v>
      </c>
      <c r="C5383" s="275" t="s">
        <v>5964</v>
      </c>
      <c r="D5383" s="275">
        <v>59</v>
      </c>
      <c r="E5383" s="275">
        <v>800</v>
      </c>
      <c r="F5383" s="275" t="s">
        <v>456</v>
      </c>
      <c r="G5383" s="275" t="s">
        <v>456</v>
      </c>
      <c r="H5383" s="275">
        <f>'Leveling-Motor'!D21</f>
        <v>800</v>
      </c>
      <c r="I5383" s="276" t="s">
        <v>6449</v>
      </c>
      <c r="J5383" s="276"/>
      <c r="K5383" s="277"/>
    </row>
    <row r="5384" spans="1:11" x14ac:dyDescent="0.15">
      <c r="A5384" s="274">
        <v>5383</v>
      </c>
      <c r="B5384" s="275" t="s">
        <v>5938</v>
      </c>
      <c r="C5384" s="275" t="s">
        <v>5969</v>
      </c>
      <c r="D5384" s="275">
        <v>23</v>
      </c>
      <c r="E5384" s="275">
        <v>395</v>
      </c>
      <c r="F5384" s="275" t="s">
        <v>456</v>
      </c>
      <c r="G5384" s="275">
        <v>1</v>
      </c>
      <c r="H5384" s="275">
        <f>'Leveling-Motor'!D22</f>
        <v>200</v>
      </c>
      <c r="I5384" s="276" t="s">
        <v>6450</v>
      </c>
      <c r="J5384" s="276"/>
      <c r="K5384" s="277"/>
    </row>
    <row r="5385" spans="1:11" x14ac:dyDescent="0.15">
      <c r="A5385" s="274">
        <v>5384</v>
      </c>
      <c r="B5385" s="275" t="s">
        <v>5939</v>
      </c>
      <c r="C5385" s="275" t="s">
        <v>456</v>
      </c>
      <c r="D5385" s="275" t="s">
        <v>456</v>
      </c>
      <c r="E5385" s="275" t="s">
        <v>456</v>
      </c>
      <c r="F5385" s="275" t="s">
        <v>456</v>
      </c>
      <c r="G5385" s="275" t="s">
        <v>456</v>
      </c>
      <c r="H5385" s="275">
        <f>'Leveling-Motor'!F20</f>
        <v>14</v>
      </c>
      <c r="I5385" s="276" t="s">
        <v>6451</v>
      </c>
      <c r="J5385" s="276"/>
      <c r="K5385" s="277"/>
    </row>
    <row r="5386" spans="1:11" x14ac:dyDescent="0.15">
      <c r="A5386" s="274">
        <v>5385</v>
      </c>
      <c r="B5386" s="275" t="s">
        <v>5940</v>
      </c>
      <c r="C5386" s="275" t="s">
        <v>5969</v>
      </c>
      <c r="D5386" s="275">
        <v>23</v>
      </c>
      <c r="E5386" s="275">
        <v>395</v>
      </c>
      <c r="F5386" s="275" t="s">
        <v>456</v>
      </c>
      <c r="G5386" s="275">
        <v>1</v>
      </c>
      <c r="H5386" s="275">
        <f>'Leveling-Motor'!D23</f>
        <v>60</v>
      </c>
      <c r="I5386" s="276" t="s">
        <v>6452</v>
      </c>
      <c r="J5386" s="276"/>
      <c r="K5386" s="277"/>
    </row>
    <row r="5387" spans="1:11" x14ac:dyDescent="0.15">
      <c r="A5387" s="274">
        <v>5386</v>
      </c>
      <c r="B5387" s="275" t="s">
        <v>5941</v>
      </c>
      <c r="C5387" s="275" t="s">
        <v>456</v>
      </c>
      <c r="D5387" s="275" t="s">
        <v>456</v>
      </c>
      <c r="E5387" s="275" t="s">
        <v>456</v>
      </c>
      <c r="F5387" s="275" t="s">
        <v>456</v>
      </c>
      <c r="G5387" s="275" t="s">
        <v>456</v>
      </c>
      <c r="H5387" s="275">
        <f>'Leveling-Motor'!F21</f>
        <v>14</v>
      </c>
      <c r="I5387" s="276" t="s">
        <v>6453</v>
      </c>
      <c r="J5387" s="276"/>
      <c r="K5387" s="277"/>
    </row>
    <row r="5388" spans="1:11" x14ac:dyDescent="0.15">
      <c r="A5388" s="274">
        <v>5387</v>
      </c>
      <c r="B5388" s="275" t="s">
        <v>5942</v>
      </c>
      <c r="C5388" s="275" t="s">
        <v>5964</v>
      </c>
      <c r="D5388" s="275">
        <v>59</v>
      </c>
      <c r="E5388" s="275">
        <v>800</v>
      </c>
      <c r="F5388" s="275" t="s">
        <v>456</v>
      </c>
      <c r="G5388" s="275" t="s">
        <v>456</v>
      </c>
      <c r="H5388" s="275">
        <f>'Leveling-Motor'!D24</f>
        <v>100</v>
      </c>
      <c r="I5388" s="276" t="s">
        <v>6454</v>
      </c>
      <c r="J5388" s="276"/>
      <c r="K5388" s="277"/>
    </row>
    <row r="5389" spans="1:11" x14ac:dyDescent="0.15">
      <c r="A5389" s="274">
        <v>5388</v>
      </c>
      <c r="B5389" s="275" t="s">
        <v>5947</v>
      </c>
      <c r="C5389" s="275" t="s">
        <v>5964</v>
      </c>
      <c r="D5389" s="275">
        <v>59</v>
      </c>
      <c r="E5389" s="275">
        <v>800</v>
      </c>
      <c r="F5389" s="275" t="s">
        <v>456</v>
      </c>
      <c r="G5389" s="275" t="s">
        <v>456</v>
      </c>
      <c r="H5389" s="275">
        <f>'Leveling-Motor'!D25</f>
        <v>566</v>
      </c>
      <c r="I5389" s="276" t="s">
        <v>6455</v>
      </c>
      <c r="J5389" s="276"/>
      <c r="K5389" s="277"/>
    </row>
    <row r="5390" spans="1:11" x14ac:dyDescent="0.15">
      <c r="A5390" s="274">
        <v>5389</v>
      </c>
      <c r="B5390" s="275" t="s">
        <v>5948</v>
      </c>
      <c r="C5390" s="275" t="s">
        <v>5969</v>
      </c>
      <c r="D5390" s="275">
        <v>23</v>
      </c>
      <c r="E5390" s="275">
        <v>395</v>
      </c>
      <c r="F5390" s="275" t="s">
        <v>456</v>
      </c>
      <c r="G5390" s="275">
        <v>1</v>
      </c>
      <c r="H5390" s="275">
        <f>'Leveling-Motor'!D26</f>
        <v>200</v>
      </c>
      <c r="I5390" s="276" t="s">
        <v>6456</v>
      </c>
      <c r="J5390" s="276"/>
      <c r="K5390" s="277"/>
    </row>
    <row r="5391" spans="1:11" x14ac:dyDescent="0.15">
      <c r="A5391" s="274">
        <v>5390</v>
      </c>
      <c r="B5391" s="275" t="s">
        <v>5949</v>
      </c>
      <c r="C5391" s="275" t="s">
        <v>456</v>
      </c>
      <c r="D5391" s="275" t="s">
        <v>456</v>
      </c>
      <c r="E5391" s="275" t="s">
        <v>456</v>
      </c>
      <c r="F5391" s="275" t="s">
        <v>456</v>
      </c>
      <c r="G5391" s="275" t="s">
        <v>456</v>
      </c>
      <c r="H5391" s="275">
        <f>'Leveling-Motor'!F24</f>
        <v>14</v>
      </c>
      <c r="I5391" s="276" t="s">
        <v>6457</v>
      </c>
      <c r="J5391" s="276"/>
      <c r="K5391" s="277"/>
    </row>
    <row r="5392" spans="1:11" x14ac:dyDescent="0.15">
      <c r="A5392" s="274">
        <v>5391</v>
      </c>
      <c r="B5392" s="275" t="s">
        <v>5950</v>
      </c>
      <c r="C5392" s="275" t="s">
        <v>5969</v>
      </c>
      <c r="D5392" s="275">
        <v>23</v>
      </c>
      <c r="E5392" s="275">
        <v>395</v>
      </c>
      <c r="F5392" s="275" t="s">
        <v>456</v>
      </c>
      <c r="G5392" s="275">
        <v>1</v>
      </c>
      <c r="H5392" s="275">
        <f>'Leveling-Motor'!D27</f>
        <v>60</v>
      </c>
      <c r="I5392" s="276" t="s">
        <v>6458</v>
      </c>
      <c r="J5392" s="276"/>
      <c r="K5392" s="277"/>
    </row>
    <row r="5393" spans="1:11" x14ac:dyDescent="0.15">
      <c r="A5393" s="274">
        <v>5392</v>
      </c>
      <c r="B5393" s="275" t="s">
        <v>5951</v>
      </c>
      <c r="C5393" s="275" t="s">
        <v>456</v>
      </c>
      <c r="D5393" s="275" t="s">
        <v>456</v>
      </c>
      <c r="E5393" s="275" t="s">
        <v>456</v>
      </c>
      <c r="F5393" s="275" t="s">
        <v>456</v>
      </c>
      <c r="G5393" s="275" t="s">
        <v>456</v>
      </c>
      <c r="H5393" s="275">
        <f>'Leveling-Motor'!F25</f>
        <v>14</v>
      </c>
      <c r="I5393" s="276" t="s">
        <v>6459</v>
      </c>
      <c r="J5393" s="276"/>
      <c r="K5393" s="277"/>
    </row>
    <row r="5394" spans="1:11" x14ac:dyDescent="0.15">
      <c r="A5394" s="274">
        <v>5393</v>
      </c>
      <c r="B5394" s="275" t="s">
        <v>5943</v>
      </c>
      <c r="C5394" s="275" t="s">
        <v>5964</v>
      </c>
      <c r="D5394" s="275">
        <v>59</v>
      </c>
      <c r="E5394" s="275">
        <v>800</v>
      </c>
      <c r="F5394" s="275" t="s">
        <v>456</v>
      </c>
      <c r="G5394" s="275" t="s">
        <v>456</v>
      </c>
      <c r="H5394" s="275">
        <f>'Leveling-Motor'!D28</f>
        <v>59</v>
      </c>
      <c r="I5394" s="276" t="s">
        <v>6460</v>
      </c>
      <c r="J5394" s="276"/>
      <c r="K5394" s="277"/>
    </row>
    <row r="5395" spans="1:11" x14ac:dyDescent="0.15">
      <c r="A5395" s="274">
        <v>5394</v>
      </c>
      <c r="B5395" s="275" t="s">
        <v>5944</v>
      </c>
      <c r="C5395" s="275" t="s">
        <v>5964</v>
      </c>
      <c r="D5395" s="275">
        <v>59</v>
      </c>
      <c r="E5395" s="275">
        <v>800</v>
      </c>
      <c r="F5395" s="275" t="s">
        <v>456</v>
      </c>
      <c r="G5395" s="275" t="s">
        <v>456</v>
      </c>
      <c r="H5395" s="275">
        <f>'Leveling-Motor'!D29</f>
        <v>566</v>
      </c>
      <c r="I5395" s="276" t="s">
        <v>6461</v>
      </c>
      <c r="J5395" s="276"/>
      <c r="K5395" s="277"/>
    </row>
    <row r="5396" spans="1:11" x14ac:dyDescent="0.15">
      <c r="A5396" s="274">
        <v>5395</v>
      </c>
      <c r="B5396" s="275" t="s">
        <v>5952</v>
      </c>
      <c r="C5396" s="275" t="s">
        <v>5969</v>
      </c>
      <c r="D5396" s="275">
        <v>23</v>
      </c>
      <c r="E5396" s="275">
        <v>395</v>
      </c>
      <c r="F5396" s="275" t="s">
        <v>456</v>
      </c>
      <c r="G5396" s="275">
        <v>1</v>
      </c>
      <c r="H5396" s="275">
        <f>'Leveling-Motor'!D30</f>
        <v>200</v>
      </c>
      <c r="I5396" s="276" t="s">
        <v>6462</v>
      </c>
      <c r="J5396" s="276"/>
      <c r="K5396" s="277"/>
    </row>
    <row r="5397" spans="1:11" x14ac:dyDescent="0.15">
      <c r="A5397" s="274">
        <v>5396</v>
      </c>
      <c r="B5397" s="275" t="s">
        <v>5953</v>
      </c>
      <c r="C5397" s="275" t="s">
        <v>456</v>
      </c>
      <c r="D5397" s="275" t="s">
        <v>456</v>
      </c>
      <c r="E5397" s="275" t="s">
        <v>456</v>
      </c>
      <c r="F5397" s="275" t="s">
        <v>456</v>
      </c>
      <c r="G5397" s="275" t="s">
        <v>456</v>
      </c>
      <c r="H5397" s="275">
        <f>'Leveling-Motor'!F28</f>
        <v>14</v>
      </c>
      <c r="I5397" s="276" t="s">
        <v>6463</v>
      </c>
      <c r="J5397" s="276"/>
      <c r="K5397" s="277"/>
    </row>
    <row r="5398" spans="1:11" x14ac:dyDescent="0.15">
      <c r="A5398" s="274">
        <v>5397</v>
      </c>
      <c r="B5398" s="275" t="s">
        <v>5945</v>
      </c>
      <c r="C5398" s="275" t="s">
        <v>5969</v>
      </c>
      <c r="D5398" s="275">
        <v>23</v>
      </c>
      <c r="E5398" s="275">
        <v>395</v>
      </c>
      <c r="F5398" s="275" t="s">
        <v>456</v>
      </c>
      <c r="G5398" s="275">
        <v>1</v>
      </c>
      <c r="H5398" s="275">
        <f>'Leveling-Motor'!D31</f>
        <v>100</v>
      </c>
      <c r="I5398" s="276" t="s">
        <v>6464</v>
      </c>
      <c r="J5398" s="276"/>
      <c r="K5398" s="277"/>
    </row>
    <row r="5399" spans="1:11" x14ac:dyDescent="0.15">
      <c r="A5399" s="274">
        <v>5398</v>
      </c>
      <c r="B5399" s="275" t="s">
        <v>5946</v>
      </c>
      <c r="C5399" s="275" t="s">
        <v>456</v>
      </c>
      <c r="D5399" s="275" t="s">
        <v>456</v>
      </c>
      <c r="E5399" s="275" t="s">
        <v>456</v>
      </c>
      <c r="F5399" s="275" t="s">
        <v>456</v>
      </c>
      <c r="G5399" s="275" t="s">
        <v>456</v>
      </c>
      <c r="H5399" s="275">
        <f>'Leveling-Motor'!F29</f>
        <v>14</v>
      </c>
      <c r="I5399" s="276" t="s">
        <v>6465</v>
      </c>
      <c r="J5399" s="276"/>
      <c r="K5399" s="277"/>
    </row>
    <row r="5400" spans="1:11" x14ac:dyDescent="0.15">
      <c r="A5400" s="274">
        <v>5399</v>
      </c>
      <c r="B5400" s="275" t="s">
        <v>5978</v>
      </c>
      <c r="C5400" s="275" t="s">
        <v>5979</v>
      </c>
      <c r="D5400" s="275" t="s">
        <v>457</v>
      </c>
      <c r="E5400" s="275" t="s">
        <v>457</v>
      </c>
      <c r="F5400" s="275" t="s">
        <v>457</v>
      </c>
      <c r="G5400" s="275" t="s">
        <v>457</v>
      </c>
      <c r="H5400" s="275" t="str">
        <f>'Leveling-Motor'!D32</f>
        <v>Enable</v>
      </c>
      <c r="I5400" s="276" t="s">
        <v>6466</v>
      </c>
      <c r="J5400" s="276"/>
      <c r="K5400" s="277"/>
    </row>
    <row r="5401" spans="1:11" x14ac:dyDescent="0.15">
      <c r="A5401" s="274">
        <v>5400</v>
      </c>
      <c r="B5401" s="275" t="s">
        <v>5980</v>
      </c>
      <c r="C5401" s="275" t="s">
        <v>5981</v>
      </c>
      <c r="D5401" s="275">
        <v>23</v>
      </c>
      <c r="E5401" s="275">
        <v>395</v>
      </c>
      <c r="F5401" s="275" t="s">
        <v>457</v>
      </c>
      <c r="G5401" s="275">
        <v>1</v>
      </c>
      <c r="H5401" s="275">
        <f>'Leveling-Motor'!D33</f>
        <v>320</v>
      </c>
      <c r="I5401" s="276" t="s">
        <v>6467</v>
      </c>
      <c r="J5401" s="276"/>
      <c r="K5401" s="277"/>
    </row>
    <row r="5402" spans="1:11" x14ac:dyDescent="0.15">
      <c r="A5402" s="274">
        <v>5401</v>
      </c>
      <c r="B5402" s="275" t="s">
        <v>6003</v>
      </c>
      <c r="C5402" s="275" t="s">
        <v>5826</v>
      </c>
      <c r="D5402" s="275">
        <v>0</v>
      </c>
      <c r="E5402" s="275">
        <v>5</v>
      </c>
      <c r="F5402" s="275" t="s">
        <v>457</v>
      </c>
      <c r="G5402" s="275">
        <v>0.2</v>
      </c>
      <c r="H5402" s="275">
        <f>'Leveling-Motor'!D34</f>
        <v>4.8</v>
      </c>
      <c r="I5402" s="276" t="s">
        <v>6468</v>
      </c>
      <c r="J5402" s="276"/>
      <c r="K5402" s="277"/>
    </row>
    <row r="5403" spans="1:11" x14ac:dyDescent="0.15">
      <c r="A5403" s="274">
        <v>5402</v>
      </c>
      <c r="B5403" s="275" t="s">
        <v>6004</v>
      </c>
      <c r="C5403" s="275" t="s">
        <v>4941</v>
      </c>
      <c r="D5403" s="275">
        <v>0</v>
      </c>
      <c r="E5403" s="275">
        <v>7471</v>
      </c>
      <c r="F5403" s="275" t="s">
        <v>457</v>
      </c>
      <c r="G5403" s="275" t="s">
        <v>5982</v>
      </c>
      <c r="H5403" s="275">
        <f>'Leveling-Motor'!D35</f>
        <v>7471</v>
      </c>
      <c r="I5403" s="276" t="s">
        <v>6469</v>
      </c>
      <c r="J5403" s="276"/>
      <c r="K5403" s="277"/>
    </row>
    <row r="5404" spans="1:11" x14ac:dyDescent="0.15">
      <c r="A5404" s="274">
        <v>5403</v>
      </c>
      <c r="B5404" s="275" t="s">
        <v>5983</v>
      </c>
      <c r="C5404" s="275" t="s">
        <v>5894</v>
      </c>
      <c r="D5404" s="275">
        <v>6</v>
      </c>
      <c r="E5404" s="275">
        <v>20</v>
      </c>
      <c r="F5404" s="275" t="s">
        <v>457</v>
      </c>
      <c r="G5404" s="275">
        <v>0.5</v>
      </c>
      <c r="H5404" s="275">
        <f>'Leveling-Motor'!D36</f>
        <v>15</v>
      </c>
      <c r="I5404" s="276" t="s">
        <v>6470</v>
      </c>
      <c r="J5404" s="276"/>
      <c r="K5404" s="277"/>
    </row>
    <row r="5405" spans="1:11" x14ac:dyDescent="0.15">
      <c r="A5405" s="274">
        <v>5404</v>
      </c>
      <c r="B5405" s="275" t="s">
        <v>6005</v>
      </c>
      <c r="C5405" s="275" t="s">
        <v>5894</v>
      </c>
      <c r="D5405" s="275">
        <v>6</v>
      </c>
      <c r="E5405" s="275">
        <v>20</v>
      </c>
      <c r="F5405" s="275" t="s">
        <v>457</v>
      </c>
      <c r="G5405" s="275">
        <v>0.5</v>
      </c>
      <c r="H5405" s="275">
        <f>'Leveling-Motor'!D37</f>
        <v>10</v>
      </c>
      <c r="I5405" s="276" t="s">
        <v>6470</v>
      </c>
      <c r="J5405" s="276"/>
      <c r="K5405" s="277"/>
    </row>
    <row r="5406" spans="1:11" x14ac:dyDescent="0.15">
      <c r="A5406" s="274">
        <v>5405</v>
      </c>
      <c r="B5406" s="275" t="s">
        <v>5984</v>
      </c>
      <c r="C5406" s="275" t="s">
        <v>5826</v>
      </c>
      <c r="D5406" s="275">
        <v>50</v>
      </c>
      <c r="E5406" s="275">
        <v>1280</v>
      </c>
      <c r="F5406" s="275" t="s">
        <v>5982</v>
      </c>
      <c r="G5406" s="275" t="s">
        <v>5985</v>
      </c>
      <c r="H5406" s="275">
        <f>'Leveling-Motor'!D38</f>
        <v>75</v>
      </c>
      <c r="I5406" s="276" t="s">
        <v>6471</v>
      </c>
      <c r="J5406" s="276"/>
      <c r="K5406" s="277"/>
    </row>
    <row r="5407" spans="1:11" x14ac:dyDescent="0.15">
      <c r="A5407" s="274">
        <v>5406</v>
      </c>
      <c r="B5407" s="275" t="s">
        <v>5986</v>
      </c>
      <c r="C5407" s="275" t="s">
        <v>5982</v>
      </c>
      <c r="D5407" s="275" t="s">
        <v>457</v>
      </c>
      <c r="E5407" s="275" t="s">
        <v>457</v>
      </c>
      <c r="F5407" s="275" t="s">
        <v>457</v>
      </c>
      <c r="G5407" s="275" t="s">
        <v>457</v>
      </c>
      <c r="H5407" s="275">
        <f>VLOOKUP(H5406,Data_Validity_Table!BX2:BY7,2,TRUE)</f>
        <v>26</v>
      </c>
      <c r="I5407" s="276" t="s">
        <v>6472</v>
      </c>
      <c r="J5407" s="276"/>
      <c r="K5407" s="277"/>
    </row>
    <row r="5408" spans="1:11" x14ac:dyDescent="0.15">
      <c r="A5408" s="274">
        <v>5407</v>
      </c>
      <c r="B5408" s="275" t="s">
        <v>6007</v>
      </c>
      <c r="C5408" s="275" t="s">
        <v>5826</v>
      </c>
      <c r="D5408" s="275">
        <v>50</v>
      </c>
      <c r="E5408" s="275">
        <v>1280</v>
      </c>
      <c r="F5408" s="275" t="s">
        <v>457</v>
      </c>
      <c r="G5408" s="275" t="s">
        <v>457</v>
      </c>
      <c r="H5408" s="275">
        <f>'Leveling-Motor'!D39</f>
        <v>75</v>
      </c>
      <c r="I5408" s="276" t="s">
        <v>6473</v>
      </c>
      <c r="J5408" s="276"/>
      <c r="K5408" s="277"/>
    </row>
    <row r="5409" spans="1:11" x14ac:dyDescent="0.15">
      <c r="A5409" s="274">
        <v>5408</v>
      </c>
      <c r="B5409" s="275" t="s">
        <v>6006</v>
      </c>
      <c r="C5409" s="275" t="s">
        <v>457</v>
      </c>
      <c r="D5409" s="275" t="s">
        <v>5985</v>
      </c>
      <c r="E5409" s="275" t="s">
        <v>457</v>
      </c>
      <c r="F5409" s="275" t="s">
        <v>5979</v>
      </c>
      <c r="G5409" s="275" t="s">
        <v>457</v>
      </c>
      <c r="H5409" s="275">
        <f>VLOOKUP(H5408,Data_Validity_Table!BX2:BY7,2,TRUE)</f>
        <v>26</v>
      </c>
      <c r="I5409" s="276" t="s">
        <v>6474</v>
      </c>
      <c r="J5409" s="276"/>
      <c r="K5409" s="277"/>
    </row>
    <row r="5410" spans="1:11" x14ac:dyDescent="0.15">
      <c r="A5410" s="274">
        <v>5409</v>
      </c>
      <c r="B5410" s="275" t="s">
        <v>6405</v>
      </c>
      <c r="C5410" s="275" t="s">
        <v>6403</v>
      </c>
      <c r="D5410" s="275">
        <v>1</v>
      </c>
      <c r="E5410" s="275">
        <v>2.4</v>
      </c>
      <c r="F5410" s="275" t="s">
        <v>6406</v>
      </c>
      <c r="G5410" s="275">
        <v>0.1</v>
      </c>
      <c r="H5410" s="275" t="str">
        <f>'Leveling-Motor'!D6</f>
        <v>No Delay</v>
      </c>
      <c r="I5410" s="275" t="s">
        <v>6404</v>
      </c>
      <c r="J5410" s="275">
        <f>IF(H5410="No Delay",0,H5410*1000)</f>
        <v>0</v>
      </c>
      <c r="K5410" s="277"/>
    </row>
    <row r="5411" spans="1:11" x14ac:dyDescent="0.15">
      <c r="A5411" s="274">
        <v>5410</v>
      </c>
      <c r="B5411" s="275" t="s">
        <v>6586</v>
      </c>
      <c r="C5411" s="275" t="s">
        <v>457</v>
      </c>
      <c r="D5411" s="275" t="s">
        <v>6581</v>
      </c>
      <c r="E5411" s="275" t="s">
        <v>457</v>
      </c>
      <c r="F5411" s="275" t="s">
        <v>457</v>
      </c>
      <c r="G5411" s="275" t="s">
        <v>6582</v>
      </c>
      <c r="H5411" s="275" t="str">
        <f>Animation!C1</f>
        <v>Animation 1</v>
      </c>
      <c r="I5411" s="275" t="s">
        <v>6587</v>
      </c>
      <c r="J5411" s="275"/>
      <c r="K5411" s="277"/>
    </row>
    <row r="5412" spans="1:11" x14ac:dyDescent="0.15">
      <c r="A5412" s="274">
        <v>5411</v>
      </c>
      <c r="B5412" s="275" t="s">
        <v>6588</v>
      </c>
      <c r="C5412" s="275" t="s">
        <v>457</v>
      </c>
      <c r="D5412" s="275" t="s">
        <v>6581</v>
      </c>
      <c r="E5412" s="275" t="s">
        <v>457</v>
      </c>
      <c r="F5412" s="275" t="s">
        <v>457</v>
      </c>
      <c r="G5412" s="275" t="s">
        <v>6582</v>
      </c>
      <c r="H5412" s="275">
        <f>Animation!C2</f>
        <v>4</v>
      </c>
      <c r="I5412" s="275" t="s">
        <v>6911</v>
      </c>
      <c r="J5412" s="275"/>
      <c r="K5412" s="277"/>
    </row>
    <row r="5413" spans="1:11" x14ac:dyDescent="0.15">
      <c r="A5413" s="274">
        <v>5412</v>
      </c>
      <c r="B5413" s="275" t="s">
        <v>6589</v>
      </c>
      <c r="C5413" s="275" t="s">
        <v>457</v>
      </c>
      <c r="D5413" s="275" t="s">
        <v>6581</v>
      </c>
      <c r="E5413" s="275" t="s">
        <v>457</v>
      </c>
      <c r="F5413" s="275" t="s">
        <v>457</v>
      </c>
      <c r="G5413" s="275" t="s">
        <v>6582</v>
      </c>
      <c r="H5413" s="275" t="str">
        <f>Animation!B7</f>
        <v>Pixel Section 0</v>
      </c>
      <c r="I5413" s="275" t="s">
        <v>6928</v>
      </c>
      <c r="J5413" s="275"/>
      <c r="K5413" s="277"/>
    </row>
    <row r="5414" spans="1:11" x14ac:dyDescent="0.15">
      <c r="A5414" s="274">
        <v>5413</v>
      </c>
      <c r="B5414" s="275" t="s">
        <v>6590</v>
      </c>
      <c r="C5414" s="275" t="s">
        <v>457</v>
      </c>
      <c r="D5414" s="275" t="s">
        <v>6581</v>
      </c>
      <c r="E5414" s="275" t="s">
        <v>457</v>
      </c>
      <c r="F5414" s="275" t="s">
        <v>457</v>
      </c>
      <c r="G5414" s="275" t="s">
        <v>6582</v>
      </c>
      <c r="H5414" s="275" t="str">
        <f>Animation!C7</f>
        <v>Pixel Section 2</v>
      </c>
      <c r="I5414" s="275" t="s">
        <v>6929</v>
      </c>
      <c r="J5414" s="275"/>
      <c r="K5414" s="277"/>
    </row>
    <row r="5415" spans="1:11" x14ac:dyDescent="0.15">
      <c r="A5415" s="274">
        <v>5414</v>
      </c>
      <c r="B5415" s="275" t="s">
        <v>6591</v>
      </c>
      <c r="C5415" s="275" t="s">
        <v>6592</v>
      </c>
      <c r="D5415" s="275" t="s">
        <v>6581</v>
      </c>
      <c r="E5415" s="275" t="s">
        <v>457</v>
      </c>
      <c r="F5415" s="275" t="s">
        <v>6583</v>
      </c>
      <c r="G5415" s="275" t="s">
        <v>6582</v>
      </c>
      <c r="H5415" s="275" t="str">
        <f>Animation!D7</f>
        <v>Pixel Section 4</v>
      </c>
      <c r="I5415" s="275" t="s">
        <v>6930</v>
      </c>
      <c r="J5415" s="275"/>
      <c r="K5415" s="277"/>
    </row>
    <row r="5416" spans="1:11" x14ac:dyDescent="0.15">
      <c r="A5416" s="274">
        <v>5415</v>
      </c>
      <c r="B5416" s="275" t="s">
        <v>6593</v>
      </c>
      <c r="C5416" s="275" t="s">
        <v>6594</v>
      </c>
      <c r="D5416" s="275" t="s">
        <v>6581</v>
      </c>
      <c r="E5416" s="275" t="s">
        <v>457</v>
      </c>
      <c r="F5416" s="275" t="s">
        <v>457</v>
      </c>
      <c r="G5416" s="275" t="s">
        <v>6582</v>
      </c>
      <c r="H5416" s="275" t="str">
        <f>Animation!E7</f>
        <v>LED Channel 11</v>
      </c>
      <c r="I5416" s="275" t="s">
        <v>6931</v>
      </c>
      <c r="J5416" s="275"/>
      <c r="K5416" s="277"/>
    </row>
    <row r="5417" spans="1:11" x14ac:dyDescent="0.15">
      <c r="A5417" s="274">
        <v>5416</v>
      </c>
      <c r="B5417" s="275" t="s">
        <v>6595</v>
      </c>
      <c r="C5417" s="275" t="s">
        <v>6596</v>
      </c>
      <c r="D5417" s="275" t="s">
        <v>6581</v>
      </c>
      <c r="E5417" s="275" t="s">
        <v>457</v>
      </c>
      <c r="F5417" s="275" t="s">
        <v>457</v>
      </c>
      <c r="G5417" s="275" t="s">
        <v>6582</v>
      </c>
      <c r="H5417" s="275" t="str">
        <f>Animation!F7</f>
        <v>Pixel Section 4</v>
      </c>
      <c r="I5417" s="275" t="s">
        <v>6932</v>
      </c>
      <c r="J5417" s="275"/>
      <c r="K5417" s="277"/>
    </row>
    <row r="5418" spans="1:11" x14ac:dyDescent="0.15">
      <c r="A5418" s="274">
        <v>5417</v>
      </c>
      <c r="B5418" s="275" t="s">
        <v>6597</v>
      </c>
      <c r="C5418" s="275" t="s">
        <v>457</v>
      </c>
      <c r="D5418" s="275" t="s">
        <v>6581</v>
      </c>
      <c r="E5418" s="275" t="s">
        <v>457</v>
      </c>
      <c r="F5418" s="275" t="s">
        <v>457</v>
      </c>
      <c r="G5418" s="275" t="s">
        <v>6582</v>
      </c>
      <c r="H5418" s="275" t="str">
        <f>Animation!G7</f>
        <v>LED Channel 4</v>
      </c>
      <c r="I5418" s="275" t="s">
        <v>6933</v>
      </c>
      <c r="J5418" s="275"/>
      <c r="K5418" s="277"/>
    </row>
    <row r="5419" spans="1:11" x14ac:dyDescent="0.15">
      <c r="A5419" s="274">
        <v>5418</v>
      </c>
      <c r="B5419" s="275" t="s">
        <v>6598</v>
      </c>
      <c r="C5419" s="275" t="s">
        <v>6599</v>
      </c>
      <c r="D5419" s="275" t="s">
        <v>6581</v>
      </c>
      <c r="E5419" s="275" t="s">
        <v>457</v>
      </c>
      <c r="F5419" s="275" t="s">
        <v>457</v>
      </c>
      <c r="G5419" s="275" t="s">
        <v>6582</v>
      </c>
      <c r="H5419" s="275" t="str">
        <f>Animation!H7</f>
        <v>LED Channel 11</v>
      </c>
      <c r="I5419" s="275" t="s">
        <v>6934</v>
      </c>
      <c r="J5419" s="275"/>
      <c r="K5419" s="277"/>
    </row>
    <row r="5420" spans="1:11" x14ac:dyDescent="0.15">
      <c r="A5420" s="274">
        <v>5419</v>
      </c>
      <c r="B5420" s="275" t="s">
        <v>6600</v>
      </c>
      <c r="C5420" s="275" t="s">
        <v>457</v>
      </c>
      <c r="D5420" s="275" t="s">
        <v>6581</v>
      </c>
      <c r="E5420" s="275" t="s">
        <v>457</v>
      </c>
      <c r="F5420" s="275" t="s">
        <v>457</v>
      </c>
      <c r="G5420" s="275" t="s">
        <v>6582</v>
      </c>
      <c r="H5420" s="275" t="str">
        <f>Animation!I7</f>
        <v>LED Channel 6</v>
      </c>
      <c r="I5420" s="275" t="s">
        <v>6935</v>
      </c>
      <c r="J5420" s="275"/>
      <c r="K5420" s="277"/>
    </row>
    <row r="5421" spans="1:11" x14ac:dyDescent="0.15">
      <c r="A5421" s="274">
        <v>5420</v>
      </c>
      <c r="B5421" s="275" t="s">
        <v>6601</v>
      </c>
      <c r="C5421" s="275" t="s">
        <v>6602</v>
      </c>
      <c r="D5421" s="275" t="s">
        <v>6581</v>
      </c>
      <c r="E5421" s="275" t="s">
        <v>457</v>
      </c>
      <c r="F5421" s="275" t="s">
        <v>6592</v>
      </c>
      <c r="G5421" s="275" t="s">
        <v>6582</v>
      </c>
      <c r="H5421" s="275" t="str">
        <f>Animation!J7</f>
        <v>LED Channel 9</v>
      </c>
      <c r="I5421" s="275" t="s">
        <v>6936</v>
      </c>
      <c r="J5421" s="275"/>
      <c r="K5421" s="277"/>
    </row>
    <row r="5422" spans="1:11" x14ac:dyDescent="0.15">
      <c r="A5422" s="274">
        <v>5421</v>
      </c>
      <c r="B5422" s="275" t="s">
        <v>6603</v>
      </c>
      <c r="C5422" s="275" t="s">
        <v>457</v>
      </c>
      <c r="D5422" s="275" t="s">
        <v>6581</v>
      </c>
      <c r="E5422" s="275" t="s">
        <v>457</v>
      </c>
      <c r="F5422" s="275" t="s">
        <v>6602</v>
      </c>
      <c r="G5422" s="275" t="s">
        <v>6582</v>
      </c>
      <c r="H5422" s="275" t="str">
        <f>Animation!K7</f>
        <v>LED Channel 10</v>
      </c>
      <c r="I5422" s="275" t="s">
        <v>6937</v>
      </c>
      <c r="J5422" s="275"/>
      <c r="K5422" s="277"/>
    </row>
    <row r="5423" spans="1:11" x14ac:dyDescent="0.15">
      <c r="A5423" s="274">
        <v>5422</v>
      </c>
      <c r="B5423" s="275" t="s">
        <v>6604</v>
      </c>
      <c r="C5423" s="275" t="s">
        <v>6592</v>
      </c>
      <c r="D5423" s="275" t="s">
        <v>6581</v>
      </c>
      <c r="E5423" s="275" t="s">
        <v>457</v>
      </c>
      <c r="F5423" s="275" t="s">
        <v>6594</v>
      </c>
      <c r="G5423" s="275" t="s">
        <v>6582</v>
      </c>
      <c r="H5423" s="275" t="str">
        <f>Animation!L7</f>
        <v>LED Channel 11</v>
      </c>
      <c r="I5423" s="275" t="s">
        <v>6938</v>
      </c>
      <c r="J5423" s="275"/>
      <c r="K5423" s="277"/>
    </row>
    <row r="5424" spans="1:11" x14ac:dyDescent="0.15">
      <c r="A5424" s="274">
        <v>5423</v>
      </c>
      <c r="B5424" s="275" t="s">
        <v>6605</v>
      </c>
      <c r="C5424" s="275" t="s">
        <v>457</v>
      </c>
      <c r="D5424" s="275" t="s">
        <v>6581</v>
      </c>
      <c r="E5424" s="275" t="s">
        <v>457</v>
      </c>
      <c r="F5424" s="275" t="s">
        <v>457</v>
      </c>
      <c r="G5424" s="275" t="s">
        <v>6582</v>
      </c>
      <c r="H5424" s="275" t="str">
        <f>Animation!M7</f>
        <v>LED Channel 12</v>
      </c>
      <c r="I5424" s="275" t="s">
        <v>6939</v>
      </c>
      <c r="J5424" s="275"/>
      <c r="K5424" s="277"/>
    </row>
    <row r="5425" spans="1:11" x14ac:dyDescent="0.15">
      <c r="A5425" s="274">
        <v>5424</v>
      </c>
      <c r="B5425" s="275" t="s">
        <v>6606</v>
      </c>
      <c r="C5425" s="275" t="s">
        <v>457</v>
      </c>
      <c r="D5425" s="275" t="s">
        <v>6581</v>
      </c>
      <c r="E5425" s="275" t="s">
        <v>457</v>
      </c>
      <c r="F5425" s="275" t="s">
        <v>6599</v>
      </c>
      <c r="G5425" s="275" t="s">
        <v>6582</v>
      </c>
      <c r="H5425" s="275" t="str">
        <f>Animation!N7</f>
        <v>PWM Channel 1</v>
      </c>
      <c r="I5425" s="275" t="s">
        <v>6940</v>
      </c>
      <c r="J5425" s="275"/>
      <c r="K5425" s="277"/>
    </row>
    <row r="5426" spans="1:11" x14ac:dyDescent="0.15">
      <c r="A5426" s="274">
        <v>5425</v>
      </c>
      <c r="B5426" s="275" t="s">
        <v>6607</v>
      </c>
      <c r="C5426" s="275" t="s">
        <v>457</v>
      </c>
      <c r="D5426" s="275" t="s">
        <v>6581</v>
      </c>
      <c r="E5426" s="275" t="s">
        <v>457</v>
      </c>
      <c r="F5426" s="275" t="s">
        <v>457</v>
      </c>
      <c r="G5426" s="275" t="s">
        <v>6582</v>
      </c>
      <c r="H5426" s="275" t="str">
        <f>Animation!O7</f>
        <v>PWM Channel 1</v>
      </c>
      <c r="I5426" s="275" t="s">
        <v>6941</v>
      </c>
      <c r="J5426" s="275"/>
      <c r="K5426" s="277"/>
    </row>
    <row r="5427" spans="1:11" x14ac:dyDescent="0.15">
      <c r="A5427" s="274">
        <v>5426</v>
      </c>
      <c r="B5427" s="275" t="s">
        <v>6608</v>
      </c>
      <c r="C5427" s="275" t="s">
        <v>457</v>
      </c>
      <c r="D5427" s="275" t="s">
        <v>6581</v>
      </c>
      <c r="E5427" s="275" t="s">
        <v>457</v>
      </c>
      <c r="F5427" s="275" t="s">
        <v>457</v>
      </c>
      <c r="G5427" s="275" t="s">
        <v>6582</v>
      </c>
      <c r="H5427" s="275" t="str">
        <f>Animation!P7</f>
        <v>PWM Channel 1</v>
      </c>
      <c r="I5427" s="275" t="s">
        <v>6942</v>
      </c>
      <c r="J5427" s="275"/>
      <c r="K5427" s="277"/>
    </row>
    <row r="5428" spans="1:11" x14ac:dyDescent="0.15">
      <c r="A5428" s="274">
        <v>5427</v>
      </c>
      <c r="B5428" s="275" t="s">
        <v>6609</v>
      </c>
      <c r="C5428" s="275" t="s">
        <v>457</v>
      </c>
      <c r="D5428" s="275" t="s">
        <v>6581</v>
      </c>
      <c r="E5428" s="275" t="s">
        <v>457</v>
      </c>
      <c r="F5428" s="275" t="s">
        <v>6594</v>
      </c>
      <c r="G5428" s="275" t="s">
        <v>6582</v>
      </c>
      <c r="H5428" s="275" t="str">
        <f>Animation!Q7</f>
        <v>PWM Channel 1</v>
      </c>
      <c r="I5428" s="275" t="s">
        <v>6943</v>
      </c>
      <c r="J5428" s="275"/>
      <c r="K5428" s="277"/>
    </row>
    <row r="5429" spans="1:11" x14ac:dyDescent="0.15">
      <c r="A5429" s="274">
        <v>5428</v>
      </c>
      <c r="B5429" s="275" t="s">
        <v>7306</v>
      </c>
      <c r="C5429" s="275" t="s">
        <v>457</v>
      </c>
      <c r="D5429" s="275" t="s">
        <v>458</v>
      </c>
      <c r="E5429" s="275" t="s">
        <v>457</v>
      </c>
      <c r="F5429" s="275" t="s">
        <v>457</v>
      </c>
      <c r="G5429" s="275" t="s">
        <v>458</v>
      </c>
      <c r="H5429" s="275" t="str">
        <f>Animation!B35</f>
        <v>PWM Channel 1</v>
      </c>
      <c r="I5429" s="275" t="s">
        <v>7354</v>
      </c>
      <c r="J5429" s="275"/>
      <c r="K5429" s="277"/>
    </row>
    <row r="5430" spans="1:11" x14ac:dyDescent="0.15">
      <c r="A5430" s="274">
        <v>5429</v>
      </c>
      <c r="B5430" s="275" t="s">
        <v>7307</v>
      </c>
      <c r="C5430" s="275" t="s">
        <v>457</v>
      </c>
      <c r="D5430" s="275" t="s">
        <v>458</v>
      </c>
      <c r="E5430" s="275" t="s">
        <v>457</v>
      </c>
      <c r="F5430" s="275" t="s">
        <v>458</v>
      </c>
      <c r="G5430" s="275" t="s">
        <v>458</v>
      </c>
      <c r="H5430" s="275" t="str">
        <f>Animation!C35</f>
        <v>PWM Channel 1</v>
      </c>
      <c r="I5430" s="275" t="s">
        <v>7355</v>
      </c>
      <c r="J5430" s="275"/>
      <c r="K5430" s="277"/>
    </row>
    <row r="5431" spans="1:11" x14ac:dyDescent="0.15">
      <c r="A5431" s="274">
        <v>5430</v>
      </c>
      <c r="B5431" s="275" t="s">
        <v>7308</v>
      </c>
      <c r="C5431" s="275" t="s">
        <v>457</v>
      </c>
      <c r="D5431" s="275" t="s">
        <v>458</v>
      </c>
      <c r="E5431" s="275" t="s">
        <v>457</v>
      </c>
      <c r="F5431" s="275" t="s">
        <v>457</v>
      </c>
      <c r="G5431" s="275" t="s">
        <v>458</v>
      </c>
      <c r="H5431" s="275" t="str">
        <f>Animation!D35</f>
        <v>PWM Channel 1</v>
      </c>
      <c r="I5431" s="275" t="s">
        <v>7356</v>
      </c>
      <c r="J5431" s="275"/>
      <c r="K5431" s="277"/>
    </row>
    <row r="5432" spans="1:11" x14ac:dyDescent="0.15">
      <c r="A5432" s="274">
        <v>5431</v>
      </c>
      <c r="B5432" s="275" t="s">
        <v>7309</v>
      </c>
      <c r="C5432" s="275" t="s">
        <v>457</v>
      </c>
      <c r="D5432" s="275" t="s">
        <v>458</v>
      </c>
      <c r="E5432" s="275" t="s">
        <v>457</v>
      </c>
      <c r="F5432" s="275" t="s">
        <v>458</v>
      </c>
      <c r="G5432" s="275" t="s">
        <v>458</v>
      </c>
      <c r="H5432" s="275" t="str">
        <f>Animation!E35</f>
        <v>PWM Channel 1</v>
      </c>
      <c r="I5432" s="275" t="s">
        <v>7357</v>
      </c>
      <c r="J5432" s="275"/>
      <c r="K5432" s="277"/>
    </row>
    <row r="5433" spans="1:11" x14ac:dyDescent="0.15">
      <c r="A5433" s="274">
        <v>5432</v>
      </c>
      <c r="B5433" s="275" t="s">
        <v>7310</v>
      </c>
      <c r="C5433" s="275" t="s">
        <v>457</v>
      </c>
      <c r="D5433" s="275" t="s">
        <v>458</v>
      </c>
      <c r="E5433" s="275" t="s">
        <v>457</v>
      </c>
      <c r="F5433" s="275" t="s">
        <v>457</v>
      </c>
      <c r="G5433" s="275" t="s">
        <v>458</v>
      </c>
      <c r="H5433" s="275" t="str">
        <f>Animation!F35</f>
        <v>PWM Channel 1</v>
      </c>
      <c r="I5433" s="275" t="s">
        <v>7358</v>
      </c>
      <c r="J5433" s="275"/>
      <c r="K5433" s="277"/>
    </row>
    <row r="5434" spans="1:11" x14ac:dyDescent="0.15">
      <c r="A5434" s="274">
        <v>5433</v>
      </c>
      <c r="B5434" s="275" t="s">
        <v>7311</v>
      </c>
      <c r="C5434" s="275" t="s">
        <v>457</v>
      </c>
      <c r="D5434" s="275" t="s">
        <v>458</v>
      </c>
      <c r="E5434" s="275" t="s">
        <v>457</v>
      </c>
      <c r="F5434" s="275" t="s">
        <v>458</v>
      </c>
      <c r="G5434" s="275" t="s">
        <v>458</v>
      </c>
      <c r="H5434" s="275" t="str">
        <f>Animation!G35</f>
        <v>PWM Channel 1</v>
      </c>
      <c r="I5434" s="275" t="s">
        <v>7359</v>
      </c>
      <c r="J5434" s="275"/>
      <c r="K5434" s="277"/>
    </row>
    <row r="5435" spans="1:11" x14ac:dyDescent="0.15">
      <c r="A5435" s="274">
        <v>5434</v>
      </c>
      <c r="B5435" s="275" t="s">
        <v>7312</v>
      </c>
      <c r="C5435" s="275" t="s">
        <v>457</v>
      </c>
      <c r="D5435" s="275" t="s">
        <v>458</v>
      </c>
      <c r="E5435" s="275" t="s">
        <v>457</v>
      </c>
      <c r="F5435" s="275" t="s">
        <v>457</v>
      </c>
      <c r="G5435" s="275" t="s">
        <v>458</v>
      </c>
      <c r="H5435" s="275" t="str">
        <f>Animation!H35</f>
        <v>PWM Channel 1</v>
      </c>
      <c r="I5435" s="275" t="s">
        <v>7360</v>
      </c>
      <c r="J5435" s="275"/>
      <c r="K5435" s="277"/>
    </row>
    <row r="5436" spans="1:11" x14ac:dyDescent="0.15">
      <c r="A5436" s="274">
        <v>5435</v>
      </c>
      <c r="B5436" s="275" t="s">
        <v>7313</v>
      </c>
      <c r="C5436" s="275" t="s">
        <v>457</v>
      </c>
      <c r="D5436" s="275" t="s">
        <v>458</v>
      </c>
      <c r="E5436" s="275" t="s">
        <v>457</v>
      </c>
      <c r="F5436" s="275" t="s">
        <v>458</v>
      </c>
      <c r="G5436" s="275" t="s">
        <v>458</v>
      </c>
      <c r="H5436" s="275" t="str">
        <f>Animation!I35</f>
        <v>PWM Channel 1</v>
      </c>
      <c r="I5436" s="275" t="s">
        <v>7361</v>
      </c>
      <c r="J5436" s="275"/>
      <c r="K5436" s="277"/>
    </row>
    <row r="5437" spans="1:11" x14ac:dyDescent="0.15">
      <c r="A5437" s="274">
        <v>5436</v>
      </c>
      <c r="B5437" s="275" t="s">
        <v>7314</v>
      </c>
      <c r="C5437" s="275" t="s">
        <v>457</v>
      </c>
      <c r="D5437" s="275" t="s">
        <v>458</v>
      </c>
      <c r="E5437" s="275" t="s">
        <v>457</v>
      </c>
      <c r="F5437" s="275" t="s">
        <v>457</v>
      </c>
      <c r="G5437" s="275" t="s">
        <v>458</v>
      </c>
      <c r="H5437" s="275" t="str">
        <f>Animation!J35</f>
        <v>PWM Channel 1</v>
      </c>
      <c r="I5437" s="275" t="s">
        <v>7362</v>
      </c>
      <c r="J5437" s="275"/>
      <c r="K5437" s="277"/>
    </row>
    <row r="5438" spans="1:11" x14ac:dyDescent="0.15">
      <c r="A5438" s="274">
        <v>5437</v>
      </c>
      <c r="B5438" s="275" t="s">
        <v>7315</v>
      </c>
      <c r="C5438" s="275" t="s">
        <v>457</v>
      </c>
      <c r="D5438" s="275" t="s">
        <v>458</v>
      </c>
      <c r="E5438" s="275" t="s">
        <v>457</v>
      </c>
      <c r="F5438" s="275" t="s">
        <v>458</v>
      </c>
      <c r="G5438" s="275" t="s">
        <v>458</v>
      </c>
      <c r="H5438" s="275" t="str">
        <f>Animation!K35</f>
        <v>PWM Channel 1</v>
      </c>
      <c r="I5438" s="275" t="s">
        <v>7363</v>
      </c>
      <c r="J5438" s="275"/>
      <c r="K5438" s="277"/>
    </row>
    <row r="5439" spans="1:11" x14ac:dyDescent="0.15">
      <c r="A5439" s="274">
        <v>5438</v>
      </c>
      <c r="B5439" s="275" t="s">
        <v>7316</v>
      </c>
      <c r="C5439" s="275" t="s">
        <v>457</v>
      </c>
      <c r="D5439" s="275" t="s">
        <v>458</v>
      </c>
      <c r="E5439" s="275" t="s">
        <v>457</v>
      </c>
      <c r="F5439" s="275" t="s">
        <v>457</v>
      </c>
      <c r="G5439" s="275" t="s">
        <v>458</v>
      </c>
      <c r="H5439" s="275" t="str">
        <f>Animation!L35</f>
        <v>PWM Channel 1</v>
      </c>
      <c r="I5439" s="275" t="s">
        <v>7364</v>
      </c>
      <c r="J5439" s="275"/>
      <c r="K5439" s="277"/>
    </row>
    <row r="5440" spans="1:11" x14ac:dyDescent="0.15">
      <c r="A5440" s="274">
        <v>5439</v>
      </c>
      <c r="B5440" s="275" t="s">
        <v>7317</v>
      </c>
      <c r="C5440" s="275" t="s">
        <v>457</v>
      </c>
      <c r="D5440" s="275" t="s">
        <v>458</v>
      </c>
      <c r="E5440" s="275" t="s">
        <v>457</v>
      </c>
      <c r="F5440" s="275" t="s">
        <v>458</v>
      </c>
      <c r="G5440" s="275" t="s">
        <v>458</v>
      </c>
      <c r="H5440" s="275" t="str">
        <f>Animation!M35</f>
        <v>PWM Channel 1</v>
      </c>
      <c r="I5440" s="275" t="s">
        <v>7365</v>
      </c>
      <c r="J5440" s="275"/>
      <c r="K5440" s="277"/>
    </row>
    <row r="5441" spans="1:11" x14ac:dyDescent="0.15">
      <c r="A5441" s="274">
        <v>5440</v>
      </c>
      <c r="B5441" s="275" t="s">
        <v>7318</v>
      </c>
      <c r="C5441" s="275" t="s">
        <v>457</v>
      </c>
      <c r="D5441" s="275" t="s">
        <v>458</v>
      </c>
      <c r="E5441" s="275" t="s">
        <v>457</v>
      </c>
      <c r="F5441" s="275" t="s">
        <v>457</v>
      </c>
      <c r="G5441" s="275" t="s">
        <v>458</v>
      </c>
      <c r="H5441" s="275" t="str">
        <f>Animation!N35</f>
        <v>PWM Channel 1</v>
      </c>
      <c r="I5441" s="275" t="s">
        <v>7366</v>
      </c>
      <c r="J5441" s="275"/>
      <c r="K5441" s="277"/>
    </row>
    <row r="5442" spans="1:11" x14ac:dyDescent="0.15">
      <c r="A5442" s="274">
        <v>5441</v>
      </c>
      <c r="B5442" s="275" t="s">
        <v>7319</v>
      </c>
      <c r="C5442" s="275" t="s">
        <v>457</v>
      </c>
      <c r="D5442" s="275" t="s">
        <v>458</v>
      </c>
      <c r="E5442" s="275" t="s">
        <v>457</v>
      </c>
      <c r="F5442" s="275" t="s">
        <v>458</v>
      </c>
      <c r="G5442" s="275" t="s">
        <v>458</v>
      </c>
      <c r="H5442" s="275" t="str">
        <f>Animation!O35</f>
        <v>PWM Channel 1</v>
      </c>
      <c r="I5442" s="275" t="s">
        <v>7367</v>
      </c>
      <c r="J5442" s="275"/>
      <c r="K5442" s="277"/>
    </row>
    <row r="5443" spans="1:11" x14ac:dyDescent="0.15">
      <c r="A5443" s="274">
        <v>5442</v>
      </c>
      <c r="B5443" s="275" t="s">
        <v>7320</v>
      </c>
      <c r="C5443" s="275" t="s">
        <v>457</v>
      </c>
      <c r="D5443" s="275" t="s">
        <v>458</v>
      </c>
      <c r="E5443" s="275" t="s">
        <v>457</v>
      </c>
      <c r="F5443" s="275" t="s">
        <v>457</v>
      </c>
      <c r="G5443" s="275" t="s">
        <v>458</v>
      </c>
      <c r="H5443" s="275" t="str">
        <f>Animation!P35</f>
        <v>PWM Channel 1</v>
      </c>
      <c r="I5443" s="275" t="s">
        <v>7368</v>
      </c>
      <c r="J5443" s="275"/>
      <c r="K5443" s="277"/>
    </row>
    <row r="5444" spans="1:11" x14ac:dyDescent="0.15">
      <c r="A5444" s="274">
        <v>5443</v>
      </c>
      <c r="B5444" s="275" t="s">
        <v>7321</v>
      </c>
      <c r="C5444" s="275" t="s">
        <v>457</v>
      </c>
      <c r="D5444" s="275" t="s">
        <v>458</v>
      </c>
      <c r="E5444" s="275" t="s">
        <v>457</v>
      </c>
      <c r="F5444" s="275" t="s">
        <v>458</v>
      </c>
      <c r="G5444" s="275" t="s">
        <v>458</v>
      </c>
      <c r="H5444" s="275" t="str">
        <f>Animation!Q35</f>
        <v>PWM Channel 1</v>
      </c>
      <c r="I5444" s="275" t="s">
        <v>7369</v>
      </c>
      <c r="J5444" s="275"/>
      <c r="K5444" s="277"/>
    </row>
    <row r="5445" spans="1:11" x14ac:dyDescent="0.15">
      <c r="A5445" s="274">
        <v>5444</v>
      </c>
      <c r="B5445" s="275" t="s">
        <v>7322</v>
      </c>
      <c r="C5445" s="275" t="s">
        <v>457</v>
      </c>
      <c r="D5445" s="275" t="s">
        <v>458</v>
      </c>
      <c r="E5445" s="275" t="s">
        <v>457</v>
      </c>
      <c r="F5445" s="275" t="s">
        <v>457</v>
      </c>
      <c r="G5445" s="275" t="s">
        <v>458</v>
      </c>
      <c r="H5445" s="275" t="str">
        <f>Animation!B63</f>
        <v>PWM Channel 1</v>
      </c>
      <c r="I5445" s="275" t="s">
        <v>7370</v>
      </c>
      <c r="J5445" s="275"/>
      <c r="K5445" s="277"/>
    </row>
    <row r="5446" spans="1:11" x14ac:dyDescent="0.15">
      <c r="A5446" s="274">
        <v>5445</v>
      </c>
      <c r="B5446" s="275" t="s">
        <v>7323</v>
      </c>
      <c r="C5446" s="275" t="s">
        <v>457</v>
      </c>
      <c r="D5446" s="275" t="s">
        <v>458</v>
      </c>
      <c r="E5446" s="275" t="s">
        <v>457</v>
      </c>
      <c r="F5446" s="275" t="s">
        <v>458</v>
      </c>
      <c r="G5446" s="275" t="s">
        <v>458</v>
      </c>
      <c r="H5446" s="275" t="str">
        <f>Animation!C63</f>
        <v>PWM Channel 1</v>
      </c>
      <c r="I5446" s="275" t="s">
        <v>7371</v>
      </c>
      <c r="J5446" s="275"/>
      <c r="K5446" s="277"/>
    </row>
    <row r="5447" spans="1:11" x14ac:dyDescent="0.15">
      <c r="A5447" s="274">
        <v>5446</v>
      </c>
      <c r="B5447" s="275" t="s">
        <v>7324</v>
      </c>
      <c r="C5447" s="275" t="s">
        <v>457</v>
      </c>
      <c r="D5447" s="275" t="s">
        <v>458</v>
      </c>
      <c r="E5447" s="275" t="s">
        <v>457</v>
      </c>
      <c r="F5447" s="275" t="s">
        <v>457</v>
      </c>
      <c r="G5447" s="275" t="s">
        <v>458</v>
      </c>
      <c r="H5447" s="275" t="str">
        <f>Animation!D63</f>
        <v>PWM Channel 1</v>
      </c>
      <c r="I5447" s="275" t="s">
        <v>7372</v>
      </c>
      <c r="J5447" s="275"/>
      <c r="K5447" s="277"/>
    </row>
    <row r="5448" spans="1:11" x14ac:dyDescent="0.15">
      <c r="A5448" s="274">
        <v>5447</v>
      </c>
      <c r="B5448" s="275" t="s">
        <v>7325</v>
      </c>
      <c r="C5448" s="275" t="s">
        <v>457</v>
      </c>
      <c r="D5448" s="275" t="s">
        <v>458</v>
      </c>
      <c r="E5448" s="275" t="s">
        <v>457</v>
      </c>
      <c r="F5448" s="275" t="s">
        <v>458</v>
      </c>
      <c r="G5448" s="275" t="s">
        <v>458</v>
      </c>
      <c r="H5448" s="275" t="str">
        <f>Animation!E63</f>
        <v>PWM Channel 1</v>
      </c>
      <c r="I5448" s="275" t="s">
        <v>7373</v>
      </c>
      <c r="J5448" s="275"/>
      <c r="K5448" s="277"/>
    </row>
    <row r="5449" spans="1:11" x14ac:dyDescent="0.15">
      <c r="A5449" s="274">
        <v>5448</v>
      </c>
      <c r="B5449" s="275" t="s">
        <v>7326</v>
      </c>
      <c r="C5449" s="275" t="s">
        <v>457</v>
      </c>
      <c r="D5449" s="275" t="s">
        <v>458</v>
      </c>
      <c r="E5449" s="275" t="s">
        <v>457</v>
      </c>
      <c r="F5449" s="275" t="s">
        <v>457</v>
      </c>
      <c r="G5449" s="275" t="s">
        <v>458</v>
      </c>
      <c r="H5449" s="275" t="str">
        <f>Animation!F63</f>
        <v>PWM Channel 1</v>
      </c>
      <c r="I5449" s="275" t="s">
        <v>7374</v>
      </c>
      <c r="J5449" s="275"/>
      <c r="K5449" s="277"/>
    </row>
    <row r="5450" spans="1:11" x14ac:dyDescent="0.15">
      <c r="A5450" s="274">
        <v>5449</v>
      </c>
      <c r="B5450" s="275" t="s">
        <v>7327</v>
      </c>
      <c r="C5450" s="275" t="s">
        <v>457</v>
      </c>
      <c r="D5450" s="275" t="s">
        <v>458</v>
      </c>
      <c r="E5450" s="275" t="s">
        <v>457</v>
      </c>
      <c r="F5450" s="275" t="s">
        <v>458</v>
      </c>
      <c r="G5450" s="275" t="s">
        <v>458</v>
      </c>
      <c r="H5450" s="275" t="str">
        <f>Animation!G63</f>
        <v>PWM Channel 1</v>
      </c>
      <c r="I5450" s="275" t="s">
        <v>7375</v>
      </c>
      <c r="J5450" s="275"/>
      <c r="K5450" s="277"/>
    </row>
    <row r="5451" spans="1:11" x14ac:dyDescent="0.15">
      <c r="A5451" s="274">
        <v>5450</v>
      </c>
      <c r="B5451" s="275" t="s">
        <v>7328</v>
      </c>
      <c r="C5451" s="275" t="s">
        <v>457</v>
      </c>
      <c r="D5451" s="275" t="s">
        <v>458</v>
      </c>
      <c r="E5451" s="275" t="s">
        <v>457</v>
      </c>
      <c r="F5451" s="275" t="s">
        <v>457</v>
      </c>
      <c r="G5451" s="275" t="s">
        <v>458</v>
      </c>
      <c r="H5451" s="275" t="str">
        <f>Animation!H63</f>
        <v>PWM Channel 1</v>
      </c>
      <c r="I5451" s="275" t="s">
        <v>7376</v>
      </c>
      <c r="J5451" s="275"/>
      <c r="K5451" s="277"/>
    </row>
    <row r="5452" spans="1:11" x14ac:dyDescent="0.15">
      <c r="A5452" s="274">
        <v>5451</v>
      </c>
      <c r="B5452" s="275" t="s">
        <v>7329</v>
      </c>
      <c r="C5452" s="275" t="s">
        <v>457</v>
      </c>
      <c r="D5452" s="275" t="s">
        <v>458</v>
      </c>
      <c r="E5452" s="275" t="s">
        <v>457</v>
      </c>
      <c r="F5452" s="275" t="s">
        <v>458</v>
      </c>
      <c r="G5452" s="275" t="s">
        <v>458</v>
      </c>
      <c r="H5452" s="275" t="str">
        <f>Animation!I63</f>
        <v>PWM Channel 1</v>
      </c>
      <c r="I5452" s="275" t="s">
        <v>7377</v>
      </c>
      <c r="J5452" s="275"/>
      <c r="K5452" s="277"/>
    </row>
    <row r="5453" spans="1:11" x14ac:dyDescent="0.15">
      <c r="A5453" s="274">
        <v>5452</v>
      </c>
      <c r="B5453" s="275" t="s">
        <v>7330</v>
      </c>
      <c r="C5453" s="275" t="s">
        <v>457</v>
      </c>
      <c r="D5453" s="275" t="s">
        <v>458</v>
      </c>
      <c r="E5453" s="275" t="s">
        <v>457</v>
      </c>
      <c r="F5453" s="275" t="s">
        <v>457</v>
      </c>
      <c r="G5453" s="275" t="s">
        <v>458</v>
      </c>
      <c r="H5453" s="275" t="str">
        <f>Animation!J63</f>
        <v>PWM Channel 1</v>
      </c>
      <c r="I5453" s="275" t="s">
        <v>7378</v>
      </c>
      <c r="J5453" s="275"/>
      <c r="K5453" s="277"/>
    </row>
    <row r="5454" spans="1:11" x14ac:dyDescent="0.15">
      <c r="A5454" s="274">
        <v>5453</v>
      </c>
      <c r="B5454" s="275" t="s">
        <v>7331</v>
      </c>
      <c r="C5454" s="275" t="s">
        <v>457</v>
      </c>
      <c r="D5454" s="275" t="s">
        <v>458</v>
      </c>
      <c r="E5454" s="275" t="s">
        <v>457</v>
      </c>
      <c r="F5454" s="275" t="s">
        <v>458</v>
      </c>
      <c r="G5454" s="275" t="s">
        <v>458</v>
      </c>
      <c r="H5454" s="275" t="str">
        <f>Animation!K63</f>
        <v>PWM Channel 1</v>
      </c>
      <c r="I5454" s="275" t="s">
        <v>7379</v>
      </c>
      <c r="J5454" s="275"/>
      <c r="K5454" s="277"/>
    </row>
    <row r="5455" spans="1:11" x14ac:dyDescent="0.15">
      <c r="A5455" s="274">
        <v>5454</v>
      </c>
      <c r="B5455" s="275" t="s">
        <v>7332</v>
      </c>
      <c r="C5455" s="275" t="s">
        <v>457</v>
      </c>
      <c r="D5455" s="275" t="s">
        <v>458</v>
      </c>
      <c r="E5455" s="275" t="s">
        <v>457</v>
      </c>
      <c r="F5455" s="275" t="s">
        <v>457</v>
      </c>
      <c r="G5455" s="275" t="s">
        <v>458</v>
      </c>
      <c r="H5455" s="275" t="str">
        <f>Animation!L63</f>
        <v>PWM Channel 1</v>
      </c>
      <c r="I5455" s="275" t="s">
        <v>7380</v>
      </c>
      <c r="J5455" s="275"/>
      <c r="K5455" s="277"/>
    </row>
    <row r="5456" spans="1:11" x14ac:dyDescent="0.15">
      <c r="A5456" s="274">
        <v>5455</v>
      </c>
      <c r="B5456" s="275" t="s">
        <v>7333</v>
      </c>
      <c r="C5456" s="275" t="s">
        <v>457</v>
      </c>
      <c r="D5456" s="275" t="s">
        <v>458</v>
      </c>
      <c r="E5456" s="275" t="s">
        <v>457</v>
      </c>
      <c r="F5456" s="275" t="s">
        <v>458</v>
      </c>
      <c r="G5456" s="275" t="s">
        <v>458</v>
      </c>
      <c r="H5456" s="275" t="str">
        <f>Animation!M63</f>
        <v>PWM Channel 1</v>
      </c>
      <c r="I5456" s="275" t="s">
        <v>7381</v>
      </c>
      <c r="J5456" s="275"/>
      <c r="K5456" s="277"/>
    </row>
    <row r="5457" spans="1:11" x14ac:dyDescent="0.15">
      <c r="A5457" s="274">
        <v>5456</v>
      </c>
      <c r="B5457" s="275" t="s">
        <v>7334</v>
      </c>
      <c r="C5457" s="275" t="s">
        <v>457</v>
      </c>
      <c r="D5457" s="275" t="s">
        <v>458</v>
      </c>
      <c r="E5457" s="275" t="s">
        <v>457</v>
      </c>
      <c r="F5457" s="275" t="s">
        <v>457</v>
      </c>
      <c r="G5457" s="275" t="s">
        <v>458</v>
      </c>
      <c r="H5457" s="275" t="str">
        <f>Animation!N63</f>
        <v>PWM Channel 1</v>
      </c>
      <c r="I5457" s="275" t="s">
        <v>7382</v>
      </c>
      <c r="J5457" s="275"/>
      <c r="K5457" s="277"/>
    </row>
    <row r="5458" spans="1:11" x14ac:dyDescent="0.15">
      <c r="A5458" s="274">
        <v>5457</v>
      </c>
      <c r="B5458" s="275" t="s">
        <v>7335</v>
      </c>
      <c r="C5458" s="275" t="s">
        <v>457</v>
      </c>
      <c r="D5458" s="275" t="s">
        <v>458</v>
      </c>
      <c r="E5458" s="275" t="s">
        <v>457</v>
      </c>
      <c r="F5458" s="275" t="s">
        <v>458</v>
      </c>
      <c r="G5458" s="275" t="s">
        <v>458</v>
      </c>
      <c r="H5458" s="275" t="str">
        <f>Animation!O63</f>
        <v>PWM Channel 1</v>
      </c>
      <c r="I5458" s="275" t="s">
        <v>7383</v>
      </c>
      <c r="J5458" s="275"/>
      <c r="K5458" s="277"/>
    </row>
    <row r="5459" spans="1:11" x14ac:dyDescent="0.15">
      <c r="A5459" s="274">
        <v>5458</v>
      </c>
      <c r="B5459" s="275" t="s">
        <v>7336</v>
      </c>
      <c r="C5459" s="275" t="s">
        <v>457</v>
      </c>
      <c r="D5459" s="275" t="s">
        <v>458</v>
      </c>
      <c r="E5459" s="275" t="s">
        <v>457</v>
      </c>
      <c r="F5459" s="275" t="s">
        <v>457</v>
      </c>
      <c r="G5459" s="275" t="s">
        <v>458</v>
      </c>
      <c r="H5459" s="275" t="str">
        <f>Animation!P63</f>
        <v>PWM Channel 1</v>
      </c>
      <c r="I5459" s="275" t="s">
        <v>7384</v>
      </c>
      <c r="J5459" s="275"/>
      <c r="K5459" s="277"/>
    </row>
    <row r="5460" spans="1:11" x14ac:dyDescent="0.15">
      <c r="A5460" s="274">
        <v>5459</v>
      </c>
      <c r="B5460" s="275" t="s">
        <v>7337</v>
      </c>
      <c r="C5460" s="275" t="s">
        <v>457</v>
      </c>
      <c r="D5460" s="275" t="s">
        <v>458</v>
      </c>
      <c r="E5460" s="275" t="s">
        <v>457</v>
      </c>
      <c r="F5460" s="275" t="s">
        <v>458</v>
      </c>
      <c r="G5460" s="275" t="s">
        <v>458</v>
      </c>
      <c r="H5460" s="275" t="str">
        <f>Animation!Q63</f>
        <v>PWM Channel 1</v>
      </c>
      <c r="I5460" s="275" t="s">
        <v>7385</v>
      </c>
      <c r="J5460" s="275"/>
      <c r="K5460" s="277"/>
    </row>
    <row r="5461" spans="1:11" x14ac:dyDescent="0.15">
      <c r="A5461" s="274">
        <v>5460</v>
      </c>
      <c r="B5461" s="275" t="s">
        <v>7338</v>
      </c>
      <c r="C5461" s="275" t="s">
        <v>457</v>
      </c>
      <c r="D5461" s="275" t="s">
        <v>458</v>
      </c>
      <c r="E5461" s="275" t="s">
        <v>457</v>
      </c>
      <c r="F5461" s="275" t="s">
        <v>457</v>
      </c>
      <c r="G5461" s="275" t="s">
        <v>458</v>
      </c>
      <c r="H5461" s="275" t="str">
        <f>Animation!B91</f>
        <v>PWM Channel 1</v>
      </c>
      <c r="I5461" s="275" t="s">
        <v>7386</v>
      </c>
      <c r="J5461" s="275"/>
      <c r="K5461" s="277"/>
    </row>
    <row r="5462" spans="1:11" x14ac:dyDescent="0.15">
      <c r="A5462" s="274">
        <v>5461</v>
      </c>
      <c r="B5462" s="275" t="s">
        <v>7339</v>
      </c>
      <c r="C5462" s="275" t="s">
        <v>457</v>
      </c>
      <c r="D5462" s="275" t="s">
        <v>458</v>
      </c>
      <c r="E5462" s="275" t="s">
        <v>457</v>
      </c>
      <c r="F5462" s="275" t="s">
        <v>458</v>
      </c>
      <c r="G5462" s="275" t="s">
        <v>458</v>
      </c>
      <c r="H5462" s="275" t="str">
        <f>Animation!C91</f>
        <v>PWM Channel 1</v>
      </c>
      <c r="I5462" s="275" t="s">
        <v>7387</v>
      </c>
      <c r="J5462" s="275"/>
      <c r="K5462" s="277"/>
    </row>
    <row r="5463" spans="1:11" x14ac:dyDescent="0.15">
      <c r="A5463" s="274">
        <v>5462</v>
      </c>
      <c r="B5463" s="275" t="s">
        <v>7340</v>
      </c>
      <c r="C5463" s="275" t="s">
        <v>457</v>
      </c>
      <c r="D5463" s="275" t="s">
        <v>458</v>
      </c>
      <c r="E5463" s="275" t="s">
        <v>457</v>
      </c>
      <c r="F5463" s="275" t="s">
        <v>457</v>
      </c>
      <c r="G5463" s="275" t="s">
        <v>458</v>
      </c>
      <c r="H5463" s="275" t="str">
        <f>Animation!D91</f>
        <v>PWM Channel 1</v>
      </c>
      <c r="I5463" s="275" t="s">
        <v>7388</v>
      </c>
      <c r="J5463" s="275"/>
      <c r="K5463" s="277"/>
    </row>
    <row r="5464" spans="1:11" x14ac:dyDescent="0.15">
      <c r="A5464" s="274">
        <v>5463</v>
      </c>
      <c r="B5464" s="275" t="s">
        <v>7341</v>
      </c>
      <c r="C5464" s="275" t="s">
        <v>457</v>
      </c>
      <c r="D5464" s="275" t="s">
        <v>458</v>
      </c>
      <c r="E5464" s="275" t="s">
        <v>457</v>
      </c>
      <c r="F5464" s="275" t="s">
        <v>458</v>
      </c>
      <c r="G5464" s="275" t="s">
        <v>458</v>
      </c>
      <c r="H5464" s="275" t="str">
        <f>Animation!E91</f>
        <v>PWM Channel 1</v>
      </c>
      <c r="I5464" s="275" t="s">
        <v>7389</v>
      </c>
      <c r="J5464" s="275"/>
      <c r="K5464" s="277"/>
    </row>
    <row r="5465" spans="1:11" x14ac:dyDescent="0.15">
      <c r="A5465" s="274">
        <v>5464</v>
      </c>
      <c r="B5465" s="275" t="s">
        <v>7342</v>
      </c>
      <c r="C5465" s="275" t="s">
        <v>457</v>
      </c>
      <c r="D5465" s="275" t="s">
        <v>458</v>
      </c>
      <c r="E5465" s="275" t="s">
        <v>457</v>
      </c>
      <c r="F5465" s="275" t="s">
        <v>457</v>
      </c>
      <c r="G5465" s="275" t="s">
        <v>458</v>
      </c>
      <c r="H5465" s="275" t="str">
        <f>Animation!F91</f>
        <v>PWM Channel 1</v>
      </c>
      <c r="I5465" s="275" t="s">
        <v>7390</v>
      </c>
      <c r="J5465" s="275"/>
      <c r="K5465" s="277"/>
    </row>
    <row r="5466" spans="1:11" x14ac:dyDescent="0.15">
      <c r="A5466" s="274">
        <v>5465</v>
      </c>
      <c r="B5466" s="275" t="s">
        <v>7343</v>
      </c>
      <c r="C5466" s="275" t="s">
        <v>457</v>
      </c>
      <c r="D5466" s="275" t="s">
        <v>458</v>
      </c>
      <c r="E5466" s="275" t="s">
        <v>457</v>
      </c>
      <c r="F5466" s="275" t="s">
        <v>458</v>
      </c>
      <c r="G5466" s="275" t="s">
        <v>458</v>
      </c>
      <c r="H5466" s="275" t="str">
        <f>Animation!G91</f>
        <v>PWM Channel 1</v>
      </c>
      <c r="I5466" s="275" t="s">
        <v>7391</v>
      </c>
      <c r="J5466" s="275"/>
      <c r="K5466" s="277"/>
    </row>
    <row r="5467" spans="1:11" x14ac:dyDescent="0.15">
      <c r="A5467" s="274">
        <v>5466</v>
      </c>
      <c r="B5467" s="275" t="s">
        <v>7344</v>
      </c>
      <c r="C5467" s="275" t="s">
        <v>457</v>
      </c>
      <c r="D5467" s="275" t="s">
        <v>458</v>
      </c>
      <c r="E5467" s="275" t="s">
        <v>457</v>
      </c>
      <c r="F5467" s="275" t="s">
        <v>457</v>
      </c>
      <c r="G5467" s="275" t="s">
        <v>458</v>
      </c>
      <c r="H5467" s="275" t="str">
        <f>Animation!H91</f>
        <v>PWM Channel 1</v>
      </c>
      <c r="I5467" s="275" t="s">
        <v>7392</v>
      </c>
      <c r="J5467" s="275"/>
      <c r="K5467" s="277"/>
    </row>
    <row r="5468" spans="1:11" x14ac:dyDescent="0.15">
      <c r="A5468" s="274">
        <v>5467</v>
      </c>
      <c r="B5468" s="275" t="s">
        <v>7345</v>
      </c>
      <c r="C5468" s="275" t="s">
        <v>457</v>
      </c>
      <c r="D5468" s="275" t="s">
        <v>458</v>
      </c>
      <c r="E5468" s="275" t="s">
        <v>457</v>
      </c>
      <c r="F5468" s="275" t="s">
        <v>458</v>
      </c>
      <c r="G5468" s="275" t="s">
        <v>458</v>
      </c>
      <c r="H5468" s="275" t="str">
        <f>Animation!I91</f>
        <v>PWM Channel 1</v>
      </c>
      <c r="I5468" s="275" t="s">
        <v>7393</v>
      </c>
      <c r="J5468" s="275"/>
      <c r="K5468" s="277"/>
    </row>
    <row r="5469" spans="1:11" x14ac:dyDescent="0.15">
      <c r="A5469" s="274">
        <v>5468</v>
      </c>
      <c r="B5469" s="275" t="s">
        <v>7346</v>
      </c>
      <c r="C5469" s="275" t="s">
        <v>457</v>
      </c>
      <c r="D5469" s="275" t="s">
        <v>458</v>
      </c>
      <c r="E5469" s="275" t="s">
        <v>457</v>
      </c>
      <c r="F5469" s="275" t="s">
        <v>457</v>
      </c>
      <c r="G5469" s="275" t="s">
        <v>458</v>
      </c>
      <c r="H5469" s="275" t="str">
        <f>Animation!J91</f>
        <v>PWM Channel 1</v>
      </c>
      <c r="I5469" s="275" t="s">
        <v>7394</v>
      </c>
      <c r="J5469" s="275"/>
      <c r="K5469" s="277"/>
    </row>
    <row r="5470" spans="1:11" x14ac:dyDescent="0.15">
      <c r="A5470" s="274">
        <v>5469</v>
      </c>
      <c r="B5470" s="275" t="s">
        <v>7347</v>
      </c>
      <c r="C5470" s="275" t="s">
        <v>457</v>
      </c>
      <c r="D5470" s="275" t="s">
        <v>458</v>
      </c>
      <c r="E5470" s="275" t="s">
        <v>457</v>
      </c>
      <c r="F5470" s="275" t="s">
        <v>458</v>
      </c>
      <c r="G5470" s="275" t="s">
        <v>458</v>
      </c>
      <c r="H5470" s="275" t="str">
        <f>Animation!K91</f>
        <v>PWM Channel 1</v>
      </c>
      <c r="I5470" s="275" t="s">
        <v>7395</v>
      </c>
      <c r="J5470" s="275"/>
      <c r="K5470" s="277"/>
    </row>
    <row r="5471" spans="1:11" x14ac:dyDescent="0.15">
      <c r="A5471" s="274">
        <v>5470</v>
      </c>
      <c r="B5471" s="275" t="s">
        <v>7348</v>
      </c>
      <c r="C5471" s="275" t="s">
        <v>457</v>
      </c>
      <c r="D5471" s="275" t="s">
        <v>458</v>
      </c>
      <c r="E5471" s="275" t="s">
        <v>457</v>
      </c>
      <c r="F5471" s="275" t="s">
        <v>457</v>
      </c>
      <c r="G5471" s="275" t="s">
        <v>458</v>
      </c>
      <c r="H5471" s="275" t="str">
        <f>Animation!L91</f>
        <v>PWM Channel 1</v>
      </c>
      <c r="I5471" s="275" t="s">
        <v>7396</v>
      </c>
      <c r="J5471" s="275"/>
      <c r="K5471" s="277"/>
    </row>
    <row r="5472" spans="1:11" x14ac:dyDescent="0.15">
      <c r="A5472" s="274">
        <v>5471</v>
      </c>
      <c r="B5472" s="275" t="s">
        <v>7349</v>
      </c>
      <c r="C5472" s="275" t="s">
        <v>457</v>
      </c>
      <c r="D5472" s="275" t="s">
        <v>458</v>
      </c>
      <c r="E5472" s="275" t="s">
        <v>457</v>
      </c>
      <c r="F5472" s="275" t="s">
        <v>458</v>
      </c>
      <c r="G5472" s="275" t="s">
        <v>458</v>
      </c>
      <c r="H5472" s="275" t="str">
        <f>Animation!M91</f>
        <v>PWM Channel 1</v>
      </c>
      <c r="I5472" s="275" t="s">
        <v>7397</v>
      </c>
      <c r="J5472" s="275"/>
      <c r="K5472" s="277"/>
    </row>
    <row r="5473" spans="1:11" x14ac:dyDescent="0.15">
      <c r="A5473" s="274">
        <v>5472</v>
      </c>
      <c r="B5473" s="275" t="s">
        <v>7350</v>
      </c>
      <c r="C5473" s="275" t="s">
        <v>457</v>
      </c>
      <c r="D5473" s="275" t="s">
        <v>458</v>
      </c>
      <c r="E5473" s="275" t="s">
        <v>457</v>
      </c>
      <c r="F5473" s="275" t="s">
        <v>457</v>
      </c>
      <c r="G5473" s="275" t="s">
        <v>458</v>
      </c>
      <c r="H5473" s="275" t="str">
        <f>Animation!N91</f>
        <v>PWM Channel 1</v>
      </c>
      <c r="I5473" s="275" t="s">
        <v>7398</v>
      </c>
      <c r="J5473" s="275"/>
      <c r="K5473" s="277"/>
    </row>
    <row r="5474" spans="1:11" x14ac:dyDescent="0.15">
      <c r="A5474" s="274">
        <v>5473</v>
      </c>
      <c r="B5474" s="275" t="s">
        <v>7351</v>
      </c>
      <c r="C5474" s="275" t="s">
        <v>457</v>
      </c>
      <c r="D5474" s="275" t="s">
        <v>458</v>
      </c>
      <c r="E5474" s="275" t="s">
        <v>457</v>
      </c>
      <c r="F5474" s="275" t="s">
        <v>458</v>
      </c>
      <c r="G5474" s="275" t="s">
        <v>458</v>
      </c>
      <c r="H5474" s="275" t="str">
        <f>Animation!O91</f>
        <v>PWM Channel 1</v>
      </c>
      <c r="I5474" s="275" t="s">
        <v>7399</v>
      </c>
      <c r="J5474" s="275"/>
      <c r="K5474" s="277"/>
    </row>
    <row r="5475" spans="1:11" x14ac:dyDescent="0.15">
      <c r="A5475" s="274">
        <v>5474</v>
      </c>
      <c r="B5475" s="275" t="s">
        <v>7352</v>
      </c>
      <c r="C5475" s="275" t="s">
        <v>457</v>
      </c>
      <c r="D5475" s="275" t="s">
        <v>458</v>
      </c>
      <c r="E5475" s="275" t="s">
        <v>457</v>
      </c>
      <c r="F5475" s="275" t="s">
        <v>457</v>
      </c>
      <c r="G5475" s="275" t="s">
        <v>458</v>
      </c>
      <c r="H5475" s="275" t="str">
        <f>Animation!P91</f>
        <v>PWM Channel 1</v>
      </c>
      <c r="I5475" s="275" t="s">
        <v>7400</v>
      </c>
      <c r="J5475" s="275"/>
      <c r="K5475" s="277"/>
    </row>
    <row r="5476" spans="1:11" x14ac:dyDescent="0.15">
      <c r="A5476" s="274">
        <v>5475</v>
      </c>
      <c r="B5476" s="275" t="s">
        <v>7353</v>
      </c>
      <c r="C5476" s="275" t="s">
        <v>457</v>
      </c>
      <c r="D5476" s="275" t="s">
        <v>458</v>
      </c>
      <c r="E5476" s="275" t="s">
        <v>457</v>
      </c>
      <c r="F5476" s="275" t="s">
        <v>458</v>
      </c>
      <c r="G5476" s="275" t="s">
        <v>458</v>
      </c>
      <c r="H5476" s="275" t="str">
        <f>Animation!Q91</f>
        <v>PWM Channel 1</v>
      </c>
      <c r="I5476" s="275" t="s">
        <v>7401</v>
      </c>
      <c r="J5476" s="275"/>
      <c r="K5476" s="277"/>
    </row>
    <row r="5477" spans="1:11" x14ac:dyDescent="0.15">
      <c r="A5477" s="274">
        <v>5476</v>
      </c>
      <c r="B5477" s="275" t="s">
        <v>6610</v>
      </c>
      <c r="C5477" s="275" t="s">
        <v>457</v>
      </c>
      <c r="D5477" s="275" t="s">
        <v>6581</v>
      </c>
      <c r="E5477" s="275" t="s">
        <v>457</v>
      </c>
      <c r="F5477" s="275" t="s">
        <v>457</v>
      </c>
      <c r="G5477" s="275" t="s">
        <v>6582</v>
      </c>
      <c r="H5477" s="275" t="str">
        <f>Animation!B8</f>
        <v>Fade On</v>
      </c>
      <c r="I5477" s="275" t="s">
        <v>6944</v>
      </c>
      <c r="J5477" s="275"/>
      <c r="K5477" s="277"/>
    </row>
    <row r="5478" spans="1:11" x14ac:dyDescent="0.15">
      <c r="A5478" s="274">
        <v>5477</v>
      </c>
      <c r="B5478" s="275" t="s">
        <v>6611</v>
      </c>
      <c r="C5478" s="275" t="s">
        <v>457</v>
      </c>
      <c r="D5478" s="275" t="s">
        <v>6581</v>
      </c>
      <c r="E5478" s="275" t="s">
        <v>457</v>
      </c>
      <c r="F5478" s="275" t="s">
        <v>457</v>
      </c>
      <c r="G5478" s="275" t="s">
        <v>6582</v>
      </c>
      <c r="H5478" s="275" t="str">
        <f>Animation!C8</f>
        <v>Fade On</v>
      </c>
      <c r="I5478" s="275" t="s">
        <v>6945</v>
      </c>
      <c r="J5478" s="275"/>
      <c r="K5478" s="277"/>
    </row>
    <row r="5479" spans="1:11" x14ac:dyDescent="0.15">
      <c r="A5479" s="274">
        <v>5478</v>
      </c>
      <c r="B5479" s="275" t="s">
        <v>6612</v>
      </c>
      <c r="C5479" s="275" t="s">
        <v>457</v>
      </c>
      <c r="D5479" s="275" t="s">
        <v>6581</v>
      </c>
      <c r="E5479" s="275" t="s">
        <v>457</v>
      </c>
      <c r="F5479" s="275" t="s">
        <v>457</v>
      </c>
      <c r="G5479" s="275" t="s">
        <v>6582</v>
      </c>
      <c r="H5479" s="275" t="str">
        <f>Animation!D8</f>
        <v>Fade On</v>
      </c>
      <c r="I5479" s="275" t="s">
        <v>6946</v>
      </c>
      <c r="J5479" s="275"/>
      <c r="K5479" s="277"/>
    </row>
    <row r="5480" spans="1:11" x14ac:dyDescent="0.15">
      <c r="A5480" s="274">
        <v>5479</v>
      </c>
      <c r="B5480" s="275" t="s">
        <v>6613</v>
      </c>
      <c r="C5480" s="275" t="s">
        <v>457</v>
      </c>
      <c r="D5480" s="275" t="s">
        <v>6581</v>
      </c>
      <c r="E5480" s="275" t="s">
        <v>457</v>
      </c>
      <c r="F5480" s="275" t="s">
        <v>457</v>
      </c>
      <c r="G5480" s="275" t="s">
        <v>6582</v>
      </c>
      <c r="H5480" s="275" t="str">
        <f>Animation!E8</f>
        <v>Fade On</v>
      </c>
      <c r="I5480" s="275" t="s">
        <v>6947</v>
      </c>
      <c r="J5480" s="275"/>
      <c r="K5480" s="277"/>
    </row>
    <row r="5481" spans="1:11" x14ac:dyDescent="0.15">
      <c r="A5481" s="274">
        <v>5480</v>
      </c>
      <c r="B5481" s="275" t="s">
        <v>6614</v>
      </c>
      <c r="C5481" s="275" t="s">
        <v>457</v>
      </c>
      <c r="D5481" s="275" t="s">
        <v>6581</v>
      </c>
      <c r="E5481" s="275" t="s">
        <v>457</v>
      </c>
      <c r="F5481" s="275" t="s">
        <v>457</v>
      </c>
      <c r="G5481" s="275" t="s">
        <v>6582</v>
      </c>
      <c r="H5481" s="275" t="str">
        <f>Animation!F8</f>
        <v>Fade On</v>
      </c>
      <c r="I5481" s="275" t="s">
        <v>6948</v>
      </c>
      <c r="J5481" s="275"/>
      <c r="K5481" s="277"/>
    </row>
    <row r="5482" spans="1:11" x14ac:dyDescent="0.15">
      <c r="A5482" s="274">
        <v>5481</v>
      </c>
      <c r="B5482" s="275" t="s">
        <v>6615</v>
      </c>
      <c r="C5482" s="275" t="s">
        <v>457</v>
      </c>
      <c r="D5482" s="275" t="s">
        <v>6581</v>
      </c>
      <c r="E5482" s="275" t="s">
        <v>457</v>
      </c>
      <c r="F5482" s="275" t="s">
        <v>457</v>
      </c>
      <c r="G5482" s="275" t="s">
        <v>6582</v>
      </c>
      <c r="H5482" s="275" t="str">
        <f>Animation!G8</f>
        <v>Fade On</v>
      </c>
      <c r="I5482" s="275" t="s">
        <v>6949</v>
      </c>
      <c r="J5482" s="275"/>
      <c r="K5482" s="277"/>
    </row>
    <row r="5483" spans="1:11" x14ac:dyDescent="0.15">
      <c r="A5483" s="274">
        <v>5482</v>
      </c>
      <c r="B5483" s="275" t="s">
        <v>6616</v>
      </c>
      <c r="C5483" s="275" t="s">
        <v>6594</v>
      </c>
      <c r="D5483" s="275" t="s">
        <v>6581</v>
      </c>
      <c r="E5483" s="275" t="s">
        <v>457</v>
      </c>
      <c r="F5483" s="275" t="s">
        <v>457</v>
      </c>
      <c r="G5483" s="275" t="s">
        <v>6582</v>
      </c>
      <c r="H5483" s="275" t="str">
        <f>Animation!H8</f>
        <v>Fade On</v>
      </c>
      <c r="I5483" s="275" t="s">
        <v>6950</v>
      </c>
      <c r="J5483" s="275"/>
      <c r="K5483" s="277"/>
    </row>
    <row r="5484" spans="1:11" x14ac:dyDescent="0.15">
      <c r="A5484" s="274">
        <v>5483</v>
      </c>
      <c r="B5484" s="275" t="s">
        <v>6617</v>
      </c>
      <c r="C5484" s="275" t="s">
        <v>457</v>
      </c>
      <c r="D5484" s="275" t="s">
        <v>6581</v>
      </c>
      <c r="E5484" s="275" t="s">
        <v>457</v>
      </c>
      <c r="F5484" s="275" t="s">
        <v>6594</v>
      </c>
      <c r="G5484" s="275" t="s">
        <v>6582</v>
      </c>
      <c r="H5484" s="275" t="str">
        <f>Animation!I8</f>
        <v>Fade On</v>
      </c>
      <c r="I5484" s="275" t="s">
        <v>6951</v>
      </c>
      <c r="J5484" s="275"/>
      <c r="K5484" s="277"/>
    </row>
    <row r="5485" spans="1:11" x14ac:dyDescent="0.15">
      <c r="A5485" s="274">
        <v>5484</v>
      </c>
      <c r="B5485" s="275" t="s">
        <v>6618</v>
      </c>
      <c r="C5485" s="275" t="s">
        <v>6592</v>
      </c>
      <c r="D5485" s="275" t="s">
        <v>6581</v>
      </c>
      <c r="E5485" s="275" t="s">
        <v>457</v>
      </c>
      <c r="F5485" s="275" t="s">
        <v>6594</v>
      </c>
      <c r="G5485" s="275" t="s">
        <v>6582</v>
      </c>
      <c r="H5485" s="275" t="str">
        <f>Animation!J8</f>
        <v>Fade On</v>
      </c>
      <c r="I5485" s="275" t="s">
        <v>6952</v>
      </c>
      <c r="J5485" s="275"/>
      <c r="K5485" s="277"/>
    </row>
    <row r="5486" spans="1:11" x14ac:dyDescent="0.15">
      <c r="A5486" s="274">
        <v>5485</v>
      </c>
      <c r="B5486" s="275" t="s">
        <v>6619</v>
      </c>
      <c r="C5486" s="275" t="s">
        <v>457</v>
      </c>
      <c r="D5486" s="275" t="s">
        <v>6581</v>
      </c>
      <c r="E5486" s="275" t="s">
        <v>457</v>
      </c>
      <c r="F5486" s="275" t="s">
        <v>6583</v>
      </c>
      <c r="G5486" s="275" t="s">
        <v>6582</v>
      </c>
      <c r="H5486" s="275" t="str">
        <f>Animation!K8</f>
        <v>Fade On</v>
      </c>
      <c r="I5486" s="275" t="s">
        <v>6953</v>
      </c>
      <c r="J5486" s="275"/>
      <c r="K5486" s="277"/>
    </row>
    <row r="5487" spans="1:11" x14ac:dyDescent="0.15">
      <c r="A5487" s="274">
        <v>5486</v>
      </c>
      <c r="B5487" s="275" t="s">
        <v>6620</v>
      </c>
      <c r="C5487" s="275" t="s">
        <v>457</v>
      </c>
      <c r="D5487" s="275" t="s">
        <v>6581</v>
      </c>
      <c r="E5487" s="275" t="s">
        <v>457</v>
      </c>
      <c r="F5487" s="275" t="s">
        <v>6599</v>
      </c>
      <c r="G5487" s="275" t="s">
        <v>6582</v>
      </c>
      <c r="H5487" s="275" t="str">
        <f>Animation!L8</f>
        <v>Fade On</v>
      </c>
      <c r="I5487" s="275" t="s">
        <v>6954</v>
      </c>
      <c r="J5487" s="275"/>
      <c r="K5487" s="277"/>
    </row>
    <row r="5488" spans="1:11" x14ac:dyDescent="0.15">
      <c r="A5488" s="274">
        <v>5487</v>
      </c>
      <c r="B5488" s="275" t="s">
        <v>6621</v>
      </c>
      <c r="C5488" s="275" t="s">
        <v>457</v>
      </c>
      <c r="D5488" s="275" t="s">
        <v>6581</v>
      </c>
      <c r="E5488" s="275" t="s">
        <v>457</v>
      </c>
      <c r="F5488" s="275" t="s">
        <v>457</v>
      </c>
      <c r="G5488" s="275" t="s">
        <v>6582</v>
      </c>
      <c r="H5488" s="275" t="str">
        <f>Animation!M8</f>
        <v>Fade On</v>
      </c>
      <c r="I5488" s="275" t="s">
        <v>6955</v>
      </c>
      <c r="J5488" s="275"/>
      <c r="K5488" s="277"/>
    </row>
    <row r="5489" spans="1:11" x14ac:dyDescent="0.15">
      <c r="A5489" s="274">
        <v>5488</v>
      </c>
      <c r="B5489" s="275" t="s">
        <v>6622</v>
      </c>
      <c r="C5489" s="275" t="s">
        <v>457</v>
      </c>
      <c r="D5489" s="275" t="s">
        <v>6581</v>
      </c>
      <c r="E5489" s="275" t="s">
        <v>457</v>
      </c>
      <c r="F5489" s="275" t="s">
        <v>457</v>
      </c>
      <c r="G5489" s="275" t="s">
        <v>6582</v>
      </c>
      <c r="H5489" s="275" t="str">
        <f>Animation!N8</f>
        <v>Fade On</v>
      </c>
      <c r="I5489" s="275" t="s">
        <v>6956</v>
      </c>
      <c r="J5489" s="275"/>
      <c r="K5489" s="277"/>
    </row>
    <row r="5490" spans="1:11" x14ac:dyDescent="0.15">
      <c r="A5490" s="274">
        <v>5489</v>
      </c>
      <c r="B5490" s="275" t="s">
        <v>6623</v>
      </c>
      <c r="C5490" s="275" t="s">
        <v>457</v>
      </c>
      <c r="D5490" s="275" t="s">
        <v>6581</v>
      </c>
      <c r="E5490" s="275" t="s">
        <v>457</v>
      </c>
      <c r="F5490" s="275" t="s">
        <v>457</v>
      </c>
      <c r="G5490" s="275" t="s">
        <v>6582</v>
      </c>
      <c r="H5490" s="275" t="str">
        <f>Animation!O8</f>
        <v>Fade On</v>
      </c>
      <c r="I5490" s="275" t="s">
        <v>6957</v>
      </c>
      <c r="J5490" s="275"/>
      <c r="K5490" s="277"/>
    </row>
    <row r="5491" spans="1:11" x14ac:dyDescent="0.15">
      <c r="A5491" s="274">
        <v>5490</v>
      </c>
      <c r="B5491" s="275" t="s">
        <v>6624</v>
      </c>
      <c r="C5491" s="275" t="s">
        <v>457</v>
      </c>
      <c r="D5491" s="275" t="s">
        <v>6581</v>
      </c>
      <c r="E5491" s="275" t="s">
        <v>457</v>
      </c>
      <c r="F5491" s="275" t="s">
        <v>457</v>
      </c>
      <c r="G5491" s="275" t="s">
        <v>6582</v>
      </c>
      <c r="H5491" s="275" t="str">
        <f>Animation!P8</f>
        <v>Fade On</v>
      </c>
      <c r="I5491" s="275" t="s">
        <v>6958</v>
      </c>
      <c r="J5491" s="275"/>
      <c r="K5491" s="277"/>
    </row>
    <row r="5492" spans="1:11" x14ac:dyDescent="0.15">
      <c r="A5492" s="274">
        <v>5491</v>
      </c>
      <c r="B5492" s="275" t="s">
        <v>6625</v>
      </c>
      <c r="C5492" s="275" t="s">
        <v>457</v>
      </c>
      <c r="D5492" s="275" t="s">
        <v>6581</v>
      </c>
      <c r="E5492" s="275" t="s">
        <v>457</v>
      </c>
      <c r="F5492" s="275" t="s">
        <v>457</v>
      </c>
      <c r="G5492" s="275" t="s">
        <v>6582</v>
      </c>
      <c r="H5492" s="275" t="str">
        <f>Animation!Q8</f>
        <v>Fade On</v>
      </c>
      <c r="I5492" s="275" t="s">
        <v>6959</v>
      </c>
      <c r="J5492" s="275"/>
      <c r="K5492" s="277"/>
    </row>
    <row r="5493" spans="1:11" x14ac:dyDescent="0.15">
      <c r="A5493" s="274">
        <v>5492</v>
      </c>
      <c r="B5493" s="275" t="s">
        <v>7402</v>
      </c>
      <c r="C5493" s="275" t="s">
        <v>457</v>
      </c>
      <c r="D5493" s="275" t="s">
        <v>458</v>
      </c>
      <c r="E5493" s="275" t="s">
        <v>457</v>
      </c>
      <c r="F5493" s="275" t="s">
        <v>457</v>
      </c>
      <c r="G5493" s="275" t="s">
        <v>458</v>
      </c>
      <c r="H5493" s="275" t="str">
        <f>Animation!B36</f>
        <v>Fade On</v>
      </c>
      <c r="I5493" s="275" t="s">
        <v>8266</v>
      </c>
      <c r="J5493" s="275"/>
      <c r="K5493" s="277"/>
    </row>
    <row r="5494" spans="1:11" x14ac:dyDescent="0.15">
      <c r="A5494" s="274">
        <v>5493</v>
      </c>
      <c r="B5494" s="275" t="s">
        <v>7403</v>
      </c>
      <c r="C5494" s="275" t="s">
        <v>457</v>
      </c>
      <c r="D5494" s="275" t="s">
        <v>458</v>
      </c>
      <c r="E5494" s="275" t="s">
        <v>457</v>
      </c>
      <c r="F5494" s="275" t="s">
        <v>457</v>
      </c>
      <c r="G5494" s="275" t="s">
        <v>458</v>
      </c>
      <c r="H5494" s="275" t="str">
        <f>Animation!C36</f>
        <v>Fade On</v>
      </c>
      <c r="I5494" s="275" t="s">
        <v>8267</v>
      </c>
      <c r="J5494" s="275"/>
      <c r="K5494" s="277"/>
    </row>
    <row r="5495" spans="1:11" x14ac:dyDescent="0.15">
      <c r="A5495" s="274">
        <v>5494</v>
      </c>
      <c r="B5495" s="275" t="s">
        <v>7404</v>
      </c>
      <c r="C5495" s="275" t="s">
        <v>457</v>
      </c>
      <c r="D5495" s="275" t="s">
        <v>458</v>
      </c>
      <c r="E5495" s="275" t="s">
        <v>457</v>
      </c>
      <c r="F5495" s="275" t="s">
        <v>457</v>
      </c>
      <c r="G5495" s="275" t="s">
        <v>458</v>
      </c>
      <c r="H5495" s="275" t="str">
        <f>Animation!D36</f>
        <v>Fade On</v>
      </c>
      <c r="I5495" s="275" t="s">
        <v>8268</v>
      </c>
      <c r="J5495" s="275"/>
      <c r="K5495" s="277"/>
    </row>
    <row r="5496" spans="1:11" x14ac:dyDescent="0.15">
      <c r="A5496" s="274">
        <v>5495</v>
      </c>
      <c r="B5496" s="275" t="s">
        <v>7405</v>
      </c>
      <c r="C5496" s="275" t="s">
        <v>457</v>
      </c>
      <c r="D5496" s="275" t="s">
        <v>458</v>
      </c>
      <c r="E5496" s="275" t="s">
        <v>457</v>
      </c>
      <c r="F5496" s="275" t="s">
        <v>457</v>
      </c>
      <c r="G5496" s="275" t="s">
        <v>458</v>
      </c>
      <c r="H5496" s="275" t="str">
        <f>Animation!E36</f>
        <v>Fade On</v>
      </c>
      <c r="I5496" s="275" t="s">
        <v>8269</v>
      </c>
      <c r="J5496" s="275"/>
      <c r="K5496" s="277"/>
    </row>
    <row r="5497" spans="1:11" x14ac:dyDescent="0.15">
      <c r="A5497" s="274">
        <v>5496</v>
      </c>
      <c r="B5497" s="275" t="s">
        <v>7406</v>
      </c>
      <c r="C5497" s="275" t="s">
        <v>457</v>
      </c>
      <c r="D5497" s="275" t="s">
        <v>458</v>
      </c>
      <c r="E5497" s="275" t="s">
        <v>457</v>
      </c>
      <c r="F5497" s="275" t="s">
        <v>457</v>
      </c>
      <c r="G5497" s="275" t="s">
        <v>458</v>
      </c>
      <c r="H5497" s="275" t="str">
        <f>Animation!F36</f>
        <v>Fade On</v>
      </c>
      <c r="I5497" s="275" t="s">
        <v>8270</v>
      </c>
      <c r="J5497" s="275"/>
      <c r="K5497" s="277"/>
    </row>
    <row r="5498" spans="1:11" x14ac:dyDescent="0.15">
      <c r="A5498" s="274">
        <v>5497</v>
      </c>
      <c r="B5498" s="275" t="s">
        <v>7407</v>
      </c>
      <c r="C5498" s="275" t="s">
        <v>457</v>
      </c>
      <c r="D5498" s="275" t="s">
        <v>458</v>
      </c>
      <c r="E5498" s="275" t="s">
        <v>457</v>
      </c>
      <c r="F5498" s="275" t="s">
        <v>457</v>
      </c>
      <c r="G5498" s="275" t="s">
        <v>458</v>
      </c>
      <c r="H5498" s="275" t="str">
        <f>Animation!G36</f>
        <v>Fade On</v>
      </c>
      <c r="I5498" s="275" t="s">
        <v>8271</v>
      </c>
      <c r="J5498" s="275"/>
      <c r="K5498" s="277"/>
    </row>
    <row r="5499" spans="1:11" x14ac:dyDescent="0.15">
      <c r="A5499" s="274">
        <v>5498</v>
      </c>
      <c r="B5499" s="275" t="s">
        <v>7408</v>
      </c>
      <c r="C5499" s="275" t="s">
        <v>457</v>
      </c>
      <c r="D5499" s="275" t="s">
        <v>458</v>
      </c>
      <c r="E5499" s="275" t="s">
        <v>457</v>
      </c>
      <c r="F5499" s="275" t="s">
        <v>457</v>
      </c>
      <c r="G5499" s="275" t="s">
        <v>458</v>
      </c>
      <c r="H5499" s="275" t="str">
        <f>Animation!H36</f>
        <v>Fade On</v>
      </c>
      <c r="I5499" s="275" t="s">
        <v>8272</v>
      </c>
      <c r="J5499" s="275"/>
      <c r="K5499" s="277"/>
    </row>
    <row r="5500" spans="1:11" x14ac:dyDescent="0.15">
      <c r="A5500" s="274">
        <v>5499</v>
      </c>
      <c r="B5500" s="275" t="s">
        <v>7409</v>
      </c>
      <c r="C5500" s="275" t="s">
        <v>457</v>
      </c>
      <c r="D5500" s="275" t="s">
        <v>458</v>
      </c>
      <c r="E5500" s="275" t="s">
        <v>457</v>
      </c>
      <c r="F5500" s="275" t="s">
        <v>457</v>
      </c>
      <c r="G5500" s="275" t="s">
        <v>458</v>
      </c>
      <c r="H5500" s="275" t="str">
        <f>Animation!I36</f>
        <v>Fade On</v>
      </c>
      <c r="I5500" s="275" t="s">
        <v>8273</v>
      </c>
      <c r="J5500" s="275"/>
      <c r="K5500" s="277"/>
    </row>
    <row r="5501" spans="1:11" x14ac:dyDescent="0.15">
      <c r="A5501" s="274">
        <v>5500</v>
      </c>
      <c r="B5501" s="275" t="s">
        <v>7410</v>
      </c>
      <c r="C5501" s="275" t="s">
        <v>457</v>
      </c>
      <c r="D5501" s="275" t="s">
        <v>458</v>
      </c>
      <c r="E5501" s="275" t="s">
        <v>457</v>
      </c>
      <c r="F5501" s="275" t="s">
        <v>457</v>
      </c>
      <c r="G5501" s="275" t="s">
        <v>458</v>
      </c>
      <c r="H5501" s="275" t="str">
        <f>Animation!J36</f>
        <v>Fade On</v>
      </c>
      <c r="I5501" s="275" t="s">
        <v>8274</v>
      </c>
      <c r="J5501" s="275"/>
      <c r="K5501" s="277"/>
    </row>
    <row r="5502" spans="1:11" x14ac:dyDescent="0.15">
      <c r="A5502" s="274">
        <v>5501</v>
      </c>
      <c r="B5502" s="275" t="s">
        <v>7411</v>
      </c>
      <c r="C5502" s="275" t="s">
        <v>457</v>
      </c>
      <c r="D5502" s="275" t="s">
        <v>458</v>
      </c>
      <c r="E5502" s="275" t="s">
        <v>457</v>
      </c>
      <c r="F5502" s="275" t="s">
        <v>457</v>
      </c>
      <c r="G5502" s="275" t="s">
        <v>458</v>
      </c>
      <c r="H5502" s="275" t="str">
        <f>Animation!K36</f>
        <v>Fade On</v>
      </c>
      <c r="I5502" s="275" t="s">
        <v>8275</v>
      </c>
      <c r="J5502" s="275"/>
      <c r="K5502" s="277"/>
    </row>
    <row r="5503" spans="1:11" x14ac:dyDescent="0.15">
      <c r="A5503" s="274">
        <v>5502</v>
      </c>
      <c r="B5503" s="275" t="s">
        <v>7412</v>
      </c>
      <c r="C5503" s="275" t="s">
        <v>457</v>
      </c>
      <c r="D5503" s="275" t="s">
        <v>458</v>
      </c>
      <c r="E5503" s="275" t="s">
        <v>457</v>
      </c>
      <c r="F5503" s="275" t="s">
        <v>457</v>
      </c>
      <c r="G5503" s="275" t="s">
        <v>458</v>
      </c>
      <c r="H5503" s="275" t="str">
        <f>Animation!L36</f>
        <v>Fade On</v>
      </c>
      <c r="I5503" s="275" t="s">
        <v>8276</v>
      </c>
      <c r="J5503" s="275"/>
      <c r="K5503" s="277"/>
    </row>
    <row r="5504" spans="1:11" x14ac:dyDescent="0.15">
      <c r="A5504" s="274">
        <v>5503</v>
      </c>
      <c r="B5504" s="275" t="s">
        <v>7413</v>
      </c>
      <c r="C5504" s="275" t="s">
        <v>457</v>
      </c>
      <c r="D5504" s="275" t="s">
        <v>458</v>
      </c>
      <c r="E5504" s="275" t="s">
        <v>457</v>
      </c>
      <c r="F5504" s="275" t="s">
        <v>457</v>
      </c>
      <c r="G5504" s="275" t="s">
        <v>458</v>
      </c>
      <c r="H5504" s="275" t="str">
        <f>Animation!M36</f>
        <v>Fade On</v>
      </c>
      <c r="I5504" s="275" t="s">
        <v>8277</v>
      </c>
      <c r="J5504" s="275"/>
      <c r="K5504" s="277"/>
    </row>
    <row r="5505" spans="1:11" x14ac:dyDescent="0.15">
      <c r="A5505" s="274">
        <v>5504</v>
      </c>
      <c r="B5505" s="275" t="s">
        <v>7414</v>
      </c>
      <c r="C5505" s="275" t="s">
        <v>457</v>
      </c>
      <c r="D5505" s="275" t="s">
        <v>458</v>
      </c>
      <c r="E5505" s="275" t="s">
        <v>457</v>
      </c>
      <c r="F5505" s="275" t="s">
        <v>457</v>
      </c>
      <c r="G5505" s="275" t="s">
        <v>458</v>
      </c>
      <c r="H5505" s="275" t="str">
        <f>Animation!N36</f>
        <v>Fade On</v>
      </c>
      <c r="I5505" s="275" t="s">
        <v>8278</v>
      </c>
      <c r="J5505" s="275"/>
      <c r="K5505" s="277"/>
    </row>
    <row r="5506" spans="1:11" x14ac:dyDescent="0.15">
      <c r="A5506" s="274">
        <v>5505</v>
      </c>
      <c r="B5506" s="275" t="s">
        <v>7415</v>
      </c>
      <c r="C5506" s="275" t="s">
        <v>457</v>
      </c>
      <c r="D5506" s="275" t="s">
        <v>458</v>
      </c>
      <c r="E5506" s="275" t="s">
        <v>457</v>
      </c>
      <c r="F5506" s="275" t="s">
        <v>457</v>
      </c>
      <c r="G5506" s="275" t="s">
        <v>458</v>
      </c>
      <c r="H5506" s="275" t="str">
        <f>Animation!O36</f>
        <v>Fade On</v>
      </c>
      <c r="I5506" s="275" t="s">
        <v>8279</v>
      </c>
      <c r="J5506" s="275"/>
      <c r="K5506" s="277"/>
    </row>
    <row r="5507" spans="1:11" x14ac:dyDescent="0.15">
      <c r="A5507" s="274">
        <v>5506</v>
      </c>
      <c r="B5507" s="275" t="s">
        <v>7416</v>
      </c>
      <c r="C5507" s="275" t="s">
        <v>457</v>
      </c>
      <c r="D5507" s="275" t="s">
        <v>458</v>
      </c>
      <c r="E5507" s="275" t="s">
        <v>457</v>
      </c>
      <c r="F5507" s="275" t="s">
        <v>457</v>
      </c>
      <c r="G5507" s="275" t="s">
        <v>458</v>
      </c>
      <c r="H5507" s="275" t="str">
        <f>Animation!P36</f>
        <v>Fade On</v>
      </c>
      <c r="I5507" s="275" t="s">
        <v>8280</v>
      </c>
      <c r="J5507" s="275"/>
      <c r="K5507" s="277"/>
    </row>
    <row r="5508" spans="1:11" x14ac:dyDescent="0.15">
      <c r="A5508" s="274">
        <v>5507</v>
      </c>
      <c r="B5508" s="275" t="s">
        <v>7417</v>
      </c>
      <c r="C5508" s="275" t="s">
        <v>457</v>
      </c>
      <c r="D5508" s="275" t="s">
        <v>458</v>
      </c>
      <c r="E5508" s="275" t="s">
        <v>457</v>
      </c>
      <c r="F5508" s="275" t="s">
        <v>457</v>
      </c>
      <c r="G5508" s="275" t="s">
        <v>458</v>
      </c>
      <c r="H5508" s="275" t="str">
        <f>Animation!Q36</f>
        <v>Fade On</v>
      </c>
      <c r="I5508" s="275" t="s">
        <v>8281</v>
      </c>
      <c r="J5508" s="275"/>
      <c r="K5508" s="277"/>
    </row>
    <row r="5509" spans="1:11" x14ac:dyDescent="0.15">
      <c r="A5509" s="274">
        <v>5508</v>
      </c>
      <c r="B5509" s="275" t="s">
        <v>7418</v>
      </c>
      <c r="C5509" s="275" t="s">
        <v>457</v>
      </c>
      <c r="D5509" s="275" t="s">
        <v>458</v>
      </c>
      <c r="E5509" s="275" t="s">
        <v>457</v>
      </c>
      <c r="F5509" s="275" t="s">
        <v>457</v>
      </c>
      <c r="G5509" s="275" t="s">
        <v>458</v>
      </c>
      <c r="H5509" s="275" t="str">
        <f>Animation!B64</f>
        <v>Fade On</v>
      </c>
      <c r="I5509" s="275" t="s">
        <v>8282</v>
      </c>
      <c r="J5509" s="275"/>
      <c r="K5509" s="277"/>
    </row>
    <row r="5510" spans="1:11" x14ac:dyDescent="0.15">
      <c r="A5510" s="274">
        <v>5509</v>
      </c>
      <c r="B5510" s="275" t="s">
        <v>7419</v>
      </c>
      <c r="C5510" s="275" t="s">
        <v>457</v>
      </c>
      <c r="D5510" s="275" t="s">
        <v>458</v>
      </c>
      <c r="E5510" s="275" t="s">
        <v>457</v>
      </c>
      <c r="F5510" s="275" t="s">
        <v>457</v>
      </c>
      <c r="G5510" s="275" t="s">
        <v>458</v>
      </c>
      <c r="H5510" s="275" t="str">
        <f>Animation!C64</f>
        <v>Fade Off</v>
      </c>
      <c r="I5510" s="275" t="s">
        <v>8283</v>
      </c>
      <c r="J5510" s="275"/>
      <c r="K5510" s="277"/>
    </row>
    <row r="5511" spans="1:11" x14ac:dyDescent="0.15">
      <c r="A5511" s="274">
        <v>5510</v>
      </c>
      <c r="B5511" s="275" t="s">
        <v>7420</v>
      </c>
      <c r="C5511" s="275" t="s">
        <v>457</v>
      </c>
      <c r="D5511" s="275" t="s">
        <v>458</v>
      </c>
      <c r="E5511" s="275" t="s">
        <v>457</v>
      </c>
      <c r="F5511" s="275" t="s">
        <v>457</v>
      </c>
      <c r="G5511" s="275" t="s">
        <v>458</v>
      </c>
      <c r="H5511" s="275" t="str">
        <f>Animation!D64</f>
        <v>Fade On</v>
      </c>
      <c r="I5511" s="275" t="s">
        <v>8284</v>
      </c>
      <c r="J5511" s="275"/>
      <c r="K5511" s="277"/>
    </row>
    <row r="5512" spans="1:11" x14ac:dyDescent="0.15">
      <c r="A5512" s="274">
        <v>5511</v>
      </c>
      <c r="B5512" s="275" t="s">
        <v>7421</v>
      </c>
      <c r="C5512" s="275" t="s">
        <v>457</v>
      </c>
      <c r="D5512" s="275" t="s">
        <v>458</v>
      </c>
      <c r="E5512" s="275" t="s">
        <v>457</v>
      </c>
      <c r="F5512" s="275" t="s">
        <v>457</v>
      </c>
      <c r="G5512" s="275" t="s">
        <v>458</v>
      </c>
      <c r="H5512" s="275" t="str">
        <f>Animation!E64</f>
        <v>Fade On</v>
      </c>
      <c r="I5512" s="275" t="s">
        <v>8285</v>
      </c>
      <c r="J5512" s="275"/>
      <c r="K5512" s="277"/>
    </row>
    <row r="5513" spans="1:11" x14ac:dyDescent="0.15">
      <c r="A5513" s="274">
        <v>5512</v>
      </c>
      <c r="B5513" s="275" t="s">
        <v>7422</v>
      </c>
      <c r="C5513" s="275" t="s">
        <v>457</v>
      </c>
      <c r="D5513" s="275" t="s">
        <v>458</v>
      </c>
      <c r="E5513" s="275" t="s">
        <v>457</v>
      </c>
      <c r="F5513" s="275" t="s">
        <v>457</v>
      </c>
      <c r="G5513" s="275" t="s">
        <v>458</v>
      </c>
      <c r="H5513" s="275" t="str">
        <f>Animation!F64</f>
        <v>Fade On</v>
      </c>
      <c r="I5513" s="275" t="s">
        <v>8286</v>
      </c>
      <c r="J5513" s="275"/>
      <c r="K5513" s="277"/>
    </row>
    <row r="5514" spans="1:11" x14ac:dyDescent="0.15">
      <c r="A5514" s="274">
        <v>5513</v>
      </c>
      <c r="B5514" s="275" t="s">
        <v>7423</v>
      </c>
      <c r="C5514" s="275" t="s">
        <v>457</v>
      </c>
      <c r="D5514" s="275" t="s">
        <v>458</v>
      </c>
      <c r="E5514" s="275" t="s">
        <v>457</v>
      </c>
      <c r="F5514" s="275" t="s">
        <v>457</v>
      </c>
      <c r="G5514" s="275" t="s">
        <v>458</v>
      </c>
      <c r="H5514" s="275" t="str">
        <f>Animation!G64</f>
        <v>Fade On</v>
      </c>
      <c r="I5514" s="275" t="s">
        <v>8287</v>
      </c>
      <c r="J5514" s="275"/>
      <c r="K5514" s="277"/>
    </row>
    <row r="5515" spans="1:11" x14ac:dyDescent="0.15">
      <c r="A5515" s="274">
        <v>5514</v>
      </c>
      <c r="B5515" s="275" t="s">
        <v>7424</v>
      </c>
      <c r="C5515" s="275" t="s">
        <v>457</v>
      </c>
      <c r="D5515" s="275" t="s">
        <v>458</v>
      </c>
      <c r="E5515" s="275" t="s">
        <v>457</v>
      </c>
      <c r="F5515" s="275" t="s">
        <v>457</v>
      </c>
      <c r="G5515" s="275" t="s">
        <v>458</v>
      </c>
      <c r="H5515" s="275" t="str">
        <f>Animation!H64</f>
        <v>Fade On</v>
      </c>
      <c r="I5515" s="275" t="s">
        <v>8288</v>
      </c>
      <c r="J5515" s="275"/>
      <c r="K5515" s="277"/>
    </row>
    <row r="5516" spans="1:11" x14ac:dyDescent="0.15">
      <c r="A5516" s="274">
        <v>5515</v>
      </c>
      <c r="B5516" s="275" t="s">
        <v>7425</v>
      </c>
      <c r="C5516" s="275" t="s">
        <v>457</v>
      </c>
      <c r="D5516" s="275" t="s">
        <v>458</v>
      </c>
      <c r="E5516" s="275" t="s">
        <v>457</v>
      </c>
      <c r="F5516" s="275" t="s">
        <v>457</v>
      </c>
      <c r="G5516" s="275" t="s">
        <v>458</v>
      </c>
      <c r="H5516" s="275" t="str">
        <f>Animation!I64</f>
        <v>Fade On</v>
      </c>
      <c r="I5516" s="275" t="s">
        <v>8289</v>
      </c>
      <c r="J5516" s="275"/>
      <c r="K5516" s="277"/>
    </row>
    <row r="5517" spans="1:11" x14ac:dyDescent="0.15">
      <c r="A5517" s="274">
        <v>5516</v>
      </c>
      <c r="B5517" s="275" t="s">
        <v>7426</v>
      </c>
      <c r="C5517" s="275" t="s">
        <v>457</v>
      </c>
      <c r="D5517" s="275" t="s">
        <v>458</v>
      </c>
      <c r="E5517" s="275" t="s">
        <v>457</v>
      </c>
      <c r="F5517" s="275" t="s">
        <v>457</v>
      </c>
      <c r="G5517" s="275" t="s">
        <v>458</v>
      </c>
      <c r="H5517" s="275" t="str">
        <f>Animation!J64</f>
        <v>Fade On</v>
      </c>
      <c r="I5517" s="275" t="s">
        <v>8290</v>
      </c>
      <c r="J5517" s="275"/>
      <c r="K5517" s="277"/>
    </row>
    <row r="5518" spans="1:11" x14ac:dyDescent="0.15">
      <c r="A5518" s="274">
        <v>5517</v>
      </c>
      <c r="B5518" s="275" t="s">
        <v>7427</v>
      </c>
      <c r="C5518" s="275" t="s">
        <v>457</v>
      </c>
      <c r="D5518" s="275" t="s">
        <v>458</v>
      </c>
      <c r="E5518" s="275" t="s">
        <v>457</v>
      </c>
      <c r="F5518" s="275" t="s">
        <v>457</v>
      </c>
      <c r="G5518" s="275" t="s">
        <v>458</v>
      </c>
      <c r="H5518" s="275" t="str">
        <f>Animation!K64</f>
        <v>Fade On</v>
      </c>
      <c r="I5518" s="275" t="s">
        <v>8291</v>
      </c>
      <c r="J5518" s="275"/>
      <c r="K5518" s="277"/>
    </row>
    <row r="5519" spans="1:11" x14ac:dyDescent="0.15">
      <c r="A5519" s="274">
        <v>5518</v>
      </c>
      <c r="B5519" s="275" t="s">
        <v>7428</v>
      </c>
      <c r="C5519" s="275" t="s">
        <v>457</v>
      </c>
      <c r="D5519" s="275" t="s">
        <v>458</v>
      </c>
      <c r="E5519" s="275" t="s">
        <v>457</v>
      </c>
      <c r="F5519" s="275" t="s">
        <v>457</v>
      </c>
      <c r="G5519" s="275" t="s">
        <v>458</v>
      </c>
      <c r="H5519" s="275" t="str">
        <f>Animation!L64</f>
        <v>Fade On</v>
      </c>
      <c r="I5519" s="275" t="s">
        <v>8292</v>
      </c>
      <c r="J5519" s="275"/>
      <c r="K5519" s="277"/>
    </row>
    <row r="5520" spans="1:11" x14ac:dyDescent="0.15">
      <c r="A5520" s="274">
        <v>5519</v>
      </c>
      <c r="B5520" s="275" t="s">
        <v>7429</v>
      </c>
      <c r="C5520" s="275" t="s">
        <v>457</v>
      </c>
      <c r="D5520" s="275" t="s">
        <v>458</v>
      </c>
      <c r="E5520" s="275" t="s">
        <v>457</v>
      </c>
      <c r="F5520" s="275" t="s">
        <v>457</v>
      </c>
      <c r="G5520" s="275" t="s">
        <v>458</v>
      </c>
      <c r="H5520" s="275" t="str">
        <f>Animation!M64</f>
        <v>Fade On</v>
      </c>
      <c r="I5520" s="275" t="s">
        <v>8293</v>
      </c>
      <c r="J5520" s="275"/>
      <c r="K5520" s="277"/>
    </row>
    <row r="5521" spans="1:11" x14ac:dyDescent="0.15">
      <c r="A5521" s="274">
        <v>5520</v>
      </c>
      <c r="B5521" s="275" t="s">
        <v>7430</v>
      </c>
      <c r="C5521" s="275" t="s">
        <v>457</v>
      </c>
      <c r="D5521" s="275" t="s">
        <v>458</v>
      </c>
      <c r="E5521" s="275" t="s">
        <v>457</v>
      </c>
      <c r="F5521" s="275" t="s">
        <v>457</v>
      </c>
      <c r="G5521" s="275" t="s">
        <v>458</v>
      </c>
      <c r="H5521" s="275" t="str">
        <f>Animation!N64</f>
        <v>Fade On</v>
      </c>
      <c r="I5521" s="275" t="s">
        <v>8294</v>
      </c>
      <c r="J5521" s="275"/>
      <c r="K5521" s="277"/>
    </row>
    <row r="5522" spans="1:11" x14ac:dyDescent="0.15">
      <c r="A5522" s="274">
        <v>5521</v>
      </c>
      <c r="B5522" s="275" t="s">
        <v>7431</v>
      </c>
      <c r="C5522" s="275" t="s">
        <v>457</v>
      </c>
      <c r="D5522" s="275" t="s">
        <v>458</v>
      </c>
      <c r="E5522" s="275" t="s">
        <v>457</v>
      </c>
      <c r="F5522" s="275" t="s">
        <v>457</v>
      </c>
      <c r="G5522" s="275" t="s">
        <v>458</v>
      </c>
      <c r="H5522" s="275" t="str">
        <f>Animation!O64</f>
        <v>Fade On</v>
      </c>
      <c r="I5522" s="275" t="s">
        <v>8295</v>
      </c>
      <c r="J5522" s="275"/>
      <c r="K5522" s="277"/>
    </row>
    <row r="5523" spans="1:11" x14ac:dyDescent="0.15">
      <c r="A5523" s="274">
        <v>5522</v>
      </c>
      <c r="B5523" s="275" t="s">
        <v>7432</v>
      </c>
      <c r="C5523" s="275" t="s">
        <v>457</v>
      </c>
      <c r="D5523" s="275" t="s">
        <v>458</v>
      </c>
      <c r="E5523" s="275" t="s">
        <v>457</v>
      </c>
      <c r="F5523" s="275" t="s">
        <v>457</v>
      </c>
      <c r="G5523" s="275" t="s">
        <v>458</v>
      </c>
      <c r="H5523" s="275" t="str">
        <f>Animation!P64</f>
        <v>Fade On</v>
      </c>
      <c r="I5523" s="275" t="s">
        <v>8296</v>
      </c>
      <c r="J5523" s="275"/>
      <c r="K5523" s="277"/>
    </row>
    <row r="5524" spans="1:11" x14ac:dyDescent="0.15">
      <c r="A5524" s="274">
        <v>5523</v>
      </c>
      <c r="B5524" s="275" t="s">
        <v>7433</v>
      </c>
      <c r="C5524" s="275" t="s">
        <v>457</v>
      </c>
      <c r="D5524" s="275" t="s">
        <v>458</v>
      </c>
      <c r="E5524" s="275" t="s">
        <v>457</v>
      </c>
      <c r="F5524" s="275" t="s">
        <v>457</v>
      </c>
      <c r="G5524" s="275" t="s">
        <v>458</v>
      </c>
      <c r="H5524" s="275" t="str">
        <f>Animation!Q64</f>
        <v>Fade On</v>
      </c>
      <c r="I5524" s="275" t="s">
        <v>8297</v>
      </c>
      <c r="J5524" s="275"/>
      <c r="K5524" s="277"/>
    </row>
    <row r="5525" spans="1:11" x14ac:dyDescent="0.15">
      <c r="A5525" s="274">
        <v>5524</v>
      </c>
      <c r="B5525" s="275" t="s">
        <v>7434</v>
      </c>
      <c r="C5525" s="275" t="s">
        <v>457</v>
      </c>
      <c r="D5525" s="275" t="s">
        <v>458</v>
      </c>
      <c r="E5525" s="275" t="s">
        <v>457</v>
      </c>
      <c r="F5525" s="275" t="s">
        <v>457</v>
      </c>
      <c r="G5525" s="275" t="s">
        <v>458</v>
      </c>
      <c r="H5525" s="275" t="str">
        <f>Animation!B92</f>
        <v>Fade On</v>
      </c>
      <c r="I5525" s="275" t="s">
        <v>8298</v>
      </c>
      <c r="J5525" s="275"/>
      <c r="K5525" s="277"/>
    </row>
    <row r="5526" spans="1:11" x14ac:dyDescent="0.15">
      <c r="A5526" s="274">
        <v>5525</v>
      </c>
      <c r="B5526" s="275" t="s">
        <v>7435</v>
      </c>
      <c r="C5526" s="275" t="s">
        <v>457</v>
      </c>
      <c r="D5526" s="275" t="s">
        <v>458</v>
      </c>
      <c r="E5526" s="275" t="s">
        <v>457</v>
      </c>
      <c r="F5526" s="275" t="s">
        <v>457</v>
      </c>
      <c r="G5526" s="275" t="s">
        <v>458</v>
      </c>
      <c r="H5526" s="275" t="str">
        <f>Animation!C92</f>
        <v>Fade Off</v>
      </c>
      <c r="I5526" s="275" t="s">
        <v>8299</v>
      </c>
      <c r="J5526" s="275"/>
      <c r="K5526" s="277"/>
    </row>
    <row r="5527" spans="1:11" x14ac:dyDescent="0.15">
      <c r="A5527" s="274">
        <v>5526</v>
      </c>
      <c r="B5527" s="275" t="s">
        <v>7436</v>
      </c>
      <c r="C5527" s="275" t="s">
        <v>457</v>
      </c>
      <c r="D5527" s="275" t="s">
        <v>458</v>
      </c>
      <c r="E5527" s="275" t="s">
        <v>457</v>
      </c>
      <c r="F5527" s="275" t="s">
        <v>457</v>
      </c>
      <c r="G5527" s="275" t="s">
        <v>458</v>
      </c>
      <c r="H5527" s="275" t="str">
        <f>Animation!D92</f>
        <v>Fade On</v>
      </c>
      <c r="I5527" s="275" t="s">
        <v>8300</v>
      </c>
      <c r="J5527" s="275"/>
      <c r="K5527" s="277"/>
    </row>
    <row r="5528" spans="1:11" x14ac:dyDescent="0.15">
      <c r="A5528" s="274">
        <v>5527</v>
      </c>
      <c r="B5528" s="275" t="s">
        <v>7437</v>
      </c>
      <c r="C5528" s="275" t="s">
        <v>457</v>
      </c>
      <c r="D5528" s="275" t="s">
        <v>458</v>
      </c>
      <c r="E5528" s="275" t="s">
        <v>457</v>
      </c>
      <c r="F5528" s="275" t="s">
        <v>457</v>
      </c>
      <c r="G5528" s="275" t="s">
        <v>458</v>
      </c>
      <c r="H5528" s="275" t="str">
        <f>Animation!E92</f>
        <v>Fade On</v>
      </c>
      <c r="I5528" s="275" t="s">
        <v>8301</v>
      </c>
      <c r="J5528" s="275"/>
      <c r="K5528" s="277"/>
    </row>
    <row r="5529" spans="1:11" x14ac:dyDescent="0.15">
      <c r="A5529" s="274">
        <v>5528</v>
      </c>
      <c r="B5529" s="275" t="s">
        <v>7438</v>
      </c>
      <c r="C5529" s="275" t="s">
        <v>457</v>
      </c>
      <c r="D5529" s="275" t="s">
        <v>458</v>
      </c>
      <c r="E5529" s="275" t="s">
        <v>457</v>
      </c>
      <c r="F5529" s="275" t="s">
        <v>457</v>
      </c>
      <c r="G5529" s="275" t="s">
        <v>458</v>
      </c>
      <c r="H5529" s="275" t="str">
        <f>Animation!F92</f>
        <v>Fade Off</v>
      </c>
      <c r="I5529" s="275" t="s">
        <v>8302</v>
      </c>
      <c r="J5529" s="275"/>
      <c r="K5529" s="277"/>
    </row>
    <row r="5530" spans="1:11" x14ac:dyDescent="0.15">
      <c r="A5530" s="274">
        <v>5529</v>
      </c>
      <c r="B5530" s="275" t="s">
        <v>7439</v>
      </c>
      <c r="C5530" s="275" t="s">
        <v>457</v>
      </c>
      <c r="D5530" s="275" t="s">
        <v>458</v>
      </c>
      <c r="E5530" s="275" t="s">
        <v>457</v>
      </c>
      <c r="F5530" s="275" t="s">
        <v>457</v>
      </c>
      <c r="G5530" s="275" t="s">
        <v>458</v>
      </c>
      <c r="H5530" s="275" t="str">
        <f>Animation!G92</f>
        <v>Fade On</v>
      </c>
      <c r="I5530" s="275" t="s">
        <v>8303</v>
      </c>
      <c r="J5530" s="275"/>
      <c r="K5530" s="277"/>
    </row>
    <row r="5531" spans="1:11" x14ac:dyDescent="0.15">
      <c r="A5531" s="274">
        <v>5530</v>
      </c>
      <c r="B5531" s="275" t="s">
        <v>7440</v>
      </c>
      <c r="C5531" s="275" t="s">
        <v>457</v>
      </c>
      <c r="D5531" s="275" t="s">
        <v>458</v>
      </c>
      <c r="E5531" s="275" t="s">
        <v>457</v>
      </c>
      <c r="F5531" s="275" t="s">
        <v>457</v>
      </c>
      <c r="G5531" s="275" t="s">
        <v>458</v>
      </c>
      <c r="H5531" s="275" t="str">
        <f>Animation!H92</f>
        <v>Fade On</v>
      </c>
      <c r="I5531" s="275" t="s">
        <v>8304</v>
      </c>
      <c r="J5531" s="275"/>
      <c r="K5531" s="277"/>
    </row>
    <row r="5532" spans="1:11" x14ac:dyDescent="0.15">
      <c r="A5532" s="274">
        <v>5531</v>
      </c>
      <c r="B5532" s="275" t="s">
        <v>7441</v>
      </c>
      <c r="C5532" s="275" t="s">
        <v>457</v>
      </c>
      <c r="D5532" s="275" t="s">
        <v>458</v>
      </c>
      <c r="E5532" s="275" t="s">
        <v>457</v>
      </c>
      <c r="F5532" s="275" t="s">
        <v>457</v>
      </c>
      <c r="G5532" s="275" t="s">
        <v>458</v>
      </c>
      <c r="H5532" s="275" t="str">
        <f>Animation!I92</f>
        <v>Fade On</v>
      </c>
      <c r="I5532" s="275" t="s">
        <v>8305</v>
      </c>
      <c r="J5532" s="275"/>
      <c r="K5532" s="277"/>
    </row>
    <row r="5533" spans="1:11" x14ac:dyDescent="0.15">
      <c r="A5533" s="274">
        <v>5532</v>
      </c>
      <c r="B5533" s="275" t="s">
        <v>7442</v>
      </c>
      <c r="C5533" s="275" t="s">
        <v>457</v>
      </c>
      <c r="D5533" s="275" t="s">
        <v>458</v>
      </c>
      <c r="E5533" s="275" t="s">
        <v>457</v>
      </c>
      <c r="F5533" s="275" t="s">
        <v>457</v>
      </c>
      <c r="G5533" s="275" t="s">
        <v>458</v>
      </c>
      <c r="H5533" s="275" t="str">
        <f>Animation!J92</f>
        <v>Fade On</v>
      </c>
      <c r="I5533" s="275" t="s">
        <v>8306</v>
      </c>
      <c r="J5533" s="275"/>
      <c r="K5533" s="277"/>
    </row>
    <row r="5534" spans="1:11" x14ac:dyDescent="0.15">
      <c r="A5534" s="274">
        <v>5533</v>
      </c>
      <c r="B5534" s="275" t="s">
        <v>7443</v>
      </c>
      <c r="C5534" s="275" t="s">
        <v>457</v>
      </c>
      <c r="D5534" s="275" t="s">
        <v>458</v>
      </c>
      <c r="E5534" s="275" t="s">
        <v>457</v>
      </c>
      <c r="F5534" s="275" t="s">
        <v>457</v>
      </c>
      <c r="G5534" s="275" t="s">
        <v>458</v>
      </c>
      <c r="H5534" s="275" t="str">
        <f>Animation!K92</f>
        <v>Fade On</v>
      </c>
      <c r="I5534" s="275" t="s">
        <v>8307</v>
      </c>
      <c r="J5534" s="275"/>
      <c r="K5534" s="277"/>
    </row>
    <row r="5535" spans="1:11" x14ac:dyDescent="0.15">
      <c r="A5535" s="274">
        <v>5534</v>
      </c>
      <c r="B5535" s="275" t="s">
        <v>7444</v>
      </c>
      <c r="C5535" s="275" t="s">
        <v>457</v>
      </c>
      <c r="D5535" s="275" t="s">
        <v>458</v>
      </c>
      <c r="E5535" s="275" t="s">
        <v>457</v>
      </c>
      <c r="F5535" s="275" t="s">
        <v>457</v>
      </c>
      <c r="G5535" s="275" t="s">
        <v>458</v>
      </c>
      <c r="H5535" s="275" t="str">
        <f>Animation!L92</f>
        <v>Fade On</v>
      </c>
      <c r="I5535" s="275" t="s">
        <v>8308</v>
      </c>
      <c r="J5535" s="275"/>
      <c r="K5535" s="277"/>
    </row>
    <row r="5536" spans="1:11" x14ac:dyDescent="0.15">
      <c r="A5536" s="274">
        <v>5535</v>
      </c>
      <c r="B5536" s="275" t="s">
        <v>7445</v>
      </c>
      <c r="C5536" s="275" t="s">
        <v>457</v>
      </c>
      <c r="D5536" s="275" t="s">
        <v>458</v>
      </c>
      <c r="E5536" s="275" t="s">
        <v>457</v>
      </c>
      <c r="F5536" s="275" t="s">
        <v>457</v>
      </c>
      <c r="G5536" s="275" t="s">
        <v>458</v>
      </c>
      <c r="H5536" s="275" t="str">
        <f>Animation!M92</f>
        <v>Fade On</v>
      </c>
      <c r="I5536" s="275" t="s">
        <v>8309</v>
      </c>
      <c r="J5536" s="275"/>
      <c r="K5536" s="277"/>
    </row>
    <row r="5537" spans="1:11" x14ac:dyDescent="0.15">
      <c r="A5537" s="274">
        <v>5536</v>
      </c>
      <c r="B5537" s="275" t="s">
        <v>7446</v>
      </c>
      <c r="C5537" s="275" t="s">
        <v>457</v>
      </c>
      <c r="D5537" s="275" t="s">
        <v>458</v>
      </c>
      <c r="E5537" s="275" t="s">
        <v>457</v>
      </c>
      <c r="F5537" s="275" t="s">
        <v>457</v>
      </c>
      <c r="G5537" s="275" t="s">
        <v>458</v>
      </c>
      <c r="H5537" s="275" t="str">
        <f>Animation!N92</f>
        <v>Fade On</v>
      </c>
      <c r="I5537" s="275" t="s">
        <v>8310</v>
      </c>
      <c r="J5537" s="275"/>
      <c r="K5537" s="277"/>
    </row>
    <row r="5538" spans="1:11" x14ac:dyDescent="0.15">
      <c r="A5538" s="274">
        <v>5537</v>
      </c>
      <c r="B5538" s="275" t="s">
        <v>7447</v>
      </c>
      <c r="C5538" s="275" t="s">
        <v>457</v>
      </c>
      <c r="D5538" s="275" t="s">
        <v>458</v>
      </c>
      <c r="E5538" s="275" t="s">
        <v>457</v>
      </c>
      <c r="F5538" s="275" t="s">
        <v>457</v>
      </c>
      <c r="G5538" s="275" t="s">
        <v>458</v>
      </c>
      <c r="H5538" s="275" t="str">
        <f>Animation!O92</f>
        <v>Fade On</v>
      </c>
      <c r="I5538" s="275" t="s">
        <v>8311</v>
      </c>
      <c r="J5538" s="275"/>
      <c r="K5538" s="277"/>
    </row>
    <row r="5539" spans="1:11" x14ac:dyDescent="0.15">
      <c r="A5539" s="274">
        <v>5538</v>
      </c>
      <c r="B5539" s="275" t="s">
        <v>7448</v>
      </c>
      <c r="C5539" s="275" t="s">
        <v>457</v>
      </c>
      <c r="D5539" s="275" t="s">
        <v>458</v>
      </c>
      <c r="E5539" s="275" t="s">
        <v>457</v>
      </c>
      <c r="F5539" s="275" t="s">
        <v>457</v>
      </c>
      <c r="G5539" s="275" t="s">
        <v>458</v>
      </c>
      <c r="H5539" s="275" t="str">
        <f>Animation!P92</f>
        <v>Fade On</v>
      </c>
      <c r="I5539" s="275" t="s">
        <v>8312</v>
      </c>
      <c r="J5539" s="275"/>
      <c r="K5539" s="277"/>
    </row>
    <row r="5540" spans="1:11" x14ac:dyDescent="0.15">
      <c r="A5540" s="274">
        <v>5539</v>
      </c>
      <c r="B5540" s="275" t="s">
        <v>7449</v>
      </c>
      <c r="C5540" s="275" t="s">
        <v>457</v>
      </c>
      <c r="D5540" s="275" t="s">
        <v>458</v>
      </c>
      <c r="E5540" s="275" t="s">
        <v>457</v>
      </c>
      <c r="F5540" s="275" t="s">
        <v>457</v>
      </c>
      <c r="G5540" s="275" t="s">
        <v>458</v>
      </c>
      <c r="H5540" s="275" t="str">
        <f>Animation!Q92</f>
        <v>Fade On</v>
      </c>
      <c r="I5540" s="275" t="s">
        <v>8313</v>
      </c>
      <c r="J5540" s="275"/>
      <c r="K5540" s="277"/>
    </row>
    <row r="5541" spans="1:11" x14ac:dyDescent="0.15">
      <c r="A5541" s="274">
        <v>5540</v>
      </c>
      <c r="B5541" s="275" t="s">
        <v>6626</v>
      </c>
      <c r="C5541" s="275" t="s">
        <v>457</v>
      </c>
      <c r="D5541" s="275" t="s">
        <v>6581</v>
      </c>
      <c r="E5541" s="275" t="s">
        <v>457</v>
      </c>
      <c r="F5541" s="275" t="s">
        <v>457</v>
      </c>
      <c r="G5541" s="275" t="s">
        <v>6582</v>
      </c>
      <c r="H5541" s="275" t="str">
        <f>Animation!B9</f>
        <v>-</v>
      </c>
      <c r="I5541" s="275" t="s">
        <v>6912</v>
      </c>
      <c r="J5541" s="275"/>
      <c r="K5541" s="277"/>
    </row>
    <row r="5542" spans="1:11" x14ac:dyDescent="0.15">
      <c r="A5542" s="274">
        <v>5541</v>
      </c>
      <c r="B5542" s="275" t="s">
        <v>6627</v>
      </c>
      <c r="C5542" s="275" t="s">
        <v>457</v>
      </c>
      <c r="D5542" s="275" t="s">
        <v>6581</v>
      </c>
      <c r="E5542" s="275" t="s">
        <v>457</v>
      </c>
      <c r="F5542" s="275" t="s">
        <v>457</v>
      </c>
      <c r="G5542" s="275" t="s">
        <v>6582</v>
      </c>
      <c r="H5542" s="275" t="str">
        <f>Animation!C9</f>
        <v>-</v>
      </c>
      <c r="I5542" s="275" t="s">
        <v>6913</v>
      </c>
      <c r="J5542" s="275"/>
      <c r="K5542" s="277"/>
    </row>
    <row r="5543" spans="1:11" x14ac:dyDescent="0.15">
      <c r="A5543" s="274">
        <v>5542</v>
      </c>
      <c r="B5543" s="275" t="s">
        <v>6628</v>
      </c>
      <c r="C5543" s="275" t="s">
        <v>457</v>
      </c>
      <c r="D5543" s="275" t="s">
        <v>6581</v>
      </c>
      <c r="E5543" s="275" t="s">
        <v>457</v>
      </c>
      <c r="F5543" s="275" t="s">
        <v>457</v>
      </c>
      <c r="G5543" s="275" t="s">
        <v>6582</v>
      </c>
      <c r="H5543" s="275" t="str">
        <f>Animation!D9</f>
        <v>-</v>
      </c>
      <c r="I5543" s="275" t="s">
        <v>6914</v>
      </c>
      <c r="J5543" s="275"/>
      <c r="K5543" s="277"/>
    </row>
    <row r="5544" spans="1:11" x14ac:dyDescent="0.15">
      <c r="A5544" s="274">
        <v>5543</v>
      </c>
      <c r="B5544" s="275" t="s">
        <v>6629</v>
      </c>
      <c r="C5544" s="275" t="s">
        <v>6599</v>
      </c>
      <c r="D5544" s="275" t="s">
        <v>6581</v>
      </c>
      <c r="E5544" s="275" t="s">
        <v>457</v>
      </c>
      <c r="F5544" s="275" t="s">
        <v>457</v>
      </c>
      <c r="G5544" s="275" t="s">
        <v>6582</v>
      </c>
      <c r="H5544" s="275" t="str">
        <f>Animation!E9</f>
        <v>-</v>
      </c>
      <c r="I5544" s="275" t="s">
        <v>6915</v>
      </c>
      <c r="J5544" s="275"/>
      <c r="K5544" s="277"/>
    </row>
    <row r="5545" spans="1:11" x14ac:dyDescent="0.15">
      <c r="A5545" s="274">
        <v>5544</v>
      </c>
      <c r="B5545" s="275" t="s">
        <v>6630</v>
      </c>
      <c r="C5545" s="275" t="s">
        <v>457</v>
      </c>
      <c r="D5545" s="275" t="s">
        <v>6581</v>
      </c>
      <c r="E5545" s="275" t="s">
        <v>457</v>
      </c>
      <c r="F5545" s="275" t="s">
        <v>457</v>
      </c>
      <c r="G5545" s="275" t="s">
        <v>6582</v>
      </c>
      <c r="H5545" s="275" t="str">
        <f>Animation!F9</f>
        <v>-</v>
      </c>
      <c r="I5545" s="275" t="s">
        <v>6916</v>
      </c>
      <c r="J5545" s="275"/>
      <c r="K5545" s="277"/>
    </row>
    <row r="5546" spans="1:11" x14ac:dyDescent="0.15">
      <c r="A5546" s="274">
        <v>5545</v>
      </c>
      <c r="B5546" s="275" t="s">
        <v>6631</v>
      </c>
      <c r="C5546" s="275" t="s">
        <v>457</v>
      </c>
      <c r="D5546" s="275" t="s">
        <v>6581</v>
      </c>
      <c r="E5546" s="275" t="s">
        <v>457</v>
      </c>
      <c r="F5546" s="275" t="s">
        <v>457</v>
      </c>
      <c r="G5546" s="275" t="s">
        <v>6582</v>
      </c>
      <c r="H5546" s="275" t="str">
        <f>Animation!G9</f>
        <v>-</v>
      </c>
      <c r="I5546" s="275" t="s">
        <v>6917</v>
      </c>
      <c r="J5546" s="275"/>
      <c r="K5546" s="277"/>
    </row>
    <row r="5547" spans="1:11" x14ac:dyDescent="0.15">
      <c r="A5547" s="274">
        <v>5546</v>
      </c>
      <c r="B5547" s="275" t="s">
        <v>6632</v>
      </c>
      <c r="C5547" s="275" t="s">
        <v>457</v>
      </c>
      <c r="D5547" s="275" t="s">
        <v>6581</v>
      </c>
      <c r="E5547" s="275" t="s">
        <v>457</v>
      </c>
      <c r="F5547" s="275" t="s">
        <v>6599</v>
      </c>
      <c r="G5547" s="275" t="s">
        <v>6582</v>
      </c>
      <c r="H5547" s="275" t="str">
        <f>Animation!H9</f>
        <v>-</v>
      </c>
      <c r="I5547" s="275" t="s">
        <v>6918</v>
      </c>
      <c r="J5547" s="275"/>
      <c r="K5547" s="277"/>
    </row>
    <row r="5548" spans="1:11" x14ac:dyDescent="0.15">
      <c r="A5548" s="274">
        <v>5547</v>
      </c>
      <c r="B5548" s="275" t="s">
        <v>6633</v>
      </c>
      <c r="C5548" s="275" t="s">
        <v>6594</v>
      </c>
      <c r="D5548" s="275" t="s">
        <v>6581</v>
      </c>
      <c r="E5548" s="275" t="s">
        <v>457</v>
      </c>
      <c r="F5548" s="275" t="s">
        <v>457</v>
      </c>
      <c r="G5548" s="275" t="s">
        <v>6582</v>
      </c>
      <c r="H5548" s="275" t="str">
        <f>Animation!I9</f>
        <v>-</v>
      </c>
      <c r="I5548" s="275" t="s">
        <v>6919</v>
      </c>
      <c r="J5548" s="275"/>
      <c r="K5548" s="277"/>
    </row>
    <row r="5549" spans="1:11" x14ac:dyDescent="0.15">
      <c r="A5549" s="274">
        <v>5548</v>
      </c>
      <c r="B5549" s="275" t="s">
        <v>6634</v>
      </c>
      <c r="C5549" s="275" t="s">
        <v>457</v>
      </c>
      <c r="D5549" s="275" t="s">
        <v>6581</v>
      </c>
      <c r="E5549" s="275" t="s">
        <v>457</v>
      </c>
      <c r="F5549" s="275" t="s">
        <v>6592</v>
      </c>
      <c r="G5549" s="275" t="s">
        <v>6582</v>
      </c>
      <c r="H5549" s="275" t="str">
        <f>Animation!J9</f>
        <v>+</v>
      </c>
      <c r="I5549" s="275" t="s">
        <v>6920</v>
      </c>
      <c r="J5549" s="275"/>
      <c r="K5549" s="277"/>
    </row>
    <row r="5550" spans="1:11" x14ac:dyDescent="0.15">
      <c r="A5550" s="274">
        <v>5549</v>
      </c>
      <c r="B5550" s="275" t="s">
        <v>6635</v>
      </c>
      <c r="C5550" s="275" t="s">
        <v>457</v>
      </c>
      <c r="D5550" s="275" t="s">
        <v>6581</v>
      </c>
      <c r="E5550" s="275" t="s">
        <v>457</v>
      </c>
      <c r="F5550" s="275" t="s">
        <v>457</v>
      </c>
      <c r="G5550" s="275" t="s">
        <v>6582</v>
      </c>
      <c r="H5550" s="275" t="str">
        <f>Animation!K9</f>
        <v>+</v>
      </c>
      <c r="I5550" s="275" t="s">
        <v>6921</v>
      </c>
      <c r="J5550" s="275"/>
      <c r="K5550" s="277"/>
    </row>
    <row r="5551" spans="1:11" x14ac:dyDescent="0.15">
      <c r="A5551" s="274">
        <v>5550</v>
      </c>
      <c r="B5551" s="275" t="s">
        <v>6636</v>
      </c>
      <c r="C5551" s="275" t="s">
        <v>457</v>
      </c>
      <c r="D5551" s="275" t="s">
        <v>6581</v>
      </c>
      <c r="E5551" s="275" t="s">
        <v>457</v>
      </c>
      <c r="F5551" s="275" t="s">
        <v>457</v>
      </c>
      <c r="G5551" s="275" t="s">
        <v>6582</v>
      </c>
      <c r="H5551" s="275" t="str">
        <f>Animation!L9</f>
        <v>+</v>
      </c>
      <c r="I5551" s="275" t="s">
        <v>6922</v>
      </c>
      <c r="J5551" s="275"/>
      <c r="K5551" s="277"/>
    </row>
    <row r="5552" spans="1:11" x14ac:dyDescent="0.15">
      <c r="A5552" s="274">
        <v>5551</v>
      </c>
      <c r="B5552" s="275" t="s">
        <v>6637</v>
      </c>
      <c r="C5552" s="275" t="s">
        <v>457</v>
      </c>
      <c r="D5552" s="275" t="s">
        <v>6581</v>
      </c>
      <c r="E5552" s="275" t="s">
        <v>457</v>
      </c>
      <c r="F5552" s="275" t="s">
        <v>6594</v>
      </c>
      <c r="G5552" s="275" t="s">
        <v>6582</v>
      </c>
      <c r="H5552" s="275" t="str">
        <f>Animation!M9</f>
        <v>+</v>
      </c>
      <c r="I5552" s="275" t="s">
        <v>6923</v>
      </c>
      <c r="J5552" s="275"/>
      <c r="K5552" s="277"/>
    </row>
    <row r="5553" spans="1:11" x14ac:dyDescent="0.15">
      <c r="A5553" s="274">
        <v>5552</v>
      </c>
      <c r="B5553" s="275" t="s">
        <v>6638</v>
      </c>
      <c r="C5553" s="275" t="s">
        <v>457</v>
      </c>
      <c r="D5553" s="275" t="s">
        <v>6581</v>
      </c>
      <c r="E5553" s="275" t="s">
        <v>457</v>
      </c>
      <c r="F5553" s="275" t="s">
        <v>457</v>
      </c>
      <c r="G5553" s="275" t="s">
        <v>6582</v>
      </c>
      <c r="H5553" s="275" t="str">
        <f>Animation!N9</f>
        <v>+</v>
      </c>
      <c r="I5553" s="275" t="s">
        <v>6924</v>
      </c>
      <c r="J5553" s="275"/>
      <c r="K5553" s="277"/>
    </row>
    <row r="5554" spans="1:11" x14ac:dyDescent="0.15">
      <c r="A5554" s="274">
        <v>5553</v>
      </c>
      <c r="B5554" s="275" t="s">
        <v>6639</v>
      </c>
      <c r="C5554" s="275" t="s">
        <v>6599</v>
      </c>
      <c r="D5554" s="275" t="s">
        <v>6581</v>
      </c>
      <c r="E5554" s="275" t="s">
        <v>457</v>
      </c>
      <c r="F5554" s="275" t="s">
        <v>457</v>
      </c>
      <c r="G5554" s="275" t="s">
        <v>6582</v>
      </c>
      <c r="H5554" s="275" t="str">
        <f>Animation!O9</f>
        <v>+</v>
      </c>
      <c r="I5554" s="275" t="s">
        <v>6925</v>
      </c>
      <c r="J5554" s="275"/>
      <c r="K5554" s="277"/>
    </row>
    <row r="5555" spans="1:11" x14ac:dyDescent="0.15">
      <c r="A5555" s="274">
        <v>5554</v>
      </c>
      <c r="B5555" s="275" t="s">
        <v>6640</v>
      </c>
      <c r="C5555" s="275" t="s">
        <v>457</v>
      </c>
      <c r="D5555" s="275" t="s">
        <v>6581</v>
      </c>
      <c r="E5555" s="275" t="s">
        <v>457</v>
      </c>
      <c r="F5555" s="275" t="s">
        <v>457</v>
      </c>
      <c r="G5555" s="275" t="s">
        <v>6582</v>
      </c>
      <c r="H5555" s="275" t="str">
        <f>Animation!P9</f>
        <v>+</v>
      </c>
      <c r="I5555" s="275" t="s">
        <v>6926</v>
      </c>
      <c r="J5555" s="275"/>
      <c r="K5555" s="277"/>
    </row>
    <row r="5556" spans="1:11" x14ac:dyDescent="0.15">
      <c r="A5556" s="274">
        <v>5555</v>
      </c>
      <c r="B5556" s="275" t="s">
        <v>6641</v>
      </c>
      <c r="C5556" s="275" t="s">
        <v>457</v>
      </c>
      <c r="D5556" s="275" t="s">
        <v>6581</v>
      </c>
      <c r="E5556" s="275" t="s">
        <v>457</v>
      </c>
      <c r="F5556" s="275" t="s">
        <v>457</v>
      </c>
      <c r="G5556" s="275" t="s">
        <v>6582</v>
      </c>
      <c r="H5556" s="275" t="str">
        <f>Animation!Q9</f>
        <v>+</v>
      </c>
      <c r="I5556" s="275" t="s">
        <v>6927</v>
      </c>
      <c r="J5556" s="275"/>
      <c r="K5556" s="277"/>
    </row>
    <row r="5557" spans="1:11" x14ac:dyDescent="0.15">
      <c r="A5557" s="274">
        <v>5556</v>
      </c>
      <c r="B5557" s="275" t="s">
        <v>7450</v>
      </c>
      <c r="C5557" s="275" t="s">
        <v>457</v>
      </c>
      <c r="D5557" s="275" t="s">
        <v>458</v>
      </c>
      <c r="E5557" s="275" t="s">
        <v>457</v>
      </c>
      <c r="F5557" s="275" t="s">
        <v>457</v>
      </c>
      <c r="G5557" s="275" t="s">
        <v>458</v>
      </c>
      <c r="H5557" s="275" t="str">
        <f>Animation!B37</f>
        <v>-</v>
      </c>
      <c r="I5557" s="275" t="s">
        <v>8314</v>
      </c>
      <c r="J5557" s="275"/>
      <c r="K5557" s="277"/>
    </row>
    <row r="5558" spans="1:11" x14ac:dyDescent="0.15">
      <c r="A5558" s="274">
        <v>5557</v>
      </c>
      <c r="B5558" s="275" t="s">
        <v>7451</v>
      </c>
      <c r="C5558" s="275" t="s">
        <v>457</v>
      </c>
      <c r="D5558" s="275" t="s">
        <v>458</v>
      </c>
      <c r="E5558" s="275" t="s">
        <v>457</v>
      </c>
      <c r="F5558" s="275" t="s">
        <v>457</v>
      </c>
      <c r="G5558" s="275" t="s">
        <v>458</v>
      </c>
      <c r="H5558" s="275" t="str">
        <f>Animation!C37</f>
        <v>-</v>
      </c>
      <c r="I5558" s="275" t="s">
        <v>8315</v>
      </c>
      <c r="J5558" s="275"/>
      <c r="K5558" s="277"/>
    </row>
    <row r="5559" spans="1:11" x14ac:dyDescent="0.15">
      <c r="A5559" s="274">
        <v>5558</v>
      </c>
      <c r="B5559" s="275" t="s">
        <v>7452</v>
      </c>
      <c r="C5559" s="275" t="s">
        <v>457</v>
      </c>
      <c r="D5559" s="275" t="s">
        <v>458</v>
      </c>
      <c r="E5559" s="275" t="s">
        <v>457</v>
      </c>
      <c r="F5559" s="275" t="s">
        <v>457</v>
      </c>
      <c r="G5559" s="275" t="s">
        <v>458</v>
      </c>
      <c r="H5559" s="275" t="str">
        <f>Animation!D37</f>
        <v>-</v>
      </c>
      <c r="I5559" s="275" t="s">
        <v>8316</v>
      </c>
      <c r="J5559" s="275"/>
      <c r="K5559" s="277"/>
    </row>
    <row r="5560" spans="1:11" x14ac:dyDescent="0.15">
      <c r="A5560" s="274">
        <v>5559</v>
      </c>
      <c r="B5560" s="275" t="s">
        <v>7453</v>
      </c>
      <c r="C5560" s="275" t="s">
        <v>457</v>
      </c>
      <c r="D5560" s="275" t="s">
        <v>458</v>
      </c>
      <c r="E5560" s="275" t="s">
        <v>457</v>
      </c>
      <c r="F5560" s="275" t="s">
        <v>457</v>
      </c>
      <c r="G5560" s="275" t="s">
        <v>458</v>
      </c>
      <c r="H5560" s="275" t="str">
        <f>Animation!E37</f>
        <v>-</v>
      </c>
      <c r="I5560" s="275" t="s">
        <v>8317</v>
      </c>
      <c r="J5560" s="275"/>
      <c r="K5560" s="277"/>
    </row>
    <row r="5561" spans="1:11" x14ac:dyDescent="0.15">
      <c r="A5561" s="274">
        <v>5560</v>
      </c>
      <c r="B5561" s="275" t="s">
        <v>7454</v>
      </c>
      <c r="C5561" s="275" t="s">
        <v>457</v>
      </c>
      <c r="D5561" s="275" t="s">
        <v>458</v>
      </c>
      <c r="E5561" s="275" t="s">
        <v>457</v>
      </c>
      <c r="F5561" s="275" t="s">
        <v>457</v>
      </c>
      <c r="G5561" s="275" t="s">
        <v>458</v>
      </c>
      <c r="H5561" s="275" t="str">
        <f>Animation!F37</f>
        <v>-</v>
      </c>
      <c r="I5561" s="275" t="s">
        <v>8318</v>
      </c>
      <c r="J5561" s="275"/>
      <c r="K5561" s="277"/>
    </row>
    <row r="5562" spans="1:11" x14ac:dyDescent="0.15">
      <c r="A5562" s="274">
        <v>5561</v>
      </c>
      <c r="B5562" s="275" t="s">
        <v>7455</v>
      </c>
      <c r="C5562" s="275" t="s">
        <v>457</v>
      </c>
      <c r="D5562" s="275" t="s">
        <v>458</v>
      </c>
      <c r="E5562" s="275" t="s">
        <v>457</v>
      </c>
      <c r="F5562" s="275" t="s">
        <v>457</v>
      </c>
      <c r="G5562" s="275" t="s">
        <v>458</v>
      </c>
      <c r="H5562" s="275" t="str">
        <f>Animation!G37</f>
        <v>-</v>
      </c>
      <c r="I5562" s="275" t="s">
        <v>8319</v>
      </c>
      <c r="J5562" s="275"/>
      <c r="K5562" s="277"/>
    </row>
    <row r="5563" spans="1:11" x14ac:dyDescent="0.15">
      <c r="A5563" s="274">
        <v>5562</v>
      </c>
      <c r="B5563" s="275" t="s">
        <v>7456</v>
      </c>
      <c r="C5563" s="275" t="s">
        <v>457</v>
      </c>
      <c r="D5563" s="275" t="s">
        <v>458</v>
      </c>
      <c r="E5563" s="275" t="s">
        <v>457</v>
      </c>
      <c r="F5563" s="275" t="s">
        <v>457</v>
      </c>
      <c r="G5563" s="275" t="s">
        <v>458</v>
      </c>
      <c r="H5563" s="275" t="str">
        <f>Animation!H37</f>
        <v>-</v>
      </c>
      <c r="I5563" s="275" t="s">
        <v>8320</v>
      </c>
      <c r="J5563" s="275"/>
      <c r="K5563" s="277"/>
    </row>
    <row r="5564" spans="1:11" x14ac:dyDescent="0.15">
      <c r="A5564" s="274">
        <v>5563</v>
      </c>
      <c r="B5564" s="275" t="s">
        <v>7457</v>
      </c>
      <c r="C5564" s="275" t="s">
        <v>457</v>
      </c>
      <c r="D5564" s="275" t="s">
        <v>458</v>
      </c>
      <c r="E5564" s="275" t="s">
        <v>457</v>
      </c>
      <c r="F5564" s="275" t="s">
        <v>457</v>
      </c>
      <c r="G5564" s="275" t="s">
        <v>458</v>
      </c>
      <c r="H5564" s="275" t="str">
        <f>Animation!I37</f>
        <v>-</v>
      </c>
      <c r="I5564" s="275" t="s">
        <v>8321</v>
      </c>
      <c r="J5564" s="275"/>
      <c r="K5564" s="277"/>
    </row>
    <row r="5565" spans="1:11" x14ac:dyDescent="0.15">
      <c r="A5565" s="274">
        <v>5564</v>
      </c>
      <c r="B5565" s="275" t="s">
        <v>7458</v>
      </c>
      <c r="C5565" s="275" t="s">
        <v>457</v>
      </c>
      <c r="D5565" s="275" t="s">
        <v>458</v>
      </c>
      <c r="E5565" s="275" t="s">
        <v>457</v>
      </c>
      <c r="F5565" s="275" t="s">
        <v>457</v>
      </c>
      <c r="G5565" s="275" t="s">
        <v>458</v>
      </c>
      <c r="H5565" s="275" t="str">
        <f>Animation!J37</f>
        <v>+</v>
      </c>
      <c r="I5565" s="275" t="s">
        <v>8322</v>
      </c>
      <c r="J5565" s="275"/>
      <c r="K5565" s="277"/>
    </row>
    <row r="5566" spans="1:11" x14ac:dyDescent="0.15">
      <c r="A5566" s="274">
        <v>5565</v>
      </c>
      <c r="B5566" s="275" t="s">
        <v>7459</v>
      </c>
      <c r="C5566" s="275" t="s">
        <v>457</v>
      </c>
      <c r="D5566" s="275" t="s">
        <v>458</v>
      </c>
      <c r="E5566" s="275" t="s">
        <v>457</v>
      </c>
      <c r="F5566" s="275" t="s">
        <v>457</v>
      </c>
      <c r="G5566" s="275" t="s">
        <v>458</v>
      </c>
      <c r="H5566" s="275" t="str">
        <f>Animation!K37</f>
        <v>+</v>
      </c>
      <c r="I5566" s="275" t="s">
        <v>8323</v>
      </c>
      <c r="J5566" s="275"/>
      <c r="K5566" s="277"/>
    </row>
    <row r="5567" spans="1:11" x14ac:dyDescent="0.15">
      <c r="A5567" s="274">
        <v>5566</v>
      </c>
      <c r="B5567" s="275" t="s">
        <v>7460</v>
      </c>
      <c r="C5567" s="275" t="s">
        <v>457</v>
      </c>
      <c r="D5567" s="275" t="s">
        <v>458</v>
      </c>
      <c r="E5567" s="275" t="s">
        <v>457</v>
      </c>
      <c r="F5567" s="275" t="s">
        <v>457</v>
      </c>
      <c r="G5567" s="275" t="s">
        <v>458</v>
      </c>
      <c r="H5567" s="275" t="str">
        <f>Animation!L37</f>
        <v>+</v>
      </c>
      <c r="I5567" s="275" t="s">
        <v>8324</v>
      </c>
      <c r="J5567" s="275"/>
      <c r="K5567" s="277"/>
    </row>
    <row r="5568" spans="1:11" x14ac:dyDescent="0.15">
      <c r="A5568" s="274">
        <v>5567</v>
      </c>
      <c r="B5568" s="275" t="s">
        <v>7461</v>
      </c>
      <c r="C5568" s="275" t="s">
        <v>457</v>
      </c>
      <c r="D5568" s="275" t="s">
        <v>458</v>
      </c>
      <c r="E5568" s="275" t="s">
        <v>457</v>
      </c>
      <c r="F5568" s="275" t="s">
        <v>457</v>
      </c>
      <c r="G5568" s="275" t="s">
        <v>458</v>
      </c>
      <c r="H5568" s="275" t="str">
        <f>Animation!M37</f>
        <v>+</v>
      </c>
      <c r="I5568" s="275" t="s">
        <v>8325</v>
      </c>
      <c r="J5568" s="275"/>
      <c r="K5568" s="277"/>
    </row>
    <row r="5569" spans="1:11" x14ac:dyDescent="0.15">
      <c r="A5569" s="274">
        <v>5568</v>
      </c>
      <c r="B5569" s="275" t="s">
        <v>7462</v>
      </c>
      <c r="C5569" s="275" t="s">
        <v>457</v>
      </c>
      <c r="D5569" s="275" t="s">
        <v>458</v>
      </c>
      <c r="E5569" s="275" t="s">
        <v>457</v>
      </c>
      <c r="F5569" s="275" t="s">
        <v>457</v>
      </c>
      <c r="G5569" s="275" t="s">
        <v>458</v>
      </c>
      <c r="H5569" s="275" t="str">
        <f>Animation!N37</f>
        <v>+</v>
      </c>
      <c r="I5569" s="275" t="s">
        <v>8326</v>
      </c>
      <c r="J5569" s="275"/>
      <c r="K5569" s="277"/>
    </row>
    <row r="5570" spans="1:11" x14ac:dyDescent="0.15">
      <c r="A5570" s="274">
        <v>5569</v>
      </c>
      <c r="B5570" s="275" t="s">
        <v>7463</v>
      </c>
      <c r="C5570" s="275" t="s">
        <v>457</v>
      </c>
      <c r="D5570" s="275" t="s">
        <v>458</v>
      </c>
      <c r="E5570" s="275" t="s">
        <v>457</v>
      </c>
      <c r="F5570" s="275" t="s">
        <v>457</v>
      </c>
      <c r="G5570" s="275" t="s">
        <v>458</v>
      </c>
      <c r="H5570" s="275" t="str">
        <f>Animation!O37</f>
        <v>+</v>
      </c>
      <c r="I5570" s="275" t="s">
        <v>8327</v>
      </c>
      <c r="J5570" s="275"/>
      <c r="K5570" s="277"/>
    </row>
    <row r="5571" spans="1:11" x14ac:dyDescent="0.15">
      <c r="A5571" s="274">
        <v>5570</v>
      </c>
      <c r="B5571" s="275" t="s">
        <v>7464</v>
      </c>
      <c r="C5571" s="275" t="s">
        <v>457</v>
      </c>
      <c r="D5571" s="275" t="s">
        <v>458</v>
      </c>
      <c r="E5571" s="275" t="s">
        <v>457</v>
      </c>
      <c r="F5571" s="275" t="s">
        <v>457</v>
      </c>
      <c r="G5571" s="275" t="s">
        <v>458</v>
      </c>
      <c r="H5571" s="275" t="str">
        <f>Animation!P37</f>
        <v>+</v>
      </c>
      <c r="I5571" s="275" t="s">
        <v>8328</v>
      </c>
      <c r="J5571" s="275"/>
      <c r="K5571" s="277"/>
    </row>
    <row r="5572" spans="1:11" x14ac:dyDescent="0.15">
      <c r="A5572" s="274">
        <v>5571</v>
      </c>
      <c r="B5572" s="275" t="s">
        <v>7465</v>
      </c>
      <c r="C5572" s="275" t="s">
        <v>457</v>
      </c>
      <c r="D5572" s="275" t="s">
        <v>458</v>
      </c>
      <c r="E5572" s="275" t="s">
        <v>457</v>
      </c>
      <c r="F5572" s="275" t="s">
        <v>457</v>
      </c>
      <c r="G5572" s="275" t="s">
        <v>458</v>
      </c>
      <c r="H5572" s="275" t="str">
        <f>Animation!Q37</f>
        <v>+</v>
      </c>
      <c r="I5572" s="275" t="s">
        <v>8329</v>
      </c>
      <c r="J5572" s="275"/>
      <c r="K5572" s="277"/>
    </row>
    <row r="5573" spans="1:11" x14ac:dyDescent="0.15">
      <c r="A5573" s="274">
        <v>5572</v>
      </c>
      <c r="B5573" s="275" t="s">
        <v>7466</v>
      </c>
      <c r="C5573" s="275" t="s">
        <v>457</v>
      </c>
      <c r="D5573" s="275" t="s">
        <v>458</v>
      </c>
      <c r="E5573" s="275" t="s">
        <v>457</v>
      </c>
      <c r="F5573" s="275" t="s">
        <v>457</v>
      </c>
      <c r="G5573" s="275" t="s">
        <v>458</v>
      </c>
      <c r="H5573" s="275" t="str">
        <f>Animation!B65</f>
        <v>-</v>
      </c>
      <c r="I5573" s="275" t="s">
        <v>8330</v>
      </c>
      <c r="J5573" s="275"/>
      <c r="K5573" s="277"/>
    </row>
    <row r="5574" spans="1:11" x14ac:dyDescent="0.15">
      <c r="A5574" s="274">
        <v>5573</v>
      </c>
      <c r="B5574" s="275" t="s">
        <v>7467</v>
      </c>
      <c r="C5574" s="275" t="s">
        <v>457</v>
      </c>
      <c r="D5574" s="275" t="s">
        <v>458</v>
      </c>
      <c r="E5574" s="275" t="s">
        <v>457</v>
      </c>
      <c r="F5574" s="275" t="s">
        <v>457</v>
      </c>
      <c r="G5574" s="275" t="s">
        <v>458</v>
      </c>
      <c r="H5574" s="275" t="str">
        <f>Animation!C65</f>
        <v>-</v>
      </c>
      <c r="I5574" s="275" t="s">
        <v>8331</v>
      </c>
      <c r="J5574" s="275"/>
      <c r="K5574" s="277"/>
    </row>
    <row r="5575" spans="1:11" x14ac:dyDescent="0.15">
      <c r="A5575" s="274">
        <v>5574</v>
      </c>
      <c r="B5575" s="275" t="s">
        <v>7468</v>
      </c>
      <c r="C5575" s="275" t="s">
        <v>457</v>
      </c>
      <c r="D5575" s="275" t="s">
        <v>458</v>
      </c>
      <c r="E5575" s="275" t="s">
        <v>457</v>
      </c>
      <c r="F5575" s="275" t="s">
        <v>457</v>
      </c>
      <c r="G5575" s="275" t="s">
        <v>458</v>
      </c>
      <c r="H5575" s="275" t="str">
        <f>Animation!D65</f>
        <v>-</v>
      </c>
      <c r="I5575" s="275" t="s">
        <v>8332</v>
      </c>
      <c r="J5575" s="275"/>
      <c r="K5575" s="277"/>
    </row>
    <row r="5576" spans="1:11" x14ac:dyDescent="0.15">
      <c r="A5576" s="274">
        <v>5575</v>
      </c>
      <c r="B5576" s="275" t="s">
        <v>7469</v>
      </c>
      <c r="C5576" s="275" t="s">
        <v>457</v>
      </c>
      <c r="D5576" s="275" t="s">
        <v>458</v>
      </c>
      <c r="E5576" s="275" t="s">
        <v>457</v>
      </c>
      <c r="F5576" s="275" t="s">
        <v>457</v>
      </c>
      <c r="G5576" s="275" t="s">
        <v>458</v>
      </c>
      <c r="H5576" s="275" t="str">
        <f>Animation!E65</f>
        <v>-</v>
      </c>
      <c r="I5576" s="275" t="s">
        <v>8333</v>
      </c>
      <c r="J5576" s="275"/>
      <c r="K5576" s="277"/>
    </row>
    <row r="5577" spans="1:11" x14ac:dyDescent="0.15">
      <c r="A5577" s="274">
        <v>5576</v>
      </c>
      <c r="B5577" s="275" t="s">
        <v>7470</v>
      </c>
      <c r="C5577" s="275" t="s">
        <v>457</v>
      </c>
      <c r="D5577" s="275" t="s">
        <v>458</v>
      </c>
      <c r="E5577" s="275" t="s">
        <v>457</v>
      </c>
      <c r="F5577" s="275" t="s">
        <v>457</v>
      </c>
      <c r="G5577" s="275" t="s">
        <v>458</v>
      </c>
      <c r="H5577" s="275" t="str">
        <f>Animation!F65</f>
        <v>-</v>
      </c>
      <c r="I5577" s="275" t="s">
        <v>8334</v>
      </c>
      <c r="J5577" s="275"/>
      <c r="K5577" s="277"/>
    </row>
    <row r="5578" spans="1:11" x14ac:dyDescent="0.15">
      <c r="A5578" s="274">
        <v>5577</v>
      </c>
      <c r="B5578" s="275" t="s">
        <v>7471</v>
      </c>
      <c r="C5578" s="275" t="s">
        <v>457</v>
      </c>
      <c r="D5578" s="275" t="s">
        <v>458</v>
      </c>
      <c r="E5578" s="275" t="s">
        <v>457</v>
      </c>
      <c r="F5578" s="275" t="s">
        <v>457</v>
      </c>
      <c r="G5578" s="275" t="s">
        <v>458</v>
      </c>
      <c r="H5578" s="275" t="str">
        <f>Animation!G65</f>
        <v>-</v>
      </c>
      <c r="I5578" s="275" t="s">
        <v>8335</v>
      </c>
      <c r="J5578" s="275"/>
      <c r="K5578" s="277"/>
    </row>
    <row r="5579" spans="1:11" x14ac:dyDescent="0.15">
      <c r="A5579" s="274">
        <v>5578</v>
      </c>
      <c r="B5579" s="275" t="s">
        <v>7472</v>
      </c>
      <c r="C5579" s="275" t="s">
        <v>457</v>
      </c>
      <c r="D5579" s="275" t="s">
        <v>458</v>
      </c>
      <c r="E5579" s="275" t="s">
        <v>457</v>
      </c>
      <c r="F5579" s="275" t="s">
        <v>457</v>
      </c>
      <c r="G5579" s="275" t="s">
        <v>458</v>
      </c>
      <c r="H5579" s="275" t="str">
        <f>Animation!H65</f>
        <v>-</v>
      </c>
      <c r="I5579" s="275" t="s">
        <v>8336</v>
      </c>
      <c r="J5579" s="275"/>
      <c r="K5579" s="277"/>
    </row>
    <row r="5580" spans="1:11" x14ac:dyDescent="0.15">
      <c r="A5580" s="274">
        <v>5579</v>
      </c>
      <c r="B5580" s="275" t="s">
        <v>7473</v>
      </c>
      <c r="C5580" s="275" t="s">
        <v>457</v>
      </c>
      <c r="D5580" s="275" t="s">
        <v>458</v>
      </c>
      <c r="E5580" s="275" t="s">
        <v>457</v>
      </c>
      <c r="F5580" s="275" t="s">
        <v>457</v>
      </c>
      <c r="G5580" s="275" t="s">
        <v>458</v>
      </c>
      <c r="H5580" s="275" t="str">
        <f>Animation!I65</f>
        <v>-</v>
      </c>
      <c r="I5580" s="275" t="s">
        <v>8337</v>
      </c>
      <c r="J5580" s="275"/>
      <c r="K5580" s="277"/>
    </row>
    <row r="5581" spans="1:11" x14ac:dyDescent="0.15">
      <c r="A5581" s="274">
        <v>5580</v>
      </c>
      <c r="B5581" s="275" t="s">
        <v>7474</v>
      </c>
      <c r="C5581" s="275" t="s">
        <v>457</v>
      </c>
      <c r="D5581" s="275" t="s">
        <v>458</v>
      </c>
      <c r="E5581" s="275" t="s">
        <v>457</v>
      </c>
      <c r="F5581" s="275" t="s">
        <v>457</v>
      </c>
      <c r="G5581" s="275" t="s">
        <v>458</v>
      </c>
      <c r="H5581" s="275" t="str">
        <f>Animation!J65</f>
        <v>+</v>
      </c>
      <c r="I5581" s="275" t="s">
        <v>8338</v>
      </c>
      <c r="J5581" s="275"/>
      <c r="K5581" s="277"/>
    </row>
    <row r="5582" spans="1:11" x14ac:dyDescent="0.15">
      <c r="A5582" s="274">
        <v>5581</v>
      </c>
      <c r="B5582" s="275" t="s">
        <v>7475</v>
      </c>
      <c r="C5582" s="275" t="s">
        <v>457</v>
      </c>
      <c r="D5582" s="275" t="s">
        <v>458</v>
      </c>
      <c r="E5582" s="275" t="s">
        <v>457</v>
      </c>
      <c r="F5582" s="275" t="s">
        <v>457</v>
      </c>
      <c r="G5582" s="275" t="s">
        <v>458</v>
      </c>
      <c r="H5582" s="275" t="str">
        <f>Animation!K65</f>
        <v>+</v>
      </c>
      <c r="I5582" s="275" t="s">
        <v>8339</v>
      </c>
      <c r="J5582" s="275"/>
      <c r="K5582" s="277"/>
    </row>
    <row r="5583" spans="1:11" x14ac:dyDescent="0.15">
      <c r="A5583" s="274">
        <v>5582</v>
      </c>
      <c r="B5583" s="275" t="s">
        <v>7476</v>
      </c>
      <c r="C5583" s="275" t="s">
        <v>457</v>
      </c>
      <c r="D5583" s="275" t="s">
        <v>458</v>
      </c>
      <c r="E5583" s="275" t="s">
        <v>457</v>
      </c>
      <c r="F5583" s="275" t="s">
        <v>457</v>
      </c>
      <c r="G5583" s="275" t="s">
        <v>458</v>
      </c>
      <c r="H5583" s="275" t="str">
        <f>Animation!L65</f>
        <v>+</v>
      </c>
      <c r="I5583" s="275" t="s">
        <v>8340</v>
      </c>
      <c r="J5583" s="275"/>
      <c r="K5583" s="277"/>
    </row>
    <row r="5584" spans="1:11" x14ac:dyDescent="0.15">
      <c r="A5584" s="274">
        <v>5583</v>
      </c>
      <c r="B5584" s="275" t="s">
        <v>7477</v>
      </c>
      <c r="C5584" s="275" t="s">
        <v>457</v>
      </c>
      <c r="D5584" s="275" t="s">
        <v>458</v>
      </c>
      <c r="E5584" s="275" t="s">
        <v>457</v>
      </c>
      <c r="F5584" s="275" t="s">
        <v>457</v>
      </c>
      <c r="G5584" s="275" t="s">
        <v>458</v>
      </c>
      <c r="H5584" s="275" t="str">
        <f>Animation!M65</f>
        <v>+</v>
      </c>
      <c r="I5584" s="275" t="s">
        <v>8341</v>
      </c>
      <c r="J5584" s="275"/>
      <c r="K5584" s="277"/>
    </row>
    <row r="5585" spans="1:11" x14ac:dyDescent="0.15">
      <c r="A5585" s="274">
        <v>5584</v>
      </c>
      <c r="B5585" s="275" t="s">
        <v>7478</v>
      </c>
      <c r="C5585" s="275" t="s">
        <v>457</v>
      </c>
      <c r="D5585" s="275" t="s">
        <v>458</v>
      </c>
      <c r="E5585" s="275" t="s">
        <v>457</v>
      </c>
      <c r="F5585" s="275" t="s">
        <v>457</v>
      </c>
      <c r="G5585" s="275" t="s">
        <v>458</v>
      </c>
      <c r="H5585" s="275" t="str">
        <f>Animation!N65</f>
        <v>+</v>
      </c>
      <c r="I5585" s="275" t="s">
        <v>8342</v>
      </c>
      <c r="J5585" s="275"/>
      <c r="K5585" s="277"/>
    </row>
    <row r="5586" spans="1:11" x14ac:dyDescent="0.15">
      <c r="A5586" s="274">
        <v>5585</v>
      </c>
      <c r="B5586" s="275" t="s">
        <v>7479</v>
      </c>
      <c r="C5586" s="275" t="s">
        <v>457</v>
      </c>
      <c r="D5586" s="275" t="s">
        <v>458</v>
      </c>
      <c r="E5586" s="275" t="s">
        <v>457</v>
      </c>
      <c r="F5586" s="275" t="s">
        <v>457</v>
      </c>
      <c r="G5586" s="275" t="s">
        <v>458</v>
      </c>
      <c r="H5586" s="275" t="str">
        <f>Animation!O65</f>
        <v>+</v>
      </c>
      <c r="I5586" s="275" t="s">
        <v>8343</v>
      </c>
      <c r="J5586" s="275"/>
      <c r="K5586" s="277"/>
    </row>
    <row r="5587" spans="1:11" x14ac:dyDescent="0.15">
      <c r="A5587" s="274">
        <v>5586</v>
      </c>
      <c r="B5587" s="275" t="s">
        <v>7480</v>
      </c>
      <c r="C5587" s="275" t="s">
        <v>457</v>
      </c>
      <c r="D5587" s="275" t="s">
        <v>458</v>
      </c>
      <c r="E5587" s="275" t="s">
        <v>457</v>
      </c>
      <c r="F5587" s="275" t="s">
        <v>457</v>
      </c>
      <c r="G5587" s="275" t="s">
        <v>458</v>
      </c>
      <c r="H5587" s="275" t="str">
        <f>Animation!P65</f>
        <v>+</v>
      </c>
      <c r="I5587" s="275" t="s">
        <v>8344</v>
      </c>
      <c r="J5587" s="275"/>
      <c r="K5587" s="277"/>
    </row>
    <row r="5588" spans="1:11" x14ac:dyDescent="0.15">
      <c r="A5588" s="274">
        <v>5587</v>
      </c>
      <c r="B5588" s="275" t="s">
        <v>7481</v>
      </c>
      <c r="C5588" s="275" t="s">
        <v>457</v>
      </c>
      <c r="D5588" s="275" t="s">
        <v>458</v>
      </c>
      <c r="E5588" s="275" t="s">
        <v>457</v>
      </c>
      <c r="F5588" s="275" t="s">
        <v>457</v>
      </c>
      <c r="G5588" s="275" t="s">
        <v>458</v>
      </c>
      <c r="H5588" s="275" t="str">
        <f>Animation!Q65</f>
        <v>+</v>
      </c>
      <c r="I5588" s="275" t="s">
        <v>8345</v>
      </c>
      <c r="J5588" s="275"/>
      <c r="K5588" s="277"/>
    </row>
    <row r="5589" spans="1:11" x14ac:dyDescent="0.15">
      <c r="A5589" s="274">
        <v>5588</v>
      </c>
      <c r="B5589" s="275" t="s">
        <v>7482</v>
      </c>
      <c r="C5589" s="275" t="s">
        <v>457</v>
      </c>
      <c r="D5589" s="275" t="s">
        <v>458</v>
      </c>
      <c r="E5589" s="275" t="s">
        <v>457</v>
      </c>
      <c r="F5589" s="275" t="s">
        <v>457</v>
      </c>
      <c r="G5589" s="275" t="s">
        <v>458</v>
      </c>
      <c r="H5589" s="275" t="str">
        <f>Animation!B93</f>
        <v>-</v>
      </c>
      <c r="I5589" s="275" t="s">
        <v>8346</v>
      </c>
      <c r="J5589" s="275"/>
      <c r="K5589" s="277"/>
    </row>
    <row r="5590" spans="1:11" x14ac:dyDescent="0.15">
      <c r="A5590" s="274">
        <v>5589</v>
      </c>
      <c r="B5590" s="275" t="s">
        <v>7483</v>
      </c>
      <c r="C5590" s="275" t="s">
        <v>457</v>
      </c>
      <c r="D5590" s="275" t="s">
        <v>458</v>
      </c>
      <c r="E5590" s="275" t="s">
        <v>457</v>
      </c>
      <c r="F5590" s="275" t="s">
        <v>457</v>
      </c>
      <c r="G5590" s="275" t="s">
        <v>458</v>
      </c>
      <c r="H5590" s="275" t="str">
        <f>Animation!C93</f>
        <v>-</v>
      </c>
      <c r="I5590" s="275" t="s">
        <v>8347</v>
      </c>
      <c r="J5590" s="275"/>
      <c r="K5590" s="277"/>
    </row>
    <row r="5591" spans="1:11" x14ac:dyDescent="0.15">
      <c r="A5591" s="274">
        <v>5590</v>
      </c>
      <c r="B5591" s="275" t="s">
        <v>7484</v>
      </c>
      <c r="C5591" s="275" t="s">
        <v>457</v>
      </c>
      <c r="D5591" s="275" t="s">
        <v>458</v>
      </c>
      <c r="E5591" s="275" t="s">
        <v>457</v>
      </c>
      <c r="F5591" s="275" t="s">
        <v>457</v>
      </c>
      <c r="G5591" s="275" t="s">
        <v>458</v>
      </c>
      <c r="H5591" s="275" t="str">
        <f>Animation!D93</f>
        <v>-</v>
      </c>
      <c r="I5591" s="275" t="s">
        <v>8348</v>
      </c>
      <c r="J5591" s="275"/>
      <c r="K5591" s="277"/>
    </row>
    <row r="5592" spans="1:11" x14ac:dyDescent="0.15">
      <c r="A5592" s="274">
        <v>5591</v>
      </c>
      <c r="B5592" s="275" t="s">
        <v>7485</v>
      </c>
      <c r="C5592" s="275" t="s">
        <v>457</v>
      </c>
      <c r="D5592" s="275" t="s">
        <v>458</v>
      </c>
      <c r="E5592" s="275" t="s">
        <v>457</v>
      </c>
      <c r="F5592" s="275" t="s">
        <v>457</v>
      </c>
      <c r="G5592" s="275" t="s">
        <v>458</v>
      </c>
      <c r="H5592" s="275" t="str">
        <f>Animation!E93</f>
        <v>-</v>
      </c>
      <c r="I5592" s="275" t="s">
        <v>8349</v>
      </c>
      <c r="J5592" s="275"/>
      <c r="K5592" s="277"/>
    </row>
    <row r="5593" spans="1:11" x14ac:dyDescent="0.15">
      <c r="A5593" s="274">
        <v>5592</v>
      </c>
      <c r="B5593" s="275" t="s">
        <v>7486</v>
      </c>
      <c r="C5593" s="275" t="s">
        <v>457</v>
      </c>
      <c r="D5593" s="275" t="s">
        <v>458</v>
      </c>
      <c r="E5593" s="275" t="s">
        <v>457</v>
      </c>
      <c r="F5593" s="275" t="s">
        <v>457</v>
      </c>
      <c r="G5593" s="275" t="s">
        <v>458</v>
      </c>
      <c r="H5593" s="275" t="str">
        <f>Animation!F93</f>
        <v>-</v>
      </c>
      <c r="I5593" s="275" t="s">
        <v>8350</v>
      </c>
      <c r="J5593" s="275"/>
      <c r="K5593" s="277"/>
    </row>
    <row r="5594" spans="1:11" x14ac:dyDescent="0.15">
      <c r="A5594" s="274">
        <v>5593</v>
      </c>
      <c r="B5594" s="275" t="s">
        <v>7487</v>
      </c>
      <c r="C5594" s="275" t="s">
        <v>457</v>
      </c>
      <c r="D5594" s="275" t="s">
        <v>458</v>
      </c>
      <c r="E5594" s="275" t="s">
        <v>457</v>
      </c>
      <c r="F5594" s="275" t="s">
        <v>457</v>
      </c>
      <c r="G5594" s="275" t="s">
        <v>458</v>
      </c>
      <c r="H5594" s="275" t="str">
        <f>Animation!G93</f>
        <v>-</v>
      </c>
      <c r="I5594" s="275" t="s">
        <v>8351</v>
      </c>
      <c r="J5594" s="275"/>
      <c r="K5594" s="277"/>
    </row>
    <row r="5595" spans="1:11" x14ac:dyDescent="0.15">
      <c r="A5595" s="274">
        <v>5594</v>
      </c>
      <c r="B5595" s="275" t="s">
        <v>7488</v>
      </c>
      <c r="C5595" s="275" t="s">
        <v>457</v>
      </c>
      <c r="D5595" s="275" t="s">
        <v>458</v>
      </c>
      <c r="E5595" s="275" t="s">
        <v>457</v>
      </c>
      <c r="F5595" s="275" t="s">
        <v>457</v>
      </c>
      <c r="G5595" s="275" t="s">
        <v>458</v>
      </c>
      <c r="H5595" s="275" t="str">
        <f>Animation!H93</f>
        <v>-</v>
      </c>
      <c r="I5595" s="275" t="s">
        <v>8352</v>
      </c>
      <c r="J5595" s="275"/>
      <c r="K5595" s="277"/>
    </row>
    <row r="5596" spans="1:11" x14ac:dyDescent="0.15">
      <c r="A5596" s="274">
        <v>5595</v>
      </c>
      <c r="B5596" s="275" t="s">
        <v>7489</v>
      </c>
      <c r="C5596" s="275" t="s">
        <v>457</v>
      </c>
      <c r="D5596" s="275" t="s">
        <v>458</v>
      </c>
      <c r="E5596" s="275" t="s">
        <v>457</v>
      </c>
      <c r="F5596" s="275" t="s">
        <v>457</v>
      </c>
      <c r="G5596" s="275" t="s">
        <v>458</v>
      </c>
      <c r="H5596" s="275" t="str">
        <f>Animation!I93</f>
        <v>-</v>
      </c>
      <c r="I5596" s="275" t="s">
        <v>8353</v>
      </c>
      <c r="J5596" s="275"/>
      <c r="K5596" s="277"/>
    </row>
    <row r="5597" spans="1:11" x14ac:dyDescent="0.15">
      <c r="A5597" s="274">
        <v>5596</v>
      </c>
      <c r="B5597" s="275" t="s">
        <v>7490</v>
      </c>
      <c r="C5597" s="275" t="s">
        <v>457</v>
      </c>
      <c r="D5597" s="275" t="s">
        <v>458</v>
      </c>
      <c r="E5597" s="275" t="s">
        <v>457</v>
      </c>
      <c r="F5597" s="275" t="s">
        <v>457</v>
      </c>
      <c r="G5597" s="275" t="s">
        <v>458</v>
      </c>
      <c r="H5597" s="275" t="str">
        <f>Animation!J93</f>
        <v>+</v>
      </c>
      <c r="I5597" s="275" t="s">
        <v>8354</v>
      </c>
      <c r="J5597" s="275"/>
      <c r="K5597" s="277"/>
    </row>
    <row r="5598" spans="1:11" x14ac:dyDescent="0.15">
      <c r="A5598" s="274">
        <v>5597</v>
      </c>
      <c r="B5598" s="275" t="s">
        <v>7491</v>
      </c>
      <c r="C5598" s="275" t="s">
        <v>457</v>
      </c>
      <c r="D5598" s="275" t="s">
        <v>458</v>
      </c>
      <c r="E5598" s="275" t="s">
        <v>457</v>
      </c>
      <c r="F5598" s="275" t="s">
        <v>457</v>
      </c>
      <c r="G5598" s="275" t="s">
        <v>458</v>
      </c>
      <c r="H5598" s="275" t="str">
        <f>Animation!K93</f>
        <v>+</v>
      </c>
      <c r="I5598" s="275" t="s">
        <v>8355</v>
      </c>
      <c r="J5598" s="275"/>
      <c r="K5598" s="277"/>
    </row>
    <row r="5599" spans="1:11" x14ac:dyDescent="0.15">
      <c r="A5599" s="274">
        <v>5598</v>
      </c>
      <c r="B5599" s="275" t="s">
        <v>7492</v>
      </c>
      <c r="C5599" s="275" t="s">
        <v>457</v>
      </c>
      <c r="D5599" s="275" t="s">
        <v>458</v>
      </c>
      <c r="E5599" s="275" t="s">
        <v>457</v>
      </c>
      <c r="F5599" s="275" t="s">
        <v>457</v>
      </c>
      <c r="G5599" s="275" t="s">
        <v>458</v>
      </c>
      <c r="H5599" s="275" t="str">
        <f>Animation!L93</f>
        <v>+</v>
      </c>
      <c r="I5599" s="275" t="s">
        <v>8356</v>
      </c>
      <c r="J5599" s="275"/>
      <c r="K5599" s="277"/>
    </row>
    <row r="5600" spans="1:11" x14ac:dyDescent="0.15">
      <c r="A5600" s="274">
        <v>5599</v>
      </c>
      <c r="B5600" s="275" t="s">
        <v>7493</v>
      </c>
      <c r="C5600" s="275" t="s">
        <v>457</v>
      </c>
      <c r="D5600" s="275" t="s">
        <v>458</v>
      </c>
      <c r="E5600" s="275" t="s">
        <v>457</v>
      </c>
      <c r="F5600" s="275" t="s">
        <v>457</v>
      </c>
      <c r="G5600" s="275" t="s">
        <v>458</v>
      </c>
      <c r="H5600" s="275" t="str">
        <f>Animation!M93</f>
        <v>+</v>
      </c>
      <c r="I5600" s="275" t="s">
        <v>8357</v>
      </c>
      <c r="J5600" s="275"/>
      <c r="K5600" s="277"/>
    </row>
    <row r="5601" spans="1:11" x14ac:dyDescent="0.15">
      <c r="A5601" s="274">
        <v>5600</v>
      </c>
      <c r="B5601" s="275" t="s">
        <v>7494</v>
      </c>
      <c r="C5601" s="275" t="s">
        <v>457</v>
      </c>
      <c r="D5601" s="275" t="s">
        <v>458</v>
      </c>
      <c r="E5601" s="275" t="s">
        <v>457</v>
      </c>
      <c r="F5601" s="275" t="s">
        <v>457</v>
      </c>
      <c r="G5601" s="275" t="s">
        <v>458</v>
      </c>
      <c r="H5601" s="275" t="str">
        <f>Animation!N93</f>
        <v>+</v>
      </c>
      <c r="I5601" s="275" t="s">
        <v>8358</v>
      </c>
      <c r="J5601" s="275"/>
      <c r="K5601" s="277"/>
    </row>
    <row r="5602" spans="1:11" x14ac:dyDescent="0.15">
      <c r="A5602" s="274">
        <v>5601</v>
      </c>
      <c r="B5602" s="275" t="s">
        <v>7495</v>
      </c>
      <c r="C5602" s="275" t="s">
        <v>457</v>
      </c>
      <c r="D5602" s="275" t="s">
        <v>458</v>
      </c>
      <c r="E5602" s="275" t="s">
        <v>457</v>
      </c>
      <c r="F5602" s="275" t="s">
        <v>457</v>
      </c>
      <c r="G5602" s="275" t="s">
        <v>458</v>
      </c>
      <c r="H5602" s="275" t="str">
        <f>Animation!O93</f>
        <v>+</v>
      </c>
      <c r="I5602" s="275" t="s">
        <v>8359</v>
      </c>
      <c r="J5602" s="275"/>
      <c r="K5602" s="277"/>
    </row>
    <row r="5603" spans="1:11" x14ac:dyDescent="0.15">
      <c r="A5603" s="274">
        <v>5602</v>
      </c>
      <c r="B5603" s="275" t="s">
        <v>7496</v>
      </c>
      <c r="C5603" s="275" t="s">
        <v>457</v>
      </c>
      <c r="D5603" s="275" t="s">
        <v>458</v>
      </c>
      <c r="E5603" s="275" t="s">
        <v>457</v>
      </c>
      <c r="F5603" s="275" t="s">
        <v>457</v>
      </c>
      <c r="G5603" s="275" t="s">
        <v>458</v>
      </c>
      <c r="H5603" s="275" t="str">
        <f>Animation!P93</f>
        <v>+</v>
      </c>
      <c r="I5603" s="275" t="s">
        <v>8360</v>
      </c>
      <c r="J5603" s="275"/>
      <c r="K5603" s="277"/>
    </row>
    <row r="5604" spans="1:11" x14ac:dyDescent="0.15">
      <c r="A5604" s="274">
        <v>5603</v>
      </c>
      <c r="B5604" s="275" t="s">
        <v>7497</v>
      </c>
      <c r="C5604" s="275" t="s">
        <v>457</v>
      </c>
      <c r="D5604" s="275" t="s">
        <v>458</v>
      </c>
      <c r="E5604" s="275" t="s">
        <v>457</v>
      </c>
      <c r="F5604" s="275" t="s">
        <v>457</v>
      </c>
      <c r="G5604" s="275" t="s">
        <v>458</v>
      </c>
      <c r="H5604" s="275" t="str">
        <f>Animation!Q93</f>
        <v>+</v>
      </c>
      <c r="I5604" s="275" t="s">
        <v>8361</v>
      </c>
      <c r="J5604" s="275"/>
      <c r="K5604" s="277"/>
    </row>
    <row r="5605" spans="1:11" x14ac:dyDescent="0.15">
      <c r="A5605" s="274">
        <v>5604</v>
      </c>
      <c r="B5605" s="275" t="s">
        <v>6642</v>
      </c>
      <c r="C5605" s="275" t="s">
        <v>6643</v>
      </c>
      <c r="D5605" s="275">
        <v>0</v>
      </c>
      <c r="E5605" s="275">
        <v>10230</v>
      </c>
      <c r="F5605" s="275" t="s">
        <v>457</v>
      </c>
      <c r="G5605" s="275">
        <v>10</v>
      </c>
      <c r="H5605" s="275">
        <f>Animation!B10</f>
        <v>0</v>
      </c>
      <c r="I5605" s="275" t="s">
        <v>8362</v>
      </c>
      <c r="J5605" s="275">
        <f>H5605</f>
        <v>0</v>
      </c>
      <c r="K5605" s="277"/>
    </row>
    <row r="5606" spans="1:11" x14ac:dyDescent="0.15">
      <c r="A5606" s="274">
        <v>5605</v>
      </c>
      <c r="B5606" s="275" t="s">
        <v>6644</v>
      </c>
      <c r="C5606" s="275" t="s">
        <v>5826</v>
      </c>
      <c r="D5606" s="275">
        <v>0</v>
      </c>
      <c r="E5606" s="275">
        <v>10230</v>
      </c>
      <c r="F5606" s="275" t="s">
        <v>457</v>
      </c>
      <c r="G5606" s="275">
        <v>10</v>
      </c>
      <c r="H5606" s="275">
        <f>Animation!C10</f>
        <v>0</v>
      </c>
      <c r="I5606" s="275" t="s">
        <v>8363</v>
      </c>
      <c r="J5606" s="275">
        <f t="shared" ref="J5606:J5811" si="88">H5606</f>
        <v>0</v>
      </c>
      <c r="K5606" s="277"/>
    </row>
    <row r="5607" spans="1:11" x14ac:dyDescent="0.15">
      <c r="A5607" s="274">
        <v>5606</v>
      </c>
      <c r="B5607" s="275" t="s">
        <v>6645</v>
      </c>
      <c r="C5607" s="275" t="s">
        <v>6646</v>
      </c>
      <c r="D5607" s="275">
        <v>0</v>
      </c>
      <c r="E5607" s="275">
        <v>10230</v>
      </c>
      <c r="F5607" s="275" t="s">
        <v>457</v>
      </c>
      <c r="G5607" s="275">
        <v>10</v>
      </c>
      <c r="H5607" s="275">
        <f>Animation!D10</f>
        <v>0</v>
      </c>
      <c r="I5607" s="275" t="s">
        <v>8364</v>
      </c>
      <c r="J5607" s="275">
        <f t="shared" si="88"/>
        <v>0</v>
      </c>
      <c r="K5607" s="277"/>
    </row>
    <row r="5608" spans="1:11" x14ac:dyDescent="0.15">
      <c r="A5608" s="274">
        <v>5607</v>
      </c>
      <c r="B5608" s="275" t="s">
        <v>6647</v>
      </c>
      <c r="C5608" s="275" t="s">
        <v>5826</v>
      </c>
      <c r="D5608" s="275">
        <v>0</v>
      </c>
      <c r="E5608" s="275">
        <v>10230</v>
      </c>
      <c r="F5608" s="275" t="s">
        <v>457</v>
      </c>
      <c r="G5608" s="275">
        <v>10</v>
      </c>
      <c r="H5608" s="275">
        <f>Animation!E10</f>
        <v>0</v>
      </c>
      <c r="I5608" s="275" t="s">
        <v>8365</v>
      </c>
      <c r="J5608" s="275">
        <f t="shared" si="88"/>
        <v>0</v>
      </c>
      <c r="K5608" s="277"/>
    </row>
    <row r="5609" spans="1:11" x14ac:dyDescent="0.15">
      <c r="A5609" s="274">
        <v>5608</v>
      </c>
      <c r="B5609" s="275" t="s">
        <v>6648</v>
      </c>
      <c r="C5609" s="275" t="s">
        <v>6649</v>
      </c>
      <c r="D5609" s="275">
        <v>0</v>
      </c>
      <c r="E5609" s="275">
        <v>10230</v>
      </c>
      <c r="F5609" s="275" t="s">
        <v>457</v>
      </c>
      <c r="G5609" s="275">
        <v>10</v>
      </c>
      <c r="H5609" s="275">
        <f>Animation!F10</f>
        <v>0</v>
      </c>
      <c r="I5609" s="275" t="s">
        <v>8366</v>
      </c>
      <c r="J5609" s="275">
        <f t="shared" si="88"/>
        <v>0</v>
      </c>
      <c r="K5609" s="277"/>
    </row>
    <row r="5610" spans="1:11" x14ac:dyDescent="0.15">
      <c r="A5610" s="274">
        <v>5609</v>
      </c>
      <c r="B5610" s="275" t="s">
        <v>6650</v>
      </c>
      <c r="C5610" s="275" t="s">
        <v>5826</v>
      </c>
      <c r="D5610" s="275">
        <v>0</v>
      </c>
      <c r="E5610" s="275">
        <v>10230</v>
      </c>
      <c r="F5610" s="275" t="s">
        <v>457</v>
      </c>
      <c r="G5610" s="275">
        <v>10</v>
      </c>
      <c r="H5610" s="275">
        <f>Animation!G10</f>
        <v>0</v>
      </c>
      <c r="I5610" s="275" t="s">
        <v>8367</v>
      </c>
      <c r="J5610" s="275">
        <f t="shared" si="88"/>
        <v>0</v>
      </c>
      <c r="K5610" s="277"/>
    </row>
    <row r="5611" spans="1:11" x14ac:dyDescent="0.15">
      <c r="A5611" s="274">
        <v>5610</v>
      </c>
      <c r="B5611" s="275" t="s">
        <v>6651</v>
      </c>
      <c r="C5611" s="275" t="s">
        <v>5826</v>
      </c>
      <c r="D5611" s="275">
        <v>0</v>
      </c>
      <c r="E5611" s="275">
        <v>10230</v>
      </c>
      <c r="F5611" s="275" t="s">
        <v>457</v>
      </c>
      <c r="G5611" s="275">
        <v>10</v>
      </c>
      <c r="H5611" s="275">
        <f>Animation!H10</f>
        <v>0</v>
      </c>
      <c r="I5611" s="275" t="s">
        <v>8368</v>
      </c>
      <c r="J5611" s="275">
        <f t="shared" si="88"/>
        <v>0</v>
      </c>
      <c r="K5611" s="277"/>
    </row>
    <row r="5612" spans="1:11" x14ac:dyDescent="0.15">
      <c r="A5612" s="274">
        <v>5611</v>
      </c>
      <c r="B5612" s="275" t="s">
        <v>6652</v>
      </c>
      <c r="C5612" s="275" t="s">
        <v>6653</v>
      </c>
      <c r="D5612" s="275">
        <v>0</v>
      </c>
      <c r="E5612" s="275">
        <v>10230</v>
      </c>
      <c r="F5612" s="275" t="s">
        <v>457</v>
      </c>
      <c r="G5612" s="275">
        <v>10</v>
      </c>
      <c r="H5612" s="275">
        <f>Animation!I10</f>
        <v>0</v>
      </c>
      <c r="I5612" s="275" t="s">
        <v>8369</v>
      </c>
      <c r="J5612" s="275">
        <f t="shared" si="88"/>
        <v>0</v>
      </c>
      <c r="K5612" s="277"/>
    </row>
    <row r="5613" spans="1:11" x14ac:dyDescent="0.15">
      <c r="A5613" s="274">
        <v>5612</v>
      </c>
      <c r="B5613" s="275" t="s">
        <v>6654</v>
      </c>
      <c r="C5613" s="275" t="s">
        <v>5826</v>
      </c>
      <c r="D5613" s="275">
        <v>0</v>
      </c>
      <c r="E5613" s="275">
        <v>10230</v>
      </c>
      <c r="F5613" s="275" t="s">
        <v>457</v>
      </c>
      <c r="G5613" s="275">
        <v>10</v>
      </c>
      <c r="H5613" s="275">
        <f>Animation!J10</f>
        <v>0</v>
      </c>
      <c r="I5613" s="275" t="s">
        <v>8370</v>
      </c>
      <c r="J5613" s="275">
        <f t="shared" si="88"/>
        <v>0</v>
      </c>
      <c r="K5613" s="277"/>
    </row>
    <row r="5614" spans="1:11" x14ac:dyDescent="0.15">
      <c r="A5614" s="274">
        <v>5613</v>
      </c>
      <c r="B5614" s="275" t="s">
        <v>6655</v>
      </c>
      <c r="C5614" s="275" t="s">
        <v>5826</v>
      </c>
      <c r="D5614" s="275">
        <v>0</v>
      </c>
      <c r="E5614" s="275">
        <v>10230</v>
      </c>
      <c r="F5614" s="275" t="s">
        <v>457</v>
      </c>
      <c r="G5614" s="275">
        <v>10</v>
      </c>
      <c r="H5614" s="275">
        <f>Animation!K10</f>
        <v>0</v>
      </c>
      <c r="I5614" s="275" t="s">
        <v>8371</v>
      </c>
      <c r="J5614" s="275">
        <f t="shared" si="88"/>
        <v>0</v>
      </c>
      <c r="K5614" s="277"/>
    </row>
    <row r="5615" spans="1:11" x14ac:dyDescent="0.15">
      <c r="A5615" s="274">
        <v>5614</v>
      </c>
      <c r="B5615" s="275" t="s">
        <v>6656</v>
      </c>
      <c r="C5615" s="275" t="s">
        <v>5826</v>
      </c>
      <c r="D5615" s="275">
        <v>0</v>
      </c>
      <c r="E5615" s="275">
        <v>10230</v>
      </c>
      <c r="F5615" s="275" t="s">
        <v>457</v>
      </c>
      <c r="G5615" s="275">
        <v>10</v>
      </c>
      <c r="H5615" s="275">
        <f>Animation!L10</f>
        <v>0</v>
      </c>
      <c r="I5615" s="275" t="s">
        <v>8372</v>
      </c>
      <c r="J5615" s="275">
        <f t="shared" si="88"/>
        <v>0</v>
      </c>
      <c r="K5615" s="277"/>
    </row>
    <row r="5616" spans="1:11" x14ac:dyDescent="0.15">
      <c r="A5616" s="274">
        <v>5615</v>
      </c>
      <c r="B5616" s="275" t="s">
        <v>6657</v>
      </c>
      <c r="C5616" s="275" t="s">
        <v>6649</v>
      </c>
      <c r="D5616" s="275">
        <v>0</v>
      </c>
      <c r="E5616" s="275">
        <v>10230</v>
      </c>
      <c r="F5616" s="275" t="s">
        <v>457</v>
      </c>
      <c r="G5616" s="275">
        <v>10</v>
      </c>
      <c r="H5616" s="275">
        <f>Animation!M10</f>
        <v>0</v>
      </c>
      <c r="I5616" s="275" t="s">
        <v>8373</v>
      </c>
      <c r="J5616" s="275">
        <f t="shared" si="88"/>
        <v>0</v>
      </c>
      <c r="K5616" s="277"/>
    </row>
    <row r="5617" spans="1:11" x14ac:dyDescent="0.15">
      <c r="A5617" s="274">
        <v>5616</v>
      </c>
      <c r="B5617" s="275" t="s">
        <v>6658</v>
      </c>
      <c r="C5617" s="275" t="s">
        <v>6649</v>
      </c>
      <c r="D5617" s="275">
        <v>0</v>
      </c>
      <c r="E5617" s="275">
        <v>10230</v>
      </c>
      <c r="F5617" s="275" t="s">
        <v>457</v>
      </c>
      <c r="G5617" s="275">
        <v>10</v>
      </c>
      <c r="H5617" s="275">
        <f>Animation!N10</f>
        <v>1350</v>
      </c>
      <c r="I5617" s="275" t="s">
        <v>8374</v>
      </c>
      <c r="J5617" s="275">
        <f t="shared" si="88"/>
        <v>1350</v>
      </c>
      <c r="K5617" s="277"/>
    </row>
    <row r="5618" spans="1:11" x14ac:dyDescent="0.15">
      <c r="A5618" s="274">
        <v>5617</v>
      </c>
      <c r="B5618" s="275" t="s">
        <v>6659</v>
      </c>
      <c r="C5618" s="275" t="s">
        <v>5826</v>
      </c>
      <c r="D5618" s="275">
        <v>0</v>
      </c>
      <c r="E5618" s="275">
        <v>10230</v>
      </c>
      <c r="F5618" s="275" t="s">
        <v>457</v>
      </c>
      <c r="G5618" s="275">
        <v>10</v>
      </c>
      <c r="H5618" s="275">
        <f>Animation!O10</f>
        <v>1350</v>
      </c>
      <c r="I5618" s="275" t="s">
        <v>8375</v>
      </c>
      <c r="J5618" s="275">
        <f t="shared" si="88"/>
        <v>1350</v>
      </c>
      <c r="K5618" s="277"/>
    </row>
    <row r="5619" spans="1:11" x14ac:dyDescent="0.15">
      <c r="A5619" s="274">
        <v>5618</v>
      </c>
      <c r="B5619" s="275" t="s">
        <v>6660</v>
      </c>
      <c r="C5619" s="275" t="s">
        <v>5826</v>
      </c>
      <c r="D5619" s="275">
        <v>0</v>
      </c>
      <c r="E5619" s="275">
        <v>10230</v>
      </c>
      <c r="F5619" s="275" t="s">
        <v>6594</v>
      </c>
      <c r="G5619" s="275">
        <v>10</v>
      </c>
      <c r="H5619" s="275">
        <f>Animation!P10</f>
        <v>1350</v>
      </c>
      <c r="I5619" s="275" t="s">
        <v>8376</v>
      </c>
      <c r="J5619" s="275">
        <f t="shared" si="88"/>
        <v>1350</v>
      </c>
      <c r="K5619" s="277"/>
    </row>
    <row r="5620" spans="1:11" x14ac:dyDescent="0.15">
      <c r="A5620" s="274">
        <v>5619</v>
      </c>
      <c r="B5620" s="275" t="s">
        <v>6661</v>
      </c>
      <c r="C5620" s="275" t="s">
        <v>5826</v>
      </c>
      <c r="D5620" s="275">
        <v>0</v>
      </c>
      <c r="E5620" s="275">
        <v>10230</v>
      </c>
      <c r="F5620" s="275" t="s">
        <v>6594</v>
      </c>
      <c r="G5620" s="275">
        <v>10</v>
      </c>
      <c r="H5620" s="275">
        <f>Animation!Q10</f>
        <v>1350</v>
      </c>
      <c r="I5620" s="275" t="s">
        <v>8377</v>
      </c>
      <c r="J5620" s="275">
        <f t="shared" si="88"/>
        <v>1350</v>
      </c>
      <c r="K5620" s="277"/>
    </row>
    <row r="5621" spans="1:11" x14ac:dyDescent="0.15">
      <c r="A5621" s="274">
        <v>5620</v>
      </c>
      <c r="B5621" s="275" t="s">
        <v>7498</v>
      </c>
      <c r="C5621" s="275" t="s">
        <v>5826</v>
      </c>
      <c r="D5621" s="275">
        <v>0</v>
      </c>
      <c r="E5621" s="275">
        <v>10230</v>
      </c>
      <c r="F5621" s="275" t="s">
        <v>457</v>
      </c>
      <c r="G5621" s="275">
        <v>10</v>
      </c>
      <c r="H5621" s="275">
        <f>Animation!B38</f>
        <v>1350</v>
      </c>
      <c r="I5621" s="275" t="s">
        <v>8378</v>
      </c>
      <c r="J5621" s="275">
        <f t="shared" si="88"/>
        <v>1350</v>
      </c>
      <c r="K5621" s="277"/>
    </row>
    <row r="5622" spans="1:11" x14ac:dyDescent="0.15">
      <c r="A5622" s="274">
        <v>5621</v>
      </c>
      <c r="B5622" s="275" t="s">
        <v>7499</v>
      </c>
      <c r="C5622" s="275" t="s">
        <v>5826</v>
      </c>
      <c r="D5622" s="275">
        <v>0</v>
      </c>
      <c r="E5622" s="275">
        <v>10230</v>
      </c>
      <c r="F5622" s="275" t="s">
        <v>457</v>
      </c>
      <c r="G5622" s="275">
        <v>10</v>
      </c>
      <c r="H5622" s="275">
        <f>Animation!C38</f>
        <v>1350</v>
      </c>
      <c r="I5622" s="275" t="s">
        <v>8379</v>
      </c>
      <c r="J5622" s="275">
        <f t="shared" si="88"/>
        <v>1350</v>
      </c>
      <c r="K5622" s="277"/>
    </row>
    <row r="5623" spans="1:11" x14ac:dyDescent="0.15">
      <c r="A5623" s="274">
        <v>5622</v>
      </c>
      <c r="B5623" s="275" t="s">
        <v>7500</v>
      </c>
      <c r="C5623" s="275" t="s">
        <v>5826</v>
      </c>
      <c r="D5623" s="275">
        <v>0</v>
      </c>
      <c r="E5623" s="275">
        <v>10230</v>
      </c>
      <c r="F5623" s="275" t="s">
        <v>457</v>
      </c>
      <c r="G5623" s="275">
        <v>10</v>
      </c>
      <c r="H5623" s="275">
        <f>Animation!D38</f>
        <v>1350</v>
      </c>
      <c r="I5623" s="275" t="s">
        <v>8380</v>
      </c>
      <c r="J5623" s="275">
        <f t="shared" si="88"/>
        <v>1350</v>
      </c>
      <c r="K5623" s="277"/>
    </row>
    <row r="5624" spans="1:11" x14ac:dyDescent="0.15">
      <c r="A5624" s="274">
        <v>5623</v>
      </c>
      <c r="B5624" s="275" t="s">
        <v>7501</v>
      </c>
      <c r="C5624" s="275" t="s">
        <v>5826</v>
      </c>
      <c r="D5624" s="275">
        <v>0</v>
      </c>
      <c r="E5624" s="275">
        <v>10230</v>
      </c>
      <c r="F5624" s="275" t="s">
        <v>457</v>
      </c>
      <c r="G5624" s="275">
        <v>10</v>
      </c>
      <c r="H5624" s="275">
        <f>Animation!E38</f>
        <v>1350</v>
      </c>
      <c r="I5624" s="275" t="s">
        <v>8381</v>
      </c>
      <c r="J5624" s="275">
        <f t="shared" si="88"/>
        <v>1350</v>
      </c>
      <c r="K5624" s="277"/>
    </row>
    <row r="5625" spans="1:11" x14ac:dyDescent="0.15">
      <c r="A5625" s="274">
        <v>5624</v>
      </c>
      <c r="B5625" s="275" t="s">
        <v>7502</v>
      </c>
      <c r="C5625" s="275" t="s">
        <v>5826</v>
      </c>
      <c r="D5625" s="275">
        <v>0</v>
      </c>
      <c r="E5625" s="275">
        <v>10230</v>
      </c>
      <c r="F5625" s="275" t="s">
        <v>457</v>
      </c>
      <c r="G5625" s="275">
        <v>10</v>
      </c>
      <c r="H5625" s="275">
        <f>Animation!F38</f>
        <v>1350</v>
      </c>
      <c r="I5625" s="275" t="s">
        <v>8382</v>
      </c>
      <c r="J5625" s="275">
        <f t="shared" si="88"/>
        <v>1350</v>
      </c>
      <c r="K5625" s="277"/>
    </row>
    <row r="5626" spans="1:11" x14ac:dyDescent="0.15">
      <c r="A5626" s="274">
        <v>5625</v>
      </c>
      <c r="B5626" s="275" t="s">
        <v>7503</v>
      </c>
      <c r="C5626" s="275" t="s">
        <v>5826</v>
      </c>
      <c r="D5626" s="275">
        <v>0</v>
      </c>
      <c r="E5626" s="275">
        <v>10230</v>
      </c>
      <c r="F5626" s="275" t="s">
        <v>457</v>
      </c>
      <c r="G5626" s="275">
        <v>10</v>
      </c>
      <c r="H5626" s="275">
        <f>Animation!G38</f>
        <v>1350</v>
      </c>
      <c r="I5626" s="275" t="s">
        <v>8383</v>
      </c>
      <c r="J5626" s="275">
        <f t="shared" si="88"/>
        <v>1350</v>
      </c>
      <c r="K5626" s="277"/>
    </row>
    <row r="5627" spans="1:11" x14ac:dyDescent="0.15">
      <c r="A5627" s="274">
        <v>5626</v>
      </c>
      <c r="B5627" s="275" t="s">
        <v>7504</v>
      </c>
      <c r="C5627" s="275" t="s">
        <v>5826</v>
      </c>
      <c r="D5627" s="275">
        <v>0</v>
      </c>
      <c r="E5627" s="275">
        <v>10230</v>
      </c>
      <c r="F5627" s="275" t="s">
        <v>457</v>
      </c>
      <c r="G5627" s="275">
        <v>10</v>
      </c>
      <c r="H5627" s="275">
        <f>Animation!H38</f>
        <v>1350</v>
      </c>
      <c r="I5627" s="275" t="s">
        <v>8384</v>
      </c>
      <c r="J5627" s="275">
        <f t="shared" si="88"/>
        <v>1350</v>
      </c>
      <c r="K5627" s="277"/>
    </row>
    <row r="5628" spans="1:11" x14ac:dyDescent="0.15">
      <c r="A5628" s="274">
        <v>5627</v>
      </c>
      <c r="B5628" s="275" t="s">
        <v>7505</v>
      </c>
      <c r="C5628" s="275" t="s">
        <v>5826</v>
      </c>
      <c r="D5628" s="275">
        <v>0</v>
      </c>
      <c r="E5628" s="275">
        <v>10230</v>
      </c>
      <c r="F5628" s="275" t="s">
        <v>457</v>
      </c>
      <c r="G5628" s="275">
        <v>10</v>
      </c>
      <c r="H5628" s="275">
        <f>Animation!I38</f>
        <v>1350</v>
      </c>
      <c r="I5628" s="275" t="s">
        <v>8385</v>
      </c>
      <c r="J5628" s="275">
        <f t="shared" si="88"/>
        <v>1350</v>
      </c>
      <c r="K5628" s="277"/>
    </row>
    <row r="5629" spans="1:11" x14ac:dyDescent="0.15">
      <c r="A5629" s="274">
        <v>5628</v>
      </c>
      <c r="B5629" s="275" t="s">
        <v>7506</v>
      </c>
      <c r="C5629" s="275" t="s">
        <v>5826</v>
      </c>
      <c r="D5629" s="275">
        <v>0</v>
      </c>
      <c r="E5629" s="275">
        <v>10230</v>
      </c>
      <c r="F5629" s="275" t="s">
        <v>457</v>
      </c>
      <c r="G5629" s="275">
        <v>10</v>
      </c>
      <c r="H5629" s="275">
        <f>Animation!J38</f>
        <v>1350</v>
      </c>
      <c r="I5629" s="275" t="s">
        <v>8386</v>
      </c>
      <c r="J5629" s="275">
        <f t="shared" si="88"/>
        <v>1350</v>
      </c>
      <c r="K5629" s="277"/>
    </row>
    <row r="5630" spans="1:11" x14ac:dyDescent="0.15">
      <c r="A5630" s="274">
        <v>5629</v>
      </c>
      <c r="B5630" s="275" t="s">
        <v>7507</v>
      </c>
      <c r="C5630" s="275" t="s">
        <v>5826</v>
      </c>
      <c r="D5630" s="275">
        <v>0</v>
      </c>
      <c r="E5630" s="275">
        <v>10230</v>
      </c>
      <c r="F5630" s="275" t="s">
        <v>457</v>
      </c>
      <c r="G5630" s="275">
        <v>10</v>
      </c>
      <c r="H5630" s="275">
        <f>Animation!K38</f>
        <v>1350</v>
      </c>
      <c r="I5630" s="275" t="s">
        <v>8387</v>
      </c>
      <c r="J5630" s="275">
        <f t="shared" si="88"/>
        <v>1350</v>
      </c>
      <c r="K5630" s="277"/>
    </row>
    <row r="5631" spans="1:11" x14ac:dyDescent="0.15">
      <c r="A5631" s="274">
        <v>5630</v>
      </c>
      <c r="B5631" s="275" t="s">
        <v>7508</v>
      </c>
      <c r="C5631" s="275" t="s">
        <v>5826</v>
      </c>
      <c r="D5631" s="275">
        <v>0</v>
      </c>
      <c r="E5631" s="275">
        <v>10230</v>
      </c>
      <c r="F5631" s="275" t="s">
        <v>457</v>
      </c>
      <c r="G5631" s="275">
        <v>10</v>
      </c>
      <c r="H5631" s="275">
        <f>Animation!L38</f>
        <v>1350</v>
      </c>
      <c r="I5631" s="275" t="s">
        <v>8388</v>
      </c>
      <c r="J5631" s="275">
        <f t="shared" si="88"/>
        <v>1350</v>
      </c>
      <c r="K5631" s="277"/>
    </row>
    <row r="5632" spans="1:11" x14ac:dyDescent="0.15">
      <c r="A5632" s="274">
        <v>5631</v>
      </c>
      <c r="B5632" s="275" t="s">
        <v>7509</v>
      </c>
      <c r="C5632" s="275" t="s">
        <v>5826</v>
      </c>
      <c r="D5632" s="275">
        <v>0</v>
      </c>
      <c r="E5632" s="275">
        <v>10230</v>
      </c>
      <c r="F5632" s="275" t="s">
        <v>457</v>
      </c>
      <c r="G5632" s="275">
        <v>10</v>
      </c>
      <c r="H5632" s="275">
        <f>Animation!M38</f>
        <v>1350</v>
      </c>
      <c r="I5632" s="275" t="s">
        <v>8389</v>
      </c>
      <c r="J5632" s="275">
        <f t="shared" si="88"/>
        <v>1350</v>
      </c>
      <c r="K5632" s="277"/>
    </row>
    <row r="5633" spans="1:11" x14ac:dyDescent="0.15">
      <c r="A5633" s="274">
        <v>5632</v>
      </c>
      <c r="B5633" s="275" t="s">
        <v>7510</v>
      </c>
      <c r="C5633" s="275" t="s">
        <v>5826</v>
      </c>
      <c r="D5633" s="275">
        <v>0</v>
      </c>
      <c r="E5633" s="275">
        <v>10230</v>
      </c>
      <c r="F5633" s="275" t="s">
        <v>457</v>
      </c>
      <c r="G5633" s="275">
        <v>10</v>
      </c>
      <c r="H5633" s="275">
        <f>Animation!N38</f>
        <v>1350</v>
      </c>
      <c r="I5633" s="275" t="s">
        <v>8390</v>
      </c>
      <c r="J5633" s="275">
        <f t="shared" si="88"/>
        <v>1350</v>
      </c>
      <c r="K5633" s="277"/>
    </row>
    <row r="5634" spans="1:11" x14ac:dyDescent="0.15">
      <c r="A5634" s="274">
        <v>5633</v>
      </c>
      <c r="B5634" s="275" t="s">
        <v>7511</v>
      </c>
      <c r="C5634" s="275" t="s">
        <v>5826</v>
      </c>
      <c r="D5634" s="275">
        <v>0</v>
      </c>
      <c r="E5634" s="275">
        <v>10230</v>
      </c>
      <c r="F5634" s="275" t="s">
        <v>457</v>
      </c>
      <c r="G5634" s="275">
        <v>10</v>
      </c>
      <c r="H5634" s="275">
        <f>Animation!O38</f>
        <v>1350</v>
      </c>
      <c r="I5634" s="275" t="s">
        <v>8391</v>
      </c>
      <c r="J5634" s="275">
        <f t="shared" si="88"/>
        <v>1350</v>
      </c>
      <c r="K5634" s="277"/>
    </row>
    <row r="5635" spans="1:11" x14ac:dyDescent="0.15">
      <c r="A5635" s="274">
        <v>5634</v>
      </c>
      <c r="B5635" s="275" t="s">
        <v>7512</v>
      </c>
      <c r="C5635" s="275" t="s">
        <v>5826</v>
      </c>
      <c r="D5635" s="275">
        <v>0</v>
      </c>
      <c r="E5635" s="275">
        <v>10230</v>
      </c>
      <c r="F5635" s="275" t="s">
        <v>458</v>
      </c>
      <c r="G5635" s="275">
        <v>10</v>
      </c>
      <c r="H5635" s="275">
        <f>Animation!P38</f>
        <v>1350</v>
      </c>
      <c r="I5635" s="275" t="s">
        <v>8392</v>
      </c>
      <c r="J5635" s="275">
        <f t="shared" si="88"/>
        <v>1350</v>
      </c>
      <c r="K5635" s="277"/>
    </row>
    <row r="5636" spans="1:11" x14ac:dyDescent="0.15">
      <c r="A5636" s="274">
        <v>5635</v>
      </c>
      <c r="B5636" s="275" t="s">
        <v>7513</v>
      </c>
      <c r="C5636" s="275" t="s">
        <v>5826</v>
      </c>
      <c r="D5636" s="275">
        <v>0</v>
      </c>
      <c r="E5636" s="275">
        <v>10230</v>
      </c>
      <c r="F5636" s="275" t="s">
        <v>458</v>
      </c>
      <c r="G5636" s="275">
        <v>10</v>
      </c>
      <c r="H5636" s="275">
        <f>Animation!Q38</f>
        <v>1350</v>
      </c>
      <c r="I5636" s="275" t="s">
        <v>8393</v>
      </c>
      <c r="J5636" s="275">
        <f t="shared" si="88"/>
        <v>1350</v>
      </c>
      <c r="K5636" s="277"/>
    </row>
    <row r="5637" spans="1:11" x14ac:dyDescent="0.15">
      <c r="A5637" s="274">
        <v>5636</v>
      </c>
      <c r="B5637" s="275" t="s">
        <v>7514</v>
      </c>
      <c r="C5637" s="275" t="s">
        <v>5826</v>
      </c>
      <c r="D5637" s="275">
        <v>0</v>
      </c>
      <c r="E5637" s="275">
        <v>10230</v>
      </c>
      <c r="F5637" s="275" t="s">
        <v>457</v>
      </c>
      <c r="G5637" s="275">
        <v>10</v>
      </c>
      <c r="H5637" s="275">
        <f>Animation!B66</f>
        <v>1350</v>
      </c>
      <c r="I5637" s="275" t="s">
        <v>8394</v>
      </c>
      <c r="J5637" s="275">
        <f t="shared" si="88"/>
        <v>1350</v>
      </c>
      <c r="K5637" s="277"/>
    </row>
    <row r="5638" spans="1:11" x14ac:dyDescent="0.15">
      <c r="A5638" s="274">
        <v>5637</v>
      </c>
      <c r="B5638" s="275" t="s">
        <v>7515</v>
      </c>
      <c r="C5638" s="275" t="s">
        <v>5826</v>
      </c>
      <c r="D5638" s="275">
        <v>0</v>
      </c>
      <c r="E5638" s="275">
        <v>10230</v>
      </c>
      <c r="F5638" s="275" t="s">
        <v>457</v>
      </c>
      <c r="G5638" s="275">
        <v>10</v>
      </c>
      <c r="H5638" s="275">
        <f>Animation!C66</f>
        <v>1350</v>
      </c>
      <c r="I5638" s="275" t="s">
        <v>8395</v>
      </c>
      <c r="J5638" s="275">
        <f t="shared" si="88"/>
        <v>1350</v>
      </c>
      <c r="K5638" s="277"/>
    </row>
    <row r="5639" spans="1:11" x14ac:dyDescent="0.15">
      <c r="A5639" s="274">
        <v>5638</v>
      </c>
      <c r="B5639" s="275" t="s">
        <v>7516</v>
      </c>
      <c r="C5639" s="275" t="s">
        <v>5826</v>
      </c>
      <c r="D5639" s="275">
        <v>0</v>
      </c>
      <c r="E5639" s="275">
        <v>10230</v>
      </c>
      <c r="F5639" s="275" t="s">
        <v>457</v>
      </c>
      <c r="G5639" s="275">
        <v>10</v>
      </c>
      <c r="H5639" s="275">
        <f>Animation!D66</f>
        <v>1350</v>
      </c>
      <c r="I5639" s="275" t="s">
        <v>8396</v>
      </c>
      <c r="J5639" s="275">
        <f t="shared" si="88"/>
        <v>1350</v>
      </c>
      <c r="K5639" s="277"/>
    </row>
    <row r="5640" spans="1:11" x14ac:dyDescent="0.15">
      <c r="A5640" s="274">
        <v>5639</v>
      </c>
      <c r="B5640" s="275" t="s">
        <v>7517</v>
      </c>
      <c r="C5640" s="275" t="s">
        <v>5826</v>
      </c>
      <c r="D5640" s="275">
        <v>0</v>
      </c>
      <c r="E5640" s="275">
        <v>10230</v>
      </c>
      <c r="F5640" s="275" t="s">
        <v>457</v>
      </c>
      <c r="G5640" s="275">
        <v>10</v>
      </c>
      <c r="H5640" s="275">
        <f>Animation!E66</f>
        <v>1350</v>
      </c>
      <c r="I5640" s="275" t="s">
        <v>8397</v>
      </c>
      <c r="J5640" s="275">
        <f t="shared" si="88"/>
        <v>1350</v>
      </c>
      <c r="K5640" s="277"/>
    </row>
    <row r="5641" spans="1:11" x14ac:dyDescent="0.15">
      <c r="A5641" s="274">
        <v>5640</v>
      </c>
      <c r="B5641" s="275" t="s">
        <v>7518</v>
      </c>
      <c r="C5641" s="275" t="s">
        <v>5826</v>
      </c>
      <c r="D5641" s="275">
        <v>0</v>
      </c>
      <c r="E5641" s="275">
        <v>10230</v>
      </c>
      <c r="F5641" s="275" t="s">
        <v>457</v>
      </c>
      <c r="G5641" s="275">
        <v>10</v>
      </c>
      <c r="H5641" s="275">
        <f>Animation!F66</f>
        <v>1350</v>
      </c>
      <c r="I5641" s="275" t="s">
        <v>8398</v>
      </c>
      <c r="J5641" s="275">
        <f t="shared" si="88"/>
        <v>1350</v>
      </c>
      <c r="K5641" s="277"/>
    </row>
    <row r="5642" spans="1:11" x14ac:dyDescent="0.15">
      <c r="A5642" s="274">
        <v>5641</v>
      </c>
      <c r="B5642" s="275" t="s">
        <v>7519</v>
      </c>
      <c r="C5642" s="275" t="s">
        <v>5826</v>
      </c>
      <c r="D5642" s="275">
        <v>0</v>
      </c>
      <c r="E5642" s="275">
        <v>10230</v>
      </c>
      <c r="F5642" s="275" t="s">
        <v>457</v>
      </c>
      <c r="G5642" s="275">
        <v>10</v>
      </c>
      <c r="H5642" s="275">
        <f>Animation!G66</f>
        <v>1350</v>
      </c>
      <c r="I5642" s="275" t="s">
        <v>8399</v>
      </c>
      <c r="J5642" s="275">
        <f t="shared" si="88"/>
        <v>1350</v>
      </c>
      <c r="K5642" s="277"/>
    </row>
    <row r="5643" spans="1:11" x14ac:dyDescent="0.15">
      <c r="A5643" s="274">
        <v>5642</v>
      </c>
      <c r="B5643" s="275" t="s">
        <v>7520</v>
      </c>
      <c r="C5643" s="275" t="s">
        <v>5826</v>
      </c>
      <c r="D5643" s="275">
        <v>0</v>
      </c>
      <c r="E5643" s="275">
        <v>10230</v>
      </c>
      <c r="F5643" s="275" t="s">
        <v>457</v>
      </c>
      <c r="G5643" s="275">
        <v>10</v>
      </c>
      <c r="H5643" s="275">
        <f>Animation!H66</f>
        <v>1350</v>
      </c>
      <c r="I5643" s="275" t="s">
        <v>8400</v>
      </c>
      <c r="J5643" s="275">
        <f t="shared" si="88"/>
        <v>1350</v>
      </c>
      <c r="K5643" s="277"/>
    </row>
    <row r="5644" spans="1:11" x14ac:dyDescent="0.15">
      <c r="A5644" s="274">
        <v>5643</v>
      </c>
      <c r="B5644" s="275" t="s">
        <v>7521</v>
      </c>
      <c r="C5644" s="275" t="s">
        <v>5826</v>
      </c>
      <c r="D5644" s="275">
        <v>0</v>
      </c>
      <c r="E5644" s="275">
        <v>10230</v>
      </c>
      <c r="F5644" s="275" t="s">
        <v>457</v>
      </c>
      <c r="G5644" s="275">
        <v>10</v>
      </c>
      <c r="H5644" s="275">
        <f>Animation!I66</f>
        <v>1350</v>
      </c>
      <c r="I5644" s="275" t="s">
        <v>8401</v>
      </c>
      <c r="J5644" s="275">
        <f t="shared" si="88"/>
        <v>1350</v>
      </c>
      <c r="K5644" s="277"/>
    </row>
    <row r="5645" spans="1:11" x14ac:dyDescent="0.15">
      <c r="A5645" s="274">
        <v>5644</v>
      </c>
      <c r="B5645" s="275" t="s">
        <v>7522</v>
      </c>
      <c r="C5645" s="275" t="s">
        <v>5826</v>
      </c>
      <c r="D5645" s="275">
        <v>0</v>
      </c>
      <c r="E5645" s="275">
        <v>10230</v>
      </c>
      <c r="F5645" s="275" t="s">
        <v>457</v>
      </c>
      <c r="G5645" s="275">
        <v>10</v>
      </c>
      <c r="H5645" s="275">
        <f>Animation!J66</f>
        <v>1350</v>
      </c>
      <c r="I5645" s="275" t="s">
        <v>8402</v>
      </c>
      <c r="J5645" s="275">
        <f t="shared" si="88"/>
        <v>1350</v>
      </c>
      <c r="K5645" s="277"/>
    </row>
    <row r="5646" spans="1:11" x14ac:dyDescent="0.15">
      <c r="A5646" s="274">
        <v>5645</v>
      </c>
      <c r="B5646" s="275" t="s">
        <v>7523</v>
      </c>
      <c r="C5646" s="275" t="s">
        <v>5826</v>
      </c>
      <c r="D5646" s="275">
        <v>0</v>
      </c>
      <c r="E5646" s="275">
        <v>10230</v>
      </c>
      <c r="F5646" s="275" t="s">
        <v>457</v>
      </c>
      <c r="G5646" s="275">
        <v>10</v>
      </c>
      <c r="H5646" s="275">
        <f>Animation!K66</f>
        <v>1350</v>
      </c>
      <c r="I5646" s="275" t="s">
        <v>8403</v>
      </c>
      <c r="J5646" s="275">
        <f t="shared" si="88"/>
        <v>1350</v>
      </c>
      <c r="K5646" s="277"/>
    </row>
    <row r="5647" spans="1:11" x14ac:dyDescent="0.15">
      <c r="A5647" s="274">
        <v>5646</v>
      </c>
      <c r="B5647" s="275" t="s">
        <v>7524</v>
      </c>
      <c r="C5647" s="275" t="s">
        <v>5826</v>
      </c>
      <c r="D5647" s="275">
        <v>0</v>
      </c>
      <c r="E5647" s="275">
        <v>10230</v>
      </c>
      <c r="F5647" s="275" t="s">
        <v>457</v>
      </c>
      <c r="G5647" s="275">
        <v>10</v>
      </c>
      <c r="H5647" s="275">
        <f>Animation!L66</f>
        <v>1350</v>
      </c>
      <c r="I5647" s="275" t="s">
        <v>8404</v>
      </c>
      <c r="J5647" s="275">
        <f t="shared" si="88"/>
        <v>1350</v>
      </c>
      <c r="K5647" s="277"/>
    </row>
    <row r="5648" spans="1:11" x14ac:dyDescent="0.15">
      <c r="A5648" s="274">
        <v>5647</v>
      </c>
      <c r="B5648" s="275" t="s">
        <v>7525</v>
      </c>
      <c r="C5648" s="275" t="s">
        <v>5826</v>
      </c>
      <c r="D5648" s="275">
        <v>0</v>
      </c>
      <c r="E5648" s="275">
        <v>10230</v>
      </c>
      <c r="F5648" s="275" t="s">
        <v>457</v>
      </c>
      <c r="G5648" s="275">
        <v>10</v>
      </c>
      <c r="H5648" s="275">
        <f>Animation!M66</f>
        <v>1350</v>
      </c>
      <c r="I5648" s="275" t="s">
        <v>8405</v>
      </c>
      <c r="J5648" s="275">
        <f t="shared" si="88"/>
        <v>1350</v>
      </c>
      <c r="K5648" s="277"/>
    </row>
    <row r="5649" spans="1:11" x14ac:dyDescent="0.15">
      <c r="A5649" s="274">
        <v>5648</v>
      </c>
      <c r="B5649" s="275" t="s">
        <v>7526</v>
      </c>
      <c r="C5649" s="275" t="s">
        <v>5826</v>
      </c>
      <c r="D5649" s="275">
        <v>0</v>
      </c>
      <c r="E5649" s="275">
        <v>10230</v>
      </c>
      <c r="F5649" s="275" t="s">
        <v>457</v>
      </c>
      <c r="G5649" s="275">
        <v>10</v>
      </c>
      <c r="H5649" s="275">
        <f>Animation!N66</f>
        <v>1350</v>
      </c>
      <c r="I5649" s="275" t="s">
        <v>8406</v>
      </c>
      <c r="J5649" s="275">
        <f t="shared" si="88"/>
        <v>1350</v>
      </c>
      <c r="K5649" s="277"/>
    </row>
    <row r="5650" spans="1:11" x14ac:dyDescent="0.15">
      <c r="A5650" s="274">
        <v>5649</v>
      </c>
      <c r="B5650" s="275" t="s">
        <v>7527</v>
      </c>
      <c r="C5650" s="275" t="s">
        <v>5826</v>
      </c>
      <c r="D5650" s="275">
        <v>0</v>
      </c>
      <c r="E5650" s="275">
        <v>10230</v>
      </c>
      <c r="F5650" s="275" t="s">
        <v>457</v>
      </c>
      <c r="G5650" s="275">
        <v>10</v>
      </c>
      <c r="H5650" s="275">
        <f>Animation!O66</f>
        <v>1350</v>
      </c>
      <c r="I5650" s="275" t="s">
        <v>8407</v>
      </c>
      <c r="J5650" s="275">
        <f t="shared" si="88"/>
        <v>1350</v>
      </c>
      <c r="K5650" s="277"/>
    </row>
    <row r="5651" spans="1:11" x14ac:dyDescent="0.15">
      <c r="A5651" s="274">
        <v>5650</v>
      </c>
      <c r="B5651" s="275" t="s">
        <v>7528</v>
      </c>
      <c r="C5651" s="275" t="s">
        <v>5826</v>
      </c>
      <c r="D5651" s="275">
        <v>0</v>
      </c>
      <c r="E5651" s="275">
        <v>10230</v>
      </c>
      <c r="F5651" s="275" t="s">
        <v>458</v>
      </c>
      <c r="G5651" s="275">
        <v>10</v>
      </c>
      <c r="H5651" s="275">
        <f>Animation!P66</f>
        <v>1350</v>
      </c>
      <c r="I5651" s="275" t="s">
        <v>8408</v>
      </c>
      <c r="J5651" s="275">
        <f t="shared" si="88"/>
        <v>1350</v>
      </c>
      <c r="K5651" s="277"/>
    </row>
    <row r="5652" spans="1:11" x14ac:dyDescent="0.15">
      <c r="A5652" s="274">
        <v>5651</v>
      </c>
      <c r="B5652" s="275" t="s">
        <v>7529</v>
      </c>
      <c r="C5652" s="275" t="s">
        <v>5826</v>
      </c>
      <c r="D5652" s="275">
        <v>0</v>
      </c>
      <c r="E5652" s="275">
        <v>10230</v>
      </c>
      <c r="F5652" s="275" t="s">
        <v>458</v>
      </c>
      <c r="G5652" s="275">
        <v>10</v>
      </c>
      <c r="H5652" s="275">
        <f>Animation!Q66</f>
        <v>1350</v>
      </c>
      <c r="I5652" s="275" t="s">
        <v>8409</v>
      </c>
      <c r="J5652" s="275">
        <f t="shared" si="88"/>
        <v>1350</v>
      </c>
      <c r="K5652" s="277"/>
    </row>
    <row r="5653" spans="1:11" x14ac:dyDescent="0.15">
      <c r="A5653" s="274">
        <v>5652</v>
      </c>
      <c r="B5653" s="275" t="s">
        <v>7530</v>
      </c>
      <c r="C5653" s="275" t="s">
        <v>5826</v>
      </c>
      <c r="D5653" s="275">
        <v>0</v>
      </c>
      <c r="E5653" s="275">
        <v>10230</v>
      </c>
      <c r="F5653" s="275" t="s">
        <v>457</v>
      </c>
      <c r="G5653" s="275">
        <v>10</v>
      </c>
      <c r="H5653" s="275">
        <f>Animation!B94</f>
        <v>1350</v>
      </c>
      <c r="I5653" s="275" t="s">
        <v>8410</v>
      </c>
      <c r="J5653" s="275">
        <f t="shared" si="88"/>
        <v>1350</v>
      </c>
      <c r="K5653" s="277"/>
    </row>
    <row r="5654" spans="1:11" x14ac:dyDescent="0.15">
      <c r="A5654" s="274">
        <v>5653</v>
      </c>
      <c r="B5654" s="275" t="s">
        <v>7531</v>
      </c>
      <c r="C5654" s="275" t="s">
        <v>5826</v>
      </c>
      <c r="D5654" s="275">
        <v>0</v>
      </c>
      <c r="E5654" s="275">
        <v>10230</v>
      </c>
      <c r="F5654" s="275" t="s">
        <v>457</v>
      </c>
      <c r="G5654" s="275">
        <v>10</v>
      </c>
      <c r="H5654" s="275">
        <f>Animation!C94</f>
        <v>1350</v>
      </c>
      <c r="I5654" s="275" t="s">
        <v>8411</v>
      </c>
      <c r="J5654" s="275">
        <f t="shared" si="88"/>
        <v>1350</v>
      </c>
      <c r="K5654" s="277"/>
    </row>
    <row r="5655" spans="1:11" x14ac:dyDescent="0.15">
      <c r="A5655" s="274">
        <v>5654</v>
      </c>
      <c r="B5655" s="275" t="s">
        <v>7532</v>
      </c>
      <c r="C5655" s="275" t="s">
        <v>5826</v>
      </c>
      <c r="D5655" s="275">
        <v>0</v>
      </c>
      <c r="E5655" s="275">
        <v>10230</v>
      </c>
      <c r="F5655" s="275" t="s">
        <v>457</v>
      </c>
      <c r="G5655" s="275">
        <v>10</v>
      </c>
      <c r="H5655" s="275">
        <f>Animation!D94</f>
        <v>1350</v>
      </c>
      <c r="I5655" s="275" t="s">
        <v>8412</v>
      </c>
      <c r="J5655" s="275">
        <f t="shared" si="88"/>
        <v>1350</v>
      </c>
      <c r="K5655" s="277"/>
    </row>
    <row r="5656" spans="1:11" x14ac:dyDescent="0.15">
      <c r="A5656" s="274">
        <v>5655</v>
      </c>
      <c r="B5656" s="275" t="s">
        <v>7533</v>
      </c>
      <c r="C5656" s="275" t="s">
        <v>5826</v>
      </c>
      <c r="D5656" s="275">
        <v>0</v>
      </c>
      <c r="E5656" s="275">
        <v>10230</v>
      </c>
      <c r="F5656" s="275" t="s">
        <v>457</v>
      </c>
      <c r="G5656" s="275">
        <v>10</v>
      </c>
      <c r="H5656" s="275">
        <f>Animation!E94</f>
        <v>1350</v>
      </c>
      <c r="I5656" s="275" t="s">
        <v>8413</v>
      </c>
      <c r="J5656" s="275">
        <f t="shared" si="88"/>
        <v>1350</v>
      </c>
      <c r="K5656" s="277"/>
    </row>
    <row r="5657" spans="1:11" x14ac:dyDescent="0.15">
      <c r="A5657" s="274">
        <v>5656</v>
      </c>
      <c r="B5657" s="275" t="s">
        <v>7534</v>
      </c>
      <c r="C5657" s="275" t="s">
        <v>5826</v>
      </c>
      <c r="D5657" s="275">
        <v>0</v>
      </c>
      <c r="E5657" s="275">
        <v>10230</v>
      </c>
      <c r="F5657" s="275" t="s">
        <v>457</v>
      </c>
      <c r="G5657" s="275">
        <v>10</v>
      </c>
      <c r="H5657" s="275">
        <f>Animation!F94</f>
        <v>1350</v>
      </c>
      <c r="I5657" s="275" t="s">
        <v>8414</v>
      </c>
      <c r="J5657" s="275">
        <f t="shared" si="88"/>
        <v>1350</v>
      </c>
      <c r="K5657" s="277"/>
    </row>
    <row r="5658" spans="1:11" x14ac:dyDescent="0.15">
      <c r="A5658" s="274">
        <v>5657</v>
      </c>
      <c r="B5658" s="275" t="s">
        <v>7535</v>
      </c>
      <c r="C5658" s="275" t="s">
        <v>5826</v>
      </c>
      <c r="D5658" s="275">
        <v>0</v>
      </c>
      <c r="E5658" s="275">
        <v>10230</v>
      </c>
      <c r="F5658" s="275" t="s">
        <v>457</v>
      </c>
      <c r="G5658" s="275">
        <v>10</v>
      </c>
      <c r="H5658" s="275">
        <f>Animation!G94</f>
        <v>1350</v>
      </c>
      <c r="I5658" s="275" t="s">
        <v>8415</v>
      </c>
      <c r="J5658" s="275">
        <f t="shared" si="88"/>
        <v>1350</v>
      </c>
      <c r="K5658" s="277"/>
    </row>
    <row r="5659" spans="1:11" x14ac:dyDescent="0.15">
      <c r="A5659" s="274">
        <v>5658</v>
      </c>
      <c r="B5659" s="275" t="s">
        <v>7536</v>
      </c>
      <c r="C5659" s="275" t="s">
        <v>5826</v>
      </c>
      <c r="D5659" s="275">
        <v>0</v>
      </c>
      <c r="E5659" s="275">
        <v>10230</v>
      </c>
      <c r="F5659" s="275" t="s">
        <v>457</v>
      </c>
      <c r="G5659" s="275">
        <v>10</v>
      </c>
      <c r="H5659" s="275">
        <f>Animation!H94</f>
        <v>1350</v>
      </c>
      <c r="I5659" s="275" t="s">
        <v>8416</v>
      </c>
      <c r="J5659" s="275">
        <f t="shared" si="88"/>
        <v>1350</v>
      </c>
      <c r="K5659" s="277"/>
    </row>
    <row r="5660" spans="1:11" x14ac:dyDescent="0.15">
      <c r="A5660" s="274">
        <v>5659</v>
      </c>
      <c r="B5660" s="275" t="s">
        <v>7537</v>
      </c>
      <c r="C5660" s="275" t="s">
        <v>5826</v>
      </c>
      <c r="D5660" s="275">
        <v>0</v>
      </c>
      <c r="E5660" s="275">
        <v>10230</v>
      </c>
      <c r="F5660" s="275" t="s">
        <v>457</v>
      </c>
      <c r="G5660" s="275">
        <v>10</v>
      </c>
      <c r="H5660" s="275">
        <f>Animation!I94</f>
        <v>1350</v>
      </c>
      <c r="I5660" s="275" t="s">
        <v>8417</v>
      </c>
      <c r="J5660" s="275">
        <f t="shared" si="88"/>
        <v>1350</v>
      </c>
      <c r="K5660" s="277"/>
    </row>
    <row r="5661" spans="1:11" x14ac:dyDescent="0.15">
      <c r="A5661" s="274">
        <v>5660</v>
      </c>
      <c r="B5661" s="275" t="s">
        <v>7538</v>
      </c>
      <c r="C5661" s="275" t="s">
        <v>5826</v>
      </c>
      <c r="D5661" s="275">
        <v>0</v>
      </c>
      <c r="E5661" s="275">
        <v>10230</v>
      </c>
      <c r="F5661" s="275" t="s">
        <v>457</v>
      </c>
      <c r="G5661" s="275">
        <v>10</v>
      </c>
      <c r="H5661" s="275">
        <f>Animation!J94</f>
        <v>1350</v>
      </c>
      <c r="I5661" s="275" t="s">
        <v>8418</v>
      </c>
      <c r="J5661" s="275">
        <f t="shared" si="88"/>
        <v>1350</v>
      </c>
      <c r="K5661" s="277"/>
    </row>
    <row r="5662" spans="1:11" x14ac:dyDescent="0.15">
      <c r="A5662" s="274">
        <v>5661</v>
      </c>
      <c r="B5662" s="275" t="s">
        <v>7539</v>
      </c>
      <c r="C5662" s="275" t="s">
        <v>5826</v>
      </c>
      <c r="D5662" s="275">
        <v>0</v>
      </c>
      <c r="E5662" s="275">
        <v>10230</v>
      </c>
      <c r="F5662" s="275" t="s">
        <v>457</v>
      </c>
      <c r="G5662" s="275">
        <v>10</v>
      </c>
      <c r="H5662" s="275">
        <f>Animation!K94</f>
        <v>1350</v>
      </c>
      <c r="I5662" s="275" t="s">
        <v>8419</v>
      </c>
      <c r="J5662" s="275">
        <f t="shared" si="88"/>
        <v>1350</v>
      </c>
      <c r="K5662" s="277"/>
    </row>
    <row r="5663" spans="1:11" x14ac:dyDescent="0.15">
      <c r="A5663" s="274">
        <v>5662</v>
      </c>
      <c r="B5663" s="275" t="s">
        <v>7540</v>
      </c>
      <c r="C5663" s="275" t="s">
        <v>5826</v>
      </c>
      <c r="D5663" s="275">
        <v>0</v>
      </c>
      <c r="E5663" s="275">
        <v>10230</v>
      </c>
      <c r="F5663" s="275" t="s">
        <v>457</v>
      </c>
      <c r="G5663" s="275">
        <v>10</v>
      </c>
      <c r="H5663" s="275">
        <f>Animation!L94</f>
        <v>1350</v>
      </c>
      <c r="I5663" s="275" t="s">
        <v>8420</v>
      </c>
      <c r="J5663" s="275">
        <f t="shared" si="88"/>
        <v>1350</v>
      </c>
      <c r="K5663" s="277"/>
    </row>
    <row r="5664" spans="1:11" x14ac:dyDescent="0.15">
      <c r="A5664" s="274">
        <v>5663</v>
      </c>
      <c r="B5664" s="275" t="s">
        <v>7541</v>
      </c>
      <c r="C5664" s="275" t="s">
        <v>5826</v>
      </c>
      <c r="D5664" s="275">
        <v>0</v>
      </c>
      <c r="E5664" s="275">
        <v>10230</v>
      </c>
      <c r="F5664" s="275" t="s">
        <v>457</v>
      </c>
      <c r="G5664" s="275">
        <v>10</v>
      </c>
      <c r="H5664" s="275">
        <f>Animation!M94</f>
        <v>1350</v>
      </c>
      <c r="I5664" s="275" t="s">
        <v>8421</v>
      </c>
      <c r="J5664" s="275">
        <f t="shared" si="88"/>
        <v>1350</v>
      </c>
      <c r="K5664" s="277"/>
    </row>
    <row r="5665" spans="1:11" x14ac:dyDescent="0.15">
      <c r="A5665" s="274">
        <v>5664</v>
      </c>
      <c r="B5665" s="275" t="s">
        <v>7542</v>
      </c>
      <c r="C5665" s="275" t="s">
        <v>5826</v>
      </c>
      <c r="D5665" s="275">
        <v>0</v>
      </c>
      <c r="E5665" s="275">
        <v>10230</v>
      </c>
      <c r="F5665" s="275" t="s">
        <v>457</v>
      </c>
      <c r="G5665" s="275">
        <v>10</v>
      </c>
      <c r="H5665" s="275">
        <f>Animation!N94</f>
        <v>1350</v>
      </c>
      <c r="I5665" s="275" t="s">
        <v>8422</v>
      </c>
      <c r="J5665" s="275">
        <f t="shared" si="88"/>
        <v>1350</v>
      </c>
      <c r="K5665" s="277"/>
    </row>
    <row r="5666" spans="1:11" x14ac:dyDescent="0.15">
      <c r="A5666" s="274">
        <v>5665</v>
      </c>
      <c r="B5666" s="275" t="s">
        <v>7543</v>
      </c>
      <c r="C5666" s="275" t="s">
        <v>5826</v>
      </c>
      <c r="D5666" s="275">
        <v>0</v>
      </c>
      <c r="E5666" s="275">
        <v>10230</v>
      </c>
      <c r="F5666" s="275" t="s">
        <v>457</v>
      </c>
      <c r="G5666" s="275">
        <v>10</v>
      </c>
      <c r="H5666" s="275">
        <f>Animation!O94</f>
        <v>1350</v>
      </c>
      <c r="I5666" s="275" t="s">
        <v>8423</v>
      </c>
      <c r="J5666" s="275">
        <f t="shared" si="88"/>
        <v>1350</v>
      </c>
      <c r="K5666" s="277"/>
    </row>
    <row r="5667" spans="1:11" x14ac:dyDescent="0.15">
      <c r="A5667" s="274">
        <v>5666</v>
      </c>
      <c r="B5667" s="275" t="s">
        <v>7544</v>
      </c>
      <c r="C5667" s="275" t="s">
        <v>5826</v>
      </c>
      <c r="D5667" s="275">
        <v>0</v>
      </c>
      <c r="E5667" s="275">
        <v>10230</v>
      </c>
      <c r="F5667" s="275" t="s">
        <v>458</v>
      </c>
      <c r="G5667" s="275">
        <v>10</v>
      </c>
      <c r="H5667" s="275">
        <f>Animation!P94</f>
        <v>1350</v>
      </c>
      <c r="I5667" s="275" t="s">
        <v>8424</v>
      </c>
      <c r="J5667" s="275">
        <f t="shared" si="88"/>
        <v>1350</v>
      </c>
      <c r="K5667" s="277"/>
    </row>
    <row r="5668" spans="1:11" x14ac:dyDescent="0.15">
      <c r="A5668" s="274">
        <v>5667</v>
      </c>
      <c r="B5668" s="275" t="s">
        <v>7545</v>
      </c>
      <c r="C5668" s="275" t="s">
        <v>5826</v>
      </c>
      <c r="D5668" s="275">
        <v>0</v>
      </c>
      <c r="E5668" s="275">
        <v>10230</v>
      </c>
      <c r="F5668" s="275" t="s">
        <v>458</v>
      </c>
      <c r="G5668" s="275">
        <v>10</v>
      </c>
      <c r="H5668" s="275">
        <f>Animation!Q94</f>
        <v>1350</v>
      </c>
      <c r="I5668" s="275" t="s">
        <v>8425</v>
      </c>
      <c r="J5668" s="275">
        <f t="shared" si="88"/>
        <v>1350</v>
      </c>
      <c r="K5668" s="277"/>
    </row>
    <row r="5669" spans="1:11" x14ac:dyDescent="0.15">
      <c r="A5669" s="274">
        <v>5668</v>
      </c>
      <c r="B5669" s="275" t="s">
        <v>6662</v>
      </c>
      <c r="C5669" s="275" t="s">
        <v>5826</v>
      </c>
      <c r="D5669" s="275">
        <v>10</v>
      </c>
      <c r="E5669" s="275">
        <v>10240</v>
      </c>
      <c r="F5669" s="275" t="s">
        <v>6602</v>
      </c>
      <c r="G5669" s="275">
        <v>10</v>
      </c>
      <c r="H5669" s="275">
        <f>Animation!B11</f>
        <v>30</v>
      </c>
      <c r="I5669" s="275" t="s">
        <v>8426</v>
      </c>
      <c r="J5669" s="275">
        <f t="shared" si="88"/>
        <v>30</v>
      </c>
      <c r="K5669" s="277"/>
    </row>
    <row r="5670" spans="1:11" x14ac:dyDescent="0.15">
      <c r="A5670" s="274">
        <v>5669</v>
      </c>
      <c r="B5670" s="275" t="s">
        <v>6663</v>
      </c>
      <c r="C5670" s="275" t="s">
        <v>5826</v>
      </c>
      <c r="D5670" s="275">
        <v>10</v>
      </c>
      <c r="E5670" s="275">
        <v>10240</v>
      </c>
      <c r="F5670" s="275" t="s">
        <v>457</v>
      </c>
      <c r="G5670" s="275">
        <v>10</v>
      </c>
      <c r="H5670" s="275">
        <f>Animation!C11</f>
        <v>45</v>
      </c>
      <c r="I5670" s="275" t="s">
        <v>8427</v>
      </c>
      <c r="J5670" s="275">
        <f t="shared" si="88"/>
        <v>45</v>
      </c>
      <c r="K5670" s="277"/>
    </row>
    <row r="5671" spans="1:11" x14ac:dyDescent="0.15">
      <c r="A5671" s="274">
        <v>5670</v>
      </c>
      <c r="B5671" s="275" t="s">
        <v>6664</v>
      </c>
      <c r="C5671" s="275" t="s">
        <v>5826</v>
      </c>
      <c r="D5671" s="275">
        <v>10</v>
      </c>
      <c r="E5671" s="275">
        <v>10240</v>
      </c>
      <c r="F5671" s="275" t="s">
        <v>457</v>
      </c>
      <c r="G5671" s="275">
        <v>10</v>
      </c>
      <c r="H5671" s="275">
        <f>Animation!D11</f>
        <v>60</v>
      </c>
      <c r="I5671" s="275" t="s">
        <v>8428</v>
      </c>
      <c r="J5671" s="275">
        <f t="shared" si="88"/>
        <v>60</v>
      </c>
      <c r="K5671" s="277"/>
    </row>
    <row r="5672" spans="1:11" x14ac:dyDescent="0.15">
      <c r="A5672" s="274">
        <v>5671</v>
      </c>
      <c r="B5672" s="275" t="s">
        <v>6665</v>
      </c>
      <c r="C5672" s="275" t="s">
        <v>5826</v>
      </c>
      <c r="D5672" s="275">
        <v>10</v>
      </c>
      <c r="E5672" s="275">
        <v>10240</v>
      </c>
      <c r="F5672" s="275" t="s">
        <v>457</v>
      </c>
      <c r="G5672" s="275">
        <v>10</v>
      </c>
      <c r="H5672" s="275">
        <f>Animation!E11</f>
        <v>75</v>
      </c>
      <c r="I5672" s="275" t="s">
        <v>8429</v>
      </c>
      <c r="J5672" s="275">
        <f t="shared" si="88"/>
        <v>75</v>
      </c>
      <c r="K5672" s="277"/>
    </row>
    <row r="5673" spans="1:11" x14ac:dyDescent="0.15">
      <c r="A5673" s="274">
        <v>5672</v>
      </c>
      <c r="B5673" s="275" t="s">
        <v>6666</v>
      </c>
      <c r="C5673" s="275" t="s">
        <v>5826</v>
      </c>
      <c r="D5673" s="275">
        <v>10</v>
      </c>
      <c r="E5673" s="275">
        <v>10240</v>
      </c>
      <c r="F5673" s="275" t="s">
        <v>457</v>
      </c>
      <c r="G5673" s="275">
        <v>10</v>
      </c>
      <c r="H5673" s="275">
        <f>Animation!F11</f>
        <v>90</v>
      </c>
      <c r="I5673" s="275" t="s">
        <v>8430</v>
      </c>
      <c r="J5673" s="275">
        <f t="shared" si="88"/>
        <v>90</v>
      </c>
      <c r="K5673" s="277"/>
    </row>
    <row r="5674" spans="1:11" x14ac:dyDescent="0.15">
      <c r="A5674" s="274">
        <v>5673</v>
      </c>
      <c r="B5674" s="275" t="s">
        <v>6667</v>
      </c>
      <c r="C5674" s="275" t="s">
        <v>5826</v>
      </c>
      <c r="D5674" s="275">
        <v>10</v>
      </c>
      <c r="E5674" s="275">
        <v>10240</v>
      </c>
      <c r="F5674" s="275" t="s">
        <v>457</v>
      </c>
      <c r="G5674" s="275">
        <v>10</v>
      </c>
      <c r="H5674" s="275">
        <f>Animation!G11</f>
        <v>150</v>
      </c>
      <c r="I5674" s="275" t="s">
        <v>8431</v>
      </c>
      <c r="J5674" s="275">
        <f t="shared" si="88"/>
        <v>150</v>
      </c>
      <c r="K5674" s="277"/>
    </row>
    <row r="5675" spans="1:11" x14ac:dyDescent="0.15">
      <c r="A5675" s="274">
        <v>5674</v>
      </c>
      <c r="B5675" s="275" t="s">
        <v>6668</v>
      </c>
      <c r="C5675" s="275" t="s">
        <v>5826</v>
      </c>
      <c r="D5675" s="275">
        <v>10</v>
      </c>
      <c r="E5675" s="275">
        <v>10240</v>
      </c>
      <c r="F5675" s="275" t="s">
        <v>6594</v>
      </c>
      <c r="G5675" s="275">
        <v>10</v>
      </c>
      <c r="H5675" s="275">
        <f>Animation!H11</f>
        <v>120</v>
      </c>
      <c r="I5675" s="275" t="s">
        <v>8432</v>
      </c>
      <c r="J5675" s="275">
        <f t="shared" si="88"/>
        <v>120</v>
      </c>
      <c r="K5675" s="277"/>
    </row>
    <row r="5676" spans="1:11" x14ac:dyDescent="0.15">
      <c r="A5676" s="274">
        <v>5675</v>
      </c>
      <c r="B5676" s="275" t="s">
        <v>6669</v>
      </c>
      <c r="C5676" s="275" t="s">
        <v>5826</v>
      </c>
      <c r="D5676" s="275">
        <v>10</v>
      </c>
      <c r="E5676" s="275">
        <v>10240</v>
      </c>
      <c r="F5676" s="275" t="s">
        <v>6594</v>
      </c>
      <c r="G5676" s="275">
        <v>10</v>
      </c>
      <c r="H5676" s="275">
        <f>Animation!I11</f>
        <v>135</v>
      </c>
      <c r="I5676" s="275" t="s">
        <v>8433</v>
      </c>
      <c r="J5676" s="275">
        <f t="shared" si="88"/>
        <v>135</v>
      </c>
      <c r="K5676" s="277"/>
    </row>
    <row r="5677" spans="1:11" x14ac:dyDescent="0.15">
      <c r="A5677" s="274">
        <v>5676</v>
      </c>
      <c r="B5677" s="275" t="s">
        <v>6670</v>
      </c>
      <c r="C5677" s="275" t="s">
        <v>5826</v>
      </c>
      <c r="D5677" s="275">
        <v>10</v>
      </c>
      <c r="E5677" s="275">
        <v>10240</v>
      </c>
      <c r="F5677" s="275" t="s">
        <v>6594</v>
      </c>
      <c r="G5677" s="275">
        <v>10</v>
      </c>
      <c r="H5677" s="275">
        <f>Animation!J11</f>
        <v>150</v>
      </c>
      <c r="I5677" s="275" t="s">
        <v>8434</v>
      </c>
      <c r="J5677" s="275">
        <f t="shared" si="88"/>
        <v>150</v>
      </c>
      <c r="K5677" s="277"/>
    </row>
    <row r="5678" spans="1:11" x14ac:dyDescent="0.15">
      <c r="A5678" s="274">
        <v>5677</v>
      </c>
      <c r="B5678" s="275" t="s">
        <v>6671</v>
      </c>
      <c r="C5678" s="275" t="s">
        <v>6643</v>
      </c>
      <c r="D5678" s="275">
        <v>10</v>
      </c>
      <c r="E5678" s="275">
        <v>10240</v>
      </c>
      <c r="F5678" s="275" t="s">
        <v>457</v>
      </c>
      <c r="G5678" s="275">
        <v>10</v>
      </c>
      <c r="H5678" s="275">
        <f>Animation!K11</f>
        <v>165</v>
      </c>
      <c r="I5678" s="275" t="s">
        <v>8435</v>
      </c>
      <c r="J5678" s="275">
        <f t="shared" si="88"/>
        <v>165</v>
      </c>
      <c r="K5678" s="277"/>
    </row>
    <row r="5679" spans="1:11" x14ac:dyDescent="0.15">
      <c r="A5679" s="274">
        <v>5678</v>
      </c>
      <c r="B5679" s="275" t="s">
        <v>6672</v>
      </c>
      <c r="C5679" s="275" t="s">
        <v>5826</v>
      </c>
      <c r="D5679" s="275">
        <v>10</v>
      </c>
      <c r="E5679" s="275">
        <v>10240</v>
      </c>
      <c r="F5679" s="275" t="s">
        <v>6594</v>
      </c>
      <c r="G5679" s="275">
        <v>10</v>
      </c>
      <c r="H5679" s="275">
        <f>Animation!L11</f>
        <v>180</v>
      </c>
      <c r="I5679" s="275" t="s">
        <v>8436</v>
      </c>
      <c r="J5679" s="275">
        <f t="shared" si="88"/>
        <v>180</v>
      </c>
      <c r="K5679" s="277"/>
    </row>
    <row r="5680" spans="1:11" x14ac:dyDescent="0.15">
      <c r="A5680" s="274">
        <v>5679</v>
      </c>
      <c r="B5680" s="275" t="s">
        <v>6673</v>
      </c>
      <c r="C5680" s="275" t="s">
        <v>5826</v>
      </c>
      <c r="D5680" s="275">
        <v>10</v>
      </c>
      <c r="E5680" s="275">
        <v>10240</v>
      </c>
      <c r="F5680" s="275" t="s">
        <v>457</v>
      </c>
      <c r="G5680" s="275">
        <v>10</v>
      </c>
      <c r="H5680" s="275">
        <f>Animation!M11</f>
        <v>195</v>
      </c>
      <c r="I5680" s="275" t="s">
        <v>8437</v>
      </c>
      <c r="J5680" s="275">
        <f t="shared" si="88"/>
        <v>195</v>
      </c>
      <c r="K5680" s="277"/>
    </row>
    <row r="5681" spans="1:11" x14ac:dyDescent="0.15">
      <c r="A5681" s="274">
        <v>5680</v>
      </c>
      <c r="B5681" s="275" t="s">
        <v>6674</v>
      </c>
      <c r="C5681" s="275" t="s">
        <v>6646</v>
      </c>
      <c r="D5681" s="275">
        <v>10</v>
      </c>
      <c r="E5681" s="275">
        <v>10240</v>
      </c>
      <c r="F5681" s="275" t="s">
        <v>457</v>
      </c>
      <c r="G5681" s="275">
        <v>10</v>
      </c>
      <c r="H5681" s="275">
        <f>Animation!N11</f>
        <v>210</v>
      </c>
      <c r="I5681" s="275" t="s">
        <v>8438</v>
      </c>
      <c r="J5681" s="275">
        <f t="shared" si="88"/>
        <v>210</v>
      </c>
      <c r="K5681" s="277"/>
    </row>
    <row r="5682" spans="1:11" x14ac:dyDescent="0.15">
      <c r="A5682" s="274">
        <v>5681</v>
      </c>
      <c r="B5682" s="275" t="s">
        <v>6675</v>
      </c>
      <c r="C5682" s="275" t="s">
        <v>5826</v>
      </c>
      <c r="D5682" s="275">
        <v>10</v>
      </c>
      <c r="E5682" s="275">
        <v>10240</v>
      </c>
      <c r="F5682" s="275" t="s">
        <v>457</v>
      </c>
      <c r="G5682" s="275">
        <v>10</v>
      </c>
      <c r="H5682" s="275">
        <f>Animation!O11</f>
        <v>225</v>
      </c>
      <c r="I5682" s="275" t="s">
        <v>8439</v>
      </c>
      <c r="J5682" s="275">
        <f t="shared" si="88"/>
        <v>225</v>
      </c>
      <c r="K5682" s="277"/>
    </row>
    <row r="5683" spans="1:11" x14ac:dyDescent="0.15">
      <c r="A5683" s="274">
        <v>5682</v>
      </c>
      <c r="B5683" s="275" t="s">
        <v>6676</v>
      </c>
      <c r="C5683" s="275" t="s">
        <v>6649</v>
      </c>
      <c r="D5683" s="275">
        <v>10</v>
      </c>
      <c r="E5683" s="275">
        <v>10240</v>
      </c>
      <c r="F5683" s="275" t="s">
        <v>457</v>
      </c>
      <c r="G5683" s="275">
        <v>10</v>
      </c>
      <c r="H5683" s="275">
        <f>Animation!P11</f>
        <v>240</v>
      </c>
      <c r="I5683" s="275" t="s">
        <v>8440</v>
      </c>
      <c r="J5683" s="275">
        <f t="shared" si="88"/>
        <v>240</v>
      </c>
      <c r="K5683" s="277"/>
    </row>
    <row r="5684" spans="1:11" x14ac:dyDescent="0.15">
      <c r="A5684" s="274">
        <v>5683</v>
      </c>
      <c r="B5684" s="275" t="s">
        <v>6677</v>
      </c>
      <c r="C5684" s="275" t="s">
        <v>5826</v>
      </c>
      <c r="D5684" s="275">
        <v>10</v>
      </c>
      <c r="E5684" s="275">
        <v>10240</v>
      </c>
      <c r="F5684" s="275" t="s">
        <v>457</v>
      </c>
      <c r="G5684" s="275">
        <v>10</v>
      </c>
      <c r="H5684" s="275">
        <f>Animation!Q11</f>
        <v>255</v>
      </c>
      <c r="I5684" s="275" t="s">
        <v>8441</v>
      </c>
      <c r="J5684" s="275">
        <f t="shared" si="88"/>
        <v>255</v>
      </c>
      <c r="K5684" s="277"/>
    </row>
    <row r="5685" spans="1:11" x14ac:dyDescent="0.15">
      <c r="A5685" s="274">
        <v>5684</v>
      </c>
      <c r="B5685" s="275" t="s">
        <v>7546</v>
      </c>
      <c r="C5685" s="275" t="s">
        <v>5826</v>
      </c>
      <c r="D5685" s="275">
        <v>10</v>
      </c>
      <c r="E5685" s="275">
        <v>10240</v>
      </c>
      <c r="F5685" s="275" t="s">
        <v>457</v>
      </c>
      <c r="G5685" s="275">
        <v>10</v>
      </c>
      <c r="H5685" s="275">
        <f>Animation!B39</f>
        <v>30</v>
      </c>
      <c r="I5685" s="275" t="s">
        <v>8442</v>
      </c>
      <c r="J5685" s="275">
        <f t="shared" si="88"/>
        <v>30</v>
      </c>
      <c r="K5685" s="277"/>
    </row>
    <row r="5686" spans="1:11" x14ac:dyDescent="0.15">
      <c r="A5686" s="274">
        <v>5685</v>
      </c>
      <c r="B5686" s="275" t="s">
        <v>7547</v>
      </c>
      <c r="C5686" s="275" t="s">
        <v>5826</v>
      </c>
      <c r="D5686" s="275">
        <v>10</v>
      </c>
      <c r="E5686" s="275">
        <v>10240</v>
      </c>
      <c r="F5686" s="275" t="s">
        <v>457</v>
      </c>
      <c r="G5686" s="275">
        <v>10</v>
      </c>
      <c r="H5686" s="275">
        <f>Animation!C39</f>
        <v>45</v>
      </c>
      <c r="I5686" s="275" t="s">
        <v>8443</v>
      </c>
      <c r="J5686" s="275">
        <f t="shared" si="88"/>
        <v>45</v>
      </c>
      <c r="K5686" s="277"/>
    </row>
    <row r="5687" spans="1:11" x14ac:dyDescent="0.15">
      <c r="A5687" s="274">
        <v>5686</v>
      </c>
      <c r="B5687" s="275" t="s">
        <v>7548</v>
      </c>
      <c r="C5687" s="275" t="s">
        <v>5826</v>
      </c>
      <c r="D5687" s="275">
        <v>10</v>
      </c>
      <c r="E5687" s="275">
        <v>10240</v>
      </c>
      <c r="F5687" s="275" t="s">
        <v>457</v>
      </c>
      <c r="G5687" s="275">
        <v>10</v>
      </c>
      <c r="H5687" s="275">
        <f>Animation!D39</f>
        <v>60</v>
      </c>
      <c r="I5687" s="275" t="s">
        <v>8444</v>
      </c>
      <c r="J5687" s="275">
        <f t="shared" si="88"/>
        <v>60</v>
      </c>
      <c r="K5687" s="277"/>
    </row>
    <row r="5688" spans="1:11" x14ac:dyDescent="0.15">
      <c r="A5688" s="274">
        <v>5687</v>
      </c>
      <c r="B5688" s="275" t="s">
        <v>7549</v>
      </c>
      <c r="C5688" s="275" t="s">
        <v>5826</v>
      </c>
      <c r="D5688" s="275">
        <v>10</v>
      </c>
      <c r="E5688" s="275">
        <v>10240</v>
      </c>
      <c r="F5688" s="275" t="s">
        <v>457</v>
      </c>
      <c r="G5688" s="275">
        <v>10</v>
      </c>
      <c r="H5688" s="275">
        <f>Animation!E39</f>
        <v>75</v>
      </c>
      <c r="I5688" s="275" t="s">
        <v>8445</v>
      </c>
      <c r="J5688" s="275">
        <f t="shared" si="88"/>
        <v>75</v>
      </c>
      <c r="K5688" s="277"/>
    </row>
    <row r="5689" spans="1:11" x14ac:dyDescent="0.15">
      <c r="A5689" s="274">
        <v>5688</v>
      </c>
      <c r="B5689" s="275" t="s">
        <v>7550</v>
      </c>
      <c r="C5689" s="275" t="s">
        <v>5826</v>
      </c>
      <c r="D5689" s="275">
        <v>10</v>
      </c>
      <c r="E5689" s="275">
        <v>10240</v>
      </c>
      <c r="F5689" s="275" t="s">
        <v>457</v>
      </c>
      <c r="G5689" s="275">
        <v>10</v>
      </c>
      <c r="H5689" s="275">
        <f>Animation!F39</f>
        <v>90</v>
      </c>
      <c r="I5689" s="275" t="s">
        <v>8446</v>
      </c>
      <c r="J5689" s="275">
        <f t="shared" si="88"/>
        <v>90</v>
      </c>
      <c r="K5689" s="277"/>
    </row>
    <row r="5690" spans="1:11" x14ac:dyDescent="0.15">
      <c r="A5690" s="274">
        <v>5689</v>
      </c>
      <c r="B5690" s="275" t="s">
        <v>7551</v>
      </c>
      <c r="C5690" s="275" t="s">
        <v>5826</v>
      </c>
      <c r="D5690" s="275">
        <v>10</v>
      </c>
      <c r="E5690" s="275">
        <v>10240</v>
      </c>
      <c r="F5690" s="275" t="s">
        <v>457</v>
      </c>
      <c r="G5690" s="275">
        <v>10</v>
      </c>
      <c r="H5690" s="275">
        <f>Animation!G39</f>
        <v>150</v>
      </c>
      <c r="I5690" s="275" t="s">
        <v>8447</v>
      </c>
      <c r="J5690" s="275">
        <f t="shared" si="88"/>
        <v>150</v>
      </c>
      <c r="K5690" s="277"/>
    </row>
    <row r="5691" spans="1:11" x14ac:dyDescent="0.15">
      <c r="A5691" s="274">
        <v>5690</v>
      </c>
      <c r="B5691" s="275" t="s">
        <v>7552</v>
      </c>
      <c r="C5691" s="275" t="s">
        <v>5826</v>
      </c>
      <c r="D5691" s="275">
        <v>10</v>
      </c>
      <c r="E5691" s="275">
        <v>10240</v>
      </c>
      <c r="F5691" s="275" t="s">
        <v>457</v>
      </c>
      <c r="G5691" s="275">
        <v>10</v>
      </c>
      <c r="H5691" s="275">
        <f>Animation!H39</f>
        <v>120</v>
      </c>
      <c r="I5691" s="275" t="s">
        <v>8448</v>
      </c>
      <c r="J5691" s="275">
        <f t="shared" si="88"/>
        <v>120</v>
      </c>
      <c r="K5691" s="277"/>
    </row>
    <row r="5692" spans="1:11" x14ac:dyDescent="0.15">
      <c r="A5692" s="274">
        <v>5691</v>
      </c>
      <c r="B5692" s="275" t="s">
        <v>7553</v>
      </c>
      <c r="C5692" s="275" t="s">
        <v>5826</v>
      </c>
      <c r="D5692" s="275">
        <v>10</v>
      </c>
      <c r="E5692" s="275">
        <v>10240</v>
      </c>
      <c r="F5692" s="275" t="s">
        <v>457</v>
      </c>
      <c r="G5692" s="275">
        <v>10</v>
      </c>
      <c r="H5692" s="275">
        <f>Animation!I39</f>
        <v>135</v>
      </c>
      <c r="I5692" s="275" t="s">
        <v>8449</v>
      </c>
      <c r="J5692" s="275">
        <f t="shared" si="88"/>
        <v>135</v>
      </c>
      <c r="K5692" s="277"/>
    </row>
    <row r="5693" spans="1:11" x14ac:dyDescent="0.15">
      <c r="A5693" s="274">
        <v>5692</v>
      </c>
      <c r="B5693" s="275" t="s">
        <v>7554</v>
      </c>
      <c r="C5693" s="275" t="s">
        <v>5826</v>
      </c>
      <c r="D5693" s="275">
        <v>10</v>
      </c>
      <c r="E5693" s="275">
        <v>10240</v>
      </c>
      <c r="F5693" s="275" t="s">
        <v>457</v>
      </c>
      <c r="G5693" s="275">
        <v>10</v>
      </c>
      <c r="H5693" s="275">
        <f>Animation!J39</f>
        <v>150</v>
      </c>
      <c r="I5693" s="275" t="s">
        <v>8450</v>
      </c>
      <c r="J5693" s="275">
        <f t="shared" si="88"/>
        <v>150</v>
      </c>
      <c r="K5693" s="277"/>
    </row>
    <row r="5694" spans="1:11" x14ac:dyDescent="0.15">
      <c r="A5694" s="274">
        <v>5693</v>
      </c>
      <c r="B5694" s="275" t="s">
        <v>7555</v>
      </c>
      <c r="C5694" s="275" t="s">
        <v>5826</v>
      </c>
      <c r="D5694" s="275">
        <v>10</v>
      </c>
      <c r="E5694" s="275">
        <v>10240</v>
      </c>
      <c r="F5694" s="275" t="s">
        <v>457</v>
      </c>
      <c r="G5694" s="275">
        <v>10</v>
      </c>
      <c r="H5694" s="275">
        <f>Animation!K39</f>
        <v>165</v>
      </c>
      <c r="I5694" s="275" t="s">
        <v>8451</v>
      </c>
      <c r="J5694" s="275">
        <f t="shared" si="88"/>
        <v>165</v>
      </c>
      <c r="K5694" s="277"/>
    </row>
    <row r="5695" spans="1:11" x14ac:dyDescent="0.15">
      <c r="A5695" s="274">
        <v>5694</v>
      </c>
      <c r="B5695" s="275" t="s">
        <v>7556</v>
      </c>
      <c r="C5695" s="275" t="s">
        <v>5826</v>
      </c>
      <c r="D5695" s="275">
        <v>10</v>
      </c>
      <c r="E5695" s="275">
        <v>10240</v>
      </c>
      <c r="F5695" s="275" t="s">
        <v>457</v>
      </c>
      <c r="G5695" s="275">
        <v>10</v>
      </c>
      <c r="H5695" s="275">
        <f>Animation!L39</f>
        <v>180</v>
      </c>
      <c r="I5695" s="275" t="s">
        <v>8452</v>
      </c>
      <c r="J5695" s="275">
        <f t="shared" si="88"/>
        <v>180</v>
      </c>
      <c r="K5695" s="277"/>
    </row>
    <row r="5696" spans="1:11" x14ac:dyDescent="0.15">
      <c r="A5696" s="274">
        <v>5695</v>
      </c>
      <c r="B5696" s="275" t="s">
        <v>7557</v>
      </c>
      <c r="C5696" s="275" t="s">
        <v>5826</v>
      </c>
      <c r="D5696" s="275">
        <v>10</v>
      </c>
      <c r="E5696" s="275">
        <v>10240</v>
      </c>
      <c r="F5696" s="275" t="s">
        <v>457</v>
      </c>
      <c r="G5696" s="275">
        <v>10</v>
      </c>
      <c r="H5696" s="275">
        <f>Animation!M39</f>
        <v>195</v>
      </c>
      <c r="I5696" s="275" t="s">
        <v>8453</v>
      </c>
      <c r="J5696" s="275">
        <f t="shared" si="88"/>
        <v>195</v>
      </c>
      <c r="K5696" s="277"/>
    </row>
    <row r="5697" spans="1:11" x14ac:dyDescent="0.15">
      <c r="A5697" s="274">
        <v>5696</v>
      </c>
      <c r="B5697" s="275" t="s">
        <v>7558</v>
      </c>
      <c r="C5697" s="275" t="s">
        <v>5826</v>
      </c>
      <c r="D5697" s="275">
        <v>10</v>
      </c>
      <c r="E5697" s="275">
        <v>10240</v>
      </c>
      <c r="F5697" s="275" t="s">
        <v>457</v>
      </c>
      <c r="G5697" s="275">
        <v>10</v>
      </c>
      <c r="H5697" s="275">
        <f>Animation!N39</f>
        <v>210</v>
      </c>
      <c r="I5697" s="275" t="s">
        <v>8454</v>
      </c>
      <c r="J5697" s="275">
        <f t="shared" si="88"/>
        <v>210</v>
      </c>
      <c r="K5697" s="277"/>
    </row>
    <row r="5698" spans="1:11" x14ac:dyDescent="0.15">
      <c r="A5698" s="274">
        <v>5697</v>
      </c>
      <c r="B5698" s="275" t="s">
        <v>7559</v>
      </c>
      <c r="C5698" s="275" t="s">
        <v>5826</v>
      </c>
      <c r="D5698" s="275">
        <v>10</v>
      </c>
      <c r="E5698" s="275">
        <v>10240</v>
      </c>
      <c r="F5698" s="275" t="s">
        <v>457</v>
      </c>
      <c r="G5698" s="275">
        <v>10</v>
      </c>
      <c r="H5698" s="275">
        <f>Animation!O39</f>
        <v>225</v>
      </c>
      <c r="I5698" s="275" t="s">
        <v>8455</v>
      </c>
      <c r="J5698" s="275">
        <f t="shared" si="88"/>
        <v>225</v>
      </c>
      <c r="K5698" s="277"/>
    </row>
    <row r="5699" spans="1:11" x14ac:dyDescent="0.15">
      <c r="A5699" s="274">
        <v>5698</v>
      </c>
      <c r="B5699" s="275" t="s">
        <v>7560</v>
      </c>
      <c r="C5699" s="275" t="s">
        <v>5826</v>
      </c>
      <c r="D5699" s="275">
        <v>10</v>
      </c>
      <c r="E5699" s="275">
        <v>10240</v>
      </c>
      <c r="F5699" s="275" t="s">
        <v>457</v>
      </c>
      <c r="G5699" s="275">
        <v>10</v>
      </c>
      <c r="H5699" s="275">
        <f>Animation!P39</f>
        <v>240</v>
      </c>
      <c r="I5699" s="275" t="s">
        <v>8456</v>
      </c>
      <c r="J5699" s="275">
        <f t="shared" si="88"/>
        <v>240</v>
      </c>
      <c r="K5699" s="277"/>
    </row>
    <row r="5700" spans="1:11" x14ac:dyDescent="0.15">
      <c r="A5700" s="274">
        <v>5699</v>
      </c>
      <c r="B5700" s="275" t="s">
        <v>7561</v>
      </c>
      <c r="C5700" s="275" t="s">
        <v>5826</v>
      </c>
      <c r="D5700" s="275">
        <v>10</v>
      </c>
      <c r="E5700" s="275">
        <v>10240</v>
      </c>
      <c r="F5700" s="275" t="s">
        <v>457</v>
      </c>
      <c r="G5700" s="275">
        <v>10</v>
      </c>
      <c r="H5700" s="275">
        <f>Animation!Q39</f>
        <v>255</v>
      </c>
      <c r="I5700" s="275" t="s">
        <v>8457</v>
      </c>
      <c r="J5700" s="275">
        <f t="shared" si="88"/>
        <v>255</v>
      </c>
      <c r="K5700" s="277"/>
    </row>
    <row r="5701" spans="1:11" x14ac:dyDescent="0.15">
      <c r="A5701" s="274">
        <v>5700</v>
      </c>
      <c r="B5701" s="275" t="s">
        <v>7562</v>
      </c>
      <c r="C5701" s="275" t="s">
        <v>5826</v>
      </c>
      <c r="D5701" s="275">
        <v>10</v>
      </c>
      <c r="E5701" s="275">
        <v>10240</v>
      </c>
      <c r="F5701" s="275" t="s">
        <v>457</v>
      </c>
      <c r="G5701" s="275">
        <v>10</v>
      </c>
      <c r="H5701" s="275">
        <f>Animation!B67</f>
        <v>30</v>
      </c>
      <c r="I5701" s="275" t="s">
        <v>8458</v>
      </c>
      <c r="J5701" s="275">
        <f t="shared" si="88"/>
        <v>30</v>
      </c>
      <c r="K5701" s="277"/>
    </row>
    <row r="5702" spans="1:11" x14ac:dyDescent="0.15">
      <c r="A5702" s="274">
        <v>5701</v>
      </c>
      <c r="B5702" s="275" t="s">
        <v>7563</v>
      </c>
      <c r="C5702" s="275" t="s">
        <v>5826</v>
      </c>
      <c r="D5702" s="275">
        <v>10</v>
      </c>
      <c r="E5702" s="275">
        <v>10240</v>
      </c>
      <c r="F5702" s="275" t="s">
        <v>457</v>
      </c>
      <c r="G5702" s="275">
        <v>10</v>
      </c>
      <c r="H5702" s="275">
        <f>Animation!C67</f>
        <v>45</v>
      </c>
      <c r="I5702" s="275" t="s">
        <v>8459</v>
      </c>
      <c r="J5702" s="275">
        <f t="shared" si="88"/>
        <v>45</v>
      </c>
      <c r="K5702" s="277"/>
    </row>
    <row r="5703" spans="1:11" x14ac:dyDescent="0.15">
      <c r="A5703" s="274">
        <v>5702</v>
      </c>
      <c r="B5703" s="275" t="s">
        <v>7564</v>
      </c>
      <c r="C5703" s="275" t="s">
        <v>5826</v>
      </c>
      <c r="D5703" s="275">
        <v>10</v>
      </c>
      <c r="E5703" s="275">
        <v>10240</v>
      </c>
      <c r="F5703" s="275" t="s">
        <v>457</v>
      </c>
      <c r="G5703" s="275">
        <v>10</v>
      </c>
      <c r="H5703" s="275">
        <f>Animation!D67</f>
        <v>60</v>
      </c>
      <c r="I5703" s="275" t="s">
        <v>8460</v>
      </c>
      <c r="J5703" s="275">
        <f t="shared" si="88"/>
        <v>60</v>
      </c>
      <c r="K5703" s="277"/>
    </row>
    <row r="5704" spans="1:11" x14ac:dyDescent="0.15">
      <c r="A5704" s="274">
        <v>5703</v>
      </c>
      <c r="B5704" s="275" t="s">
        <v>7565</v>
      </c>
      <c r="C5704" s="275" t="s">
        <v>5826</v>
      </c>
      <c r="D5704" s="275">
        <v>10</v>
      </c>
      <c r="E5704" s="275">
        <v>10240</v>
      </c>
      <c r="F5704" s="275" t="s">
        <v>457</v>
      </c>
      <c r="G5704" s="275">
        <v>10</v>
      </c>
      <c r="H5704" s="275">
        <f>Animation!E67</f>
        <v>75</v>
      </c>
      <c r="I5704" s="275" t="s">
        <v>8461</v>
      </c>
      <c r="J5704" s="275">
        <f t="shared" si="88"/>
        <v>75</v>
      </c>
      <c r="K5704" s="277"/>
    </row>
    <row r="5705" spans="1:11" x14ac:dyDescent="0.15">
      <c r="A5705" s="274">
        <v>5704</v>
      </c>
      <c r="B5705" s="275" t="s">
        <v>7566</v>
      </c>
      <c r="C5705" s="275" t="s">
        <v>5826</v>
      </c>
      <c r="D5705" s="275">
        <v>10</v>
      </c>
      <c r="E5705" s="275">
        <v>10240</v>
      </c>
      <c r="F5705" s="275" t="s">
        <v>457</v>
      </c>
      <c r="G5705" s="275">
        <v>10</v>
      </c>
      <c r="H5705" s="275">
        <f>Animation!F67</f>
        <v>90</v>
      </c>
      <c r="I5705" s="275" t="s">
        <v>8462</v>
      </c>
      <c r="J5705" s="275">
        <f t="shared" si="88"/>
        <v>90</v>
      </c>
      <c r="K5705" s="277"/>
    </row>
    <row r="5706" spans="1:11" x14ac:dyDescent="0.15">
      <c r="A5706" s="274">
        <v>5705</v>
      </c>
      <c r="B5706" s="275" t="s">
        <v>7567</v>
      </c>
      <c r="C5706" s="275" t="s">
        <v>5826</v>
      </c>
      <c r="D5706" s="275">
        <v>10</v>
      </c>
      <c r="E5706" s="275">
        <v>10240</v>
      </c>
      <c r="F5706" s="275" t="s">
        <v>457</v>
      </c>
      <c r="G5706" s="275">
        <v>10</v>
      </c>
      <c r="H5706" s="275">
        <f>Animation!G67</f>
        <v>150</v>
      </c>
      <c r="I5706" s="275" t="s">
        <v>8463</v>
      </c>
      <c r="J5706" s="275">
        <f t="shared" si="88"/>
        <v>150</v>
      </c>
      <c r="K5706" s="277"/>
    </row>
    <row r="5707" spans="1:11" x14ac:dyDescent="0.15">
      <c r="A5707" s="274">
        <v>5706</v>
      </c>
      <c r="B5707" s="275" t="s">
        <v>7568</v>
      </c>
      <c r="C5707" s="275" t="s">
        <v>5826</v>
      </c>
      <c r="D5707" s="275">
        <v>10</v>
      </c>
      <c r="E5707" s="275">
        <v>10240</v>
      </c>
      <c r="F5707" s="275" t="s">
        <v>457</v>
      </c>
      <c r="G5707" s="275">
        <v>10</v>
      </c>
      <c r="H5707" s="275">
        <f>Animation!H67</f>
        <v>120</v>
      </c>
      <c r="I5707" s="275" t="s">
        <v>8464</v>
      </c>
      <c r="J5707" s="275">
        <f t="shared" si="88"/>
        <v>120</v>
      </c>
      <c r="K5707" s="277"/>
    </row>
    <row r="5708" spans="1:11" x14ac:dyDescent="0.15">
      <c r="A5708" s="274">
        <v>5707</v>
      </c>
      <c r="B5708" s="275" t="s">
        <v>7569</v>
      </c>
      <c r="C5708" s="275" t="s">
        <v>5826</v>
      </c>
      <c r="D5708" s="275">
        <v>10</v>
      </c>
      <c r="E5708" s="275">
        <v>10240</v>
      </c>
      <c r="F5708" s="275" t="s">
        <v>457</v>
      </c>
      <c r="G5708" s="275">
        <v>10</v>
      </c>
      <c r="H5708" s="275">
        <f>Animation!I67</f>
        <v>135</v>
      </c>
      <c r="I5708" s="275" t="s">
        <v>8465</v>
      </c>
      <c r="J5708" s="275">
        <f t="shared" si="88"/>
        <v>135</v>
      </c>
      <c r="K5708" s="277"/>
    </row>
    <row r="5709" spans="1:11" x14ac:dyDescent="0.15">
      <c r="A5709" s="274">
        <v>5708</v>
      </c>
      <c r="B5709" s="275" t="s">
        <v>7570</v>
      </c>
      <c r="C5709" s="275" t="s">
        <v>5826</v>
      </c>
      <c r="D5709" s="275">
        <v>10</v>
      </c>
      <c r="E5709" s="275">
        <v>10240</v>
      </c>
      <c r="F5709" s="275" t="s">
        <v>457</v>
      </c>
      <c r="G5709" s="275">
        <v>10</v>
      </c>
      <c r="H5709" s="275">
        <f>Animation!J67</f>
        <v>150</v>
      </c>
      <c r="I5709" s="275" t="s">
        <v>8466</v>
      </c>
      <c r="J5709" s="275">
        <f t="shared" si="88"/>
        <v>150</v>
      </c>
      <c r="K5709" s="277"/>
    </row>
    <row r="5710" spans="1:11" x14ac:dyDescent="0.15">
      <c r="A5710" s="274">
        <v>5709</v>
      </c>
      <c r="B5710" s="275" t="s">
        <v>7571</v>
      </c>
      <c r="C5710" s="275" t="s">
        <v>5826</v>
      </c>
      <c r="D5710" s="275">
        <v>10</v>
      </c>
      <c r="E5710" s="275">
        <v>10240</v>
      </c>
      <c r="F5710" s="275" t="s">
        <v>457</v>
      </c>
      <c r="G5710" s="275">
        <v>10</v>
      </c>
      <c r="H5710" s="275">
        <f>Animation!K67</f>
        <v>165</v>
      </c>
      <c r="I5710" s="275" t="s">
        <v>8467</v>
      </c>
      <c r="J5710" s="275">
        <f t="shared" si="88"/>
        <v>165</v>
      </c>
      <c r="K5710" s="277"/>
    </row>
    <row r="5711" spans="1:11" x14ac:dyDescent="0.15">
      <c r="A5711" s="274">
        <v>5710</v>
      </c>
      <c r="B5711" s="275" t="s">
        <v>7572</v>
      </c>
      <c r="C5711" s="275" t="s">
        <v>5826</v>
      </c>
      <c r="D5711" s="275">
        <v>10</v>
      </c>
      <c r="E5711" s="275">
        <v>10240</v>
      </c>
      <c r="F5711" s="275" t="s">
        <v>457</v>
      </c>
      <c r="G5711" s="275">
        <v>10</v>
      </c>
      <c r="H5711" s="275">
        <f>Animation!L67</f>
        <v>180</v>
      </c>
      <c r="I5711" s="275" t="s">
        <v>8468</v>
      </c>
      <c r="J5711" s="275">
        <f t="shared" si="88"/>
        <v>180</v>
      </c>
      <c r="K5711" s="277"/>
    </row>
    <row r="5712" spans="1:11" x14ac:dyDescent="0.15">
      <c r="A5712" s="274">
        <v>5711</v>
      </c>
      <c r="B5712" s="275" t="s">
        <v>7573</v>
      </c>
      <c r="C5712" s="275" t="s">
        <v>5826</v>
      </c>
      <c r="D5712" s="275">
        <v>10</v>
      </c>
      <c r="E5712" s="275">
        <v>10240</v>
      </c>
      <c r="F5712" s="275" t="s">
        <v>457</v>
      </c>
      <c r="G5712" s="275">
        <v>10</v>
      </c>
      <c r="H5712" s="275">
        <f>Animation!M67</f>
        <v>195</v>
      </c>
      <c r="I5712" s="275" t="s">
        <v>8469</v>
      </c>
      <c r="J5712" s="275">
        <f t="shared" si="88"/>
        <v>195</v>
      </c>
      <c r="K5712" s="277"/>
    </row>
    <row r="5713" spans="1:11" x14ac:dyDescent="0.15">
      <c r="A5713" s="274">
        <v>5712</v>
      </c>
      <c r="B5713" s="275" t="s">
        <v>7574</v>
      </c>
      <c r="C5713" s="275" t="s">
        <v>5826</v>
      </c>
      <c r="D5713" s="275">
        <v>10</v>
      </c>
      <c r="E5713" s="275">
        <v>10240</v>
      </c>
      <c r="F5713" s="275" t="s">
        <v>457</v>
      </c>
      <c r="G5713" s="275">
        <v>10</v>
      </c>
      <c r="H5713" s="275">
        <f>Animation!N67</f>
        <v>210</v>
      </c>
      <c r="I5713" s="275" t="s">
        <v>8470</v>
      </c>
      <c r="J5713" s="275">
        <f t="shared" si="88"/>
        <v>210</v>
      </c>
      <c r="K5713" s="277"/>
    </row>
    <row r="5714" spans="1:11" x14ac:dyDescent="0.15">
      <c r="A5714" s="274">
        <v>5713</v>
      </c>
      <c r="B5714" s="275" t="s">
        <v>7575</v>
      </c>
      <c r="C5714" s="275" t="s">
        <v>5826</v>
      </c>
      <c r="D5714" s="275">
        <v>10</v>
      </c>
      <c r="E5714" s="275">
        <v>10240</v>
      </c>
      <c r="F5714" s="275" t="s">
        <v>457</v>
      </c>
      <c r="G5714" s="275">
        <v>10</v>
      </c>
      <c r="H5714" s="275">
        <f>Animation!O67</f>
        <v>225</v>
      </c>
      <c r="I5714" s="275" t="s">
        <v>8471</v>
      </c>
      <c r="J5714" s="275">
        <f t="shared" si="88"/>
        <v>225</v>
      </c>
      <c r="K5714" s="277"/>
    </row>
    <row r="5715" spans="1:11" x14ac:dyDescent="0.15">
      <c r="A5715" s="274">
        <v>5714</v>
      </c>
      <c r="B5715" s="275" t="s">
        <v>7576</v>
      </c>
      <c r="C5715" s="275" t="s">
        <v>5826</v>
      </c>
      <c r="D5715" s="275">
        <v>10</v>
      </c>
      <c r="E5715" s="275">
        <v>10240</v>
      </c>
      <c r="F5715" s="275" t="s">
        <v>457</v>
      </c>
      <c r="G5715" s="275">
        <v>10</v>
      </c>
      <c r="H5715" s="275">
        <f>Animation!P67</f>
        <v>240</v>
      </c>
      <c r="I5715" s="275" t="s">
        <v>8472</v>
      </c>
      <c r="J5715" s="275">
        <f t="shared" si="88"/>
        <v>240</v>
      </c>
      <c r="K5715" s="277"/>
    </row>
    <row r="5716" spans="1:11" x14ac:dyDescent="0.15">
      <c r="A5716" s="274">
        <v>5715</v>
      </c>
      <c r="B5716" s="275" t="s">
        <v>7577</v>
      </c>
      <c r="C5716" s="275" t="s">
        <v>5826</v>
      </c>
      <c r="D5716" s="275">
        <v>10</v>
      </c>
      <c r="E5716" s="275">
        <v>10240</v>
      </c>
      <c r="F5716" s="275" t="s">
        <v>457</v>
      </c>
      <c r="G5716" s="275">
        <v>10</v>
      </c>
      <c r="H5716" s="275">
        <f>Animation!Q67</f>
        <v>255</v>
      </c>
      <c r="I5716" s="275" t="s">
        <v>8473</v>
      </c>
      <c r="J5716" s="275">
        <f t="shared" si="88"/>
        <v>255</v>
      </c>
      <c r="K5716" s="277"/>
    </row>
    <row r="5717" spans="1:11" x14ac:dyDescent="0.15">
      <c r="A5717" s="274">
        <v>5716</v>
      </c>
      <c r="B5717" s="275" t="s">
        <v>7578</v>
      </c>
      <c r="C5717" s="275" t="s">
        <v>5826</v>
      </c>
      <c r="D5717" s="275">
        <v>10</v>
      </c>
      <c r="E5717" s="275">
        <v>10240</v>
      </c>
      <c r="F5717" s="275" t="s">
        <v>457</v>
      </c>
      <c r="G5717" s="275">
        <v>10</v>
      </c>
      <c r="H5717" s="275">
        <f>Animation!B95</f>
        <v>30</v>
      </c>
      <c r="I5717" s="275" t="s">
        <v>8474</v>
      </c>
      <c r="J5717" s="275">
        <f t="shared" si="88"/>
        <v>30</v>
      </c>
      <c r="K5717" s="277"/>
    </row>
    <row r="5718" spans="1:11" x14ac:dyDescent="0.15">
      <c r="A5718" s="274">
        <v>5717</v>
      </c>
      <c r="B5718" s="275" t="s">
        <v>7579</v>
      </c>
      <c r="C5718" s="275" t="s">
        <v>5826</v>
      </c>
      <c r="D5718" s="275">
        <v>10</v>
      </c>
      <c r="E5718" s="275">
        <v>10240</v>
      </c>
      <c r="F5718" s="275" t="s">
        <v>457</v>
      </c>
      <c r="G5718" s="275">
        <v>10</v>
      </c>
      <c r="H5718" s="275">
        <f>Animation!C67</f>
        <v>45</v>
      </c>
      <c r="I5718" s="275" t="s">
        <v>8475</v>
      </c>
      <c r="J5718" s="275">
        <f t="shared" si="88"/>
        <v>45</v>
      </c>
      <c r="K5718" s="277"/>
    </row>
    <row r="5719" spans="1:11" x14ac:dyDescent="0.15">
      <c r="A5719" s="274">
        <v>5718</v>
      </c>
      <c r="B5719" s="275" t="s">
        <v>7580</v>
      </c>
      <c r="C5719" s="275" t="s">
        <v>5826</v>
      </c>
      <c r="D5719" s="275">
        <v>10</v>
      </c>
      <c r="E5719" s="275">
        <v>10240</v>
      </c>
      <c r="F5719" s="275" t="s">
        <v>457</v>
      </c>
      <c r="G5719" s="275">
        <v>10</v>
      </c>
      <c r="H5719" s="275">
        <f>Animation!D67</f>
        <v>60</v>
      </c>
      <c r="I5719" s="275" t="s">
        <v>8476</v>
      </c>
      <c r="J5719" s="275">
        <f t="shared" si="88"/>
        <v>60</v>
      </c>
      <c r="K5719" s="277"/>
    </row>
    <row r="5720" spans="1:11" x14ac:dyDescent="0.15">
      <c r="A5720" s="274">
        <v>5719</v>
      </c>
      <c r="B5720" s="275" t="s">
        <v>7581</v>
      </c>
      <c r="C5720" s="275" t="s">
        <v>5826</v>
      </c>
      <c r="D5720" s="275">
        <v>10</v>
      </c>
      <c r="E5720" s="275">
        <v>10240</v>
      </c>
      <c r="F5720" s="275" t="s">
        <v>457</v>
      </c>
      <c r="G5720" s="275">
        <v>10</v>
      </c>
      <c r="H5720" s="275">
        <f>Animation!E67</f>
        <v>75</v>
      </c>
      <c r="I5720" s="275" t="s">
        <v>8477</v>
      </c>
      <c r="J5720" s="275">
        <f t="shared" si="88"/>
        <v>75</v>
      </c>
      <c r="K5720" s="277"/>
    </row>
    <row r="5721" spans="1:11" x14ac:dyDescent="0.15">
      <c r="A5721" s="274">
        <v>5720</v>
      </c>
      <c r="B5721" s="275" t="s">
        <v>7582</v>
      </c>
      <c r="C5721" s="275" t="s">
        <v>5826</v>
      </c>
      <c r="D5721" s="275">
        <v>10</v>
      </c>
      <c r="E5721" s="275">
        <v>10240</v>
      </c>
      <c r="F5721" s="275" t="s">
        <v>457</v>
      </c>
      <c r="G5721" s="275">
        <v>10</v>
      </c>
      <c r="H5721" s="275">
        <f>Animation!F67</f>
        <v>90</v>
      </c>
      <c r="I5721" s="275" t="s">
        <v>8478</v>
      </c>
      <c r="J5721" s="275">
        <f t="shared" si="88"/>
        <v>90</v>
      </c>
      <c r="K5721" s="277"/>
    </row>
    <row r="5722" spans="1:11" x14ac:dyDescent="0.15">
      <c r="A5722" s="274">
        <v>5721</v>
      </c>
      <c r="B5722" s="275" t="s">
        <v>7583</v>
      </c>
      <c r="C5722" s="275" t="s">
        <v>5826</v>
      </c>
      <c r="D5722" s="275">
        <v>10</v>
      </c>
      <c r="E5722" s="275">
        <v>10240</v>
      </c>
      <c r="F5722" s="275" t="s">
        <v>457</v>
      </c>
      <c r="G5722" s="275">
        <v>10</v>
      </c>
      <c r="H5722" s="275">
        <f>Animation!G67</f>
        <v>150</v>
      </c>
      <c r="I5722" s="275" t="s">
        <v>8479</v>
      </c>
      <c r="J5722" s="275">
        <f t="shared" si="88"/>
        <v>150</v>
      </c>
      <c r="K5722" s="277"/>
    </row>
    <row r="5723" spans="1:11" x14ac:dyDescent="0.15">
      <c r="A5723" s="274">
        <v>5722</v>
      </c>
      <c r="B5723" s="275" t="s">
        <v>7584</v>
      </c>
      <c r="C5723" s="275" t="s">
        <v>5826</v>
      </c>
      <c r="D5723" s="275">
        <v>10</v>
      </c>
      <c r="E5723" s="275">
        <v>10240</v>
      </c>
      <c r="F5723" s="275" t="s">
        <v>457</v>
      </c>
      <c r="G5723" s="275">
        <v>10</v>
      </c>
      <c r="H5723" s="275">
        <f>Animation!H67</f>
        <v>120</v>
      </c>
      <c r="I5723" s="275" t="s">
        <v>8480</v>
      </c>
      <c r="J5723" s="275">
        <f t="shared" si="88"/>
        <v>120</v>
      </c>
      <c r="K5723" s="277"/>
    </row>
    <row r="5724" spans="1:11" x14ac:dyDescent="0.15">
      <c r="A5724" s="274">
        <v>5723</v>
      </c>
      <c r="B5724" s="275" t="s">
        <v>7585</v>
      </c>
      <c r="C5724" s="275" t="s">
        <v>5826</v>
      </c>
      <c r="D5724" s="275">
        <v>10</v>
      </c>
      <c r="E5724" s="275">
        <v>10240</v>
      </c>
      <c r="F5724" s="275" t="s">
        <v>457</v>
      </c>
      <c r="G5724" s="275">
        <v>10</v>
      </c>
      <c r="H5724" s="275">
        <f>Animation!I67</f>
        <v>135</v>
      </c>
      <c r="I5724" s="275" t="s">
        <v>8481</v>
      </c>
      <c r="J5724" s="275">
        <f t="shared" si="88"/>
        <v>135</v>
      </c>
      <c r="K5724" s="277"/>
    </row>
    <row r="5725" spans="1:11" x14ac:dyDescent="0.15">
      <c r="A5725" s="274">
        <v>5724</v>
      </c>
      <c r="B5725" s="275" t="s">
        <v>7586</v>
      </c>
      <c r="C5725" s="275" t="s">
        <v>5826</v>
      </c>
      <c r="D5725" s="275">
        <v>10</v>
      </c>
      <c r="E5725" s="275">
        <v>10240</v>
      </c>
      <c r="F5725" s="275" t="s">
        <v>457</v>
      </c>
      <c r="G5725" s="275">
        <v>10</v>
      </c>
      <c r="H5725" s="275">
        <f>Animation!J67</f>
        <v>150</v>
      </c>
      <c r="I5725" s="275" t="s">
        <v>8482</v>
      </c>
      <c r="J5725" s="275">
        <f t="shared" si="88"/>
        <v>150</v>
      </c>
      <c r="K5725" s="277"/>
    </row>
    <row r="5726" spans="1:11" x14ac:dyDescent="0.15">
      <c r="A5726" s="274">
        <v>5725</v>
      </c>
      <c r="B5726" s="275" t="s">
        <v>7587</v>
      </c>
      <c r="C5726" s="275" t="s">
        <v>5826</v>
      </c>
      <c r="D5726" s="275">
        <v>10</v>
      </c>
      <c r="E5726" s="275">
        <v>10240</v>
      </c>
      <c r="F5726" s="275" t="s">
        <v>457</v>
      </c>
      <c r="G5726" s="275">
        <v>10</v>
      </c>
      <c r="H5726" s="275">
        <f>Animation!K67</f>
        <v>165</v>
      </c>
      <c r="I5726" s="275" t="s">
        <v>8483</v>
      </c>
      <c r="J5726" s="275">
        <f t="shared" si="88"/>
        <v>165</v>
      </c>
      <c r="K5726" s="277"/>
    </row>
    <row r="5727" spans="1:11" x14ac:dyDescent="0.15">
      <c r="A5727" s="274">
        <v>5726</v>
      </c>
      <c r="B5727" s="275" t="s">
        <v>7588</v>
      </c>
      <c r="C5727" s="275" t="s">
        <v>5826</v>
      </c>
      <c r="D5727" s="275">
        <v>10</v>
      </c>
      <c r="E5727" s="275">
        <v>10240</v>
      </c>
      <c r="F5727" s="275" t="s">
        <v>457</v>
      </c>
      <c r="G5727" s="275">
        <v>10</v>
      </c>
      <c r="H5727" s="275">
        <f>Animation!L67</f>
        <v>180</v>
      </c>
      <c r="I5727" s="275" t="s">
        <v>8484</v>
      </c>
      <c r="J5727" s="275">
        <f t="shared" si="88"/>
        <v>180</v>
      </c>
      <c r="K5727" s="277"/>
    </row>
    <row r="5728" spans="1:11" x14ac:dyDescent="0.15">
      <c r="A5728" s="274">
        <v>5727</v>
      </c>
      <c r="B5728" s="275" t="s">
        <v>7589</v>
      </c>
      <c r="C5728" s="275" t="s">
        <v>5826</v>
      </c>
      <c r="D5728" s="275">
        <v>10</v>
      </c>
      <c r="E5728" s="275">
        <v>10240</v>
      </c>
      <c r="F5728" s="275" t="s">
        <v>457</v>
      </c>
      <c r="G5728" s="275">
        <v>10</v>
      </c>
      <c r="H5728" s="275">
        <f>Animation!M67</f>
        <v>195</v>
      </c>
      <c r="I5728" s="275" t="s">
        <v>8485</v>
      </c>
      <c r="J5728" s="275">
        <f t="shared" si="88"/>
        <v>195</v>
      </c>
      <c r="K5728" s="277"/>
    </row>
    <row r="5729" spans="1:11" x14ac:dyDescent="0.15">
      <c r="A5729" s="274">
        <v>5728</v>
      </c>
      <c r="B5729" s="275" t="s">
        <v>7590</v>
      </c>
      <c r="C5729" s="275" t="s">
        <v>5826</v>
      </c>
      <c r="D5729" s="275">
        <v>10</v>
      </c>
      <c r="E5729" s="275">
        <v>10240</v>
      </c>
      <c r="F5729" s="275" t="s">
        <v>457</v>
      </c>
      <c r="G5729" s="275">
        <v>10</v>
      </c>
      <c r="H5729" s="275">
        <f>Animation!N67</f>
        <v>210</v>
      </c>
      <c r="I5729" s="275" t="s">
        <v>8486</v>
      </c>
      <c r="J5729" s="275">
        <f t="shared" si="88"/>
        <v>210</v>
      </c>
      <c r="K5729" s="277"/>
    </row>
    <row r="5730" spans="1:11" x14ac:dyDescent="0.15">
      <c r="A5730" s="274">
        <v>5729</v>
      </c>
      <c r="B5730" s="275" t="s">
        <v>7591</v>
      </c>
      <c r="C5730" s="275" t="s">
        <v>5826</v>
      </c>
      <c r="D5730" s="275">
        <v>10</v>
      </c>
      <c r="E5730" s="275">
        <v>10240</v>
      </c>
      <c r="F5730" s="275" t="s">
        <v>457</v>
      </c>
      <c r="G5730" s="275">
        <v>10</v>
      </c>
      <c r="H5730" s="275">
        <f>Animation!O67</f>
        <v>225</v>
      </c>
      <c r="I5730" s="275" t="s">
        <v>8487</v>
      </c>
      <c r="J5730" s="275">
        <f t="shared" si="88"/>
        <v>225</v>
      </c>
      <c r="K5730" s="277"/>
    </row>
    <row r="5731" spans="1:11" x14ac:dyDescent="0.15">
      <c r="A5731" s="274">
        <v>5730</v>
      </c>
      <c r="B5731" s="275" t="s">
        <v>7592</v>
      </c>
      <c r="C5731" s="275" t="s">
        <v>5826</v>
      </c>
      <c r="D5731" s="275">
        <v>10</v>
      </c>
      <c r="E5731" s="275">
        <v>10240</v>
      </c>
      <c r="F5731" s="275" t="s">
        <v>457</v>
      </c>
      <c r="G5731" s="275">
        <v>10</v>
      </c>
      <c r="H5731" s="275">
        <f>Animation!P67</f>
        <v>240</v>
      </c>
      <c r="I5731" s="275" t="s">
        <v>8488</v>
      </c>
      <c r="J5731" s="275">
        <f t="shared" si="88"/>
        <v>240</v>
      </c>
      <c r="K5731" s="277"/>
    </row>
    <row r="5732" spans="1:11" x14ac:dyDescent="0.15">
      <c r="A5732" s="274">
        <v>5731</v>
      </c>
      <c r="B5732" s="275" t="s">
        <v>7593</v>
      </c>
      <c r="C5732" s="275" t="s">
        <v>5826</v>
      </c>
      <c r="D5732" s="275">
        <v>10</v>
      </c>
      <c r="E5732" s="275">
        <v>10240</v>
      </c>
      <c r="F5732" s="275" t="s">
        <v>457</v>
      </c>
      <c r="G5732" s="275">
        <v>10</v>
      </c>
      <c r="H5732" s="275">
        <f>Animation!Q67</f>
        <v>255</v>
      </c>
      <c r="I5732" s="275" t="s">
        <v>8489</v>
      </c>
      <c r="J5732" s="275">
        <f t="shared" si="88"/>
        <v>255</v>
      </c>
      <c r="K5732" s="277"/>
    </row>
    <row r="5733" spans="1:11" x14ac:dyDescent="0.15">
      <c r="A5733" s="274">
        <v>5732</v>
      </c>
      <c r="B5733" s="275" t="s">
        <v>6678</v>
      </c>
      <c r="C5733" s="275" t="s">
        <v>6679</v>
      </c>
      <c r="D5733" s="275">
        <v>0</v>
      </c>
      <c r="E5733" s="275">
        <v>10230</v>
      </c>
      <c r="F5733" s="275" t="s">
        <v>457</v>
      </c>
      <c r="G5733" s="275">
        <v>10</v>
      </c>
      <c r="H5733" s="275">
        <f>Animation!B12</f>
        <v>30</v>
      </c>
      <c r="I5733" s="275" t="s">
        <v>8490</v>
      </c>
      <c r="J5733" s="275">
        <f t="shared" si="88"/>
        <v>30</v>
      </c>
      <c r="K5733" s="277"/>
    </row>
    <row r="5734" spans="1:11" x14ac:dyDescent="0.15">
      <c r="A5734" s="274">
        <v>5733</v>
      </c>
      <c r="B5734" s="275" t="s">
        <v>6680</v>
      </c>
      <c r="C5734" s="275" t="s">
        <v>6649</v>
      </c>
      <c r="D5734" s="275">
        <v>0</v>
      </c>
      <c r="E5734" s="275">
        <v>10230</v>
      </c>
      <c r="F5734" s="275" t="s">
        <v>457</v>
      </c>
      <c r="G5734" s="275">
        <v>10</v>
      </c>
      <c r="H5734" s="275">
        <f>Animation!C12</f>
        <v>30</v>
      </c>
      <c r="I5734" s="275" t="s">
        <v>8491</v>
      </c>
      <c r="J5734" s="275">
        <f t="shared" si="88"/>
        <v>30</v>
      </c>
      <c r="K5734" s="277"/>
    </row>
    <row r="5735" spans="1:11" x14ac:dyDescent="0.15">
      <c r="A5735" s="274">
        <v>5734</v>
      </c>
      <c r="B5735" s="275" t="s">
        <v>6681</v>
      </c>
      <c r="C5735" s="275" t="s">
        <v>6649</v>
      </c>
      <c r="D5735" s="275">
        <v>0</v>
      </c>
      <c r="E5735" s="275">
        <v>10230</v>
      </c>
      <c r="F5735" s="275" t="s">
        <v>457</v>
      </c>
      <c r="G5735" s="275">
        <v>10</v>
      </c>
      <c r="H5735" s="275">
        <f>Animation!D12</f>
        <v>30</v>
      </c>
      <c r="I5735" s="275" t="s">
        <v>8492</v>
      </c>
      <c r="J5735" s="275">
        <f t="shared" si="88"/>
        <v>30</v>
      </c>
      <c r="K5735" s="277"/>
    </row>
    <row r="5736" spans="1:11" x14ac:dyDescent="0.15">
      <c r="A5736" s="274">
        <v>5735</v>
      </c>
      <c r="B5736" s="275" t="s">
        <v>6682</v>
      </c>
      <c r="C5736" s="275" t="s">
        <v>5826</v>
      </c>
      <c r="D5736" s="275">
        <v>0</v>
      </c>
      <c r="E5736" s="275">
        <v>10230</v>
      </c>
      <c r="F5736" s="275" t="s">
        <v>457</v>
      </c>
      <c r="G5736" s="275">
        <v>10</v>
      </c>
      <c r="H5736" s="275">
        <f>Animation!E12</f>
        <v>30</v>
      </c>
      <c r="I5736" s="275" t="s">
        <v>8493</v>
      </c>
      <c r="J5736" s="275">
        <f t="shared" si="88"/>
        <v>30</v>
      </c>
      <c r="K5736" s="277"/>
    </row>
    <row r="5737" spans="1:11" x14ac:dyDescent="0.15">
      <c r="A5737" s="274">
        <v>5736</v>
      </c>
      <c r="B5737" s="275" t="s">
        <v>6683</v>
      </c>
      <c r="C5737" s="275" t="s">
        <v>5826</v>
      </c>
      <c r="D5737" s="275">
        <v>0</v>
      </c>
      <c r="E5737" s="275">
        <v>10230</v>
      </c>
      <c r="F5737" s="275" t="s">
        <v>457</v>
      </c>
      <c r="G5737" s="275">
        <v>10</v>
      </c>
      <c r="H5737" s="275">
        <f>Animation!F12</f>
        <v>30</v>
      </c>
      <c r="I5737" s="275" t="s">
        <v>8494</v>
      </c>
      <c r="J5737" s="275">
        <f t="shared" si="88"/>
        <v>30</v>
      </c>
      <c r="K5737" s="277"/>
    </row>
    <row r="5738" spans="1:11" x14ac:dyDescent="0.15">
      <c r="A5738" s="274">
        <v>5737</v>
      </c>
      <c r="B5738" s="275" t="s">
        <v>6684</v>
      </c>
      <c r="C5738" s="275" t="s">
        <v>5826</v>
      </c>
      <c r="D5738" s="275">
        <v>0</v>
      </c>
      <c r="E5738" s="275">
        <v>10230</v>
      </c>
      <c r="F5738" s="275" t="s">
        <v>457</v>
      </c>
      <c r="G5738" s="275">
        <v>10</v>
      </c>
      <c r="H5738" s="275">
        <f>Animation!G12</f>
        <v>30</v>
      </c>
      <c r="I5738" s="275" t="s">
        <v>8495</v>
      </c>
      <c r="J5738" s="275">
        <f t="shared" si="88"/>
        <v>30</v>
      </c>
      <c r="K5738" s="277"/>
    </row>
    <row r="5739" spans="1:11" x14ac:dyDescent="0.15">
      <c r="A5739" s="274">
        <v>5738</v>
      </c>
      <c r="B5739" s="275" t="s">
        <v>6685</v>
      </c>
      <c r="C5739" s="275" t="s">
        <v>5826</v>
      </c>
      <c r="D5739" s="275">
        <v>0</v>
      </c>
      <c r="E5739" s="275">
        <v>10230</v>
      </c>
      <c r="F5739" s="275" t="s">
        <v>457</v>
      </c>
      <c r="G5739" s="275">
        <v>10</v>
      </c>
      <c r="H5739" s="275">
        <f>Animation!H12</f>
        <v>30</v>
      </c>
      <c r="I5739" s="275" t="s">
        <v>8496</v>
      </c>
      <c r="J5739" s="275">
        <f t="shared" si="88"/>
        <v>30</v>
      </c>
      <c r="K5739" s="277"/>
    </row>
    <row r="5740" spans="1:11" x14ac:dyDescent="0.15">
      <c r="A5740" s="274">
        <v>5739</v>
      </c>
      <c r="B5740" s="275" t="s">
        <v>6686</v>
      </c>
      <c r="C5740" s="275" t="s">
        <v>5826</v>
      </c>
      <c r="D5740" s="275">
        <v>0</v>
      </c>
      <c r="E5740" s="275">
        <v>10230</v>
      </c>
      <c r="F5740" s="275" t="s">
        <v>457</v>
      </c>
      <c r="G5740" s="275">
        <v>10</v>
      </c>
      <c r="H5740" s="275">
        <f>Animation!I12</f>
        <v>30</v>
      </c>
      <c r="I5740" s="275" t="s">
        <v>8497</v>
      </c>
      <c r="J5740" s="275">
        <f t="shared" si="88"/>
        <v>30</v>
      </c>
      <c r="K5740" s="277"/>
    </row>
    <row r="5741" spans="1:11" x14ac:dyDescent="0.15">
      <c r="A5741" s="274">
        <v>5740</v>
      </c>
      <c r="B5741" s="275" t="s">
        <v>6687</v>
      </c>
      <c r="C5741" s="275" t="s">
        <v>5826</v>
      </c>
      <c r="D5741" s="275">
        <v>0</v>
      </c>
      <c r="E5741" s="275">
        <v>10230</v>
      </c>
      <c r="F5741" s="275" t="s">
        <v>457</v>
      </c>
      <c r="G5741" s="275">
        <v>10</v>
      </c>
      <c r="H5741" s="275">
        <f>Animation!J12</f>
        <v>30</v>
      </c>
      <c r="I5741" s="275" t="s">
        <v>8498</v>
      </c>
      <c r="J5741" s="275">
        <f t="shared" si="88"/>
        <v>30</v>
      </c>
      <c r="K5741" s="277"/>
    </row>
    <row r="5742" spans="1:11" x14ac:dyDescent="0.15">
      <c r="A5742" s="274">
        <v>5741</v>
      </c>
      <c r="B5742" s="275" t="s">
        <v>6688</v>
      </c>
      <c r="C5742" s="275" t="s">
        <v>6649</v>
      </c>
      <c r="D5742" s="275">
        <v>0</v>
      </c>
      <c r="E5742" s="275">
        <v>10230</v>
      </c>
      <c r="F5742" s="275" t="s">
        <v>457</v>
      </c>
      <c r="G5742" s="275">
        <v>10</v>
      </c>
      <c r="H5742" s="275">
        <f>Animation!K12</f>
        <v>30</v>
      </c>
      <c r="I5742" s="275" t="s">
        <v>8499</v>
      </c>
      <c r="J5742" s="275">
        <f t="shared" si="88"/>
        <v>30</v>
      </c>
      <c r="K5742" s="277"/>
    </row>
    <row r="5743" spans="1:11" x14ac:dyDescent="0.15">
      <c r="A5743" s="274">
        <v>5742</v>
      </c>
      <c r="B5743" s="275" t="s">
        <v>6689</v>
      </c>
      <c r="C5743" s="275" t="s">
        <v>5826</v>
      </c>
      <c r="D5743" s="275">
        <v>0</v>
      </c>
      <c r="E5743" s="275">
        <v>10230</v>
      </c>
      <c r="F5743" s="275" t="s">
        <v>457</v>
      </c>
      <c r="G5743" s="275">
        <v>10</v>
      </c>
      <c r="H5743" s="275">
        <f>Animation!L12</f>
        <v>30</v>
      </c>
      <c r="I5743" s="275" t="s">
        <v>8500</v>
      </c>
      <c r="J5743" s="275">
        <f t="shared" si="88"/>
        <v>30</v>
      </c>
      <c r="K5743" s="277"/>
    </row>
    <row r="5744" spans="1:11" x14ac:dyDescent="0.15">
      <c r="A5744" s="274">
        <v>5743</v>
      </c>
      <c r="B5744" s="275" t="s">
        <v>6690</v>
      </c>
      <c r="C5744" s="275" t="s">
        <v>6679</v>
      </c>
      <c r="D5744" s="275">
        <v>0</v>
      </c>
      <c r="E5744" s="275">
        <v>10230</v>
      </c>
      <c r="F5744" s="275" t="s">
        <v>457</v>
      </c>
      <c r="G5744" s="275">
        <v>10</v>
      </c>
      <c r="H5744" s="275">
        <f>Animation!M12</f>
        <v>30</v>
      </c>
      <c r="I5744" s="275" t="s">
        <v>8501</v>
      </c>
      <c r="J5744" s="275">
        <f t="shared" si="88"/>
        <v>30</v>
      </c>
      <c r="K5744" s="277"/>
    </row>
    <row r="5745" spans="1:11" x14ac:dyDescent="0.15">
      <c r="A5745" s="274">
        <v>5744</v>
      </c>
      <c r="B5745" s="275" t="s">
        <v>6691</v>
      </c>
      <c r="C5745" s="275" t="s">
        <v>5826</v>
      </c>
      <c r="D5745" s="275">
        <v>0</v>
      </c>
      <c r="E5745" s="275">
        <v>10230</v>
      </c>
      <c r="F5745" s="275" t="s">
        <v>457</v>
      </c>
      <c r="G5745" s="275">
        <v>10</v>
      </c>
      <c r="H5745" s="275">
        <f>Animation!N12</f>
        <v>1005</v>
      </c>
      <c r="I5745" s="275" t="s">
        <v>8502</v>
      </c>
      <c r="J5745" s="275">
        <f t="shared" si="88"/>
        <v>1005</v>
      </c>
      <c r="K5745" s="277"/>
    </row>
    <row r="5746" spans="1:11" x14ac:dyDescent="0.15">
      <c r="A5746" s="274">
        <v>5745</v>
      </c>
      <c r="B5746" s="275" t="s">
        <v>6692</v>
      </c>
      <c r="C5746" s="275" t="s">
        <v>5826</v>
      </c>
      <c r="D5746" s="275">
        <v>0</v>
      </c>
      <c r="E5746" s="275">
        <v>10230</v>
      </c>
      <c r="F5746" s="275" t="s">
        <v>457</v>
      </c>
      <c r="G5746" s="275">
        <v>10</v>
      </c>
      <c r="H5746" s="275">
        <f>Animation!O12</f>
        <v>1020</v>
      </c>
      <c r="I5746" s="275" t="s">
        <v>8503</v>
      </c>
      <c r="J5746" s="275">
        <f t="shared" si="88"/>
        <v>1020</v>
      </c>
      <c r="K5746" s="277"/>
    </row>
    <row r="5747" spans="1:11" x14ac:dyDescent="0.15">
      <c r="A5747" s="274">
        <v>5746</v>
      </c>
      <c r="B5747" s="275" t="s">
        <v>6693</v>
      </c>
      <c r="C5747" s="275" t="s">
        <v>5826</v>
      </c>
      <c r="D5747" s="275">
        <v>0</v>
      </c>
      <c r="E5747" s="275">
        <v>10230</v>
      </c>
      <c r="F5747" s="275" t="s">
        <v>457</v>
      </c>
      <c r="G5747" s="275">
        <v>10</v>
      </c>
      <c r="H5747" s="275">
        <f>Animation!P12</f>
        <v>1035</v>
      </c>
      <c r="I5747" s="275" t="s">
        <v>8504</v>
      </c>
      <c r="J5747" s="275">
        <f t="shared" si="88"/>
        <v>1035</v>
      </c>
      <c r="K5747" s="277"/>
    </row>
    <row r="5748" spans="1:11" x14ac:dyDescent="0.15">
      <c r="A5748" s="274">
        <v>5747</v>
      </c>
      <c r="B5748" s="275" t="s">
        <v>6694</v>
      </c>
      <c r="C5748" s="275" t="s">
        <v>5826</v>
      </c>
      <c r="D5748" s="275">
        <v>0</v>
      </c>
      <c r="E5748" s="275">
        <v>10230</v>
      </c>
      <c r="F5748" s="275" t="s">
        <v>457</v>
      </c>
      <c r="G5748" s="275">
        <v>10</v>
      </c>
      <c r="H5748" s="275">
        <f>Animation!Q12</f>
        <v>1050</v>
      </c>
      <c r="I5748" s="275" t="s">
        <v>8505</v>
      </c>
      <c r="J5748" s="275">
        <f t="shared" si="88"/>
        <v>1050</v>
      </c>
      <c r="K5748" s="277"/>
    </row>
    <row r="5749" spans="1:11" x14ac:dyDescent="0.15">
      <c r="A5749" s="274">
        <v>5748</v>
      </c>
      <c r="B5749" s="275" t="s">
        <v>7594</v>
      </c>
      <c r="C5749" s="275" t="s">
        <v>5826</v>
      </c>
      <c r="D5749" s="275">
        <v>0</v>
      </c>
      <c r="E5749" s="275">
        <v>10230</v>
      </c>
      <c r="F5749" s="275" t="s">
        <v>457</v>
      </c>
      <c r="G5749" s="275">
        <v>10</v>
      </c>
      <c r="H5749" s="275">
        <f>Animation!B40</f>
        <v>300</v>
      </c>
      <c r="I5749" s="275" t="s">
        <v>8506</v>
      </c>
      <c r="J5749" s="275">
        <f t="shared" si="88"/>
        <v>300</v>
      </c>
      <c r="K5749" s="277"/>
    </row>
    <row r="5750" spans="1:11" x14ac:dyDescent="0.15">
      <c r="A5750" s="274">
        <v>5749</v>
      </c>
      <c r="B5750" s="275" t="s">
        <v>7595</v>
      </c>
      <c r="C5750" s="275" t="s">
        <v>5826</v>
      </c>
      <c r="D5750" s="275">
        <v>0</v>
      </c>
      <c r="E5750" s="275">
        <v>10230</v>
      </c>
      <c r="F5750" s="275" t="s">
        <v>457</v>
      </c>
      <c r="G5750" s="275">
        <v>10</v>
      </c>
      <c r="H5750" s="275">
        <f>Animation!C40</f>
        <v>840</v>
      </c>
      <c r="I5750" s="275" t="s">
        <v>8507</v>
      </c>
      <c r="J5750" s="275">
        <f t="shared" si="88"/>
        <v>840</v>
      </c>
      <c r="K5750" s="277"/>
    </row>
    <row r="5751" spans="1:11" x14ac:dyDescent="0.15">
      <c r="A5751" s="274">
        <v>5750</v>
      </c>
      <c r="B5751" s="275" t="s">
        <v>7596</v>
      </c>
      <c r="C5751" s="275" t="s">
        <v>5826</v>
      </c>
      <c r="D5751" s="275">
        <v>0</v>
      </c>
      <c r="E5751" s="275">
        <v>10230</v>
      </c>
      <c r="F5751" s="275" t="s">
        <v>457</v>
      </c>
      <c r="G5751" s="275">
        <v>10</v>
      </c>
      <c r="H5751" s="275">
        <f>Animation!D40</f>
        <v>855</v>
      </c>
      <c r="I5751" s="275" t="s">
        <v>8508</v>
      </c>
      <c r="J5751" s="275">
        <f t="shared" si="88"/>
        <v>855</v>
      </c>
      <c r="K5751" s="277"/>
    </row>
    <row r="5752" spans="1:11" x14ac:dyDescent="0.15">
      <c r="A5752" s="274">
        <v>5751</v>
      </c>
      <c r="B5752" s="275" t="s">
        <v>7597</v>
      </c>
      <c r="C5752" s="275" t="s">
        <v>5826</v>
      </c>
      <c r="D5752" s="275">
        <v>0</v>
      </c>
      <c r="E5752" s="275">
        <v>10230</v>
      </c>
      <c r="F5752" s="275" t="s">
        <v>457</v>
      </c>
      <c r="G5752" s="275">
        <v>10</v>
      </c>
      <c r="H5752" s="275">
        <f>Animation!E40</f>
        <v>870</v>
      </c>
      <c r="I5752" s="275" t="s">
        <v>8509</v>
      </c>
      <c r="J5752" s="275">
        <f t="shared" si="88"/>
        <v>870</v>
      </c>
      <c r="K5752" s="277"/>
    </row>
    <row r="5753" spans="1:11" x14ac:dyDescent="0.15">
      <c r="A5753" s="274">
        <v>5752</v>
      </c>
      <c r="B5753" s="275" t="s">
        <v>7598</v>
      </c>
      <c r="C5753" s="275" t="s">
        <v>5826</v>
      </c>
      <c r="D5753" s="275">
        <v>0</v>
      </c>
      <c r="E5753" s="275">
        <v>10230</v>
      </c>
      <c r="F5753" s="275" t="s">
        <v>457</v>
      </c>
      <c r="G5753" s="275">
        <v>10</v>
      </c>
      <c r="H5753" s="275">
        <f>Animation!F40</f>
        <v>300</v>
      </c>
      <c r="I5753" s="275" t="s">
        <v>8510</v>
      </c>
      <c r="J5753" s="275">
        <f t="shared" si="88"/>
        <v>300</v>
      </c>
      <c r="K5753" s="277"/>
    </row>
    <row r="5754" spans="1:11" x14ac:dyDescent="0.15">
      <c r="A5754" s="274">
        <v>5753</v>
      </c>
      <c r="B5754" s="275" t="s">
        <v>7599</v>
      </c>
      <c r="C5754" s="275" t="s">
        <v>5826</v>
      </c>
      <c r="D5754" s="275">
        <v>0</v>
      </c>
      <c r="E5754" s="275">
        <v>10230</v>
      </c>
      <c r="F5754" s="275" t="s">
        <v>457</v>
      </c>
      <c r="G5754" s="275">
        <v>10</v>
      </c>
      <c r="H5754" s="275">
        <f>Animation!G40</f>
        <v>225</v>
      </c>
      <c r="I5754" s="275" t="s">
        <v>8511</v>
      </c>
      <c r="J5754" s="275">
        <f t="shared" si="88"/>
        <v>225</v>
      </c>
      <c r="K5754" s="277"/>
    </row>
    <row r="5755" spans="1:11" x14ac:dyDescent="0.15">
      <c r="A5755" s="274">
        <v>5754</v>
      </c>
      <c r="B5755" s="275" t="s">
        <v>7600</v>
      </c>
      <c r="C5755" s="275" t="s">
        <v>5826</v>
      </c>
      <c r="D5755" s="275">
        <v>0</v>
      </c>
      <c r="E5755" s="275">
        <v>10230</v>
      </c>
      <c r="F5755" s="275" t="s">
        <v>457</v>
      </c>
      <c r="G5755" s="275">
        <v>10</v>
      </c>
      <c r="H5755" s="275">
        <f>Animation!H40</f>
        <v>915</v>
      </c>
      <c r="I5755" s="275" t="s">
        <v>8512</v>
      </c>
      <c r="J5755" s="275">
        <f t="shared" si="88"/>
        <v>915</v>
      </c>
      <c r="K5755" s="277"/>
    </row>
    <row r="5756" spans="1:11" x14ac:dyDescent="0.15">
      <c r="A5756" s="274">
        <v>5755</v>
      </c>
      <c r="B5756" s="275" t="s">
        <v>7601</v>
      </c>
      <c r="C5756" s="275" t="s">
        <v>5826</v>
      </c>
      <c r="D5756" s="275">
        <v>0</v>
      </c>
      <c r="E5756" s="275">
        <v>10230</v>
      </c>
      <c r="F5756" s="275" t="s">
        <v>457</v>
      </c>
      <c r="G5756" s="275">
        <v>10</v>
      </c>
      <c r="H5756" s="275">
        <f>Animation!I40</f>
        <v>930</v>
      </c>
      <c r="I5756" s="275" t="s">
        <v>8513</v>
      </c>
      <c r="J5756" s="275">
        <f t="shared" si="88"/>
        <v>930</v>
      </c>
      <c r="K5756" s="277"/>
    </row>
    <row r="5757" spans="1:11" x14ac:dyDescent="0.15">
      <c r="A5757" s="274">
        <v>5756</v>
      </c>
      <c r="B5757" s="275" t="s">
        <v>7602</v>
      </c>
      <c r="C5757" s="275" t="s">
        <v>5826</v>
      </c>
      <c r="D5757" s="275">
        <v>0</v>
      </c>
      <c r="E5757" s="275">
        <v>10230</v>
      </c>
      <c r="F5757" s="275" t="s">
        <v>457</v>
      </c>
      <c r="G5757" s="275">
        <v>10</v>
      </c>
      <c r="H5757" s="275">
        <f>Animation!J40</f>
        <v>945</v>
      </c>
      <c r="I5757" s="275" t="s">
        <v>8514</v>
      </c>
      <c r="J5757" s="275">
        <f t="shared" si="88"/>
        <v>945</v>
      </c>
      <c r="K5757" s="277"/>
    </row>
    <row r="5758" spans="1:11" x14ac:dyDescent="0.15">
      <c r="A5758" s="274">
        <v>5757</v>
      </c>
      <c r="B5758" s="275" t="s">
        <v>7603</v>
      </c>
      <c r="C5758" s="275" t="s">
        <v>5826</v>
      </c>
      <c r="D5758" s="275">
        <v>0</v>
      </c>
      <c r="E5758" s="275">
        <v>10230</v>
      </c>
      <c r="F5758" s="275" t="s">
        <v>457</v>
      </c>
      <c r="G5758" s="275">
        <v>10</v>
      </c>
      <c r="H5758" s="275">
        <f>Animation!K40</f>
        <v>960</v>
      </c>
      <c r="I5758" s="275" t="s">
        <v>8515</v>
      </c>
      <c r="J5758" s="275">
        <f t="shared" si="88"/>
        <v>960</v>
      </c>
      <c r="K5758" s="277"/>
    </row>
    <row r="5759" spans="1:11" x14ac:dyDescent="0.15">
      <c r="A5759" s="274">
        <v>5758</v>
      </c>
      <c r="B5759" s="275" t="s">
        <v>7604</v>
      </c>
      <c r="C5759" s="275" t="s">
        <v>5826</v>
      </c>
      <c r="D5759" s="275">
        <v>0</v>
      </c>
      <c r="E5759" s="275">
        <v>10230</v>
      </c>
      <c r="F5759" s="275" t="s">
        <v>457</v>
      </c>
      <c r="G5759" s="275">
        <v>10</v>
      </c>
      <c r="H5759" s="275">
        <f>Animation!L40</f>
        <v>975</v>
      </c>
      <c r="I5759" s="275" t="s">
        <v>8516</v>
      </c>
      <c r="J5759" s="275">
        <f t="shared" si="88"/>
        <v>975</v>
      </c>
      <c r="K5759" s="277"/>
    </row>
    <row r="5760" spans="1:11" x14ac:dyDescent="0.15">
      <c r="A5760" s="274">
        <v>5759</v>
      </c>
      <c r="B5760" s="275" t="s">
        <v>7605</v>
      </c>
      <c r="C5760" s="275" t="s">
        <v>5826</v>
      </c>
      <c r="D5760" s="275">
        <v>0</v>
      </c>
      <c r="E5760" s="275">
        <v>10230</v>
      </c>
      <c r="F5760" s="275" t="s">
        <v>457</v>
      </c>
      <c r="G5760" s="275">
        <v>10</v>
      </c>
      <c r="H5760" s="275">
        <f>Animation!M40</f>
        <v>990</v>
      </c>
      <c r="I5760" s="275" t="s">
        <v>8517</v>
      </c>
      <c r="J5760" s="275">
        <f t="shared" si="88"/>
        <v>990</v>
      </c>
      <c r="K5760" s="277"/>
    </row>
    <row r="5761" spans="1:11" x14ac:dyDescent="0.15">
      <c r="A5761" s="274">
        <v>5760</v>
      </c>
      <c r="B5761" s="275" t="s">
        <v>7606</v>
      </c>
      <c r="C5761" s="275" t="s">
        <v>5826</v>
      </c>
      <c r="D5761" s="275">
        <v>0</v>
      </c>
      <c r="E5761" s="275">
        <v>10230</v>
      </c>
      <c r="F5761" s="275" t="s">
        <v>457</v>
      </c>
      <c r="G5761" s="275">
        <v>10</v>
      </c>
      <c r="H5761" s="275">
        <f>Animation!N40</f>
        <v>1005</v>
      </c>
      <c r="I5761" s="275" t="s">
        <v>8518</v>
      </c>
      <c r="J5761" s="275">
        <f t="shared" si="88"/>
        <v>1005</v>
      </c>
      <c r="K5761" s="277"/>
    </row>
    <row r="5762" spans="1:11" x14ac:dyDescent="0.15">
      <c r="A5762" s="274">
        <v>5761</v>
      </c>
      <c r="B5762" s="275" t="s">
        <v>7607</v>
      </c>
      <c r="C5762" s="275" t="s">
        <v>5826</v>
      </c>
      <c r="D5762" s="275">
        <v>0</v>
      </c>
      <c r="E5762" s="275">
        <v>10230</v>
      </c>
      <c r="F5762" s="275" t="s">
        <v>457</v>
      </c>
      <c r="G5762" s="275">
        <v>10</v>
      </c>
      <c r="H5762" s="275">
        <f>Animation!O40</f>
        <v>1020</v>
      </c>
      <c r="I5762" s="275" t="s">
        <v>8519</v>
      </c>
      <c r="J5762" s="275">
        <f t="shared" si="88"/>
        <v>1020</v>
      </c>
      <c r="K5762" s="277"/>
    </row>
    <row r="5763" spans="1:11" x14ac:dyDescent="0.15">
      <c r="A5763" s="274">
        <v>5762</v>
      </c>
      <c r="B5763" s="275" t="s">
        <v>7608</v>
      </c>
      <c r="C5763" s="275" t="s">
        <v>5826</v>
      </c>
      <c r="D5763" s="275">
        <v>0</v>
      </c>
      <c r="E5763" s="275">
        <v>10230</v>
      </c>
      <c r="F5763" s="275" t="s">
        <v>457</v>
      </c>
      <c r="G5763" s="275">
        <v>10</v>
      </c>
      <c r="H5763" s="275">
        <f>Animation!P40</f>
        <v>1035</v>
      </c>
      <c r="I5763" s="275" t="s">
        <v>8520</v>
      </c>
      <c r="J5763" s="275">
        <f t="shared" si="88"/>
        <v>1035</v>
      </c>
      <c r="K5763" s="277"/>
    </row>
    <row r="5764" spans="1:11" x14ac:dyDescent="0.15">
      <c r="A5764" s="274">
        <v>5763</v>
      </c>
      <c r="B5764" s="275" t="s">
        <v>7609</v>
      </c>
      <c r="C5764" s="275" t="s">
        <v>5826</v>
      </c>
      <c r="D5764" s="275">
        <v>0</v>
      </c>
      <c r="E5764" s="275">
        <v>10230</v>
      </c>
      <c r="F5764" s="275" t="s">
        <v>457</v>
      </c>
      <c r="G5764" s="275">
        <v>10</v>
      </c>
      <c r="H5764" s="275">
        <f>Animation!Q40</f>
        <v>1050</v>
      </c>
      <c r="I5764" s="275" t="s">
        <v>8521</v>
      </c>
      <c r="J5764" s="275">
        <f t="shared" si="88"/>
        <v>1050</v>
      </c>
      <c r="K5764" s="277"/>
    </row>
    <row r="5765" spans="1:11" x14ac:dyDescent="0.15">
      <c r="A5765" s="274">
        <v>5764</v>
      </c>
      <c r="B5765" s="275" t="s">
        <v>7610</v>
      </c>
      <c r="C5765" s="275" t="s">
        <v>5826</v>
      </c>
      <c r="D5765" s="275">
        <v>0</v>
      </c>
      <c r="E5765" s="275">
        <v>10230</v>
      </c>
      <c r="F5765" s="275" t="s">
        <v>457</v>
      </c>
      <c r="G5765" s="275">
        <v>10</v>
      </c>
      <c r="H5765" s="275">
        <f>Animation!B68</f>
        <v>300</v>
      </c>
      <c r="I5765" s="275" t="s">
        <v>8522</v>
      </c>
      <c r="J5765" s="275">
        <f t="shared" si="88"/>
        <v>300</v>
      </c>
      <c r="K5765" s="277"/>
    </row>
    <row r="5766" spans="1:11" x14ac:dyDescent="0.15">
      <c r="A5766" s="274">
        <v>5765</v>
      </c>
      <c r="B5766" s="275" t="s">
        <v>7611</v>
      </c>
      <c r="C5766" s="275" t="s">
        <v>5826</v>
      </c>
      <c r="D5766" s="275">
        <v>0</v>
      </c>
      <c r="E5766" s="275">
        <v>10230</v>
      </c>
      <c r="F5766" s="275" t="s">
        <v>457</v>
      </c>
      <c r="G5766" s="275">
        <v>10</v>
      </c>
      <c r="H5766" s="275">
        <f>Animation!C68</f>
        <v>840</v>
      </c>
      <c r="I5766" s="275" t="s">
        <v>8523</v>
      </c>
      <c r="J5766" s="275">
        <f t="shared" si="88"/>
        <v>840</v>
      </c>
      <c r="K5766" s="277"/>
    </row>
    <row r="5767" spans="1:11" x14ac:dyDescent="0.15">
      <c r="A5767" s="274">
        <v>5766</v>
      </c>
      <c r="B5767" s="275" t="s">
        <v>7612</v>
      </c>
      <c r="C5767" s="275" t="s">
        <v>5826</v>
      </c>
      <c r="D5767" s="275">
        <v>0</v>
      </c>
      <c r="E5767" s="275">
        <v>10230</v>
      </c>
      <c r="F5767" s="275" t="s">
        <v>457</v>
      </c>
      <c r="G5767" s="275">
        <v>10</v>
      </c>
      <c r="H5767" s="275">
        <f>Animation!D68</f>
        <v>855</v>
      </c>
      <c r="I5767" s="275" t="s">
        <v>8524</v>
      </c>
      <c r="J5767" s="275">
        <f t="shared" si="88"/>
        <v>855</v>
      </c>
      <c r="K5767" s="277"/>
    </row>
    <row r="5768" spans="1:11" x14ac:dyDescent="0.15">
      <c r="A5768" s="274">
        <v>5767</v>
      </c>
      <c r="B5768" s="275" t="s">
        <v>7613</v>
      </c>
      <c r="C5768" s="275" t="s">
        <v>5826</v>
      </c>
      <c r="D5768" s="275">
        <v>0</v>
      </c>
      <c r="E5768" s="275">
        <v>10230</v>
      </c>
      <c r="F5768" s="275" t="s">
        <v>457</v>
      </c>
      <c r="G5768" s="275">
        <v>10</v>
      </c>
      <c r="H5768" s="275">
        <f>Animation!E68</f>
        <v>870</v>
      </c>
      <c r="I5768" s="275" t="s">
        <v>8525</v>
      </c>
      <c r="J5768" s="275">
        <f t="shared" si="88"/>
        <v>870</v>
      </c>
      <c r="K5768" s="277"/>
    </row>
    <row r="5769" spans="1:11" x14ac:dyDescent="0.15">
      <c r="A5769" s="274">
        <v>5768</v>
      </c>
      <c r="B5769" s="275" t="s">
        <v>7614</v>
      </c>
      <c r="C5769" s="275" t="s">
        <v>5826</v>
      </c>
      <c r="D5769" s="275">
        <v>0</v>
      </c>
      <c r="E5769" s="275">
        <v>10230</v>
      </c>
      <c r="F5769" s="275" t="s">
        <v>457</v>
      </c>
      <c r="G5769" s="275">
        <v>10</v>
      </c>
      <c r="H5769" s="275">
        <f>Animation!F68</f>
        <v>300</v>
      </c>
      <c r="I5769" s="275" t="s">
        <v>8526</v>
      </c>
      <c r="J5769" s="275">
        <f t="shared" si="88"/>
        <v>300</v>
      </c>
      <c r="K5769" s="277"/>
    </row>
    <row r="5770" spans="1:11" x14ac:dyDescent="0.15">
      <c r="A5770" s="274">
        <v>5769</v>
      </c>
      <c r="B5770" s="275" t="s">
        <v>7615</v>
      </c>
      <c r="C5770" s="275" t="s">
        <v>5826</v>
      </c>
      <c r="D5770" s="275">
        <v>0</v>
      </c>
      <c r="E5770" s="275">
        <v>10230</v>
      </c>
      <c r="F5770" s="275" t="s">
        <v>457</v>
      </c>
      <c r="G5770" s="275">
        <v>10</v>
      </c>
      <c r="H5770" s="275">
        <f>Animation!G68</f>
        <v>225</v>
      </c>
      <c r="I5770" s="275" t="s">
        <v>8527</v>
      </c>
      <c r="J5770" s="275">
        <f t="shared" si="88"/>
        <v>225</v>
      </c>
      <c r="K5770" s="277"/>
    </row>
    <row r="5771" spans="1:11" x14ac:dyDescent="0.15">
      <c r="A5771" s="274">
        <v>5770</v>
      </c>
      <c r="B5771" s="275" t="s">
        <v>7616</v>
      </c>
      <c r="C5771" s="275" t="s">
        <v>5826</v>
      </c>
      <c r="D5771" s="275">
        <v>0</v>
      </c>
      <c r="E5771" s="275">
        <v>10230</v>
      </c>
      <c r="F5771" s="275" t="s">
        <v>457</v>
      </c>
      <c r="G5771" s="275">
        <v>10</v>
      </c>
      <c r="H5771" s="275">
        <f>Animation!H68</f>
        <v>915</v>
      </c>
      <c r="I5771" s="275" t="s">
        <v>8528</v>
      </c>
      <c r="J5771" s="275">
        <f t="shared" si="88"/>
        <v>915</v>
      </c>
      <c r="K5771" s="277"/>
    </row>
    <row r="5772" spans="1:11" x14ac:dyDescent="0.15">
      <c r="A5772" s="274">
        <v>5771</v>
      </c>
      <c r="B5772" s="275" t="s">
        <v>7617</v>
      </c>
      <c r="C5772" s="275" t="s">
        <v>5826</v>
      </c>
      <c r="D5772" s="275">
        <v>0</v>
      </c>
      <c r="E5772" s="275">
        <v>10230</v>
      </c>
      <c r="F5772" s="275" t="s">
        <v>457</v>
      </c>
      <c r="G5772" s="275">
        <v>10</v>
      </c>
      <c r="H5772" s="275">
        <f>Animation!I68</f>
        <v>930</v>
      </c>
      <c r="I5772" s="275" t="s">
        <v>8529</v>
      </c>
      <c r="J5772" s="275">
        <f t="shared" si="88"/>
        <v>930</v>
      </c>
      <c r="K5772" s="277"/>
    </row>
    <row r="5773" spans="1:11" x14ac:dyDescent="0.15">
      <c r="A5773" s="274">
        <v>5772</v>
      </c>
      <c r="B5773" s="275" t="s">
        <v>7618</v>
      </c>
      <c r="C5773" s="275" t="s">
        <v>5826</v>
      </c>
      <c r="D5773" s="275">
        <v>0</v>
      </c>
      <c r="E5773" s="275">
        <v>10230</v>
      </c>
      <c r="F5773" s="275" t="s">
        <v>457</v>
      </c>
      <c r="G5773" s="275">
        <v>10</v>
      </c>
      <c r="H5773" s="275">
        <f>Animation!J68</f>
        <v>945</v>
      </c>
      <c r="I5773" s="275" t="s">
        <v>8530</v>
      </c>
      <c r="J5773" s="275">
        <f t="shared" si="88"/>
        <v>945</v>
      </c>
      <c r="K5773" s="277"/>
    </row>
    <row r="5774" spans="1:11" x14ac:dyDescent="0.15">
      <c r="A5774" s="274">
        <v>5773</v>
      </c>
      <c r="B5774" s="275" t="s">
        <v>7619</v>
      </c>
      <c r="C5774" s="275" t="s">
        <v>5826</v>
      </c>
      <c r="D5774" s="275">
        <v>0</v>
      </c>
      <c r="E5774" s="275">
        <v>10230</v>
      </c>
      <c r="F5774" s="275" t="s">
        <v>457</v>
      </c>
      <c r="G5774" s="275">
        <v>10</v>
      </c>
      <c r="H5774" s="275">
        <f>Animation!K68</f>
        <v>960</v>
      </c>
      <c r="I5774" s="275" t="s">
        <v>8531</v>
      </c>
      <c r="J5774" s="275">
        <f t="shared" si="88"/>
        <v>960</v>
      </c>
      <c r="K5774" s="277"/>
    </row>
    <row r="5775" spans="1:11" x14ac:dyDescent="0.15">
      <c r="A5775" s="274">
        <v>5774</v>
      </c>
      <c r="B5775" s="275" t="s">
        <v>7620</v>
      </c>
      <c r="C5775" s="275" t="s">
        <v>5826</v>
      </c>
      <c r="D5775" s="275">
        <v>0</v>
      </c>
      <c r="E5775" s="275">
        <v>10230</v>
      </c>
      <c r="F5775" s="275" t="s">
        <v>457</v>
      </c>
      <c r="G5775" s="275">
        <v>10</v>
      </c>
      <c r="H5775" s="275">
        <f>Animation!L68</f>
        <v>975</v>
      </c>
      <c r="I5775" s="275" t="s">
        <v>8532</v>
      </c>
      <c r="J5775" s="275">
        <f t="shared" si="88"/>
        <v>975</v>
      </c>
      <c r="K5775" s="277"/>
    </row>
    <row r="5776" spans="1:11" x14ac:dyDescent="0.15">
      <c r="A5776" s="274">
        <v>5775</v>
      </c>
      <c r="B5776" s="275" t="s">
        <v>7621</v>
      </c>
      <c r="C5776" s="275" t="s">
        <v>5826</v>
      </c>
      <c r="D5776" s="275">
        <v>0</v>
      </c>
      <c r="E5776" s="275">
        <v>10230</v>
      </c>
      <c r="F5776" s="275" t="s">
        <v>457</v>
      </c>
      <c r="G5776" s="275">
        <v>10</v>
      </c>
      <c r="H5776" s="275">
        <f>Animation!M68</f>
        <v>990</v>
      </c>
      <c r="I5776" s="275" t="s">
        <v>8533</v>
      </c>
      <c r="J5776" s="275">
        <f t="shared" si="88"/>
        <v>990</v>
      </c>
      <c r="K5776" s="277"/>
    </row>
    <row r="5777" spans="1:11" x14ac:dyDescent="0.15">
      <c r="A5777" s="274">
        <v>5776</v>
      </c>
      <c r="B5777" s="275" t="s">
        <v>7622</v>
      </c>
      <c r="C5777" s="275" t="s">
        <v>5826</v>
      </c>
      <c r="D5777" s="275">
        <v>0</v>
      </c>
      <c r="E5777" s="275">
        <v>10230</v>
      </c>
      <c r="F5777" s="275" t="s">
        <v>457</v>
      </c>
      <c r="G5777" s="275">
        <v>10</v>
      </c>
      <c r="H5777" s="275">
        <f>Animation!N68</f>
        <v>1005</v>
      </c>
      <c r="I5777" s="275" t="s">
        <v>8534</v>
      </c>
      <c r="J5777" s="275">
        <f t="shared" si="88"/>
        <v>1005</v>
      </c>
      <c r="K5777" s="277"/>
    </row>
    <row r="5778" spans="1:11" x14ac:dyDescent="0.15">
      <c r="A5778" s="274">
        <v>5777</v>
      </c>
      <c r="B5778" s="275" t="s">
        <v>7623</v>
      </c>
      <c r="C5778" s="275" t="s">
        <v>5826</v>
      </c>
      <c r="D5778" s="275">
        <v>0</v>
      </c>
      <c r="E5778" s="275">
        <v>10230</v>
      </c>
      <c r="F5778" s="275" t="s">
        <v>457</v>
      </c>
      <c r="G5778" s="275">
        <v>10</v>
      </c>
      <c r="H5778" s="275">
        <f>Animation!O68</f>
        <v>1020</v>
      </c>
      <c r="I5778" s="275" t="s">
        <v>8535</v>
      </c>
      <c r="J5778" s="275">
        <f t="shared" si="88"/>
        <v>1020</v>
      </c>
      <c r="K5778" s="277"/>
    </row>
    <row r="5779" spans="1:11" x14ac:dyDescent="0.15">
      <c r="A5779" s="274">
        <v>5778</v>
      </c>
      <c r="B5779" s="275" t="s">
        <v>7624</v>
      </c>
      <c r="C5779" s="275" t="s">
        <v>5826</v>
      </c>
      <c r="D5779" s="275">
        <v>0</v>
      </c>
      <c r="E5779" s="275">
        <v>10230</v>
      </c>
      <c r="F5779" s="275" t="s">
        <v>457</v>
      </c>
      <c r="G5779" s="275">
        <v>10</v>
      </c>
      <c r="H5779" s="275">
        <f>Animation!P68</f>
        <v>1035</v>
      </c>
      <c r="I5779" s="275" t="s">
        <v>8536</v>
      </c>
      <c r="J5779" s="275">
        <f t="shared" si="88"/>
        <v>1035</v>
      </c>
      <c r="K5779" s="277"/>
    </row>
    <row r="5780" spans="1:11" x14ac:dyDescent="0.15">
      <c r="A5780" s="274">
        <v>5779</v>
      </c>
      <c r="B5780" s="275" t="s">
        <v>7625</v>
      </c>
      <c r="C5780" s="275" t="s">
        <v>5826</v>
      </c>
      <c r="D5780" s="275">
        <v>0</v>
      </c>
      <c r="E5780" s="275">
        <v>10230</v>
      </c>
      <c r="F5780" s="275" t="s">
        <v>457</v>
      </c>
      <c r="G5780" s="275">
        <v>10</v>
      </c>
      <c r="H5780" s="275">
        <f>Animation!Q68</f>
        <v>1050</v>
      </c>
      <c r="I5780" s="275" t="s">
        <v>8537</v>
      </c>
      <c r="J5780" s="275">
        <f t="shared" si="88"/>
        <v>1050</v>
      </c>
      <c r="K5780" s="277"/>
    </row>
    <row r="5781" spans="1:11" x14ac:dyDescent="0.15">
      <c r="A5781" s="274">
        <v>5780</v>
      </c>
      <c r="B5781" s="275" t="s">
        <v>7626</v>
      </c>
      <c r="C5781" s="275" t="s">
        <v>5826</v>
      </c>
      <c r="D5781" s="275">
        <v>0</v>
      </c>
      <c r="E5781" s="275">
        <v>10230</v>
      </c>
      <c r="F5781" s="275" t="s">
        <v>457</v>
      </c>
      <c r="G5781" s="275">
        <v>10</v>
      </c>
      <c r="H5781" s="275">
        <f>Animation!B96</f>
        <v>300</v>
      </c>
      <c r="I5781" s="275" t="s">
        <v>8538</v>
      </c>
      <c r="J5781" s="275">
        <f t="shared" si="88"/>
        <v>300</v>
      </c>
      <c r="K5781" s="277"/>
    </row>
    <row r="5782" spans="1:11" x14ac:dyDescent="0.15">
      <c r="A5782" s="274">
        <v>5781</v>
      </c>
      <c r="B5782" s="275" t="s">
        <v>7627</v>
      </c>
      <c r="C5782" s="275" t="s">
        <v>5826</v>
      </c>
      <c r="D5782" s="275">
        <v>0</v>
      </c>
      <c r="E5782" s="275">
        <v>10230</v>
      </c>
      <c r="F5782" s="275" t="s">
        <v>457</v>
      </c>
      <c r="G5782" s="275">
        <v>10</v>
      </c>
      <c r="H5782" s="275">
        <f>Animation!C96</f>
        <v>840</v>
      </c>
      <c r="I5782" s="275" t="s">
        <v>8539</v>
      </c>
      <c r="J5782" s="275">
        <f t="shared" si="88"/>
        <v>840</v>
      </c>
      <c r="K5782" s="277"/>
    </row>
    <row r="5783" spans="1:11" x14ac:dyDescent="0.15">
      <c r="A5783" s="274">
        <v>5782</v>
      </c>
      <c r="B5783" s="275" t="s">
        <v>7628</v>
      </c>
      <c r="C5783" s="275" t="s">
        <v>5826</v>
      </c>
      <c r="D5783" s="275">
        <v>0</v>
      </c>
      <c r="E5783" s="275">
        <v>10230</v>
      </c>
      <c r="F5783" s="275" t="s">
        <v>457</v>
      </c>
      <c r="G5783" s="275">
        <v>10</v>
      </c>
      <c r="H5783" s="275">
        <f>Animation!D96</f>
        <v>855</v>
      </c>
      <c r="I5783" s="275" t="s">
        <v>8540</v>
      </c>
      <c r="J5783" s="275">
        <f t="shared" si="88"/>
        <v>855</v>
      </c>
      <c r="K5783" s="277"/>
    </row>
    <row r="5784" spans="1:11" x14ac:dyDescent="0.15">
      <c r="A5784" s="274">
        <v>5783</v>
      </c>
      <c r="B5784" s="275" t="s">
        <v>7629</v>
      </c>
      <c r="C5784" s="275" t="s">
        <v>5826</v>
      </c>
      <c r="D5784" s="275">
        <v>0</v>
      </c>
      <c r="E5784" s="275">
        <v>10230</v>
      </c>
      <c r="F5784" s="275" t="s">
        <v>457</v>
      </c>
      <c r="G5784" s="275">
        <v>10</v>
      </c>
      <c r="H5784" s="275">
        <f>Animation!E96</f>
        <v>870</v>
      </c>
      <c r="I5784" s="275" t="s">
        <v>8541</v>
      </c>
      <c r="J5784" s="275">
        <f t="shared" si="88"/>
        <v>870</v>
      </c>
      <c r="K5784" s="277"/>
    </row>
    <row r="5785" spans="1:11" x14ac:dyDescent="0.15">
      <c r="A5785" s="274">
        <v>5784</v>
      </c>
      <c r="B5785" s="275" t="s">
        <v>7630</v>
      </c>
      <c r="C5785" s="275" t="s">
        <v>5826</v>
      </c>
      <c r="D5785" s="275">
        <v>0</v>
      </c>
      <c r="E5785" s="275">
        <v>10230</v>
      </c>
      <c r="F5785" s="275" t="s">
        <v>457</v>
      </c>
      <c r="G5785" s="275">
        <v>10</v>
      </c>
      <c r="H5785" s="275">
        <f>Animation!F96</f>
        <v>300</v>
      </c>
      <c r="I5785" s="275" t="s">
        <v>8542</v>
      </c>
      <c r="J5785" s="275">
        <f t="shared" si="88"/>
        <v>300</v>
      </c>
      <c r="K5785" s="277"/>
    </row>
    <row r="5786" spans="1:11" x14ac:dyDescent="0.15">
      <c r="A5786" s="274">
        <v>5785</v>
      </c>
      <c r="B5786" s="275" t="s">
        <v>7631</v>
      </c>
      <c r="C5786" s="275" t="s">
        <v>5826</v>
      </c>
      <c r="D5786" s="275">
        <v>0</v>
      </c>
      <c r="E5786" s="275">
        <v>10230</v>
      </c>
      <c r="F5786" s="275" t="s">
        <v>457</v>
      </c>
      <c r="G5786" s="275">
        <v>10</v>
      </c>
      <c r="H5786" s="275">
        <f>Animation!G96</f>
        <v>225</v>
      </c>
      <c r="I5786" s="275" t="s">
        <v>8543</v>
      </c>
      <c r="J5786" s="275">
        <f t="shared" si="88"/>
        <v>225</v>
      </c>
      <c r="K5786" s="277"/>
    </row>
    <row r="5787" spans="1:11" x14ac:dyDescent="0.15">
      <c r="A5787" s="274">
        <v>5786</v>
      </c>
      <c r="B5787" s="275" t="s">
        <v>7632</v>
      </c>
      <c r="C5787" s="275" t="s">
        <v>5826</v>
      </c>
      <c r="D5787" s="275">
        <v>0</v>
      </c>
      <c r="E5787" s="275">
        <v>10230</v>
      </c>
      <c r="F5787" s="275" t="s">
        <v>457</v>
      </c>
      <c r="G5787" s="275">
        <v>10</v>
      </c>
      <c r="H5787" s="275">
        <f>Animation!H96</f>
        <v>915</v>
      </c>
      <c r="I5787" s="275" t="s">
        <v>8544</v>
      </c>
      <c r="J5787" s="275">
        <f t="shared" si="88"/>
        <v>915</v>
      </c>
      <c r="K5787" s="277"/>
    </row>
    <row r="5788" spans="1:11" x14ac:dyDescent="0.15">
      <c r="A5788" s="274">
        <v>5787</v>
      </c>
      <c r="B5788" s="275" t="s">
        <v>7633</v>
      </c>
      <c r="C5788" s="275" t="s">
        <v>5826</v>
      </c>
      <c r="D5788" s="275">
        <v>0</v>
      </c>
      <c r="E5788" s="275">
        <v>10230</v>
      </c>
      <c r="F5788" s="275" t="s">
        <v>457</v>
      </c>
      <c r="G5788" s="275">
        <v>10</v>
      </c>
      <c r="H5788" s="275">
        <f>Animation!I96</f>
        <v>930</v>
      </c>
      <c r="I5788" s="275" t="s">
        <v>8545</v>
      </c>
      <c r="J5788" s="275">
        <f t="shared" si="88"/>
        <v>930</v>
      </c>
      <c r="K5788" s="277"/>
    </row>
    <row r="5789" spans="1:11" x14ac:dyDescent="0.15">
      <c r="A5789" s="274">
        <v>5788</v>
      </c>
      <c r="B5789" s="275" t="s">
        <v>7634</v>
      </c>
      <c r="C5789" s="275" t="s">
        <v>5826</v>
      </c>
      <c r="D5789" s="275">
        <v>0</v>
      </c>
      <c r="E5789" s="275">
        <v>10230</v>
      </c>
      <c r="F5789" s="275" t="s">
        <v>457</v>
      </c>
      <c r="G5789" s="275">
        <v>10</v>
      </c>
      <c r="H5789" s="275">
        <f>Animation!J96</f>
        <v>945</v>
      </c>
      <c r="I5789" s="275" t="s">
        <v>8546</v>
      </c>
      <c r="J5789" s="275">
        <f t="shared" si="88"/>
        <v>945</v>
      </c>
      <c r="K5789" s="277"/>
    </row>
    <row r="5790" spans="1:11" x14ac:dyDescent="0.15">
      <c r="A5790" s="274">
        <v>5789</v>
      </c>
      <c r="B5790" s="275" t="s">
        <v>7635</v>
      </c>
      <c r="C5790" s="275" t="s">
        <v>5826</v>
      </c>
      <c r="D5790" s="275">
        <v>0</v>
      </c>
      <c r="E5790" s="275">
        <v>10230</v>
      </c>
      <c r="F5790" s="275" t="s">
        <v>457</v>
      </c>
      <c r="G5790" s="275">
        <v>10</v>
      </c>
      <c r="H5790" s="275">
        <f>Animation!K96</f>
        <v>960</v>
      </c>
      <c r="I5790" s="275" t="s">
        <v>8547</v>
      </c>
      <c r="J5790" s="275">
        <f t="shared" si="88"/>
        <v>960</v>
      </c>
      <c r="K5790" s="277"/>
    </row>
    <row r="5791" spans="1:11" x14ac:dyDescent="0.15">
      <c r="A5791" s="274">
        <v>5790</v>
      </c>
      <c r="B5791" s="275" t="s">
        <v>7636</v>
      </c>
      <c r="C5791" s="275" t="s">
        <v>5826</v>
      </c>
      <c r="D5791" s="275">
        <v>0</v>
      </c>
      <c r="E5791" s="275">
        <v>10230</v>
      </c>
      <c r="F5791" s="275" t="s">
        <v>457</v>
      </c>
      <c r="G5791" s="275">
        <v>10</v>
      </c>
      <c r="H5791" s="275">
        <f>Animation!L96</f>
        <v>975</v>
      </c>
      <c r="I5791" s="275" t="s">
        <v>8548</v>
      </c>
      <c r="J5791" s="275">
        <f t="shared" si="88"/>
        <v>975</v>
      </c>
      <c r="K5791" s="277"/>
    </row>
    <row r="5792" spans="1:11" x14ac:dyDescent="0.15">
      <c r="A5792" s="274">
        <v>5791</v>
      </c>
      <c r="B5792" s="275" t="s">
        <v>7637</v>
      </c>
      <c r="C5792" s="275" t="s">
        <v>5826</v>
      </c>
      <c r="D5792" s="275">
        <v>0</v>
      </c>
      <c r="E5792" s="275">
        <v>10230</v>
      </c>
      <c r="F5792" s="275" t="s">
        <v>457</v>
      </c>
      <c r="G5792" s="275">
        <v>10</v>
      </c>
      <c r="H5792" s="275">
        <f>Animation!M96</f>
        <v>990</v>
      </c>
      <c r="I5792" s="275" t="s">
        <v>8549</v>
      </c>
      <c r="J5792" s="275">
        <f t="shared" si="88"/>
        <v>990</v>
      </c>
      <c r="K5792" s="277"/>
    </row>
    <row r="5793" spans="1:11" x14ac:dyDescent="0.15">
      <c r="A5793" s="274">
        <v>5792</v>
      </c>
      <c r="B5793" s="275" t="s">
        <v>7638</v>
      </c>
      <c r="C5793" s="275" t="s">
        <v>5826</v>
      </c>
      <c r="D5793" s="275">
        <v>0</v>
      </c>
      <c r="E5793" s="275">
        <v>10230</v>
      </c>
      <c r="F5793" s="275" t="s">
        <v>457</v>
      </c>
      <c r="G5793" s="275">
        <v>10</v>
      </c>
      <c r="H5793" s="275">
        <f>Animation!N96</f>
        <v>1005</v>
      </c>
      <c r="I5793" s="275" t="s">
        <v>8550</v>
      </c>
      <c r="J5793" s="275">
        <f t="shared" si="88"/>
        <v>1005</v>
      </c>
      <c r="K5793" s="277"/>
    </row>
    <row r="5794" spans="1:11" x14ac:dyDescent="0.15">
      <c r="A5794" s="274">
        <v>5793</v>
      </c>
      <c r="B5794" s="275" t="s">
        <v>7639</v>
      </c>
      <c r="C5794" s="275" t="s">
        <v>5826</v>
      </c>
      <c r="D5794" s="275">
        <v>0</v>
      </c>
      <c r="E5794" s="275">
        <v>10230</v>
      </c>
      <c r="F5794" s="275" t="s">
        <v>457</v>
      </c>
      <c r="G5794" s="275">
        <v>10</v>
      </c>
      <c r="H5794" s="275">
        <f>Animation!O96</f>
        <v>1020</v>
      </c>
      <c r="I5794" s="275" t="s">
        <v>8551</v>
      </c>
      <c r="J5794" s="275">
        <f t="shared" si="88"/>
        <v>1020</v>
      </c>
      <c r="K5794" s="277"/>
    </row>
    <row r="5795" spans="1:11" x14ac:dyDescent="0.15">
      <c r="A5795" s="274">
        <v>5794</v>
      </c>
      <c r="B5795" s="275" t="s">
        <v>7640</v>
      </c>
      <c r="C5795" s="275" t="s">
        <v>5826</v>
      </c>
      <c r="D5795" s="275">
        <v>0</v>
      </c>
      <c r="E5795" s="275">
        <v>10230</v>
      </c>
      <c r="F5795" s="275" t="s">
        <v>457</v>
      </c>
      <c r="G5795" s="275">
        <v>10</v>
      </c>
      <c r="H5795" s="275">
        <f>Animation!P96</f>
        <v>1035</v>
      </c>
      <c r="I5795" s="275" t="s">
        <v>8552</v>
      </c>
      <c r="J5795" s="275">
        <f t="shared" si="88"/>
        <v>1035</v>
      </c>
      <c r="K5795" s="277"/>
    </row>
    <row r="5796" spans="1:11" x14ac:dyDescent="0.15">
      <c r="A5796" s="274">
        <v>5795</v>
      </c>
      <c r="B5796" s="275" t="s">
        <v>7641</v>
      </c>
      <c r="C5796" s="275" t="s">
        <v>5826</v>
      </c>
      <c r="D5796" s="275">
        <v>0</v>
      </c>
      <c r="E5796" s="275">
        <v>10230</v>
      </c>
      <c r="F5796" s="275" t="s">
        <v>457</v>
      </c>
      <c r="G5796" s="275">
        <v>10</v>
      </c>
      <c r="H5796" s="275">
        <f>Animation!Q96</f>
        <v>1050</v>
      </c>
      <c r="I5796" s="275" t="s">
        <v>8553</v>
      </c>
      <c r="J5796" s="275">
        <f t="shared" si="88"/>
        <v>1050</v>
      </c>
      <c r="K5796" s="277"/>
    </row>
    <row r="5797" spans="1:11" x14ac:dyDescent="0.15">
      <c r="A5797" s="274">
        <v>5796</v>
      </c>
      <c r="B5797" s="275" t="s">
        <v>6695</v>
      </c>
      <c r="C5797" s="275" t="s">
        <v>5826</v>
      </c>
      <c r="D5797" s="275">
        <v>0</v>
      </c>
      <c r="E5797" s="275">
        <v>10230</v>
      </c>
      <c r="F5797" s="275" t="s">
        <v>457</v>
      </c>
      <c r="G5797" s="275">
        <v>10</v>
      </c>
      <c r="H5797" s="275">
        <f>Animation!B13</f>
        <v>30</v>
      </c>
      <c r="I5797" s="275" t="s">
        <v>8554</v>
      </c>
      <c r="J5797" s="275">
        <f t="shared" si="88"/>
        <v>30</v>
      </c>
      <c r="K5797" s="277"/>
    </row>
    <row r="5798" spans="1:11" x14ac:dyDescent="0.15">
      <c r="A5798" s="274">
        <v>5797</v>
      </c>
      <c r="B5798" s="275" t="s">
        <v>6696</v>
      </c>
      <c r="C5798" s="275" t="s">
        <v>5826</v>
      </c>
      <c r="D5798" s="275">
        <v>0</v>
      </c>
      <c r="E5798" s="275">
        <v>10230</v>
      </c>
      <c r="F5798" s="275" t="s">
        <v>457</v>
      </c>
      <c r="G5798" s="275">
        <v>10</v>
      </c>
      <c r="H5798" s="275">
        <f>Animation!C13</f>
        <v>30</v>
      </c>
      <c r="I5798" s="275" t="s">
        <v>8555</v>
      </c>
      <c r="J5798" s="275">
        <f t="shared" si="88"/>
        <v>30</v>
      </c>
      <c r="K5798" s="277"/>
    </row>
    <row r="5799" spans="1:11" x14ac:dyDescent="0.15">
      <c r="A5799" s="274">
        <v>5798</v>
      </c>
      <c r="B5799" s="275" t="s">
        <v>6697</v>
      </c>
      <c r="C5799" s="275" t="s">
        <v>6649</v>
      </c>
      <c r="D5799" s="275">
        <v>0</v>
      </c>
      <c r="E5799" s="275">
        <v>10230</v>
      </c>
      <c r="F5799" s="275" t="s">
        <v>457</v>
      </c>
      <c r="G5799" s="275">
        <v>10</v>
      </c>
      <c r="H5799" s="275">
        <f>Animation!D13</f>
        <v>30</v>
      </c>
      <c r="I5799" s="275" t="s">
        <v>8556</v>
      </c>
      <c r="J5799" s="275">
        <f t="shared" si="88"/>
        <v>30</v>
      </c>
      <c r="K5799" s="277"/>
    </row>
    <row r="5800" spans="1:11" x14ac:dyDescent="0.15">
      <c r="A5800" s="274">
        <v>5799</v>
      </c>
      <c r="B5800" s="275" t="s">
        <v>6698</v>
      </c>
      <c r="C5800" s="275" t="s">
        <v>5826</v>
      </c>
      <c r="D5800" s="275">
        <v>0</v>
      </c>
      <c r="E5800" s="275">
        <v>10230</v>
      </c>
      <c r="F5800" s="275" t="s">
        <v>457</v>
      </c>
      <c r="G5800" s="275">
        <v>10</v>
      </c>
      <c r="H5800" s="275">
        <f>Animation!E13</f>
        <v>30</v>
      </c>
      <c r="I5800" s="275" t="s">
        <v>8557</v>
      </c>
      <c r="J5800" s="275">
        <f t="shared" si="88"/>
        <v>30</v>
      </c>
      <c r="K5800" s="277"/>
    </row>
    <row r="5801" spans="1:11" x14ac:dyDescent="0.15">
      <c r="A5801" s="274">
        <v>5800</v>
      </c>
      <c r="B5801" s="275" t="s">
        <v>6699</v>
      </c>
      <c r="C5801" s="275" t="s">
        <v>5826</v>
      </c>
      <c r="D5801" s="275">
        <v>0</v>
      </c>
      <c r="E5801" s="275">
        <v>10230</v>
      </c>
      <c r="F5801" s="275" t="s">
        <v>457</v>
      </c>
      <c r="G5801" s="275">
        <v>10</v>
      </c>
      <c r="H5801" s="275">
        <f>Animation!F13</f>
        <v>30</v>
      </c>
      <c r="I5801" s="275" t="s">
        <v>8558</v>
      </c>
      <c r="J5801" s="275">
        <f t="shared" si="88"/>
        <v>30</v>
      </c>
      <c r="K5801" s="277"/>
    </row>
    <row r="5802" spans="1:11" x14ac:dyDescent="0.15">
      <c r="A5802" s="274">
        <v>5801</v>
      </c>
      <c r="B5802" s="275" t="s">
        <v>6700</v>
      </c>
      <c r="C5802" s="275" t="s">
        <v>6649</v>
      </c>
      <c r="D5802" s="275">
        <v>0</v>
      </c>
      <c r="E5802" s="275">
        <v>10230</v>
      </c>
      <c r="F5802" s="275" t="s">
        <v>6592</v>
      </c>
      <c r="G5802" s="275">
        <v>10</v>
      </c>
      <c r="H5802" s="275">
        <f>Animation!G13</f>
        <v>30</v>
      </c>
      <c r="I5802" s="275" t="s">
        <v>8559</v>
      </c>
      <c r="J5802" s="275">
        <f t="shared" si="88"/>
        <v>30</v>
      </c>
      <c r="K5802" s="277"/>
    </row>
    <row r="5803" spans="1:11" x14ac:dyDescent="0.15">
      <c r="A5803" s="274">
        <v>5802</v>
      </c>
      <c r="B5803" s="275" t="s">
        <v>6701</v>
      </c>
      <c r="C5803" s="275" t="s">
        <v>5826</v>
      </c>
      <c r="D5803" s="275">
        <v>0</v>
      </c>
      <c r="E5803" s="275">
        <v>10230</v>
      </c>
      <c r="F5803" s="275" t="s">
        <v>457</v>
      </c>
      <c r="G5803" s="275">
        <v>10</v>
      </c>
      <c r="H5803" s="275">
        <f>Animation!H13</f>
        <v>30</v>
      </c>
      <c r="I5803" s="275" t="s">
        <v>8560</v>
      </c>
      <c r="J5803" s="275">
        <f t="shared" si="88"/>
        <v>30</v>
      </c>
      <c r="K5803" s="277"/>
    </row>
    <row r="5804" spans="1:11" x14ac:dyDescent="0.15">
      <c r="A5804" s="274">
        <v>5803</v>
      </c>
      <c r="B5804" s="275" t="s">
        <v>6702</v>
      </c>
      <c r="C5804" s="275" t="s">
        <v>5826</v>
      </c>
      <c r="D5804" s="275">
        <v>0</v>
      </c>
      <c r="E5804" s="275">
        <v>10230</v>
      </c>
      <c r="F5804" s="275" t="s">
        <v>6594</v>
      </c>
      <c r="G5804" s="275">
        <v>10</v>
      </c>
      <c r="H5804" s="275">
        <f>Animation!I13</f>
        <v>30</v>
      </c>
      <c r="I5804" s="275" t="s">
        <v>8561</v>
      </c>
      <c r="J5804" s="275">
        <f t="shared" si="88"/>
        <v>30</v>
      </c>
      <c r="K5804" s="277"/>
    </row>
    <row r="5805" spans="1:11" x14ac:dyDescent="0.15">
      <c r="A5805" s="274">
        <v>5804</v>
      </c>
      <c r="B5805" s="275" t="s">
        <v>6703</v>
      </c>
      <c r="C5805" s="275" t="s">
        <v>6649</v>
      </c>
      <c r="D5805" s="275">
        <v>0</v>
      </c>
      <c r="E5805" s="275">
        <v>10230</v>
      </c>
      <c r="F5805" s="275" t="s">
        <v>457</v>
      </c>
      <c r="G5805" s="275">
        <v>10</v>
      </c>
      <c r="H5805" s="275">
        <f>Animation!J13</f>
        <v>30</v>
      </c>
      <c r="I5805" s="275" t="s">
        <v>8562</v>
      </c>
      <c r="J5805" s="275">
        <f t="shared" si="88"/>
        <v>30</v>
      </c>
      <c r="K5805" s="277"/>
    </row>
    <row r="5806" spans="1:11" x14ac:dyDescent="0.15">
      <c r="A5806" s="274">
        <v>5805</v>
      </c>
      <c r="B5806" s="275" t="s">
        <v>6704</v>
      </c>
      <c r="C5806" s="275" t="s">
        <v>6649</v>
      </c>
      <c r="D5806" s="275">
        <v>0</v>
      </c>
      <c r="E5806" s="275">
        <v>10230</v>
      </c>
      <c r="F5806" s="275" t="s">
        <v>457</v>
      </c>
      <c r="G5806" s="275">
        <v>10</v>
      </c>
      <c r="H5806" s="275">
        <f>Animation!K13</f>
        <v>30</v>
      </c>
      <c r="I5806" s="275" t="s">
        <v>8563</v>
      </c>
      <c r="J5806" s="275">
        <f t="shared" si="88"/>
        <v>30</v>
      </c>
      <c r="K5806" s="277"/>
    </row>
    <row r="5807" spans="1:11" x14ac:dyDescent="0.15">
      <c r="A5807" s="274">
        <v>5806</v>
      </c>
      <c r="B5807" s="275" t="s">
        <v>6705</v>
      </c>
      <c r="C5807" s="275" t="s">
        <v>5826</v>
      </c>
      <c r="D5807" s="275">
        <v>0</v>
      </c>
      <c r="E5807" s="275">
        <v>10230</v>
      </c>
      <c r="F5807" s="275" t="s">
        <v>457</v>
      </c>
      <c r="G5807" s="275">
        <v>10</v>
      </c>
      <c r="H5807" s="275">
        <f>Animation!L13</f>
        <v>30</v>
      </c>
      <c r="I5807" s="275" t="s">
        <v>8564</v>
      </c>
      <c r="J5807" s="275">
        <f t="shared" si="88"/>
        <v>30</v>
      </c>
      <c r="K5807" s="277"/>
    </row>
    <row r="5808" spans="1:11" x14ac:dyDescent="0.15">
      <c r="A5808" s="274">
        <v>5807</v>
      </c>
      <c r="B5808" s="275" t="s">
        <v>6706</v>
      </c>
      <c r="C5808" s="275" t="s">
        <v>5826</v>
      </c>
      <c r="D5808" s="275">
        <v>0</v>
      </c>
      <c r="E5808" s="275">
        <v>10230</v>
      </c>
      <c r="F5808" s="275" t="s">
        <v>457</v>
      </c>
      <c r="G5808" s="275">
        <v>10</v>
      </c>
      <c r="H5808" s="275">
        <f>Animation!M13</f>
        <v>30</v>
      </c>
      <c r="I5808" s="275" t="s">
        <v>8565</v>
      </c>
      <c r="J5808" s="275">
        <f t="shared" si="88"/>
        <v>30</v>
      </c>
      <c r="K5808" s="277"/>
    </row>
    <row r="5809" spans="1:11" x14ac:dyDescent="0.15">
      <c r="A5809" s="274">
        <v>5808</v>
      </c>
      <c r="B5809" s="275" t="s">
        <v>6707</v>
      </c>
      <c r="C5809" s="275" t="s">
        <v>5826</v>
      </c>
      <c r="D5809" s="275">
        <v>0</v>
      </c>
      <c r="E5809" s="275">
        <v>10230</v>
      </c>
      <c r="F5809" s="275" t="s">
        <v>6594</v>
      </c>
      <c r="G5809" s="275">
        <v>10</v>
      </c>
      <c r="H5809" s="275">
        <f>Animation!N13</f>
        <v>30</v>
      </c>
      <c r="I5809" s="275" t="s">
        <v>8566</v>
      </c>
      <c r="J5809" s="275">
        <f t="shared" si="88"/>
        <v>30</v>
      </c>
      <c r="K5809" s="277"/>
    </row>
    <row r="5810" spans="1:11" x14ac:dyDescent="0.15">
      <c r="A5810" s="274">
        <v>5809</v>
      </c>
      <c r="B5810" s="275" t="s">
        <v>6708</v>
      </c>
      <c r="C5810" s="275" t="s">
        <v>6649</v>
      </c>
      <c r="D5810" s="275">
        <v>0</v>
      </c>
      <c r="E5810" s="275">
        <v>10230</v>
      </c>
      <c r="F5810" s="275" t="s">
        <v>457</v>
      </c>
      <c r="G5810" s="275">
        <v>10</v>
      </c>
      <c r="H5810" s="275">
        <f>Animation!O13</f>
        <v>30</v>
      </c>
      <c r="I5810" s="275" t="s">
        <v>8567</v>
      </c>
      <c r="J5810" s="275">
        <f t="shared" si="88"/>
        <v>30</v>
      </c>
      <c r="K5810" s="277"/>
    </row>
    <row r="5811" spans="1:11" x14ac:dyDescent="0.15">
      <c r="A5811" s="274">
        <v>5810</v>
      </c>
      <c r="B5811" s="275" t="s">
        <v>6709</v>
      </c>
      <c r="C5811" s="275" t="s">
        <v>5826</v>
      </c>
      <c r="D5811" s="275">
        <v>0</v>
      </c>
      <c r="E5811" s="275">
        <v>10230</v>
      </c>
      <c r="F5811" s="275" t="s">
        <v>6602</v>
      </c>
      <c r="G5811" s="275">
        <v>10</v>
      </c>
      <c r="H5811" s="275">
        <f>Animation!P13</f>
        <v>30</v>
      </c>
      <c r="I5811" s="275" t="s">
        <v>8568</v>
      </c>
      <c r="J5811" s="275">
        <f t="shared" si="88"/>
        <v>30</v>
      </c>
      <c r="K5811" s="277"/>
    </row>
    <row r="5812" spans="1:11" x14ac:dyDescent="0.15">
      <c r="A5812" s="274">
        <v>5811</v>
      </c>
      <c r="B5812" s="275" t="s">
        <v>6710</v>
      </c>
      <c r="C5812" s="275" t="s">
        <v>5826</v>
      </c>
      <c r="D5812" s="275">
        <v>0</v>
      </c>
      <c r="E5812" s="275">
        <v>10230</v>
      </c>
      <c r="F5812" s="275" t="s">
        <v>457</v>
      </c>
      <c r="G5812" s="275">
        <v>10</v>
      </c>
      <c r="H5812" s="275">
        <f>Animation!Q13</f>
        <v>30</v>
      </c>
      <c r="I5812" s="275" t="s">
        <v>8569</v>
      </c>
      <c r="J5812" s="275">
        <f t="shared" ref="J5812:J6195" si="89">H5812</f>
        <v>30</v>
      </c>
      <c r="K5812" s="277"/>
    </row>
    <row r="5813" spans="1:11" x14ac:dyDescent="0.15">
      <c r="A5813" s="274">
        <v>5812</v>
      </c>
      <c r="B5813" s="275" t="s">
        <v>7642</v>
      </c>
      <c r="C5813" s="275" t="s">
        <v>5826</v>
      </c>
      <c r="D5813" s="275">
        <v>0</v>
      </c>
      <c r="E5813" s="275">
        <v>10230</v>
      </c>
      <c r="F5813" s="275" t="s">
        <v>457</v>
      </c>
      <c r="G5813" s="275">
        <v>10</v>
      </c>
      <c r="H5813" s="275">
        <f>Animation!B41</f>
        <v>30</v>
      </c>
      <c r="I5813" s="275" t="s">
        <v>8570</v>
      </c>
      <c r="J5813" s="275">
        <f t="shared" si="89"/>
        <v>30</v>
      </c>
      <c r="K5813" s="277"/>
    </row>
    <row r="5814" spans="1:11" x14ac:dyDescent="0.15">
      <c r="A5814" s="274">
        <v>5813</v>
      </c>
      <c r="B5814" s="275" t="s">
        <v>7643</v>
      </c>
      <c r="C5814" s="275" t="s">
        <v>5826</v>
      </c>
      <c r="D5814" s="275">
        <v>0</v>
      </c>
      <c r="E5814" s="275">
        <v>10230</v>
      </c>
      <c r="F5814" s="275" t="s">
        <v>457</v>
      </c>
      <c r="G5814" s="275">
        <v>10</v>
      </c>
      <c r="H5814" s="275">
        <f>Animation!C41</f>
        <v>30</v>
      </c>
      <c r="I5814" s="275" t="s">
        <v>8571</v>
      </c>
      <c r="J5814" s="275">
        <f t="shared" si="89"/>
        <v>30</v>
      </c>
      <c r="K5814" s="277"/>
    </row>
    <row r="5815" spans="1:11" x14ac:dyDescent="0.15">
      <c r="A5815" s="274">
        <v>5814</v>
      </c>
      <c r="B5815" s="275" t="s">
        <v>7644</v>
      </c>
      <c r="C5815" s="275" t="s">
        <v>5826</v>
      </c>
      <c r="D5815" s="275">
        <v>0</v>
      </c>
      <c r="E5815" s="275">
        <v>10230</v>
      </c>
      <c r="F5815" s="275" t="s">
        <v>457</v>
      </c>
      <c r="G5815" s="275">
        <v>10</v>
      </c>
      <c r="H5815" s="275">
        <f>Animation!D41</f>
        <v>30</v>
      </c>
      <c r="I5815" s="275" t="s">
        <v>8572</v>
      </c>
      <c r="J5815" s="275">
        <f t="shared" si="89"/>
        <v>30</v>
      </c>
      <c r="K5815" s="277"/>
    </row>
    <row r="5816" spans="1:11" x14ac:dyDescent="0.15">
      <c r="A5816" s="274">
        <v>5815</v>
      </c>
      <c r="B5816" s="275" t="s">
        <v>7645</v>
      </c>
      <c r="C5816" s="275" t="s">
        <v>5826</v>
      </c>
      <c r="D5816" s="275">
        <v>0</v>
      </c>
      <c r="E5816" s="275">
        <v>10230</v>
      </c>
      <c r="F5816" s="275" t="s">
        <v>457</v>
      </c>
      <c r="G5816" s="275">
        <v>10</v>
      </c>
      <c r="H5816" s="275">
        <f>Animation!E41</f>
        <v>30</v>
      </c>
      <c r="I5816" s="275" t="s">
        <v>8573</v>
      </c>
      <c r="J5816" s="275">
        <f t="shared" si="89"/>
        <v>30</v>
      </c>
      <c r="K5816" s="277"/>
    </row>
    <row r="5817" spans="1:11" x14ac:dyDescent="0.15">
      <c r="A5817" s="274">
        <v>5816</v>
      </c>
      <c r="B5817" s="275" t="s">
        <v>7646</v>
      </c>
      <c r="C5817" s="275" t="s">
        <v>5826</v>
      </c>
      <c r="D5817" s="275">
        <v>0</v>
      </c>
      <c r="E5817" s="275">
        <v>10230</v>
      </c>
      <c r="F5817" s="275" t="s">
        <v>457</v>
      </c>
      <c r="G5817" s="275">
        <v>10</v>
      </c>
      <c r="H5817" s="275">
        <f>Animation!F41</f>
        <v>30</v>
      </c>
      <c r="I5817" s="275" t="s">
        <v>8574</v>
      </c>
      <c r="J5817" s="275">
        <f t="shared" si="89"/>
        <v>30</v>
      </c>
      <c r="K5817" s="277"/>
    </row>
    <row r="5818" spans="1:11" x14ac:dyDescent="0.15">
      <c r="A5818" s="274">
        <v>5817</v>
      </c>
      <c r="B5818" s="275" t="s">
        <v>7647</v>
      </c>
      <c r="C5818" s="275" t="s">
        <v>5826</v>
      </c>
      <c r="D5818" s="275">
        <v>0</v>
      </c>
      <c r="E5818" s="275">
        <v>10230</v>
      </c>
      <c r="F5818" s="275" t="s">
        <v>457</v>
      </c>
      <c r="G5818" s="275">
        <v>10</v>
      </c>
      <c r="H5818" s="275">
        <f>Animation!G41</f>
        <v>30</v>
      </c>
      <c r="I5818" s="275" t="s">
        <v>8575</v>
      </c>
      <c r="J5818" s="275">
        <f t="shared" si="89"/>
        <v>30</v>
      </c>
      <c r="K5818" s="277"/>
    </row>
    <row r="5819" spans="1:11" x14ac:dyDescent="0.15">
      <c r="A5819" s="274">
        <v>5818</v>
      </c>
      <c r="B5819" s="275" t="s">
        <v>7648</v>
      </c>
      <c r="C5819" s="275" t="s">
        <v>5826</v>
      </c>
      <c r="D5819" s="275">
        <v>0</v>
      </c>
      <c r="E5819" s="275">
        <v>10230</v>
      </c>
      <c r="F5819" s="275" t="s">
        <v>457</v>
      </c>
      <c r="G5819" s="275">
        <v>10</v>
      </c>
      <c r="H5819" s="275">
        <f>Animation!H41</f>
        <v>30</v>
      </c>
      <c r="I5819" s="275" t="s">
        <v>8576</v>
      </c>
      <c r="J5819" s="275">
        <f t="shared" si="89"/>
        <v>30</v>
      </c>
      <c r="K5819" s="277"/>
    </row>
    <row r="5820" spans="1:11" x14ac:dyDescent="0.15">
      <c r="A5820" s="274">
        <v>5819</v>
      </c>
      <c r="B5820" s="275" t="s">
        <v>7649</v>
      </c>
      <c r="C5820" s="275" t="s">
        <v>5826</v>
      </c>
      <c r="D5820" s="275">
        <v>0</v>
      </c>
      <c r="E5820" s="275">
        <v>10230</v>
      </c>
      <c r="F5820" s="275" t="s">
        <v>457</v>
      </c>
      <c r="G5820" s="275">
        <v>10</v>
      </c>
      <c r="H5820" s="275">
        <f>Animation!I41</f>
        <v>30</v>
      </c>
      <c r="I5820" s="275" t="s">
        <v>8577</v>
      </c>
      <c r="J5820" s="275">
        <f t="shared" si="89"/>
        <v>30</v>
      </c>
      <c r="K5820" s="277"/>
    </row>
    <row r="5821" spans="1:11" x14ac:dyDescent="0.15">
      <c r="A5821" s="274">
        <v>5820</v>
      </c>
      <c r="B5821" s="275" t="s">
        <v>7650</v>
      </c>
      <c r="C5821" s="275" t="s">
        <v>5826</v>
      </c>
      <c r="D5821" s="275">
        <v>0</v>
      </c>
      <c r="E5821" s="275">
        <v>10230</v>
      </c>
      <c r="F5821" s="275" t="s">
        <v>457</v>
      </c>
      <c r="G5821" s="275">
        <v>10</v>
      </c>
      <c r="H5821" s="275">
        <f>Animation!J41</f>
        <v>30</v>
      </c>
      <c r="I5821" s="275" t="s">
        <v>8578</v>
      </c>
      <c r="J5821" s="275">
        <f t="shared" si="89"/>
        <v>30</v>
      </c>
      <c r="K5821" s="277"/>
    </row>
    <row r="5822" spans="1:11" x14ac:dyDescent="0.15">
      <c r="A5822" s="274">
        <v>5821</v>
      </c>
      <c r="B5822" s="275" t="s">
        <v>7651</v>
      </c>
      <c r="C5822" s="275" t="s">
        <v>5826</v>
      </c>
      <c r="D5822" s="275">
        <v>0</v>
      </c>
      <c r="E5822" s="275">
        <v>10230</v>
      </c>
      <c r="F5822" s="275" t="s">
        <v>457</v>
      </c>
      <c r="G5822" s="275">
        <v>10</v>
      </c>
      <c r="H5822" s="275">
        <f>Animation!K41</f>
        <v>30</v>
      </c>
      <c r="I5822" s="275" t="s">
        <v>8579</v>
      </c>
      <c r="J5822" s="275">
        <f t="shared" si="89"/>
        <v>30</v>
      </c>
      <c r="K5822" s="277"/>
    </row>
    <row r="5823" spans="1:11" x14ac:dyDescent="0.15">
      <c r="A5823" s="274">
        <v>5822</v>
      </c>
      <c r="B5823" s="275" t="s">
        <v>7652</v>
      </c>
      <c r="C5823" s="275" t="s">
        <v>5826</v>
      </c>
      <c r="D5823" s="275">
        <v>0</v>
      </c>
      <c r="E5823" s="275">
        <v>10230</v>
      </c>
      <c r="F5823" s="275" t="s">
        <v>457</v>
      </c>
      <c r="G5823" s="275">
        <v>10</v>
      </c>
      <c r="H5823" s="275">
        <f>Animation!L41</f>
        <v>30</v>
      </c>
      <c r="I5823" s="275" t="s">
        <v>8580</v>
      </c>
      <c r="J5823" s="275">
        <f t="shared" si="89"/>
        <v>30</v>
      </c>
      <c r="K5823" s="277"/>
    </row>
    <row r="5824" spans="1:11" x14ac:dyDescent="0.15">
      <c r="A5824" s="274">
        <v>5823</v>
      </c>
      <c r="B5824" s="275" t="s">
        <v>7653</v>
      </c>
      <c r="C5824" s="275" t="s">
        <v>5826</v>
      </c>
      <c r="D5824" s="275">
        <v>0</v>
      </c>
      <c r="E5824" s="275">
        <v>10230</v>
      </c>
      <c r="F5824" s="275" t="s">
        <v>457</v>
      </c>
      <c r="G5824" s="275">
        <v>10</v>
      </c>
      <c r="H5824" s="275">
        <f>Animation!M41</f>
        <v>30</v>
      </c>
      <c r="I5824" s="275" t="s">
        <v>8581</v>
      </c>
      <c r="J5824" s="275">
        <f t="shared" si="89"/>
        <v>30</v>
      </c>
      <c r="K5824" s="277"/>
    </row>
    <row r="5825" spans="1:11" x14ac:dyDescent="0.15">
      <c r="A5825" s="274">
        <v>5824</v>
      </c>
      <c r="B5825" s="275" t="s">
        <v>7654</v>
      </c>
      <c r="C5825" s="275" t="s">
        <v>5826</v>
      </c>
      <c r="D5825" s="275">
        <v>0</v>
      </c>
      <c r="E5825" s="275">
        <v>10230</v>
      </c>
      <c r="F5825" s="275" t="s">
        <v>457</v>
      </c>
      <c r="G5825" s="275">
        <v>10</v>
      </c>
      <c r="H5825" s="275">
        <f>Animation!N41</f>
        <v>30</v>
      </c>
      <c r="I5825" s="275" t="s">
        <v>8582</v>
      </c>
      <c r="J5825" s="275">
        <f t="shared" si="89"/>
        <v>30</v>
      </c>
      <c r="K5825" s="277"/>
    </row>
    <row r="5826" spans="1:11" x14ac:dyDescent="0.15">
      <c r="A5826" s="274">
        <v>5825</v>
      </c>
      <c r="B5826" s="275" t="s">
        <v>7655</v>
      </c>
      <c r="C5826" s="275" t="s">
        <v>5826</v>
      </c>
      <c r="D5826" s="275">
        <v>0</v>
      </c>
      <c r="E5826" s="275">
        <v>10230</v>
      </c>
      <c r="F5826" s="275" t="s">
        <v>457</v>
      </c>
      <c r="G5826" s="275">
        <v>10</v>
      </c>
      <c r="H5826" s="275">
        <f>Animation!O41</f>
        <v>30</v>
      </c>
      <c r="I5826" s="275" t="s">
        <v>8583</v>
      </c>
      <c r="J5826" s="275">
        <f t="shared" si="89"/>
        <v>30</v>
      </c>
      <c r="K5826" s="277"/>
    </row>
    <row r="5827" spans="1:11" x14ac:dyDescent="0.15">
      <c r="A5827" s="274">
        <v>5826</v>
      </c>
      <c r="B5827" s="275" t="s">
        <v>7656</v>
      </c>
      <c r="C5827" s="275" t="s">
        <v>5826</v>
      </c>
      <c r="D5827" s="275">
        <v>0</v>
      </c>
      <c r="E5827" s="275">
        <v>10230</v>
      </c>
      <c r="F5827" s="275" t="s">
        <v>457</v>
      </c>
      <c r="G5827" s="275">
        <v>10</v>
      </c>
      <c r="H5827" s="275">
        <f>Animation!P41</f>
        <v>30</v>
      </c>
      <c r="I5827" s="275" t="s">
        <v>8584</v>
      </c>
      <c r="J5827" s="275">
        <f t="shared" si="89"/>
        <v>30</v>
      </c>
      <c r="K5827" s="277"/>
    </row>
    <row r="5828" spans="1:11" x14ac:dyDescent="0.15">
      <c r="A5828" s="274">
        <v>5827</v>
      </c>
      <c r="B5828" s="275" t="s">
        <v>7657</v>
      </c>
      <c r="C5828" s="275" t="s">
        <v>5826</v>
      </c>
      <c r="D5828" s="275">
        <v>0</v>
      </c>
      <c r="E5828" s="275">
        <v>10230</v>
      </c>
      <c r="F5828" s="275" t="s">
        <v>457</v>
      </c>
      <c r="G5828" s="275">
        <v>10</v>
      </c>
      <c r="H5828" s="275">
        <f>Animation!Q41</f>
        <v>30</v>
      </c>
      <c r="I5828" s="275" t="s">
        <v>8585</v>
      </c>
      <c r="J5828" s="275">
        <f t="shared" si="89"/>
        <v>30</v>
      </c>
      <c r="K5828" s="277"/>
    </row>
    <row r="5829" spans="1:11" x14ac:dyDescent="0.15">
      <c r="A5829" s="274">
        <v>5828</v>
      </c>
      <c r="B5829" s="275" t="s">
        <v>7658</v>
      </c>
      <c r="C5829" s="275" t="s">
        <v>5826</v>
      </c>
      <c r="D5829" s="275">
        <v>0</v>
      </c>
      <c r="E5829" s="275">
        <v>10230</v>
      </c>
      <c r="F5829" s="275" t="s">
        <v>457</v>
      </c>
      <c r="G5829" s="275">
        <v>10</v>
      </c>
      <c r="H5829" s="275">
        <f>Animation!B69</f>
        <v>30</v>
      </c>
      <c r="I5829" s="275" t="s">
        <v>8586</v>
      </c>
      <c r="J5829" s="275">
        <f t="shared" si="89"/>
        <v>30</v>
      </c>
      <c r="K5829" s="277"/>
    </row>
    <row r="5830" spans="1:11" x14ac:dyDescent="0.15">
      <c r="A5830" s="274">
        <v>5829</v>
      </c>
      <c r="B5830" s="275" t="s">
        <v>7659</v>
      </c>
      <c r="C5830" s="275" t="s">
        <v>5826</v>
      </c>
      <c r="D5830" s="275">
        <v>0</v>
      </c>
      <c r="E5830" s="275">
        <v>10230</v>
      </c>
      <c r="F5830" s="275" t="s">
        <v>457</v>
      </c>
      <c r="G5830" s="275">
        <v>10</v>
      </c>
      <c r="H5830" s="275">
        <f>Animation!C69</f>
        <v>30</v>
      </c>
      <c r="I5830" s="275" t="s">
        <v>8587</v>
      </c>
      <c r="J5830" s="275">
        <f t="shared" si="89"/>
        <v>30</v>
      </c>
      <c r="K5830" s="277"/>
    </row>
    <row r="5831" spans="1:11" x14ac:dyDescent="0.15">
      <c r="A5831" s="274">
        <v>5830</v>
      </c>
      <c r="B5831" s="275" t="s">
        <v>7660</v>
      </c>
      <c r="C5831" s="275" t="s">
        <v>5826</v>
      </c>
      <c r="D5831" s="275">
        <v>0</v>
      </c>
      <c r="E5831" s="275">
        <v>10230</v>
      </c>
      <c r="F5831" s="275" t="s">
        <v>457</v>
      </c>
      <c r="G5831" s="275">
        <v>10</v>
      </c>
      <c r="H5831" s="275">
        <f>Animation!D69</f>
        <v>30</v>
      </c>
      <c r="I5831" s="275" t="s">
        <v>8588</v>
      </c>
      <c r="J5831" s="275">
        <f t="shared" si="89"/>
        <v>30</v>
      </c>
      <c r="K5831" s="277"/>
    </row>
    <row r="5832" spans="1:11" x14ac:dyDescent="0.15">
      <c r="A5832" s="274">
        <v>5831</v>
      </c>
      <c r="B5832" s="275" t="s">
        <v>7661</v>
      </c>
      <c r="C5832" s="275" t="s">
        <v>5826</v>
      </c>
      <c r="D5832" s="275">
        <v>0</v>
      </c>
      <c r="E5832" s="275">
        <v>10230</v>
      </c>
      <c r="F5832" s="275" t="s">
        <v>457</v>
      </c>
      <c r="G5832" s="275">
        <v>10</v>
      </c>
      <c r="H5832" s="275">
        <f>Animation!E69</f>
        <v>30</v>
      </c>
      <c r="I5832" s="275" t="s">
        <v>8589</v>
      </c>
      <c r="J5832" s="275">
        <f t="shared" si="89"/>
        <v>30</v>
      </c>
      <c r="K5832" s="277"/>
    </row>
    <row r="5833" spans="1:11" x14ac:dyDescent="0.15">
      <c r="A5833" s="274">
        <v>5832</v>
      </c>
      <c r="B5833" s="275" t="s">
        <v>7662</v>
      </c>
      <c r="C5833" s="275" t="s">
        <v>5826</v>
      </c>
      <c r="D5833" s="275">
        <v>0</v>
      </c>
      <c r="E5833" s="275">
        <v>10230</v>
      </c>
      <c r="F5833" s="275" t="s">
        <v>457</v>
      </c>
      <c r="G5833" s="275">
        <v>10</v>
      </c>
      <c r="H5833" s="275">
        <f>Animation!F69</f>
        <v>30</v>
      </c>
      <c r="I5833" s="275" t="s">
        <v>8590</v>
      </c>
      <c r="J5833" s="275">
        <f t="shared" si="89"/>
        <v>30</v>
      </c>
      <c r="K5833" s="277"/>
    </row>
    <row r="5834" spans="1:11" x14ac:dyDescent="0.15">
      <c r="A5834" s="274">
        <v>5833</v>
      </c>
      <c r="B5834" s="275" t="s">
        <v>7663</v>
      </c>
      <c r="C5834" s="275" t="s">
        <v>5826</v>
      </c>
      <c r="D5834" s="275">
        <v>0</v>
      </c>
      <c r="E5834" s="275">
        <v>10230</v>
      </c>
      <c r="F5834" s="275" t="s">
        <v>457</v>
      </c>
      <c r="G5834" s="275">
        <v>10</v>
      </c>
      <c r="H5834" s="275">
        <f>Animation!G69</f>
        <v>30</v>
      </c>
      <c r="I5834" s="275" t="s">
        <v>8591</v>
      </c>
      <c r="J5834" s="275">
        <f t="shared" si="89"/>
        <v>30</v>
      </c>
      <c r="K5834" s="277"/>
    </row>
    <row r="5835" spans="1:11" x14ac:dyDescent="0.15">
      <c r="A5835" s="274">
        <v>5834</v>
      </c>
      <c r="B5835" s="275" t="s">
        <v>7664</v>
      </c>
      <c r="C5835" s="275" t="s">
        <v>5826</v>
      </c>
      <c r="D5835" s="275">
        <v>0</v>
      </c>
      <c r="E5835" s="275">
        <v>10230</v>
      </c>
      <c r="F5835" s="275" t="s">
        <v>457</v>
      </c>
      <c r="G5835" s="275">
        <v>10</v>
      </c>
      <c r="H5835" s="275">
        <f>Animation!H69</f>
        <v>30</v>
      </c>
      <c r="I5835" s="275" t="s">
        <v>8592</v>
      </c>
      <c r="J5835" s="275">
        <f t="shared" si="89"/>
        <v>30</v>
      </c>
      <c r="K5835" s="277"/>
    </row>
    <row r="5836" spans="1:11" x14ac:dyDescent="0.15">
      <c r="A5836" s="274">
        <v>5835</v>
      </c>
      <c r="B5836" s="275" t="s">
        <v>7665</v>
      </c>
      <c r="C5836" s="275" t="s">
        <v>5826</v>
      </c>
      <c r="D5836" s="275">
        <v>0</v>
      </c>
      <c r="E5836" s="275">
        <v>10230</v>
      </c>
      <c r="F5836" s="275" t="s">
        <v>457</v>
      </c>
      <c r="G5836" s="275">
        <v>10</v>
      </c>
      <c r="H5836" s="275">
        <f>Animation!I69</f>
        <v>30</v>
      </c>
      <c r="I5836" s="275" t="s">
        <v>8593</v>
      </c>
      <c r="J5836" s="275">
        <f t="shared" si="89"/>
        <v>30</v>
      </c>
      <c r="K5836" s="277"/>
    </row>
    <row r="5837" spans="1:11" x14ac:dyDescent="0.15">
      <c r="A5837" s="274">
        <v>5836</v>
      </c>
      <c r="B5837" s="275" t="s">
        <v>7666</v>
      </c>
      <c r="C5837" s="275" t="s">
        <v>5826</v>
      </c>
      <c r="D5837" s="275">
        <v>0</v>
      </c>
      <c r="E5837" s="275">
        <v>10230</v>
      </c>
      <c r="F5837" s="275" t="s">
        <v>457</v>
      </c>
      <c r="G5837" s="275">
        <v>10</v>
      </c>
      <c r="H5837" s="275">
        <f>Animation!J69</f>
        <v>30</v>
      </c>
      <c r="I5837" s="275" t="s">
        <v>8594</v>
      </c>
      <c r="J5837" s="275">
        <f t="shared" si="89"/>
        <v>30</v>
      </c>
      <c r="K5837" s="277"/>
    </row>
    <row r="5838" spans="1:11" x14ac:dyDescent="0.15">
      <c r="A5838" s="274">
        <v>5837</v>
      </c>
      <c r="B5838" s="275" t="s">
        <v>7667</v>
      </c>
      <c r="C5838" s="275" t="s">
        <v>5826</v>
      </c>
      <c r="D5838" s="275">
        <v>0</v>
      </c>
      <c r="E5838" s="275">
        <v>10230</v>
      </c>
      <c r="F5838" s="275" t="s">
        <v>457</v>
      </c>
      <c r="G5838" s="275">
        <v>10</v>
      </c>
      <c r="H5838" s="275">
        <f>Animation!K69</f>
        <v>30</v>
      </c>
      <c r="I5838" s="275" t="s">
        <v>8595</v>
      </c>
      <c r="J5838" s="275">
        <f t="shared" si="89"/>
        <v>30</v>
      </c>
      <c r="K5838" s="277"/>
    </row>
    <row r="5839" spans="1:11" x14ac:dyDescent="0.15">
      <c r="A5839" s="274">
        <v>5838</v>
      </c>
      <c r="B5839" s="275" t="s">
        <v>7668</v>
      </c>
      <c r="C5839" s="275" t="s">
        <v>5826</v>
      </c>
      <c r="D5839" s="275">
        <v>0</v>
      </c>
      <c r="E5839" s="275">
        <v>10230</v>
      </c>
      <c r="F5839" s="275" t="s">
        <v>457</v>
      </c>
      <c r="G5839" s="275">
        <v>10</v>
      </c>
      <c r="H5839" s="275">
        <f>Animation!L69</f>
        <v>30</v>
      </c>
      <c r="I5839" s="275" t="s">
        <v>8596</v>
      </c>
      <c r="J5839" s="275">
        <f t="shared" si="89"/>
        <v>30</v>
      </c>
      <c r="K5839" s="277"/>
    </row>
    <row r="5840" spans="1:11" x14ac:dyDescent="0.15">
      <c r="A5840" s="274">
        <v>5839</v>
      </c>
      <c r="B5840" s="275" t="s">
        <v>7669</v>
      </c>
      <c r="C5840" s="275" t="s">
        <v>5826</v>
      </c>
      <c r="D5840" s="275">
        <v>0</v>
      </c>
      <c r="E5840" s="275">
        <v>10230</v>
      </c>
      <c r="F5840" s="275" t="s">
        <v>457</v>
      </c>
      <c r="G5840" s="275">
        <v>10</v>
      </c>
      <c r="H5840" s="275">
        <f>Animation!M69</f>
        <v>30</v>
      </c>
      <c r="I5840" s="275" t="s">
        <v>8597</v>
      </c>
      <c r="J5840" s="275">
        <f t="shared" si="89"/>
        <v>30</v>
      </c>
      <c r="K5840" s="277"/>
    </row>
    <row r="5841" spans="1:11" x14ac:dyDescent="0.15">
      <c r="A5841" s="274">
        <v>5840</v>
      </c>
      <c r="B5841" s="275" t="s">
        <v>7670</v>
      </c>
      <c r="C5841" s="275" t="s">
        <v>5826</v>
      </c>
      <c r="D5841" s="275">
        <v>0</v>
      </c>
      <c r="E5841" s="275">
        <v>10230</v>
      </c>
      <c r="F5841" s="275" t="s">
        <v>457</v>
      </c>
      <c r="G5841" s="275">
        <v>10</v>
      </c>
      <c r="H5841" s="275">
        <f>Animation!N69</f>
        <v>30</v>
      </c>
      <c r="I5841" s="275" t="s">
        <v>8598</v>
      </c>
      <c r="J5841" s="275">
        <f t="shared" si="89"/>
        <v>30</v>
      </c>
      <c r="K5841" s="277"/>
    </row>
    <row r="5842" spans="1:11" x14ac:dyDescent="0.15">
      <c r="A5842" s="274">
        <v>5841</v>
      </c>
      <c r="B5842" s="275" t="s">
        <v>7671</v>
      </c>
      <c r="C5842" s="275" t="s">
        <v>5826</v>
      </c>
      <c r="D5842" s="275">
        <v>0</v>
      </c>
      <c r="E5842" s="275">
        <v>10230</v>
      </c>
      <c r="F5842" s="275" t="s">
        <v>457</v>
      </c>
      <c r="G5842" s="275">
        <v>10</v>
      </c>
      <c r="H5842" s="275">
        <f>Animation!O69</f>
        <v>30</v>
      </c>
      <c r="I5842" s="275" t="s">
        <v>8599</v>
      </c>
      <c r="J5842" s="275">
        <f t="shared" si="89"/>
        <v>30</v>
      </c>
      <c r="K5842" s="277"/>
    </row>
    <row r="5843" spans="1:11" x14ac:dyDescent="0.15">
      <c r="A5843" s="274">
        <v>5842</v>
      </c>
      <c r="B5843" s="275" t="s">
        <v>7672</v>
      </c>
      <c r="C5843" s="275" t="s">
        <v>5826</v>
      </c>
      <c r="D5843" s="275">
        <v>0</v>
      </c>
      <c r="E5843" s="275">
        <v>10230</v>
      </c>
      <c r="F5843" s="275" t="s">
        <v>457</v>
      </c>
      <c r="G5843" s="275">
        <v>10</v>
      </c>
      <c r="H5843" s="275">
        <f>Animation!P69</f>
        <v>30</v>
      </c>
      <c r="I5843" s="275" t="s">
        <v>8600</v>
      </c>
      <c r="J5843" s="275">
        <f t="shared" si="89"/>
        <v>30</v>
      </c>
      <c r="K5843" s="277"/>
    </row>
    <row r="5844" spans="1:11" x14ac:dyDescent="0.15">
      <c r="A5844" s="274">
        <v>5843</v>
      </c>
      <c r="B5844" s="275" t="s">
        <v>7673</v>
      </c>
      <c r="C5844" s="275" t="s">
        <v>5826</v>
      </c>
      <c r="D5844" s="275">
        <v>0</v>
      </c>
      <c r="E5844" s="275">
        <v>10230</v>
      </c>
      <c r="F5844" s="275" t="s">
        <v>457</v>
      </c>
      <c r="G5844" s="275">
        <v>10</v>
      </c>
      <c r="H5844" s="275">
        <f>Animation!Q69</f>
        <v>30</v>
      </c>
      <c r="I5844" s="275" t="s">
        <v>8601</v>
      </c>
      <c r="J5844" s="275">
        <f t="shared" si="89"/>
        <v>30</v>
      </c>
      <c r="K5844" s="277"/>
    </row>
    <row r="5845" spans="1:11" x14ac:dyDescent="0.15">
      <c r="A5845" s="274">
        <v>5844</v>
      </c>
      <c r="B5845" s="275" t="s">
        <v>7674</v>
      </c>
      <c r="C5845" s="275" t="s">
        <v>5826</v>
      </c>
      <c r="D5845" s="275">
        <v>0</v>
      </c>
      <c r="E5845" s="275">
        <v>10230</v>
      </c>
      <c r="F5845" s="275" t="s">
        <v>457</v>
      </c>
      <c r="G5845" s="275">
        <v>10</v>
      </c>
      <c r="H5845" s="275">
        <f>Animation!B97</f>
        <v>30</v>
      </c>
      <c r="I5845" s="275" t="s">
        <v>8602</v>
      </c>
      <c r="J5845" s="275">
        <f t="shared" si="89"/>
        <v>30</v>
      </c>
      <c r="K5845" s="277"/>
    </row>
    <row r="5846" spans="1:11" x14ac:dyDescent="0.15">
      <c r="A5846" s="274">
        <v>5845</v>
      </c>
      <c r="B5846" s="275" t="s">
        <v>7675</v>
      </c>
      <c r="C5846" s="275" t="s">
        <v>5826</v>
      </c>
      <c r="D5846" s="275">
        <v>0</v>
      </c>
      <c r="E5846" s="275">
        <v>10230</v>
      </c>
      <c r="F5846" s="275" t="s">
        <v>457</v>
      </c>
      <c r="G5846" s="275">
        <v>10</v>
      </c>
      <c r="H5846" s="275">
        <f>Animation!C97</f>
        <v>30</v>
      </c>
      <c r="I5846" s="275" t="s">
        <v>8603</v>
      </c>
      <c r="J5846" s="275">
        <f t="shared" si="89"/>
        <v>30</v>
      </c>
      <c r="K5846" s="277"/>
    </row>
    <row r="5847" spans="1:11" x14ac:dyDescent="0.15">
      <c r="A5847" s="274">
        <v>5846</v>
      </c>
      <c r="B5847" s="275" t="s">
        <v>7676</v>
      </c>
      <c r="C5847" s="275" t="s">
        <v>5826</v>
      </c>
      <c r="D5847" s="275">
        <v>0</v>
      </c>
      <c r="E5847" s="275">
        <v>10230</v>
      </c>
      <c r="F5847" s="275" t="s">
        <v>457</v>
      </c>
      <c r="G5847" s="275">
        <v>10</v>
      </c>
      <c r="H5847" s="275">
        <f>Animation!D97</f>
        <v>30</v>
      </c>
      <c r="I5847" s="275" t="s">
        <v>8604</v>
      </c>
      <c r="J5847" s="275">
        <f t="shared" si="89"/>
        <v>30</v>
      </c>
      <c r="K5847" s="277"/>
    </row>
    <row r="5848" spans="1:11" x14ac:dyDescent="0.15">
      <c r="A5848" s="274">
        <v>5847</v>
      </c>
      <c r="B5848" s="275" t="s">
        <v>7677</v>
      </c>
      <c r="C5848" s="275" t="s">
        <v>5826</v>
      </c>
      <c r="D5848" s="275">
        <v>0</v>
      </c>
      <c r="E5848" s="275">
        <v>10230</v>
      </c>
      <c r="F5848" s="275" t="s">
        <v>457</v>
      </c>
      <c r="G5848" s="275">
        <v>10</v>
      </c>
      <c r="H5848" s="275">
        <f>Animation!E97</f>
        <v>30</v>
      </c>
      <c r="I5848" s="275" t="s">
        <v>8605</v>
      </c>
      <c r="J5848" s="275">
        <f t="shared" si="89"/>
        <v>30</v>
      </c>
      <c r="K5848" s="277"/>
    </row>
    <row r="5849" spans="1:11" x14ac:dyDescent="0.15">
      <c r="A5849" s="274">
        <v>5848</v>
      </c>
      <c r="B5849" s="275" t="s">
        <v>7678</v>
      </c>
      <c r="C5849" s="275" t="s">
        <v>5826</v>
      </c>
      <c r="D5849" s="275">
        <v>0</v>
      </c>
      <c r="E5849" s="275">
        <v>10230</v>
      </c>
      <c r="F5849" s="275" t="s">
        <v>457</v>
      </c>
      <c r="G5849" s="275">
        <v>10</v>
      </c>
      <c r="H5849" s="275">
        <f>Animation!F97</f>
        <v>30</v>
      </c>
      <c r="I5849" s="275" t="s">
        <v>8606</v>
      </c>
      <c r="J5849" s="275">
        <f t="shared" si="89"/>
        <v>30</v>
      </c>
      <c r="K5849" s="277"/>
    </row>
    <row r="5850" spans="1:11" x14ac:dyDescent="0.15">
      <c r="A5850" s="274">
        <v>5849</v>
      </c>
      <c r="B5850" s="275" t="s">
        <v>7679</v>
      </c>
      <c r="C5850" s="275" t="s">
        <v>5826</v>
      </c>
      <c r="D5850" s="275">
        <v>0</v>
      </c>
      <c r="E5850" s="275">
        <v>10230</v>
      </c>
      <c r="F5850" s="275" t="s">
        <v>457</v>
      </c>
      <c r="G5850" s="275">
        <v>10</v>
      </c>
      <c r="H5850" s="275">
        <f>Animation!G97</f>
        <v>30</v>
      </c>
      <c r="I5850" s="275" t="s">
        <v>8607</v>
      </c>
      <c r="J5850" s="275">
        <f t="shared" si="89"/>
        <v>30</v>
      </c>
      <c r="K5850" s="277"/>
    </row>
    <row r="5851" spans="1:11" x14ac:dyDescent="0.15">
      <c r="A5851" s="274">
        <v>5850</v>
      </c>
      <c r="B5851" s="275" t="s">
        <v>7680</v>
      </c>
      <c r="C5851" s="275" t="s">
        <v>5826</v>
      </c>
      <c r="D5851" s="275">
        <v>0</v>
      </c>
      <c r="E5851" s="275">
        <v>10230</v>
      </c>
      <c r="F5851" s="275" t="s">
        <v>457</v>
      </c>
      <c r="G5851" s="275">
        <v>10</v>
      </c>
      <c r="H5851" s="275">
        <f>Animation!H97</f>
        <v>30</v>
      </c>
      <c r="I5851" s="275" t="s">
        <v>8608</v>
      </c>
      <c r="J5851" s="275">
        <f t="shared" si="89"/>
        <v>30</v>
      </c>
      <c r="K5851" s="277"/>
    </row>
    <row r="5852" spans="1:11" x14ac:dyDescent="0.15">
      <c r="A5852" s="274">
        <v>5851</v>
      </c>
      <c r="B5852" s="275" t="s">
        <v>7681</v>
      </c>
      <c r="C5852" s="275" t="s">
        <v>5826</v>
      </c>
      <c r="D5852" s="275">
        <v>0</v>
      </c>
      <c r="E5852" s="275">
        <v>10230</v>
      </c>
      <c r="F5852" s="275" t="s">
        <v>457</v>
      </c>
      <c r="G5852" s="275">
        <v>10</v>
      </c>
      <c r="H5852" s="275">
        <f>Animation!I97</f>
        <v>30</v>
      </c>
      <c r="I5852" s="275" t="s">
        <v>8609</v>
      </c>
      <c r="J5852" s="275">
        <f t="shared" si="89"/>
        <v>30</v>
      </c>
      <c r="K5852" s="277"/>
    </row>
    <row r="5853" spans="1:11" x14ac:dyDescent="0.15">
      <c r="A5853" s="274">
        <v>5852</v>
      </c>
      <c r="B5853" s="275" t="s">
        <v>7682</v>
      </c>
      <c r="C5853" s="275" t="s">
        <v>5826</v>
      </c>
      <c r="D5853" s="275">
        <v>0</v>
      </c>
      <c r="E5853" s="275">
        <v>10230</v>
      </c>
      <c r="F5853" s="275" t="s">
        <v>457</v>
      </c>
      <c r="G5853" s="275">
        <v>10</v>
      </c>
      <c r="H5853" s="275">
        <f>Animation!J97</f>
        <v>30</v>
      </c>
      <c r="I5853" s="275" t="s">
        <v>8610</v>
      </c>
      <c r="J5853" s="275">
        <f t="shared" si="89"/>
        <v>30</v>
      </c>
      <c r="K5853" s="277"/>
    </row>
    <row r="5854" spans="1:11" x14ac:dyDescent="0.15">
      <c r="A5854" s="274">
        <v>5853</v>
      </c>
      <c r="B5854" s="275" t="s">
        <v>7683</v>
      </c>
      <c r="C5854" s="275" t="s">
        <v>5826</v>
      </c>
      <c r="D5854" s="275">
        <v>0</v>
      </c>
      <c r="E5854" s="275">
        <v>10230</v>
      </c>
      <c r="F5854" s="275" t="s">
        <v>457</v>
      </c>
      <c r="G5854" s="275">
        <v>10</v>
      </c>
      <c r="H5854" s="275">
        <f>Animation!K97</f>
        <v>30</v>
      </c>
      <c r="I5854" s="275" t="s">
        <v>8611</v>
      </c>
      <c r="J5854" s="275">
        <f t="shared" si="89"/>
        <v>30</v>
      </c>
      <c r="K5854" s="277"/>
    </row>
    <row r="5855" spans="1:11" x14ac:dyDescent="0.15">
      <c r="A5855" s="274">
        <v>5854</v>
      </c>
      <c r="B5855" s="275" t="s">
        <v>7684</v>
      </c>
      <c r="C5855" s="275" t="s">
        <v>5826</v>
      </c>
      <c r="D5855" s="275">
        <v>0</v>
      </c>
      <c r="E5855" s="275">
        <v>10230</v>
      </c>
      <c r="F5855" s="275" t="s">
        <v>457</v>
      </c>
      <c r="G5855" s="275">
        <v>10</v>
      </c>
      <c r="H5855" s="275">
        <f>Animation!L97</f>
        <v>30</v>
      </c>
      <c r="I5855" s="275" t="s">
        <v>8612</v>
      </c>
      <c r="J5855" s="275">
        <f t="shared" si="89"/>
        <v>30</v>
      </c>
      <c r="K5855" s="277"/>
    </row>
    <row r="5856" spans="1:11" x14ac:dyDescent="0.15">
      <c r="A5856" s="274">
        <v>5855</v>
      </c>
      <c r="B5856" s="275" t="s">
        <v>7685</v>
      </c>
      <c r="C5856" s="275" t="s">
        <v>5826</v>
      </c>
      <c r="D5856" s="275">
        <v>0</v>
      </c>
      <c r="E5856" s="275">
        <v>10230</v>
      </c>
      <c r="F5856" s="275" t="s">
        <v>457</v>
      </c>
      <c r="G5856" s="275">
        <v>10</v>
      </c>
      <c r="H5856" s="275">
        <f>Animation!M97</f>
        <v>30</v>
      </c>
      <c r="I5856" s="275" t="s">
        <v>8613</v>
      </c>
      <c r="J5856" s="275">
        <f t="shared" si="89"/>
        <v>30</v>
      </c>
      <c r="K5856" s="277"/>
    </row>
    <row r="5857" spans="1:11" x14ac:dyDescent="0.15">
      <c r="A5857" s="274">
        <v>5856</v>
      </c>
      <c r="B5857" s="275" t="s">
        <v>7686</v>
      </c>
      <c r="C5857" s="275" t="s">
        <v>5826</v>
      </c>
      <c r="D5857" s="275">
        <v>0</v>
      </c>
      <c r="E5857" s="275">
        <v>10230</v>
      </c>
      <c r="F5857" s="275" t="s">
        <v>457</v>
      </c>
      <c r="G5857" s="275">
        <v>10</v>
      </c>
      <c r="H5857" s="275">
        <f>Animation!N97</f>
        <v>30</v>
      </c>
      <c r="I5857" s="275" t="s">
        <v>8614</v>
      </c>
      <c r="J5857" s="275">
        <f t="shared" si="89"/>
        <v>30</v>
      </c>
      <c r="K5857" s="277"/>
    </row>
    <row r="5858" spans="1:11" x14ac:dyDescent="0.15">
      <c r="A5858" s="274">
        <v>5857</v>
      </c>
      <c r="B5858" s="275" t="s">
        <v>7687</v>
      </c>
      <c r="C5858" s="275" t="s">
        <v>5826</v>
      </c>
      <c r="D5858" s="275">
        <v>0</v>
      </c>
      <c r="E5858" s="275">
        <v>10230</v>
      </c>
      <c r="F5858" s="275" t="s">
        <v>457</v>
      </c>
      <c r="G5858" s="275">
        <v>10</v>
      </c>
      <c r="H5858" s="275">
        <f>Animation!O97</f>
        <v>30</v>
      </c>
      <c r="I5858" s="275" t="s">
        <v>8615</v>
      </c>
      <c r="J5858" s="275">
        <f t="shared" si="89"/>
        <v>30</v>
      </c>
      <c r="K5858" s="277"/>
    </row>
    <row r="5859" spans="1:11" x14ac:dyDescent="0.15">
      <c r="A5859" s="274">
        <v>5858</v>
      </c>
      <c r="B5859" s="275" t="s">
        <v>7688</v>
      </c>
      <c r="C5859" s="275" t="s">
        <v>5826</v>
      </c>
      <c r="D5859" s="275">
        <v>0</v>
      </c>
      <c r="E5859" s="275">
        <v>10230</v>
      </c>
      <c r="F5859" s="275" t="s">
        <v>457</v>
      </c>
      <c r="G5859" s="275">
        <v>10</v>
      </c>
      <c r="H5859" s="275">
        <f>Animation!P97</f>
        <v>30</v>
      </c>
      <c r="I5859" s="275" t="s">
        <v>8616</v>
      </c>
      <c r="J5859" s="275">
        <f t="shared" si="89"/>
        <v>30</v>
      </c>
      <c r="K5859" s="277"/>
    </row>
    <row r="5860" spans="1:11" x14ac:dyDescent="0.15">
      <c r="A5860" s="274">
        <v>5859</v>
      </c>
      <c r="B5860" s="275" t="s">
        <v>7689</v>
      </c>
      <c r="C5860" s="275" t="s">
        <v>5826</v>
      </c>
      <c r="D5860" s="275">
        <v>0</v>
      </c>
      <c r="E5860" s="275">
        <v>10230</v>
      </c>
      <c r="F5860" s="275" t="s">
        <v>457</v>
      </c>
      <c r="G5860" s="275">
        <v>10</v>
      </c>
      <c r="H5860" s="275">
        <f>Animation!Q97</f>
        <v>30</v>
      </c>
      <c r="I5860" s="275" t="s">
        <v>8617</v>
      </c>
      <c r="J5860" s="275">
        <f t="shared" si="89"/>
        <v>30</v>
      </c>
      <c r="K5860" s="277"/>
    </row>
    <row r="5861" spans="1:11" x14ac:dyDescent="0.15">
      <c r="A5861" s="274">
        <v>5860</v>
      </c>
      <c r="B5861" s="275" t="s">
        <v>9386</v>
      </c>
      <c r="C5861" s="275" t="s">
        <v>5826</v>
      </c>
      <c r="D5861" s="275">
        <v>10</v>
      </c>
      <c r="E5861" s="275">
        <v>10240</v>
      </c>
      <c r="F5861" s="275" t="s">
        <v>457</v>
      </c>
      <c r="G5861" s="275">
        <v>10</v>
      </c>
      <c r="H5861" s="275">
        <f>Animation!B$14</f>
        <v>600</v>
      </c>
      <c r="I5861" s="275" t="s">
        <v>9706</v>
      </c>
      <c r="J5861" s="275">
        <f t="shared" si="89"/>
        <v>600</v>
      </c>
      <c r="K5861" s="277"/>
    </row>
    <row r="5862" spans="1:11" x14ac:dyDescent="0.15">
      <c r="A5862" s="274">
        <v>5861</v>
      </c>
      <c r="B5862" s="275" t="s">
        <v>9387</v>
      </c>
      <c r="C5862" s="275" t="s">
        <v>5826</v>
      </c>
      <c r="D5862" s="275">
        <v>10</v>
      </c>
      <c r="E5862" s="275">
        <v>10240</v>
      </c>
      <c r="F5862" s="275" t="s">
        <v>457</v>
      </c>
      <c r="G5862" s="275">
        <v>10</v>
      </c>
      <c r="H5862" s="275">
        <f>Animation!C14</f>
        <v>600</v>
      </c>
      <c r="I5862" s="275" t="s">
        <v>9707</v>
      </c>
      <c r="J5862" s="275">
        <f t="shared" si="89"/>
        <v>600</v>
      </c>
      <c r="K5862" s="277"/>
    </row>
    <row r="5863" spans="1:11" x14ac:dyDescent="0.15">
      <c r="A5863" s="274">
        <v>5862</v>
      </c>
      <c r="B5863" s="275" t="s">
        <v>9388</v>
      </c>
      <c r="C5863" s="275" t="s">
        <v>5826</v>
      </c>
      <c r="D5863" s="275">
        <v>10</v>
      </c>
      <c r="E5863" s="275">
        <v>10240</v>
      </c>
      <c r="F5863" s="275" t="s">
        <v>457</v>
      </c>
      <c r="G5863" s="275">
        <v>10</v>
      </c>
      <c r="H5863" s="275">
        <f>Animation!D14</f>
        <v>600</v>
      </c>
      <c r="I5863" s="275" t="s">
        <v>9708</v>
      </c>
      <c r="J5863" s="275">
        <f t="shared" si="89"/>
        <v>600</v>
      </c>
      <c r="K5863" s="277"/>
    </row>
    <row r="5864" spans="1:11" x14ac:dyDescent="0.15">
      <c r="A5864" s="274">
        <v>5863</v>
      </c>
      <c r="B5864" s="275" t="s">
        <v>9389</v>
      </c>
      <c r="C5864" s="275" t="s">
        <v>5826</v>
      </c>
      <c r="D5864" s="275">
        <v>10</v>
      </c>
      <c r="E5864" s="275">
        <v>10240</v>
      </c>
      <c r="F5864" s="275" t="s">
        <v>457</v>
      </c>
      <c r="G5864" s="275">
        <v>10</v>
      </c>
      <c r="H5864" s="275">
        <f>Animation!E14</f>
        <v>600</v>
      </c>
      <c r="I5864" s="275" t="s">
        <v>9709</v>
      </c>
      <c r="J5864" s="275">
        <f t="shared" si="89"/>
        <v>600</v>
      </c>
      <c r="K5864" s="277"/>
    </row>
    <row r="5865" spans="1:11" x14ac:dyDescent="0.15">
      <c r="A5865" s="274">
        <v>5864</v>
      </c>
      <c r="B5865" s="275" t="s">
        <v>9390</v>
      </c>
      <c r="C5865" s="275" t="s">
        <v>5826</v>
      </c>
      <c r="D5865" s="275">
        <v>10</v>
      </c>
      <c r="E5865" s="275">
        <v>10240</v>
      </c>
      <c r="F5865" s="275" t="s">
        <v>457</v>
      </c>
      <c r="G5865" s="275">
        <v>10</v>
      </c>
      <c r="H5865" s="275">
        <f>Animation!F14</f>
        <v>600</v>
      </c>
      <c r="I5865" s="275" t="s">
        <v>9710</v>
      </c>
      <c r="J5865" s="275">
        <f t="shared" si="89"/>
        <v>600</v>
      </c>
      <c r="K5865" s="277"/>
    </row>
    <row r="5866" spans="1:11" x14ac:dyDescent="0.15">
      <c r="A5866" s="274">
        <v>5865</v>
      </c>
      <c r="B5866" s="275" t="s">
        <v>9391</v>
      </c>
      <c r="C5866" s="275" t="s">
        <v>5826</v>
      </c>
      <c r="D5866" s="275">
        <v>10</v>
      </c>
      <c r="E5866" s="275">
        <v>10240</v>
      </c>
      <c r="F5866" s="275" t="s">
        <v>457</v>
      </c>
      <c r="G5866" s="275">
        <v>10</v>
      </c>
      <c r="H5866" s="275">
        <f>Animation!G14</f>
        <v>600</v>
      </c>
      <c r="I5866" s="275" t="s">
        <v>9711</v>
      </c>
      <c r="J5866" s="275">
        <f t="shared" si="89"/>
        <v>600</v>
      </c>
      <c r="K5866" s="277"/>
    </row>
    <row r="5867" spans="1:11" x14ac:dyDescent="0.15">
      <c r="A5867" s="274">
        <v>5866</v>
      </c>
      <c r="B5867" s="275" t="s">
        <v>9392</v>
      </c>
      <c r="C5867" s="275" t="s">
        <v>5826</v>
      </c>
      <c r="D5867" s="275">
        <v>10</v>
      </c>
      <c r="E5867" s="275">
        <v>10240</v>
      </c>
      <c r="F5867" s="275" t="s">
        <v>457</v>
      </c>
      <c r="G5867" s="275">
        <v>10</v>
      </c>
      <c r="H5867" s="275">
        <f>Animation!H14</f>
        <v>600</v>
      </c>
      <c r="I5867" s="275" t="s">
        <v>9712</v>
      </c>
      <c r="J5867" s="275">
        <f t="shared" si="89"/>
        <v>600</v>
      </c>
      <c r="K5867" s="277"/>
    </row>
    <row r="5868" spans="1:11" x14ac:dyDescent="0.15">
      <c r="A5868" s="274">
        <v>5867</v>
      </c>
      <c r="B5868" s="275" t="s">
        <v>9393</v>
      </c>
      <c r="C5868" s="275" t="s">
        <v>5826</v>
      </c>
      <c r="D5868" s="275">
        <v>10</v>
      </c>
      <c r="E5868" s="275">
        <v>10240</v>
      </c>
      <c r="F5868" s="275" t="s">
        <v>457</v>
      </c>
      <c r="G5868" s="275">
        <v>10</v>
      </c>
      <c r="H5868" s="275">
        <f>Animation!I14</f>
        <v>600</v>
      </c>
      <c r="I5868" s="275" t="s">
        <v>9713</v>
      </c>
      <c r="J5868" s="275">
        <f t="shared" si="89"/>
        <v>600</v>
      </c>
      <c r="K5868" s="277"/>
    </row>
    <row r="5869" spans="1:11" x14ac:dyDescent="0.15">
      <c r="A5869" s="274">
        <v>5868</v>
      </c>
      <c r="B5869" s="275" t="s">
        <v>9394</v>
      </c>
      <c r="C5869" s="275" t="s">
        <v>5826</v>
      </c>
      <c r="D5869" s="275">
        <v>10</v>
      </c>
      <c r="E5869" s="275">
        <v>10240</v>
      </c>
      <c r="F5869" s="275" t="s">
        <v>457</v>
      </c>
      <c r="G5869" s="275">
        <v>10</v>
      </c>
      <c r="H5869" s="275">
        <f>Animation!J14</f>
        <v>300</v>
      </c>
      <c r="I5869" s="275" t="s">
        <v>9714</v>
      </c>
      <c r="J5869" s="275">
        <f t="shared" si="89"/>
        <v>300</v>
      </c>
      <c r="K5869" s="277"/>
    </row>
    <row r="5870" spans="1:11" x14ac:dyDescent="0.15">
      <c r="A5870" s="274">
        <v>5869</v>
      </c>
      <c r="B5870" s="275" t="s">
        <v>9395</v>
      </c>
      <c r="C5870" s="275" t="s">
        <v>5826</v>
      </c>
      <c r="D5870" s="275">
        <v>10</v>
      </c>
      <c r="E5870" s="275">
        <v>10240</v>
      </c>
      <c r="F5870" s="275" t="s">
        <v>457</v>
      </c>
      <c r="G5870" s="275">
        <v>10</v>
      </c>
      <c r="H5870" s="275">
        <f>Animation!K14</f>
        <v>300</v>
      </c>
      <c r="I5870" s="275" t="s">
        <v>9715</v>
      </c>
      <c r="J5870" s="275">
        <f t="shared" si="89"/>
        <v>300</v>
      </c>
      <c r="K5870" s="277"/>
    </row>
    <row r="5871" spans="1:11" x14ac:dyDescent="0.15">
      <c r="A5871" s="274">
        <v>5870</v>
      </c>
      <c r="B5871" s="275" t="s">
        <v>9396</v>
      </c>
      <c r="C5871" s="275" t="s">
        <v>5826</v>
      </c>
      <c r="D5871" s="275">
        <v>10</v>
      </c>
      <c r="E5871" s="275">
        <v>10240</v>
      </c>
      <c r="F5871" s="275" t="s">
        <v>457</v>
      </c>
      <c r="G5871" s="275">
        <v>10</v>
      </c>
      <c r="H5871" s="275">
        <f>Animation!L14</f>
        <v>300</v>
      </c>
      <c r="I5871" s="275" t="s">
        <v>9716</v>
      </c>
      <c r="J5871" s="275">
        <f t="shared" si="89"/>
        <v>300</v>
      </c>
      <c r="K5871" s="277"/>
    </row>
    <row r="5872" spans="1:11" x14ac:dyDescent="0.15">
      <c r="A5872" s="274">
        <v>5871</v>
      </c>
      <c r="B5872" s="275" t="s">
        <v>9397</v>
      </c>
      <c r="C5872" s="275" t="s">
        <v>5826</v>
      </c>
      <c r="D5872" s="275">
        <v>10</v>
      </c>
      <c r="E5872" s="275">
        <v>10240</v>
      </c>
      <c r="F5872" s="275" t="s">
        <v>457</v>
      </c>
      <c r="G5872" s="275">
        <v>10</v>
      </c>
      <c r="H5872" s="275">
        <f>Animation!M14</f>
        <v>300</v>
      </c>
      <c r="I5872" s="275" t="s">
        <v>9717</v>
      </c>
      <c r="J5872" s="275">
        <f t="shared" si="89"/>
        <v>300</v>
      </c>
      <c r="K5872" s="277"/>
    </row>
    <row r="5873" spans="1:11" x14ac:dyDescent="0.15">
      <c r="A5873" s="274">
        <v>5872</v>
      </c>
      <c r="B5873" s="275" t="s">
        <v>9398</v>
      </c>
      <c r="C5873" s="275" t="s">
        <v>5826</v>
      </c>
      <c r="D5873" s="275">
        <v>10</v>
      </c>
      <c r="E5873" s="275">
        <v>10240</v>
      </c>
      <c r="F5873" s="275" t="s">
        <v>457</v>
      </c>
      <c r="G5873" s="275">
        <v>10</v>
      </c>
      <c r="H5873" s="275">
        <f>Animation!N14</f>
        <v>300</v>
      </c>
      <c r="I5873" s="275" t="s">
        <v>9718</v>
      </c>
      <c r="J5873" s="275">
        <f t="shared" si="89"/>
        <v>300</v>
      </c>
      <c r="K5873" s="277"/>
    </row>
    <row r="5874" spans="1:11" x14ac:dyDescent="0.15">
      <c r="A5874" s="274">
        <v>5873</v>
      </c>
      <c r="B5874" s="275" t="s">
        <v>9399</v>
      </c>
      <c r="C5874" s="275" t="s">
        <v>5826</v>
      </c>
      <c r="D5874" s="275">
        <v>10</v>
      </c>
      <c r="E5874" s="275">
        <v>10240</v>
      </c>
      <c r="F5874" s="275" t="s">
        <v>457</v>
      </c>
      <c r="G5874" s="275">
        <v>10</v>
      </c>
      <c r="H5874" s="275">
        <f>Animation!O14</f>
        <v>300</v>
      </c>
      <c r="I5874" s="275" t="s">
        <v>9719</v>
      </c>
      <c r="J5874" s="275">
        <f t="shared" si="89"/>
        <v>300</v>
      </c>
      <c r="K5874" s="277"/>
    </row>
    <row r="5875" spans="1:11" x14ac:dyDescent="0.15">
      <c r="A5875" s="274">
        <v>5874</v>
      </c>
      <c r="B5875" s="275" t="s">
        <v>9400</v>
      </c>
      <c r="C5875" s="275" t="s">
        <v>5826</v>
      </c>
      <c r="D5875" s="275">
        <v>10</v>
      </c>
      <c r="E5875" s="275">
        <v>10240</v>
      </c>
      <c r="F5875" s="275" t="s">
        <v>457</v>
      </c>
      <c r="G5875" s="275">
        <v>10</v>
      </c>
      <c r="H5875" s="275">
        <f>Animation!P14</f>
        <v>300</v>
      </c>
      <c r="I5875" s="275" t="s">
        <v>9720</v>
      </c>
      <c r="J5875" s="275">
        <f t="shared" si="89"/>
        <v>300</v>
      </c>
      <c r="K5875" s="277"/>
    </row>
    <row r="5876" spans="1:11" x14ac:dyDescent="0.15">
      <c r="A5876" s="274">
        <v>5875</v>
      </c>
      <c r="B5876" s="275" t="s">
        <v>9401</v>
      </c>
      <c r="C5876" s="275" t="s">
        <v>5826</v>
      </c>
      <c r="D5876" s="275">
        <v>10</v>
      </c>
      <c r="E5876" s="275">
        <v>10240</v>
      </c>
      <c r="F5876" s="275" t="s">
        <v>457</v>
      </c>
      <c r="G5876" s="275">
        <v>10</v>
      </c>
      <c r="H5876" s="275">
        <f>Animation!Q14</f>
        <v>300</v>
      </c>
      <c r="I5876" s="275" t="s">
        <v>9721</v>
      </c>
      <c r="J5876" s="275">
        <f t="shared" si="89"/>
        <v>300</v>
      </c>
      <c r="K5876" s="277"/>
    </row>
    <row r="5877" spans="1:11" x14ac:dyDescent="0.15">
      <c r="A5877" s="274">
        <v>5876</v>
      </c>
      <c r="B5877" s="275" t="s">
        <v>9402</v>
      </c>
      <c r="C5877" s="275" t="s">
        <v>5826</v>
      </c>
      <c r="D5877" s="275">
        <v>10</v>
      </c>
      <c r="E5877" s="275">
        <v>10240</v>
      </c>
      <c r="F5877" s="275" t="s">
        <v>457</v>
      </c>
      <c r="G5877" s="275">
        <v>10</v>
      </c>
      <c r="H5877" s="275">
        <f>Animation!B$42</f>
        <v>300</v>
      </c>
      <c r="I5877" s="275" t="s">
        <v>9722</v>
      </c>
      <c r="J5877" s="275">
        <f t="shared" si="89"/>
        <v>300</v>
      </c>
      <c r="K5877" s="277"/>
    </row>
    <row r="5878" spans="1:11" x14ac:dyDescent="0.15">
      <c r="A5878" s="274">
        <v>5877</v>
      </c>
      <c r="B5878" s="275" t="s">
        <v>9403</v>
      </c>
      <c r="C5878" s="275" t="s">
        <v>5826</v>
      </c>
      <c r="D5878" s="275">
        <v>10</v>
      </c>
      <c r="E5878" s="275">
        <v>10240</v>
      </c>
      <c r="F5878" s="275" t="s">
        <v>457</v>
      </c>
      <c r="G5878" s="275">
        <v>10</v>
      </c>
      <c r="H5878" s="275">
        <f>Animation!C42</f>
        <v>300</v>
      </c>
      <c r="I5878" s="275" t="s">
        <v>9723</v>
      </c>
      <c r="J5878" s="275">
        <f t="shared" si="89"/>
        <v>300</v>
      </c>
      <c r="K5878" s="277"/>
    </row>
    <row r="5879" spans="1:11" x14ac:dyDescent="0.15">
      <c r="A5879" s="274">
        <v>5878</v>
      </c>
      <c r="B5879" s="275" t="s">
        <v>9404</v>
      </c>
      <c r="C5879" s="275" t="s">
        <v>5826</v>
      </c>
      <c r="D5879" s="275">
        <v>10</v>
      </c>
      <c r="E5879" s="275">
        <v>10240</v>
      </c>
      <c r="F5879" s="275" t="s">
        <v>457</v>
      </c>
      <c r="G5879" s="275">
        <v>10</v>
      </c>
      <c r="H5879" s="275">
        <f>Animation!D42</f>
        <v>300</v>
      </c>
      <c r="I5879" s="275" t="s">
        <v>9724</v>
      </c>
      <c r="J5879" s="275">
        <f t="shared" si="89"/>
        <v>300</v>
      </c>
      <c r="K5879" s="277"/>
    </row>
    <row r="5880" spans="1:11" x14ac:dyDescent="0.15">
      <c r="A5880" s="274">
        <v>5879</v>
      </c>
      <c r="B5880" s="275" t="s">
        <v>9405</v>
      </c>
      <c r="C5880" s="275" t="s">
        <v>5826</v>
      </c>
      <c r="D5880" s="275">
        <v>10</v>
      </c>
      <c r="E5880" s="275">
        <v>10240</v>
      </c>
      <c r="F5880" s="275" t="s">
        <v>457</v>
      </c>
      <c r="G5880" s="275">
        <v>10</v>
      </c>
      <c r="H5880" s="275">
        <f>Animation!E42</f>
        <v>300</v>
      </c>
      <c r="I5880" s="275" t="s">
        <v>9725</v>
      </c>
      <c r="J5880" s="275">
        <f t="shared" si="89"/>
        <v>300</v>
      </c>
      <c r="K5880" s="277"/>
    </row>
    <row r="5881" spans="1:11" x14ac:dyDescent="0.15">
      <c r="A5881" s="274">
        <v>5880</v>
      </c>
      <c r="B5881" s="275" t="s">
        <v>9406</v>
      </c>
      <c r="C5881" s="275" t="s">
        <v>5826</v>
      </c>
      <c r="D5881" s="275">
        <v>10</v>
      </c>
      <c r="E5881" s="275">
        <v>10240</v>
      </c>
      <c r="F5881" s="275" t="s">
        <v>457</v>
      </c>
      <c r="G5881" s="275">
        <v>10</v>
      </c>
      <c r="H5881" s="275">
        <f>Animation!F42</f>
        <v>300</v>
      </c>
      <c r="I5881" s="275" t="s">
        <v>9726</v>
      </c>
      <c r="J5881" s="275">
        <f t="shared" si="89"/>
        <v>300</v>
      </c>
      <c r="K5881" s="277"/>
    </row>
    <row r="5882" spans="1:11" x14ac:dyDescent="0.15">
      <c r="A5882" s="274">
        <v>5881</v>
      </c>
      <c r="B5882" s="275" t="s">
        <v>9407</v>
      </c>
      <c r="C5882" s="275" t="s">
        <v>5826</v>
      </c>
      <c r="D5882" s="275">
        <v>10</v>
      </c>
      <c r="E5882" s="275">
        <v>10240</v>
      </c>
      <c r="F5882" s="275" t="s">
        <v>457</v>
      </c>
      <c r="G5882" s="275">
        <v>10</v>
      </c>
      <c r="H5882" s="275">
        <f>Animation!G42</f>
        <v>300</v>
      </c>
      <c r="I5882" s="275" t="s">
        <v>9727</v>
      </c>
      <c r="J5882" s="275">
        <f t="shared" si="89"/>
        <v>300</v>
      </c>
      <c r="K5882" s="277"/>
    </row>
    <row r="5883" spans="1:11" x14ac:dyDescent="0.15">
      <c r="A5883" s="274">
        <v>5882</v>
      </c>
      <c r="B5883" s="275" t="s">
        <v>9408</v>
      </c>
      <c r="C5883" s="275" t="s">
        <v>5826</v>
      </c>
      <c r="D5883" s="275">
        <v>10</v>
      </c>
      <c r="E5883" s="275">
        <v>10240</v>
      </c>
      <c r="F5883" s="275" t="s">
        <v>457</v>
      </c>
      <c r="G5883" s="275">
        <v>10</v>
      </c>
      <c r="H5883" s="275">
        <f>Animation!H42</f>
        <v>300</v>
      </c>
      <c r="I5883" s="275" t="s">
        <v>9728</v>
      </c>
      <c r="J5883" s="275">
        <f t="shared" si="89"/>
        <v>300</v>
      </c>
      <c r="K5883" s="277"/>
    </row>
    <row r="5884" spans="1:11" x14ac:dyDescent="0.15">
      <c r="A5884" s="274">
        <v>5883</v>
      </c>
      <c r="B5884" s="275" t="s">
        <v>9409</v>
      </c>
      <c r="C5884" s="275" t="s">
        <v>5826</v>
      </c>
      <c r="D5884" s="275">
        <v>10</v>
      </c>
      <c r="E5884" s="275">
        <v>10240</v>
      </c>
      <c r="F5884" s="275" t="s">
        <v>457</v>
      </c>
      <c r="G5884" s="275">
        <v>10</v>
      </c>
      <c r="H5884" s="275">
        <f>Animation!I42</f>
        <v>300</v>
      </c>
      <c r="I5884" s="275" t="s">
        <v>9729</v>
      </c>
      <c r="J5884" s="275">
        <f t="shared" si="89"/>
        <v>300</v>
      </c>
      <c r="K5884" s="277"/>
    </row>
    <row r="5885" spans="1:11" x14ac:dyDescent="0.15">
      <c r="A5885" s="274">
        <v>5884</v>
      </c>
      <c r="B5885" s="275" t="s">
        <v>9410</v>
      </c>
      <c r="C5885" s="275" t="s">
        <v>5826</v>
      </c>
      <c r="D5885" s="275">
        <v>10</v>
      </c>
      <c r="E5885" s="275">
        <v>10240</v>
      </c>
      <c r="F5885" s="275" t="s">
        <v>457</v>
      </c>
      <c r="G5885" s="275">
        <v>10</v>
      </c>
      <c r="H5885" s="275">
        <f>Animation!J42</f>
        <v>300</v>
      </c>
      <c r="I5885" s="275" t="s">
        <v>9730</v>
      </c>
      <c r="J5885" s="275">
        <f t="shared" si="89"/>
        <v>300</v>
      </c>
      <c r="K5885" s="277"/>
    </row>
    <row r="5886" spans="1:11" x14ac:dyDescent="0.15">
      <c r="A5886" s="274">
        <v>5885</v>
      </c>
      <c r="B5886" s="275" t="s">
        <v>9411</v>
      </c>
      <c r="C5886" s="275" t="s">
        <v>5826</v>
      </c>
      <c r="D5886" s="275">
        <v>10</v>
      </c>
      <c r="E5886" s="275">
        <v>10240</v>
      </c>
      <c r="F5886" s="275" t="s">
        <v>457</v>
      </c>
      <c r="G5886" s="275">
        <v>10</v>
      </c>
      <c r="H5886" s="275">
        <f>Animation!K42</f>
        <v>300</v>
      </c>
      <c r="I5886" s="275" t="s">
        <v>9731</v>
      </c>
      <c r="J5886" s="275">
        <f t="shared" si="89"/>
        <v>300</v>
      </c>
      <c r="K5886" s="277"/>
    </row>
    <row r="5887" spans="1:11" x14ac:dyDescent="0.15">
      <c r="A5887" s="274">
        <v>5886</v>
      </c>
      <c r="B5887" s="275" t="s">
        <v>9412</v>
      </c>
      <c r="C5887" s="275" t="s">
        <v>5826</v>
      </c>
      <c r="D5887" s="275">
        <v>10</v>
      </c>
      <c r="E5887" s="275">
        <v>10240</v>
      </c>
      <c r="F5887" s="275" t="s">
        <v>457</v>
      </c>
      <c r="G5887" s="275">
        <v>10</v>
      </c>
      <c r="H5887" s="275">
        <f>Animation!L42</f>
        <v>300</v>
      </c>
      <c r="I5887" s="275" t="s">
        <v>9732</v>
      </c>
      <c r="J5887" s="275">
        <f t="shared" si="89"/>
        <v>300</v>
      </c>
      <c r="K5887" s="277"/>
    </row>
    <row r="5888" spans="1:11" x14ac:dyDescent="0.15">
      <c r="A5888" s="274">
        <v>5887</v>
      </c>
      <c r="B5888" s="275" t="s">
        <v>9413</v>
      </c>
      <c r="C5888" s="275" t="s">
        <v>5826</v>
      </c>
      <c r="D5888" s="275">
        <v>10</v>
      </c>
      <c r="E5888" s="275">
        <v>10240</v>
      </c>
      <c r="F5888" s="275" t="s">
        <v>457</v>
      </c>
      <c r="G5888" s="275">
        <v>10</v>
      </c>
      <c r="H5888" s="275">
        <f>Animation!M42</f>
        <v>300</v>
      </c>
      <c r="I5888" s="275" t="s">
        <v>9733</v>
      </c>
      <c r="J5888" s="275">
        <f t="shared" si="89"/>
        <v>300</v>
      </c>
      <c r="K5888" s="277"/>
    </row>
    <row r="5889" spans="1:11" x14ac:dyDescent="0.15">
      <c r="A5889" s="274">
        <v>5888</v>
      </c>
      <c r="B5889" s="275" t="s">
        <v>9414</v>
      </c>
      <c r="C5889" s="275" t="s">
        <v>5826</v>
      </c>
      <c r="D5889" s="275">
        <v>10</v>
      </c>
      <c r="E5889" s="275">
        <v>10240</v>
      </c>
      <c r="F5889" s="275" t="s">
        <v>457</v>
      </c>
      <c r="G5889" s="275">
        <v>10</v>
      </c>
      <c r="H5889" s="275">
        <f>Animation!N42</f>
        <v>300</v>
      </c>
      <c r="I5889" s="275" t="s">
        <v>9734</v>
      </c>
      <c r="J5889" s="275">
        <f t="shared" si="89"/>
        <v>300</v>
      </c>
      <c r="K5889" s="277"/>
    </row>
    <row r="5890" spans="1:11" x14ac:dyDescent="0.15">
      <c r="A5890" s="274">
        <v>5889</v>
      </c>
      <c r="B5890" s="275" t="s">
        <v>9415</v>
      </c>
      <c r="C5890" s="275" t="s">
        <v>5826</v>
      </c>
      <c r="D5890" s="275">
        <v>10</v>
      </c>
      <c r="E5890" s="275">
        <v>10240</v>
      </c>
      <c r="F5890" s="275" t="s">
        <v>457</v>
      </c>
      <c r="G5890" s="275">
        <v>10</v>
      </c>
      <c r="H5890" s="275">
        <f>Animation!O42</f>
        <v>300</v>
      </c>
      <c r="I5890" s="275" t="s">
        <v>9735</v>
      </c>
      <c r="J5890" s="275">
        <f t="shared" si="89"/>
        <v>300</v>
      </c>
      <c r="K5890" s="277"/>
    </row>
    <row r="5891" spans="1:11" x14ac:dyDescent="0.15">
      <c r="A5891" s="274">
        <v>5890</v>
      </c>
      <c r="B5891" s="275" t="s">
        <v>9416</v>
      </c>
      <c r="C5891" s="275" t="s">
        <v>5826</v>
      </c>
      <c r="D5891" s="275">
        <v>10</v>
      </c>
      <c r="E5891" s="275">
        <v>10240</v>
      </c>
      <c r="F5891" s="275" t="s">
        <v>457</v>
      </c>
      <c r="G5891" s="275">
        <v>10</v>
      </c>
      <c r="H5891" s="275">
        <f>Animation!P42</f>
        <v>300</v>
      </c>
      <c r="I5891" s="275" t="s">
        <v>9736</v>
      </c>
      <c r="J5891" s="275">
        <f t="shared" si="89"/>
        <v>300</v>
      </c>
      <c r="K5891" s="277"/>
    </row>
    <row r="5892" spans="1:11" x14ac:dyDescent="0.15">
      <c r="A5892" s="274">
        <v>5891</v>
      </c>
      <c r="B5892" s="275" t="s">
        <v>9417</v>
      </c>
      <c r="C5892" s="275" t="s">
        <v>5826</v>
      </c>
      <c r="D5892" s="275">
        <v>10</v>
      </c>
      <c r="E5892" s="275">
        <v>10240</v>
      </c>
      <c r="F5892" s="275" t="s">
        <v>457</v>
      </c>
      <c r="G5892" s="275">
        <v>10</v>
      </c>
      <c r="H5892" s="275">
        <f>Animation!Q42</f>
        <v>300</v>
      </c>
      <c r="I5892" s="275" t="s">
        <v>9737</v>
      </c>
      <c r="J5892" s="275">
        <f t="shared" si="89"/>
        <v>300</v>
      </c>
      <c r="K5892" s="277"/>
    </row>
    <row r="5893" spans="1:11" x14ac:dyDescent="0.15">
      <c r="A5893" s="274">
        <v>5892</v>
      </c>
      <c r="B5893" s="275" t="s">
        <v>9418</v>
      </c>
      <c r="C5893" s="275" t="s">
        <v>5826</v>
      </c>
      <c r="D5893" s="275">
        <v>10</v>
      </c>
      <c r="E5893" s="275">
        <v>10240</v>
      </c>
      <c r="F5893" s="275" t="s">
        <v>457</v>
      </c>
      <c r="G5893" s="275">
        <v>10</v>
      </c>
      <c r="H5893" s="275">
        <f>Animation!B70</f>
        <v>300</v>
      </c>
      <c r="I5893" s="275" t="s">
        <v>9738</v>
      </c>
      <c r="J5893" s="275">
        <f t="shared" si="89"/>
        <v>300</v>
      </c>
      <c r="K5893" s="277"/>
    </row>
    <row r="5894" spans="1:11" x14ac:dyDescent="0.15">
      <c r="A5894" s="274">
        <v>5893</v>
      </c>
      <c r="B5894" s="275" t="s">
        <v>9419</v>
      </c>
      <c r="C5894" s="275" t="s">
        <v>5826</v>
      </c>
      <c r="D5894" s="275">
        <v>10</v>
      </c>
      <c r="E5894" s="275">
        <v>10240</v>
      </c>
      <c r="F5894" s="275" t="s">
        <v>457</v>
      </c>
      <c r="G5894" s="275">
        <v>10</v>
      </c>
      <c r="H5894" s="275">
        <f>Animation!C70</f>
        <v>300</v>
      </c>
      <c r="I5894" s="275" t="s">
        <v>9739</v>
      </c>
      <c r="J5894" s="275">
        <f t="shared" si="89"/>
        <v>300</v>
      </c>
      <c r="K5894" s="277"/>
    </row>
    <row r="5895" spans="1:11" x14ac:dyDescent="0.15">
      <c r="A5895" s="274">
        <v>5894</v>
      </c>
      <c r="B5895" s="275" t="s">
        <v>9420</v>
      </c>
      <c r="C5895" s="275" t="s">
        <v>5826</v>
      </c>
      <c r="D5895" s="275">
        <v>10</v>
      </c>
      <c r="E5895" s="275">
        <v>10240</v>
      </c>
      <c r="F5895" s="275" t="s">
        <v>457</v>
      </c>
      <c r="G5895" s="275">
        <v>10</v>
      </c>
      <c r="H5895" s="275">
        <f>Animation!D70</f>
        <v>300</v>
      </c>
      <c r="I5895" s="275" t="s">
        <v>9740</v>
      </c>
      <c r="J5895" s="275">
        <f t="shared" si="89"/>
        <v>300</v>
      </c>
      <c r="K5895" s="277"/>
    </row>
    <row r="5896" spans="1:11" x14ac:dyDescent="0.15">
      <c r="A5896" s="274">
        <v>5895</v>
      </c>
      <c r="B5896" s="275" t="s">
        <v>9421</v>
      </c>
      <c r="C5896" s="275" t="s">
        <v>5826</v>
      </c>
      <c r="D5896" s="275">
        <v>10</v>
      </c>
      <c r="E5896" s="275">
        <v>10240</v>
      </c>
      <c r="F5896" s="275" t="s">
        <v>457</v>
      </c>
      <c r="G5896" s="275">
        <v>10</v>
      </c>
      <c r="H5896" s="275">
        <f>Animation!E70</f>
        <v>300</v>
      </c>
      <c r="I5896" s="275" t="s">
        <v>9741</v>
      </c>
      <c r="J5896" s="275">
        <f t="shared" si="89"/>
        <v>300</v>
      </c>
      <c r="K5896" s="277"/>
    </row>
    <row r="5897" spans="1:11" x14ac:dyDescent="0.15">
      <c r="A5897" s="274">
        <v>5896</v>
      </c>
      <c r="B5897" s="275" t="s">
        <v>9422</v>
      </c>
      <c r="C5897" s="275" t="s">
        <v>5826</v>
      </c>
      <c r="D5897" s="275">
        <v>10</v>
      </c>
      <c r="E5897" s="275">
        <v>10240</v>
      </c>
      <c r="F5897" s="275" t="s">
        <v>457</v>
      </c>
      <c r="G5897" s="275">
        <v>10</v>
      </c>
      <c r="H5897" s="275">
        <f>Animation!F70</f>
        <v>300</v>
      </c>
      <c r="I5897" s="275" t="s">
        <v>9742</v>
      </c>
      <c r="J5897" s="275">
        <f t="shared" si="89"/>
        <v>300</v>
      </c>
      <c r="K5897" s="277"/>
    </row>
    <row r="5898" spans="1:11" x14ac:dyDescent="0.15">
      <c r="A5898" s="274">
        <v>5897</v>
      </c>
      <c r="B5898" s="275" t="s">
        <v>9423</v>
      </c>
      <c r="C5898" s="275" t="s">
        <v>5826</v>
      </c>
      <c r="D5898" s="275">
        <v>10</v>
      </c>
      <c r="E5898" s="275">
        <v>10240</v>
      </c>
      <c r="F5898" s="275" t="s">
        <v>457</v>
      </c>
      <c r="G5898" s="275">
        <v>10</v>
      </c>
      <c r="H5898" s="275">
        <f>Animation!G70</f>
        <v>300</v>
      </c>
      <c r="I5898" s="275" t="s">
        <v>9743</v>
      </c>
      <c r="J5898" s="275">
        <f t="shared" si="89"/>
        <v>300</v>
      </c>
      <c r="K5898" s="277"/>
    </row>
    <row r="5899" spans="1:11" x14ac:dyDescent="0.15">
      <c r="A5899" s="274">
        <v>5898</v>
      </c>
      <c r="B5899" s="275" t="s">
        <v>9424</v>
      </c>
      <c r="C5899" s="275" t="s">
        <v>5826</v>
      </c>
      <c r="D5899" s="275">
        <v>10</v>
      </c>
      <c r="E5899" s="275">
        <v>10240</v>
      </c>
      <c r="F5899" s="275" t="s">
        <v>457</v>
      </c>
      <c r="G5899" s="275">
        <v>10</v>
      </c>
      <c r="H5899" s="275">
        <f>Animation!H70</f>
        <v>300</v>
      </c>
      <c r="I5899" s="275" t="s">
        <v>9744</v>
      </c>
      <c r="J5899" s="275">
        <f t="shared" si="89"/>
        <v>300</v>
      </c>
      <c r="K5899" s="277"/>
    </row>
    <row r="5900" spans="1:11" x14ac:dyDescent="0.15">
      <c r="A5900" s="274">
        <v>5899</v>
      </c>
      <c r="B5900" s="275" t="s">
        <v>9425</v>
      </c>
      <c r="C5900" s="275" t="s">
        <v>5826</v>
      </c>
      <c r="D5900" s="275">
        <v>10</v>
      </c>
      <c r="E5900" s="275">
        <v>10240</v>
      </c>
      <c r="F5900" s="275" t="s">
        <v>457</v>
      </c>
      <c r="G5900" s="275">
        <v>10</v>
      </c>
      <c r="H5900" s="275">
        <f>Animation!I70</f>
        <v>300</v>
      </c>
      <c r="I5900" s="275" t="s">
        <v>9745</v>
      </c>
      <c r="J5900" s="275">
        <f t="shared" si="89"/>
        <v>300</v>
      </c>
      <c r="K5900" s="277"/>
    </row>
    <row r="5901" spans="1:11" x14ac:dyDescent="0.15">
      <c r="A5901" s="274">
        <v>5900</v>
      </c>
      <c r="B5901" s="275" t="s">
        <v>9426</v>
      </c>
      <c r="C5901" s="275" t="s">
        <v>5826</v>
      </c>
      <c r="D5901" s="275">
        <v>10</v>
      </c>
      <c r="E5901" s="275">
        <v>10240</v>
      </c>
      <c r="F5901" s="275" t="s">
        <v>457</v>
      </c>
      <c r="G5901" s="275">
        <v>10</v>
      </c>
      <c r="H5901" s="275">
        <f>Animation!J70</f>
        <v>300</v>
      </c>
      <c r="I5901" s="275" t="s">
        <v>9746</v>
      </c>
      <c r="J5901" s="275">
        <f t="shared" si="89"/>
        <v>300</v>
      </c>
      <c r="K5901" s="277"/>
    </row>
    <row r="5902" spans="1:11" x14ac:dyDescent="0.15">
      <c r="A5902" s="274">
        <v>5901</v>
      </c>
      <c r="B5902" s="275" t="s">
        <v>9427</v>
      </c>
      <c r="C5902" s="275" t="s">
        <v>5826</v>
      </c>
      <c r="D5902" s="275">
        <v>10</v>
      </c>
      <c r="E5902" s="275">
        <v>10240</v>
      </c>
      <c r="F5902" s="275" t="s">
        <v>457</v>
      </c>
      <c r="G5902" s="275">
        <v>10</v>
      </c>
      <c r="H5902" s="275">
        <f>Animation!K70</f>
        <v>300</v>
      </c>
      <c r="I5902" s="275" t="s">
        <v>9747</v>
      </c>
      <c r="J5902" s="275">
        <f t="shared" si="89"/>
        <v>300</v>
      </c>
      <c r="K5902" s="277"/>
    </row>
    <row r="5903" spans="1:11" x14ac:dyDescent="0.15">
      <c r="A5903" s="274">
        <v>5902</v>
      </c>
      <c r="B5903" s="275" t="s">
        <v>9428</v>
      </c>
      <c r="C5903" s="275" t="s">
        <v>5826</v>
      </c>
      <c r="D5903" s="275">
        <v>10</v>
      </c>
      <c r="E5903" s="275">
        <v>10240</v>
      </c>
      <c r="F5903" s="275" t="s">
        <v>457</v>
      </c>
      <c r="G5903" s="275">
        <v>10</v>
      </c>
      <c r="H5903" s="275">
        <f>Animation!L70</f>
        <v>300</v>
      </c>
      <c r="I5903" s="275" t="s">
        <v>9748</v>
      </c>
      <c r="J5903" s="275">
        <f t="shared" si="89"/>
        <v>300</v>
      </c>
      <c r="K5903" s="277"/>
    </row>
    <row r="5904" spans="1:11" x14ac:dyDescent="0.15">
      <c r="A5904" s="274">
        <v>5903</v>
      </c>
      <c r="B5904" s="275" t="s">
        <v>9429</v>
      </c>
      <c r="C5904" s="275" t="s">
        <v>5826</v>
      </c>
      <c r="D5904" s="275">
        <v>10</v>
      </c>
      <c r="E5904" s="275">
        <v>10240</v>
      </c>
      <c r="F5904" s="275" t="s">
        <v>457</v>
      </c>
      <c r="G5904" s="275">
        <v>10</v>
      </c>
      <c r="H5904" s="275">
        <f>Animation!M70</f>
        <v>300</v>
      </c>
      <c r="I5904" s="275" t="s">
        <v>9749</v>
      </c>
      <c r="J5904" s="275">
        <f t="shared" si="89"/>
        <v>300</v>
      </c>
      <c r="K5904" s="277"/>
    </row>
    <row r="5905" spans="1:11" x14ac:dyDescent="0.15">
      <c r="A5905" s="274">
        <v>5904</v>
      </c>
      <c r="B5905" s="275" t="s">
        <v>9430</v>
      </c>
      <c r="C5905" s="275" t="s">
        <v>5826</v>
      </c>
      <c r="D5905" s="275">
        <v>10</v>
      </c>
      <c r="E5905" s="275">
        <v>10240</v>
      </c>
      <c r="F5905" s="275" t="s">
        <v>457</v>
      </c>
      <c r="G5905" s="275">
        <v>10</v>
      </c>
      <c r="H5905" s="275">
        <f>Animation!N70</f>
        <v>300</v>
      </c>
      <c r="I5905" s="275" t="s">
        <v>9750</v>
      </c>
      <c r="J5905" s="275">
        <f t="shared" si="89"/>
        <v>300</v>
      </c>
      <c r="K5905" s="277"/>
    </row>
    <row r="5906" spans="1:11" x14ac:dyDescent="0.15">
      <c r="A5906" s="274">
        <v>5905</v>
      </c>
      <c r="B5906" s="275" t="s">
        <v>9431</v>
      </c>
      <c r="C5906" s="275" t="s">
        <v>5826</v>
      </c>
      <c r="D5906" s="275">
        <v>10</v>
      </c>
      <c r="E5906" s="275">
        <v>10240</v>
      </c>
      <c r="F5906" s="275" t="s">
        <v>457</v>
      </c>
      <c r="G5906" s="275">
        <v>10</v>
      </c>
      <c r="H5906" s="275">
        <f>Animation!O70</f>
        <v>300</v>
      </c>
      <c r="I5906" s="275" t="s">
        <v>9751</v>
      </c>
      <c r="J5906" s="275">
        <f t="shared" si="89"/>
        <v>300</v>
      </c>
      <c r="K5906" s="277"/>
    </row>
    <row r="5907" spans="1:11" x14ac:dyDescent="0.15">
      <c r="A5907" s="274">
        <v>5906</v>
      </c>
      <c r="B5907" s="275" t="s">
        <v>9432</v>
      </c>
      <c r="C5907" s="275" t="s">
        <v>5826</v>
      </c>
      <c r="D5907" s="275">
        <v>10</v>
      </c>
      <c r="E5907" s="275">
        <v>10240</v>
      </c>
      <c r="F5907" s="275" t="s">
        <v>457</v>
      </c>
      <c r="G5907" s="275">
        <v>10</v>
      </c>
      <c r="H5907" s="275">
        <f>Animation!P70</f>
        <v>300</v>
      </c>
      <c r="I5907" s="275" t="s">
        <v>9752</v>
      </c>
      <c r="J5907" s="275">
        <f t="shared" si="89"/>
        <v>300</v>
      </c>
      <c r="K5907" s="277"/>
    </row>
    <row r="5908" spans="1:11" x14ac:dyDescent="0.15">
      <c r="A5908" s="274">
        <v>5907</v>
      </c>
      <c r="B5908" s="275" t="s">
        <v>9433</v>
      </c>
      <c r="C5908" s="275" t="s">
        <v>5826</v>
      </c>
      <c r="D5908" s="275">
        <v>10</v>
      </c>
      <c r="E5908" s="275">
        <v>10240</v>
      </c>
      <c r="F5908" s="275" t="s">
        <v>457</v>
      </c>
      <c r="G5908" s="275">
        <v>10</v>
      </c>
      <c r="H5908" s="275">
        <f>Animation!Q70</f>
        <v>300</v>
      </c>
      <c r="I5908" s="275" t="s">
        <v>9753</v>
      </c>
      <c r="J5908" s="275">
        <f t="shared" si="89"/>
        <v>300</v>
      </c>
      <c r="K5908" s="277"/>
    </row>
    <row r="5909" spans="1:11" x14ac:dyDescent="0.15">
      <c r="A5909" s="274">
        <v>5908</v>
      </c>
      <c r="B5909" s="275" t="s">
        <v>9434</v>
      </c>
      <c r="C5909" s="275" t="s">
        <v>5826</v>
      </c>
      <c r="D5909" s="275">
        <v>10</v>
      </c>
      <c r="E5909" s="275">
        <v>10240</v>
      </c>
      <c r="F5909" s="275" t="s">
        <v>457</v>
      </c>
      <c r="G5909" s="275">
        <v>10</v>
      </c>
      <c r="H5909" s="275">
        <f>Animation!B98</f>
        <v>300</v>
      </c>
      <c r="I5909" s="275" t="s">
        <v>9754</v>
      </c>
      <c r="J5909" s="275">
        <f t="shared" si="89"/>
        <v>300</v>
      </c>
      <c r="K5909" s="277"/>
    </row>
    <row r="5910" spans="1:11" x14ac:dyDescent="0.15">
      <c r="A5910" s="274">
        <v>5909</v>
      </c>
      <c r="B5910" s="275" t="s">
        <v>9435</v>
      </c>
      <c r="C5910" s="275" t="s">
        <v>5826</v>
      </c>
      <c r="D5910" s="275">
        <v>10</v>
      </c>
      <c r="E5910" s="275">
        <v>10240</v>
      </c>
      <c r="F5910" s="275" t="s">
        <v>457</v>
      </c>
      <c r="G5910" s="275">
        <v>10</v>
      </c>
      <c r="H5910" s="275">
        <f>Animation!C98</f>
        <v>300</v>
      </c>
      <c r="I5910" s="275" t="s">
        <v>9755</v>
      </c>
      <c r="J5910" s="275">
        <f t="shared" si="89"/>
        <v>300</v>
      </c>
      <c r="K5910" s="277"/>
    </row>
    <row r="5911" spans="1:11" x14ac:dyDescent="0.15">
      <c r="A5911" s="274">
        <v>5910</v>
      </c>
      <c r="B5911" s="275" t="s">
        <v>9436</v>
      </c>
      <c r="C5911" s="275" t="s">
        <v>5826</v>
      </c>
      <c r="D5911" s="275">
        <v>10</v>
      </c>
      <c r="E5911" s="275">
        <v>10240</v>
      </c>
      <c r="F5911" s="275" t="s">
        <v>457</v>
      </c>
      <c r="G5911" s="275">
        <v>10</v>
      </c>
      <c r="H5911" s="275">
        <f>Animation!D98</f>
        <v>300</v>
      </c>
      <c r="I5911" s="275" t="s">
        <v>9756</v>
      </c>
      <c r="J5911" s="275">
        <f t="shared" si="89"/>
        <v>300</v>
      </c>
      <c r="K5911" s="277"/>
    </row>
    <row r="5912" spans="1:11" x14ac:dyDescent="0.15">
      <c r="A5912" s="274">
        <v>5911</v>
      </c>
      <c r="B5912" s="275" t="s">
        <v>9437</v>
      </c>
      <c r="C5912" s="275" t="s">
        <v>5826</v>
      </c>
      <c r="D5912" s="275">
        <v>10</v>
      </c>
      <c r="E5912" s="275">
        <v>10240</v>
      </c>
      <c r="F5912" s="275" t="s">
        <v>457</v>
      </c>
      <c r="G5912" s="275">
        <v>10</v>
      </c>
      <c r="H5912" s="275">
        <f>Animation!E98</f>
        <v>300</v>
      </c>
      <c r="I5912" s="275" t="s">
        <v>9757</v>
      </c>
      <c r="J5912" s="275">
        <f t="shared" si="89"/>
        <v>300</v>
      </c>
      <c r="K5912" s="277"/>
    </row>
    <row r="5913" spans="1:11" x14ac:dyDescent="0.15">
      <c r="A5913" s="274">
        <v>5912</v>
      </c>
      <c r="B5913" s="275" t="s">
        <v>9438</v>
      </c>
      <c r="C5913" s="275" t="s">
        <v>5826</v>
      </c>
      <c r="D5913" s="275">
        <v>10</v>
      </c>
      <c r="E5913" s="275">
        <v>10240</v>
      </c>
      <c r="F5913" s="275" t="s">
        <v>457</v>
      </c>
      <c r="G5913" s="275">
        <v>10</v>
      </c>
      <c r="H5913" s="275">
        <f>Animation!F98</f>
        <v>300</v>
      </c>
      <c r="I5913" s="275" t="s">
        <v>9758</v>
      </c>
      <c r="J5913" s="275">
        <f t="shared" si="89"/>
        <v>300</v>
      </c>
      <c r="K5913" s="277"/>
    </row>
    <row r="5914" spans="1:11" x14ac:dyDescent="0.15">
      <c r="A5914" s="274">
        <v>5913</v>
      </c>
      <c r="B5914" s="275" t="s">
        <v>9439</v>
      </c>
      <c r="C5914" s="275" t="s">
        <v>5826</v>
      </c>
      <c r="D5914" s="275">
        <v>10</v>
      </c>
      <c r="E5914" s="275">
        <v>10240</v>
      </c>
      <c r="F5914" s="275" t="s">
        <v>457</v>
      </c>
      <c r="G5914" s="275">
        <v>10</v>
      </c>
      <c r="H5914" s="275">
        <f>Animation!G98</f>
        <v>300</v>
      </c>
      <c r="I5914" s="275" t="s">
        <v>9759</v>
      </c>
      <c r="J5914" s="275">
        <f t="shared" si="89"/>
        <v>300</v>
      </c>
      <c r="K5914" s="277"/>
    </row>
    <row r="5915" spans="1:11" x14ac:dyDescent="0.15">
      <c r="A5915" s="274">
        <v>5914</v>
      </c>
      <c r="B5915" s="275" t="s">
        <v>9440</v>
      </c>
      <c r="C5915" s="275" t="s">
        <v>5826</v>
      </c>
      <c r="D5915" s="275">
        <v>10</v>
      </c>
      <c r="E5915" s="275">
        <v>10240</v>
      </c>
      <c r="F5915" s="275" t="s">
        <v>457</v>
      </c>
      <c r="G5915" s="275">
        <v>10</v>
      </c>
      <c r="H5915" s="275">
        <f>Animation!H98</f>
        <v>300</v>
      </c>
      <c r="I5915" s="275" t="s">
        <v>9760</v>
      </c>
      <c r="J5915" s="275">
        <f t="shared" si="89"/>
        <v>300</v>
      </c>
      <c r="K5915" s="277"/>
    </row>
    <row r="5916" spans="1:11" x14ac:dyDescent="0.15">
      <c r="A5916" s="274">
        <v>5915</v>
      </c>
      <c r="B5916" s="275" t="s">
        <v>9441</v>
      </c>
      <c r="C5916" s="275" t="s">
        <v>5826</v>
      </c>
      <c r="D5916" s="275">
        <v>10</v>
      </c>
      <c r="E5916" s="275">
        <v>10240</v>
      </c>
      <c r="F5916" s="275" t="s">
        <v>457</v>
      </c>
      <c r="G5916" s="275">
        <v>10</v>
      </c>
      <c r="H5916" s="275">
        <f>Animation!I98</f>
        <v>300</v>
      </c>
      <c r="I5916" s="275" t="s">
        <v>9761</v>
      </c>
      <c r="J5916" s="275">
        <f t="shared" si="89"/>
        <v>300</v>
      </c>
      <c r="K5916" s="277"/>
    </row>
    <row r="5917" spans="1:11" x14ac:dyDescent="0.15">
      <c r="A5917" s="274">
        <v>5916</v>
      </c>
      <c r="B5917" s="275" t="s">
        <v>9442</v>
      </c>
      <c r="C5917" s="275" t="s">
        <v>5826</v>
      </c>
      <c r="D5917" s="275">
        <v>10</v>
      </c>
      <c r="E5917" s="275">
        <v>10240</v>
      </c>
      <c r="F5917" s="275" t="s">
        <v>457</v>
      </c>
      <c r="G5917" s="275">
        <v>10</v>
      </c>
      <c r="H5917" s="275">
        <f>Animation!J98</f>
        <v>300</v>
      </c>
      <c r="I5917" s="275" t="s">
        <v>9762</v>
      </c>
      <c r="J5917" s="275">
        <f t="shared" si="89"/>
        <v>300</v>
      </c>
      <c r="K5917" s="277"/>
    </row>
    <row r="5918" spans="1:11" x14ac:dyDescent="0.15">
      <c r="A5918" s="274">
        <v>5917</v>
      </c>
      <c r="B5918" s="275" t="s">
        <v>9443</v>
      </c>
      <c r="C5918" s="275" t="s">
        <v>5826</v>
      </c>
      <c r="D5918" s="275">
        <v>10</v>
      </c>
      <c r="E5918" s="275">
        <v>10240</v>
      </c>
      <c r="F5918" s="275" t="s">
        <v>457</v>
      </c>
      <c r="G5918" s="275">
        <v>10</v>
      </c>
      <c r="H5918" s="275">
        <f>Animation!K98</f>
        <v>300</v>
      </c>
      <c r="I5918" s="275" t="s">
        <v>9763</v>
      </c>
      <c r="J5918" s="275">
        <f t="shared" si="89"/>
        <v>300</v>
      </c>
      <c r="K5918" s="277"/>
    </row>
    <row r="5919" spans="1:11" x14ac:dyDescent="0.15">
      <c r="A5919" s="274">
        <v>5918</v>
      </c>
      <c r="B5919" s="275" t="s">
        <v>9444</v>
      </c>
      <c r="C5919" s="275" t="s">
        <v>5826</v>
      </c>
      <c r="D5919" s="275">
        <v>10</v>
      </c>
      <c r="E5919" s="275">
        <v>10240</v>
      </c>
      <c r="F5919" s="275" t="s">
        <v>457</v>
      </c>
      <c r="G5919" s="275">
        <v>10</v>
      </c>
      <c r="H5919" s="275">
        <f>Animation!L98</f>
        <v>300</v>
      </c>
      <c r="I5919" s="275" t="s">
        <v>9764</v>
      </c>
      <c r="J5919" s="275">
        <f t="shared" si="89"/>
        <v>300</v>
      </c>
      <c r="K5919" s="277"/>
    </row>
    <row r="5920" spans="1:11" x14ac:dyDescent="0.15">
      <c r="A5920" s="274">
        <v>5919</v>
      </c>
      <c r="B5920" s="275" t="s">
        <v>9445</v>
      </c>
      <c r="C5920" s="275" t="s">
        <v>5826</v>
      </c>
      <c r="D5920" s="275">
        <v>10</v>
      </c>
      <c r="E5920" s="275">
        <v>10240</v>
      </c>
      <c r="F5920" s="275" t="s">
        <v>457</v>
      </c>
      <c r="G5920" s="275">
        <v>10</v>
      </c>
      <c r="H5920" s="275">
        <f>Animation!M98</f>
        <v>300</v>
      </c>
      <c r="I5920" s="275" t="s">
        <v>9765</v>
      </c>
      <c r="J5920" s="275">
        <f t="shared" si="89"/>
        <v>300</v>
      </c>
      <c r="K5920" s="277"/>
    </row>
    <row r="5921" spans="1:11" x14ac:dyDescent="0.15">
      <c r="A5921" s="274">
        <v>5920</v>
      </c>
      <c r="B5921" s="275" t="s">
        <v>9446</v>
      </c>
      <c r="C5921" s="275" t="s">
        <v>5826</v>
      </c>
      <c r="D5921" s="275">
        <v>10</v>
      </c>
      <c r="E5921" s="275">
        <v>10240</v>
      </c>
      <c r="F5921" s="275" t="s">
        <v>457</v>
      </c>
      <c r="G5921" s="275">
        <v>10</v>
      </c>
      <c r="H5921" s="275">
        <f>Animation!N98</f>
        <v>300</v>
      </c>
      <c r="I5921" s="275" t="s">
        <v>9766</v>
      </c>
      <c r="J5921" s="275">
        <f t="shared" si="89"/>
        <v>300</v>
      </c>
      <c r="K5921" s="277"/>
    </row>
    <row r="5922" spans="1:11" x14ac:dyDescent="0.15">
      <c r="A5922" s="274">
        <v>5921</v>
      </c>
      <c r="B5922" s="275" t="s">
        <v>9447</v>
      </c>
      <c r="C5922" s="275" t="s">
        <v>5826</v>
      </c>
      <c r="D5922" s="275">
        <v>10</v>
      </c>
      <c r="E5922" s="275">
        <v>10240</v>
      </c>
      <c r="F5922" s="275" t="s">
        <v>457</v>
      </c>
      <c r="G5922" s="275">
        <v>10</v>
      </c>
      <c r="H5922" s="275">
        <f>Animation!O98</f>
        <v>300</v>
      </c>
      <c r="I5922" s="275" t="s">
        <v>9767</v>
      </c>
      <c r="J5922" s="275">
        <f t="shared" si="89"/>
        <v>300</v>
      </c>
      <c r="K5922" s="277"/>
    </row>
    <row r="5923" spans="1:11" x14ac:dyDescent="0.15">
      <c r="A5923" s="274">
        <v>5922</v>
      </c>
      <c r="B5923" s="275" t="s">
        <v>9448</v>
      </c>
      <c r="C5923" s="275" t="s">
        <v>5826</v>
      </c>
      <c r="D5923" s="275">
        <v>10</v>
      </c>
      <c r="E5923" s="275">
        <v>10240</v>
      </c>
      <c r="F5923" s="275" t="s">
        <v>457</v>
      </c>
      <c r="G5923" s="275">
        <v>10</v>
      </c>
      <c r="H5923" s="275">
        <f>Animation!P98</f>
        <v>300</v>
      </c>
      <c r="I5923" s="275" t="s">
        <v>9768</v>
      </c>
      <c r="J5923" s="275">
        <f t="shared" si="89"/>
        <v>300</v>
      </c>
      <c r="K5923" s="277"/>
    </row>
    <row r="5924" spans="1:11" x14ac:dyDescent="0.15">
      <c r="A5924" s="274">
        <v>5923</v>
      </c>
      <c r="B5924" s="275" t="s">
        <v>9449</v>
      </c>
      <c r="C5924" s="275" t="s">
        <v>5826</v>
      </c>
      <c r="D5924" s="275">
        <v>10</v>
      </c>
      <c r="E5924" s="275">
        <v>10240</v>
      </c>
      <c r="F5924" s="275" t="s">
        <v>457</v>
      </c>
      <c r="G5924" s="275">
        <v>10</v>
      </c>
      <c r="H5924" s="275">
        <f>Animation!Q98</f>
        <v>300</v>
      </c>
      <c r="I5924" s="275" t="s">
        <v>9769</v>
      </c>
      <c r="J5924" s="275">
        <f t="shared" si="89"/>
        <v>300</v>
      </c>
      <c r="K5924" s="277"/>
    </row>
    <row r="5925" spans="1:11" x14ac:dyDescent="0.15">
      <c r="A5925" s="274">
        <v>5924</v>
      </c>
      <c r="B5925" s="275" t="s">
        <v>9450</v>
      </c>
      <c r="C5925" s="275" t="s">
        <v>5826</v>
      </c>
      <c r="D5925" s="275">
        <v>10</v>
      </c>
      <c r="E5925" s="275">
        <v>10240</v>
      </c>
      <c r="F5925" s="275" t="s">
        <v>457</v>
      </c>
      <c r="G5925" s="275">
        <v>10</v>
      </c>
      <c r="H5925" s="275">
        <f>Animation!B15</f>
        <v>600</v>
      </c>
      <c r="I5925" s="275" t="s">
        <v>9770</v>
      </c>
      <c r="J5925" s="275">
        <f t="shared" si="89"/>
        <v>600</v>
      </c>
      <c r="K5925" s="277"/>
    </row>
    <row r="5926" spans="1:11" x14ac:dyDescent="0.15">
      <c r="A5926" s="274">
        <v>5925</v>
      </c>
      <c r="B5926" s="275" t="s">
        <v>9451</v>
      </c>
      <c r="C5926" s="275" t="s">
        <v>5826</v>
      </c>
      <c r="D5926" s="275">
        <v>10</v>
      </c>
      <c r="E5926" s="275">
        <v>10240</v>
      </c>
      <c r="F5926" s="275" t="s">
        <v>457</v>
      </c>
      <c r="G5926" s="275">
        <v>10</v>
      </c>
      <c r="H5926" s="275">
        <f>Animation!C15</f>
        <v>600</v>
      </c>
      <c r="I5926" s="275" t="s">
        <v>9771</v>
      </c>
      <c r="J5926" s="275">
        <f t="shared" si="89"/>
        <v>600</v>
      </c>
      <c r="K5926" s="277"/>
    </row>
    <row r="5927" spans="1:11" x14ac:dyDescent="0.15">
      <c r="A5927" s="274">
        <v>5926</v>
      </c>
      <c r="B5927" s="275" t="s">
        <v>9452</v>
      </c>
      <c r="C5927" s="275" t="s">
        <v>5826</v>
      </c>
      <c r="D5927" s="275">
        <v>10</v>
      </c>
      <c r="E5927" s="275">
        <v>10240</v>
      </c>
      <c r="F5927" s="275" t="s">
        <v>457</v>
      </c>
      <c r="G5927" s="275">
        <v>10</v>
      </c>
      <c r="H5927" s="275">
        <f>Animation!D15</f>
        <v>600</v>
      </c>
      <c r="I5927" s="275" t="s">
        <v>9772</v>
      </c>
      <c r="J5927" s="275">
        <f t="shared" si="89"/>
        <v>600</v>
      </c>
      <c r="K5927" s="277"/>
    </row>
    <row r="5928" spans="1:11" x14ac:dyDescent="0.15">
      <c r="A5928" s="274">
        <v>5927</v>
      </c>
      <c r="B5928" s="275" t="s">
        <v>9453</v>
      </c>
      <c r="C5928" s="275" t="s">
        <v>5826</v>
      </c>
      <c r="D5928" s="275">
        <v>10</v>
      </c>
      <c r="E5928" s="275">
        <v>10240</v>
      </c>
      <c r="F5928" s="275" t="s">
        <v>457</v>
      </c>
      <c r="G5928" s="275">
        <v>10</v>
      </c>
      <c r="H5928" s="275">
        <f>Animation!E15</f>
        <v>600</v>
      </c>
      <c r="I5928" s="275" t="s">
        <v>9773</v>
      </c>
      <c r="J5928" s="275">
        <f t="shared" si="89"/>
        <v>600</v>
      </c>
      <c r="K5928" s="277"/>
    </row>
    <row r="5929" spans="1:11" x14ac:dyDescent="0.15">
      <c r="A5929" s="274">
        <v>5928</v>
      </c>
      <c r="B5929" s="275" t="s">
        <v>9454</v>
      </c>
      <c r="C5929" s="275" t="s">
        <v>5826</v>
      </c>
      <c r="D5929" s="275">
        <v>10</v>
      </c>
      <c r="E5929" s="275">
        <v>10240</v>
      </c>
      <c r="F5929" s="275" t="s">
        <v>457</v>
      </c>
      <c r="G5929" s="275">
        <v>10</v>
      </c>
      <c r="H5929" s="275">
        <f>Animation!F15</f>
        <v>600</v>
      </c>
      <c r="I5929" s="275" t="s">
        <v>9774</v>
      </c>
      <c r="J5929" s="275">
        <f t="shared" si="89"/>
        <v>600</v>
      </c>
      <c r="K5929" s="277"/>
    </row>
    <row r="5930" spans="1:11" x14ac:dyDescent="0.15">
      <c r="A5930" s="274">
        <v>5929</v>
      </c>
      <c r="B5930" s="275" t="s">
        <v>9455</v>
      </c>
      <c r="C5930" s="275" t="s">
        <v>5826</v>
      </c>
      <c r="D5930" s="275">
        <v>10</v>
      </c>
      <c r="E5930" s="275">
        <v>10240</v>
      </c>
      <c r="F5930" s="275" t="s">
        <v>457</v>
      </c>
      <c r="G5930" s="275">
        <v>10</v>
      </c>
      <c r="H5930" s="275">
        <f>Animation!G15</f>
        <v>600</v>
      </c>
      <c r="I5930" s="275" t="s">
        <v>9775</v>
      </c>
      <c r="J5930" s="275">
        <f t="shared" si="89"/>
        <v>600</v>
      </c>
      <c r="K5930" s="277"/>
    </row>
    <row r="5931" spans="1:11" x14ac:dyDescent="0.15">
      <c r="A5931" s="274">
        <v>5930</v>
      </c>
      <c r="B5931" s="275" t="s">
        <v>9456</v>
      </c>
      <c r="C5931" s="275" t="s">
        <v>5826</v>
      </c>
      <c r="D5931" s="275">
        <v>10</v>
      </c>
      <c r="E5931" s="275">
        <v>10240</v>
      </c>
      <c r="F5931" s="275" t="s">
        <v>457</v>
      </c>
      <c r="G5931" s="275">
        <v>10</v>
      </c>
      <c r="H5931" s="275">
        <f>Animation!H15</f>
        <v>600</v>
      </c>
      <c r="I5931" s="275" t="s">
        <v>9776</v>
      </c>
      <c r="J5931" s="275">
        <f t="shared" si="89"/>
        <v>600</v>
      </c>
      <c r="K5931" s="277"/>
    </row>
    <row r="5932" spans="1:11" x14ac:dyDescent="0.15">
      <c r="A5932" s="274">
        <v>5931</v>
      </c>
      <c r="B5932" s="275" t="s">
        <v>9457</v>
      </c>
      <c r="C5932" s="275" t="s">
        <v>5826</v>
      </c>
      <c r="D5932" s="275">
        <v>10</v>
      </c>
      <c r="E5932" s="275">
        <v>10240</v>
      </c>
      <c r="F5932" s="275" t="s">
        <v>457</v>
      </c>
      <c r="G5932" s="275">
        <v>10</v>
      </c>
      <c r="H5932" s="275">
        <f>Animation!I15</f>
        <v>600</v>
      </c>
      <c r="I5932" s="275" t="s">
        <v>9777</v>
      </c>
      <c r="J5932" s="275">
        <f t="shared" si="89"/>
        <v>600</v>
      </c>
      <c r="K5932" s="277"/>
    </row>
    <row r="5933" spans="1:11" x14ac:dyDescent="0.15">
      <c r="A5933" s="274">
        <v>5932</v>
      </c>
      <c r="B5933" s="275" t="s">
        <v>9458</v>
      </c>
      <c r="C5933" s="275" t="s">
        <v>5826</v>
      </c>
      <c r="D5933" s="275">
        <v>10</v>
      </c>
      <c r="E5933" s="275">
        <v>10240</v>
      </c>
      <c r="F5933" s="275" t="s">
        <v>457</v>
      </c>
      <c r="G5933" s="275">
        <v>10</v>
      </c>
      <c r="H5933" s="275">
        <f>Animation!J15</f>
        <v>60</v>
      </c>
      <c r="I5933" s="275" t="s">
        <v>9778</v>
      </c>
      <c r="J5933" s="275">
        <f t="shared" si="89"/>
        <v>60</v>
      </c>
      <c r="K5933" s="277"/>
    </row>
    <row r="5934" spans="1:11" x14ac:dyDescent="0.15">
      <c r="A5934" s="274">
        <v>5933</v>
      </c>
      <c r="B5934" s="275" t="s">
        <v>9459</v>
      </c>
      <c r="C5934" s="275" t="s">
        <v>5826</v>
      </c>
      <c r="D5934" s="275">
        <v>10</v>
      </c>
      <c r="E5934" s="275">
        <v>10240</v>
      </c>
      <c r="F5934" s="275" t="s">
        <v>457</v>
      </c>
      <c r="G5934" s="275">
        <v>10</v>
      </c>
      <c r="H5934" s="275">
        <f>Animation!K15</f>
        <v>60</v>
      </c>
      <c r="I5934" s="275" t="s">
        <v>9779</v>
      </c>
      <c r="J5934" s="275">
        <f t="shared" si="89"/>
        <v>60</v>
      </c>
      <c r="K5934" s="277"/>
    </row>
    <row r="5935" spans="1:11" x14ac:dyDescent="0.15">
      <c r="A5935" s="274">
        <v>5934</v>
      </c>
      <c r="B5935" s="275" t="s">
        <v>9460</v>
      </c>
      <c r="C5935" s="275" t="s">
        <v>5826</v>
      </c>
      <c r="D5935" s="275">
        <v>10</v>
      </c>
      <c r="E5935" s="275">
        <v>10240</v>
      </c>
      <c r="F5935" s="275" t="s">
        <v>457</v>
      </c>
      <c r="G5935" s="275">
        <v>10</v>
      </c>
      <c r="H5935" s="275">
        <f>Animation!L15</f>
        <v>60</v>
      </c>
      <c r="I5935" s="275" t="s">
        <v>9780</v>
      </c>
      <c r="J5935" s="275">
        <f t="shared" si="89"/>
        <v>60</v>
      </c>
      <c r="K5935" s="277"/>
    </row>
    <row r="5936" spans="1:11" x14ac:dyDescent="0.15">
      <c r="A5936" s="274">
        <v>5935</v>
      </c>
      <c r="B5936" s="275" t="s">
        <v>9461</v>
      </c>
      <c r="C5936" s="275" t="s">
        <v>5826</v>
      </c>
      <c r="D5936" s="275">
        <v>10</v>
      </c>
      <c r="E5936" s="275">
        <v>10240</v>
      </c>
      <c r="F5936" s="275" t="s">
        <v>457</v>
      </c>
      <c r="G5936" s="275">
        <v>10</v>
      </c>
      <c r="H5936" s="275">
        <f>Animation!M15</f>
        <v>60</v>
      </c>
      <c r="I5936" s="275" t="s">
        <v>9781</v>
      </c>
      <c r="J5936" s="275">
        <f t="shared" si="89"/>
        <v>60</v>
      </c>
      <c r="K5936" s="277"/>
    </row>
    <row r="5937" spans="1:11" x14ac:dyDescent="0.15">
      <c r="A5937" s="274">
        <v>5936</v>
      </c>
      <c r="B5937" s="275" t="s">
        <v>9462</v>
      </c>
      <c r="C5937" s="275" t="s">
        <v>5826</v>
      </c>
      <c r="D5937" s="275">
        <v>10</v>
      </c>
      <c r="E5937" s="275">
        <v>10240</v>
      </c>
      <c r="F5937" s="275" t="s">
        <v>457</v>
      </c>
      <c r="G5937" s="275">
        <v>10</v>
      </c>
      <c r="H5937" s="275">
        <f>Animation!N15</f>
        <v>60</v>
      </c>
      <c r="I5937" s="275" t="s">
        <v>9782</v>
      </c>
      <c r="J5937" s="275">
        <f t="shared" si="89"/>
        <v>60</v>
      </c>
      <c r="K5937" s="277"/>
    </row>
    <row r="5938" spans="1:11" x14ac:dyDescent="0.15">
      <c r="A5938" s="274">
        <v>5937</v>
      </c>
      <c r="B5938" s="275" t="s">
        <v>9463</v>
      </c>
      <c r="C5938" s="275" t="s">
        <v>5826</v>
      </c>
      <c r="D5938" s="275">
        <v>10</v>
      </c>
      <c r="E5938" s="275">
        <v>10240</v>
      </c>
      <c r="F5938" s="275" t="s">
        <v>457</v>
      </c>
      <c r="G5938" s="275">
        <v>10</v>
      </c>
      <c r="H5938" s="275">
        <f>Animation!O15</f>
        <v>60</v>
      </c>
      <c r="I5938" s="275" t="s">
        <v>9783</v>
      </c>
      <c r="J5938" s="275">
        <f t="shared" si="89"/>
        <v>60</v>
      </c>
      <c r="K5938" s="277"/>
    </row>
    <row r="5939" spans="1:11" x14ac:dyDescent="0.15">
      <c r="A5939" s="274">
        <v>5938</v>
      </c>
      <c r="B5939" s="275" t="s">
        <v>9464</v>
      </c>
      <c r="C5939" s="275" t="s">
        <v>5826</v>
      </c>
      <c r="D5939" s="275">
        <v>10</v>
      </c>
      <c r="E5939" s="275">
        <v>10240</v>
      </c>
      <c r="F5939" s="275" t="s">
        <v>457</v>
      </c>
      <c r="G5939" s="275">
        <v>10</v>
      </c>
      <c r="H5939" s="275">
        <f>Animation!P15</f>
        <v>60</v>
      </c>
      <c r="I5939" s="275" t="s">
        <v>9784</v>
      </c>
      <c r="J5939" s="275">
        <f t="shared" si="89"/>
        <v>60</v>
      </c>
      <c r="K5939" s="277"/>
    </row>
    <row r="5940" spans="1:11" x14ac:dyDescent="0.15">
      <c r="A5940" s="274">
        <v>5939</v>
      </c>
      <c r="B5940" s="275" t="s">
        <v>9465</v>
      </c>
      <c r="C5940" s="275" t="s">
        <v>5826</v>
      </c>
      <c r="D5940" s="275">
        <v>10</v>
      </c>
      <c r="E5940" s="275">
        <v>10240</v>
      </c>
      <c r="F5940" s="275" t="s">
        <v>457</v>
      </c>
      <c r="G5940" s="275">
        <v>10</v>
      </c>
      <c r="H5940" s="275">
        <f>Animation!Q15</f>
        <v>60</v>
      </c>
      <c r="I5940" s="275" t="s">
        <v>9785</v>
      </c>
      <c r="J5940" s="275">
        <f t="shared" si="89"/>
        <v>60</v>
      </c>
      <c r="K5940" s="277"/>
    </row>
    <row r="5941" spans="1:11" x14ac:dyDescent="0.15">
      <c r="A5941" s="274">
        <v>5940</v>
      </c>
      <c r="B5941" s="275" t="s">
        <v>9466</v>
      </c>
      <c r="C5941" s="275" t="s">
        <v>5826</v>
      </c>
      <c r="D5941" s="275">
        <v>10</v>
      </c>
      <c r="E5941" s="275">
        <v>10240</v>
      </c>
      <c r="F5941" s="275" t="s">
        <v>457</v>
      </c>
      <c r="G5941" s="275">
        <v>10</v>
      </c>
      <c r="H5941" s="275">
        <f>Animation!B43</f>
        <v>60</v>
      </c>
      <c r="I5941" s="275" t="s">
        <v>9786</v>
      </c>
      <c r="J5941" s="275">
        <f t="shared" si="89"/>
        <v>60</v>
      </c>
      <c r="K5941" s="277"/>
    </row>
    <row r="5942" spans="1:11" x14ac:dyDescent="0.15">
      <c r="A5942" s="274">
        <v>5941</v>
      </c>
      <c r="B5942" s="275" t="s">
        <v>9467</v>
      </c>
      <c r="C5942" s="275" t="s">
        <v>5826</v>
      </c>
      <c r="D5942" s="275">
        <v>10</v>
      </c>
      <c r="E5942" s="275">
        <v>10240</v>
      </c>
      <c r="F5942" s="275" t="s">
        <v>457</v>
      </c>
      <c r="G5942" s="275">
        <v>10</v>
      </c>
      <c r="H5942" s="275">
        <f>Animation!C43</f>
        <v>60</v>
      </c>
      <c r="I5942" s="275" t="s">
        <v>9787</v>
      </c>
      <c r="J5942" s="275">
        <f t="shared" si="89"/>
        <v>60</v>
      </c>
      <c r="K5942" s="277"/>
    </row>
    <row r="5943" spans="1:11" x14ac:dyDescent="0.15">
      <c r="A5943" s="274">
        <v>5942</v>
      </c>
      <c r="B5943" s="275" t="s">
        <v>9468</v>
      </c>
      <c r="C5943" s="275" t="s">
        <v>5826</v>
      </c>
      <c r="D5943" s="275">
        <v>10</v>
      </c>
      <c r="E5943" s="275">
        <v>10240</v>
      </c>
      <c r="F5943" s="275" t="s">
        <v>457</v>
      </c>
      <c r="G5943" s="275">
        <v>10</v>
      </c>
      <c r="H5943" s="275">
        <f>Animation!D43</f>
        <v>60</v>
      </c>
      <c r="I5943" s="275" t="s">
        <v>9788</v>
      </c>
      <c r="J5943" s="275">
        <f t="shared" si="89"/>
        <v>60</v>
      </c>
      <c r="K5943" s="277"/>
    </row>
    <row r="5944" spans="1:11" x14ac:dyDescent="0.15">
      <c r="A5944" s="274">
        <v>5943</v>
      </c>
      <c r="B5944" s="275" t="s">
        <v>9469</v>
      </c>
      <c r="C5944" s="275" t="s">
        <v>5826</v>
      </c>
      <c r="D5944" s="275">
        <v>10</v>
      </c>
      <c r="E5944" s="275">
        <v>10240</v>
      </c>
      <c r="F5944" s="275" t="s">
        <v>457</v>
      </c>
      <c r="G5944" s="275">
        <v>10</v>
      </c>
      <c r="H5944" s="275">
        <f>Animation!E43</f>
        <v>60</v>
      </c>
      <c r="I5944" s="275" t="s">
        <v>9789</v>
      </c>
      <c r="J5944" s="275">
        <f t="shared" si="89"/>
        <v>60</v>
      </c>
      <c r="K5944" s="277"/>
    </row>
    <row r="5945" spans="1:11" x14ac:dyDescent="0.15">
      <c r="A5945" s="274">
        <v>5944</v>
      </c>
      <c r="B5945" s="275" t="s">
        <v>9470</v>
      </c>
      <c r="C5945" s="275" t="s">
        <v>5826</v>
      </c>
      <c r="D5945" s="275">
        <v>10</v>
      </c>
      <c r="E5945" s="275">
        <v>10240</v>
      </c>
      <c r="F5945" s="275" t="s">
        <v>457</v>
      </c>
      <c r="G5945" s="275">
        <v>10</v>
      </c>
      <c r="H5945" s="275">
        <f>Animation!F43</f>
        <v>60</v>
      </c>
      <c r="I5945" s="275" t="s">
        <v>9790</v>
      </c>
      <c r="J5945" s="275">
        <f t="shared" si="89"/>
        <v>60</v>
      </c>
      <c r="K5945" s="277"/>
    </row>
    <row r="5946" spans="1:11" x14ac:dyDescent="0.15">
      <c r="A5946" s="274">
        <v>5945</v>
      </c>
      <c r="B5946" s="275" t="s">
        <v>9471</v>
      </c>
      <c r="C5946" s="275" t="s">
        <v>5826</v>
      </c>
      <c r="D5946" s="275">
        <v>10</v>
      </c>
      <c r="E5946" s="275">
        <v>10240</v>
      </c>
      <c r="F5946" s="275" t="s">
        <v>457</v>
      </c>
      <c r="G5946" s="275">
        <v>10</v>
      </c>
      <c r="H5946" s="275">
        <f>Animation!G43</f>
        <v>60</v>
      </c>
      <c r="I5946" s="275" t="s">
        <v>9791</v>
      </c>
      <c r="J5946" s="275">
        <f t="shared" si="89"/>
        <v>60</v>
      </c>
      <c r="K5946" s="277"/>
    </row>
    <row r="5947" spans="1:11" x14ac:dyDescent="0.15">
      <c r="A5947" s="274">
        <v>5946</v>
      </c>
      <c r="B5947" s="275" t="s">
        <v>9472</v>
      </c>
      <c r="C5947" s="275" t="s">
        <v>5826</v>
      </c>
      <c r="D5947" s="275">
        <v>10</v>
      </c>
      <c r="E5947" s="275">
        <v>10240</v>
      </c>
      <c r="F5947" s="275" t="s">
        <v>457</v>
      </c>
      <c r="G5947" s="275">
        <v>10</v>
      </c>
      <c r="H5947" s="275">
        <f>Animation!H43</f>
        <v>60</v>
      </c>
      <c r="I5947" s="275" t="s">
        <v>9792</v>
      </c>
      <c r="J5947" s="275">
        <f t="shared" si="89"/>
        <v>60</v>
      </c>
      <c r="K5947" s="277"/>
    </row>
    <row r="5948" spans="1:11" x14ac:dyDescent="0.15">
      <c r="A5948" s="274">
        <v>5947</v>
      </c>
      <c r="B5948" s="275" t="s">
        <v>9473</v>
      </c>
      <c r="C5948" s="275" t="s">
        <v>5826</v>
      </c>
      <c r="D5948" s="275">
        <v>10</v>
      </c>
      <c r="E5948" s="275">
        <v>10240</v>
      </c>
      <c r="F5948" s="275" t="s">
        <v>457</v>
      </c>
      <c r="G5948" s="275">
        <v>10</v>
      </c>
      <c r="H5948" s="275">
        <f>Animation!I43</f>
        <v>60</v>
      </c>
      <c r="I5948" s="275" t="s">
        <v>9793</v>
      </c>
      <c r="J5948" s="275">
        <f t="shared" si="89"/>
        <v>60</v>
      </c>
      <c r="K5948" s="277"/>
    </row>
    <row r="5949" spans="1:11" x14ac:dyDescent="0.15">
      <c r="A5949" s="274">
        <v>5948</v>
      </c>
      <c r="B5949" s="275" t="s">
        <v>9474</v>
      </c>
      <c r="C5949" s="275" t="s">
        <v>5826</v>
      </c>
      <c r="D5949" s="275">
        <v>10</v>
      </c>
      <c r="E5949" s="275">
        <v>10240</v>
      </c>
      <c r="F5949" s="275" t="s">
        <v>457</v>
      </c>
      <c r="G5949" s="275">
        <v>10</v>
      </c>
      <c r="H5949" s="275">
        <f>Animation!J43</f>
        <v>60</v>
      </c>
      <c r="I5949" s="275" t="s">
        <v>9794</v>
      </c>
      <c r="J5949" s="275">
        <f t="shared" si="89"/>
        <v>60</v>
      </c>
      <c r="K5949" s="277"/>
    </row>
    <row r="5950" spans="1:11" x14ac:dyDescent="0.15">
      <c r="A5950" s="274">
        <v>5949</v>
      </c>
      <c r="B5950" s="275" t="s">
        <v>9475</v>
      </c>
      <c r="C5950" s="275" t="s">
        <v>5826</v>
      </c>
      <c r="D5950" s="275">
        <v>10</v>
      </c>
      <c r="E5950" s="275">
        <v>10240</v>
      </c>
      <c r="F5950" s="275" t="s">
        <v>457</v>
      </c>
      <c r="G5950" s="275">
        <v>10</v>
      </c>
      <c r="H5950" s="275">
        <f>Animation!K43</f>
        <v>60</v>
      </c>
      <c r="I5950" s="275" t="s">
        <v>9795</v>
      </c>
      <c r="J5950" s="275">
        <f t="shared" si="89"/>
        <v>60</v>
      </c>
      <c r="K5950" s="277"/>
    </row>
    <row r="5951" spans="1:11" x14ac:dyDescent="0.15">
      <c r="A5951" s="274">
        <v>5950</v>
      </c>
      <c r="B5951" s="275" t="s">
        <v>9476</v>
      </c>
      <c r="C5951" s="275" t="s">
        <v>5826</v>
      </c>
      <c r="D5951" s="275">
        <v>10</v>
      </c>
      <c r="E5951" s="275">
        <v>10240</v>
      </c>
      <c r="F5951" s="275" t="s">
        <v>457</v>
      </c>
      <c r="G5951" s="275">
        <v>10</v>
      </c>
      <c r="H5951" s="275">
        <f>Animation!L43</f>
        <v>60</v>
      </c>
      <c r="I5951" s="275" t="s">
        <v>9796</v>
      </c>
      <c r="J5951" s="275">
        <f t="shared" si="89"/>
        <v>60</v>
      </c>
      <c r="K5951" s="277"/>
    </row>
    <row r="5952" spans="1:11" x14ac:dyDescent="0.15">
      <c r="A5952" s="274">
        <v>5951</v>
      </c>
      <c r="B5952" s="275" t="s">
        <v>9477</v>
      </c>
      <c r="C5952" s="275" t="s">
        <v>5826</v>
      </c>
      <c r="D5952" s="275">
        <v>10</v>
      </c>
      <c r="E5952" s="275">
        <v>10240</v>
      </c>
      <c r="F5952" s="275" t="s">
        <v>457</v>
      </c>
      <c r="G5952" s="275">
        <v>10</v>
      </c>
      <c r="H5952" s="275">
        <f>Animation!M43</f>
        <v>60</v>
      </c>
      <c r="I5952" s="275" t="s">
        <v>9797</v>
      </c>
      <c r="J5952" s="275">
        <f t="shared" si="89"/>
        <v>60</v>
      </c>
      <c r="K5952" s="277"/>
    </row>
    <row r="5953" spans="1:11" x14ac:dyDescent="0.15">
      <c r="A5953" s="274">
        <v>5952</v>
      </c>
      <c r="B5953" s="275" t="s">
        <v>9478</v>
      </c>
      <c r="C5953" s="275" t="s">
        <v>5826</v>
      </c>
      <c r="D5953" s="275">
        <v>10</v>
      </c>
      <c r="E5953" s="275">
        <v>10240</v>
      </c>
      <c r="F5953" s="275" t="s">
        <v>457</v>
      </c>
      <c r="G5953" s="275">
        <v>10</v>
      </c>
      <c r="H5953" s="275">
        <f>Animation!N43</f>
        <v>60</v>
      </c>
      <c r="I5953" s="275" t="s">
        <v>9798</v>
      </c>
      <c r="J5953" s="275">
        <f t="shared" si="89"/>
        <v>60</v>
      </c>
      <c r="K5953" s="277"/>
    </row>
    <row r="5954" spans="1:11" x14ac:dyDescent="0.15">
      <c r="A5954" s="274">
        <v>5953</v>
      </c>
      <c r="B5954" s="275" t="s">
        <v>9479</v>
      </c>
      <c r="C5954" s="275" t="s">
        <v>5826</v>
      </c>
      <c r="D5954" s="275">
        <v>10</v>
      </c>
      <c r="E5954" s="275">
        <v>10240</v>
      </c>
      <c r="F5954" s="275" t="s">
        <v>457</v>
      </c>
      <c r="G5954" s="275">
        <v>10</v>
      </c>
      <c r="H5954" s="275">
        <f>Animation!O43</f>
        <v>60</v>
      </c>
      <c r="I5954" s="275" t="s">
        <v>9799</v>
      </c>
      <c r="J5954" s="275">
        <f t="shared" si="89"/>
        <v>60</v>
      </c>
      <c r="K5954" s="277"/>
    </row>
    <row r="5955" spans="1:11" x14ac:dyDescent="0.15">
      <c r="A5955" s="274">
        <v>5954</v>
      </c>
      <c r="B5955" s="275" t="s">
        <v>9480</v>
      </c>
      <c r="C5955" s="275" t="s">
        <v>5826</v>
      </c>
      <c r="D5955" s="275">
        <v>10</v>
      </c>
      <c r="E5955" s="275">
        <v>10240</v>
      </c>
      <c r="F5955" s="275" t="s">
        <v>457</v>
      </c>
      <c r="G5955" s="275">
        <v>10</v>
      </c>
      <c r="H5955" s="275">
        <f>Animation!P43</f>
        <v>60</v>
      </c>
      <c r="I5955" s="275" t="s">
        <v>9800</v>
      </c>
      <c r="J5955" s="275">
        <f t="shared" si="89"/>
        <v>60</v>
      </c>
      <c r="K5955" s="277"/>
    </row>
    <row r="5956" spans="1:11" x14ac:dyDescent="0.15">
      <c r="A5956" s="274">
        <v>5955</v>
      </c>
      <c r="B5956" s="275" t="s">
        <v>9481</v>
      </c>
      <c r="C5956" s="275" t="s">
        <v>5826</v>
      </c>
      <c r="D5956" s="275">
        <v>10</v>
      </c>
      <c r="E5956" s="275">
        <v>10240</v>
      </c>
      <c r="F5956" s="275" t="s">
        <v>457</v>
      </c>
      <c r="G5956" s="275">
        <v>10</v>
      </c>
      <c r="H5956" s="275">
        <f>Animation!Q43</f>
        <v>60</v>
      </c>
      <c r="I5956" s="275" t="s">
        <v>9801</v>
      </c>
      <c r="J5956" s="275">
        <f t="shared" si="89"/>
        <v>60</v>
      </c>
      <c r="K5956" s="277"/>
    </row>
    <row r="5957" spans="1:11" x14ac:dyDescent="0.15">
      <c r="A5957" s="274">
        <v>5956</v>
      </c>
      <c r="B5957" s="275" t="s">
        <v>9482</v>
      </c>
      <c r="C5957" s="275" t="s">
        <v>5826</v>
      </c>
      <c r="D5957" s="275">
        <v>10</v>
      </c>
      <c r="E5957" s="275">
        <v>10240</v>
      </c>
      <c r="F5957" s="275" t="s">
        <v>457</v>
      </c>
      <c r="G5957" s="275">
        <v>10</v>
      </c>
      <c r="H5957" s="275">
        <f>Animation!B71</f>
        <v>60</v>
      </c>
      <c r="I5957" s="275" t="s">
        <v>9802</v>
      </c>
      <c r="J5957" s="275">
        <f t="shared" si="89"/>
        <v>60</v>
      </c>
      <c r="K5957" s="277"/>
    </row>
    <row r="5958" spans="1:11" x14ac:dyDescent="0.15">
      <c r="A5958" s="274">
        <v>5957</v>
      </c>
      <c r="B5958" s="275" t="s">
        <v>9483</v>
      </c>
      <c r="C5958" s="275" t="s">
        <v>5826</v>
      </c>
      <c r="D5958" s="275">
        <v>10</v>
      </c>
      <c r="E5958" s="275">
        <v>10240</v>
      </c>
      <c r="F5958" s="275" t="s">
        <v>457</v>
      </c>
      <c r="G5958" s="275">
        <v>10</v>
      </c>
      <c r="H5958" s="275">
        <f>Animation!C71</f>
        <v>60</v>
      </c>
      <c r="I5958" s="275" t="s">
        <v>9803</v>
      </c>
      <c r="J5958" s="275">
        <f t="shared" si="89"/>
        <v>60</v>
      </c>
      <c r="K5958" s="277"/>
    </row>
    <row r="5959" spans="1:11" x14ac:dyDescent="0.15">
      <c r="A5959" s="274">
        <v>5958</v>
      </c>
      <c r="B5959" s="275" t="s">
        <v>9484</v>
      </c>
      <c r="C5959" s="275" t="s">
        <v>5826</v>
      </c>
      <c r="D5959" s="275">
        <v>10</v>
      </c>
      <c r="E5959" s="275">
        <v>10240</v>
      </c>
      <c r="F5959" s="275" t="s">
        <v>457</v>
      </c>
      <c r="G5959" s="275">
        <v>10</v>
      </c>
      <c r="H5959" s="275">
        <f>Animation!D71</f>
        <v>60</v>
      </c>
      <c r="I5959" s="275" t="s">
        <v>9804</v>
      </c>
      <c r="J5959" s="275">
        <f t="shared" si="89"/>
        <v>60</v>
      </c>
      <c r="K5959" s="277"/>
    </row>
    <row r="5960" spans="1:11" x14ac:dyDescent="0.15">
      <c r="A5960" s="274">
        <v>5959</v>
      </c>
      <c r="B5960" s="275" t="s">
        <v>9485</v>
      </c>
      <c r="C5960" s="275" t="s">
        <v>5826</v>
      </c>
      <c r="D5960" s="275">
        <v>10</v>
      </c>
      <c r="E5960" s="275">
        <v>10240</v>
      </c>
      <c r="F5960" s="275" t="s">
        <v>457</v>
      </c>
      <c r="G5960" s="275">
        <v>10</v>
      </c>
      <c r="H5960" s="275">
        <f>Animation!E71</f>
        <v>60</v>
      </c>
      <c r="I5960" s="275" t="s">
        <v>9805</v>
      </c>
      <c r="J5960" s="275">
        <f t="shared" si="89"/>
        <v>60</v>
      </c>
      <c r="K5960" s="277"/>
    </row>
    <row r="5961" spans="1:11" x14ac:dyDescent="0.15">
      <c r="A5961" s="274">
        <v>5960</v>
      </c>
      <c r="B5961" s="275" t="s">
        <v>9486</v>
      </c>
      <c r="C5961" s="275" t="s">
        <v>5826</v>
      </c>
      <c r="D5961" s="275">
        <v>10</v>
      </c>
      <c r="E5961" s="275">
        <v>10240</v>
      </c>
      <c r="F5961" s="275" t="s">
        <v>457</v>
      </c>
      <c r="G5961" s="275">
        <v>10</v>
      </c>
      <c r="H5961" s="275">
        <f>Animation!F71</f>
        <v>60</v>
      </c>
      <c r="I5961" s="275" t="s">
        <v>9806</v>
      </c>
      <c r="J5961" s="275">
        <f t="shared" si="89"/>
        <v>60</v>
      </c>
      <c r="K5961" s="277"/>
    </row>
    <row r="5962" spans="1:11" x14ac:dyDescent="0.15">
      <c r="A5962" s="274">
        <v>5961</v>
      </c>
      <c r="B5962" s="275" t="s">
        <v>9487</v>
      </c>
      <c r="C5962" s="275" t="s">
        <v>5826</v>
      </c>
      <c r="D5962" s="275">
        <v>10</v>
      </c>
      <c r="E5962" s="275">
        <v>10240</v>
      </c>
      <c r="F5962" s="275" t="s">
        <v>457</v>
      </c>
      <c r="G5962" s="275">
        <v>10</v>
      </c>
      <c r="H5962" s="275">
        <f>Animation!G71</f>
        <v>60</v>
      </c>
      <c r="I5962" s="275" t="s">
        <v>9807</v>
      </c>
      <c r="J5962" s="275">
        <f t="shared" si="89"/>
        <v>60</v>
      </c>
      <c r="K5962" s="277"/>
    </row>
    <row r="5963" spans="1:11" x14ac:dyDescent="0.15">
      <c r="A5963" s="274">
        <v>5962</v>
      </c>
      <c r="B5963" s="275" t="s">
        <v>9488</v>
      </c>
      <c r="C5963" s="275" t="s">
        <v>5826</v>
      </c>
      <c r="D5963" s="275">
        <v>10</v>
      </c>
      <c r="E5963" s="275">
        <v>10240</v>
      </c>
      <c r="F5963" s="275" t="s">
        <v>457</v>
      </c>
      <c r="G5963" s="275">
        <v>10</v>
      </c>
      <c r="H5963" s="275">
        <f>Animation!H71</f>
        <v>60</v>
      </c>
      <c r="I5963" s="275" t="s">
        <v>9808</v>
      </c>
      <c r="J5963" s="275">
        <f t="shared" si="89"/>
        <v>60</v>
      </c>
      <c r="K5963" s="277"/>
    </row>
    <row r="5964" spans="1:11" x14ac:dyDescent="0.15">
      <c r="A5964" s="274">
        <v>5963</v>
      </c>
      <c r="B5964" s="275" t="s">
        <v>9489</v>
      </c>
      <c r="C5964" s="275" t="s">
        <v>5826</v>
      </c>
      <c r="D5964" s="275">
        <v>10</v>
      </c>
      <c r="E5964" s="275">
        <v>10240</v>
      </c>
      <c r="F5964" s="275" t="s">
        <v>457</v>
      </c>
      <c r="G5964" s="275">
        <v>10</v>
      </c>
      <c r="H5964" s="275">
        <f>Animation!I71</f>
        <v>60</v>
      </c>
      <c r="I5964" s="275" t="s">
        <v>9809</v>
      </c>
      <c r="J5964" s="275">
        <f t="shared" si="89"/>
        <v>60</v>
      </c>
      <c r="K5964" s="277"/>
    </row>
    <row r="5965" spans="1:11" x14ac:dyDescent="0.15">
      <c r="A5965" s="274">
        <v>5964</v>
      </c>
      <c r="B5965" s="275" t="s">
        <v>9490</v>
      </c>
      <c r="C5965" s="275" t="s">
        <v>5826</v>
      </c>
      <c r="D5965" s="275">
        <v>10</v>
      </c>
      <c r="E5965" s="275">
        <v>10240</v>
      </c>
      <c r="F5965" s="275" t="s">
        <v>457</v>
      </c>
      <c r="G5965" s="275">
        <v>10</v>
      </c>
      <c r="H5965" s="275">
        <f>Animation!J71</f>
        <v>60</v>
      </c>
      <c r="I5965" s="275" t="s">
        <v>9810</v>
      </c>
      <c r="J5965" s="275">
        <f t="shared" si="89"/>
        <v>60</v>
      </c>
      <c r="K5965" s="277"/>
    </row>
    <row r="5966" spans="1:11" x14ac:dyDescent="0.15">
      <c r="A5966" s="274">
        <v>5965</v>
      </c>
      <c r="B5966" s="275" t="s">
        <v>9491</v>
      </c>
      <c r="C5966" s="275" t="s">
        <v>5826</v>
      </c>
      <c r="D5966" s="275">
        <v>10</v>
      </c>
      <c r="E5966" s="275">
        <v>10240</v>
      </c>
      <c r="F5966" s="275" t="s">
        <v>457</v>
      </c>
      <c r="G5966" s="275">
        <v>10</v>
      </c>
      <c r="H5966" s="275">
        <f>Animation!K71</f>
        <v>60</v>
      </c>
      <c r="I5966" s="275" t="s">
        <v>9811</v>
      </c>
      <c r="J5966" s="275">
        <f t="shared" si="89"/>
        <v>60</v>
      </c>
      <c r="K5966" s="277"/>
    </row>
    <row r="5967" spans="1:11" x14ac:dyDescent="0.15">
      <c r="A5967" s="274">
        <v>5966</v>
      </c>
      <c r="B5967" s="275" t="s">
        <v>9492</v>
      </c>
      <c r="C5967" s="275" t="s">
        <v>5826</v>
      </c>
      <c r="D5967" s="275">
        <v>10</v>
      </c>
      <c r="E5967" s="275">
        <v>10240</v>
      </c>
      <c r="F5967" s="275" t="s">
        <v>457</v>
      </c>
      <c r="G5967" s="275">
        <v>10</v>
      </c>
      <c r="H5967" s="275">
        <f>Animation!L71</f>
        <v>60</v>
      </c>
      <c r="I5967" s="275" t="s">
        <v>9812</v>
      </c>
      <c r="J5967" s="275">
        <f t="shared" si="89"/>
        <v>60</v>
      </c>
      <c r="K5967" s="277"/>
    </row>
    <row r="5968" spans="1:11" x14ac:dyDescent="0.15">
      <c r="A5968" s="274">
        <v>5967</v>
      </c>
      <c r="B5968" s="275" t="s">
        <v>9493</v>
      </c>
      <c r="C5968" s="275" t="s">
        <v>5826</v>
      </c>
      <c r="D5968" s="275">
        <v>10</v>
      </c>
      <c r="E5968" s="275">
        <v>10240</v>
      </c>
      <c r="F5968" s="275" t="s">
        <v>457</v>
      </c>
      <c r="G5968" s="275">
        <v>10</v>
      </c>
      <c r="H5968" s="275">
        <f>Animation!M71</f>
        <v>60</v>
      </c>
      <c r="I5968" s="275" t="s">
        <v>9813</v>
      </c>
      <c r="J5968" s="275">
        <f t="shared" si="89"/>
        <v>60</v>
      </c>
      <c r="K5968" s="277"/>
    </row>
    <row r="5969" spans="1:11" x14ac:dyDescent="0.15">
      <c r="A5969" s="274">
        <v>5968</v>
      </c>
      <c r="B5969" s="275" t="s">
        <v>9494</v>
      </c>
      <c r="C5969" s="275" t="s">
        <v>5826</v>
      </c>
      <c r="D5969" s="275">
        <v>10</v>
      </c>
      <c r="E5969" s="275">
        <v>10240</v>
      </c>
      <c r="F5969" s="275" t="s">
        <v>457</v>
      </c>
      <c r="G5969" s="275">
        <v>10</v>
      </c>
      <c r="H5969" s="275">
        <f>Animation!N71</f>
        <v>60</v>
      </c>
      <c r="I5969" s="275" t="s">
        <v>9814</v>
      </c>
      <c r="J5969" s="275">
        <f t="shared" si="89"/>
        <v>60</v>
      </c>
      <c r="K5969" s="277"/>
    </row>
    <row r="5970" spans="1:11" x14ac:dyDescent="0.15">
      <c r="A5970" s="274">
        <v>5969</v>
      </c>
      <c r="B5970" s="275" t="s">
        <v>9495</v>
      </c>
      <c r="C5970" s="275" t="s">
        <v>5826</v>
      </c>
      <c r="D5970" s="275">
        <v>10</v>
      </c>
      <c r="E5970" s="275">
        <v>10240</v>
      </c>
      <c r="F5970" s="275" t="s">
        <v>457</v>
      </c>
      <c r="G5970" s="275">
        <v>10</v>
      </c>
      <c r="H5970" s="275">
        <f>Animation!O71</f>
        <v>60</v>
      </c>
      <c r="I5970" s="275" t="s">
        <v>9815</v>
      </c>
      <c r="J5970" s="275">
        <f t="shared" si="89"/>
        <v>60</v>
      </c>
      <c r="K5970" s="277"/>
    </row>
    <row r="5971" spans="1:11" x14ac:dyDescent="0.15">
      <c r="A5971" s="274">
        <v>5970</v>
      </c>
      <c r="B5971" s="275" t="s">
        <v>9496</v>
      </c>
      <c r="C5971" s="275" t="s">
        <v>5826</v>
      </c>
      <c r="D5971" s="275">
        <v>10</v>
      </c>
      <c r="E5971" s="275">
        <v>10240</v>
      </c>
      <c r="F5971" s="275" t="s">
        <v>457</v>
      </c>
      <c r="G5971" s="275">
        <v>10</v>
      </c>
      <c r="H5971" s="275">
        <f>Animation!P71</f>
        <v>60</v>
      </c>
      <c r="I5971" s="275" t="s">
        <v>9816</v>
      </c>
      <c r="J5971" s="275">
        <f t="shared" si="89"/>
        <v>60</v>
      </c>
      <c r="K5971" s="277"/>
    </row>
    <row r="5972" spans="1:11" x14ac:dyDescent="0.15">
      <c r="A5972" s="274">
        <v>5971</v>
      </c>
      <c r="B5972" s="275" t="s">
        <v>9497</v>
      </c>
      <c r="C5972" s="275" t="s">
        <v>5826</v>
      </c>
      <c r="D5972" s="275">
        <v>10</v>
      </c>
      <c r="E5972" s="275">
        <v>10240</v>
      </c>
      <c r="F5972" s="275" t="s">
        <v>457</v>
      </c>
      <c r="G5972" s="275">
        <v>10</v>
      </c>
      <c r="H5972" s="275">
        <f>Animation!Q71</f>
        <v>60</v>
      </c>
      <c r="I5972" s="275" t="s">
        <v>9817</v>
      </c>
      <c r="J5972" s="275">
        <f t="shared" si="89"/>
        <v>60</v>
      </c>
      <c r="K5972" s="277"/>
    </row>
    <row r="5973" spans="1:11" x14ac:dyDescent="0.15">
      <c r="A5973" s="274">
        <v>5972</v>
      </c>
      <c r="B5973" s="275" t="s">
        <v>9498</v>
      </c>
      <c r="C5973" s="275" t="s">
        <v>5826</v>
      </c>
      <c r="D5973" s="275">
        <v>10</v>
      </c>
      <c r="E5973" s="275">
        <v>10240</v>
      </c>
      <c r="F5973" s="275" t="s">
        <v>457</v>
      </c>
      <c r="G5973" s="275">
        <v>10</v>
      </c>
      <c r="H5973" s="275">
        <f>Animation!B99</f>
        <v>60</v>
      </c>
      <c r="I5973" s="275" t="s">
        <v>9818</v>
      </c>
      <c r="J5973" s="275">
        <f t="shared" si="89"/>
        <v>60</v>
      </c>
      <c r="K5973" s="277"/>
    </row>
    <row r="5974" spans="1:11" x14ac:dyDescent="0.15">
      <c r="A5974" s="274">
        <v>5973</v>
      </c>
      <c r="B5974" s="275" t="s">
        <v>9499</v>
      </c>
      <c r="C5974" s="275" t="s">
        <v>5826</v>
      </c>
      <c r="D5974" s="275">
        <v>10</v>
      </c>
      <c r="E5974" s="275">
        <v>10240</v>
      </c>
      <c r="F5974" s="275" t="s">
        <v>457</v>
      </c>
      <c r="G5974" s="275">
        <v>10</v>
      </c>
      <c r="H5974" s="275">
        <f>Animation!C99</f>
        <v>60</v>
      </c>
      <c r="I5974" s="275" t="s">
        <v>9819</v>
      </c>
      <c r="J5974" s="275">
        <f t="shared" si="89"/>
        <v>60</v>
      </c>
      <c r="K5974" s="277"/>
    </row>
    <row r="5975" spans="1:11" x14ac:dyDescent="0.15">
      <c r="A5975" s="274">
        <v>5974</v>
      </c>
      <c r="B5975" s="275" t="s">
        <v>9500</v>
      </c>
      <c r="C5975" s="275" t="s">
        <v>5826</v>
      </c>
      <c r="D5975" s="275">
        <v>10</v>
      </c>
      <c r="E5975" s="275">
        <v>10240</v>
      </c>
      <c r="F5975" s="275" t="s">
        <v>457</v>
      </c>
      <c r="G5975" s="275">
        <v>10</v>
      </c>
      <c r="H5975" s="275">
        <f>Animation!D99</f>
        <v>60</v>
      </c>
      <c r="I5975" s="275" t="s">
        <v>9820</v>
      </c>
      <c r="J5975" s="275">
        <f t="shared" si="89"/>
        <v>60</v>
      </c>
      <c r="K5975" s="277"/>
    </row>
    <row r="5976" spans="1:11" x14ac:dyDescent="0.15">
      <c r="A5976" s="274">
        <v>5975</v>
      </c>
      <c r="B5976" s="275" t="s">
        <v>9501</v>
      </c>
      <c r="C5976" s="275" t="s">
        <v>5826</v>
      </c>
      <c r="D5976" s="275">
        <v>10</v>
      </c>
      <c r="E5976" s="275">
        <v>10240</v>
      </c>
      <c r="F5976" s="275" t="s">
        <v>457</v>
      </c>
      <c r="G5976" s="275">
        <v>10</v>
      </c>
      <c r="H5976" s="275">
        <f>Animation!E99</f>
        <v>60</v>
      </c>
      <c r="I5976" s="275" t="s">
        <v>9821</v>
      </c>
      <c r="J5976" s="275">
        <f t="shared" si="89"/>
        <v>60</v>
      </c>
      <c r="K5976" s="277"/>
    </row>
    <row r="5977" spans="1:11" x14ac:dyDescent="0.15">
      <c r="A5977" s="274">
        <v>5976</v>
      </c>
      <c r="B5977" s="275" t="s">
        <v>9502</v>
      </c>
      <c r="C5977" s="275" t="s">
        <v>5826</v>
      </c>
      <c r="D5977" s="275">
        <v>10</v>
      </c>
      <c r="E5977" s="275">
        <v>10240</v>
      </c>
      <c r="F5977" s="275" t="s">
        <v>457</v>
      </c>
      <c r="G5977" s="275">
        <v>10</v>
      </c>
      <c r="H5977" s="275">
        <f>Animation!F99</f>
        <v>60</v>
      </c>
      <c r="I5977" s="275" t="s">
        <v>9822</v>
      </c>
      <c r="J5977" s="275">
        <f t="shared" si="89"/>
        <v>60</v>
      </c>
      <c r="K5977" s="277"/>
    </row>
    <row r="5978" spans="1:11" x14ac:dyDescent="0.15">
      <c r="A5978" s="274">
        <v>5977</v>
      </c>
      <c r="B5978" s="275" t="s">
        <v>9503</v>
      </c>
      <c r="C5978" s="275" t="s">
        <v>5826</v>
      </c>
      <c r="D5978" s="275">
        <v>10</v>
      </c>
      <c r="E5978" s="275">
        <v>10240</v>
      </c>
      <c r="F5978" s="275" t="s">
        <v>457</v>
      </c>
      <c r="G5978" s="275">
        <v>10</v>
      </c>
      <c r="H5978" s="275">
        <f>Animation!G99</f>
        <v>60</v>
      </c>
      <c r="I5978" s="275" t="s">
        <v>9823</v>
      </c>
      <c r="J5978" s="275">
        <f t="shared" si="89"/>
        <v>60</v>
      </c>
      <c r="K5978" s="277"/>
    </row>
    <row r="5979" spans="1:11" x14ac:dyDescent="0.15">
      <c r="A5979" s="274">
        <v>5978</v>
      </c>
      <c r="B5979" s="275" t="s">
        <v>9504</v>
      </c>
      <c r="C5979" s="275" t="s">
        <v>5826</v>
      </c>
      <c r="D5979" s="275">
        <v>10</v>
      </c>
      <c r="E5979" s="275">
        <v>10240</v>
      </c>
      <c r="F5979" s="275" t="s">
        <v>457</v>
      </c>
      <c r="G5979" s="275">
        <v>10</v>
      </c>
      <c r="H5979" s="275">
        <f>Animation!H99</f>
        <v>60</v>
      </c>
      <c r="I5979" s="275" t="s">
        <v>9824</v>
      </c>
      <c r="J5979" s="275">
        <f t="shared" si="89"/>
        <v>60</v>
      </c>
      <c r="K5979" s="277"/>
    </row>
    <row r="5980" spans="1:11" x14ac:dyDescent="0.15">
      <c r="A5980" s="274">
        <v>5979</v>
      </c>
      <c r="B5980" s="275" t="s">
        <v>9505</v>
      </c>
      <c r="C5980" s="275" t="s">
        <v>5826</v>
      </c>
      <c r="D5980" s="275">
        <v>10</v>
      </c>
      <c r="E5980" s="275">
        <v>10240</v>
      </c>
      <c r="F5980" s="275" t="s">
        <v>457</v>
      </c>
      <c r="G5980" s="275">
        <v>10</v>
      </c>
      <c r="H5980" s="275">
        <f>Animation!I99</f>
        <v>60</v>
      </c>
      <c r="I5980" s="275" t="s">
        <v>9825</v>
      </c>
      <c r="J5980" s="275">
        <f t="shared" si="89"/>
        <v>60</v>
      </c>
      <c r="K5980" s="277"/>
    </row>
    <row r="5981" spans="1:11" x14ac:dyDescent="0.15">
      <c r="A5981" s="274">
        <v>5980</v>
      </c>
      <c r="B5981" s="275" t="s">
        <v>9506</v>
      </c>
      <c r="C5981" s="275" t="s">
        <v>5826</v>
      </c>
      <c r="D5981" s="275">
        <v>10</v>
      </c>
      <c r="E5981" s="275">
        <v>10240</v>
      </c>
      <c r="F5981" s="275" t="s">
        <v>457</v>
      </c>
      <c r="G5981" s="275">
        <v>10</v>
      </c>
      <c r="H5981" s="275">
        <f>Animation!J99</f>
        <v>60</v>
      </c>
      <c r="I5981" s="275" t="s">
        <v>9826</v>
      </c>
      <c r="J5981" s="275">
        <f t="shared" si="89"/>
        <v>60</v>
      </c>
      <c r="K5981" s="277"/>
    </row>
    <row r="5982" spans="1:11" x14ac:dyDescent="0.15">
      <c r="A5982" s="274">
        <v>5981</v>
      </c>
      <c r="B5982" s="275" t="s">
        <v>9507</v>
      </c>
      <c r="C5982" s="275" t="s">
        <v>5826</v>
      </c>
      <c r="D5982" s="275">
        <v>10</v>
      </c>
      <c r="E5982" s="275">
        <v>10240</v>
      </c>
      <c r="F5982" s="275" t="s">
        <v>457</v>
      </c>
      <c r="G5982" s="275">
        <v>10</v>
      </c>
      <c r="H5982" s="275">
        <f>Animation!K99</f>
        <v>60</v>
      </c>
      <c r="I5982" s="275" t="s">
        <v>9827</v>
      </c>
      <c r="J5982" s="275">
        <f t="shared" si="89"/>
        <v>60</v>
      </c>
      <c r="K5982" s="277"/>
    </row>
    <row r="5983" spans="1:11" x14ac:dyDescent="0.15">
      <c r="A5983" s="274">
        <v>5982</v>
      </c>
      <c r="B5983" s="275" t="s">
        <v>9508</v>
      </c>
      <c r="C5983" s="275" t="s">
        <v>5826</v>
      </c>
      <c r="D5983" s="275">
        <v>10</v>
      </c>
      <c r="E5983" s="275">
        <v>10240</v>
      </c>
      <c r="F5983" s="275" t="s">
        <v>457</v>
      </c>
      <c r="G5983" s="275">
        <v>10</v>
      </c>
      <c r="H5983" s="275">
        <f>Animation!L99</f>
        <v>60</v>
      </c>
      <c r="I5983" s="275" t="s">
        <v>9828</v>
      </c>
      <c r="J5983" s="275">
        <f t="shared" si="89"/>
        <v>60</v>
      </c>
      <c r="K5983" s="277"/>
    </row>
    <row r="5984" spans="1:11" x14ac:dyDescent="0.15">
      <c r="A5984" s="274">
        <v>5983</v>
      </c>
      <c r="B5984" s="275" t="s">
        <v>9509</v>
      </c>
      <c r="C5984" s="275" t="s">
        <v>5826</v>
      </c>
      <c r="D5984" s="275">
        <v>10</v>
      </c>
      <c r="E5984" s="275">
        <v>10240</v>
      </c>
      <c r="F5984" s="275" t="s">
        <v>457</v>
      </c>
      <c r="G5984" s="275">
        <v>10</v>
      </c>
      <c r="H5984" s="275">
        <f>Animation!M99</f>
        <v>60</v>
      </c>
      <c r="I5984" s="275" t="s">
        <v>9829</v>
      </c>
      <c r="J5984" s="275">
        <f t="shared" si="89"/>
        <v>60</v>
      </c>
      <c r="K5984" s="277"/>
    </row>
    <row r="5985" spans="1:11" x14ac:dyDescent="0.15">
      <c r="A5985" s="274">
        <v>5984</v>
      </c>
      <c r="B5985" s="275" t="s">
        <v>9510</v>
      </c>
      <c r="C5985" s="275" t="s">
        <v>5826</v>
      </c>
      <c r="D5985" s="275">
        <v>10</v>
      </c>
      <c r="E5985" s="275">
        <v>10240</v>
      </c>
      <c r="F5985" s="275" t="s">
        <v>457</v>
      </c>
      <c r="G5985" s="275">
        <v>10</v>
      </c>
      <c r="H5985" s="275">
        <f>Animation!N99</f>
        <v>60</v>
      </c>
      <c r="I5985" s="275" t="s">
        <v>9830</v>
      </c>
      <c r="J5985" s="275">
        <f t="shared" si="89"/>
        <v>60</v>
      </c>
      <c r="K5985" s="277"/>
    </row>
    <row r="5986" spans="1:11" x14ac:dyDescent="0.15">
      <c r="A5986" s="274">
        <v>5985</v>
      </c>
      <c r="B5986" s="275" t="s">
        <v>9511</v>
      </c>
      <c r="C5986" s="275" t="s">
        <v>5826</v>
      </c>
      <c r="D5986" s="275">
        <v>10</v>
      </c>
      <c r="E5986" s="275">
        <v>10240</v>
      </c>
      <c r="F5986" s="275" t="s">
        <v>457</v>
      </c>
      <c r="G5986" s="275">
        <v>10</v>
      </c>
      <c r="H5986" s="275">
        <f>Animation!O99</f>
        <v>60</v>
      </c>
      <c r="I5986" s="275" t="s">
        <v>9831</v>
      </c>
      <c r="J5986" s="275">
        <f t="shared" si="89"/>
        <v>60</v>
      </c>
      <c r="K5986" s="277"/>
    </row>
    <row r="5987" spans="1:11" x14ac:dyDescent="0.15">
      <c r="A5987" s="274">
        <v>5986</v>
      </c>
      <c r="B5987" s="275" t="s">
        <v>9512</v>
      </c>
      <c r="C5987" s="275" t="s">
        <v>5826</v>
      </c>
      <c r="D5987" s="275">
        <v>10</v>
      </c>
      <c r="E5987" s="275">
        <v>10240</v>
      </c>
      <c r="F5987" s="275" t="s">
        <v>457</v>
      </c>
      <c r="G5987" s="275">
        <v>10</v>
      </c>
      <c r="H5987" s="275">
        <f>Animation!P99</f>
        <v>60</v>
      </c>
      <c r="I5987" s="275" t="s">
        <v>9832</v>
      </c>
      <c r="J5987" s="275">
        <f t="shared" si="89"/>
        <v>60</v>
      </c>
      <c r="K5987" s="277"/>
    </row>
    <row r="5988" spans="1:11" x14ac:dyDescent="0.15">
      <c r="A5988" s="274">
        <v>5987</v>
      </c>
      <c r="B5988" s="275" t="s">
        <v>9513</v>
      </c>
      <c r="C5988" s="275" t="s">
        <v>5826</v>
      </c>
      <c r="D5988" s="275">
        <v>10</v>
      </c>
      <c r="E5988" s="275">
        <v>10240</v>
      </c>
      <c r="F5988" s="275" t="s">
        <v>457</v>
      </c>
      <c r="G5988" s="275">
        <v>10</v>
      </c>
      <c r="H5988" s="275">
        <f>Animation!Q99</f>
        <v>60</v>
      </c>
      <c r="I5988" s="275" t="s">
        <v>9833</v>
      </c>
      <c r="J5988" s="275">
        <f t="shared" si="89"/>
        <v>60</v>
      </c>
      <c r="K5988" s="277"/>
    </row>
    <row r="5989" spans="1:11" x14ac:dyDescent="0.15">
      <c r="A5989" s="274">
        <v>5988</v>
      </c>
      <c r="B5989" s="275" t="s">
        <v>9514</v>
      </c>
      <c r="C5989" s="275" t="s">
        <v>5826</v>
      </c>
      <c r="D5989" s="275">
        <v>10</v>
      </c>
      <c r="E5989" s="275">
        <v>10240</v>
      </c>
      <c r="F5989" s="275" t="s">
        <v>457</v>
      </c>
      <c r="G5989" s="275">
        <v>10</v>
      </c>
      <c r="H5989" s="275">
        <f>Animation!B16</f>
        <v>600</v>
      </c>
      <c r="I5989" s="275" t="s">
        <v>9834</v>
      </c>
      <c r="J5989" s="275">
        <f t="shared" si="89"/>
        <v>600</v>
      </c>
      <c r="K5989" s="277"/>
    </row>
    <row r="5990" spans="1:11" x14ac:dyDescent="0.15">
      <c r="A5990" s="274">
        <v>5989</v>
      </c>
      <c r="B5990" s="275" t="s">
        <v>9515</v>
      </c>
      <c r="C5990" s="275" t="s">
        <v>5826</v>
      </c>
      <c r="D5990" s="275">
        <v>10</v>
      </c>
      <c r="E5990" s="275">
        <v>10240</v>
      </c>
      <c r="F5990" s="275" t="s">
        <v>457</v>
      </c>
      <c r="G5990" s="275">
        <v>10</v>
      </c>
      <c r="H5990" s="275">
        <f>Animation!C16</f>
        <v>600</v>
      </c>
      <c r="I5990" s="275" t="s">
        <v>9835</v>
      </c>
      <c r="J5990" s="275">
        <f t="shared" si="89"/>
        <v>600</v>
      </c>
      <c r="K5990" s="277"/>
    </row>
    <row r="5991" spans="1:11" x14ac:dyDescent="0.15">
      <c r="A5991" s="274">
        <v>5990</v>
      </c>
      <c r="B5991" s="275" t="s">
        <v>9516</v>
      </c>
      <c r="C5991" s="275" t="s">
        <v>5826</v>
      </c>
      <c r="D5991" s="275">
        <v>10</v>
      </c>
      <c r="E5991" s="275">
        <v>10240</v>
      </c>
      <c r="F5991" s="275" t="s">
        <v>457</v>
      </c>
      <c r="G5991" s="275">
        <v>10</v>
      </c>
      <c r="H5991" s="275">
        <f>Animation!D16</f>
        <v>600</v>
      </c>
      <c r="I5991" s="275" t="s">
        <v>9836</v>
      </c>
      <c r="J5991" s="275">
        <f t="shared" si="89"/>
        <v>600</v>
      </c>
      <c r="K5991" s="277"/>
    </row>
    <row r="5992" spans="1:11" x14ac:dyDescent="0.15">
      <c r="A5992" s="274">
        <v>5991</v>
      </c>
      <c r="B5992" s="275" t="s">
        <v>9517</v>
      </c>
      <c r="C5992" s="275" t="s">
        <v>5826</v>
      </c>
      <c r="D5992" s="275">
        <v>10</v>
      </c>
      <c r="E5992" s="275">
        <v>10240</v>
      </c>
      <c r="F5992" s="275" t="s">
        <v>457</v>
      </c>
      <c r="G5992" s="275">
        <v>10</v>
      </c>
      <c r="H5992" s="275">
        <f>Animation!E16</f>
        <v>600</v>
      </c>
      <c r="I5992" s="275" t="s">
        <v>9837</v>
      </c>
      <c r="J5992" s="275">
        <f t="shared" si="89"/>
        <v>600</v>
      </c>
      <c r="K5992" s="277"/>
    </row>
    <row r="5993" spans="1:11" x14ac:dyDescent="0.15">
      <c r="A5993" s="274">
        <v>5992</v>
      </c>
      <c r="B5993" s="275" t="s">
        <v>9518</v>
      </c>
      <c r="C5993" s="275" t="s">
        <v>5826</v>
      </c>
      <c r="D5993" s="275">
        <v>10</v>
      </c>
      <c r="E5993" s="275">
        <v>10240</v>
      </c>
      <c r="F5993" s="275" t="s">
        <v>457</v>
      </c>
      <c r="G5993" s="275">
        <v>10</v>
      </c>
      <c r="H5993" s="275">
        <f>Animation!F16</f>
        <v>600</v>
      </c>
      <c r="I5993" s="275" t="s">
        <v>9838</v>
      </c>
      <c r="J5993" s="275">
        <f t="shared" si="89"/>
        <v>600</v>
      </c>
      <c r="K5993" s="277"/>
    </row>
    <row r="5994" spans="1:11" x14ac:dyDescent="0.15">
      <c r="A5994" s="274">
        <v>5993</v>
      </c>
      <c r="B5994" s="275" t="s">
        <v>9519</v>
      </c>
      <c r="C5994" s="275" t="s">
        <v>5826</v>
      </c>
      <c r="D5994" s="275">
        <v>10</v>
      </c>
      <c r="E5994" s="275">
        <v>10240</v>
      </c>
      <c r="F5994" s="275" t="s">
        <v>457</v>
      </c>
      <c r="G5994" s="275">
        <v>10</v>
      </c>
      <c r="H5994" s="275">
        <f>Animation!G16</f>
        <v>600</v>
      </c>
      <c r="I5994" s="275" t="s">
        <v>9839</v>
      </c>
      <c r="J5994" s="275">
        <f t="shared" si="89"/>
        <v>600</v>
      </c>
      <c r="K5994" s="277"/>
    </row>
    <row r="5995" spans="1:11" x14ac:dyDescent="0.15">
      <c r="A5995" s="274">
        <v>5994</v>
      </c>
      <c r="B5995" s="275" t="s">
        <v>9520</v>
      </c>
      <c r="C5995" s="275" t="s">
        <v>5826</v>
      </c>
      <c r="D5995" s="275">
        <v>10</v>
      </c>
      <c r="E5995" s="275">
        <v>10240</v>
      </c>
      <c r="F5995" s="275" t="s">
        <v>457</v>
      </c>
      <c r="G5995" s="275">
        <v>10</v>
      </c>
      <c r="H5995" s="275">
        <f>Animation!H16</f>
        <v>600</v>
      </c>
      <c r="I5995" s="275" t="s">
        <v>9840</v>
      </c>
      <c r="J5995" s="275">
        <f t="shared" si="89"/>
        <v>600</v>
      </c>
      <c r="K5995" s="277"/>
    </row>
    <row r="5996" spans="1:11" x14ac:dyDescent="0.15">
      <c r="A5996" s="274">
        <v>5995</v>
      </c>
      <c r="B5996" s="275" t="s">
        <v>9521</v>
      </c>
      <c r="C5996" s="275" t="s">
        <v>5826</v>
      </c>
      <c r="D5996" s="275">
        <v>10</v>
      </c>
      <c r="E5996" s="275">
        <v>10240</v>
      </c>
      <c r="F5996" s="275" t="s">
        <v>457</v>
      </c>
      <c r="G5996" s="275">
        <v>10</v>
      </c>
      <c r="H5996" s="275">
        <f>Animation!I16</f>
        <v>600</v>
      </c>
      <c r="I5996" s="275" t="s">
        <v>9841</v>
      </c>
      <c r="J5996" s="275">
        <f t="shared" si="89"/>
        <v>600</v>
      </c>
      <c r="K5996" s="277"/>
    </row>
    <row r="5997" spans="1:11" x14ac:dyDescent="0.15">
      <c r="A5997" s="274">
        <v>5996</v>
      </c>
      <c r="B5997" s="275" t="s">
        <v>9522</v>
      </c>
      <c r="C5997" s="275" t="s">
        <v>5826</v>
      </c>
      <c r="D5997" s="275">
        <v>10</v>
      </c>
      <c r="E5997" s="275">
        <v>10240</v>
      </c>
      <c r="F5997" s="275" t="s">
        <v>457</v>
      </c>
      <c r="G5997" s="275">
        <v>10</v>
      </c>
      <c r="H5997" s="275">
        <f>Animation!J16</f>
        <v>450</v>
      </c>
      <c r="I5997" s="275" t="s">
        <v>9842</v>
      </c>
      <c r="J5997" s="275">
        <f t="shared" si="89"/>
        <v>450</v>
      </c>
      <c r="K5997" s="277"/>
    </row>
    <row r="5998" spans="1:11" x14ac:dyDescent="0.15">
      <c r="A5998" s="274">
        <v>5997</v>
      </c>
      <c r="B5998" s="275" t="s">
        <v>9523</v>
      </c>
      <c r="C5998" s="275" t="s">
        <v>5826</v>
      </c>
      <c r="D5998" s="275">
        <v>10</v>
      </c>
      <c r="E5998" s="275">
        <v>10240</v>
      </c>
      <c r="F5998" s="275" t="s">
        <v>457</v>
      </c>
      <c r="G5998" s="275">
        <v>10</v>
      </c>
      <c r="H5998" s="275">
        <f>Animation!K16</f>
        <v>450</v>
      </c>
      <c r="I5998" s="275" t="s">
        <v>9843</v>
      </c>
      <c r="J5998" s="275">
        <f t="shared" si="89"/>
        <v>450</v>
      </c>
      <c r="K5998" s="277"/>
    </row>
    <row r="5999" spans="1:11" x14ac:dyDescent="0.15">
      <c r="A5999" s="274">
        <v>5998</v>
      </c>
      <c r="B5999" s="275" t="s">
        <v>9524</v>
      </c>
      <c r="C5999" s="275" t="s">
        <v>5826</v>
      </c>
      <c r="D5999" s="275">
        <v>10</v>
      </c>
      <c r="E5999" s="275">
        <v>10240</v>
      </c>
      <c r="F5999" s="275" t="s">
        <v>457</v>
      </c>
      <c r="G5999" s="275">
        <v>10</v>
      </c>
      <c r="H5999" s="275">
        <f>Animation!L16</f>
        <v>450</v>
      </c>
      <c r="I5999" s="275" t="s">
        <v>9844</v>
      </c>
      <c r="J5999" s="275">
        <f t="shared" si="89"/>
        <v>450</v>
      </c>
      <c r="K5999" s="277"/>
    </row>
    <row r="6000" spans="1:11" x14ac:dyDescent="0.15">
      <c r="A6000" s="274">
        <v>5999</v>
      </c>
      <c r="B6000" s="275" t="s">
        <v>9525</v>
      </c>
      <c r="C6000" s="275" t="s">
        <v>5826</v>
      </c>
      <c r="D6000" s="275">
        <v>10</v>
      </c>
      <c r="E6000" s="275">
        <v>10240</v>
      </c>
      <c r="F6000" s="275" t="s">
        <v>457</v>
      </c>
      <c r="G6000" s="275">
        <v>10</v>
      </c>
      <c r="H6000" s="275">
        <f>Animation!M16</f>
        <v>450</v>
      </c>
      <c r="I6000" s="275" t="s">
        <v>9845</v>
      </c>
      <c r="J6000" s="275">
        <f t="shared" si="89"/>
        <v>450</v>
      </c>
      <c r="K6000" s="277"/>
    </row>
    <row r="6001" spans="1:11" x14ac:dyDescent="0.15">
      <c r="A6001" s="274">
        <v>6000</v>
      </c>
      <c r="B6001" s="275" t="s">
        <v>9526</v>
      </c>
      <c r="C6001" s="275" t="s">
        <v>5826</v>
      </c>
      <c r="D6001" s="275">
        <v>10</v>
      </c>
      <c r="E6001" s="275">
        <v>10240</v>
      </c>
      <c r="F6001" s="275" t="s">
        <v>457</v>
      </c>
      <c r="G6001" s="275">
        <v>10</v>
      </c>
      <c r="H6001" s="275">
        <f>Animation!N16</f>
        <v>450</v>
      </c>
      <c r="I6001" s="275" t="s">
        <v>9846</v>
      </c>
      <c r="J6001" s="275">
        <f t="shared" si="89"/>
        <v>450</v>
      </c>
      <c r="K6001" s="277"/>
    </row>
    <row r="6002" spans="1:11" x14ac:dyDescent="0.15">
      <c r="A6002" s="274">
        <v>6001</v>
      </c>
      <c r="B6002" s="275" t="s">
        <v>9527</v>
      </c>
      <c r="C6002" s="275" t="s">
        <v>5826</v>
      </c>
      <c r="D6002" s="275">
        <v>10</v>
      </c>
      <c r="E6002" s="275">
        <v>10240</v>
      </c>
      <c r="F6002" s="275" t="s">
        <v>457</v>
      </c>
      <c r="G6002" s="275">
        <v>10</v>
      </c>
      <c r="H6002" s="275">
        <f>Animation!O16</f>
        <v>450</v>
      </c>
      <c r="I6002" s="275" t="s">
        <v>9847</v>
      </c>
      <c r="J6002" s="275">
        <f t="shared" si="89"/>
        <v>450</v>
      </c>
      <c r="K6002" s="277"/>
    </row>
    <row r="6003" spans="1:11" x14ac:dyDescent="0.15">
      <c r="A6003" s="274">
        <v>6002</v>
      </c>
      <c r="B6003" s="275" t="s">
        <v>9528</v>
      </c>
      <c r="C6003" s="275" t="s">
        <v>5826</v>
      </c>
      <c r="D6003" s="275">
        <v>10</v>
      </c>
      <c r="E6003" s="275">
        <v>10240</v>
      </c>
      <c r="F6003" s="275" t="s">
        <v>457</v>
      </c>
      <c r="G6003" s="275">
        <v>10</v>
      </c>
      <c r="H6003" s="275">
        <f>Animation!P16</f>
        <v>450</v>
      </c>
      <c r="I6003" s="275" t="s">
        <v>9848</v>
      </c>
      <c r="J6003" s="275">
        <f t="shared" si="89"/>
        <v>450</v>
      </c>
      <c r="K6003" s="277"/>
    </row>
    <row r="6004" spans="1:11" x14ac:dyDescent="0.15">
      <c r="A6004" s="274">
        <v>6003</v>
      </c>
      <c r="B6004" s="275" t="s">
        <v>9529</v>
      </c>
      <c r="C6004" s="275" t="s">
        <v>5826</v>
      </c>
      <c r="D6004" s="275">
        <v>10</v>
      </c>
      <c r="E6004" s="275">
        <v>10240</v>
      </c>
      <c r="F6004" s="275" t="s">
        <v>457</v>
      </c>
      <c r="G6004" s="275">
        <v>10</v>
      </c>
      <c r="H6004" s="275">
        <f>Animation!Q16</f>
        <v>450</v>
      </c>
      <c r="I6004" s="275" t="s">
        <v>9849</v>
      </c>
      <c r="J6004" s="275">
        <f t="shared" si="89"/>
        <v>450</v>
      </c>
      <c r="K6004" s="277"/>
    </row>
    <row r="6005" spans="1:11" x14ac:dyDescent="0.15">
      <c r="A6005" s="274">
        <v>6004</v>
      </c>
      <c r="B6005" s="275" t="s">
        <v>9530</v>
      </c>
      <c r="C6005" s="275" t="s">
        <v>5826</v>
      </c>
      <c r="D6005" s="275">
        <v>10</v>
      </c>
      <c r="E6005" s="275">
        <v>10240</v>
      </c>
      <c r="F6005" s="275" t="s">
        <v>457</v>
      </c>
      <c r="G6005" s="275">
        <v>10</v>
      </c>
      <c r="H6005" s="275">
        <f>Animation!B44</f>
        <v>450</v>
      </c>
      <c r="I6005" s="275" t="s">
        <v>9850</v>
      </c>
      <c r="J6005" s="275">
        <f t="shared" si="89"/>
        <v>450</v>
      </c>
      <c r="K6005" s="277"/>
    </row>
    <row r="6006" spans="1:11" x14ac:dyDescent="0.15">
      <c r="A6006" s="274">
        <v>6005</v>
      </c>
      <c r="B6006" s="275" t="s">
        <v>9531</v>
      </c>
      <c r="C6006" s="275" t="s">
        <v>5826</v>
      </c>
      <c r="D6006" s="275">
        <v>10</v>
      </c>
      <c r="E6006" s="275">
        <v>10240</v>
      </c>
      <c r="F6006" s="275" t="s">
        <v>457</v>
      </c>
      <c r="G6006" s="275">
        <v>10</v>
      </c>
      <c r="H6006" s="275">
        <f>Animation!C44</f>
        <v>450</v>
      </c>
      <c r="I6006" s="275" t="s">
        <v>9851</v>
      </c>
      <c r="J6006" s="275">
        <f t="shared" si="89"/>
        <v>450</v>
      </c>
      <c r="K6006" s="277"/>
    </row>
    <row r="6007" spans="1:11" x14ac:dyDescent="0.15">
      <c r="A6007" s="274">
        <v>6006</v>
      </c>
      <c r="B6007" s="275" t="s">
        <v>9532</v>
      </c>
      <c r="C6007" s="275" t="s">
        <v>5826</v>
      </c>
      <c r="D6007" s="275">
        <v>10</v>
      </c>
      <c r="E6007" s="275">
        <v>10240</v>
      </c>
      <c r="F6007" s="275" t="s">
        <v>457</v>
      </c>
      <c r="G6007" s="275">
        <v>10</v>
      </c>
      <c r="H6007" s="275">
        <f>Animation!D44</f>
        <v>450</v>
      </c>
      <c r="I6007" s="275" t="s">
        <v>9852</v>
      </c>
      <c r="J6007" s="275">
        <f t="shared" si="89"/>
        <v>450</v>
      </c>
      <c r="K6007" s="277"/>
    </row>
    <row r="6008" spans="1:11" x14ac:dyDescent="0.15">
      <c r="A6008" s="274">
        <v>6007</v>
      </c>
      <c r="B6008" s="275" t="s">
        <v>9533</v>
      </c>
      <c r="C6008" s="275" t="s">
        <v>5826</v>
      </c>
      <c r="D6008" s="275">
        <v>10</v>
      </c>
      <c r="E6008" s="275">
        <v>10240</v>
      </c>
      <c r="F6008" s="275" t="s">
        <v>457</v>
      </c>
      <c r="G6008" s="275">
        <v>10</v>
      </c>
      <c r="H6008" s="275">
        <f>Animation!E44</f>
        <v>450</v>
      </c>
      <c r="I6008" s="275" t="s">
        <v>9853</v>
      </c>
      <c r="J6008" s="275">
        <f t="shared" si="89"/>
        <v>450</v>
      </c>
      <c r="K6008" s="277"/>
    </row>
    <row r="6009" spans="1:11" x14ac:dyDescent="0.15">
      <c r="A6009" s="274">
        <v>6008</v>
      </c>
      <c r="B6009" s="275" t="s">
        <v>9534</v>
      </c>
      <c r="C6009" s="275" t="s">
        <v>5826</v>
      </c>
      <c r="D6009" s="275">
        <v>10</v>
      </c>
      <c r="E6009" s="275">
        <v>10240</v>
      </c>
      <c r="F6009" s="275" t="s">
        <v>457</v>
      </c>
      <c r="G6009" s="275">
        <v>10</v>
      </c>
      <c r="H6009" s="275">
        <f>Animation!F44</f>
        <v>450</v>
      </c>
      <c r="I6009" s="275" t="s">
        <v>9854</v>
      </c>
      <c r="J6009" s="275">
        <f t="shared" si="89"/>
        <v>450</v>
      </c>
      <c r="K6009" s="277"/>
    </row>
    <row r="6010" spans="1:11" x14ac:dyDescent="0.15">
      <c r="A6010" s="274">
        <v>6009</v>
      </c>
      <c r="B6010" s="275" t="s">
        <v>9535</v>
      </c>
      <c r="C6010" s="275" t="s">
        <v>5826</v>
      </c>
      <c r="D6010" s="275">
        <v>10</v>
      </c>
      <c r="E6010" s="275">
        <v>10240</v>
      </c>
      <c r="F6010" s="275" t="s">
        <v>457</v>
      </c>
      <c r="G6010" s="275">
        <v>10</v>
      </c>
      <c r="H6010" s="275">
        <f>Animation!G44</f>
        <v>450</v>
      </c>
      <c r="I6010" s="275" t="s">
        <v>9855</v>
      </c>
      <c r="J6010" s="275">
        <f t="shared" si="89"/>
        <v>450</v>
      </c>
      <c r="K6010" s="277"/>
    </row>
    <row r="6011" spans="1:11" x14ac:dyDescent="0.15">
      <c r="A6011" s="274">
        <v>6010</v>
      </c>
      <c r="B6011" s="275" t="s">
        <v>9536</v>
      </c>
      <c r="C6011" s="275" t="s">
        <v>5826</v>
      </c>
      <c r="D6011" s="275">
        <v>10</v>
      </c>
      <c r="E6011" s="275">
        <v>10240</v>
      </c>
      <c r="F6011" s="275" t="s">
        <v>457</v>
      </c>
      <c r="G6011" s="275">
        <v>10</v>
      </c>
      <c r="H6011" s="275">
        <f>Animation!H44</f>
        <v>450</v>
      </c>
      <c r="I6011" s="275" t="s">
        <v>9856</v>
      </c>
      <c r="J6011" s="275">
        <f t="shared" si="89"/>
        <v>450</v>
      </c>
      <c r="K6011" s="277"/>
    </row>
    <row r="6012" spans="1:11" x14ac:dyDescent="0.15">
      <c r="A6012" s="274">
        <v>6011</v>
      </c>
      <c r="B6012" s="275" t="s">
        <v>9537</v>
      </c>
      <c r="C6012" s="275" t="s">
        <v>5826</v>
      </c>
      <c r="D6012" s="275">
        <v>10</v>
      </c>
      <c r="E6012" s="275">
        <v>10240</v>
      </c>
      <c r="F6012" s="275" t="s">
        <v>457</v>
      </c>
      <c r="G6012" s="275">
        <v>10</v>
      </c>
      <c r="H6012" s="275">
        <f>Animation!I44</f>
        <v>450</v>
      </c>
      <c r="I6012" s="275" t="s">
        <v>9857</v>
      </c>
      <c r="J6012" s="275">
        <f t="shared" si="89"/>
        <v>450</v>
      </c>
      <c r="K6012" s="277"/>
    </row>
    <row r="6013" spans="1:11" x14ac:dyDescent="0.15">
      <c r="A6013" s="274">
        <v>6012</v>
      </c>
      <c r="B6013" s="275" t="s">
        <v>9538</v>
      </c>
      <c r="C6013" s="275" t="s">
        <v>5826</v>
      </c>
      <c r="D6013" s="275">
        <v>10</v>
      </c>
      <c r="E6013" s="275">
        <v>10240</v>
      </c>
      <c r="F6013" s="275" t="s">
        <v>457</v>
      </c>
      <c r="G6013" s="275">
        <v>10</v>
      </c>
      <c r="H6013" s="275">
        <f>Animation!J44</f>
        <v>450</v>
      </c>
      <c r="I6013" s="275" t="s">
        <v>9858</v>
      </c>
      <c r="J6013" s="275">
        <f t="shared" si="89"/>
        <v>450</v>
      </c>
      <c r="K6013" s="277"/>
    </row>
    <row r="6014" spans="1:11" x14ac:dyDescent="0.15">
      <c r="A6014" s="274">
        <v>6013</v>
      </c>
      <c r="B6014" s="275" t="s">
        <v>9539</v>
      </c>
      <c r="C6014" s="275" t="s">
        <v>5826</v>
      </c>
      <c r="D6014" s="275">
        <v>10</v>
      </c>
      <c r="E6014" s="275">
        <v>10240</v>
      </c>
      <c r="F6014" s="275" t="s">
        <v>457</v>
      </c>
      <c r="G6014" s="275">
        <v>10</v>
      </c>
      <c r="H6014" s="275">
        <f>Animation!K44</f>
        <v>450</v>
      </c>
      <c r="I6014" s="275" t="s">
        <v>9859</v>
      </c>
      <c r="J6014" s="275">
        <f t="shared" si="89"/>
        <v>450</v>
      </c>
      <c r="K6014" s="277"/>
    </row>
    <row r="6015" spans="1:11" x14ac:dyDescent="0.15">
      <c r="A6015" s="274">
        <v>6014</v>
      </c>
      <c r="B6015" s="275" t="s">
        <v>9540</v>
      </c>
      <c r="C6015" s="275" t="s">
        <v>5826</v>
      </c>
      <c r="D6015" s="275">
        <v>10</v>
      </c>
      <c r="E6015" s="275">
        <v>10240</v>
      </c>
      <c r="F6015" s="275" t="s">
        <v>457</v>
      </c>
      <c r="G6015" s="275">
        <v>10</v>
      </c>
      <c r="H6015" s="275">
        <f>Animation!L44</f>
        <v>450</v>
      </c>
      <c r="I6015" s="275" t="s">
        <v>9860</v>
      </c>
      <c r="J6015" s="275">
        <f t="shared" si="89"/>
        <v>450</v>
      </c>
      <c r="K6015" s="277"/>
    </row>
    <row r="6016" spans="1:11" x14ac:dyDescent="0.15">
      <c r="A6016" s="274">
        <v>6015</v>
      </c>
      <c r="B6016" s="275" t="s">
        <v>9541</v>
      </c>
      <c r="C6016" s="275" t="s">
        <v>5826</v>
      </c>
      <c r="D6016" s="275">
        <v>10</v>
      </c>
      <c r="E6016" s="275">
        <v>10240</v>
      </c>
      <c r="F6016" s="275" t="s">
        <v>457</v>
      </c>
      <c r="G6016" s="275">
        <v>10</v>
      </c>
      <c r="H6016" s="275">
        <f>Animation!M44</f>
        <v>450</v>
      </c>
      <c r="I6016" s="275" t="s">
        <v>9861</v>
      </c>
      <c r="J6016" s="275">
        <f t="shared" si="89"/>
        <v>450</v>
      </c>
      <c r="K6016" s="277"/>
    </row>
    <row r="6017" spans="1:11" x14ac:dyDescent="0.15">
      <c r="A6017" s="274">
        <v>6016</v>
      </c>
      <c r="B6017" s="275" t="s">
        <v>9542</v>
      </c>
      <c r="C6017" s="275" t="s">
        <v>5826</v>
      </c>
      <c r="D6017" s="275">
        <v>10</v>
      </c>
      <c r="E6017" s="275">
        <v>10240</v>
      </c>
      <c r="F6017" s="275" t="s">
        <v>457</v>
      </c>
      <c r="G6017" s="275">
        <v>10</v>
      </c>
      <c r="H6017" s="275">
        <f>Animation!N44</f>
        <v>450</v>
      </c>
      <c r="I6017" s="275" t="s">
        <v>9862</v>
      </c>
      <c r="J6017" s="275">
        <f t="shared" si="89"/>
        <v>450</v>
      </c>
      <c r="K6017" s="277"/>
    </row>
    <row r="6018" spans="1:11" x14ac:dyDescent="0.15">
      <c r="A6018" s="274">
        <v>6017</v>
      </c>
      <c r="B6018" s="275" t="s">
        <v>9543</v>
      </c>
      <c r="C6018" s="275" t="s">
        <v>5826</v>
      </c>
      <c r="D6018" s="275">
        <v>10</v>
      </c>
      <c r="E6018" s="275">
        <v>10240</v>
      </c>
      <c r="F6018" s="275" t="s">
        <v>457</v>
      </c>
      <c r="G6018" s="275">
        <v>10</v>
      </c>
      <c r="H6018" s="275">
        <f>Animation!O44</f>
        <v>450</v>
      </c>
      <c r="I6018" s="275" t="s">
        <v>9863</v>
      </c>
      <c r="J6018" s="275">
        <f t="shared" si="89"/>
        <v>450</v>
      </c>
      <c r="K6018" s="277"/>
    </row>
    <row r="6019" spans="1:11" x14ac:dyDescent="0.15">
      <c r="A6019" s="274">
        <v>6018</v>
      </c>
      <c r="B6019" s="275" t="s">
        <v>9544</v>
      </c>
      <c r="C6019" s="275" t="s">
        <v>5826</v>
      </c>
      <c r="D6019" s="275">
        <v>10</v>
      </c>
      <c r="E6019" s="275">
        <v>10240</v>
      </c>
      <c r="F6019" s="275" t="s">
        <v>457</v>
      </c>
      <c r="G6019" s="275">
        <v>10</v>
      </c>
      <c r="H6019" s="275">
        <f>Animation!P44</f>
        <v>450</v>
      </c>
      <c r="I6019" s="275" t="s">
        <v>9864</v>
      </c>
      <c r="J6019" s="275">
        <f t="shared" si="89"/>
        <v>450</v>
      </c>
      <c r="K6019" s="277"/>
    </row>
    <row r="6020" spans="1:11" x14ac:dyDescent="0.15">
      <c r="A6020" s="274">
        <v>6019</v>
      </c>
      <c r="B6020" s="275" t="s">
        <v>9545</v>
      </c>
      <c r="C6020" s="275" t="s">
        <v>5826</v>
      </c>
      <c r="D6020" s="275">
        <v>10</v>
      </c>
      <c r="E6020" s="275">
        <v>10240</v>
      </c>
      <c r="F6020" s="275" t="s">
        <v>457</v>
      </c>
      <c r="G6020" s="275">
        <v>10</v>
      </c>
      <c r="H6020" s="275">
        <f>Animation!Q44</f>
        <v>450</v>
      </c>
      <c r="I6020" s="275" t="s">
        <v>9865</v>
      </c>
      <c r="J6020" s="275">
        <f t="shared" si="89"/>
        <v>450</v>
      </c>
      <c r="K6020" s="277"/>
    </row>
    <row r="6021" spans="1:11" x14ac:dyDescent="0.15">
      <c r="A6021" s="274">
        <v>6020</v>
      </c>
      <c r="B6021" s="275" t="s">
        <v>9546</v>
      </c>
      <c r="C6021" s="275" t="s">
        <v>5826</v>
      </c>
      <c r="D6021" s="275">
        <v>10</v>
      </c>
      <c r="E6021" s="275">
        <v>10240</v>
      </c>
      <c r="F6021" s="275" t="s">
        <v>457</v>
      </c>
      <c r="G6021" s="275">
        <v>10</v>
      </c>
      <c r="H6021" s="275">
        <f>Animation!B72</f>
        <v>450</v>
      </c>
      <c r="I6021" s="275" t="s">
        <v>9866</v>
      </c>
      <c r="J6021" s="275">
        <f t="shared" si="89"/>
        <v>450</v>
      </c>
      <c r="K6021" s="277"/>
    </row>
    <row r="6022" spans="1:11" x14ac:dyDescent="0.15">
      <c r="A6022" s="274">
        <v>6021</v>
      </c>
      <c r="B6022" s="275" t="s">
        <v>9547</v>
      </c>
      <c r="C6022" s="275" t="s">
        <v>5826</v>
      </c>
      <c r="D6022" s="275">
        <v>10</v>
      </c>
      <c r="E6022" s="275">
        <v>10240</v>
      </c>
      <c r="F6022" s="275" t="s">
        <v>457</v>
      </c>
      <c r="G6022" s="275">
        <v>10</v>
      </c>
      <c r="H6022" s="275">
        <f>Animation!C72</f>
        <v>450</v>
      </c>
      <c r="I6022" s="275" t="s">
        <v>9867</v>
      </c>
      <c r="J6022" s="275">
        <f t="shared" si="89"/>
        <v>450</v>
      </c>
      <c r="K6022" s="277"/>
    </row>
    <row r="6023" spans="1:11" x14ac:dyDescent="0.15">
      <c r="A6023" s="274">
        <v>6022</v>
      </c>
      <c r="B6023" s="275" t="s">
        <v>9548</v>
      </c>
      <c r="C6023" s="275" t="s">
        <v>5826</v>
      </c>
      <c r="D6023" s="275">
        <v>10</v>
      </c>
      <c r="E6023" s="275">
        <v>10240</v>
      </c>
      <c r="F6023" s="275" t="s">
        <v>457</v>
      </c>
      <c r="G6023" s="275">
        <v>10</v>
      </c>
      <c r="H6023" s="275">
        <f>Animation!D72</f>
        <v>450</v>
      </c>
      <c r="I6023" s="275" t="s">
        <v>9868</v>
      </c>
      <c r="J6023" s="275">
        <f t="shared" si="89"/>
        <v>450</v>
      </c>
      <c r="K6023" s="277"/>
    </row>
    <row r="6024" spans="1:11" x14ac:dyDescent="0.15">
      <c r="A6024" s="274">
        <v>6023</v>
      </c>
      <c r="B6024" s="275" t="s">
        <v>9549</v>
      </c>
      <c r="C6024" s="275" t="s">
        <v>5826</v>
      </c>
      <c r="D6024" s="275">
        <v>10</v>
      </c>
      <c r="E6024" s="275">
        <v>10240</v>
      </c>
      <c r="F6024" s="275" t="s">
        <v>457</v>
      </c>
      <c r="G6024" s="275">
        <v>10</v>
      </c>
      <c r="H6024" s="275">
        <f>Animation!E72</f>
        <v>450</v>
      </c>
      <c r="I6024" s="275" t="s">
        <v>9869</v>
      </c>
      <c r="J6024" s="275">
        <f t="shared" si="89"/>
        <v>450</v>
      </c>
      <c r="K6024" s="277"/>
    </row>
    <row r="6025" spans="1:11" x14ac:dyDescent="0.15">
      <c r="A6025" s="274">
        <v>6024</v>
      </c>
      <c r="B6025" s="275" t="s">
        <v>9550</v>
      </c>
      <c r="C6025" s="275" t="s">
        <v>5826</v>
      </c>
      <c r="D6025" s="275">
        <v>10</v>
      </c>
      <c r="E6025" s="275">
        <v>10240</v>
      </c>
      <c r="F6025" s="275" t="s">
        <v>457</v>
      </c>
      <c r="G6025" s="275">
        <v>10</v>
      </c>
      <c r="H6025" s="275">
        <f>Animation!F72</f>
        <v>450</v>
      </c>
      <c r="I6025" s="275" t="s">
        <v>9870</v>
      </c>
      <c r="J6025" s="275">
        <f t="shared" si="89"/>
        <v>450</v>
      </c>
      <c r="K6025" s="277"/>
    </row>
    <row r="6026" spans="1:11" x14ac:dyDescent="0.15">
      <c r="A6026" s="274">
        <v>6025</v>
      </c>
      <c r="B6026" s="275" t="s">
        <v>9551</v>
      </c>
      <c r="C6026" s="275" t="s">
        <v>5826</v>
      </c>
      <c r="D6026" s="275">
        <v>10</v>
      </c>
      <c r="E6026" s="275">
        <v>10240</v>
      </c>
      <c r="F6026" s="275" t="s">
        <v>457</v>
      </c>
      <c r="G6026" s="275">
        <v>10</v>
      </c>
      <c r="H6026" s="275">
        <f>Animation!G72</f>
        <v>450</v>
      </c>
      <c r="I6026" s="275" t="s">
        <v>9871</v>
      </c>
      <c r="J6026" s="275">
        <f t="shared" si="89"/>
        <v>450</v>
      </c>
      <c r="K6026" s="277"/>
    </row>
    <row r="6027" spans="1:11" x14ac:dyDescent="0.15">
      <c r="A6027" s="274">
        <v>6026</v>
      </c>
      <c r="B6027" s="275" t="s">
        <v>9552</v>
      </c>
      <c r="C6027" s="275" t="s">
        <v>5826</v>
      </c>
      <c r="D6027" s="275">
        <v>10</v>
      </c>
      <c r="E6027" s="275">
        <v>10240</v>
      </c>
      <c r="F6027" s="275" t="s">
        <v>457</v>
      </c>
      <c r="G6027" s="275">
        <v>10</v>
      </c>
      <c r="H6027" s="275">
        <f>Animation!H72</f>
        <v>450</v>
      </c>
      <c r="I6027" s="275" t="s">
        <v>9872</v>
      </c>
      <c r="J6027" s="275">
        <f t="shared" si="89"/>
        <v>450</v>
      </c>
      <c r="K6027" s="277"/>
    </row>
    <row r="6028" spans="1:11" x14ac:dyDescent="0.15">
      <c r="A6028" s="274">
        <v>6027</v>
      </c>
      <c r="B6028" s="275" t="s">
        <v>9553</v>
      </c>
      <c r="C6028" s="275" t="s">
        <v>5826</v>
      </c>
      <c r="D6028" s="275">
        <v>10</v>
      </c>
      <c r="E6028" s="275">
        <v>10240</v>
      </c>
      <c r="F6028" s="275" t="s">
        <v>457</v>
      </c>
      <c r="G6028" s="275">
        <v>10</v>
      </c>
      <c r="H6028" s="275">
        <f>Animation!I72</f>
        <v>450</v>
      </c>
      <c r="I6028" s="275" t="s">
        <v>9873</v>
      </c>
      <c r="J6028" s="275">
        <f t="shared" si="89"/>
        <v>450</v>
      </c>
      <c r="K6028" s="277"/>
    </row>
    <row r="6029" spans="1:11" x14ac:dyDescent="0.15">
      <c r="A6029" s="274">
        <v>6028</v>
      </c>
      <c r="B6029" s="275" t="s">
        <v>9554</v>
      </c>
      <c r="C6029" s="275" t="s">
        <v>5826</v>
      </c>
      <c r="D6029" s="275">
        <v>10</v>
      </c>
      <c r="E6029" s="275">
        <v>10240</v>
      </c>
      <c r="F6029" s="275" t="s">
        <v>457</v>
      </c>
      <c r="G6029" s="275">
        <v>10</v>
      </c>
      <c r="H6029" s="275">
        <f>Animation!J72</f>
        <v>450</v>
      </c>
      <c r="I6029" s="275" t="s">
        <v>9874</v>
      </c>
      <c r="J6029" s="275">
        <f t="shared" si="89"/>
        <v>450</v>
      </c>
      <c r="K6029" s="277"/>
    </row>
    <row r="6030" spans="1:11" x14ac:dyDescent="0.15">
      <c r="A6030" s="274">
        <v>6029</v>
      </c>
      <c r="B6030" s="275" t="s">
        <v>9555</v>
      </c>
      <c r="C6030" s="275" t="s">
        <v>5826</v>
      </c>
      <c r="D6030" s="275">
        <v>10</v>
      </c>
      <c r="E6030" s="275">
        <v>10240</v>
      </c>
      <c r="F6030" s="275" t="s">
        <v>457</v>
      </c>
      <c r="G6030" s="275">
        <v>10</v>
      </c>
      <c r="H6030" s="275">
        <f>Animation!K72</f>
        <v>450</v>
      </c>
      <c r="I6030" s="275" t="s">
        <v>9875</v>
      </c>
      <c r="J6030" s="275">
        <f t="shared" si="89"/>
        <v>450</v>
      </c>
      <c r="K6030" s="277"/>
    </row>
    <row r="6031" spans="1:11" x14ac:dyDescent="0.15">
      <c r="A6031" s="274">
        <v>6030</v>
      </c>
      <c r="B6031" s="275" t="s">
        <v>9556</v>
      </c>
      <c r="C6031" s="275" t="s">
        <v>5826</v>
      </c>
      <c r="D6031" s="275">
        <v>10</v>
      </c>
      <c r="E6031" s="275">
        <v>10240</v>
      </c>
      <c r="F6031" s="275" t="s">
        <v>457</v>
      </c>
      <c r="G6031" s="275">
        <v>10</v>
      </c>
      <c r="H6031" s="275">
        <f>Animation!L72</f>
        <v>450</v>
      </c>
      <c r="I6031" s="275" t="s">
        <v>9876</v>
      </c>
      <c r="J6031" s="275">
        <f t="shared" si="89"/>
        <v>450</v>
      </c>
      <c r="K6031" s="277"/>
    </row>
    <row r="6032" spans="1:11" x14ac:dyDescent="0.15">
      <c r="A6032" s="274">
        <v>6031</v>
      </c>
      <c r="B6032" s="275" t="s">
        <v>9557</v>
      </c>
      <c r="C6032" s="275" t="s">
        <v>5826</v>
      </c>
      <c r="D6032" s="275">
        <v>10</v>
      </c>
      <c r="E6032" s="275">
        <v>10240</v>
      </c>
      <c r="F6032" s="275" t="s">
        <v>457</v>
      </c>
      <c r="G6032" s="275">
        <v>10</v>
      </c>
      <c r="H6032" s="275">
        <f>Animation!M72</f>
        <v>450</v>
      </c>
      <c r="I6032" s="275" t="s">
        <v>9877</v>
      </c>
      <c r="J6032" s="275">
        <f t="shared" si="89"/>
        <v>450</v>
      </c>
      <c r="K6032" s="277"/>
    </row>
    <row r="6033" spans="1:11" x14ac:dyDescent="0.15">
      <c r="A6033" s="274">
        <v>6032</v>
      </c>
      <c r="B6033" s="275" t="s">
        <v>9558</v>
      </c>
      <c r="C6033" s="275" t="s">
        <v>5826</v>
      </c>
      <c r="D6033" s="275">
        <v>10</v>
      </c>
      <c r="E6033" s="275">
        <v>10240</v>
      </c>
      <c r="F6033" s="275" t="s">
        <v>457</v>
      </c>
      <c r="G6033" s="275">
        <v>10</v>
      </c>
      <c r="H6033" s="275">
        <f>Animation!N72</f>
        <v>450</v>
      </c>
      <c r="I6033" s="275" t="s">
        <v>9878</v>
      </c>
      <c r="J6033" s="275">
        <f t="shared" si="89"/>
        <v>450</v>
      </c>
      <c r="K6033" s="277"/>
    </row>
    <row r="6034" spans="1:11" x14ac:dyDescent="0.15">
      <c r="A6034" s="274">
        <v>6033</v>
      </c>
      <c r="B6034" s="275" t="s">
        <v>9559</v>
      </c>
      <c r="C6034" s="275" t="s">
        <v>5826</v>
      </c>
      <c r="D6034" s="275">
        <v>10</v>
      </c>
      <c r="E6034" s="275">
        <v>10240</v>
      </c>
      <c r="F6034" s="275" t="s">
        <v>457</v>
      </c>
      <c r="G6034" s="275">
        <v>10</v>
      </c>
      <c r="H6034" s="275">
        <f>Animation!O72</f>
        <v>450</v>
      </c>
      <c r="I6034" s="275" t="s">
        <v>9879</v>
      </c>
      <c r="J6034" s="275">
        <f t="shared" si="89"/>
        <v>450</v>
      </c>
      <c r="K6034" s="277"/>
    </row>
    <row r="6035" spans="1:11" x14ac:dyDescent="0.15">
      <c r="A6035" s="274">
        <v>6034</v>
      </c>
      <c r="B6035" s="275" t="s">
        <v>9560</v>
      </c>
      <c r="C6035" s="275" t="s">
        <v>5826</v>
      </c>
      <c r="D6035" s="275">
        <v>10</v>
      </c>
      <c r="E6035" s="275">
        <v>10240</v>
      </c>
      <c r="F6035" s="275" t="s">
        <v>457</v>
      </c>
      <c r="G6035" s="275">
        <v>10</v>
      </c>
      <c r="H6035" s="275">
        <f>Animation!P72</f>
        <v>450</v>
      </c>
      <c r="I6035" s="275" t="s">
        <v>9880</v>
      </c>
      <c r="J6035" s="275">
        <f t="shared" si="89"/>
        <v>450</v>
      </c>
      <c r="K6035" s="277"/>
    </row>
    <row r="6036" spans="1:11" x14ac:dyDescent="0.15">
      <c r="A6036" s="274">
        <v>6035</v>
      </c>
      <c r="B6036" s="275" t="s">
        <v>9561</v>
      </c>
      <c r="C6036" s="275" t="s">
        <v>5826</v>
      </c>
      <c r="D6036" s="275">
        <v>10</v>
      </c>
      <c r="E6036" s="275">
        <v>10240</v>
      </c>
      <c r="F6036" s="275" t="s">
        <v>457</v>
      </c>
      <c r="G6036" s="275">
        <v>10</v>
      </c>
      <c r="H6036" s="275">
        <f>Animation!Q72</f>
        <v>450</v>
      </c>
      <c r="I6036" s="275" t="s">
        <v>9881</v>
      </c>
      <c r="J6036" s="275">
        <f t="shared" si="89"/>
        <v>450</v>
      </c>
      <c r="K6036" s="277"/>
    </row>
    <row r="6037" spans="1:11" x14ac:dyDescent="0.15">
      <c r="A6037" s="274">
        <v>6036</v>
      </c>
      <c r="B6037" s="275" t="s">
        <v>9562</v>
      </c>
      <c r="C6037" s="275" t="s">
        <v>5826</v>
      </c>
      <c r="D6037" s="275">
        <v>10</v>
      </c>
      <c r="E6037" s="275">
        <v>10240</v>
      </c>
      <c r="F6037" s="275" t="s">
        <v>457</v>
      </c>
      <c r="G6037" s="275">
        <v>10</v>
      </c>
      <c r="H6037" s="275">
        <f>Animation!B100</f>
        <v>450</v>
      </c>
      <c r="I6037" s="275" t="s">
        <v>9882</v>
      </c>
      <c r="J6037" s="275">
        <f t="shared" si="89"/>
        <v>450</v>
      </c>
      <c r="K6037" s="277"/>
    </row>
    <row r="6038" spans="1:11" x14ac:dyDescent="0.15">
      <c r="A6038" s="274">
        <v>6037</v>
      </c>
      <c r="B6038" s="275" t="s">
        <v>9563</v>
      </c>
      <c r="C6038" s="275" t="s">
        <v>5826</v>
      </c>
      <c r="D6038" s="275">
        <v>10</v>
      </c>
      <c r="E6038" s="275">
        <v>10240</v>
      </c>
      <c r="F6038" s="275" t="s">
        <v>457</v>
      </c>
      <c r="G6038" s="275">
        <v>10</v>
      </c>
      <c r="H6038" s="275">
        <f>Animation!C100</f>
        <v>450</v>
      </c>
      <c r="I6038" s="275" t="s">
        <v>9883</v>
      </c>
      <c r="J6038" s="275">
        <f t="shared" si="89"/>
        <v>450</v>
      </c>
      <c r="K6038" s="277"/>
    </row>
    <row r="6039" spans="1:11" x14ac:dyDescent="0.15">
      <c r="A6039" s="274">
        <v>6038</v>
      </c>
      <c r="B6039" s="275" t="s">
        <v>9564</v>
      </c>
      <c r="C6039" s="275" t="s">
        <v>5826</v>
      </c>
      <c r="D6039" s="275">
        <v>10</v>
      </c>
      <c r="E6039" s="275">
        <v>10240</v>
      </c>
      <c r="F6039" s="275" t="s">
        <v>457</v>
      </c>
      <c r="G6039" s="275">
        <v>10</v>
      </c>
      <c r="H6039" s="275">
        <f>Animation!D100</f>
        <v>450</v>
      </c>
      <c r="I6039" s="275" t="s">
        <v>9884</v>
      </c>
      <c r="J6039" s="275">
        <f t="shared" si="89"/>
        <v>450</v>
      </c>
      <c r="K6039" s="277"/>
    </row>
    <row r="6040" spans="1:11" x14ac:dyDescent="0.15">
      <c r="A6040" s="274">
        <v>6039</v>
      </c>
      <c r="B6040" s="275" t="s">
        <v>9565</v>
      </c>
      <c r="C6040" s="275" t="s">
        <v>5826</v>
      </c>
      <c r="D6040" s="275">
        <v>10</v>
      </c>
      <c r="E6040" s="275">
        <v>10240</v>
      </c>
      <c r="F6040" s="275" t="s">
        <v>457</v>
      </c>
      <c r="G6040" s="275">
        <v>10</v>
      </c>
      <c r="H6040" s="275">
        <f>Animation!E100</f>
        <v>450</v>
      </c>
      <c r="I6040" s="275" t="s">
        <v>9885</v>
      </c>
      <c r="J6040" s="275">
        <f t="shared" si="89"/>
        <v>450</v>
      </c>
      <c r="K6040" s="277"/>
    </row>
    <row r="6041" spans="1:11" x14ac:dyDescent="0.15">
      <c r="A6041" s="274">
        <v>6040</v>
      </c>
      <c r="B6041" s="275" t="s">
        <v>9566</v>
      </c>
      <c r="C6041" s="275" t="s">
        <v>5826</v>
      </c>
      <c r="D6041" s="275">
        <v>10</v>
      </c>
      <c r="E6041" s="275">
        <v>10240</v>
      </c>
      <c r="F6041" s="275" t="s">
        <v>457</v>
      </c>
      <c r="G6041" s="275">
        <v>10</v>
      </c>
      <c r="H6041" s="275">
        <f>Animation!F100</f>
        <v>450</v>
      </c>
      <c r="I6041" s="275" t="s">
        <v>9886</v>
      </c>
      <c r="J6041" s="275">
        <f t="shared" si="89"/>
        <v>450</v>
      </c>
      <c r="K6041" s="277"/>
    </row>
    <row r="6042" spans="1:11" x14ac:dyDescent="0.15">
      <c r="A6042" s="274">
        <v>6041</v>
      </c>
      <c r="B6042" s="275" t="s">
        <v>9567</v>
      </c>
      <c r="C6042" s="275" t="s">
        <v>5826</v>
      </c>
      <c r="D6042" s="275">
        <v>10</v>
      </c>
      <c r="E6042" s="275">
        <v>10240</v>
      </c>
      <c r="F6042" s="275" t="s">
        <v>457</v>
      </c>
      <c r="G6042" s="275">
        <v>10</v>
      </c>
      <c r="H6042" s="275">
        <f>Animation!G100</f>
        <v>450</v>
      </c>
      <c r="I6042" s="275" t="s">
        <v>9887</v>
      </c>
      <c r="J6042" s="275">
        <f t="shared" si="89"/>
        <v>450</v>
      </c>
      <c r="K6042" s="277"/>
    </row>
    <row r="6043" spans="1:11" x14ac:dyDescent="0.15">
      <c r="A6043" s="274">
        <v>6042</v>
      </c>
      <c r="B6043" s="275" t="s">
        <v>9568</v>
      </c>
      <c r="C6043" s="275" t="s">
        <v>5826</v>
      </c>
      <c r="D6043" s="275">
        <v>10</v>
      </c>
      <c r="E6043" s="275">
        <v>10240</v>
      </c>
      <c r="F6043" s="275" t="s">
        <v>457</v>
      </c>
      <c r="G6043" s="275">
        <v>10</v>
      </c>
      <c r="H6043" s="275">
        <f>Animation!H100</f>
        <v>450</v>
      </c>
      <c r="I6043" s="275" t="s">
        <v>9888</v>
      </c>
      <c r="J6043" s="275">
        <f t="shared" si="89"/>
        <v>450</v>
      </c>
      <c r="K6043" s="277"/>
    </row>
    <row r="6044" spans="1:11" x14ac:dyDescent="0.15">
      <c r="A6044" s="274">
        <v>6043</v>
      </c>
      <c r="B6044" s="275" t="s">
        <v>9569</v>
      </c>
      <c r="C6044" s="275" t="s">
        <v>5826</v>
      </c>
      <c r="D6044" s="275">
        <v>10</v>
      </c>
      <c r="E6044" s="275">
        <v>10240</v>
      </c>
      <c r="F6044" s="275" t="s">
        <v>457</v>
      </c>
      <c r="G6044" s="275">
        <v>10</v>
      </c>
      <c r="H6044" s="275">
        <f>Animation!I100</f>
        <v>450</v>
      </c>
      <c r="I6044" s="275" t="s">
        <v>9889</v>
      </c>
      <c r="J6044" s="275">
        <f t="shared" si="89"/>
        <v>450</v>
      </c>
      <c r="K6044" s="277"/>
    </row>
    <row r="6045" spans="1:11" x14ac:dyDescent="0.15">
      <c r="A6045" s="274">
        <v>6044</v>
      </c>
      <c r="B6045" s="275" t="s">
        <v>9570</v>
      </c>
      <c r="C6045" s="275" t="s">
        <v>5826</v>
      </c>
      <c r="D6045" s="275">
        <v>10</v>
      </c>
      <c r="E6045" s="275">
        <v>10240</v>
      </c>
      <c r="F6045" s="275" t="s">
        <v>457</v>
      </c>
      <c r="G6045" s="275">
        <v>10</v>
      </c>
      <c r="H6045" s="275">
        <f>Animation!J100</f>
        <v>450</v>
      </c>
      <c r="I6045" s="275" t="s">
        <v>9890</v>
      </c>
      <c r="J6045" s="275">
        <f t="shared" si="89"/>
        <v>450</v>
      </c>
      <c r="K6045" s="277"/>
    </row>
    <row r="6046" spans="1:11" x14ac:dyDescent="0.15">
      <c r="A6046" s="274">
        <v>6045</v>
      </c>
      <c r="B6046" s="275" t="s">
        <v>9571</v>
      </c>
      <c r="C6046" s="275" t="s">
        <v>5826</v>
      </c>
      <c r="D6046" s="275">
        <v>10</v>
      </c>
      <c r="E6046" s="275">
        <v>10240</v>
      </c>
      <c r="F6046" s="275" t="s">
        <v>457</v>
      </c>
      <c r="G6046" s="275">
        <v>10</v>
      </c>
      <c r="H6046" s="275">
        <f>Animation!K100</f>
        <v>450</v>
      </c>
      <c r="I6046" s="275" t="s">
        <v>9891</v>
      </c>
      <c r="J6046" s="275">
        <f t="shared" si="89"/>
        <v>450</v>
      </c>
      <c r="K6046" s="277"/>
    </row>
    <row r="6047" spans="1:11" x14ac:dyDescent="0.15">
      <c r="A6047" s="274">
        <v>6046</v>
      </c>
      <c r="B6047" s="275" t="s">
        <v>9572</v>
      </c>
      <c r="C6047" s="275" t="s">
        <v>5826</v>
      </c>
      <c r="D6047" s="275">
        <v>10</v>
      </c>
      <c r="E6047" s="275">
        <v>10240</v>
      </c>
      <c r="F6047" s="275" t="s">
        <v>457</v>
      </c>
      <c r="G6047" s="275">
        <v>10</v>
      </c>
      <c r="H6047" s="275">
        <f>Animation!L100</f>
        <v>450</v>
      </c>
      <c r="I6047" s="275" t="s">
        <v>9892</v>
      </c>
      <c r="J6047" s="275">
        <f t="shared" si="89"/>
        <v>450</v>
      </c>
      <c r="K6047" s="277"/>
    </row>
    <row r="6048" spans="1:11" x14ac:dyDescent="0.15">
      <c r="A6048" s="274">
        <v>6047</v>
      </c>
      <c r="B6048" s="275" t="s">
        <v>9573</v>
      </c>
      <c r="C6048" s="275" t="s">
        <v>5826</v>
      </c>
      <c r="D6048" s="275">
        <v>10</v>
      </c>
      <c r="E6048" s="275">
        <v>10240</v>
      </c>
      <c r="F6048" s="275" t="s">
        <v>457</v>
      </c>
      <c r="G6048" s="275">
        <v>10</v>
      </c>
      <c r="H6048" s="275">
        <f>Animation!M100</f>
        <v>450</v>
      </c>
      <c r="I6048" s="275" t="s">
        <v>9893</v>
      </c>
      <c r="J6048" s="275">
        <f t="shared" si="89"/>
        <v>450</v>
      </c>
      <c r="K6048" s="277"/>
    </row>
    <row r="6049" spans="1:11" x14ac:dyDescent="0.15">
      <c r="A6049" s="274">
        <v>6048</v>
      </c>
      <c r="B6049" s="275" t="s">
        <v>9574</v>
      </c>
      <c r="C6049" s="275" t="s">
        <v>5826</v>
      </c>
      <c r="D6049" s="275">
        <v>10</v>
      </c>
      <c r="E6049" s="275">
        <v>10240</v>
      </c>
      <c r="F6049" s="275" t="s">
        <v>457</v>
      </c>
      <c r="G6049" s="275">
        <v>10</v>
      </c>
      <c r="H6049" s="275">
        <f>Animation!N100</f>
        <v>450</v>
      </c>
      <c r="I6049" s="275" t="s">
        <v>9894</v>
      </c>
      <c r="J6049" s="275">
        <f t="shared" si="89"/>
        <v>450</v>
      </c>
      <c r="K6049" s="277"/>
    </row>
    <row r="6050" spans="1:11" x14ac:dyDescent="0.15">
      <c r="A6050" s="274">
        <v>6049</v>
      </c>
      <c r="B6050" s="275" t="s">
        <v>9575</v>
      </c>
      <c r="C6050" s="275" t="s">
        <v>5826</v>
      </c>
      <c r="D6050" s="275">
        <v>10</v>
      </c>
      <c r="E6050" s="275">
        <v>10240</v>
      </c>
      <c r="F6050" s="275" t="s">
        <v>457</v>
      </c>
      <c r="G6050" s="275">
        <v>10</v>
      </c>
      <c r="H6050" s="275">
        <f>Animation!O100</f>
        <v>450</v>
      </c>
      <c r="I6050" s="275" t="s">
        <v>9895</v>
      </c>
      <c r="J6050" s="275">
        <f t="shared" si="89"/>
        <v>450</v>
      </c>
      <c r="K6050" s="277"/>
    </row>
    <row r="6051" spans="1:11" x14ac:dyDescent="0.15">
      <c r="A6051" s="274">
        <v>6050</v>
      </c>
      <c r="B6051" s="275" t="s">
        <v>9576</v>
      </c>
      <c r="C6051" s="275" t="s">
        <v>5826</v>
      </c>
      <c r="D6051" s="275">
        <v>10</v>
      </c>
      <c r="E6051" s="275">
        <v>10240</v>
      </c>
      <c r="F6051" s="275" t="s">
        <v>457</v>
      </c>
      <c r="G6051" s="275">
        <v>10</v>
      </c>
      <c r="H6051" s="275">
        <f>Animation!P100</f>
        <v>450</v>
      </c>
      <c r="I6051" s="275" t="s">
        <v>9896</v>
      </c>
      <c r="J6051" s="275">
        <f t="shared" si="89"/>
        <v>450</v>
      </c>
      <c r="K6051" s="277"/>
    </row>
    <row r="6052" spans="1:11" x14ac:dyDescent="0.15">
      <c r="A6052" s="274">
        <v>6051</v>
      </c>
      <c r="B6052" s="275" t="s">
        <v>9577</v>
      </c>
      <c r="C6052" s="275" t="s">
        <v>5826</v>
      </c>
      <c r="D6052" s="275">
        <v>10</v>
      </c>
      <c r="E6052" s="275">
        <v>10240</v>
      </c>
      <c r="F6052" s="275" t="s">
        <v>457</v>
      </c>
      <c r="G6052" s="275">
        <v>10</v>
      </c>
      <c r="H6052" s="275">
        <f>Animation!Q100</f>
        <v>450</v>
      </c>
      <c r="I6052" s="275" t="s">
        <v>9897</v>
      </c>
      <c r="J6052" s="275">
        <f t="shared" ref="J6052:J6115" si="90">H6052</f>
        <v>450</v>
      </c>
      <c r="K6052" s="277"/>
    </row>
    <row r="6053" spans="1:11" x14ac:dyDescent="0.15">
      <c r="A6053" s="274">
        <v>6052</v>
      </c>
      <c r="B6053" s="275" t="s">
        <v>9578</v>
      </c>
      <c r="C6053" s="275" t="s">
        <v>5826</v>
      </c>
      <c r="D6053" s="275">
        <v>10</v>
      </c>
      <c r="E6053" s="275">
        <v>10240</v>
      </c>
      <c r="F6053" s="275" t="s">
        <v>457</v>
      </c>
      <c r="G6053" s="275">
        <v>10</v>
      </c>
      <c r="H6053" s="275">
        <f>Animation!B17</f>
        <v>300</v>
      </c>
      <c r="I6053" s="275" t="s">
        <v>9898</v>
      </c>
      <c r="J6053" s="275">
        <f t="shared" si="90"/>
        <v>300</v>
      </c>
      <c r="K6053" s="277"/>
    </row>
    <row r="6054" spans="1:11" x14ac:dyDescent="0.15">
      <c r="A6054" s="274">
        <v>6053</v>
      </c>
      <c r="B6054" s="275" t="s">
        <v>9579</v>
      </c>
      <c r="C6054" s="275" t="s">
        <v>5826</v>
      </c>
      <c r="D6054" s="275">
        <v>10</v>
      </c>
      <c r="E6054" s="275">
        <v>10240</v>
      </c>
      <c r="F6054" s="275" t="s">
        <v>457</v>
      </c>
      <c r="G6054" s="275">
        <v>10</v>
      </c>
      <c r="H6054" s="275">
        <f>Animation!C17</f>
        <v>150</v>
      </c>
      <c r="I6054" s="275" t="s">
        <v>9899</v>
      </c>
      <c r="J6054" s="275">
        <f t="shared" si="90"/>
        <v>150</v>
      </c>
      <c r="K6054" s="277"/>
    </row>
    <row r="6055" spans="1:11" x14ac:dyDescent="0.15">
      <c r="A6055" s="274">
        <v>6054</v>
      </c>
      <c r="B6055" s="275" t="s">
        <v>9580</v>
      </c>
      <c r="C6055" s="275" t="s">
        <v>5826</v>
      </c>
      <c r="D6055" s="275">
        <v>10</v>
      </c>
      <c r="E6055" s="275">
        <v>10240</v>
      </c>
      <c r="F6055" s="275" t="s">
        <v>457</v>
      </c>
      <c r="G6055" s="275">
        <v>10</v>
      </c>
      <c r="H6055" s="275">
        <f>Animation!D17</f>
        <v>150</v>
      </c>
      <c r="I6055" s="275" t="s">
        <v>9900</v>
      </c>
      <c r="J6055" s="275">
        <f t="shared" si="90"/>
        <v>150</v>
      </c>
      <c r="K6055" s="277"/>
    </row>
    <row r="6056" spans="1:11" x14ac:dyDescent="0.15">
      <c r="A6056" s="274">
        <v>6055</v>
      </c>
      <c r="B6056" s="275" t="s">
        <v>9581</v>
      </c>
      <c r="C6056" s="275" t="s">
        <v>5826</v>
      </c>
      <c r="D6056" s="275">
        <v>10</v>
      </c>
      <c r="E6056" s="275">
        <v>10240</v>
      </c>
      <c r="F6056" s="275" t="s">
        <v>457</v>
      </c>
      <c r="G6056" s="275">
        <v>10</v>
      </c>
      <c r="H6056" s="275">
        <f>Animation!E17</f>
        <v>150</v>
      </c>
      <c r="I6056" s="275" t="s">
        <v>9901</v>
      </c>
      <c r="J6056" s="275">
        <f t="shared" si="90"/>
        <v>150</v>
      </c>
      <c r="K6056" s="277"/>
    </row>
    <row r="6057" spans="1:11" x14ac:dyDescent="0.15">
      <c r="A6057" s="274">
        <v>6056</v>
      </c>
      <c r="B6057" s="275" t="s">
        <v>9582</v>
      </c>
      <c r="C6057" s="275" t="s">
        <v>5826</v>
      </c>
      <c r="D6057" s="275">
        <v>10</v>
      </c>
      <c r="E6057" s="275">
        <v>10240</v>
      </c>
      <c r="F6057" s="275" t="s">
        <v>457</v>
      </c>
      <c r="G6057" s="275">
        <v>10</v>
      </c>
      <c r="H6057" s="275">
        <f>Animation!F17</f>
        <v>150</v>
      </c>
      <c r="I6057" s="275" t="s">
        <v>9902</v>
      </c>
      <c r="J6057" s="275">
        <f t="shared" si="90"/>
        <v>150</v>
      </c>
      <c r="K6057" s="277"/>
    </row>
    <row r="6058" spans="1:11" x14ac:dyDescent="0.15">
      <c r="A6058" s="274">
        <v>6057</v>
      </c>
      <c r="B6058" s="275" t="s">
        <v>9583</v>
      </c>
      <c r="C6058" s="275" t="s">
        <v>5826</v>
      </c>
      <c r="D6058" s="275">
        <v>10</v>
      </c>
      <c r="E6058" s="275">
        <v>10240</v>
      </c>
      <c r="F6058" s="275" t="s">
        <v>457</v>
      </c>
      <c r="G6058" s="275">
        <v>10</v>
      </c>
      <c r="H6058" s="275">
        <f>Animation!G17</f>
        <v>150</v>
      </c>
      <c r="I6058" s="275" t="s">
        <v>9903</v>
      </c>
      <c r="J6058" s="275">
        <f t="shared" si="90"/>
        <v>150</v>
      </c>
      <c r="K6058" s="277"/>
    </row>
    <row r="6059" spans="1:11" x14ac:dyDescent="0.15">
      <c r="A6059" s="274">
        <v>6058</v>
      </c>
      <c r="B6059" s="275" t="s">
        <v>9584</v>
      </c>
      <c r="C6059" s="275" t="s">
        <v>5826</v>
      </c>
      <c r="D6059" s="275">
        <v>10</v>
      </c>
      <c r="E6059" s="275">
        <v>10240</v>
      </c>
      <c r="F6059" s="275" t="s">
        <v>457</v>
      </c>
      <c r="G6059" s="275">
        <v>10</v>
      </c>
      <c r="H6059" s="275">
        <f>Animation!H17</f>
        <v>150</v>
      </c>
      <c r="I6059" s="275" t="s">
        <v>9904</v>
      </c>
      <c r="J6059" s="275">
        <f t="shared" si="90"/>
        <v>150</v>
      </c>
      <c r="K6059" s="277"/>
    </row>
    <row r="6060" spans="1:11" x14ac:dyDescent="0.15">
      <c r="A6060" s="274">
        <v>6059</v>
      </c>
      <c r="B6060" s="275" t="s">
        <v>9585</v>
      </c>
      <c r="C6060" s="275" t="s">
        <v>5826</v>
      </c>
      <c r="D6060" s="275">
        <v>10</v>
      </c>
      <c r="E6060" s="275">
        <v>10240</v>
      </c>
      <c r="F6060" s="275" t="s">
        <v>457</v>
      </c>
      <c r="G6060" s="275">
        <v>10</v>
      </c>
      <c r="H6060" s="275">
        <f>Animation!I17</f>
        <v>150</v>
      </c>
      <c r="I6060" s="275" t="s">
        <v>9905</v>
      </c>
      <c r="J6060" s="275">
        <f t="shared" si="90"/>
        <v>150</v>
      </c>
      <c r="K6060" s="277"/>
    </row>
    <row r="6061" spans="1:11" x14ac:dyDescent="0.15">
      <c r="A6061" s="274">
        <v>6060</v>
      </c>
      <c r="B6061" s="275" t="s">
        <v>9586</v>
      </c>
      <c r="C6061" s="275" t="s">
        <v>5826</v>
      </c>
      <c r="D6061" s="275">
        <v>10</v>
      </c>
      <c r="E6061" s="275">
        <v>10240</v>
      </c>
      <c r="F6061" s="275" t="s">
        <v>457</v>
      </c>
      <c r="G6061" s="275">
        <v>10</v>
      </c>
      <c r="H6061" s="275">
        <f>Animation!J17</f>
        <v>150</v>
      </c>
      <c r="I6061" s="275" t="s">
        <v>9906</v>
      </c>
      <c r="J6061" s="275">
        <f t="shared" si="90"/>
        <v>150</v>
      </c>
      <c r="K6061" s="277"/>
    </row>
    <row r="6062" spans="1:11" x14ac:dyDescent="0.15">
      <c r="A6062" s="274">
        <v>6061</v>
      </c>
      <c r="B6062" s="275" t="s">
        <v>9587</v>
      </c>
      <c r="C6062" s="275" t="s">
        <v>5826</v>
      </c>
      <c r="D6062" s="275">
        <v>10</v>
      </c>
      <c r="E6062" s="275">
        <v>10240</v>
      </c>
      <c r="F6062" s="275" t="s">
        <v>457</v>
      </c>
      <c r="G6062" s="275">
        <v>10</v>
      </c>
      <c r="H6062" s="275">
        <f>Animation!K17</f>
        <v>150</v>
      </c>
      <c r="I6062" s="275" t="s">
        <v>9907</v>
      </c>
      <c r="J6062" s="275">
        <f t="shared" si="90"/>
        <v>150</v>
      </c>
      <c r="K6062" s="277"/>
    </row>
    <row r="6063" spans="1:11" x14ac:dyDescent="0.15">
      <c r="A6063" s="274">
        <v>6062</v>
      </c>
      <c r="B6063" s="275" t="s">
        <v>9588</v>
      </c>
      <c r="C6063" s="275" t="s">
        <v>5826</v>
      </c>
      <c r="D6063" s="275">
        <v>10</v>
      </c>
      <c r="E6063" s="275">
        <v>10240</v>
      </c>
      <c r="F6063" s="275" t="s">
        <v>457</v>
      </c>
      <c r="G6063" s="275">
        <v>10</v>
      </c>
      <c r="H6063" s="275">
        <f>Animation!L17</f>
        <v>150</v>
      </c>
      <c r="I6063" s="275" t="s">
        <v>9908</v>
      </c>
      <c r="J6063" s="275">
        <f t="shared" si="90"/>
        <v>150</v>
      </c>
      <c r="K6063" s="277"/>
    </row>
    <row r="6064" spans="1:11" x14ac:dyDescent="0.15">
      <c r="A6064" s="274">
        <v>6063</v>
      </c>
      <c r="B6064" s="275" t="s">
        <v>9589</v>
      </c>
      <c r="C6064" s="275" t="s">
        <v>5826</v>
      </c>
      <c r="D6064" s="275">
        <v>10</v>
      </c>
      <c r="E6064" s="275">
        <v>10240</v>
      </c>
      <c r="F6064" s="275" t="s">
        <v>457</v>
      </c>
      <c r="G6064" s="275">
        <v>10</v>
      </c>
      <c r="H6064" s="275">
        <f>Animation!M17</f>
        <v>150</v>
      </c>
      <c r="I6064" s="275" t="s">
        <v>9909</v>
      </c>
      <c r="J6064" s="275">
        <f t="shared" si="90"/>
        <v>150</v>
      </c>
      <c r="K6064" s="277"/>
    </row>
    <row r="6065" spans="1:11" x14ac:dyDescent="0.15">
      <c r="A6065" s="274">
        <v>6064</v>
      </c>
      <c r="B6065" s="275" t="s">
        <v>9590</v>
      </c>
      <c r="C6065" s="275" t="s">
        <v>5826</v>
      </c>
      <c r="D6065" s="275">
        <v>10</v>
      </c>
      <c r="E6065" s="275">
        <v>10240</v>
      </c>
      <c r="F6065" s="275" t="s">
        <v>457</v>
      </c>
      <c r="G6065" s="275">
        <v>10</v>
      </c>
      <c r="H6065" s="275">
        <f>Animation!N17</f>
        <v>150</v>
      </c>
      <c r="I6065" s="275" t="s">
        <v>9910</v>
      </c>
      <c r="J6065" s="275">
        <f t="shared" si="90"/>
        <v>150</v>
      </c>
      <c r="K6065" s="277"/>
    </row>
    <row r="6066" spans="1:11" x14ac:dyDescent="0.15">
      <c r="A6066" s="274">
        <v>6065</v>
      </c>
      <c r="B6066" s="275" t="s">
        <v>9591</v>
      </c>
      <c r="C6066" s="275" t="s">
        <v>5826</v>
      </c>
      <c r="D6066" s="275">
        <v>10</v>
      </c>
      <c r="E6066" s="275">
        <v>10240</v>
      </c>
      <c r="F6066" s="275" t="s">
        <v>457</v>
      </c>
      <c r="G6066" s="275">
        <v>10</v>
      </c>
      <c r="H6066" s="275">
        <f>Animation!O17</f>
        <v>150</v>
      </c>
      <c r="I6066" s="275" t="s">
        <v>9911</v>
      </c>
      <c r="J6066" s="275">
        <f t="shared" si="90"/>
        <v>150</v>
      </c>
      <c r="K6066" s="277"/>
    </row>
    <row r="6067" spans="1:11" x14ac:dyDescent="0.15">
      <c r="A6067" s="274">
        <v>6066</v>
      </c>
      <c r="B6067" s="275" t="s">
        <v>9592</v>
      </c>
      <c r="C6067" s="275" t="s">
        <v>5826</v>
      </c>
      <c r="D6067" s="275">
        <v>10</v>
      </c>
      <c r="E6067" s="275">
        <v>10240</v>
      </c>
      <c r="F6067" s="275" t="s">
        <v>457</v>
      </c>
      <c r="G6067" s="275">
        <v>10</v>
      </c>
      <c r="H6067" s="275">
        <f>Animation!P17</f>
        <v>150</v>
      </c>
      <c r="I6067" s="275" t="s">
        <v>9912</v>
      </c>
      <c r="J6067" s="275">
        <f t="shared" si="90"/>
        <v>150</v>
      </c>
      <c r="K6067" s="277"/>
    </row>
    <row r="6068" spans="1:11" x14ac:dyDescent="0.15">
      <c r="A6068" s="274">
        <v>6067</v>
      </c>
      <c r="B6068" s="275" t="s">
        <v>9593</v>
      </c>
      <c r="C6068" s="275" t="s">
        <v>5826</v>
      </c>
      <c r="D6068" s="275">
        <v>10</v>
      </c>
      <c r="E6068" s="275">
        <v>10240</v>
      </c>
      <c r="F6068" s="275" t="s">
        <v>457</v>
      </c>
      <c r="G6068" s="275">
        <v>10</v>
      </c>
      <c r="H6068" s="275">
        <f>Animation!Q17</f>
        <v>150</v>
      </c>
      <c r="I6068" s="275" t="s">
        <v>9913</v>
      </c>
      <c r="J6068" s="275">
        <f t="shared" si="90"/>
        <v>150</v>
      </c>
      <c r="K6068" s="277"/>
    </row>
    <row r="6069" spans="1:11" x14ac:dyDescent="0.15">
      <c r="A6069" s="274">
        <v>6068</v>
      </c>
      <c r="B6069" s="275" t="s">
        <v>9594</v>
      </c>
      <c r="C6069" s="275" t="s">
        <v>5826</v>
      </c>
      <c r="D6069" s="275">
        <v>10</v>
      </c>
      <c r="E6069" s="275">
        <v>10240</v>
      </c>
      <c r="F6069" s="275" t="s">
        <v>457</v>
      </c>
      <c r="G6069" s="275">
        <v>10</v>
      </c>
      <c r="H6069" s="275">
        <f>Animation!B45</f>
        <v>150</v>
      </c>
      <c r="I6069" s="275" t="s">
        <v>9914</v>
      </c>
      <c r="J6069" s="275">
        <f t="shared" si="90"/>
        <v>150</v>
      </c>
      <c r="K6069" s="277"/>
    </row>
    <row r="6070" spans="1:11" x14ac:dyDescent="0.15">
      <c r="A6070" s="274">
        <v>6069</v>
      </c>
      <c r="B6070" s="275" t="s">
        <v>9595</v>
      </c>
      <c r="C6070" s="275" t="s">
        <v>5826</v>
      </c>
      <c r="D6070" s="275">
        <v>10</v>
      </c>
      <c r="E6070" s="275">
        <v>10240</v>
      </c>
      <c r="F6070" s="275" t="s">
        <v>457</v>
      </c>
      <c r="G6070" s="275">
        <v>10</v>
      </c>
      <c r="H6070" s="275">
        <f>Animation!C45</f>
        <v>150</v>
      </c>
      <c r="I6070" s="275" t="s">
        <v>9915</v>
      </c>
      <c r="J6070" s="275">
        <f t="shared" si="90"/>
        <v>150</v>
      </c>
      <c r="K6070" s="277"/>
    </row>
    <row r="6071" spans="1:11" x14ac:dyDescent="0.15">
      <c r="A6071" s="274">
        <v>6070</v>
      </c>
      <c r="B6071" s="275" t="s">
        <v>9596</v>
      </c>
      <c r="C6071" s="275" t="s">
        <v>5826</v>
      </c>
      <c r="D6071" s="275">
        <v>10</v>
      </c>
      <c r="E6071" s="275">
        <v>10240</v>
      </c>
      <c r="F6071" s="275" t="s">
        <v>457</v>
      </c>
      <c r="G6071" s="275">
        <v>10</v>
      </c>
      <c r="H6071" s="275">
        <f>Animation!D45</f>
        <v>150</v>
      </c>
      <c r="I6071" s="275" t="s">
        <v>9916</v>
      </c>
      <c r="J6071" s="275">
        <f t="shared" si="90"/>
        <v>150</v>
      </c>
      <c r="K6071" s="277"/>
    </row>
    <row r="6072" spans="1:11" x14ac:dyDescent="0.15">
      <c r="A6072" s="274">
        <v>6071</v>
      </c>
      <c r="B6072" s="275" t="s">
        <v>9597</v>
      </c>
      <c r="C6072" s="275" t="s">
        <v>5826</v>
      </c>
      <c r="D6072" s="275">
        <v>10</v>
      </c>
      <c r="E6072" s="275">
        <v>10240</v>
      </c>
      <c r="F6072" s="275" t="s">
        <v>457</v>
      </c>
      <c r="G6072" s="275">
        <v>10</v>
      </c>
      <c r="H6072" s="275">
        <f>Animation!E45</f>
        <v>150</v>
      </c>
      <c r="I6072" s="275" t="s">
        <v>9917</v>
      </c>
      <c r="J6072" s="275">
        <f t="shared" si="90"/>
        <v>150</v>
      </c>
      <c r="K6072" s="277"/>
    </row>
    <row r="6073" spans="1:11" x14ac:dyDescent="0.15">
      <c r="A6073" s="274">
        <v>6072</v>
      </c>
      <c r="B6073" s="275" t="s">
        <v>9598</v>
      </c>
      <c r="C6073" s="275" t="s">
        <v>5826</v>
      </c>
      <c r="D6073" s="275">
        <v>10</v>
      </c>
      <c r="E6073" s="275">
        <v>10240</v>
      </c>
      <c r="F6073" s="275" t="s">
        <v>457</v>
      </c>
      <c r="G6073" s="275">
        <v>10</v>
      </c>
      <c r="H6073" s="275">
        <f>Animation!F45</f>
        <v>150</v>
      </c>
      <c r="I6073" s="275" t="s">
        <v>9918</v>
      </c>
      <c r="J6073" s="275">
        <f t="shared" si="90"/>
        <v>150</v>
      </c>
      <c r="K6073" s="277"/>
    </row>
    <row r="6074" spans="1:11" x14ac:dyDescent="0.15">
      <c r="A6074" s="274">
        <v>6073</v>
      </c>
      <c r="B6074" s="275" t="s">
        <v>9599</v>
      </c>
      <c r="C6074" s="275" t="s">
        <v>5826</v>
      </c>
      <c r="D6074" s="275">
        <v>10</v>
      </c>
      <c r="E6074" s="275">
        <v>10240</v>
      </c>
      <c r="F6074" s="275" t="s">
        <v>457</v>
      </c>
      <c r="G6074" s="275">
        <v>10</v>
      </c>
      <c r="H6074" s="275">
        <f>Animation!G45</f>
        <v>150</v>
      </c>
      <c r="I6074" s="275" t="s">
        <v>9919</v>
      </c>
      <c r="J6074" s="275">
        <f t="shared" si="90"/>
        <v>150</v>
      </c>
      <c r="K6074" s="277"/>
    </row>
    <row r="6075" spans="1:11" x14ac:dyDescent="0.15">
      <c r="A6075" s="274">
        <v>6074</v>
      </c>
      <c r="B6075" s="275" t="s">
        <v>9600</v>
      </c>
      <c r="C6075" s="275" t="s">
        <v>5826</v>
      </c>
      <c r="D6075" s="275">
        <v>10</v>
      </c>
      <c r="E6075" s="275">
        <v>10240</v>
      </c>
      <c r="F6075" s="275" t="s">
        <v>457</v>
      </c>
      <c r="G6075" s="275">
        <v>10</v>
      </c>
      <c r="H6075" s="275">
        <f>Animation!H45</f>
        <v>150</v>
      </c>
      <c r="I6075" s="275" t="s">
        <v>9920</v>
      </c>
      <c r="J6075" s="275">
        <f t="shared" si="90"/>
        <v>150</v>
      </c>
      <c r="K6075" s="277"/>
    </row>
    <row r="6076" spans="1:11" x14ac:dyDescent="0.15">
      <c r="A6076" s="274">
        <v>6075</v>
      </c>
      <c r="B6076" s="275" t="s">
        <v>9601</v>
      </c>
      <c r="C6076" s="275" t="s">
        <v>5826</v>
      </c>
      <c r="D6076" s="275">
        <v>10</v>
      </c>
      <c r="E6076" s="275">
        <v>10240</v>
      </c>
      <c r="F6076" s="275" t="s">
        <v>457</v>
      </c>
      <c r="G6076" s="275">
        <v>10</v>
      </c>
      <c r="H6076" s="275">
        <f>Animation!I45</f>
        <v>150</v>
      </c>
      <c r="I6076" s="275" t="s">
        <v>9921</v>
      </c>
      <c r="J6076" s="275">
        <f t="shared" si="90"/>
        <v>150</v>
      </c>
      <c r="K6076" s="277"/>
    </row>
    <row r="6077" spans="1:11" x14ac:dyDescent="0.15">
      <c r="A6077" s="274">
        <v>6076</v>
      </c>
      <c r="B6077" s="275" t="s">
        <v>9602</v>
      </c>
      <c r="C6077" s="275" t="s">
        <v>5826</v>
      </c>
      <c r="D6077" s="275">
        <v>10</v>
      </c>
      <c r="E6077" s="275">
        <v>10240</v>
      </c>
      <c r="F6077" s="275" t="s">
        <v>457</v>
      </c>
      <c r="G6077" s="275">
        <v>10</v>
      </c>
      <c r="H6077" s="275">
        <f>Animation!J45</f>
        <v>150</v>
      </c>
      <c r="I6077" s="275" t="s">
        <v>9922</v>
      </c>
      <c r="J6077" s="275">
        <f t="shared" si="90"/>
        <v>150</v>
      </c>
      <c r="K6077" s="277"/>
    </row>
    <row r="6078" spans="1:11" x14ac:dyDescent="0.15">
      <c r="A6078" s="274">
        <v>6077</v>
      </c>
      <c r="B6078" s="275" t="s">
        <v>9603</v>
      </c>
      <c r="C6078" s="275" t="s">
        <v>5826</v>
      </c>
      <c r="D6078" s="275">
        <v>10</v>
      </c>
      <c r="E6078" s="275">
        <v>10240</v>
      </c>
      <c r="F6078" s="275" t="s">
        <v>457</v>
      </c>
      <c r="G6078" s="275">
        <v>10</v>
      </c>
      <c r="H6078" s="275">
        <f>Animation!K45</f>
        <v>150</v>
      </c>
      <c r="I6078" s="275" t="s">
        <v>9923</v>
      </c>
      <c r="J6078" s="275">
        <f t="shared" si="90"/>
        <v>150</v>
      </c>
      <c r="K6078" s="277"/>
    </row>
    <row r="6079" spans="1:11" x14ac:dyDescent="0.15">
      <c r="A6079" s="274">
        <v>6078</v>
      </c>
      <c r="B6079" s="275" t="s">
        <v>9604</v>
      </c>
      <c r="C6079" s="275" t="s">
        <v>5826</v>
      </c>
      <c r="D6079" s="275">
        <v>10</v>
      </c>
      <c r="E6079" s="275">
        <v>10240</v>
      </c>
      <c r="F6079" s="275" t="s">
        <v>457</v>
      </c>
      <c r="G6079" s="275">
        <v>10</v>
      </c>
      <c r="H6079" s="275">
        <f>Animation!L45</f>
        <v>150</v>
      </c>
      <c r="I6079" s="275" t="s">
        <v>9924</v>
      </c>
      <c r="J6079" s="275">
        <f t="shared" si="90"/>
        <v>150</v>
      </c>
      <c r="K6079" s="277"/>
    </row>
    <row r="6080" spans="1:11" x14ac:dyDescent="0.15">
      <c r="A6080" s="274">
        <v>6079</v>
      </c>
      <c r="B6080" s="275" t="s">
        <v>9605</v>
      </c>
      <c r="C6080" s="275" t="s">
        <v>5826</v>
      </c>
      <c r="D6080" s="275">
        <v>10</v>
      </c>
      <c r="E6080" s="275">
        <v>10240</v>
      </c>
      <c r="F6080" s="275" t="s">
        <v>457</v>
      </c>
      <c r="G6080" s="275">
        <v>10</v>
      </c>
      <c r="H6080" s="275">
        <f>Animation!M45</f>
        <v>150</v>
      </c>
      <c r="I6080" s="275" t="s">
        <v>9925</v>
      </c>
      <c r="J6080" s="275">
        <f t="shared" si="90"/>
        <v>150</v>
      </c>
      <c r="K6080" s="277"/>
    </row>
    <row r="6081" spans="1:11" x14ac:dyDescent="0.15">
      <c r="A6081" s="274">
        <v>6080</v>
      </c>
      <c r="B6081" s="275" t="s">
        <v>9606</v>
      </c>
      <c r="C6081" s="275" t="s">
        <v>5826</v>
      </c>
      <c r="D6081" s="275">
        <v>10</v>
      </c>
      <c r="E6081" s="275">
        <v>10240</v>
      </c>
      <c r="F6081" s="275" t="s">
        <v>457</v>
      </c>
      <c r="G6081" s="275">
        <v>10</v>
      </c>
      <c r="H6081" s="275">
        <f>Animation!N45</f>
        <v>150</v>
      </c>
      <c r="I6081" s="275" t="s">
        <v>9926</v>
      </c>
      <c r="J6081" s="275">
        <f t="shared" si="90"/>
        <v>150</v>
      </c>
      <c r="K6081" s="277"/>
    </row>
    <row r="6082" spans="1:11" x14ac:dyDescent="0.15">
      <c r="A6082" s="274">
        <v>6081</v>
      </c>
      <c r="B6082" s="275" t="s">
        <v>9607</v>
      </c>
      <c r="C6082" s="275" t="s">
        <v>5826</v>
      </c>
      <c r="D6082" s="275">
        <v>10</v>
      </c>
      <c r="E6082" s="275">
        <v>10240</v>
      </c>
      <c r="F6082" s="275" t="s">
        <v>457</v>
      </c>
      <c r="G6082" s="275">
        <v>10</v>
      </c>
      <c r="H6082" s="275">
        <f>Animation!O45</f>
        <v>150</v>
      </c>
      <c r="I6082" s="275" t="s">
        <v>9927</v>
      </c>
      <c r="J6082" s="275">
        <f t="shared" si="90"/>
        <v>150</v>
      </c>
      <c r="K6082" s="277"/>
    </row>
    <row r="6083" spans="1:11" x14ac:dyDescent="0.15">
      <c r="A6083" s="274">
        <v>6082</v>
      </c>
      <c r="B6083" s="275" t="s">
        <v>9608</v>
      </c>
      <c r="C6083" s="275" t="s">
        <v>5826</v>
      </c>
      <c r="D6083" s="275">
        <v>10</v>
      </c>
      <c r="E6083" s="275">
        <v>10240</v>
      </c>
      <c r="F6083" s="275" t="s">
        <v>457</v>
      </c>
      <c r="G6083" s="275">
        <v>10</v>
      </c>
      <c r="H6083" s="275">
        <f>Animation!P45</f>
        <v>150</v>
      </c>
      <c r="I6083" s="275" t="s">
        <v>9928</v>
      </c>
      <c r="J6083" s="275">
        <f t="shared" si="90"/>
        <v>150</v>
      </c>
      <c r="K6083" s="277"/>
    </row>
    <row r="6084" spans="1:11" x14ac:dyDescent="0.15">
      <c r="A6084" s="274">
        <v>6083</v>
      </c>
      <c r="B6084" s="275" t="s">
        <v>9609</v>
      </c>
      <c r="C6084" s="275" t="s">
        <v>5826</v>
      </c>
      <c r="D6084" s="275">
        <v>10</v>
      </c>
      <c r="E6084" s="275">
        <v>10240</v>
      </c>
      <c r="F6084" s="275" t="s">
        <v>457</v>
      </c>
      <c r="G6084" s="275">
        <v>10</v>
      </c>
      <c r="H6084" s="275">
        <f>Animation!Q45</f>
        <v>150</v>
      </c>
      <c r="I6084" s="275" t="s">
        <v>9929</v>
      </c>
      <c r="J6084" s="275">
        <f t="shared" si="90"/>
        <v>150</v>
      </c>
      <c r="K6084" s="277"/>
    </row>
    <row r="6085" spans="1:11" x14ac:dyDescent="0.15">
      <c r="A6085" s="274">
        <v>6084</v>
      </c>
      <c r="B6085" s="275" t="s">
        <v>9610</v>
      </c>
      <c r="C6085" s="275" t="s">
        <v>5826</v>
      </c>
      <c r="D6085" s="275">
        <v>10</v>
      </c>
      <c r="E6085" s="275">
        <v>10240</v>
      </c>
      <c r="F6085" s="275" t="s">
        <v>457</v>
      </c>
      <c r="G6085" s="275">
        <v>10</v>
      </c>
      <c r="H6085" s="275">
        <f>Animation!B73</f>
        <v>150</v>
      </c>
      <c r="I6085" s="275" t="s">
        <v>9930</v>
      </c>
      <c r="J6085" s="275">
        <f t="shared" si="90"/>
        <v>150</v>
      </c>
      <c r="K6085" s="277"/>
    </row>
    <row r="6086" spans="1:11" x14ac:dyDescent="0.15">
      <c r="A6086" s="274">
        <v>6085</v>
      </c>
      <c r="B6086" s="275" t="s">
        <v>9611</v>
      </c>
      <c r="C6086" s="275" t="s">
        <v>5826</v>
      </c>
      <c r="D6086" s="275">
        <v>10</v>
      </c>
      <c r="E6086" s="275">
        <v>10240</v>
      </c>
      <c r="F6086" s="275" t="s">
        <v>457</v>
      </c>
      <c r="G6086" s="275">
        <v>10</v>
      </c>
      <c r="H6086" s="275">
        <f>Animation!C73</f>
        <v>150</v>
      </c>
      <c r="I6086" s="275" t="s">
        <v>9931</v>
      </c>
      <c r="J6086" s="275">
        <f t="shared" si="90"/>
        <v>150</v>
      </c>
      <c r="K6086" s="277"/>
    </row>
    <row r="6087" spans="1:11" x14ac:dyDescent="0.15">
      <c r="A6087" s="274">
        <v>6086</v>
      </c>
      <c r="B6087" s="275" t="s">
        <v>9612</v>
      </c>
      <c r="C6087" s="275" t="s">
        <v>5826</v>
      </c>
      <c r="D6087" s="275">
        <v>10</v>
      </c>
      <c r="E6087" s="275">
        <v>10240</v>
      </c>
      <c r="F6087" s="275" t="s">
        <v>457</v>
      </c>
      <c r="G6087" s="275">
        <v>10</v>
      </c>
      <c r="H6087" s="275">
        <f>Animation!D73</f>
        <v>150</v>
      </c>
      <c r="I6087" s="275" t="s">
        <v>9932</v>
      </c>
      <c r="J6087" s="275">
        <f t="shared" si="90"/>
        <v>150</v>
      </c>
      <c r="K6087" s="277"/>
    </row>
    <row r="6088" spans="1:11" x14ac:dyDescent="0.15">
      <c r="A6088" s="274">
        <v>6087</v>
      </c>
      <c r="B6088" s="275" t="s">
        <v>9613</v>
      </c>
      <c r="C6088" s="275" t="s">
        <v>5826</v>
      </c>
      <c r="D6088" s="275">
        <v>10</v>
      </c>
      <c r="E6088" s="275">
        <v>10240</v>
      </c>
      <c r="F6088" s="275" t="s">
        <v>457</v>
      </c>
      <c r="G6088" s="275">
        <v>10</v>
      </c>
      <c r="H6088" s="275">
        <f>Animation!E73</f>
        <v>150</v>
      </c>
      <c r="I6088" s="275" t="s">
        <v>9933</v>
      </c>
      <c r="J6088" s="275">
        <f t="shared" si="90"/>
        <v>150</v>
      </c>
      <c r="K6088" s="277"/>
    </row>
    <row r="6089" spans="1:11" x14ac:dyDescent="0.15">
      <c r="A6089" s="274">
        <v>6088</v>
      </c>
      <c r="B6089" s="275" t="s">
        <v>9614</v>
      </c>
      <c r="C6089" s="275" t="s">
        <v>5826</v>
      </c>
      <c r="D6089" s="275">
        <v>10</v>
      </c>
      <c r="E6089" s="275">
        <v>10240</v>
      </c>
      <c r="F6089" s="275" t="s">
        <v>457</v>
      </c>
      <c r="G6089" s="275">
        <v>10</v>
      </c>
      <c r="H6089" s="275">
        <f>Animation!F73</f>
        <v>150</v>
      </c>
      <c r="I6089" s="275" t="s">
        <v>9934</v>
      </c>
      <c r="J6089" s="275">
        <f t="shared" si="90"/>
        <v>150</v>
      </c>
      <c r="K6089" s="277"/>
    </row>
    <row r="6090" spans="1:11" x14ac:dyDescent="0.15">
      <c r="A6090" s="274">
        <v>6089</v>
      </c>
      <c r="B6090" s="275" t="s">
        <v>9615</v>
      </c>
      <c r="C6090" s="275" t="s">
        <v>5826</v>
      </c>
      <c r="D6090" s="275">
        <v>10</v>
      </c>
      <c r="E6090" s="275">
        <v>10240</v>
      </c>
      <c r="F6090" s="275" t="s">
        <v>457</v>
      </c>
      <c r="G6090" s="275">
        <v>10</v>
      </c>
      <c r="H6090" s="275">
        <f>Animation!G73</f>
        <v>150</v>
      </c>
      <c r="I6090" s="275" t="s">
        <v>9935</v>
      </c>
      <c r="J6090" s="275">
        <f t="shared" si="90"/>
        <v>150</v>
      </c>
      <c r="K6090" s="277"/>
    </row>
    <row r="6091" spans="1:11" x14ac:dyDescent="0.15">
      <c r="A6091" s="274">
        <v>6090</v>
      </c>
      <c r="B6091" s="275" t="s">
        <v>9616</v>
      </c>
      <c r="C6091" s="275" t="s">
        <v>5826</v>
      </c>
      <c r="D6091" s="275">
        <v>10</v>
      </c>
      <c r="E6091" s="275">
        <v>10240</v>
      </c>
      <c r="F6091" s="275" t="s">
        <v>457</v>
      </c>
      <c r="G6091" s="275">
        <v>10</v>
      </c>
      <c r="H6091" s="275">
        <f>Animation!H73</f>
        <v>150</v>
      </c>
      <c r="I6091" s="275" t="s">
        <v>9936</v>
      </c>
      <c r="J6091" s="275">
        <f t="shared" si="90"/>
        <v>150</v>
      </c>
      <c r="K6091" s="277"/>
    </row>
    <row r="6092" spans="1:11" x14ac:dyDescent="0.15">
      <c r="A6092" s="274">
        <v>6091</v>
      </c>
      <c r="B6092" s="275" t="s">
        <v>9617</v>
      </c>
      <c r="C6092" s="275" t="s">
        <v>5826</v>
      </c>
      <c r="D6092" s="275">
        <v>10</v>
      </c>
      <c r="E6092" s="275">
        <v>10240</v>
      </c>
      <c r="F6092" s="275" t="s">
        <v>457</v>
      </c>
      <c r="G6092" s="275">
        <v>10</v>
      </c>
      <c r="H6092" s="275">
        <f>Animation!I73</f>
        <v>150</v>
      </c>
      <c r="I6092" s="275" t="s">
        <v>9937</v>
      </c>
      <c r="J6092" s="275">
        <f t="shared" si="90"/>
        <v>150</v>
      </c>
      <c r="K6092" s="277"/>
    </row>
    <row r="6093" spans="1:11" x14ac:dyDescent="0.15">
      <c r="A6093" s="274">
        <v>6092</v>
      </c>
      <c r="B6093" s="275" t="s">
        <v>9618</v>
      </c>
      <c r="C6093" s="275" t="s">
        <v>5826</v>
      </c>
      <c r="D6093" s="275">
        <v>10</v>
      </c>
      <c r="E6093" s="275">
        <v>10240</v>
      </c>
      <c r="F6093" s="275" t="s">
        <v>457</v>
      </c>
      <c r="G6093" s="275">
        <v>10</v>
      </c>
      <c r="H6093" s="275">
        <f>Animation!J73</f>
        <v>150</v>
      </c>
      <c r="I6093" s="275" t="s">
        <v>9938</v>
      </c>
      <c r="J6093" s="275">
        <f t="shared" si="90"/>
        <v>150</v>
      </c>
      <c r="K6093" s="277"/>
    </row>
    <row r="6094" spans="1:11" x14ac:dyDescent="0.15">
      <c r="A6094" s="274">
        <v>6093</v>
      </c>
      <c r="B6094" s="275" t="s">
        <v>9619</v>
      </c>
      <c r="C6094" s="275" t="s">
        <v>5826</v>
      </c>
      <c r="D6094" s="275">
        <v>10</v>
      </c>
      <c r="E6094" s="275">
        <v>10240</v>
      </c>
      <c r="F6094" s="275" t="s">
        <v>457</v>
      </c>
      <c r="G6094" s="275">
        <v>10</v>
      </c>
      <c r="H6094" s="275">
        <f>Animation!K73</f>
        <v>150</v>
      </c>
      <c r="I6094" s="275" t="s">
        <v>9939</v>
      </c>
      <c r="J6094" s="275">
        <f t="shared" si="90"/>
        <v>150</v>
      </c>
      <c r="K6094" s="277"/>
    </row>
    <row r="6095" spans="1:11" x14ac:dyDescent="0.15">
      <c r="A6095" s="274">
        <v>6094</v>
      </c>
      <c r="B6095" s="275" t="s">
        <v>9620</v>
      </c>
      <c r="C6095" s="275" t="s">
        <v>5826</v>
      </c>
      <c r="D6095" s="275">
        <v>10</v>
      </c>
      <c r="E6095" s="275">
        <v>10240</v>
      </c>
      <c r="F6095" s="275" t="s">
        <v>457</v>
      </c>
      <c r="G6095" s="275">
        <v>10</v>
      </c>
      <c r="H6095" s="275">
        <f>Animation!L73</f>
        <v>150</v>
      </c>
      <c r="I6095" s="275" t="s">
        <v>9940</v>
      </c>
      <c r="J6095" s="275">
        <f t="shared" si="90"/>
        <v>150</v>
      </c>
      <c r="K6095" s="277"/>
    </row>
    <row r="6096" spans="1:11" x14ac:dyDescent="0.15">
      <c r="A6096" s="274">
        <v>6095</v>
      </c>
      <c r="B6096" s="275" t="s">
        <v>9621</v>
      </c>
      <c r="C6096" s="275" t="s">
        <v>5826</v>
      </c>
      <c r="D6096" s="275">
        <v>10</v>
      </c>
      <c r="E6096" s="275">
        <v>10240</v>
      </c>
      <c r="F6096" s="275" t="s">
        <v>457</v>
      </c>
      <c r="G6096" s="275">
        <v>10</v>
      </c>
      <c r="H6096" s="275">
        <f>Animation!M73</f>
        <v>150</v>
      </c>
      <c r="I6096" s="275" t="s">
        <v>9941</v>
      </c>
      <c r="J6096" s="275">
        <f t="shared" si="90"/>
        <v>150</v>
      </c>
      <c r="K6096" s="277"/>
    </row>
    <row r="6097" spans="1:11" x14ac:dyDescent="0.15">
      <c r="A6097" s="274">
        <v>6096</v>
      </c>
      <c r="B6097" s="275" t="s">
        <v>9622</v>
      </c>
      <c r="C6097" s="275" t="s">
        <v>5826</v>
      </c>
      <c r="D6097" s="275">
        <v>10</v>
      </c>
      <c r="E6097" s="275">
        <v>10240</v>
      </c>
      <c r="F6097" s="275" t="s">
        <v>457</v>
      </c>
      <c r="G6097" s="275">
        <v>10</v>
      </c>
      <c r="H6097" s="275">
        <f>Animation!N73</f>
        <v>150</v>
      </c>
      <c r="I6097" s="275" t="s">
        <v>9942</v>
      </c>
      <c r="J6097" s="275">
        <f t="shared" si="90"/>
        <v>150</v>
      </c>
      <c r="K6097" s="277"/>
    </row>
    <row r="6098" spans="1:11" x14ac:dyDescent="0.15">
      <c r="A6098" s="274">
        <v>6097</v>
      </c>
      <c r="B6098" s="275" t="s">
        <v>9623</v>
      </c>
      <c r="C6098" s="275" t="s">
        <v>5826</v>
      </c>
      <c r="D6098" s="275">
        <v>10</v>
      </c>
      <c r="E6098" s="275">
        <v>10240</v>
      </c>
      <c r="F6098" s="275" t="s">
        <v>457</v>
      </c>
      <c r="G6098" s="275">
        <v>10</v>
      </c>
      <c r="H6098" s="275">
        <f>Animation!O73</f>
        <v>150</v>
      </c>
      <c r="I6098" s="275" t="s">
        <v>9943</v>
      </c>
      <c r="J6098" s="275">
        <f t="shared" si="90"/>
        <v>150</v>
      </c>
      <c r="K6098" s="277"/>
    </row>
    <row r="6099" spans="1:11" x14ac:dyDescent="0.15">
      <c r="A6099" s="274">
        <v>6098</v>
      </c>
      <c r="B6099" s="275" t="s">
        <v>9624</v>
      </c>
      <c r="C6099" s="275" t="s">
        <v>5826</v>
      </c>
      <c r="D6099" s="275">
        <v>10</v>
      </c>
      <c r="E6099" s="275">
        <v>10240</v>
      </c>
      <c r="F6099" s="275" t="s">
        <v>457</v>
      </c>
      <c r="G6099" s="275">
        <v>10</v>
      </c>
      <c r="H6099" s="275">
        <f>Animation!P73</f>
        <v>150</v>
      </c>
      <c r="I6099" s="275" t="s">
        <v>9944</v>
      </c>
      <c r="J6099" s="275">
        <f t="shared" si="90"/>
        <v>150</v>
      </c>
      <c r="K6099" s="277"/>
    </row>
    <row r="6100" spans="1:11" x14ac:dyDescent="0.15">
      <c r="A6100" s="274">
        <v>6099</v>
      </c>
      <c r="B6100" s="275" t="s">
        <v>9625</v>
      </c>
      <c r="C6100" s="275" t="s">
        <v>5826</v>
      </c>
      <c r="D6100" s="275">
        <v>10</v>
      </c>
      <c r="E6100" s="275">
        <v>10240</v>
      </c>
      <c r="F6100" s="275" t="s">
        <v>457</v>
      </c>
      <c r="G6100" s="275">
        <v>10</v>
      </c>
      <c r="H6100" s="275">
        <f>Animation!Q73</f>
        <v>150</v>
      </c>
      <c r="I6100" s="275" t="s">
        <v>9945</v>
      </c>
      <c r="J6100" s="275">
        <f t="shared" si="90"/>
        <v>150</v>
      </c>
      <c r="K6100" s="277"/>
    </row>
    <row r="6101" spans="1:11" x14ac:dyDescent="0.15">
      <c r="A6101" s="274">
        <v>6100</v>
      </c>
      <c r="B6101" s="275" t="s">
        <v>9626</v>
      </c>
      <c r="C6101" s="275" t="s">
        <v>5826</v>
      </c>
      <c r="D6101" s="275">
        <v>10</v>
      </c>
      <c r="E6101" s="275">
        <v>10240</v>
      </c>
      <c r="F6101" s="275" t="s">
        <v>457</v>
      </c>
      <c r="G6101" s="275">
        <v>10</v>
      </c>
      <c r="H6101" s="275">
        <f>Animation!B101</f>
        <v>150</v>
      </c>
      <c r="I6101" s="275" t="s">
        <v>9946</v>
      </c>
      <c r="J6101" s="275">
        <f t="shared" si="90"/>
        <v>150</v>
      </c>
      <c r="K6101" s="277"/>
    </row>
    <row r="6102" spans="1:11" x14ac:dyDescent="0.15">
      <c r="A6102" s="274">
        <v>6101</v>
      </c>
      <c r="B6102" s="275" t="s">
        <v>9627</v>
      </c>
      <c r="C6102" s="275" t="s">
        <v>5826</v>
      </c>
      <c r="D6102" s="275">
        <v>10</v>
      </c>
      <c r="E6102" s="275">
        <v>10240</v>
      </c>
      <c r="F6102" s="275" t="s">
        <v>457</v>
      </c>
      <c r="G6102" s="275">
        <v>10</v>
      </c>
      <c r="H6102" s="275">
        <f>Animation!C101</f>
        <v>150</v>
      </c>
      <c r="I6102" s="275" t="s">
        <v>9947</v>
      </c>
      <c r="J6102" s="275">
        <f t="shared" si="90"/>
        <v>150</v>
      </c>
      <c r="K6102" s="277"/>
    </row>
    <row r="6103" spans="1:11" x14ac:dyDescent="0.15">
      <c r="A6103" s="274">
        <v>6102</v>
      </c>
      <c r="B6103" s="275" t="s">
        <v>9628</v>
      </c>
      <c r="C6103" s="275" t="s">
        <v>5826</v>
      </c>
      <c r="D6103" s="275">
        <v>10</v>
      </c>
      <c r="E6103" s="275">
        <v>10240</v>
      </c>
      <c r="F6103" s="275" t="s">
        <v>457</v>
      </c>
      <c r="G6103" s="275">
        <v>10</v>
      </c>
      <c r="H6103" s="275">
        <f>Animation!D101</f>
        <v>150</v>
      </c>
      <c r="I6103" s="275" t="s">
        <v>9948</v>
      </c>
      <c r="J6103" s="275">
        <f t="shared" si="90"/>
        <v>150</v>
      </c>
      <c r="K6103" s="277"/>
    </row>
    <row r="6104" spans="1:11" x14ac:dyDescent="0.15">
      <c r="A6104" s="274">
        <v>6103</v>
      </c>
      <c r="B6104" s="275" t="s">
        <v>9629</v>
      </c>
      <c r="C6104" s="275" t="s">
        <v>5826</v>
      </c>
      <c r="D6104" s="275">
        <v>10</v>
      </c>
      <c r="E6104" s="275">
        <v>10240</v>
      </c>
      <c r="F6104" s="275" t="s">
        <v>457</v>
      </c>
      <c r="G6104" s="275">
        <v>10</v>
      </c>
      <c r="H6104" s="275">
        <f>Animation!E101</f>
        <v>150</v>
      </c>
      <c r="I6104" s="275" t="s">
        <v>9949</v>
      </c>
      <c r="J6104" s="275">
        <f t="shared" si="90"/>
        <v>150</v>
      </c>
      <c r="K6104" s="277"/>
    </row>
    <row r="6105" spans="1:11" x14ac:dyDescent="0.15">
      <c r="A6105" s="274">
        <v>6104</v>
      </c>
      <c r="B6105" s="275" t="s">
        <v>9630</v>
      </c>
      <c r="C6105" s="275" t="s">
        <v>5826</v>
      </c>
      <c r="D6105" s="275">
        <v>10</v>
      </c>
      <c r="E6105" s="275">
        <v>10240</v>
      </c>
      <c r="F6105" s="275" t="s">
        <v>457</v>
      </c>
      <c r="G6105" s="275">
        <v>10</v>
      </c>
      <c r="H6105" s="275">
        <f>Animation!F101</f>
        <v>150</v>
      </c>
      <c r="I6105" s="275" t="s">
        <v>9950</v>
      </c>
      <c r="J6105" s="275">
        <f t="shared" si="90"/>
        <v>150</v>
      </c>
      <c r="K6105" s="277"/>
    </row>
    <row r="6106" spans="1:11" x14ac:dyDescent="0.15">
      <c r="A6106" s="274">
        <v>6105</v>
      </c>
      <c r="B6106" s="275" t="s">
        <v>9631</v>
      </c>
      <c r="C6106" s="275" t="s">
        <v>5826</v>
      </c>
      <c r="D6106" s="275">
        <v>10</v>
      </c>
      <c r="E6106" s="275">
        <v>10240</v>
      </c>
      <c r="F6106" s="275" t="s">
        <v>457</v>
      </c>
      <c r="G6106" s="275">
        <v>10</v>
      </c>
      <c r="H6106" s="275">
        <f>Animation!G101</f>
        <v>150</v>
      </c>
      <c r="I6106" s="275" t="s">
        <v>9951</v>
      </c>
      <c r="J6106" s="275">
        <f t="shared" si="90"/>
        <v>150</v>
      </c>
      <c r="K6106" s="277"/>
    </row>
    <row r="6107" spans="1:11" x14ac:dyDescent="0.15">
      <c r="A6107" s="274">
        <v>6106</v>
      </c>
      <c r="B6107" s="275" t="s">
        <v>9632</v>
      </c>
      <c r="C6107" s="275" t="s">
        <v>5826</v>
      </c>
      <c r="D6107" s="275">
        <v>10</v>
      </c>
      <c r="E6107" s="275">
        <v>10240</v>
      </c>
      <c r="F6107" s="275" t="s">
        <v>457</v>
      </c>
      <c r="G6107" s="275">
        <v>10</v>
      </c>
      <c r="H6107" s="275">
        <f>Animation!H101</f>
        <v>150</v>
      </c>
      <c r="I6107" s="275" t="s">
        <v>9952</v>
      </c>
      <c r="J6107" s="275">
        <f t="shared" si="90"/>
        <v>150</v>
      </c>
      <c r="K6107" s="277"/>
    </row>
    <row r="6108" spans="1:11" x14ac:dyDescent="0.15">
      <c r="A6108" s="274">
        <v>6107</v>
      </c>
      <c r="B6108" s="275" t="s">
        <v>9633</v>
      </c>
      <c r="C6108" s="275" t="s">
        <v>5826</v>
      </c>
      <c r="D6108" s="275">
        <v>10</v>
      </c>
      <c r="E6108" s="275">
        <v>10240</v>
      </c>
      <c r="F6108" s="275" t="s">
        <v>457</v>
      </c>
      <c r="G6108" s="275">
        <v>10</v>
      </c>
      <c r="H6108" s="275">
        <f>Animation!I101</f>
        <v>150</v>
      </c>
      <c r="I6108" s="275" t="s">
        <v>9953</v>
      </c>
      <c r="J6108" s="275">
        <f t="shared" si="90"/>
        <v>150</v>
      </c>
      <c r="K6108" s="277"/>
    </row>
    <row r="6109" spans="1:11" x14ac:dyDescent="0.15">
      <c r="A6109" s="274">
        <v>6108</v>
      </c>
      <c r="B6109" s="275" t="s">
        <v>9634</v>
      </c>
      <c r="C6109" s="275" t="s">
        <v>5826</v>
      </c>
      <c r="D6109" s="275">
        <v>10</v>
      </c>
      <c r="E6109" s="275">
        <v>10240</v>
      </c>
      <c r="F6109" s="275" t="s">
        <v>457</v>
      </c>
      <c r="G6109" s="275">
        <v>10</v>
      </c>
      <c r="H6109" s="275">
        <f>Animation!J101</f>
        <v>150</v>
      </c>
      <c r="I6109" s="275" t="s">
        <v>9954</v>
      </c>
      <c r="J6109" s="275">
        <f t="shared" si="90"/>
        <v>150</v>
      </c>
      <c r="K6109" s="277"/>
    </row>
    <row r="6110" spans="1:11" x14ac:dyDescent="0.15">
      <c r="A6110" s="274">
        <v>6109</v>
      </c>
      <c r="B6110" s="275" t="s">
        <v>9635</v>
      </c>
      <c r="C6110" s="275" t="s">
        <v>5826</v>
      </c>
      <c r="D6110" s="275">
        <v>10</v>
      </c>
      <c r="E6110" s="275">
        <v>10240</v>
      </c>
      <c r="F6110" s="275" t="s">
        <v>457</v>
      </c>
      <c r="G6110" s="275">
        <v>10</v>
      </c>
      <c r="H6110" s="275">
        <f>Animation!K101</f>
        <v>150</v>
      </c>
      <c r="I6110" s="275" t="s">
        <v>9955</v>
      </c>
      <c r="J6110" s="275">
        <f t="shared" si="90"/>
        <v>150</v>
      </c>
      <c r="K6110" s="277"/>
    </row>
    <row r="6111" spans="1:11" x14ac:dyDescent="0.15">
      <c r="A6111" s="274">
        <v>6110</v>
      </c>
      <c r="B6111" s="275" t="s">
        <v>9636</v>
      </c>
      <c r="C6111" s="275" t="s">
        <v>5826</v>
      </c>
      <c r="D6111" s="275">
        <v>10</v>
      </c>
      <c r="E6111" s="275">
        <v>10240</v>
      </c>
      <c r="F6111" s="275" t="s">
        <v>457</v>
      </c>
      <c r="G6111" s="275">
        <v>10</v>
      </c>
      <c r="H6111" s="275">
        <f>Animation!L101</f>
        <v>150</v>
      </c>
      <c r="I6111" s="275" t="s">
        <v>9956</v>
      </c>
      <c r="J6111" s="275">
        <f t="shared" si="90"/>
        <v>150</v>
      </c>
      <c r="K6111" s="277"/>
    </row>
    <row r="6112" spans="1:11" x14ac:dyDescent="0.15">
      <c r="A6112" s="274">
        <v>6111</v>
      </c>
      <c r="B6112" s="275" t="s">
        <v>9637</v>
      </c>
      <c r="C6112" s="275" t="s">
        <v>5826</v>
      </c>
      <c r="D6112" s="275">
        <v>10</v>
      </c>
      <c r="E6112" s="275">
        <v>10240</v>
      </c>
      <c r="F6112" s="275" t="s">
        <v>457</v>
      </c>
      <c r="G6112" s="275">
        <v>10</v>
      </c>
      <c r="H6112" s="275">
        <f>Animation!M101</f>
        <v>150</v>
      </c>
      <c r="I6112" s="275" t="s">
        <v>9957</v>
      </c>
      <c r="J6112" s="275">
        <f t="shared" si="90"/>
        <v>150</v>
      </c>
      <c r="K6112" s="277"/>
    </row>
    <row r="6113" spans="1:11" x14ac:dyDescent="0.15">
      <c r="A6113" s="274">
        <v>6112</v>
      </c>
      <c r="B6113" s="275" t="s">
        <v>9638</v>
      </c>
      <c r="C6113" s="275" t="s">
        <v>5826</v>
      </c>
      <c r="D6113" s="275">
        <v>10</v>
      </c>
      <c r="E6113" s="275">
        <v>10240</v>
      </c>
      <c r="F6113" s="275" t="s">
        <v>457</v>
      </c>
      <c r="G6113" s="275">
        <v>10</v>
      </c>
      <c r="H6113" s="275">
        <f>Animation!N101</f>
        <v>150</v>
      </c>
      <c r="I6113" s="275" t="s">
        <v>9958</v>
      </c>
      <c r="J6113" s="275">
        <f t="shared" si="90"/>
        <v>150</v>
      </c>
      <c r="K6113" s="277"/>
    </row>
    <row r="6114" spans="1:11" x14ac:dyDescent="0.15">
      <c r="A6114" s="274">
        <v>6113</v>
      </c>
      <c r="B6114" s="275" t="s">
        <v>9639</v>
      </c>
      <c r="C6114" s="275" t="s">
        <v>5826</v>
      </c>
      <c r="D6114" s="275">
        <v>10</v>
      </c>
      <c r="E6114" s="275">
        <v>10240</v>
      </c>
      <c r="F6114" s="275" t="s">
        <v>457</v>
      </c>
      <c r="G6114" s="275">
        <v>10</v>
      </c>
      <c r="H6114" s="275">
        <f>Animation!O101</f>
        <v>150</v>
      </c>
      <c r="I6114" s="275" t="s">
        <v>9959</v>
      </c>
      <c r="J6114" s="275">
        <f t="shared" si="90"/>
        <v>150</v>
      </c>
      <c r="K6114" s="277"/>
    </row>
    <row r="6115" spans="1:11" x14ac:dyDescent="0.15">
      <c r="A6115" s="274">
        <v>6114</v>
      </c>
      <c r="B6115" s="275" t="s">
        <v>9640</v>
      </c>
      <c r="C6115" s="275" t="s">
        <v>5826</v>
      </c>
      <c r="D6115" s="275">
        <v>10</v>
      </c>
      <c r="E6115" s="275">
        <v>10240</v>
      </c>
      <c r="F6115" s="275" t="s">
        <v>457</v>
      </c>
      <c r="G6115" s="275">
        <v>10</v>
      </c>
      <c r="H6115" s="275">
        <f>Animation!P101</f>
        <v>150</v>
      </c>
      <c r="I6115" s="275" t="s">
        <v>9960</v>
      </c>
      <c r="J6115" s="275">
        <f t="shared" si="90"/>
        <v>150</v>
      </c>
      <c r="K6115" s="277"/>
    </row>
    <row r="6116" spans="1:11" x14ac:dyDescent="0.15">
      <c r="A6116" s="274">
        <v>6115</v>
      </c>
      <c r="B6116" s="275" t="s">
        <v>9641</v>
      </c>
      <c r="C6116" s="275" t="s">
        <v>5826</v>
      </c>
      <c r="D6116" s="275">
        <v>10</v>
      </c>
      <c r="E6116" s="275">
        <v>10240</v>
      </c>
      <c r="F6116" s="275" t="s">
        <v>457</v>
      </c>
      <c r="G6116" s="275">
        <v>10</v>
      </c>
      <c r="H6116" s="275">
        <f>Animation!Q101</f>
        <v>150</v>
      </c>
      <c r="I6116" s="275" t="s">
        <v>9961</v>
      </c>
      <c r="J6116" s="275">
        <f t="shared" ref="J6116:J6179" si="91">H6116</f>
        <v>150</v>
      </c>
      <c r="K6116" s="277"/>
    </row>
    <row r="6117" spans="1:11" x14ac:dyDescent="0.15">
      <c r="A6117" s="274">
        <v>6116</v>
      </c>
      <c r="B6117" s="275" t="s">
        <v>9642</v>
      </c>
      <c r="C6117" s="275" t="s">
        <v>5826</v>
      </c>
      <c r="D6117" s="275">
        <v>10</v>
      </c>
      <c r="E6117" s="275">
        <v>10240</v>
      </c>
      <c r="F6117" s="275" t="s">
        <v>457</v>
      </c>
      <c r="G6117" s="275">
        <v>10</v>
      </c>
      <c r="H6117" s="275">
        <f>Animation!B18</f>
        <v>450</v>
      </c>
      <c r="I6117" s="275" t="s">
        <v>9962</v>
      </c>
      <c r="J6117" s="275">
        <f t="shared" si="91"/>
        <v>450</v>
      </c>
      <c r="K6117" s="277"/>
    </row>
    <row r="6118" spans="1:11" x14ac:dyDescent="0.15">
      <c r="A6118" s="274">
        <v>6117</v>
      </c>
      <c r="B6118" s="275" t="s">
        <v>9643</v>
      </c>
      <c r="C6118" s="275" t="s">
        <v>5826</v>
      </c>
      <c r="D6118" s="275">
        <v>10</v>
      </c>
      <c r="E6118" s="275">
        <v>10240</v>
      </c>
      <c r="F6118" s="275" t="s">
        <v>457</v>
      </c>
      <c r="G6118" s="275">
        <v>10</v>
      </c>
      <c r="H6118" s="275">
        <f>Animation!C18</f>
        <v>3000</v>
      </c>
      <c r="I6118" s="275" t="s">
        <v>9963</v>
      </c>
      <c r="J6118" s="275">
        <f t="shared" si="91"/>
        <v>3000</v>
      </c>
      <c r="K6118" s="277"/>
    </row>
    <row r="6119" spans="1:11" x14ac:dyDescent="0.15">
      <c r="A6119" s="274">
        <v>6118</v>
      </c>
      <c r="B6119" s="275" t="s">
        <v>9644</v>
      </c>
      <c r="C6119" s="275" t="s">
        <v>5826</v>
      </c>
      <c r="D6119" s="275">
        <v>10</v>
      </c>
      <c r="E6119" s="275">
        <v>10240</v>
      </c>
      <c r="F6119" s="275" t="s">
        <v>457</v>
      </c>
      <c r="G6119" s="275">
        <v>10</v>
      </c>
      <c r="H6119" s="275">
        <f>Animation!D18</f>
        <v>3000</v>
      </c>
      <c r="I6119" s="275" t="s">
        <v>9964</v>
      </c>
      <c r="J6119" s="275">
        <f t="shared" si="91"/>
        <v>3000</v>
      </c>
      <c r="K6119" s="277"/>
    </row>
    <row r="6120" spans="1:11" x14ac:dyDescent="0.15">
      <c r="A6120" s="274">
        <v>6119</v>
      </c>
      <c r="B6120" s="275" t="s">
        <v>9645</v>
      </c>
      <c r="C6120" s="275" t="s">
        <v>5826</v>
      </c>
      <c r="D6120" s="275">
        <v>10</v>
      </c>
      <c r="E6120" s="275">
        <v>10240</v>
      </c>
      <c r="F6120" s="275" t="s">
        <v>457</v>
      </c>
      <c r="G6120" s="275">
        <v>10</v>
      </c>
      <c r="H6120" s="275">
        <f>Animation!E18</f>
        <v>3000</v>
      </c>
      <c r="I6120" s="275" t="s">
        <v>9965</v>
      </c>
      <c r="J6120" s="275">
        <f t="shared" si="91"/>
        <v>3000</v>
      </c>
      <c r="K6120" s="277"/>
    </row>
    <row r="6121" spans="1:11" x14ac:dyDescent="0.15">
      <c r="A6121" s="274">
        <v>6120</v>
      </c>
      <c r="B6121" s="275" t="s">
        <v>9646</v>
      </c>
      <c r="C6121" s="275" t="s">
        <v>5826</v>
      </c>
      <c r="D6121" s="275">
        <v>10</v>
      </c>
      <c r="E6121" s="275">
        <v>10240</v>
      </c>
      <c r="F6121" s="275" t="s">
        <v>457</v>
      </c>
      <c r="G6121" s="275">
        <v>10</v>
      </c>
      <c r="H6121" s="275">
        <f>Animation!F18</f>
        <v>3000</v>
      </c>
      <c r="I6121" s="275" t="s">
        <v>9966</v>
      </c>
      <c r="J6121" s="275">
        <f t="shared" si="91"/>
        <v>3000</v>
      </c>
      <c r="K6121" s="277"/>
    </row>
    <row r="6122" spans="1:11" x14ac:dyDescent="0.15">
      <c r="A6122" s="274">
        <v>6121</v>
      </c>
      <c r="B6122" s="275" t="s">
        <v>9647</v>
      </c>
      <c r="C6122" s="275" t="s">
        <v>5826</v>
      </c>
      <c r="D6122" s="275">
        <v>10</v>
      </c>
      <c r="E6122" s="275">
        <v>10240</v>
      </c>
      <c r="F6122" s="275" t="s">
        <v>457</v>
      </c>
      <c r="G6122" s="275">
        <v>10</v>
      </c>
      <c r="H6122" s="275">
        <f>Animation!G18</f>
        <v>3000</v>
      </c>
      <c r="I6122" s="275" t="s">
        <v>9967</v>
      </c>
      <c r="J6122" s="275">
        <f t="shared" si="91"/>
        <v>3000</v>
      </c>
      <c r="K6122" s="277"/>
    </row>
    <row r="6123" spans="1:11" x14ac:dyDescent="0.15">
      <c r="A6123" s="274">
        <v>6122</v>
      </c>
      <c r="B6123" s="275" t="s">
        <v>9648</v>
      </c>
      <c r="C6123" s="275" t="s">
        <v>5826</v>
      </c>
      <c r="D6123" s="275">
        <v>10</v>
      </c>
      <c r="E6123" s="275">
        <v>10240</v>
      </c>
      <c r="F6123" s="275" t="s">
        <v>457</v>
      </c>
      <c r="G6123" s="275">
        <v>10</v>
      </c>
      <c r="H6123" s="275">
        <f>Animation!H18</f>
        <v>3000</v>
      </c>
      <c r="I6123" s="275" t="s">
        <v>9968</v>
      </c>
      <c r="J6123" s="275">
        <f t="shared" si="91"/>
        <v>3000</v>
      </c>
      <c r="K6123" s="277"/>
    </row>
    <row r="6124" spans="1:11" x14ac:dyDescent="0.15">
      <c r="A6124" s="274">
        <v>6123</v>
      </c>
      <c r="B6124" s="275" t="s">
        <v>9649</v>
      </c>
      <c r="C6124" s="275" t="s">
        <v>5826</v>
      </c>
      <c r="D6124" s="275">
        <v>10</v>
      </c>
      <c r="E6124" s="275">
        <v>10240</v>
      </c>
      <c r="F6124" s="275" t="s">
        <v>457</v>
      </c>
      <c r="G6124" s="275">
        <v>10</v>
      </c>
      <c r="H6124" s="275">
        <f>Animation!I18</f>
        <v>3000</v>
      </c>
      <c r="I6124" s="275" t="s">
        <v>9969</v>
      </c>
      <c r="J6124" s="275">
        <f t="shared" si="91"/>
        <v>3000</v>
      </c>
      <c r="K6124" s="277"/>
    </row>
    <row r="6125" spans="1:11" x14ac:dyDescent="0.15">
      <c r="A6125" s="274">
        <v>6124</v>
      </c>
      <c r="B6125" s="275" t="s">
        <v>9650</v>
      </c>
      <c r="C6125" s="275" t="s">
        <v>5826</v>
      </c>
      <c r="D6125" s="275">
        <v>10</v>
      </c>
      <c r="E6125" s="275">
        <v>10240</v>
      </c>
      <c r="F6125" s="275" t="s">
        <v>457</v>
      </c>
      <c r="G6125" s="275">
        <v>10</v>
      </c>
      <c r="H6125" s="275">
        <f>Animation!J18</f>
        <v>3000</v>
      </c>
      <c r="I6125" s="275" t="s">
        <v>9970</v>
      </c>
      <c r="J6125" s="275">
        <f t="shared" si="91"/>
        <v>3000</v>
      </c>
      <c r="K6125" s="277"/>
    </row>
    <row r="6126" spans="1:11" x14ac:dyDescent="0.15">
      <c r="A6126" s="274">
        <v>6125</v>
      </c>
      <c r="B6126" s="275" t="s">
        <v>9651</v>
      </c>
      <c r="C6126" s="275" t="s">
        <v>5826</v>
      </c>
      <c r="D6126" s="275">
        <v>10</v>
      </c>
      <c r="E6126" s="275">
        <v>10240</v>
      </c>
      <c r="F6126" s="275" t="s">
        <v>457</v>
      </c>
      <c r="G6126" s="275">
        <v>10</v>
      </c>
      <c r="H6126" s="275">
        <f>Animation!K18</f>
        <v>3000</v>
      </c>
      <c r="I6126" s="275" t="s">
        <v>9971</v>
      </c>
      <c r="J6126" s="275">
        <f t="shared" si="91"/>
        <v>3000</v>
      </c>
      <c r="K6126" s="277"/>
    </row>
    <row r="6127" spans="1:11" x14ac:dyDescent="0.15">
      <c r="A6127" s="274">
        <v>6126</v>
      </c>
      <c r="B6127" s="275" t="s">
        <v>9652</v>
      </c>
      <c r="C6127" s="275" t="s">
        <v>5826</v>
      </c>
      <c r="D6127" s="275">
        <v>10</v>
      </c>
      <c r="E6127" s="275">
        <v>10240</v>
      </c>
      <c r="F6127" s="275" t="s">
        <v>457</v>
      </c>
      <c r="G6127" s="275">
        <v>10</v>
      </c>
      <c r="H6127" s="275">
        <f>Animation!L18</f>
        <v>3000</v>
      </c>
      <c r="I6127" s="275" t="s">
        <v>9972</v>
      </c>
      <c r="J6127" s="275">
        <f t="shared" si="91"/>
        <v>3000</v>
      </c>
      <c r="K6127" s="277"/>
    </row>
    <row r="6128" spans="1:11" x14ac:dyDescent="0.15">
      <c r="A6128" s="274">
        <v>6127</v>
      </c>
      <c r="B6128" s="275" t="s">
        <v>9653</v>
      </c>
      <c r="C6128" s="275" t="s">
        <v>5826</v>
      </c>
      <c r="D6128" s="275">
        <v>10</v>
      </c>
      <c r="E6128" s="275">
        <v>10240</v>
      </c>
      <c r="F6128" s="275" t="s">
        <v>457</v>
      </c>
      <c r="G6128" s="275">
        <v>10</v>
      </c>
      <c r="H6128" s="275">
        <f>Animation!M18</f>
        <v>3000</v>
      </c>
      <c r="I6128" s="275" t="s">
        <v>9973</v>
      </c>
      <c r="J6128" s="275">
        <f t="shared" si="91"/>
        <v>3000</v>
      </c>
      <c r="K6128" s="277"/>
    </row>
    <row r="6129" spans="1:11" x14ac:dyDescent="0.15">
      <c r="A6129" s="274">
        <v>6128</v>
      </c>
      <c r="B6129" s="275" t="s">
        <v>9654</v>
      </c>
      <c r="C6129" s="275" t="s">
        <v>5826</v>
      </c>
      <c r="D6129" s="275">
        <v>10</v>
      </c>
      <c r="E6129" s="275">
        <v>10240</v>
      </c>
      <c r="F6129" s="275" t="s">
        <v>457</v>
      </c>
      <c r="G6129" s="275">
        <v>10</v>
      </c>
      <c r="H6129" s="275">
        <f>Animation!N18</f>
        <v>3000</v>
      </c>
      <c r="I6129" s="275" t="s">
        <v>9974</v>
      </c>
      <c r="J6129" s="275">
        <f t="shared" si="91"/>
        <v>3000</v>
      </c>
      <c r="K6129" s="277"/>
    </row>
    <row r="6130" spans="1:11" x14ac:dyDescent="0.15">
      <c r="A6130" s="274">
        <v>6129</v>
      </c>
      <c r="B6130" s="275" t="s">
        <v>9655</v>
      </c>
      <c r="C6130" s="275" t="s">
        <v>5826</v>
      </c>
      <c r="D6130" s="275">
        <v>10</v>
      </c>
      <c r="E6130" s="275">
        <v>10240</v>
      </c>
      <c r="F6130" s="275" t="s">
        <v>457</v>
      </c>
      <c r="G6130" s="275">
        <v>10</v>
      </c>
      <c r="H6130" s="275">
        <f>Animation!O18</f>
        <v>3000</v>
      </c>
      <c r="I6130" s="275" t="s">
        <v>9975</v>
      </c>
      <c r="J6130" s="275">
        <f t="shared" si="91"/>
        <v>3000</v>
      </c>
      <c r="K6130" s="277"/>
    </row>
    <row r="6131" spans="1:11" x14ac:dyDescent="0.15">
      <c r="A6131" s="274">
        <v>6130</v>
      </c>
      <c r="B6131" s="275" t="s">
        <v>9656</v>
      </c>
      <c r="C6131" s="275" t="s">
        <v>5826</v>
      </c>
      <c r="D6131" s="275">
        <v>10</v>
      </c>
      <c r="E6131" s="275">
        <v>10240</v>
      </c>
      <c r="F6131" s="275" t="s">
        <v>457</v>
      </c>
      <c r="G6131" s="275">
        <v>10</v>
      </c>
      <c r="H6131" s="275">
        <f>Animation!P18</f>
        <v>3000</v>
      </c>
      <c r="I6131" s="275" t="s">
        <v>9976</v>
      </c>
      <c r="J6131" s="275">
        <f t="shared" si="91"/>
        <v>3000</v>
      </c>
      <c r="K6131" s="277"/>
    </row>
    <row r="6132" spans="1:11" x14ac:dyDescent="0.15">
      <c r="A6132" s="274">
        <v>6131</v>
      </c>
      <c r="B6132" s="275" t="s">
        <v>9657</v>
      </c>
      <c r="C6132" s="275" t="s">
        <v>5826</v>
      </c>
      <c r="D6132" s="275">
        <v>10</v>
      </c>
      <c r="E6132" s="275">
        <v>10240</v>
      </c>
      <c r="F6132" s="275" t="s">
        <v>457</v>
      </c>
      <c r="G6132" s="275">
        <v>10</v>
      </c>
      <c r="H6132" s="275">
        <f>Animation!Q18</f>
        <v>3000</v>
      </c>
      <c r="I6132" s="275" t="s">
        <v>9977</v>
      </c>
      <c r="J6132" s="275">
        <f t="shared" si="91"/>
        <v>3000</v>
      </c>
      <c r="K6132" s="277"/>
    </row>
    <row r="6133" spans="1:11" x14ac:dyDescent="0.15">
      <c r="A6133" s="274">
        <v>6132</v>
      </c>
      <c r="B6133" s="275" t="s">
        <v>9658</v>
      </c>
      <c r="C6133" s="275" t="s">
        <v>5826</v>
      </c>
      <c r="D6133" s="275">
        <v>10</v>
      </c>
      <c r="E6133" s="275">
        <v>10240</v>
      </c>
      <c r="F6133" s="275" t="s">
        <v>457</v>
      </c>
      <c r="G6133" s="275">
        <v>10</v>
      </c>
      <c r="H6133" s="275">
        <f>Animation!B46</f>
        <v>3000</v>
      </c>
      <c r="I6133" s="275" t="s">
        <v>9978</v>
      </c>
      <c r="J6133" s="275">
        <f t="shared" si="91"/>
        <v>3000</v>
      </c>
      <c r="K6133" s="277"/>
    </row>
    <row r="6134" spans="1:11" x14ac:dyDescent="0.15">
      <c r="A6134" s="274">
        <v>6133</v>
      </c>
      <c r="B6134" s="275" t="s">
        <v>9659</v>
      </c>
      <c r="C6134" s="275" t="s">
        <v>5826</v>
      </c>
      <c r="D6134" s="275">
        <v>10</v>
      </c>
      <c r="E6134" s="275">
        <v>10240</v>
      </c>
      <c r="F6134" s="275" t="s">
        <v>457</v>
      </c>
      <c r="G6134" s="275">
        <v>10</v>
      </c>
      <c r="H6134" s="275">
        <f>Animation!C46</f>
        <v>3000</v>
      </c>
      <c r="I6134" s="275" t="s">
        <v>9979</v>
      </c>
      <c r="J6134" s="275">
        <f t="shared" si="91"/>
        <v>3000</v>
      </c>
      <c r="K6134" s="277"/>
    </row>
    <row r="6135" spans="1:11" x14ac:dyDescent="0.15">
      <c r="A6135" s="274">
        <v>6134</v>
      </c>
      <c r="B6135" s="275" t="s">
        <v>9660</v>
      </c>
      <c r="C6135" s="275" t="s">
        <v>5826</v>
      </c>
      <c r="D6135" s="275">
        <v>10</v>
      </c>
      <c r="E6135" s="275">
        <v>10240</v>
      </c>
      <c r="F6135" s="275" t="s">
        <v>457</v>
      </c>
      <c r="G6135" s="275">
        <v>10</v>
      </c>
      <c r="H6135" s="275">
        <f>Animation!D46</f>
        <v>3000</v>
      </c>
      <c r="I6135" s="275" t="s">
        <v>9980</v>
      </c>
      <c r="J6135" s="275">
        <f t="shared" si="91"/>
        <v>3000</v>
      </c>
      <c r="K6135" s="277"/>
    </row>
    <row r="6136" spans="1:11" x14ac:dyDescent="0.15">
      <c r="A6136" s="274">
        <v>6135</v>
      </c>
      <c r="B6136" s="275" t="s">
        <v>9661</v>
      </c>
      <c r="C6136" s="275" t="s">
        <v>5826</v>
      </c>
      <c r="D6136" s="275">
        <v>10</v>
      </c>
      <c r="E6136" s="275">
        <v>10240</v>
      </c>
      <c r="F6136" s="275" t="s">
        <v>457</v>
      </c>
      <c r="G6136" s="275">
        <v>10</v>
      </c>
      <c r="H6136" s="275">
        <f>Animation!E46</f>
        <v>3000</v>
      </c>
      <c r="I6136" s="275" t="s">
        <v>9981</v>
      </c>
      <c r="J6136" s="275">
        <f t="shared" si="91"/>
        <v>3000</v>
      </c>
      <c r="K6136" s="277"/>
    </row>
    <row r="6137" spans="1:11" x14ac:dyDescent="0.15">
      <c r="A6137" s="274">
        <v>6136</v>
      </c>
      <c r="B6137" s="275" t="s">
        <v>9662</v>
      </c>
      <c r="C6137" s="275" t="s">
        <v>5826</v>
      </c>
      <c r="D6137" s="275">
        <v>10</v>
      </c>
      <c r="E6137" s="275">
        <v>10240</v>
      </c>
      <c r="F6137" s="275" t="s">
        <v>457</v>
      </c>
      <c r="G6137" s="275">
        <v>10</v>
      </c>
      <c r="H6137" s="275">
        <f>Animation!F46</f>
        <v>3000</v>
      </c>
      <c r="I6137" s="275" t="s">
        <v>9982</v>
      </c>
      <c r="J6137" s="275">
        <f t="shared" si="91"/>
        <v>3000</v>
      </c>
      <c r="K6137" s="277"/>
    </row>
    <row r="6138" spans="1:11" x14ac:dyDescent="0.15">
      <c r="A6138" s="274">
        <v>6137</v>
      </c>
      <c r="B6138" s="275" t="s">
        <v>9663</v>
      </c>
      <c r="C6138" s="275" t="s">
        <v>5826</v>
      </c>
      <c r="D6138" s="275">
        <v>10</v>
      </c>
      <c r="E6138" s="275">
        <v>10240</v>
      </c>
      <c r="F6138" s="275" t="s">
        <v>457</v>
      </c>
      <c r="G6138" s="275">
        <v>10</v>
      </c>
      <c r="H6138" s="275">
        <f>Animation!G46</f>
        <v>3000</v>
      </c>
      <c r="I6138" s="275" t="s">
        <v>9983</v>
      </c>
      <c r="J6138" s="275">
        <f t="shared" si="91"/>
        <v>3000</v>
      </c>
      <c r="K6138" s="277"/>
    </row>
    <row r="6139" spans="1:11" x14ac:dyDescent="0.15">
      <c r="A6139" s="274">
        <v>6138</v>
      </c>
      <c r="B6139" s="275" t="s">
        <v>9664</v>
      </c>
      <c r="C6139" s="275" t="s">
        <v>5826</v>
      </c>
      <c r="D6139" s="275">
        <v>10</v>
      </c>
      <c r="E6139" s="275">
        <v>10240</v>
      </c>
      <c r="F6139" s="275" t="s">
        <v>457</v>
      </c>
      <c r="G6139" s="275">
        <v>10</v>
      </c>
      <c r="H6139" s="275">
        <f>Animation!H46</f>
        <v>3000</v>
      </c>
      <c r="I6139" s="275" t="s">
        <v>9984</v>
      </c>
      <c r="J6139" s="275">
        <f t="shared" si="91"/>
        <v>3000</v>
      </c>
      <c r="K6139" s="277"/>
    </row>
    <row r="6140" spans="1:11" x14ac:dyDescent="0.15">
      <c r="A6140" s="274">
        <v>6139</v>
      </c>
      <c r="B6140" s="275" t="s">
        <v>9665</v>
      </c>
      <c r="C6140" s="275" t="s">
        <v>5826</v>
      </c>
      <c r="D6140" s="275">
        <v>10</v>
      </c>
      <c r="E6140" s="275">
        <v>10240</v>
      </c>
      <c r="F6140" s="275" t="s">
        <v>457</v>
      </c>
      <c r="G6140" s="275">
        <v>10</v>
      </c>
      <c r="H6140" s="275">
        <f>Animation!I46</f>
        <v>3000</v>
      </c>
      <c r="I6140" s="275" t="s">
        <v>9985</v>
      </c>
      <c r="J6140" s="275">
        <f t="shared" si="91"/>
        <v>3000</v>
      </c>
      <c r="K6140" s="277"/>
    </row>
    <row r="6141" spans="1:11" x14ac:dyDescent="0.15">
      <c r="A6141" s="274">
        <v>6140</v>
      </c>
      <c r="B6141" s="275" t="s">
        <v>9666</v>
      </c>
      <c r="C6141" s="275" t="s">
        <v>5826</v>
      </c>
      <c r="D6141" s="275">
        <v>10</v>
      </c>
      <c r="E6141" s="275">
        <v>10240</v>
      </c>
      <c r="F6141" s="275" t="s">
        <v>457</v>
      </c>
      <c r="G6141" s="275">
        <v>10</v>
      </c>
      <c r="H6141" s="275">
        <f>Animation!J46</f>
        <v>3000</v>
      </c>
      <c r="I6141" s="275" t="s">
        <v>9986</v>
      </c>
      <c r="J6141" s="275">
        <f t="shared" si="91"/>
        <v>3000</v>
      </c>
      <c r="K6141" s="277"/>
    </row>
    <row r="6142" spans="1:11" x14ac:dyDescent="0.15">
      <c r="A6142" s="274">
        <v>6141</v>
      </c>
      <c r="B6142" s="275" t="s">
        <v>9667</v>
      </c>
      <c r="C6142" s="275" t="s">
        <v>5826</v>
      </c>
      <c r="D6142" s="275">
        <v>10</v>
      </c>
      <c r="E6142" s="275">
        <v>10240</v>
      </c>
      <c r="F6142" s="275" t="s">
        <v>457</v>
      </c>
      <c r="G6142" s="275">
        <v>10</v>
      </c>
      <c r="H6142" s="275">
        <f>Animation!K46</f>
        <v>3000</v>
      </c>
      <c r="I6142" s="275" t="s">
        <v>9987</v>
      </c>
      <c r="J6142" s="275">
        <f t="shared" si="91"/>
        <v>3000</v>
      </c>
      <c r="K6142" s="277"/>
    </row>
    <row r="6143" spans="1:11" x14ac:dyDescent="0.15">
      <c r="A6143" s="274">
        <v>6142</v>
      </c>
      <c r="B6143" s="275" t="s">
        <v>9668</v>
      </c>
      <c r="C6143" s="275" t="s">
        <v>5826</v>
      </c>
      <c r="D6143" s="275">
        <v>10</v>
      </c>
      <c r="E6143" s="275">
        <v>10240</v>
      </c>
      <c r="F6143" s="275" t="s">
        <v>457</v>
      </c>
      <c r="G6143" s="275">
        <v>10</v>
      </c>
      <c r="H6143" s="275">
        <f>Animation!L46</f>
        <v>3000</v>
      </c>
      <c r="I6143" s="275" t="s">
        <v>9988</v>
      </c>
      <c r="J6143" s="275">
        <f t="shared" si="91"/>
        <v>3000</v>
      </c>
      <c r="K6143" s="277"/>
    </row>
    <row r="6144" spans="1:11" x14ac:dyDescent="0.15">
      <c r="A6144" s="274">
        <v>6143</v>
      </c>
      <c r="B6144" s="275" t="s">
        <v>9669</v>
      </c>
      <c r="C6144" s="275" t="s">
        <v>5826</v>
      </c>
      <c r="D6144" s="275">
        <v>10</v>
      </c>
      <c r="E6144" s="275">
        <v>10240</v>
      </c>
      <c r="F6144" s="275" t="s">
        <v>457</v>
      </c>
      <c r="G6144" s="275">
        <v>10</v>
      </c>
      <c r="H6144" s="275">
        <f>Animation!M46</f>
        <v>3000</v>
      </c>
      <c r="I6144" s="275" t="s">
        <v>9989</v>
      </c>
      <c r="J6144" s="275">
        <f t="shared" si="91"/>
        <v>3000</v>
      </c>
      <c r="K6144" s="277"/>
    </row>
    <row r="6145" spans="1:11" x14ac:dyDescent="0.15">
      <c r="A6145" s="274">
        <v>6144</v>
      </c>
      <c r="B6145" s="275" t="s">
        <v>9670</v>
      </c>
      <c r="C6145" s="275" t="s">
        <v>5826</v>
      </c>
      <c r="D6145" s="275">
        <v>10</v>
      </c>
      <c r="E6145" s="275">
        <v>10240</v>
      </c>
      <c r="F6145" s="275" t="s">
        <v>457</v>
      </c>
      <c r="G6145" s="275">
        <v>10</v>
      </c>
      <c r="H6145" s="275">
        <f>Animation!N46</f>
        <v>3000</v>
      </c>
      <c r="I6145" s="275" t="s">
        <v>9990</v>
      </c>
      <c r="J6145" s="275">
        <f t="shared" si="91"/>
        <v>3000</v>
      </c>
      <c r="K6145" s="277"/>
    </row>
    <row r="6146" spans="1:11" x14ac:dyDescent="0.15">
      <c r="A6146" s="274">
        <v>6145</v>
      </c>
      <c r="B6146" s="275" t="s">
        <v>9671</v>
      </c>
      <c r="C6146" s="275" t="s">
        <v>5826</v>
      </c>
      <c r="D6146" s="275">
        <v>10</v>
      </c>
      <c r="E6146" s="275">
        <v>10240</v>
      </c>
      <c r="F6146" s="275" t="s">
        <v>457</v>
      </c>
      <c r="G6146" s="275">
        <v>10</v>
      </c>
      <c r="H6146" s="275">
        <f>Animation!O46</f>
        <v>3000</v>
      </c>
      <c r="I6146" s="275" t="s">
        <v>9991</v>
      </c>
      <c r="J6146" s="275">
        <f t="shared" si="91"/>
        <v>3000</v>
      </c>
      <c r="K6146" s="277"/>
    </row>
    <row r="6147" spans="1:11" x14ac:dyDescent="0.15">
      <c r="A6147" s="274">
        <v>6146</v>
      </c>
      <c r="B6147" s="275" t="s">
        <v>9672</v>
      </c>
      <c r="C6147" s="275" t="s">
        <v>5826</v>
      </c>
      <c r="D6147" s="275">
        <v>10</v>
      </c>
      <c r="E6147" s="275">
        <v>10240</v>
      </c>
      <c r="F6147" s="275" t="s">
        <v>457</v>
      </c>
      <c r="G6147" s="275">
        <v>10</v>
      </c>
      <c r="H6147" s="275">
        <f>Animation!P46</f>
        <v>3000</v>
      </c>
      <c r="I6147" s="275" t="s">
        <v>9992</v>
      </c>
      <c r="J6147" s="275">
        <f t="shared" si="91"/>
        <v>3000</v>
      </c>
      <c r="K6147" s="277"/>
    </row>
    <row r="6148" spans="1:11" x14ac:dyDescent="0.15">
      <c r="A6148" s="274">
        <v>6147</v>
      </c>
      <c r="B6148" s="275" t="s">
        <v>9673</v>
      </c>
      <c r="C6148" s="275" t="s">
        <v>5826</v>
      </c>
      <c r="D6148" s="275">
        <v>10</v>
      </c>
      <c r="E6148" s="275">
        <v>10240</v>
      </c>
      <c r="F6148" s="275" t="s">
        <v>457</v>
      </c>
      <c r="G6148" s="275">
        <v>10</v>
      </c>
      <c r="H6148" s="275">
        <f>Animation!Q46</f>
        <v>3000</v>
      </c>
      <c r="I6148" s="275" t="s">
        <v>9993</v>
      </c>
      <c r="J6148" s="275">
        <f t="shared" si="91"/>
        <v>3000</v>
      </c>
      <c r="K6148" s="277"/>
    </row>
    <row r="6149" spans="1:11" x14ac:dyDescent="0.15">
      <c r="A6149" s="274">
        <v>6148</v>
      </c>
      <c r="B6149" s="275" t="s">
        <v>9674</v>
      </c>
      <c r="C6149" s="275" t="s">
        <v>5826</v>
      </c>
      <c r="D6149" s="275">
        <v>10</v>
      </c>
      <c r="E6149" s="275">
        <v>10240</v>
      </c>
      <c r="F6149" s="275" t="s">
        <v>457</v>
      </c>
      <c r="G6149" s="275">
        <v>10</v>
      </c>
      <c r="H6149" s="275">
        <f>Animation!B74</f>
        <v>3000</v>
      </c>
      <c r="I6149" s="275" t="s">
        <v>9994</v>
      </c>
      <c r="J6149" s="275">
        <f t="shared" si="91"/>
        <v>3000</v>
      </c>
      <c r="K6149" s="277"/>
    </row>
    <row r="6150" spans="1:11" x14ac:dyDescent="0.15">
      <c r="A6150" s="274">
        <v>6149</v>
      </c>
      <c r="B6150" s="275" t="s">
        <v>9675</v>
      </c>
      <c r="C6150" s="275" t="s">
        <v>5826</v>
      </c>
      <c r="D6150" s="275">
        <v>10</v>
      </c>
      <c r="E6150" s="275">
        <v>10240</v>
      </c>
      <c r="F6150" s="275" t="s">
        <v>457</v>
      </c>
      <c r="G6150" s="275">
        <v>10</v>
      </c>
      <c r="H6150" s="275">
        <f>Animation!C74</f>
        <v>3000</v>
      </c>
      <c r="I6150" s="275" t="s">
        <v>9995</v>
      </c>
      <c r="J6150" s="275">
        <f t="shared" si="91"/>
        <v>3000</v>
      </c>
      <c r="K6150" s="277"/>
    </row>
    <row r="6151" spans="1:11" x14ac:dyDescent="0.15">
      <c r="A6151" s="274">
        <v>6150</v>
      </c>
      <c r="B6151" s="275" t="s">
        <v>9676</v>
      </c>
      <c r="C6151" s="275" t="s">
        <v>5826</v>
      </c>
      <c r="D6151" s="275">
        <v>10</v>
      </c>
      <c r="E6151" s="275">
        <v>10240</v>
      </c>
      <c r="F6151" s="275" t="s">
        <v>457</v>
      </c>
      <c r="G6151" s="275">
        <v>10</v>
      </c>
      <c r="H6151" s="275">
        <f>Animation!D74</f>
        <v>3000</v>
      </c>
      <c r="I6151" s="275" t="s">
        <v>9996</v>
      </c>
      <c r="J6151" s="275">
        <f t="shared" si="91"/>
        <v>3000</v>
      </c>
      <c r="K6151" s="277"/>
    </row>
    <row r="6152" spans="1:11" x14ac:dyDescent="0.15">
      <c r="A6152" s="274">
        <v>6151</v>
      </c>
      <c r="B6152" s="275" t="s">
        <v>9677</v>
      </c>
      <c r="C6152" s="275" t="s">
        <v>5826</v>
      </c>
      <c r="D6152" s="275">
        <v>10</v>
      </c>
      <c r="E6152" s="275">
        <v>10240</v>
      </c>
      <c r="F6152" s="275" t="s">
        <v>457</v>
      </c>
      <c r="G6152" s="275">
        <v>10</v>
      </c>
      <c r="H6152" s="275">
        <f>Animation!E74</f>
        <v>3000</v>
      </c>
      <c r="I6152" s="275" t="s">
        <v>9997</v>
      </c>
      <c r="J6152" s="275">
        <f t="shared" si="91"/>
        <v>3000</v>
      </c>
      <c r="K6152" s="277"/>
    </row>
    <row r="6153" spans="1:11" x14ac:dyDescent="0.15">
      <c r="A6153" s="274">
        <v>6152</v>
      </c>
      <c r="B6153" s="275" t="s">
        <v>9678</v>
      </c>
      <c r="C6153" s="275" t="s">
        <v>5826</v>
      </c>
      <c r="D6153" s="275">
        <v>10</v>
      </c>
      <c r="E6153" s="275">
        <v>10240</v>
      </c>
      <c r="F6153" s="275" t="s">
        <v>457</v>
      </c>
      <c r="G6153" s="275">
        <v>10</v>
      </c>
      <c r="H6153" s="275">
        <f>Animation!F74</f>
        <v>3000</v>
      </c>
      <c r="I6153" s="275" t="s">
        <v>9998</v>
      </c>
      <c r="J6153" s="275">
        <f t="shared" si="91"/>
        <v>3000</v>
      </c>
      <c r="K6153" s="277"/>
    </row>
    <row r="6154" spans="1:11" x14ac:dyDescent="0.15">
      <c r="A6154" s="274">
        <v>6153</v>
      </c>
      <c r="B6154" s="275" t="s">
        <v>9679</v>
      </c>
      <c r="C6154" s="275" t="s">
        <v>5826</v>
      </c>
      <c r="D6154" s="275">
        <v>10</v>
      </c>
      <c r="E6154" s="275">
        <v>10240</v>
      </c>
      <c r="F6154" s="275" t="s">
        <v>457</v>
      </c>
      <c r="G6154" s="275">
        <v>10</v>
      </c>
      <c r="H6154" s="275">
        <f>Animation!G74</f>
        <v>3000</v>
      </c>
      <c r="I6154" s="275" t="s">
        <v>9999</v>
      </c>
      <c r="J6154" s="275">
        <f t="shared" si="91"/>
        <v>3000</v>
      </c>
      <c r="K6154" s="277"/>
    </row>
    <row r="6155" spans="1:11" x14ac:dyDescent="0.15">
      <c r="A6155" s="274">
        <v>6154</v>
      </c>
      <c r="B6155" s="275" t="s">
        <v>9680</v>
      </c>
      <c r="C6155" s="275" t="s">
        <v>5826</v>
      </c>
      <c r="D6155" s="275">
        <v>10</v>
      </c>
      <c r="E6155" s="275">
        <v>10240</v>
      </c>
      <c r="F6155" s="275" t="s">
        <v>457</v>
      </c>
      <c r="G6155" s="275">
        <v>10</v>
      </c>
      <c r="H6155" s="275">
        <f>Animation!H74</f>
        <v>3000</v>
      </c>
      <c r="I6155" s="275" t="s">
        <v>10000</v>
      </c>
      <c r="J6155" s="275">
        <f t="shared" si="91"/>
        <v>3000</v>
      </c>
      <c r="K6155" s="277"/>
    </row>
    <row r="6156" spans="1:11" x14ac:dyDescent="0.15">
      <c r="A6156" s="274">
        <v>6155</v>
      </c>
      <c r="B6156" s="275" t="s">
        <v>9681</v>
      </c>
      <c r="C6156" s="275" t="s">
        <v>5826</v>
      </c>
      <c r="D6156" s="275">
        <v>10</v>
      </c>
      <c r="E6156" s="275">
        <v>10240</v>
      </c>
      <c r="F6156" s="275" t="s">
        <v>457</v>
      </c>
      <c r="G6156" s="275">
        <v>10</v>
      </c>
      <c r="H6156" s="275">
        <f>Animation!I74</f>
        <v>3000</v>
      </c>
      <c r="I6156" s="275" t="s">
        <v>10001</v>
      </c>
      <c r="J6156" s="275">
        <f t="shared" si="91"/>
        <v>3000</v>
      </c>
      <c r="K6156" s="277"/>
    </row>
    <row r="6157" spans="1:11" x14ac:dyDescent="0.15">
      <c r="A6157" s="274">
        <v>6156</v>
      </c>
      <c r="B6157" s="275" t="s">
        <v>9682</v>
      </c>
      <c r="C6157" s="275" t="s">
        <v>5826</v>
      </c>
      <c r="D6157" s="275">
        <v>10</v>
      </c>
      <c r="E6157" s="275">
        <v>10240</v>
      </c>
      <c r="F6157" s="275" t="s">
        <v>457</v>
      </c>
      <c r="G6157" s="275">
        <v>10</v>
      </c>
      <c r="H6157" s="275">
        <f>Animation!J74</f>
        <v>3000</v>
      </c>
      <c r="I6157" s="275" t="s">
        <v>10002</v>
      </c>
      <c r="J6157" s="275">
        <f t="shared" si="91"/>
        <v>3000</v>
      </c>
      <c r="K6157" s="277"/>
    </row>
    <row r="6158" spans="1:11" x14ac:dyDescent="0.15">
      <c r="A6158" s="274">
        <v>6157</v>
      </c>
      <c r="B6158" s="275" t="s">
        <v>9683</v>
      </c>
      <c r="C6158" s="275" t="s">
        <v>5826</v>
      </c>
      <c r="D6158" s="275">
        <v>10</v>
      </c>
      <c r="E6158" s="275">
        <v>10240</v>
      </c>
      <c r="F6158" s="275" t="s">
        <v>457</v>
      </c>
      <c r="G6158" s="275">
        <v>10</v>
      </c>
      <c r="H6158" s="275">
        <f>Animation!K74</f>
        <v>3000</v>
      </c>
      <c r="I6158" s="275" t="s">
        <v>10003</v>
      </c>
      <c r="J6158" s="275">
        <f t="shared" si="91"/>
        <v>3000</v>
      </c>
      <c r="K6158" s="277"/>
    </row>
    <row r="6159" spans="1:11" x14ac:dyDescent="0.15">
      <c r="A6159" s="274">
        <v>6158</v>
      </c>
      <c r="B6159" s="275" t="s">
        <v>9684</v>
      </c>
      <c r="C6159" s="275" t="s">
        <v>5826</v>
      </c>
      <c r="D6159" s="275">
        <v>10</v>
      </c>
      <c r="E6159" s="275">
        <v>10240</v>
      </c>
      <c r="F6159" s="275" t="s">
        <v>457</v>
      </c>
      <c r="G6159" s="275">
        <v>10</v>
      </c>
      <c r="H6159" s="275">
        <f>Animation!L74</f>
        <v>3000</v>
      </c>
      <c r="I6159" s="275" t="s">
        <v>10004</v>
      </c>
      <c r="J6159" s="275">
        <f t="shared" si="91"/>
        <v>3000</v>
      </c>
      <c r="K6159" s="277"/>
    </row>
    <row r="6160" spans="1:11" x14ac:dyDescent="0.15">
      <c r="A6160" s="274">
        <v>6159</v>
      </c>
      <c r="B6160" s="275" t="s">
        <v>9685</v>
      </c>
      <c r="C6160" s="275" t="s">
        <v>5826</v>
      </c>
      <c r="D6160" s="275">
        <v>10</v>
      </c>
      <c r="E6160" s="275">
        <v>10240</v>
      </c>
      <c r="F6160" s="275" t="s">
        <v>457</v>
      </c>
      <c r="G6160" s="275">
        <v>10</v>
      </c>
      <c r="H6160" s="275">
        <f>Animation!M74</f>
        <v>3000</v>
      </c>
      <c r="I6160" s="275" t="s">
        <v>10005</v>
      </c>
      <c r="J6160" s="275">
        <f t="shared" si="91"/>
        <v>3000</v>
      </c>
      <c r="K6160" s="277"/>
    </row>
    <row r="6161" spans="1:11" x14ac:dyDescent="0.15">
      <c r="A6161" s="274">
        <v>6160</v>
      </c>
      <c r="B6161" s="275" t="s">
        <v>9686</v>
      </c>
      <c r="C6161" s="275" t="s">
        <v>5826</v>
      </c>
      <c r="D6161" s="275">
        <v>10</v>
      </c>
      <c r="E6161" s="275">
        <v>10240</v>
      </c>
      <c r="F6161" s="275" t="s">
        <v>457</v>
      </c>
      <c r="G6161" s="275">
        <v>10</v>
      </c>
      <c r="H6161" s="275">
        <f>Animation!N74</f>
        <v>3000</v>
      </c>
      <c r="I6161" s="275" t="s">
        <v>10006</v>
      </c>
      <c r="J6161" s="275">
        <f t="shared" si="91"/>
        <v>3000</v>
      </c>
      <c r="K6161" s="277"/>
    </row>
    <row r="6162" spans="1:11" x14ac:dyDescent="0.15">
      <c r="A6162" s="274">
        <v>6161</v>
      </c>
      <c r="B6162" s="275" t="s">
        <v>9687</v>
      </c>
      <c r="C6162" s="275" t="s">
        <v>5826</v>
      </c>
      <c r="D6162" s="275">
        <v>10</v>
      </c>
      <c r="E6162" s="275">
        <v>10240</v>
      </c>
      <c r="F6162" s="275" t="s">
        <v>457</v>
      </c>
      <c r="G6162" s="275">
        <v>10</v>
      </c>
      <c r="H6162" s="275">
        <f>Animation!O74</f>
        <v>3000</v>
      </c>
      <c r="I6162" s="275" t="s">
        <v>10007</v>
      </c>
      <c r="J6162" s="275">
        <f t="shared" si="91"/>
        <v>3000</v>
      </c>
      <c r="K6162" s="277"/>
    </row>
    <row r="6163" spans="1:11" x14ac:dyDescent="0.15">
      <c r="A6163" s="274">
        <v>6162</v>
      </c>
      <c r="B6163" s="275" t="s">
        <v>9688</v>
      </c>
      <c r="C6163" s="275" t="s">
        <v>5826</v>
      </c>
      <c r="D6163" s="275">
        <v>10</v>
      </c>
      <c r="E6163" s="275">
        <v>10240</v>
      </c>
      <c r="F6163" s="275" t="s">
        <v>457</v>
      </c>
      <c r="G6163" s="275">
        <v>10</v>
      </c>
      <c r="H6163" s="275">
        <f>Animation!P74</f>
        <v>3000</v>
      </c>
      <c r="I6163" s="275" t="s">
        <v>10008</v>
      </c>
      <c r="J6163" s="275">
        <f t="shared" si="91"/>
        <v>3000</v>
      </c>
      <c r="K6163" s="277"/>
    </row>
    <row r="6164" spans="1:11" x14ac:dyDescent="0.15">
      <c r="A6164" s="274">
        <v>6163</v>
      </c>
      <c r="B6164" s="275" t="s">
        <v>9689</v>
      </c>
      <c r="C6164" s="275" t="s">
        <v>5826</v>
      </c>
      <c r="D6164" s="275">
        <v>10</v>
      </c>
      <c r="E6164" s="275">
        <v>10240</v>
      </c>
      <c r="F6164" s="275" t="s">
        <v>457</v>
      </c>
      <c r="G6164" s="275">
        <v>10</v>
      </c>
      <c r="H6164" s="275">
        <f>Animation!Q74</f>
        <v>3000</v>
      </c>
      <c r="I6164" s="275" t="s">
        <v>10009</v>
      </c>
      <c r="J6164" s="275">
        <f t="shared" si="91"/>
        <v>3000</v>
      </c>
      <c r="K6164" s="277"/>
    </row>
    <row r="6165" spans="1:11" x14ac:dyDescent="0.15">
      <c r="A6165" s="274">
        <v>6164</v>
      </c>
      <c r="B6165" s="275" t="s">
        <v>9690</v>
      </c>
      <c r="C6165" s="275" t="s">
        <v>5826</v>
      </c>
      <c r="D6165" s="275">
        <v>10</v>
      </c>
      <c r="E6165" s="275">
        <v>10240</v>
      </c>
      <c r="F6165" s="275" t="s">
        <v>457</v>
      </c>
      <c r="G6165" s="275">
        <v>10</v>
      </c>
      <c r="H6165" s="275">
        <f>Animation!B102</f>
        <v>3000</v>
      </c>
      <c r="I6165" s="275" t="s">
        <v>10010</v>
      </c>
      <c r="J6165" s="275">
        <f t="shared" si="91"/>
        <v>3000</v>
      </c>
      <c r="K6165" s="277"/>
    </row>
    <row r="6166" spans="1:11" x14ac:dyDescent="0.15">
      <c r="A6166" s="274">
        <v>6165</v>
      </c>
      <c r="B6166" s="275" t="s">
        <v>9691</v>
      </c>
      <c r="C6166" s="275" t="s">
        <v>5826</v>
      </c>
      <c r="D6166" s="275">
        <v>10</v>
      </c>
      <c r="E6166" s="275">
        <v>10240</v>
      </c>
      <c r="F6166" s="275" t="s">
        <v>457</v>
      </c>
      <c r="G6166" s="275">
        <v>10</v>
      </c>
      <c r="H6166" s="275">
        <f>Animation!C102</f>
        <v>3000</v>
      </c>
      <c r="I6166" s="275" t="s">
        <v>10011</v>
      </c>
      <c r="J6166" s="275">
        <f t="shared" si="91"/>
        <v>3000</v>
      </c>
      <c r="K6166" s="277"/>
    </row>
    <row r="6167" spans="1:11" x14ac:dyDescent="0.15">
      <c r="A6167" s="274">
        <v>6166</v>
      </c>
      <c r="B6167" s="275" t="s">
        <v>9692</v>
      </c>
      <c r="C6167" s="275" t="s">
        <v>5826</v>
      </c>
      <c r="D6167" s="275">
        <v>10</v>
      </c>
      <c r="E6167" s="275">
        <v>10240</v>
      </c>
      <c r="F6167" s="275" t="s">
        <v>457</v>
      </c>
      <c r="G6167" s="275">
        <v>10</v>
      </c>
      <c r="H6167" s="275">
        <f>Animation!D102</f>
        <v>3000</v>
      </c>
      <c r="I6167" s="275" t="s">
        <v>10012</v>
      </c>
      <c r="J6167" s="275">
        <f t="shared" si="91"/>
        <v>3000</v>
      </c>
      <c r="K6167" s="277"/>
    </row>
    <row r="6168" spans="1:11" x14ac:dyDescent="0.15">
      <c r="A6168" s="274">
        <v>6167</v>
      </c>
      <c r="B6168" s="275" t="s">
        <v>9693</v>
      </c>
      <c r="C6168" s="275" t="s">
        <v>5826</v>
      </c>
      <c r="D6168" s="275">
        <v>10</v>
      </c>
      <c r="E6168" s="275">
        <v>10240</v>
      </c>
      <c r="F6168" s="275" t="s">
        <v>457</v>
      </c>
      <c r="G6168" s="275">
        <v>10</v>
      </c>
      <c r="H6168" s="275">
        <f>Animation!E102</f>
        <v>3000</v>
      </c>
      <c r="I6168" s="275" t="s">
        <v>10013</v>
      </c>
      <c r="J6168" s="275">
        <f t="shared" si="91"/>
        <v>3000</v>
      </c>
      <c r="K6168" s="277"/>
    </row>
    <row r="6169" spans="1:11" x14ac:dyDescent="0.15">
      <c r="A6169" s="274">
        <v>6168</v>
      </c>
      <c r="B6169" s="275" t="s">
        <v>9694</v>
      </c>
      <c r="C6169" s="275" t="s">
        <v>5826</v>
      </c>
      <c r="D6169" s="275">
        <v>10</v>
      </c>
      <c r="E6169" s="275">
        <v>10240</v>
      </c>
      <c r="F6169" s="275" t="s">
        <v>457</v>
      </c>
      <c r="G6169" s="275">
        <v>10</v>
      </c>
      <c r="H6169" s="275">
        <f>Animation!F102</f>
        <v>3000</v>
      </c>
      <c r="I6169" s="275" t="s">
        <v>10014</v>
      </c>
      <c r="J6169" s="275">
        <f t="shared" si="91"/>
        <v>3000</v>
      </c>
      <c r="K6169" s="277"/>
    </row>
    <row r="6170" spans="1:11" x14ac:dyDescent="0.15">
      <c r="A6170" s="274">
        <v>6169</v>
      </c>
      <c r="B6170" s="275" t="s">
        <v>9695</v>
      </c>
      <c r="C6170" s="275" t="s">
        <v>5826</v>
      </c>
      <c r="D6170" s="275">
        <v>10</v>
      </c>
      <c r="E6170" s="275">
        <v>10240</v>
      </c>
      <c r="F6170" s="275" t="s">
        <v>457</v>
      </c>
      <c r="G6170" s="275">
        <v>10</v>
      </c>
      <c r="H6170" s="275">
        <f>Animation!G102</f>
        <v>3000</v>
      </c>
      <c r="I6170" s="275" t="s">
        <v>10015</v>
      </c>
      <c r="J6170" s="275">
        <f t="shared" si="91"/>
        <v>3000</v>
      </c>
      <c r="K6170" s="277"/>
    </row>
    <row r="6171" spans="1:11" x14ac:dyDescent="0.15">
      <c r="A6171" s="274">
        <v>6170</v>
      </c>
      <c r="B6171" s="275" t="s">
        <v>9696</v>
      </c>
      <c r="C6171" s="275" t="s">
        <v>5826</v>
      </c>
      <c r="D6171" s="275">
        <v>10</v>
      </c>
      <c r="E6171" s="275">
        <v>10240</v>
      </c>
      <c r="F6171" s="275" t="s">
        <v>457</v>
      </c>
      <c r="G6171" s="275">
        <v>10</v>
      </c>
      <c r="H6171" s="275">
        <f>Animation!H102</f>
        <v>3000</v>
      </c>
      <c r="I6171" s="275" t="s">
        <v>10016</v>
      </c>
      <c r="J6171" s="275">
        <f t="shared" si="91"/>
        <v>3000</v>
      </c>
      <c r="K6171" s="277"/>
    </row>
    <row r="6172" spans="1:11" x14ac:dyDescent="0.15">
      <c r="A6172" s="274">
        <v>6171</v>
      </c>
      <c r="B6172" s="275" t="s">
        <v>9697</v>
      </c>
      <c r="C6172" s="275" t="s">
        <v>5826</v>
      </c>
      <c r="D6172" s="275">
        <v>10</v>
      </c>
      <c r="E6172" s="275">
        <v>10240</v>
      </c>
      <c r="F6172" s="275" t="s">
        <v>457</v>
      </c>
      <c r="G6172" s="275">
        <v>10</v>
      </c>
      <c r="H6172" s="275">
        <f>Animation!I102</f>
        <v>3000</v>
      </c>
      <c r="I6172" s="275" t="s">
        <v>10017</v>
      </c>
      <c r="J6172" s="275">
        <f t="shared" si="91"/>
        <v>3000</v>
      </c>
      <c r="K6172" s="277"/>
    </row>
    <row r="6173" spans="1:11" x14ac:dyDescent="0.15">
      <c r="A6173" s="274">
        <v>6172</v>
      </c>
      <c r="B6173" s="275" t="s">
        <v>9698</v>
      </c>
      <c r="C6173" s="275" t="s">
        <v>5826</v>
      </c>
      <c r="D6173" s="275">
        <v>10</v>
      </c>
      <c r="E6173" s="275">
        <v>10240</v>
      </c>
      <c r="F6173" s="275" t="s">
        <v>457</v>
      </c>
      <c r="G6173" s="275">
        <v>10</v>
      </c>
      <c r="H6173" s="275">
        <f>Animation!J102</f>
        <v>3000</v>
      </c>
      <c r="I6173" s="275" t="s">
        <v>10018</v>
      </c>
      <c r="J6173" s="275">
        <f t="shared" si="91"/>
        <v>3000</v>
      </c>
      <c r="K6173" s="277"/>
    </row>
    <row r="6174" spans="1:11" x14ac:dyDescent="0.15">
      <c r="A6174" s="274">
        <v>6173</v>
      </c>
      <c r="B6174" s="275" t="s">
        <v>9699</v>
      </c>
      <c r="C6174" s="275" t="s">
        <v>5826</v>
      </c>
      <c r="D6174" s="275">
        <v>10</v>
      </c>
      <c r="E6174" s="275">
        <v>10240</v>
      </c>
      <c r="F6174" s="275" t="s">
        <v>457</v>
      </c>
      <c r="G6174" s="275">
        <v>10</v>
      </c>
      <c r="H6174" s="275">
        <f>Animation!K102</f>
        <v>3000</v>
      </c>
      <c r="I6174" s="275" t="s">
        <v>10019</v>
      </c>
      <c r="J6174" s="275">
        <f t="shared" si="91"/>
        <v>3000</v>
      </c>
      <c r="K6174" s="277"/>
    </row>
    <row r="6175" spans="1:11" x14ac:dyDescent="0.15">
      <c r="A6175" s="274">
        <v>6174</v>
      </c>
      <c r="B6175" s="275" t="s">
        <v>9700</v>
      </c>
      <c r="C6175" s="275" t="s">
        <v>5826</v>
      </c>
      <c r="D6175" s="275">
        <v>10</v>
      </c>
      <c r="E6175" s="275">
        <v>10240</v>
      </c>
      <c r="F6175" s="275" t="s">
        <v>457</v>
      </c>
      <c r="G6175" s="275">
        <v>10</v>
      </c>
      <c r="H6175" s="275">
        <f>Animation!L102</f>
        <v>3000</v>
      </c>
      <c r="I6175" s="275" t="s">
        <v>10020</v>
      </c>
      <c r="J6175" s="275">
        <f t="shared" si="91"/>
        <v>3000</v>
      </c>
      <c r="K6175" s="277"/>
    </row>
    <row r="6176" spans="1:11" x14ac:dyDescent="0.15">
      <c r="A6176" s="274">
        <v>6175</v>
      </c>
      <c r="B6176" s="275" t="s">
        <v>9701</v>
      </c>
      <c r="C6176" s="275" t="s">
        <v>5826</v>
      </c>
      <c r="D6176" s="275">
        <v>10</v>
      </c>
      <c r="E6176" s="275">
        <v>10240</v>
      </c>
      <c r="F6176" s="275" t="s">
        <v>457</v>
      </c>
      <c r="G6176" s="275">
        <v>10</v>
      </c>
      <c r="H6176" s="275">
        <f>Animation!M102</f>
        <v>3000</v>
      </c>
      <c r="I6176" s="275" t="s">
        <v>10021</v>
      </c>
      <c r="J6176" s="275">
        <f t="shared" si="91"/>
        <v>3000</v>
      </c>
      <c r="K6176" s="277"/>
    </row>
    <row r="6177" spans="1:11" x14ac:dyDescent="0.15">
      <c r="A6177" s="274">
        <v>6176</v>
      </c>
      <c r="B6177" s="275" t="s">
        <v>9702</v>
      </c>
      <c r="C6177" s="275" t="s">
        <v>5826</v>
      </c>
      <c r="D6177" s="275">
        <v>10</v>
      </c>
      <c r="E6177" s="275">
        <v>10240</v>
      </c>
      <c r="F6177" s="275" t="s">
        <v>457</v>
      </c>
      <c r="G6177" s="275">
        <v>10</v>
      </c>
      <c r="H6177" s="275">
        <f>Animation!N102</f>
        <v>3000</v>
      </c>
      <c r="I6177" s="275" t="s">
        <v>10022</v>
      </c>
      <c r="J6177" s="275">
        <f t="shared" si="91"/>
        <v>3000</v>
      </c>
      <c r="K6177" s="277"/>
    </row>
    <row r="6178" spans="1:11" x14ac:dyDescent="0.15">
      <c r="A6178" s="274">
        <v>6177</v>
      </c>
      <c r="B6178" s="275" t="s">
        <v>9703</v>
      </c>
      <c r="C6178" s="275" t="s">
        <v>5826</v>
      </c>
      <c r="D6178" s="275">
        <v>10</v>
      </c>
      <c r="E6178" s="275">
        <v>10240</v>
      </c>
      <c r="F6178" s="275" t="s">
        <v>457</v>
      </c>
      <c r="G6178" s="275">
        <v>10</v>
      </c>
      <c r="H6178" s="275">
        <f>Animation!O102</f>
        <v>3000</v>
      </c>
      <c r="I6178" s="275" t="s">
        <v>10023</v>
      </c>
      <c r="J6178" s="275">
        <f t="shared" si="91"/>
        <v>3000</v>
      </c>
      <c r="K6178" s="277"/>
    </row>
    <row r="6179" spans="1:11" x14ac:dyDescent="0.15">
      <c r="A6179" s="274">
        <v>6178</v>
      </c>
      <c r="B6179" s="275" t="s">
        <v>9704</v>
      </c>
      <c r="C6179" s="275" t="s">
        <v>5826</v>
      </c>
      <c r="D6179" s="275">
        <v>10</v>
      </c>
      <c r="E6179" s="275">
        <v>10240</v>
      </c>
      <c r="F6179" s="275" t="s">
        <v>457</v>
      </c>
      <c r="G6179" s="275">
        <v>10</v>
      </c>
      <c r="H6179" s="275">
        <f>Animation!P102</f>
        <v>3000</v>
      </c>
      <c r="I6179" s="275" t="s">
        <v>10024</v>
      </c>
      <c r="J6179" s="275">
        <f t="shared" si="91"/>
        <v>3000</v>
      </c>
      <c r="K6179" s="277"/>
    </row>
    <row r="6180" spans="1:11" x14ac:dyDescent="0.15">
      <c r="A6180" s="274">
        <v>6179</v>
      </c>
      <c r="B6180" s="275" t="s">
        <v>9705</v>
      </c>
      <c r="C6180" s="275" t="s">
        <v>5826</v>
      </c>
      <c r="D6180" s="275">
        <v>10</v>
      </c>
      <c r="E6180" s="275">
        <v>10240</v>
      </c>
      <c r="F6180" s="275" t="s">
        <v>457</v>
      </c>
      <c r="G6180" s="275">
        <v>10</v>
      </c>
      <c r="H6180" s="275">
        <f>Animation!Q102</f>
        <v>3000</v>
      </c>
      <c r="I6180" s="275" t="s">
        <v>10025</v>
      </c>
      <c r="J6180" s="275">
        <f>H6180</f>
        <v>3000</v>
      </c>
      <c r="K6180" s="277"/>
    </row>
    <row r="6181" spans="1:11" x14ac:dyDescent="0.15">
      <c r="A6181" s="274">
        <v>6180</v>
      </c>
      <c r="B6181" s="275" t="s">
        <v>6711</v>
      </c>
      <c r="C6181" s="275" t="s">
        <v>1057</v>
      </c>
      <c r="D6181" s="275">
        <v>0</v>
      </c>
      <c r="E6181" s="275">
        <v>100</v>
      </c>
      <c r="F6181" s="275" t="s">
        <v>457</v>
      </c>
      <c r="G6181" s="275">
        <v>1</v>
      </c>
      <c r="H6181" s="275">
        <f>Animation!B19</f>
        <v>100</v>
      </c>
      <c r="I6181" s="275" t="s">
        <v>8618</v>
      </c>
      <c r="J6181" s="275">
        <f t="shared" si="89"/>
        <v>100</v>
      </c>
      <c r="K6181" s="277"/>
    </row>
    <row r="6182" spans="1:11" x14ac:dyDescent="0.15">
      <c r="A6182" s="274">
        <v>6181</v>
      </c>
      <c r="B6182" s="275" t="s">
        <v>6712</v>
      </c>
      <c r="C6182" s="275" t="s">
        <v>1057</v>
      </c>
      <c r="D6182" s="275">
        <v>0</v>
      </c>
      <c r="E6182" s="275">
        <v>100</v>
      </c>
      <c r="F6182" s="275" t="s">
        <v>457</v>
      </c>
      <c r="G6182" s="275">
        <v>1</v>
      </c>
      <c r="H6182" s="275">
        <f>Animation!B20</f>
        <v>100</v>
      </c>
      <c r="I6182" s="275" t="s">
        <v>8630</v>
      </c>
      <c r="J6182" s="275">
        <f t="shared" si="89"/>
        <v>100</v>
      </c>
      <c r="K6182" s="277"/>
    </row>
    <row r="6183" spans="1:11" x14ac:dyDescent="0.15">
      <c r="A6183" s="274">
        <v>6182</v>
      </c>
      <c r="B6183" s="275" t="s">
        <v>6713</v>
      </c>
      <c r="C6183" s="275" t="s">
        <v>1057</v>
      </c>
      <c r="D6183" s="275">
        <v>0</v>
      </c>
      <c r="E6183" s="275">
        <v>100</v>
      </c>
      <c r="F6183" s="275" t="s">
        <v>6594</v>
      </c>
      <c r="G6183" s="275">
        <v>1</v>
      </c>
      <c r="H6183" s="275">
        <f>Animation!B21</f>
        <v>100</v>
      </c>
      <c r="I6183" s="275" t="s">
        <v>8631</v>
      </c>
      <c r="J6183" s="275">
        <f t="shared" si="89"/>
        <v>100</v>
      </c>
      <c r="K6183" s="277"/>
    </row>
    <row r="6184" spans="1:11" x14ac:dyDescent="0.15">
      <c r="A6184" s="274">
        <v>6183</v>
      </c>
      <c r="B6184" s="275" t="s">
        <v>6714</v>
      </c>
      <c r="C6184" s="275" t="s">
        <v>1057</v>
      </c>
      <c r="D6184" s="275">
        <v>0</v>
      </c>
      <c r="E6184" s="275">
        <v>100</v>
      </c>
      <c r="F6184" s="275" t="s">
        <v>457</v>
      </c>
      <c r="G6184" s="275">
        <v>1</v>
      </c>
      <c r="H6184" s="275">
        <f>Animation!B22</f>
        <v>100</v>
      </c>
      <c r="I6184" s="275" t="s">
        <v>8632</v>
      </c>
      <c r="J6184" s="275">
        <f t="shared" si="89"/>
        <v>100</v>
      </c>
      <c r="K6184" s="277"/>
    </row>
    <row r="6185" spans="1:11" x14ac:dyDescent="0.15">
      <c r="A6185" s="274">
        <v>6184</v>
      </c>
      <c r="B6185" s="275" t="s">
        <v>6715</v>
      </c>
      <c r="C6185" s="275" t="s">
        <v>1057</v>
      </c>
      <c r="D6185" s="275">
        <v>0</v>
      </c>
      <c r="E6185" s="275">
        <v>100</v>
      </c>
      <c r="F6185" s="275" t="s">
        <v>457</v>
      </c>
      <c r="G6185" s="275">
        <v>1</v>
      </c>
      <c r="H6185" s="275">
        <f>Animation!B23</f>
        <v>100</v>
      </c>
      <c r="I6185" s="275" t="s">
        <v>8633</v>
      </c>
      <c r="J6185" s="275">
        <f t="shared" si="89"/>
        <v>100</v>
      </c>
      <c r="K6185" s="277"/>
    </row>
    <row r="6186" spans="1:11" x14ac:dyDescent="0.15">
      <c r="A6186" s="274">
        <v>6185</v>
      </c>
      <c r="B6186" s="275" t="s">
        <v>6716</v>
      </c>
      <c r="C6186" s="275" t="s">
        <v>1057</v>
      </c>
      <c r="D6186" s="275">
        <v>0</v>
      </c>
      <c r="E6186" s="275">
        <v>100</v>
      </c>
      <c r="F6186" s="275" t="s">
        <v>6717</v>
      </c>
      <c r="G6186" s="275">
        <v>1</v>
      </c>
      <c r="H6186" s="275">
        <f>Animation!B24</f>
        <v>100</v>
      </c>
      <c r="I6186" s="275" t="s">
        <v>8634</v>
      </c>
      <c r="J6186" s="275">
        <f t="shared" si="89"/>
        <v>100</v>
      </c>
      <c r="K6186" s="277"/>
    </row>
    <row r="6187" spans="1:11" x14ac:dyDescent="0.15">
      <c r="A6187" s="274">
        <v>6186</v>
      </c>
      <c r="B6187" s="275" t="s">
        <v>6718</v>
      </c>
      <c r="C6187" s="275" t="s">
        <v>6719</v>
      </c>
      <c r="D6187" s="275">
        <v>0</v>
      </c>
      <c r="E6187" s="275">
        <v>100</v>
      </c>
      <c r="F6187" s="275" t="s">
        <v>457</v>
      </c>
      <c r="G6187" s="275">
        <v>1</v>
      </c>
      <c r="H6187" s="275">
        <f>Animation!B25</f>
        <v>100</v>
      </c>
      <c r="I6187" s="275" t="s">
        <v>8635</v>
      </c>
      <c r="J6187" s="275">
        <f t="shared" si="89"/>
        <v>100</v>
      </c>
      <c r="K6187" s="277"/>
    </row>
    <row r="6188" spans="1:11" x14ac:dyDescent="0.15">
      <c r="A6188" s="274">
        <v>6187</v>
      </c>
      <c r="B6188" s="275" t="s">
        <v>6720</v>
      </c>
      <c r="C6188" s="275" t="s">
        <v>6721</v>
      </c>
      <c r="D6188" s="275">
        <v>0</v>
      </c>
      <c r="E6188" s="275">
        <v>100</v>
      </c>
      <c r="F6188" s="275" t="s">
        <v>457</v>
      </c>
      <c r="G6188" s="275">
        <v>1</v>
      </c>
      <c r="H6188" s="275">
        <f>Animation!B26</f>
        <v>100</v>
      </c>
      <c r="I6188" s="275" t="s">
        <v>8636</v>
      </c>
      <c r="J6188" s="275">
        <f t="shared" si="89"/>
        <v>100</v>
      </c>
      <c r="K6188" s="277"/>
    </row>
    <row r="6189" spans="1:11" x14ac:dyDescent="0.15">
      <c r="A6189" s="274">
        <v>6188</v>
      </c>
      <c r="B6189" s="275" t="s">
        <v>6722</v>
      </c>
      <c r="C6189" s="275" t="s">
        <v>6721</v>
      </c>
      <c r="D6189" s="275">
        <v>0</v>
      </c>
      <c r="E6189" s="275">
        <v>100</v>
      </c>
      <c r="F6189" s="275" t="s">
        <v>6717</v>
      </c>
      <c r="G6189" s="275">
        <v>1</v>
      </c>
      <c r="H6189" s="275">
        <f>Animation!B27</f>
        <v>100</v>
      </c>
      <c r="I6189" s="275" t="s">
        <v>8637</v>
      </c>
      <c r="J6189" s="275">
        <f t="shared" si="89"/>
        <v>100</v>
      </c>
      <c r="K6189" s="277"/>
    </row>
    <row r="6190" spans="1:11" x14ac:dyDescent="0.15">
      <c r="A6190" s="274">
        <v>6189</v>
      </c>
      <c r="B6190" s="275" t="s">
        <v>6723</v>
      </c>
      <c r="C6190" s="275" t="s">
        <v>1057</v>
      </c>
      <c r="D6190" s="275">
        <v>0</v>
      </c>
      <c r="E6190" s="275">
        <v>100</v>
      </c>
      <c r="F6190" s="275" t="s">
        <v>6717</v>
      </c>
      <c r="G6190" s="275">
        <v>1</v>
      </c>
      <c r="H6190" s="275">
        <f>Animation!B28</f>
        <v>100</v>
      </c>
      <c r="I6190" s="275" t="s">
        <v>8638</v>
      </c>
      <c r="J6190" s="275">
        <f t="shared" si="89"/>
        <v>100</v>
      </c>
      <c r="K6190" s="277"/>
    </row>
    <row r="6191" spans="1:11" x14ac:dyDescent="0.15">
      <c r="A6191" s="274">
        <v>6190</v>
      </c>
      <c r="B6191" s="275" t="s">
        <v>6724</v>
      </c>
      <c r="C6191" s="275" t="s">
        <v>1057</v>
      </c>
      <c r="D6191" s="275">
        <v>0</v>
      </c>
      <c r="E6191" s="275">
        <v>100</v>
      </c>
      <c r="F6191" s="275" t="s">
        <v>6717</v>
      </c>
      <c r="G6191" s="275">
        <v>1</v>
      </c>
      <c r="H6191" s="275">
        <f>Animation!B29</f>
        <v>100</v>
      </c>
      <c r="I6191" s="275" t="s">
        <v>8639</v>
      </c>
      <c r="J6191" s="275">
        <f t="shared" si="89"/>
        <v>100</v>
      </c>
      <c r="K6191" s="277"/>
    </row>
    <row r="6192" spans="1:11" x14ac:dyDescent="0.15">
      <c r="A6192" s="274">
        <v>6191</v>
      </c>
      <c r="B6192" s="275" t="s">
        <v>6725</v>
      </c>
      <c r="C6192" s="275" t="s">
        <v>6721</v>
      </c>
      <c r="D6192" s="275">
        <v>0</v>
      </c>
      <c r="E6192" s="275">
        <v>100</v>
      </c>
      <c r="F6192" s="275" t="s">
        <v>6717</v>
      </c>
      <c r="G6192" s="275">
        <v>1</v>
      </c>
      <c r="H6192" s="275">
        <f>Animation!B30</f>
        <v>10</v>
      </c>
      <c r="I6192" s="275" t="s">
        <v>8640</v>
      </c>
      <c r="J6192" s="275">
        <f t="shared" si="89"/>
        <v>10</v>
      </c>
      <c r="K6192" s="277"/>
    </row>
    <row r="6193" spans="1:11" x14ac:dyDescent="0.15">
      <c r="A6193" s="274">
        <v>6192</v>
      </c>
      <c r="B6193" s="275" t="s">
        <v>6726</v>
      </c>
      <c r="C6193" s="275" t="s">
        <v>6721</v>
      </c>
      <c r="D6193" s="275">
        <v>0</v>
      </c>
      <c r="E6193" s="275">
        <v>100</v>
      </c>
      <c r="F6193" s="275" t="s">
        <v>457</v>
      </c>
      <c r="G6193" s="275">
        <v>1</v>
      </c>
      <c r="H6193" s="275">
        <f>Animation!C19</f>
        <v>100</v>
      </c>
      <c r="I6193" s="275" t="s">
        <v>8619</v>
      </c>
      <c r="J6193" s="275">
        <f t="shared" si="89"/>
        <v>100</v>
      </c>
      <c r="K6193" s="277"/>
    </row>
    <row r="6194" spans="1:11" x14ac:dyDescent="0.15">
      <c r="A6194" s="274">
        <v>6193</v>
      </c>
      <c r="B6194" s="275" t="s">
        <v>6727</v>
      </c>
      <c r="C6194" s="275" t="s">
        <v>6721</v>
      </c>
      <c r="D6194" s="275">
        <v>0</v>
      </c>
      <c r="E6194" s="275">
        <v>100</v>
      </c>
      <c r="F6194" s="275" t="s">
        <v>6717</v>
      </c>
      <c r="G6194" s="275">
        <v>1</v>
      </c>
      <c r="H6194" s="275">
        <f>Animation!C20</f>
        <v>90</v>
      </c>
      <c r="I6194" s="275" t="s">
        <v>8641</v>
      </c>
      <c r="J6194" s="275">
        <f t="shared" si="89"/>
        <v>90</v>
      </c>
      <c r="K6194" s="277"/>
    </row>
    <row r="6195" spans="1:11" x14ac:dyDescent="0.15">
      <c r="A6195" s="274">
        <v>6194</v>
      </c>
      <c r="B6195" s="275" t="s">
        <v>6728</v>
      </c>
      <c r="C6195" s="275" t="s">
        <v>6721</v>
      </c>
      <c r="D6195" s="275">
        <v>0</v>
      </c>
      <c r="E6195" s="275">
        <v>100</v>
      </c>
      <c r="F6195" s="275" t="s">
        <v>6717</v>
      </c>
      <c r="G6195" s="275">
        <v>1</v>
      </c>
      <c r="H6195" s="275">
        <f>Animation!C21</f>
        <v>90</v>
      </c>
      <c r="I6195" s="275" t="s">
        <v>8642</v>
      </c>
      <c r="J6195" s="275">
        <f t="shared" si="89"/>
        <v>90</v>
      </c>
      <c r="K6195" s="277"/>
    </row>
    <row r="6196" spans="1:11" x14ac:dyDescent="0.15">
      <c r="A6196" s="274">
        <v>6195</v>
      </c>
      <c r="B6196" s="275" t="s">
        <v>6729</v>
      </c>
      <c r="C6196" s="275" t="s">
        <v>6721</v>
      </c>
      <c r="D6196" s="275">
        <v>0</v>
      </c>
      <c r="E6196" s="275">
        <v>100</v>
      </c>
      <c r="F6196" s="275" t="s">
        <v>6717</v>
      </c>
      <c r="G6196" s="275">
        <v>1</v>
      </c>
      <c r="H6196" s="275">
        <f>Animation!C22</f>
        <v>90</v>
      </c>
      <c r="I6196" s="275" t="s">
        <v>8643</v>
      </c>
      <c r="J6196" s="275">
        <f t="shared" ref="J6196:J6259" si="92">H6196</f>
        <v>90</v>
      </c>
      <c r="K6196" s="277"/>
    </row>
    <row r="6197" spans="1:11" x14ac:dyDescent="0.15">
      <c r="A6197" s="274">
        <v>6196</v>
      </c>
      <c r="B6197" s="275" t="s">
        <v>6730</v>
      </c>
      <c r="C6197" s="275" t="s">
        <v>1057</v>
      </c>
      <c r="D6197" s="275">
        <v>0</v>
      </c>
      <c r="E6197" s="275">
        <v>100</v>
      </c>
      <c r="F6197" s="275" t="s">
        <v>457</v>
      </c>
      <c r="G6197" s="275">
        <v>1</v>
      </c>
      <c r="H6197" s="275">
        <f>Animation!C23</f>
        <v>90</v>
      </c>
      <c r="I6197" s="275" t="s">
        <v>8644</v>
      </c>
      <c r="J6197" s="275">
        <f t="shared" si="92"/>
        <v>90</v>
      </c>
      <c r="K6197" s="277"/>
    </row>
    <row r="6198" spans="1:11" x14ac:dyDescent="0.15">
      <c r="A6198" s="274">
        <v>6197</v>
      </c>
      <c r="B6198" s="275" t="s">
        <v>6731</v>
      </c>
      <c r="C6198" s="275" t="s">
        <v>1057</v>
      </c>
      <c r="D6198" s="275">
        <v>0</v>
      </c>
      <c r="E6198" s="275">
        <v>100</v>
      </c>
      <c r="F6198" s="275" t="s">
        <v>6594</v>
      </c>
      <c r="G6198" s="275">
        <v>1</v>
      </c>
      <c r="H6198" s="275">
        <f>Animation!C24</f>
        <v>90</v>
      </c>
      <c r="I6198" s="275" t="s">
        <v>8645</v>
      </c>
      <c r="J6198" s="275">
        <f t="shared" si="92"/>
        <v>90</v>
      </c>
      <c r="K6198" s="277"/>
    </row>
    <row r="6199" spans="1:11" x14ac:dyDescent="0.15">
      <c r="A6199" s="274">
        <v>6198</v>
      </c>
      <c r="B6199" s="275" t="s">
        <v>6732</v>
      </c>
      <c r="C6199" s="275" t="s">
        <v>6721</v>
      </c>
      <c r="D6199" s="275">
        <v>0</v>
      </c>
      <c r="E6199" s="275">
        <v>100</v>
      </c>
      <c r="F6199" s="275" t="s">
        <v>6717</v>
      </c>
      <c r="G6199" s="275">
        <v>1</v>
      </c>
      <c r="H6199" s="275">
        <f>Animation!C25</f>
        <v>90</v>
      </c>
      <c r="I6199" s="275" t="s">
        <v>8646</v>
      </c>
      <c r="J6199" s="275">
        <f t="shared" si="92"/>
        <v>90</v>
      </c>
      <c r="K6199" s="277"/>
    </row>
    <row r="6200" spans="1:11" x14ac:dyDescent="0.15">
      <c r="A6200" s="274">
        <v>6199</v>
      </c>
      <c r="B6200" s="275" t="s">
        <v>6733</v>
      </c>
      <c r="C6200" s="275" t="s">
        <v>6721</v>
      </c>
      <c r="D6200" s="275">
        <v>0</v>
      </c>
      <c r="E6200" s="275">
        <v>100</v>
      </c>
      <c r="F6200" s="275" t="s">
        <v>6594</v>
      </c>
      <c r="G6200" s="275">
        <v>1</v>
      </c>
      <c r="H6200" s="275">
        <f>Animation!C26</f>
        <v>90</v>
      </c>
      <c r="I6200" s="275" t="s">
        <v>8647</v>
      </c>
      <c r="J6200" s="275">
        <f t="shared" si="92"/>
        <v>90</v>
      </c>
      <c r="K6200" s="277"/>
    </row>
    <row r="6201" spans="1:11" x14ac:dyDescent="0.15">
      <c r="A6201" s="274">
        <v>6200</v>
      </c>
      <c r="B6201" s="275" t="s">
        <v>6734</v>
      </c>
      <c r="C6201" s="275" t="s">
        <v>6721</v>
      </c>
      <c r="D6201" s="275">
        <v>0</v>
      </c>
      <c r="E6201" s="275">
        <v>100</v>
      </c>
      <c r="F6201" s="275" t="s">
        <v>457</v>
      </c>
      <c r="G6201" s="275">
        <v>1</v>
      </c>
      <c r="H6201" s="275">
        <f>Animation!C27</f>
        <v>90</v>
      </c>
      <c r="I6201" s="275" t="s">
        <v>8648</v>
      </c>
      <c r="J6201" s="275">
        <f t="shared" si="92"/>
        <v>90</v>
      </c>
      <c r="K6201" s="277"/>
    </row>
    <row r="6202" spans="1:11" x14ac:dyDescent="0.15">
      <c r="A6202" s="274">
        <v>6201</v>
      </c>
      <c r="B6202" s="275" t="s">
        <v>6735</v>
      </c>
      <c r="C6202" s="275" t="s">
        <v>6721</v>
      </c>
      <c r="D6202" s="275">
        <v>0</v>
      </c>
      <c r="E6202" s="275">
        <v>100</v>
      </c>
      <c r="F6202" s="275" t="s">
        <v>6717</v>
      </c>
      <c r="G6202" s="275">
        <v>1</v>
      </c>
      <c r="H6202" s="275">
        <f>Animation!C28</f>
        <v>90</v>
      </c>
      <c r="I6202" s="275" t="s">
        <v>8649</v>
      </c>
      <c r="J6202" s="275">
        <f t="shared" si="92"/>
        <v>90</v>
      </c>
      <c r="K6202" s="277"/>
    </row>
    <row r="6203" spans="1:11" x14ac:dyDescent="0.15">
      <c r="A6203" s="274">
        <v>6202</v>
      </c>
      <c r="B6203" s="275" t="s">
        <v>6736</v>
      </c>
      <c r="C6203" s="275" t="s">
        <v>1057</v>
      </c>
      <c r="D6203" s="275">
        <v>0</v>
      </c>
      <c r="E6203" s="275">
        <v>100</v>
      </c>
      <c r="F6203" s="275" t="s">
        <v>6594</v>
      </c>
      <c r="G6203" s="275">
        <v>1</v>
      </c>
      <c r="H6203" s="275">
        <f>Animation!C29</f>
        <v>90</v>
      </c>
      <c r="I6203" s="275" t="s">
        <v>8650</v>
      </c>
      <c r="J6203" s="275">
        <f t="shared" si="92"/>
        <v>90</v>
      </c>
      <c r="K6203" s="277"/>
    </row>
    <row r="6204" spans="1:11" x14ac:dyDescent="0.15">
      <c r="A6204" s="274">
        <v>6203</v>
      </c>
      <c r="B6204" s="275" t="s">
        <v>6737</v>
      </c>
      <c r="C6204" s="275" t="s">
        <v>6719</v>
      </c>
      <c r="D6204" s="275">
        <v>0</v>
      </c>
      <c r="E6204" s="275">
        <v>100</v>
      </c>
      <c r="F6204" s="275" t="s">
        <v>457</v>
      </c>
      <c r="G6204" s="275">
        <v>1</v>
      </c>
      <c r="H6204" s="275">
        <f>Animation!C30</f>
        <v>20</v>
      </c>
      <c r="I6204" s="275" t="s">
        <v>8651</v>
      </c>
      <c r="J6204" s="275">
        <f t="shared" si="92"/>
        <v>20</v>
      </c>
      <c r="K6204" s="277"/>
    </row>
    <row r="6205" spans="1:11" x14ac:dyDescent="0.15">
      <c r="A6205" s="274">
        <v>6204</v>
      </c>
      <c r="B6205" s="275" t="s">
        <v>6738</v>
      </c>
      <c r="C6205" s="275" t="s">
        <v>6721</v>
      </c>
      <c r="D6205" s="275">
        <v>0</v>
      </c>
      <c r="E6205" s="275">
        <v>100</v>
      </c>
      <c r="F6205" s="275" t="s">
        <v>6717</v>
      </c>
      <c r="G6205" s="275">
        <v>1</v>
      </c>
      <c r="H6205" s="275">
        <f>Animation!D19</f>
        <v>100</v>
      </c>
      <c r="I6205" s="275" t="s">
        <v>8620</v>
      </c>
      <c r="J6205" s="275">
        <f t="shared" si="92"/>
        <v>100</v>
      </c>
      <c r="K6205" s="277"/>
    </row>
    <row r="6206" spans="1:11" x14ac:dyDescent="0.15">
      <c r="A6206" s="274">
        <v>6205</v>
      </c>
      <c r="B6206" s="275" t="s">
        <v>6739</v>
      </c>
      <c r="C6206" s="275" t="s">
        <v>6721</v>
      </c>
      <c r="D6206" s="275">
        <v>0</v>
      </c>
      <c r="E6206" s="275">
        <v>100</v>
      </c>
      <c r="F6206" s="275" t="s">
        <v>457</v>
      </c>
      <c r="G6206" s="275">
        <v>1</v>
      </c>
      <c r="H6206" s="275">
        <f>Animation!D20</f>
        <v>80</v>
      </c>
      <c r="I6206" s="275" t="s">
        <v>8652</v>
      </c>
      <c r="J6206" s="275">
        <f t="shared" si="92"/>
        <v>80</v>
      </c>
      <c r="K6206" s="277"/>
    </row>
    <row r="6207" spans="1:11" x14ac:dyDescent="0.15">
      <c r="A6207" s="274">
        <v>6206</v>
      </c>
      <c r="B6207" s="275" t="s">
        <v>6740</v>
      </c>
      <c r="C6207" s="275" t="s">
        <v>6721</v>
      </c>
      <c r="D6207" s="275">
        <v>0</v>
      </c>
      <c r="E6207" s="275">
        <v>100</v>
      </c>
      <c r="F6207" s="275" t="s">
        <v>6717</v>
      </c>
      <c r="G6207" s="275">
        <v>1</v>
      </c>
      <c r="H6207" s="275">
        <f>Animation!D21</f>
        <v>80</v>
      </c>
      <c r="I6207" s="275" t="s">
        <v>8653</v>
      </c>
      <c r="J6207" s="275">
        <f t="shared" si="92"/>
        <v>80</v>
      </c>
      <c r="K6207" s="277"/>
    </row>
    <row r="6208" spans="1:11" x14ac:dyDescent="0.15">
      <c r="A6208" s="274">
        <v>6207</v>
      </c>
      <c r="B6208" s="275" t="s">
        <v>6741</v>
      </c>
      <c r="C6208" s="275" t="s">
        <v>1057</v>
      </c>
      <c r="D6208" s="275">
        <v>0</v>
      </c>
      <c r="E6208" s="275">
        <v>100</v>
      </c>
      <c r="F6208" s="275" t="s">
        <v>6717</v>
      </c>
      <c r="G6208" s="275">
        <v>1</v>
      </c>
      <c r="H6208" s="275">
        <f>Animation!D22</f>
        <v>80</v>
      </c>
      <c r="I6208" s="275" t="s">
        <v>8654</v>
      </c>
      <c r="J6208" s="275">
        <f t="shared" si="92"/>
        <v>80</v>
      </c>
      <c r="K6208" s="277"/>
    </row>
    <row r="6209" spans="1:11" x14ac:dyDescent="0.15">
      <c r="A6209" s="274">
        <v>6208</v>
      </c>
      <c r="B6209" s="275" t="s">
        <v>6742</v>
      </c>
      <c r="C6209" s="275" t="s">
        <v>6721</v>
      </c>
      <c r="D6209" s="275">
        <v>0</v>
      </c>
      <c r="E6209" s="275">
        <v>100</v>
      </c>
      <c r="F6209" s="275" t="s">
        <v>457</v>
      </c>
      <c r="G6209" s="275">
        <v>1</v>
      </c>
      <c r="H6209" s="275">
        <f>Animation!D23</f>
        <v>80</v>
      </c>
      <c r="I6209" s="275" t="s">
        <v>8655</v>
      </c>
      <c r="J6209" s="275">
        <f t="shared" si="92"/>
        <v>80</v>
      </c>
      <c r="K6209" s="277"/>
    </row>
    <row r="6210" spans="1:11" x14ac:dyDescent="0.15">
      <c r="A6210" s="274">
        <v>6209</v>
      </c>
      <c r="B6210" s="275" t="s">
        <v>6743</v>
      </c>
      <c r="C6210" s="275" t="s">
        <v>6721</v>
      </c>
      <c r="D6210" s="275">
        <v>0</v>
      </c>
      <c r="E6210" s="275">
        <v>100</v>
      </c>
      <c r="F6210" s="275" t="s">
        <v>457</v>
      </c>
      <c r="G6210" s="275">
        <v>1</v>
      </c>
      <c r="H6210" s="275">
        <f>Animation!D24</f>
        <v>80</v>
      </c>
      <c r="I6210" s="275" t="s">
        <v>8656</v>
      </c>
      <c r="J6210" s="275">
        <f t="shared" si="92"/>
        <v>80</v>
      </c>
      <c r="K6210" s="277"/>
    </row>
    <row r="6211" spans="1:11" x14ac:dyDescent="0.15">
      <c r="A6211" s="274">
        <v>6210</v>
      </c>
      <c r="B6211" s="275" t="s">
        <v>6744</v>
      </c>
      <c r="C6211" s="275" t="s">
        <v>6721</v>
      </c>
      <c r="D6211" s="275">
        <v>0</v>
      </c>
      <c r="E6211" s="275">
        <v>100</v>
      </c>
      <c r="F6211" s="275" t="s">
        <v>6717</v>
      </c>
      <c r="G6211" s="275">
        <v>1</v>
      </c>
      <c r="H6211" s="275">
        <f>Animation!D25</f>
        <v>80</v>
      </c>
      <c r="I6211" s="275" t="s">
        <v>8657</v>
      </c>
      <c r="J6211" s="275">
        <f t="shared" si="92"/>
        <v>80</v>
      </c>
      <c r="K6211" s="277"/>
    </row>
    <row r="6212" spans="1:11" x14ac:dyDescent="0.15">
      <c r="A6212" s="274">
        <v>6211</v>
      </c>
      <c r="B6212" s="275" t="s">
        <v>6745</v>
      </c>
      <c r="C6212" s="275" t="s">
        <v>1057</v>
      </c>
      <c r="D6212" s="275">
        <v>0</v>
      </c>
      <c r="E6212" s="275">
        <v>100</v>
      </c>
      <c r="F6212" s="275" t="s">
        <v>6717</v>
      </c>
      <c r="G6212" s="275">
        <v>1</v>
      </c>
      <c r="H6212" s="275">
        <f>Animation!D26</f>
        <v>80</v>
      </c>
      <c r="I6212" s="275" t="s">
        <v>8658</v>
      </c>
      <c r="J6212" s="275">
        <f t="shared" si="92"/>
        <v>80</v>
      </c>
      <c r="K6212" s="277"/>
    </row>
    <row r="6213" spans="1:11" x14ac:dyDescent="0.15">
      <c r="A6213" s="274">
        <v>6212</v>
      </c>
      <c r="B6213" s="275" t="s">
        <v>6746</v>
      </c>
      <c r="C6213" s="275" t="s">
        <v>6721</v>
      </c>
      <c r="D6213" s="275">
        <v>0</v>
      </c>
      <c r="E6213" s="275">
        <v>100</v>
      </c>
      <c r="F6213" s="275" t="s">
        <v>6602</v>
      </c>
      <c r="G6213" s="275">
        <v>1</v>
      </c>
      <c r="H6213" s="275">
        <f>Animation!D27</f>
        <v>80</v>
      </c>
      <c r="I6213" s="275" t="s">
        <v>8659</v>
      </c>
      <c r="J6213" s="275">
        <f t="shared" si="92"/>
        <v>80</v>
      </c>
      <c r="K6213" s="277"/>
    </row>
    <row r="6214" spans="1:11" x14ac:dyDescent="0.15">
      <c r="A6214" s="274">
        <v>6213</v>
      </c>
      <c r="B6214" s="275" t="s">
        <v>6747</v>
      </c>
      <c r="C6214" s="275" t="s">
        <v>6721</v>
      </c>
      <c r="D6214" s="275">
        <v>0</v>
      </c>
      <c r="E6214" s="275">
        <v>100</v>
      </c>
      <c r="F6214" s="275" t="s">
        <v>6717</v>
      </c>
      <c r="G6214" s="275">
        <v>1</v>
      </c>
      <c r="H6214" s="275">
        <f>Animation!D28</f>
        <v>80</v>
      </c>
      <c r="I6214" s="275" t="s">
        <v>8660</v>
      </c>
      <c r="J6214" s="275">
        <f t="shared" si="92"/>
        <v>80</v>
      </c>
      <c r="K6214" s="277"/>
    </row>
    <row r="6215" spans="1:11" x14ac:dyDescent="0.15">
      <c r="A6215" s="274">
        <v>6214</v>
      </c>
      <c r="B6215" s="275" t="s">
        <v>6748</v>
      </c>
      <c r="C6215" s="275" t="s">
        <v>6721</v>
      </c>
      <c r="D6215" s="275">
        <v>0</v>
      </c>
      <c r="E6215" s="275">
        <v>100</v>
      </c>
      <c r="F6215" s="275" t="s">
        <v>6717</v>
      </c>
      <c r="G6215" s="275">
        <v>1</v>
      </c>
      <c r="H6215" s="275">
        <f>Animation!D29</f>
        <v>80</v>
      </c>
      <c r="I6215" s="275" t="s">
        <v>8661</v>
      </c>
      <c r="J6215" s="275">
        <f t="shared" si="92"/>
        <v>80</v>
      </c>
      <c r="K6215" s="277"/>
    </row>
    <row r="6216" spans="1:11" x14ac:dyDescent="0.15">
      <c r="A6216" s="274">
        <v>6215</v>
      </c>
      <c r="B6216" s="275" t="s">
        <v>6749</v>
      </c>
      <c r="C6216" s="275" t="s">
        <v>6750</v>
      </c>
      <c r="D6216" s="275">
        <v>0</v>
      </c>
      <c r="E6216" s="275">
        <v>100</v>
      </c>
      <c r="F6216" s="275" t="s">
        <v>6717</v>
      </c>
      <c r="G6216" s="275">
        <v>1</v>
      </c>
      <c r="H6216" s="275">
        <f>Animation!D30</f>
        <v>30</v>
      </c>
      <c r="I6216" s="275" t="s">
        <v>8662</v>
      </c>
      <c r="J6216" s="275">
        <f t="shared" si="92"/>
        <v>30</v>
      </c>
      <c r="K6216" s="277"/>
    </row>
    <row r="6217" spans="1:11" x14ac:dyDescent="0.15">
      <c r="A6217" s="274">
        <v>6216</v>
      </c>
      <c r="B6217" s="275" t="s">
        <v>6751</v>
      </c>
      <c r="C6217" s="275" t="s">
        <v>6752</v>
      </c>
      <c r="D6217" s="275">
        <v>0</v>
      </c>
      <c r="E6217" s="275">
        <v>100</v>
      </c>
      <c r="F6217" s="275" t="s">
        <v>6717</v>
      </c>
      <c r="G6217" s="275">
        <v>1</v>
      </c>
      <c r="H6217" s="275">
        <f>Animation!E19</f>
        <v>100</v>
      </c>
      <c r="I6217" s="275" t="s">
        <v>8621</v>
      </c>
      <c r="J6217" s="275">
        <f t="shared" si="92"/>
        <v>100</v>
      </c>
      <c r="K6217" s="277"/>
    </row>
    <row r="6218" spans="1:11" x14ac:dyDescent="0.15">
      <c r="A6218" s="274">
        <v>6217</v>
      </c>
      <c r="B6218" s="275" t="s">
        <v>6753</v>
      </c>
      <c r="C6218" s="275" t="s">
        <v>6721</v>
      </c>
      <c r="D6218" s="275">
        <v>0</v>
      </c>
      <c r="E6218" s="275">
        <v>100</v>
      </c>
      <c r="F6218" s="275" t="s">
        <v>6717</v>
      </c>
      <c r="G6218" s="275">
        <v>1</v>
      </c>
      <c r="H6218" s="275">
        <f>Animation!E20</f>
        <v>70</v>
      </c>
      <c r="I6218" s="275" t="s">
        <v>8663</v>
      </c>
      <c r="J6218" s="275">
        <f t="shared" si="92"/>
        <v>70</v>
      </c>
      <c r="K6218" s="277"/>
    </row>
    <row r="6219" spans="1:11" x14ac:dyDescent="0.15">
      <c r="A6219" s="274">
        <v>6218</v>
      </c>
      <c r="B6219" s="275" t="s">
        <v>6754</v>
      </c>
      <c r="C6219" s="275" t="s">
        <v>6750</v>
      </c>
      <c r="D6219" s="275">
        <v>0</v>
      </c>
      <c r="E6219" s="275">
        <v>100</v>
      </c>
      <c r="F6219" s="275" t="s">
        <v>6717</v>
      </c>
      <c r="G6219" s="275">
        <v>1</v>
      </c>
      <c r="H6219" s="275">
        <f>Animation!E21</f>
        <v>70</v>
      </c>
      <c r="I6219" s="275" t="s">
        <v>8664</v>
      </c>
      <c r="J6219" s="275">
        <f t="shared" si="92"/>
        <v>70</v>
      </c>
      <c r="K6219" s="277"/>
    </row>
    <row r="6220" spans="1:11" x14ac:dyDescent="0.15">
      <c r="A6220" s="274">
        <v>6219</v>
      </c>
      <c r="B6220" s="275" t="s">
        <v>6755</v>
      </c>
      <c r="C6220" s="275" t="s">
        <v>6721</v>
      </c>
      <c r="D6220" s="275">
        <v>0</v>
      </c>
      <c r="E6220" s="275">
        <v>100</v>
      </c>
      <c r="F6220" s="275" t="s">
        <v>6717</v>
      </c>
      <c r="G6220" s="275">
        <v>1</v>
      </c>
      <c r="H6220" s="275">
        <f>Animation!E22</f>
        <v>70</v>
      </c>
      <c r="I6220" s="275" t="s">
        <v>8665</v>
      </c>
      <c r="J6220" s="275">
        <f t="shared" si="92"/>
        <v>70</v>
      </c>
      <c r="K6220" s="277"/>
    </row>
    <row r="6221" spans="1:11" x14ac:dyDescent="0.15">
      <c r="A6221" s="274">
        <v>6220</v>
      </c>
      <c r="B6221" s="275" t="s">
        <v>6756</v>
      </c>
      <c r="C6221" s="275" t="s">
        <v>6721</v>
      </c>
      <c r="D6221" s="275">
        <v>0</v>
      </c>
      <c r="E6221" s="275">
        <v>100</v>
      </c>
      <c r="F6221" s="275" t="s">
        <v>457</v>
      </c>
      <c r="G6221" s="275">
        <v>1</v>
      </c>
      <c r="H6221" s="275">
        <f>Animation!E23</f>
        <v>70</v>
      </c>
      <c r="I6221" s="275" t="s">
        <v>8666</v>
      </c>
      <c r="J6221" s="275">
        <f t="shared" si="92"/>
        <v>70</v>
      </c>
      <c r="K6221" s="277"/>
    </row>
    <row r="6222" spans="1:11" x14ac:dyDescent="0.15">
      <c r="A6222" s="274">
        <v>6221</v>
      </c>
      <c r="B6222" s="275" t="s">
        <v>6757</v>
      </c>
      <c r="C6222" s="275" t="s">
        <v>6721</v>
      </c>
      <c r="D6222" s="275">
        <v>0</v>
      </c>
      <c r="E6222" s="275">
        <v>100</v>
      </c>
      <c r="F6222" s="275" t="s">
        <v>6717</v>
      </c>
      <c r="G6222" s="275">
        <v>1</v>
      </c>
      <c r="H6222" s="275">
        <f>Animation!E24</f>
        <v>70</v>
      </c>
      <c r="I6222" s="275" t="s">
        <v>8667</v>
      </c>
      <c r="J6222" s="275">
        <f t="shared" si="92"/>
        <v>70</v>
      </c>
      <c r="K6222" s="277"/>
    </row>
    <row r="6223" spans="1:11" x14ac:dyDescent="0.15">
      <c r="A6223" s="274">
        <v>6222</v>
      </c>
      <c r="B6223" s="275" t="s">
        <v>6758</v>
      </c>
      <c r="C6223" s="275" t="s">
        <v>6721</v>
      </c>
      <c r="D6223" s="275">
        <v>0</v>
      </c>
      <c r="E6223" s="275">
        <v>100</v>
      </c>
      <c r="F6223" s="275" t="s">
        <v>6717</v>
      </c>
      <c r="G6223" s="275">
        <v>1</v>
      </c>
      <c r="H6223" s="275">
        <f>Animation!E25</f>
        <v>70</v>
      </c>
      <c r="I6223" s="275" t="s">
        <v>8668</v>
      </c>
      <c r="J6223" s="275">
        <f t="shared" si="92"/>
        <v>70</v>
      </c>
      <c r="K6223" s="277"/>
    </row>
    <row r="6224" spans="1:11" x14ac:dyDescent="0.15">
      <c r="A6224" s="274">
        <v>6223</v>
      </c>
      <c r="B6224" s="275" t="s">
        <v>6759</v>
      </c>
      <c r="C6224" s="275" t="s">
        <v>6719</v>
      </c>
      <c r="D6224" s="275">
        <v>0</v>
      </c>
      <c r="E6224" s="275">
        <v>100</v>
      </c>
      <c r="F6224" s="275" t="s">
        <v>6717</v>
      </c>
      <c r="G6224" s="275">
        <v>1</v>
      </c>
      <c r="H6224" s="275">
        <f>Animation!E26</f>
        <v>70</v>
      </c>
      <c r="I6224" s="275" t="s">
        <v>8669</v>
      </c>
      <c r="J6224" s="275">
        <f t="shared" si="92"/>
        <v>70</v>
      </c>
      <c r="K6224" s="277"/>
    </row>
    <row r="6225" spans="1:11" x14ac:dyDescent="0.15">
      <c r="A6225" s="274">
        <v>6224</v>
      </c>
      <c r="B6225" s="275" t="s">
        <v>6760</v>
      </c>
      <c r="C6225" s="275" t="s">
        <v>6721</v>
      </c>
      <c r="D6225" s="275">
        <v>0</v>
      </c>
      <c r="E6225" s="275">
        <v>100</v>
      </c>
      <c r="F6225" s="275" t="s">
        <v>6717</v>
      </c>
      <c r="G6225" s="275">
        <v>1</v>
      </c>
      <c r="H6225" s="275">
        <f>Animation!E27</f>
        <v>70</v>
      </c>
      <c r="I6225" s="275" t="s">
        <v>8670</v>
      </c>
      <c r="J6225" s="275">
        <f t="shared" si="92"/>
        <v>70</v>
      </c>
      <c r="K6225" s="277"/>
    </row>
    <row r="6226" spans="1:11" x14ac:dyDescent="0.15">
      <c r="A6226" s="274">
        <v>6225</v>
      </c>
      <c r="B6226" s="275" t="s">
        <v>6761</v>
      </c>
      <c r="C6226" s="275" t="s">
        <v>6721</v>
      </c>
      <c r="D6226" s="275">
        <v>0</v>
      </c>
      <c r="E6226" s="275">
        <v>100</v>
      </c>
      <c r="F6226" s="275" t="s">
        <v>6717</v>
      </c>
      <c r="G6226" s="275">
        <v>1</v>
      </c>
      <c r="H6226" s="275">
        <f>Animation!E28</f>
        <v>70</v>
      </c>
      <c r="I6226" s="275" t="s">
        <v>8671</v>
      </c>
      <c r="J6226" s="275">
        <f t="shared" si="92"/>
        <v>70</v>
      </c>
      <c r="K6226" s="277"/>
    </row>
    <row r="6227" spans="1:11" x14ac:dyDescent="0.15">
      <c r="A6227" s="274">
        <v>6226</v>
      </c>
      <c r="B6227" s="275" t="s">
        <v>6762</v>
      </c>
      <c r="C6227" s="275" t="s">
        <v>1057</v>
      </c>
      <c r="D6227" s="275">
        <v>0</v>
      </c>
      <c r="E6227" s="275">
        <v>100</v>
      </c>
      <c r="F6227" s="275" t="s">
        <v>6717</v>
      </c>
      <c r="G6227" s="275">
        <v>1</v>
      </c>
      <c r="H6227" s="275">
        <f>Animation!E29</f>
        <v>70</v>
      </c>
      <c r="I6227" s="275" t="s">
        <v>8672</v>
      </c>
      <c r="J6227" s="275">
        <f t="shared" si="92"/>
        <v>70</v>
      </c>
      <c r="K6227" s="277"/>
    </row>
    <row r="6228" spans="1:11" x14ac:dyDescent="0.15">
      <c r="A6228" s="274">
        <v>6227</v>
      </c>
      <c r="B6228" s="275" t="s">
        <v>6763</v>
      </c>
      <c r="C6228" s="275" t="s">
        <v>6752</v>
      </c>
      <c r="D6228" s="275">
        <v>0</v>
      </c>
      <c r="E6228" s="275">
        <v>100</v>
      </c>
      <c r="F6228" s="275" t="s">
        <v>6596</v>
      </c>
      <c r="G6228" s="275">
        <v>1</v>
      </c>
      <c r="H6228" s="275">
        <f>Animation!E30</f>
        <v>40</v>
      </c>
      <c r="I6228" s="275" t="s">
        <v>8673</v>
      </c>
      <c r="J6228" s="275">
        <f t="shared" si="92"/>
        <v>40</v>
      </c>
      <c r="K6228" s="277"/>
    </row>
    <row r="6229" spans="1:11" x14ac:dyDescent="0.15">
      <c r="A6229" s="274">
        <v>6228</v>
      </c>
      <c r="B6229" s="275" t="s">
        <v>6764</v>
      </c>
      <c r="C6229" s="275" t="s">
        <v>6721</v>
      </c>
      <c r="D6229" s="275">
        <v>0</v>
      </c>
      <c r="E6229" s="275">
        <v>100</v>
      </c>
      <c r="F6229" s="275" t="s">
        <v>6717</v>
      </c>
      <c r="G6229" s="275">
        <v>1</v>
      </c>
      <c r="H6229" s="275">
        <f>Animation!F19</f>
        <v>100</v>
      </c>
      <c r="I6229" s="275" t="s">
        <v>8622</v>
      </c>
      <c r="J6229" s="275">
        <f t="shared" si="92"/>
        <v>100</v>
      </c>
      <c r="K6229" s="277"/>
    </row>
    <row r="6230" spans="1:11" x14ac:dyDescent="0.15">
      <c r="A6230" s="274">
        <v>6229</v>
      </c>
      <c r="B6230" s="275" t="s">
        <v>6765</v>
      </c>
      <c r="C6230" s="275" t="s">
        <v>1057</v>
      </c>
      <c r="D6230" s="275">
        <v>0</v>
      </c>
      <c r="E6230" s="275">
        <v>100</v>
      </c>
      <c r="F6230" s="275" t="s">
        <v>6592</v>
      </c>
      <c r="G6230" s="275">
        <v>1</v>
      </c>
      <c r="H6230" s="275">
        <f>Animation!F20</f>
        <v>60</v>
      </c>
      <c r="I6230" s="275" t="s">
        <v>8674</v>
      </c>
      <c r="J6230" s="275">
        <f t="shared" si="92"/>
        <v>60</v>
      </c>
      <c r="K6230" s="277"/>
    </row>
    <row r="6231" spans="1:11" x14ac:dyDescent="0.15">
      <c r="A6231" s="274">
        <v>6230</v>
      </c>
      <c r="B6231" s="275" t="s">
        <v>6766</v>
      </c>
      <c r="C6231" s="275" t="s">
        <v>1057</v>
      </c>
      <c r="D6231" s="275">
        <v>0</v>
      </c>
      <c r="E6231" s="275">
        <v>100</v>
      </c>
      <c r="F6231" s="275" t="s">
        <v>6717</v>
      </c>
      <c r="G6231" s="275">
        <v>1</v>
      </c>
      <c r="H6231" s="275">
        <f>Animation!F21</f>
        <v>60</v>
      </c>
      <c r="I6231" s="275" t="s">
        <v>8675</v>
      </c>
      <c r="J6231" s="275">
        <f t="shared" si="92"/>
        <v>60</v>
      </c>
      <c r="K6231" s="277"/>
    </row>
    <row r="6232" spans="1:11" x14ac:dyDescent="0.15">
      <c r="A6232" s="274">
        <v>6231</v>
      </c>
      <c r="B6232" s="275" t="s">
        <v>6767</v>
      </c>
      <c r="C6232" s="275" t="s">
        <v>6721</v>
      </c>
      <c r="D6232" s="275">
        <v>0</v>
      </c>
      <c r="E6232" s="275">
        <v>100</v>
      </c>
      <c r="F6232" s="275" t="s">
        <v>6717</v>
      </c>
      <c r="G6232" s="275">
        <v>1</v>
      </c>
      <c r="H6232" s="275">
        <f>Animation!F22</f>
        <v>60</v>
      </c>
      <c r="I6232" s="275" t="s">
        <v>8676</v>
      </c>
      <c r="J6232" s="275">
        <f t="shared" si="92"/>
        <v>60</v>
      </c>
      <c r="K6232" s="277"/>
    </row>
    <row r="6233" spans="1:11" x14ac:dyDescent="0.15">
      <c r="A6233" s="274">
        <v>6232</v>
      </c>
      <c r="B6233" s="275" t="s">
        <v>6768</v>
      </c>
      <c r="C6233" s="275" t="s">
        <v>6721</v>
      </c>
      <c r="D6233" s="275">
        <v>0</v>
      </c>
      <c r="E6233" s="275">
        <v>100</v>
      </c>
      <c r="F6233" s="275" t="s">
        <v>6717</v>
      </c>
      <c r="G6233" s="275">
        <v>1</v>
      </c>
      <c r="H6233" s="275">
        <f>Animation!F23</f>
        <v>60</v>
      </c>
      <c r="I6233" s="275" t="s">
        <v>8677</v>
      </c>
      <c r="J6233" s="275">
        <f t="shared" si="92"/>
        <v>60</v>
      </c>
      <c r="K6233" s="277"/>
    </row>
    <row r="6234" spans="1:11" x14ac:dyDescent="0.15">
      <c r="A6234" s="274">
        <v>6233</v>
      </c>
      <c r="B6234" s="275" t="s">
        <v>6769</v>
      </c>
      <c r="C6234" s="275" t="s">
        <v>6721</v>
      </c>
      <c r="D6234" s="275">
        <v>0</v>
      </c>
      <c r="E6234" s="275">
        <v>100</v>
      </c>
      <c r="F6234" s="275" t="s">
        <v>6717</v>
      </c>
      <c r="G6234" s="275">
        <v>1</v>
      </c>
      <c r="H6234" s="275">
        <f>Animation!F24</f>
        <v>60</v>
      </c>
      <c r="I6234" s="275" t="s">
        <v>8678</v>
      </c>
      <c r="J6234" s="275">
        <f t="shared" si="92"/>
        <v>60</v>
      </c>
      <c r="K6234" s="277"/>
    </row>
    <row r="6235" spans="1:11" x14ac:dyDescent="0.15">
      <c r="A6235" s="274">
        <v>6234</v>
      </c>
      <c r="B6235" s="275" t="s">
        <v>6770</v>
      </c>
      <c r="C6235" s="275" t="s">
        <v>6721</v>
      </c>
      <c r="D6235" s="275">
        <v>0</v>
      </c>
      <c r="E6235" s="275">
        <v>100</v>
      </c>
      <c r="F6235" s="275" t="s">
        <v>6717</v>
      </c>
      <c r="G6235" s="275">
        <v>1</v>
      </c>
      <c r="H6235" s="275">
        <f>Animation!F25</f>
        <v>60</v>
      </c>
      <c r="I6235" s="275" t="s">
        <v>8679</v>
      </c>
      <c r="J6235" s="275">
        <f t="shared" si="92"/>
        <v>60</v>
      </c>
      <c r="K6235" s="277"/>
    </row>
    <row r="6236" spans="1:11" x14ac:dyDescent="0.15">
      <c r="A6236" s="274">
        <v>6235</v>
      </c>
      <c r="B6236" s="275" t="s">
        <v>6771</v>
      </c>
      <c r="C6236" s="275" t="s">
        <v>1057</v>
      </c>
      <c r="D6236" s="275">
        <v>0</v>
      </c>
      <c r="E6236" s="275">
        <v>100</v>
      </c>
      <c r="F6236" s="275" t="s">
        <v>6594</v>
      </c>
      <c r="G6236" s="275">
        <v>1</v>
      </c>
      <c r="H6236" s="275">
        <f>Animation!F26</f>
        <v>60</v>
      </c>
      <c r="I6236" s="275" t="s">
        <v>8680</v>
      </c>
      <c r="J6236" s="275">
        <f t="shared" si="92"/>
        <v>60</v>
      </c>
      <c r="K6236" s="277"/>
    </row>
    <row r="6237" spans="1:11" x14ac:dyDescent="0.15">
      <c r="A6237" s="274">
        <v>6236</v>
      </c>
      <c r="B6237" s="275" t="s">
        <v>6772</v>
      </c>
      <c r="C6237" s="275" t="s">
        <v>6721</v>
      </c>
      <c r="D6237" s="275">
        <v>0</v>
      </c>
      <c r="E6237" s="275">
        <v>100</v>
      </c>
      <c r="F6237" s="275" t="s">
        <v>6717</v>
      </c>
      <c r="G6237" s="275">
        <v>1</v>
      </c>
      <c r="H6237" s="275">
        <f>Animation!F27</f>
        <v>60</v>
      </c>
      <c r="I6237" s="275" t="s">
        <v>8681</v>
      </c>
      <c r="J6237" s="275">
        <f t="shared" si="92"/>
        <v>60</v>
      </c>
      <c r="K6237" s="277"/>
    </row>
    <row r="6238" spans="1:11" x14ac:dyDescent="0.15">
      <c r="A6238" s="274">
        <v>6237</v>
      </c>
      <c r="B6238" s="275" t="s">
        <v>6773</v>
      </c>
      <c r="C6238" s="275" t="s">
        <v>6721</v>
      </c>
      <c r="D6238" s="275">
        <v>0</v>
      </c>
      <c r="E6238" s="275">
        <v>100</v>
      </c>
      <c r="F6238" s="275" t="s">
        <v>6594</v>
      </c>
      <c r="G6238" s="275">
        <v>1</v>
      </c>
      <c r="H6238" s="275">
        <f>Animation!F28</f>
        <v>60</v>
      </c>
      <c r="I6238" s="275" t="s">
        <v>8682</v>
      </c>
      <c r="J6238" s="275">
        <f t="shared" si="92"/>
        <v>60</v>
      </c>
      <c r="K6238" s="277"/>
    </row>
    <row r="6239" spans="1:11" x14ac:dyDescent="0.15">
      <c r="A6239" s="274">
        <v>6238</v>
      </c>
      <c r="B6239" s="275" t="s">
        <v>6774</v>
      </c>
      <c r="C6239" s="275" t="s">
        <v>1057</v>
      </c>
      <c r="D6239" s="275">
        <v>0</v>
      </c>
      <c r="E6239" s="275">
        <v>100</v>
      </c>
      <c r="F6239" s="275" t="s">
        <v>6596</v>
      </c>
      <c r="G6239" s="275">
        <v>1</v>
      </c>
      <c r="H6239" s="275">
        <f>Animation!F29</f>
        <v>60</v>
      </c>
      <c r="I6239" s="275" t="s">
        <v>8683</v>
      </c>
      <c r="J6239" s="275">
        <f t="shared" si="92"/>
        <v>60</v>
      </c>
      <c r="K6239" s="277"/>
    </row>
    <row r="6240" spans="1:11" x14ac:dyDescent="0.15">
      <c r="A6240" s="274">
        <v>6239</v>
      </c>
      <c r="B6240" s="275" t="s">
        <v>6775</v>
      </c>
      <c r="C6240" s="275" t="s">
        <v>6721</v>
      </c>
      <c r="D6240" s="275">
        <v>0</v>
      </c>
      <c r="E6240" s="275">
        <v>100</v>
      </c>
      <c r="F6240" s="275" t="s">
        <v>6717</v>
      </c>
      <c r="G6240" s="275">
        <v>1</v>
      </c>
      <c r="H6240" s="275">
        <f>Animation!F30</f>
        <v>50</v>
      </c>
      <c r="I6240" s="275" t="s">
        <v>8684</v>
      </c>
      <c r="J6240" s="275">
        <f t="shared" si="92"/>
        <v>50</v>
      </c>
      <c r="K6240" s="277"/>
    </row>
    <row r="6241" spans="1:11" x14ac:dyDescent="0.15">
      <c r="A6241" s="274">
        <v>6240</v>
      </c>
      <c r="B6241" s="275" t="s">
        <v>6776</v>
      </c>
      <c r="C6241" s="275" t="s">
        <v>6721</v>
      </c>
      <c r="D6241" s="275">
        <v>0</v>
      </c>
      <c r="E6241" s="275">
        <v>100</v>
      </c>
      <c r="F6241" s="275" t="s">
        <v>6717</v>
      </c>
      <c r="G6241" s="275">
        <v>1</v>
      </c>
      <c r="H6241" s="275">
        <f>Animation!G19</f>
        <v>100</v>
      </c>
      <c r="I6241" s="275" t="s">
        <v>8623</v>
      </c>
      <c r="J6241" s="275">
        <f t="shared" si="92"/>
        <v>100</v>
      </c>
      <c r="K6241" s="277"/>
    </row>
    <row r="6242" spans="1:11" x14ac:dyDescent="0.15">
      <c r="A6242" s="274">
        <v>6241</v>
      </c>
      <c r="B6242" s="275" t="s">
        <v>6777</v>
      </c>
      <c r="C6242" s="275" t="s">
        <v>1057</v>
      </c>
      <c r="D6242" s="275">
        <v>0</v>
      </c>
      <c r="E6242" s="275">
        <v>100</v>
      </c>
      <c r="F6242" s="275" t="s">
        <v>6717</v>
      </c>
      <c r="G6242" s="275">
        <v>1</v>
      </c>
      <c r="H6242" s="275">
        <f>Animation!G20</f>
        <v>50</v>
      </c>
      <c r="I6242" s="275" t="s">
        <v>8685</v>
      </c>
      <c r="J6242" s="275">
        <f t="shared" si="92"/>
        <v>50</v>
      </c>
      <c r="K6242" s="277"/>
    </row>
    <row r="6243" spans="1:11" x14ac:dyDescent="0.15">
      <c r="A6243" s="274">
        <v>6242</v>
      </c>
      <c r="B6243" s="275" t="s">
        <v>6778</v>
      </c>
      <c r="C6243" s="275" t="s">
        <v>6721</v>
      </c>
      <c r="D6243" s="275">
        <v>0</v>
      </c>
      <c r="E6243" s="275">
        <v>100</v>
      </c>
      <c r="F6243" s="275" t="s">
        <v>6717</v>
      </c>
      <c r="G6243" s="275">
        <v>1</v>
      </c>
      <c r="H6243" s="275">
        <f>Animation!G21</f>
        <v>50</v>
      </c>
      <c r="I6243" s="275" t="s">
        <v>8686</v>
      </c>
      <c r="J6243" s="275">
        <f t="shared" si="92"/>
        <v>50</v>
      </c>
      <c r="K6243" s="277"/>
    </row>
    <row r="6244" spans="1:11" x14ac:dyDescent="0.15">
      <c r="A6244" s="274">
        <v>6243</v>
      </c>
      <c r="B6244" s="275" t="s">
        <v>6779</v>
      </c>
      <c r="C6244" s="275" t="s">
        <v>6721</v>
      </c>
      <c r="D6244" s="275">
        <v>0</v>
      </c>
      <c r="E6244" s="275">
        <v>100</v>
      </c>
      <c r="F6244" s="275" t="s">
        <v>6717</v>
      </c>
      <c r="G6244" s="275">
        <v>1</v>
      </c>
      <c r="H6244" s="275">
        <f>Animation!G22</f>
        <v>50</v>
      </c>
      <c r="I6244" s="275" t="s">
        <v>8687</v>
      </c>
      <c r="J6244" s="275">
        <f t="shared" si="92"/>
        <v>50</v>
      </c>
      <c r="K6244" s="277"/>
    </row>
    <row r="6245" spans="1:11" x14ac:dyDescent="0.15">
      <c r="A6245" s="274">
        <v>6244</v>
      </c>
      <c r="B6245" s="275" t="s">
        <v>6780</v>
      </c>
      <c r="C6245" s="275" t="s">
        <v>6721</v>
      </c>
      <c r="D6245" s="275">
        <v>0</v>
      </c>
      <c r="E6245" s="275">
        <v>100</v>
      </c>
      <c r="F6245" s="275" t="s">
        <v>6717</v>
      </c>
      <c r="G6245" s="275">
        <v>1</v>
      </c>
      <c r="H6245" s="275">
        <f>Animation!G23</f>
        <v>50</v>
      </c>
      <c r="I6245" s="275" t="s">
        <v>8688</v>
      </c>
      <c r="J6245" s="275">
        <f t="shared" si="92"/>
        <v>50</v>
      </c>
      <c r="K6245" s="277"/>
    </row>
    <row r="6246" spans="1:11" x14ac:dyDescent="0.15">
      <c r="A6246" s="274">
        <v>6245</v>
      </c>
      <c r="B6246" s="275" t="s">
        <v>6781</v>
      </c>
      <c r="C6246" s="275" t="s">
        <v>1057</v>
      </c>
      <c r="D6246" s="275">
        <v>0</v>
      </c>
      <c r="E6246" s="275">
        <v>100</v>
      </c>
      <c r="F6246" s="275" t="s">
        <v>6602</v>
      </c>
      <c r="G6246" s="275">
        <v>1</v>
      </c>
      <c r="H6246" s="275">
        <f>Animation!G24</f>
        <v>50</v>
      </c>
      <c r="I6246" s="275" t="s">
        <v>8689</v>
      </c>
      <c r="J6246" s="275">
        <f t="shared" si="92"/>
        <v>50</v>
      </c>
      <c r="K6246" s="277"/>
    </row>
    <row r="6247" spans="1:11" x14ac:dyDescent="0.15">
      <c r="A6247" s="274">
        <v>6246</v>
      </c>
      <c r="B6247" s="275" t="s">
        <v>6782</v>
      </c>
      <c r="C6247" s="275" t="s">
        <v>6721</v>
      </c>
      <c r="D6247" s="275">
        <v>0</v>
      </c>
      <c r="E6247" s="275">
        <v>100</v>
      </c>
      <c r="F6247" s="275" t="s">
        <v>6717</v>
      </c>
      <c r="G6247" s="275">
        <v>1</v>
      </c>
      <c r="H6247" s="275">
        <f>Animation!G25</f>
        <v>50</v>
      </c>
      <c r="I6247" s="275" t="s">
        <v>8690</v>
      </c>
      <c r="J6247" s="275">
        <f t="shared" si="92"/>
        <v>50</v>
      </c>
      <c r="K6247" s="277"/>
    </row>
    <row r="6248" spans="1:11" x14ac:dyDescent="0.15">
      <c r="A6248" s="274">
        <v>6247</v>
      </c>
      <c r="B6248" s="275" t="s">
        <v>6783</v>
      </c>
      <c r="C6248" s="275" t="s">
        <v>6721</v>
      </c>
      <c r="D6248" s="275">
        <v>0</v>
      </c>
      <c r="E6248" s="275">
        <v>100</v>
      </c>
      <c r="F6248" s="275" t="s">
        <v>6717</v>
      </c>
      <c r="G6248" s="275">
        <v>1</v>
      </c>
      <c r="H6248" s="275">
        <f>Animation!G26</f>
        <v>50</v>
      </c>
      <c r="I6248" s="275" t="s">
        <v>8691</v>
      </c>
      <c r="J6248" s="275">
        <f t="shared" si="92"/>
        <v>50</v>
      </c>
      <c r="K6248" s="277"/>
    </row>
    <row r="6249" spans="1:11" x14ac:dyDescent="0.15">
      <c r="A6249" s="274">
        <v>6248</v>
      </c>
      <c r="B6249" s="275" t="s">
        <v>6784</v>
      </c>
      <c r="C6249" s="275" t="s">
        <v>6785</v>
      </c>
      <c r="D6249" s="275">
        <v>0</v>
      </c>
      <c r="E6249" s="275">
        <v>100</v>
      </c>
      <c r="F6249" s="275" t="s">
        <v>6717</v>
      </c>
      <c r="G6249" s="275">
        <v>1</v>
      </c>
      <c r="H6249" s="275">
        <f>Animation!G27</f>
        <v>50</v>
      </c>
      <c r="I6249" s="275" t="s">
        <v>8692</v>
      </c>
      <c r="J6249" s="275">
        <f t="shared" si="92"/>
        <v>50</v>
      </c>
      <c r="K6249" s="277"/>
    </row>
    <row r="6250" spans="1:11" x14ac:dyDescent="0.15">
      <c r="A6250" s="274">
        <v>6249</v>
      </c>
      <c r="B6250" s="275" t="s">
        <v>6786</v>
      </c>
      <c r="C6250" s="275" t="s">
        <v>6785</v>
      </c>
      <c r="D6250" s="275">
        <v>0</v>
      </c>
      <c r="E6250" s="275">
        <v>100</v>
      </c>
      <c r="F6250" s="275" t="s">
        <v>457</v>
      </c>
      <c r="G6250" s="275">
        <v>1</v>
      </c>
      <c r="H6250" s="275">
        <f>Animation!G28</f>
        <v>50</v>
      </c>
      <c r="I6250" s="275" t="s">
        <v>8693</v>
      </c>
      <c r="J6250" s="275">
        <f t="shared" si="92"/>
        <v>50</v>
      </c>
      <c r="K6250" s="277"/>
    </row>
    <row r="6251" spans="1:11" x14ac:dyDescent="0.15">
      <c r="A6251" s="274">
        <v>6250</v>
      </c>
      <c r="B6251" s="275" t="s">
        <v>6787</v>
      </c>
      <c r="C6251" s="275" t="s">
        <v>6721</v>
      </c>
      <c r="D6251" s="275">
        <v>0</v>
      </c>
      <c r="E6251" s="275">
        <v>100</v>
      </c>
      <c r="F6251" s="275" t="s">
        <v>6717</v>
      </c>
      <c r="G6251" s="275">
        <v>1</v>
      </c>
      <c r="H6251" s="275">
        <f>Animation!G29</f>
        <v>50</v>
      </c>
      <c r="I6251" s="275" t="s">
        <v>8694</v>
      </c>
      <c r="J6251" s="275">
        <f t="shared" si="92"/>
        <v>50</v>
      </c>
      <c r="K6251" s="277"/>
    </row>
    <row r="6252" spans="1:11" x14ac:dyDescent="0.15">
      <c r="A6252" s="274">
        <v>6251</v>
      </c>
      <c r="B6252" s="275" t="s">
        <v>6788</v>
      </c>
      <c r="C6252" s="275" t="s">
        <v>6721</v>
      </c>
      <c r="D6252" s="275">
        <v>0</v>
      </c>
      <c r="E6252" s="275">
        <v>100</v>
      </c>
      <c r="F6252" s="275" t="s">
        <v>6717</v>
      </c>
      <c r="G6252" s="275">
        <v>1</v>
      </c>
      <c r="H6252" s="275">
        <f>Animation!G30</f>
        <v>60</v>
      </c>
      <c r="I6252" s="275" t="s">
        <v>8695</v>
      </c>
      <c r="J6252" s="275">
        <f t="shared" si="92"/>
        <v>60</v>
      </c>
      <c r="K6252" s="277"/>
    </row>
    <row r="6253" spans="1:11" x14ac:dyDescent="0.15">
      <c r="A6253" s="274">
        <v>6252</v>
      </c>
      <c r="B6253" s="275" t="s">
        <v>6789</v>
      </c>
      <c r="C6253" s="275" t="s">
        <v>6721</v>
      </c>
      <c r="D6253" s="275">
        <v>0</v>
      </c>
      <c r="E6253" s="275">
        <v>100</v>
      </c>
      <c r="F6253" s="275" t="s">
        <v>6717</v>
      </c>
      <c r="G6253" s="275">
        <v>1</v>
      </c>
      <c r="H6253" s="275">
        <f>Animation!H19</f>
        <v>100</v>
      </c>
      <c r="I6253" s="275" t="s">
        <v>8624</v>
      </c>
      <c r="J6253" s="275">
        <f t="shared" si="92"/>
        <v>100</v>
      </c>
      <c r="K6253" s="277"/>
    </row>
    <row r="6254" spans="1:11" x14ac:dyDescent="0.15">
      <c r="A6254" s="274">
        <v>6253</v>
      </c>
      <c r="B6254" s="275" t="s">
        <v>6790</v>
      </c>
      <c r="C6254" s="275" t="s">
        <v>6721</v>
      </c>
      <c r="D6254" s="275">
        <v>0</v>
      </c>
      <c r="E6254" s="275">
        <v>100</v>
      </c>
      <c r="F6254" s="275" t="s">
        <v>457</v>
      </c>
      <c r="G6254" s="275">
        <v>1</v>
      </c>
      <c r="H6254" s="275">
        <f>Animation!H20</f>
        <v>40</v>
      </c>
      <c r="I6254" s="275" t="s">
        <v>8696</v>
      </c>
      <c r="J6254" s="275">
        <f t="shared" si="92"/>
        <v>40</v>
      </c>
      <c r="K6254" s="277"/>
    </row>
    <row r="6255" spans="1:11" x14ac:dyDescent="0.15">
      <c r="A6255" s="274">
        <v>6254</v>
      </c>
      <c r="B6255" s="275" t="s">
        <v>6791</v>
      </c>
      <c r="C6255" s="275" t="s">
        <v>6721</v>
      </c>
      <c r="D6255" s="275">
        <v>0</v>
      </c>
      <c r="E6255" s="275">
        <v>100</v>
      </c>
      <c r="F6255" s="275" t="s">
        <v>6717</v>
      </c>
      <c r="G6255" s="275">
        <v>1</v>
      </c>
      <c r="H6255" s="275">
        <f>Animation!H21</f>
        <v>40</v>
      </c>
      <c r="I6255" s="275" t="s">
        <v>8697</v>
      </c>
      <c r="J6255" s="275">
        <f t="shared" si="92"/>
        <v>40</v>
      </c>
      <c r="K6255" s="277"/>
    </row>
    <row r="6256" spans="1:11" x14ac:dyDescent="0.15">
      <c r="A6256" s="274">
        <v>6255</v>
      </c>
      <c r="B6256" s="275" t="s">
        <v>6792</v>
      </c>
      <c r="C6256" s="275" t="s">
        <v>6719</v>
      </c>
      <c r="D6256" s="275">
        <v>0</v>
      </c>
      <c r="E6256" s="275">
        <v>100</v>
      </c>
      <c r="F6256" s="275" t="s">
        <v>6717</v>
      </c>
      <c r="G6256" s="275">
        <v>1</v>
      </c>
      <c r="H6256" s="275">
        <f>Animation!H22</f>
        <v>40</v>
      </c>
      <c r="I6256" s="275" t="s">
        <v>8698</v>
      </c>
      <c r="J6256" s="275">
        <f t="shared" si="92"/>
        <v>40</v>
      </c>
      <c r="K6256" s="277"/>
    </row>
    <row r="6257" spans="1:11" x14ac:dyDescent="0.15">
      <c r="A6257" s="274">
        <v>6256</v>
      </c>
      <c r="B6257" s="275" t="s">
        <v>6793</v>
      </c>
      <c r="C6257" s="275" t="s">
        <v>6721</v>
      </c>
      <c r="D6257" s="275">
        <v>0</v>
      </c>
      <c r="E6257" s="275">
        <v>100</v>
      </c>
      <c r="F6257" s="275" t="s">
        <v>6717</v>
      </c>
      <c r="G6257" s="275">
        <v>1</v>
      </c>
      <c r="H6257" s="275">
        <f>Animation!H23</f>
        <v>40</v>
      </c>
      <c r="I6257" s="275" t="s">
        <v>8699</v>
      </c>
      <c r="J6257" s="275">
        <f t="shared" si="92"/>
        <v>40</v>
      </c>
      <c r="K6257" s="277"/>
    </row>
    <row r="6258" spans="1:11" x14ac:dyDescent="0.15">
      <c r="A6258" s="274">
        <v>6257</v>
      </c>
      <c r="B6258" s="275" t="s">
        <v>6794</v>
      </c>
      <c r="C6258" s="275" t="s">
        <v>6721</v>
      </c>
      <c r="D6258" s="275">
        <v>0</v>
      </c>
      <c r="E6258" s="275">
        <v>100</v>
      </c>
      <c r="F6258" s="275" t="s">
        <v>6717</v>
      </c>
      <c r="G6258" s="275">
        <v>1</v>
      </c>
      <c r="H6258" s="275">
        <f>Animation!H24</f>
        <v>40</v>
      </c>
      <c r="I6258" s="275" t="s">
        <v>8700</v>
      </c>
      <c r="J6258" s="275">
        <f t="shared" si="92"/>
        <v>40</v>
      </c>
      <c r="K6258" s="277"/>
    </row>
    <row r="6259" spans="1:11" x14ac:dyDescent="0.15">
      <c r="A6259" s="274">
        <v>6258</v>
      </c>
      <c r="B6259" s="275" t="s">
        <v>6795</v>
      </c>
      <c r="C6259" s="275" t="s">
        <v>6721</v>
      </c>
      <c r="D6259" s="275">
        <v>0</v>
      </c>
      <c r="E6259" s="275">
        <v>100</v>
      </c>
      <c r="F6259" s="275" t="s">
        <v>6717</v>
      </c>
      <c r="G6259" s="275">
        <v>1</v>
      </c>
      <c r="H6259" s="275">
        <f>Animation!H25</f>
        <v>40</v>
      </c>
      <c r="I6259" s="275" t="s">
        <v>8701</v>
      </c>
      <c r="J6259" s="275">
        <f t="shared" si="92"/>
        <v>40</v>
      </c>
      <c r="K6259" s="277"/>
    </row>
    <row r="6260" spans="1:11" x14ac:dyDescent="0.15">
      <c r="A6260" s="274">
        <v>6259</v>
      </c>
      <c r="B6260" s="275" t="s">
        <v>6796</v>
      </c>
      <c r="C6260" s="275" t="s">
        <v>6721</v>
      </c>
      <c r="D6260" s="275">
        <v>0</v>
      </c>
      <c r="E6260" s="275">
        <v>100</v>
      </c>
      <c r="F6260" s="275" t="s">
        <v>6717</v>
      </c>
      <c r="G6260" s="275">
        <v>1</v>
      </c>
      <c r="H6260" s="275">
        <f>Animation!H26</f>
        <v>40</v>
      </c>
      <c r="I6260" s="275" t="s">
        <v>8702</v>
      </c>
      <c r="J6260" s="275">
        <f t="shared" ref="J6260:J6323" si="93">H6260</f>
        <v>40</v>
      </c>
      <c r="K6260" s="277"/>
    </row>
    <row r="6261" spans="1:11" x14ac:dyDescent="0.15">
      <c r="A6261" s="274">
        <v>6260</v>
      </c>
      <c r="B6261" s="275" t="s">
        <v>6797</v>
      </c>
      <c r="C6261" s="275" t="s">
        <v>6721</v>
      </c>
      <c r="D6261" s="275">
        <v>0</v>
      </c>
      <c r="E6261" s="275">
        <v>100</v>
      </c>
      <c r="F6261" s="275" t="s">
        <v>6717</v>
      </c>
      <c r="G6261" s="275">
        <v>1</v>
      </c>
      <c r="H6261" s="275">
        <f>Animation!H27</f>
        <v>40</v>
      </c>
      <c r="I6261" s="275" t="s">
        <v>8703</v>
      </c>
      <c r="J6261" s="275">
        <f t="shared" si="93"/>
        <v>40</v>
      </c>
      <c r="K6261" s="277"/>
    </row>
    <row r="6262" spans="1:11" x14ac:dyDescent="0.15">
      <c r="A6262" s="274">
        <v>6261</v>
      </c>
      <c r="B6262" s="275" t="s">
        <v>6798</v>
      </c>
      <c r="C6262" s="275" t="s">
        <v>6721</v>
      </c>
      <c r="D6262" s="275">
        <v>0</v>
      </c>
      <c r="E6262" s="275">
        <v>100</v>
      </c>
      <c r="F6262" s="275" t="s">
        <v>6717</v>
      </c>
      <c r="G6262" s="275">
        <v>1</v>
      </c>
      <c r="H6262" s="275">
        <f>Animation!H28</f>
        <v>40</v>
      </c>
      <c r="I6262" s="275" t="s">
        <v>8704</v>
      </c>
      <c r="J6262" s="275">
        <f t="shared" si="93"/>
        <v>40</v>
      </c>
      <c r="K6262" s="277"/>
    </row>
    <row r="6263" spans="1:11" x14ac:dyDescent="0.15">
      <c r="A6263" s="274">
        <v>6262</v>
      </c>
      <c r="B6263" s="275" t="s">
        <v>6799</v>
      </c>
      <c r="C6263" s="275" t="s">
        <v>1057</v>
      </c>
      <c r="D6263" s="275">
        <v>0</v>
      </c>
      <c r="E6263" s="275">
        <v>100</v>
      </c>
      <c r="F6263" s="275" t="s">
        <v>6717</v>
      </c>
      <c r="G6263" s="275">
        <v>1</v>
      </c>
      <c r="H6263" s="275">
        <f>Animation!H29</f>
        <v>40</v>
      </c>
      <c r="I6263" s="275" t="s">
        <v>8705</v>
      </c>
      <c r="J6263" s="275">
        <f t="shared" si="93"/>
        <v>40</v>
      </c>
      <c r="K6263" s="277"/>
    </row>
    <row r="6264" spans="1:11" x14ac:dyDescent="0.15">
      <c r="A6264" s="274">
        <v>6263</v>
      </c>
      <c r="B6264" s="275" t="s">
        <v>6800</v>
      </c>
      <c r="C6264" s="275" t="s">
        <v>6721</v>
      </c>
      <c r="D6264" s="275">
        <v>0</v>
      </c>
      <c r="E6264" s="275">
        <v>100</v>
      </c>
      <c r="F6264" s="275" t="s">
        <v>6717</v>
      </c>
      <c r="G6264" s="275">
        <v>1</v>
      </c>
      <c r="H6264" s="275">
        <f>Animation!H30</f>
        <v>70</v>
      </c>
      <c r="I6264" s="275" t="s">
        <v>8706</v>
      </c>
      <c r="J6264" s="275">
        <f t="shared" si="93"/>
        <v>70</v>
      </c>
      <c r="K6264" s="277"/>
    </row>
    <row r="6265" spans="1:11" x14ac:dyDescent="0.15">
      <c r="A6265" s="274">
        <v>6264</v>
      </c>
      <c r="B6265" s="275" t="s">
        <v>6801</v>
      </c>
      <c r="C6265" s="275" t="s">
        <v>6721</v>
      </c>
      <c r="D6265" s="275">
        <v>0</v>
      </c>
      <c r="E6265" s="275">
        <v>100</v>
      </c>
      <c r="F6265" s="275" t="s">
        <v>6717</v>
      </c>
      <c r="G6265" s="275">
        <v>1</v>
      </c>
      <c r="H6265" s="275">
        <f>Animation!I19</f>
        <v>100</v>
      </c>
      <c r="I6265" s="275" t="s">
        <v>8625</v>
      </c>
      <c r="J6265" s="275">
        <f t="shared" si="93"/>
        <v>100</v>
      </c>
      <c r="K6265" s="277"/>
    </row>
    <row r="6266" spans="1:11" x14ac:dyDescent="0.15">
      <c r="A6266" s="274">
        <v>6265</v>
      </c>
      <c r="B6266" s="275" t="s">
        <v>6802</v>
      </c>
      <c r="C6266" s="275" t="s">
        <v>6785</v>
      </c>
      <c r="D6266" s="275">
        <v>0</v>
      </c>
      <c r="E6266" s="275">
        <v>100</v>
      </c>
      <c r="F6266" s="275" t="s">
        <v>457</v>
      </c>
      <c r="G6266" s="275">
        <v>1</v>
      </c>
      <c r="H6266" s="275">
        <f>Animation!I20</f>
        <v>30</v>
      </c>
      <c r="I6266" s="275" t="s">
        <v>8707</v>
      </c>
      <c r="J6266" s="275">
        <f t="shared" si="93"/>
        <v>30</v>
      </c>
      <c r="K6266" s="277"/>
    </row>
    <row r="6267" spans="1:11" x14ac:dyDescent="0.15">
      <c r="A6267" s="274">
        <v>6266</v>
      </c>
      <c r="B6267" s="275" t="s">
        <v>6803</v>
      </c>
      <c r="C6267" s="275" t="s">
        <v>6721</v>
      </c>
      <c r="D6267" s="275">
        <v>0</v>
      </c>
      <c r="E6267" s="275">
        <v>100</v>
      </c>
      <c r="F6267" s="275" t="s">
        <v>6717</v>
      </c>
      <c r="G6267" s="275">
        <v>1</v>
      </c>
      <c r="H6267" s="275">
        <f>Animation!I21</f>
        <v>30</v>
      </c>
      <c r="I6267" s="275" t="s">
        <v>8708</v>
      </c>
      <c r="J6267" s="275">
        <f t="shared" si="93"/>
        <v>30</v>
      </c>
      <c r="K6267" s="277"/>
    </row>
    <row r="6268" spans="1:11" x14ac:dyDescent="0.15">
      <c r="A6268" s="274">
        <v>6267</v>
      </c>
      <c r="B6268" s="275" t="s">
        <v>6804</v>
      </c>
      <c r="C6268" s="275" t="s">
        <v>6721</v>
      </c>
      <c r="D6268" s="275">
        <v>0</v>
      </c>
      <c r="E6268" s="275">
        <v>100</v>
      </c>
      <c r="F6268" s="275" t="s">
        <v>6717</v>
      </c>
      <c r="G6268" s="275">
        <v>1</v>
      </c>
      <c r="H6268" s="275">
        <f>Animation!I22</f>
        <v>30</v>
      </c>
      <c r="I6268" s="275" t="s">
        <v>8709</v>
      </c>
      <c r="J6268" s="275">
        <f t="shared" si="93"/>
        <v>30</v>
      </c>
      <c r="K6268" s="277"/>
    </row>
    <row r="6269" spans="1:11" x14ac:dyDescent="0.15">
      <c r="A6269" s="274">
        <v>6268</v>
      </c>
      <c r="B6269" s="275" t="s">
        <v>6805</v>
      </c>
      <c r="C6269" s="275" t="s">
        <v>6785</v>
      </c>
      <c r="D6269" s="275">
        <v>0</v>
      </c>
      <c r="E6269" s="275">
        <v>100</v>
      </c>
      <c r="F6269" s="275" t="s">
        <v>6717</v>
      </c>
      <c r="G6269" s="275">
        <v>1</v>
      </c>
      <c r="H6269" s="275">
        <f>Animation!I23</f>
        <v>30</v>
      </c>
      <c r="I6269" s="275" t="s">
        <v>8710</v>
      </c>
      <c r="J6269" s="275">
        <f t="shared" si="93"/>
        <v>30</v>
      </c>
      <c r="K6269" s="277"/>
    </row>
    <row r="6270" spans="1:11" x14ac:dyDescent="0.15">
      <c r="A6270" s="274">
        <v>6269</v>
      </c>
      <c r="B6270" s="275" t="s">
        <v>6806</v>
      </c>
      <c r="C6270" s="275" t="s">
        <v>6721</v>
      </c>
      <c r="D6270" s="275">
        <v>0</v>
      </c>
      <c r="E6270" s="275">
        <v>100</v>
      </c>
      <c r="F6270" s="275" t="s">
        <v>6717</v>
      </c>
      <c r="G6270" s="275">
        <v>1</v>
      </c>
      <c r="H6270" s="275">
        <f>Animation!I24</f>
        <v>30</v>
      </c>
      <c r="I6270" s="275" t="s">
        <v>8711</v>
      </c>
      <c r="J6270" s="275">
        <f t="shared" si="93"/>
        <v>30</v>
      </c>
      <c r="K6270" s="277"/>
    </row>
    <row r="6271" spans="1:11" x14ac:dyDescent="0.15">
      <c r="A6271" s="274">
        <v>6270</v>
      </c>
      <c r="B6271" s="275" t="s">
        <v>6807</v>
      </c>
      <c r="C6271" s="275" t="s">
        <v>6721</v>
      </c>
      <c r="D6271" s="275">
        <v>0</v>
      </c>
      <c r="E6271" s="275">
        <v>100</v>
      </c>
      <c r="F6271" s="275" t="s">
        <v>6717</v>
      </c>
      <c r="G6271" s="275">
        <v>1</v>
      </c>
      <c r="H6271" s="275">
        <f>Animation!I25</f>
        <v>30</v>
      </c>
      <c r="I6271" s="275" t="s">
        <v>8712</v>
      </c>
      <c r="J6271" s="275">
        <f t="shared" si="93"/>
        <v>30</v>
      </c>
      <c r="K6271" s="277"/>
    </row>
    <row r="6272" spans="1:11" x14ac:dyDescent="0.15">
      <c r="A6272" s="274">
        <v>6271</v>
      </c>
      <c r="B6272" s="275" t="s">
        <v>6808</v>
      </c>
      <c r="C6272" s="275" t="s">
        <v>6721</v>
      </c>
      <c r="D6272" s="275">
        <v>0</v>
      </c>
      <c r="E6272" s="275">
        <v>100</v>
      </c>
      <c r="F6272" s="275" t="s">
        <v>6717</v>
      </c>
      <c r="G6272" s="275">
        <v>1</v>
      </c>
      <c r="H6272" s="275">
        <f>Animation!I26</f>
        <v>30</v>
      </c>
      <c r="I6272" s="275" t="s">
        <v>8713</v>
      </c>
      <c r="J6272" s="275">
        <f t="shared" si="93"/>
        <v>30</v>
      </c>
      <c r="K6272" s="277"/>
    </row>
    <row r="6273" spans="1:11" x14ac:dyDescent="0.15">
      <c r="A6273" s="274">
        <v>6272</v>
      </c>
      <c r="B6273" s="275" t="s">
        <v>6809</v>
      </c>
      <c r="C6273" s="275" t="s">
        <v>1057</v>
      </c>
      <c r="D6273" s="275">
        <v>0</v>
      </c>
      <c r="E6273" s="275">
        <v>100</v>
      </c>
      <c r="F6273" s="275" t="s">
        <v>6717</v>
      </c>
      <c r="G6273" s="275">
        <v>1</v>
      </c>
      <c r="H6273" s="275">
        <f>Animation!I27</f>
        <v>30</v>
      </c>
      <c r="I6273" s="275" t="s">
        <v>8714</v>
      </c>
      <c r="J6273" s="275">
        <f t="shared" si="93"/>
        <v>30</v>
      </c>
      <c r="K6273" s="277"/>
    </row>
    <row r="6274" spans="1:11" x14ac:dyDescent="0.15">
      <c r="A6274" s="274">
        <v>6273</v>
      </c>
      <c r="B6274" s="275" t="s">
        <v>6810</v>
      </c>
      <c r="C6274" s="275" t="s">
        <v>6721</v>
      </c>
      <c r="D6274" s="275">
        <v>0</v>
      </c>
      <c r="E6274" s="275">
        <v>100</v>
      </c>
      <c r="F6274" s="275" t="s">
        <v>6717</v>
      </c>
      <c r="G6274" s="275">
        <v>1</v>
      </c>
      <c r="H6274" s="275">
        <f>Animation!I28</f>
        <v>30</v>
      </c>
      <c r="I6274" s="275" t="s">
        <v>8715</v>
      </c>
      <c r="J6274" s="275">
        <f t="shared" si="93"/>
        <v>30</v>
      </c>
      <c r="K6274" s="277"/>
    </row>
    <row r="6275" spans="1:11" x14ac:dyDescent="0.15">
      <c r="A6275" s="274">
        <v>6274</v>
      </c>
      <c r="B6275" s="275" t="s">
        <v>6811</v>
      </c>
      <c r="C6275" s="275" t="s">
        <v>1057</v>
      </c>
      <c r="D6275" s="275">
        <v>0</v>
      </c>
      <c r="E6275" s="275">
        <v>100</v>
      </c>
      <c r="F6275" s="275" t="s">
        <v>6717</v>
      </c>
      <c r="G6275" s="275">
        <v>1</v>
      </c>
      <c r="H6275" s="275">
        <f>Animation!I29</f>
        <v>30</v>
      </c>
      <c r="I6275" s="275" t="s">
        <v>8716</v>
      </c>
      <c r="J6275" s="275">
        <f t="shared" si="93"/>
        <v>30</v>
      </c>
      <c r="K6275" s="277"/>
    </row>
    <row r="6276" spans="1:11" x14ac:dyDescent="0.15">
      <c r="A6276" s="274">
        <v>6275</v>
      </c>
      <c r="B6276" s="275" t="s">
        <v>6812</v>
      </c>
      <c r="C6276" s="275" t="s">
        <v>6721</v>
      </c>
      <c r="D6276" s="275">
        <v>0</v>
      </c>
      <c r="E6276" s="275">
        <v>100</v>
      </c>
      <c r="F6276" s="275" t="s">
        <v>6717</v>
      </c>
      <c r="G6276" s="275">
        <v>1</v>
      </c>
      <c r="H6276" s="275">
        <f>Animation!I30</f>
        <v>80</v>
      </c>
      <c r="I6276" s="275" t="s">
        <v>8717</v>
      </c>
      <c r="J6276" s="275">
        <f t="shared" si="93"/>
        <v>80</v>
      </c>
      <c r="K6276" s="277"/>
    </row>
    <row r="6277" spans="1:11" x14ac:dyDescent="0.15">
      <c r="A6277" s="274">
        <v>6276</v>
      </c>
      <c r="B6277" s="275" t="s">
        <v>6813</v>
      </c>
      <c r="C6277" s="275" t="s">
        <v>6721</v>
      </c>
      <c r="D6277" s="275">
        <v>0</v>
      </c>
      <c r="E6277" s="275">
        <v>100</v>
      </c>
      <c r="F6277" s="275" t="s">
        <v>6717</v>
      </c>
      <c r="G6277" s="275">
        <v>1</v>
      </c>
      <c r="H6277" s="275">
        <f>Animation!J19</f>
        <v>100</v>
      </c>
      <c r="I6277" s="275" t="s">
        <v>8626</v>
      </c>
      <c r="J6277" s="275">
        <f t="shared" si="93"/>
        <v>100</v>
      </c>
      <c r="K6277" s="277"/>
    </row>
    <row r="6278" spans="1:11" x14ac:dyDescent="0.15">
      <c r="A6278" s="274">
        <v>6277</v>
      </c>
      <c r="B6278" s="275" t="s">
        <v>6814</v>
      </c>
      <c r="C6278" s="275" t="s">
        <v>6721</v>
      </c>
      <c r="D6278" s="275">
        <v>0</v>
      </c>
      <c r="E6278" s="275">
        <v>100</v>
      </c>
      <c r="F6278" s="275" t="s">
        <v>6594</v>
      </c>
      <c r="G6278" s="275">
        <v>1</v>
      </c>
      <c r="H6278" s="275">
        <f>Animation!J20</f>
        <v>20</v>
      </c>
      <c r="I6278" s="275" t="s">
        <v>8718</v>
      </c>
      <c r="J6278" s="275">
        <f t="shared" si="93"/>
        <v>20</v>
      </c>
      <c r="K6278" s="277"/>
    </row>
    <row r="6279" spans="1:11" x14ac:dyDescent="0.15">
      <c r="A6279" s="274">
        <v>6278</v>
      </c>
      <c r="B6279" s="275" t="s">
        <v>6815</v>
      </c>
      <c r="C6279" s="275" t="s">
        <v>6721</v>
      </c>
      <c r="D6279" s="275">
        <v>0</v>
      </c>
      <c r="E6279" s="275">
        <v>100</v>
      </c>
      <c r="F6279" s="275" t="s">
        <v>6717</v>
      </c>
      <c r="G6279" s="275">
        <v>1</v>
      </c>
      <c r="H6279" s="275">
        <f>Animation!J21</f>
        <v>20</v>
      </c>
      <c r="I6279" s="275" t="s">
        <v>8719</v>
      </c>
      <c r="J6279" s="275">
        <f t="shared" si="93"/>
        <v>20</v>
      </c>
      <c r="K6279" s="277"/>
    </row>
    <row r="6280" spans="1:11" x14ac:dyDescent="0.15">
      <c r="A6280" s="274">
        <v>6279</v>
      </c>
      <c r="B6280" s="275" t="s">
        <v>6816</v>
      </c>
      <c r="C6280" s="275" t="s">
        <v>6721</v>
      </c>
      <c r="D6280" s="275">
        <v>0</v>
      </c>
      <c r="E6280" s="275">
        <v>100</v>
      </c>
      <c r="F6280" s="275" t="s">
        <v>6717</v>
      </c>
      <c r="G6280" s="275">
        <v>1</v>
      </c>
      <c r="H6280" s="275">
        <f>Animation!J22</f>
        <v>20</v>
      </c>
      <c r="I6280" s="275" t="s">
        <v>8720</v>
      </c>
      <c r="J6280" s="275">
        <f t="shared" si="93"/>
        <v>20</v>
      </c>
      <c r="K6280" s="277"/>
    </row>
    <row r="6281" spans="1:11" x14ac:dyDescent="0.15">
      <c r="A6281" s="274">
        <v>6280</v>
      </c>
      <c r="B6281" s="275" t="s">
        <v>6817</v>
      </c>
      <c r="C6281" s="275" t="s">
        <v>6721</v>
      </c>
      <c r="D6281" s="275">
        <v>0</v>
      </c>
      <c r="E6281" s="275">
        <v>100</v>
      </c>
      <c r="F6281" s="275" t="s">
        <v>6717</v>
      </c>
      <c r="G6281" s="275">
        <v>1</v>
      </c>
      <c r="H6281" s="275">
        <f>Animation!J23</f>
        <v>20</v>
      </c>
      <c r="I6281" s="275" t="s">
        <v>8721</v>
      </c>
      <c r="J6281" s="275">
        <f t="shared" si="93"/>
        <v>20</v>
      </c>
      <c r="K6281" s="277"/>
    </row>
    <row r="6282" spans="1:11" x14ac:dyDescent="0.15">
      <c r="A6282" s="274">
        <v>6281</v>
      </c>
      <c r="B6282" s="275" t="s">
        <v>6818</v>
      </c>
      <c r="C6282" s="275" t="s">
        <v>6721</v>
      </c>
      <c r="D6282" s="275">
        <v>0</v>
      </c>
      <c r="E6282" s="275">
        <v>100</v>
      </c>
      <c r="F6282" s="275" t="s">
        <v>6717</v>
      </c>
      <c r="G6282" s="275">
        <v>1</v>
      </c>
      <c r="H6282" s="275">
        <f>Animation!J24</f>
        <v>20</v>
      </c>
      <c r="I6282" s="275" t="s">
        <v>8722</v>
      </c>
      <c r="J6282" s="275">
        <f t="shared" si="93"/>
        <v>20</v>
      </c>
      <c r="K6282" s="277"/>
    </row>
    <row r="6283" spans="1:11" x14ac:dyDescent="0.15">
      <c r="A6283" s="274">
        <v>6282</v>
      </c>
      <c r="B6283" s="275" t="s">
        <v>6819</v>
      </c>
      <c r="C6283" s="275" t="s">
        <v>6721</v>
      </c>
      <c r="D6283" s="275">
        <v>0</v>
      </c>
      <c r="E6283" s="275">
        <v>100</v>
      </c>
      <c r="F6283" s="275" t="s">
        <v>6717</v>
      </c>
      <c r="G6283" s="275">
        <v>1</v>
      </c>
      <c r="H6283" s="275">
        <f>Animation!J25</f>
        <v>20</v>
      </c>
      <c r="I6283" s="275" t="s">
        <v>8723</v>
      </c>
      <c r="J6283" s="275">
        <f t="shared" si="93"/>
        <v>20</v>
      </c>
      <c r="K6283" s="277"/>
    </row>
    <row r="6284" spans="1:11" x14ac:dyDescent="0.15">
      <c r="A6284" s="274">
        <v>6283</v>
      </c>
      <c r="B6284" s="275" t="s">
        <v>6820</v>
      </c>
      <c r="C6284" s="275" t="s">
        <v>6721</v>
      </c>
      <c r="D6284" s="275">
        <v>0</v>
      </c>
      <c r="E6284" s="275">
        <v>100</v>
      </c>
      <c r="F6284" s="275" t="s">
        <v>6717</v>
      </c>
      <c r="G6284" s="275">
        <v>1</v>
      </c>
      <c r="H6284" s="275">
        <f>Animation!J26</f>
        <v>20</v>
      </c>
      <c r="I6284" s="275" t="s">
        <v>8724</v>
      </c>
      <c r="J6284" s="275">
        <f t="shared" si="93"/>
        <v>20</v>
      </c>
      <c r="K6284" s="277"/>
    </row>
    <row r="6285" spans="1:11" x14ac:dyDescent="0.15">
      <c r="A6285" s="274">
        <v>6284</v>
      </c>
      <c r="B6285" s="275" t="s">
        <v>6821</v>
      </c>
      <c r="C6285" s="275" t="s">
        <v>6721</v>
      </c>
      <c r="D6285" s="275">
        <v>0</v>
      </c>
      <c r="E6285" s="275">
        <v>100</v>
      </c>
      <c r="F6285" s="275" t="s">
        <v>6717</v>
      </c>
      <c r="G6285" s="275">
        <v>1</v>
      </c>
      <c r="H6285" s="275">
        <f>Animation!J27</f>
        <v>20</v>
      </c>
      <c r="I6285" s="275" t="s">
        <v>8725</v>
      </c>
      <c r="J6285" s="275">
        <f t="shared" si="93"/>
        <v>20</v>
      </c>
      <c r="K6285" s="277"/>
    </row>
    <row r="6286" spans="1:11" x14ac:dyDescent="0.15">
      <c r="A6286" s="274">
        <v>6285</v>
      </c>
      <c r="B6286" s="275" t="s">
        <v>6822</v>
      </c>
      <c r="C6286" s="275" t="s">
        <v>6721</v>
      </c>
      <c r="D6286" s="275">
        <v>0</v>
      </c>
      <c r="E6286" s="275">
        <v>100</v>
      </c>
      <c r="F6286" s="275" t="s">
        <v>6717</v>
      </c>
      <c r="G6286" s="275">
        <v>1</v>
      </c>
      <c r="H6286" s="275">
        <f>Animation!J28</f>
        <v>20</v>
      </c>
      <c r="I6286" s="275" t="s">
        <v>8726</v>
      </c>
      <c r="J6286" s="275">
        <f t="shared" si="93"/>
        <v>20</v>
      </c>
      <c r="K6286" s="277"/>
    </row>
    <row r="6287" spans="1:11" x14ac:dyDescent="0.15">
      <c r="A6287" s="274">
        <v>6286</v>
      </c>
      <c r="B6287" s="275" t="s">
        <v>6823</v>
      </c>
      <c r="C6287" s="275" t="s">
        <v>6721</v>
      </c>
      <c r="D6287" s="275">
        <v>0</v>
      </c>
      <c r="E6287" s="275">
        <v>100</v>
      </c>
      <c r="F6287" s="275" t="s">
        <v>6717</v>
      </c>
      <c r="G6287" s="275">
        <v>1</v>
      </c>
      <c r="H6287" s="275">
        <f>Animation!J29</f>
        <v>20</v>
      </c>
      <c r="I6287" s="275" t="s">
        <v>8727</v>
      </c>
      <c r="J6287" s="275">
        <f t="shared" si="93"/>
        <v>20</v>
      </c>
      <c r="K6287" s="277"/>
    </row>
    <row r="6288" spans="1:11" x14ac:dyDescent="0.15">
      <c r="A6288" s="274">
        <v>6287</v>
      </c>
      <c r="B6288" s="275" t="s">
        <v>6824</v>
      </c>
      <c r="C6288" s="275" t="s">
        <v>6752</v>
      </c>
      <c r="D6288" s="275">
        <v>0</v>
      </c>
      <c r="E6288" s="275">
        <v>100</v>
      </c>
      <c r="F6288" s="275" t="s">
        <v>6717</v>
      </c>
      <c r="G6288" s="275">
        <v>1</v>
      </c>
      <c r="H6288" s="275">
        <f>Animation!J30</f>
        <v>90</v>
      </c>
      <c r="I6288" s="275" t="s">
        <v>8728</v>
      </c>
      <c r="J6288" s="275">
        <f t="shared" si="93"/>
        <v>90</v>
      </c>
      <c r="K6288" s="277"/>
    </row>
    <row r="6289" spans="1:11" x14ac:dyDescent="0.15">
      <c r="A6289" s="274">
        <v>6288</v>
      </c>
      <c r="B6289" s="275" t="s">
        <v>6825</v>
      </c>
      <c r="C6289" s="275" t="s">
        <v>6721</v>
      </c>
      <c r="D6289" s="275">
        <v>0</v>
      </c>
      <c r="E6289" s="275">
        <v>100</v>
      </c>
      <c r="F6289" s="275" t="s">
        <v>6717</v>
      </c>
      <c r="G6289" s="275">
        <v>1</v>
      </c>
      <c r="H6289" s="275">
        <f>Animation!K19</f>
        <v>100</v>
      </c>
      <c r="I6289" s="275" t="s">
        <v>8627</v>
      </c>
      <c r="J6289" s="275">
        <f t="shared" si="93"/>
        <v>100</v>
      </c>
      <c r="K6289" s="277"/>
    </row>
    <row r="6290" spans="1:11" x14ac:dyDescent="0.15">
      <c r="A6290" s="274">
        <v>6289</v>
      </c>
      <c r="B6290" s="275" t="s">
        <v>6826</v>
      </c>
      <c r="C6290" s="275" t="s">
        <v>6721</v>
      </c>
      <c r="D6290" s="275">
        <v>0</v>
      </c>
      <c r="E6290" s="275">
        <v>100</v>
      </c>
      <c r="F6290" s="275" t="s">
        <v>6717</v>
      </c>
      <c r="G6290" s="275">
        <v>1</v>
      </c>
      <c r="H6290" s="275">
        <f>Animation!K20</f>
        <v>10</v>
      </c>
      <c r="I6290" s="275" t="s">
        <v>8729</v>
      </c>
      <c r="J6290" s="275">
        <f t="shared" si="93"/>
        <v>10</v>
      </c>
      <c r="K6290" s="277"/>
    </row>
    <row r="6291" spans="1:11" x14ac:dyDescent="0.15">
      <c r="A6291" s="274">
        <v>6290</v>
      </c>
      <c r="B6291" s="275" t="s">
        <v>6827</v>
      </c>
      <c r="C6291" s="275" t="s">
        <v>6785</v>
      </c>
      <c r="D6291" s="275">
        <v>0</v>
      </c>
      <c r="E6291" s="275">
        <v>100</v>
      </c>
      <c r="F6291" s="275" t="s">
        <v>6717</v>
      </c>
      <c r="G6291" s="275">
        <v>1</v>
      </c>
      <c r="H6291" s="275">
        <f>Animation!K21</f>
        <v>10</v>
      </c>
      <c r="I6291" s="275" t="s">
        <v>8730</v>
      </c>
      <c r="J6291" s="275">
        <f t="shared" si="93"/>
        <v>10</v>
      </c>
      <c r="K6291" s="277"/>
    </row>
    <row r="6292" spans="1:11" x14ac:dyDescent="0.15">
      <c r="A6292" s="274">
        <v>6291</v>
      </c>
      <c r="B6292" s="275" t="s">
        <v>6828</v>
      </c>
      <c r="C6292" s="275" t="s">
        <v>6721</v>
      </c>
      <c r="D6292" s="275">
        <v>0</v>
      </c>
      <c r="E6292" s="275">
        <v>100</v>
      </c>
      <c r="F6292" s="275" t="s">
        <v>6717</v>
      </c>
      <c r="G6292" s="275">
        <v>1</v>
      </c>
      <c r="H6292" s="275">
        <f>Animation!K22</f>
        <v>10</v>
      </c>
      <c r="I6292" s="275" t="s">
        <v>8731</v>
      </c>
      <c r="J6292" s="275">
        <f t="shared" si="93"/>
        <v>10</v>
      </c>
      <c r="K6292" s="277"/>
    </row>
    <row r="6293" spans="1:11" x14ac:dyDescent="0.15">
      <c r="A6293" s="274">
        <v>6292</v>
      </c>
      <c r="B6293" s="275" t="s">
        <v>6829</v>
      </c>
      <c r="C6293" s="275" t="s">
        <v>6721</v>
      </c>
      <c r="D6293" s="275">
        <v>0</v>
      </c>
      <c r="E6293" s="275">
        <v>100</v>
      </c>
      <c r="F6293" s="275" t="s">
        <v>6717</v>
      </c>
      <c r="G6293" s="275">
        <v>1</v>
      </c>
      <c r="H6293" s="275">
        <f>Animation!K23</f>
        <v>10</v>
      </c>
      <c r="I6293" s="275" t="s">
        <v>8732</v>
      </c>
      <c r="J6293" s="275">
        <f t="shared" si="93"/>
        <v>10</v>
      </c>
      <c r="K6293" s="277"/>
    </row>
    <row r="6294" spans="1:11" x14ac:dyDescent="0.15">
      <c r="A6294" s="274">
        <v>6293</v>
      </c>
      <c r="B6294" s="275" t="s">
        <v>6830</v>
      </c>
      <c r="C6294" s="275" t="s">
        <v>6721</v>
      </c>
      <c r="D6294" s="275">
        <v>0</v>
      </c>
      <c r="E6294" s="275">
        <v>100</v>
      </c>
      <c r="F6294" s="275" t="s">
        <v>6717</v>
      </c>
      <c r="G6294" s="275">
        <v>1</v>
      </c>
      <c r="H6294" s="275">
        <f>Animation!K24</f>
        <v>10</v>
      </c>
      <c r="I6294" s="275" t="s">
        <v>8733</v>
      </c>
      <c r="J6294" s="275">
        <f t="shared" si="93"/>
        <v>10</v>
      </c>
      <c r="K6294" s="277"/>
    </row>
    <row r="6295" spans="1:11" x14ac:dyDescent="0.15">
      <c r="A6295" s="274">
        <v>6294</v>
      </c>
      <c r="B6295" s="275" t="s">
        <v>6831</v>
      </c>
      <c r="C6295" s="275" t="s">
        <v>6721</v>
      </c>
      <c r="D6295" s="275">
        <v>0</v>
      </c>
      <c r="E6295" s="275">
        <v>100</v>
      </c>
      <c r="F6295" s="275" t="s">
        <v>6717</v>
      </c>
      <c r="G6295" s="275">
        <v>1</v>
      </c>
      <c r="H6295" s="275">
        <f>Animation!K25</f>
        <v>0</v>
      </c>
      <c r="I6295" s="275" t="s">
        <v>8734</v>
      </c>
      <c r="J6295" s="275">
        <f t="shared" si="93"/>
        <v>0</v>
      </c>
      <c r="K6295" s="277"/>
    </row>
    <row r="6296" spans="1:11" x14ac:dyDescent="0.15">
      <c r="A6296" s="274">
        <v>6295</v>
      </c>
      <c r="B6296" s="275" t="s">
        <v>6832</v>
      </c>
      <c r="C6296" s="275" t="s">
        <v>6721</v>
      </c>
      <c r="D6296" s="275">
        <v>0</v>
      </c>
      <c r="E6296" s="275">
        <v>100</v>
      </c>
      <c r="F6296" s="275" t="s">
        <v>6717</v>
      </c>
      <c r="G6296" s="275">
        <v>1</v>
      </c>
      <c r="H6296" s="275">
        <f>Animation!K26</f>
        <v>10</v>
      </c>
      <c r="I6296" s="275" t="s">
        <v>8735</v>
      </c>
      <c r="J6296" s="275">
        <f t="shared" si="93"/>
        <v>10</v>
      </c>
      <c r="K6296" s="277"/>
    </row>
    <row r="6297" spans="1:11" x14ac:dyDescent="0.15">
      <c r="A6297" s="274">
        <v>6296</v>
      </c>
      <c r="B6297" s="275" t="s">
        <v>6833</v>
      </c>
      <c r="C6297" s="275" t="s">
        <v>6721</v>
      </c>
      <c r="D6297" s="275">
        <v>0</v>
      </c>
      <c r="E6297" s="275">
        <v>100</v>
      </c>
      <c r="F6297" s="275" t="s">
        <v>6717</v>
      </c>
      <c r="G6297" s="275">
        <v>1</v>
      </c>
      <c r="H6297" s="275">
        <f>Animation!K27</f>
        <v>10</v>
      </c>
      <c r="I6297" s="275" t="s">
        <v>8736</v>
      </c>
      <c r="J6297" s="275">
        <f t="shared" si="93"/>
        <v>10</v>
      </c>
      <c r="K6297" s="277"/>
    </row>
    <row r="6298" spans="1:11" x14ac:dyDescent="0.15">
      <c r="A6298" s="274">
        <v>6297</v>
      </c>
      <c r="B6298" s="275" t="s">
        <v>6834</v>
      </c>
      <c r="C6298" s="275" t="s">
        <v>6721</v>
      </c>
      <c r="D6298" s="275">
        <v>0</v>
      </c>
      <c r="E6298" s="275">
        <v>100</v>
      </c>
      <c r="F6298" s="275" t="s">
        <v>6717</v>
      </c>
      <c r="G6298" s="275">
        <v>1</v>
      </c>
      <c r="H6298" s="275">
        <f>Animation!K28</f>
        <v>10</v>
      </c>
      <c r="I6298" s="275" t="s">
        <v>8737</v>
      </c>
      <c r="J6298" s="275">
        <f t="shared" si="93"/>
        <v>10</v>
      </c>
      <c r="K6298" s="277"/>
    </row>
    <row r="6299" spans="1:11" x14ac:dyDescent="0.15">
      <c r="A6299" s="274">
        <v>6298</v>
      </c>
      <c r="B6299" s="275" t="s">
        <v>6835</v>
      </c>
      <c r="C6299" s="275" t="s">
        <v>6721</v>
      </c>
      <c r="D6299" s="275">
        <v>0</v>
      </c>
      <c r="E6299" s="275">
        <v>100</v>
      </c>
      <c r="F6299" s="275" t="s">
        <v>6717</v>
      </c>
      <c r="G6299" s="275">
        <v>1</v>
      </c>
      <c r="H6299" s="275">
        <f>Animation!K29</f>
        <v>10</v>
      </c>
      <c r="I6299" s="275" t="s">
        <v>8738</v>
      </c>
      <c r="J6299" s="275">
        <f t="shared" si="93"/>
        <v>10</v>
      </c>
      <c r="K6299" s="277"/>
    </row>
    <row r="6300" spans="1:11" x14ac:dyDescent="0.15">
      <c r="A6300" s="274">
        <v>6299</v>
      </c>
      <c r="B6300" s="275" t="s">
        <v>6836</v>
      </c>
      <c r="C6300" s="275" t="s">
        <v>6785</v>
      </c>
      <c r="D6300" s="275">
        <v>0</v>
      </c>
      <c r="E6300" s="275">
        <v>100</v>
      </c>
      <c r="F6300" s="275" t="s">
        <v>6717</v>
      </c>
      <c r="G6300" s="275">
        <v>1</v>
      </c>
      <c r="H6300" s="275">
        <f>Animation!K30</f>
        <v>100</v>
      </c>
      <c r="I6300" s="275" t="s">
        <v>8739</v>
      </c>
      <c r="J6300" s="275">
        <f t="shared" si="93"/>
        <v>100</v>
      </c>
      <c r="K6300" s="277"/>
    </row>
    <row r="6301" spans="1:11" x14ac:dyDescent="0.15">
      <c r="A6301" s="274">
        <v>6300</v>
      </c>
      <c r="B6301" s="275" t="s">
        <v>6837</v>
      </c>
      <c r="C6301" s="275" t="s">
        <v>6721</v>
      </c>
      <c r="D6301" s="275">
        <v>0</v>
      </c>
      <c r="E6301" s="275">
        <v>100</v>
      </c>
      <c r="F6301" s="275" t="s">
        <v>6717</v>
      </c>
      <c r="G6301" s="275">
        <v>1</v>
      </c>
      <c r="H6301" s="275">
        <f>Animation!L19</f>
        <v>100</v>
      </c>
      <c r="I6301" s="275" t="s">
        <v>8628</v>
      </c>
      <c r="J6301" s="275">
        <f t="shared" si="93"/>
        <v>100</v>
      </c>
      <c r="K6301" s="277"/>
    </row>
    <row r="6302" spans="1:11" x14ac:dyDescent="0.15">
      <c r="A6302" s="274">
        <v>6301</v>
      </c>
      <c r="B6302" s="275" t="s">
        <v>6838</v>
      </c>
      <c r="C6302" s="275" t="s">
        <v>6721</v>
      </c>
      <c r="D6302" s="275">
        <v>0</v>
      </c>
      <c r="E6302" s="275">
        <v>100</v>
      </c>
      <c r="F6302" s="275" t="s">
        <v>6717</v>
      </c>
      <c r="G6302" s="275">
        <v>1</v>
      </c>
      <c r="H6302" s="275">
        <f>Animation!L20</f>
        <v>10</v>
      </c>
      <c r="I6302" s="275" t="s">
        <v>8740</v>
      </c>
      <c r="J6302" s="275">
        <f t="shared" si="93"/>
        <v>10</v>
      </c>
      <c r="K6302" s="277"/>
    </row>
    <row r="6303" spans="1:11" x14ac:dyDescent="0.15">
      <c r="A6303" s="274">
        <v>6302</v>
      </c>
      <c r="B6303" s="275" t="s">
        <v>6839</v>
      </c>
      <c r="C6303" s="275" t="s">
        <v>6721</v>
      </c>
      <c r="D6303" s="275">
        <v>0</v>
      </c>
      <c r="E6303" s="275">
        <v>100</v>
      </c>
      <c r="F6303" s="275" t="s">
        <v>6717</v>
      </c>
      <c r="G6303" s="275">
        <v>1</v>
      </c>
      <c r="H6303" s="275">
        <f>Animation!L21</f>
        <v>10</v>
      </c>
      <c r="I6303" s="275" t="s">
        <v>8741</v>
      </c>
      <c r="J6303" s="275">
        <f t="shared" si="93"/>
        <v>10</v>
      </c>
      <c r="K6303" s="277"/>
    </row>
    <row r="6304" spans="1:11" x14ac:dyDescent="0.15">
      <c r="A6304" s="274">
        <v>6303</v>
      </c>
      <c r="B6304" s="275" t="s">
        <v>6840</v>
      </c>
      <c r="C6304" s="275" t="s">
        <v>6719</v>
      </c>
      <c r="D6304" s="275">
        <v>0</v>
      </c>
      <c r="E6304" s="275">
        <v>100</v>
      </c>
      <c r="F6304" s="275" t="s">
        <v>6717</v>
      </c>
      <c r="G6304" s="275">
        <v>1</v>
      </c>
      <c r="H6304" s="275">
        <f>Animation!L22</f>
        <v>10</v>
      </c>
      <c r="I6304" s="275" t="s">
        <v>8742</v>
      </c>
      <c r="J6304" s="275">
        <f t="shared" si="93"/>
        <v>10</v>
      </c>
      <c r="K6304" s="277"/>
    </row>
    <row r="6305" spans="1:11" x14ac:dyDescent="0.15">
      <c r="A6305" s="274">
        <v>6304</v>
      </c>
      <c r="B6305" s="275" t="s">
        <v>6841</v>
      </c>
      <c r="C6305" s="275" t="s">
        <v>6721</v>
      </c>
      <c r="D6305" s="275">
        <v>0</v>
      </c>
      <c r="E6305" s="275">
        <v>100</v>
      </c>
      <c r="F6305" s="275" t="s">
        <v>6717</v>
      </c>
      <c r="G6305" s="275">
        <v>1</v>
      </c>
      <c r="H6305" s="275">
        <f>Animation!L23</f>
        <v>10</v>
      </c>
      <c r="I6305" s="275" t="s">
        <v>8743</v>
      </c>
      <c r="J6305" s="275">
        <f t="shared" si="93"/>
        <v>10</v>
      </c>
      <c r="K6305" s="277"/>
    </row>
    <row r="6306" spans="1:11" x14ac:dyDescent="0.15">
      <c r="A6306" s="274">
        <v>6305</v>
      </c>
      <c r="B6306" s="275" t="s">
        <v>6842</v>
      </c>
      <c r="C6306" s="275" t="s">
        <v>6721</v>
      </c>
      <c r="D6306" s="275">
        <v>0</v>
      </c>
      <c r="E6306" s="275">
        <v>100</v>
      </c>
      <c r="F6306" s="275" t="s">
        <v>6717</v>
      </c>
      <c r="G6306" s="275">
        <v>1</v>
      </c>
      <c r="H6306" s="275">
        <f>Animation!L24</f>
        <v>10</v>
      </c>
      <c r="I6306" s="275" t="s">
        <v>8744</v>
      </c>
      <c r="J6306" s="275">
        <f t="shared" si="93"/>
        <v>10</v>
      </c>
      <c r="K6306" s="277"/>
    </row>
    <row r="6307" spans="1:11" x14ac:dyDescent="0.15">
      <c r="A6307" s="274">
        <v>6306</v>
      </c>
      <c r="B6307" s="275" t="s">
        <v>6843</v>
      </c>
      <c r="C6307" s="275" t="s">
        <v>6721</v>
      </c>
      <c r="D6307" s="275">
        <v>0</v>
      </c>
      <c r="E6307" s="275">
        <v>100</v>
      </c>
      <c r="F6307" s="275" t="s">
        <v>6717</v>
      </c>
      <c r="G6307" s="275">
        <v>1</v>
      </c>
      <c r="H6307" s="275">
        <f>Animation!L25</f>
        <v>10</v>
      </c>
      <c r="I6307" s="275" t="s">
        <v>8745</v>
      </c>
      <c r="J6307" s="275">
        <f t="shared" si="93"/>
        <v>10</v>
      </c>
      <c r="K6307" s="277"/>
    </row>
    <row r="6308" spans="1:11" x14ac:dyDescent="0.15">
      <c r="A6308" s="274">
        <v>6307</v>
      </c>
      <c r="B6308" s="275" t="s">
        <v>6844</v>
      </c>
      <c r="C6308" s="275" t="s">
        <v>6721</v>
      </c>
      <c r="D6308" s="275">
        <v>0</v>
      </c>
      <c r="E6308" s="275">
        <v>100</v>
      </c>
      <c r="F6308" s="275" t="s">
        <v>6717</v>
      </c>
      <c r="G6308" s="275">
        <v>1</v>
      </c>
      <c r="H6308" s="275">
        <f>Animation!L26</f>
        <v>10</v>
      </c>
      <c r="I6308" s="275" t="s">
        <v>8746</v>
      </c>
      <c r="J6308" s="275">
        <f t="shared" si="93"/>
        <v>10</v>
      </c>
      <c r="K6308" s="277"/>
    </row>
    <row r="6309" spans="1:11" x14ac:dyDescent="0.15">
      <c r="A6309" s="274">
        <v>6308</v>
      </c>
      <c r="B6309" s="275" t="s">
        <v>6845</v>
      </c>
      <c r="C6309" s="275" t="s">
        <v>6719</v>
      </c>
      <c r="D6309" s="275">
        <v>0</v>
      </c>
      <c r="E6309" s="275">
        <v>100</v>
      </c>
      <c r="F6309" s="275" t="s">
        <v>6717</v>
      </c>
      <c r="G6309" s="275">
        <v>1</v>
      </c>
      <c r="H6309" s="275">
        <f>Animation!L27</f>
        <v>10</v>
      </c>
      <c r="I6309" s="275" t="s">
        <v>8747</v>
      </c>
      <c r="J6309" s="275">
        <f t="shared" si="93"/>
        <v>10</v>
      </c>
      <c r="K6309" s="277"/>
    </row>
    <row r="6310" spans="1:11" x14ac:dyDescent="0.15">
      <c r="A6310" s="274">
        <v>6309</v>
      </c>
      <c r="B6310" s="275" t="s">
        <v>6846</v>
      </c>
      <c r="C6310" s="275" t="s">
        <v>6721</v>
      </c>
      <c r="D6310" s="275">
        <v>0</v>
      </c>
      <c r="E6310" s="275">
        <v>100</v>
      </c>
      <c r="F6310" s="275" t="s">
        <v>6717</v>
      </c>
      <c r="G6310" s="275">
        <v>1</v>
      </c>
      <c r="H6310" s="275">
        <f>Animation!L28</f>
        <v>10</v>
      </c>
      <c r="I6310" s="275" t="s">
        <v>8748</v>
      </c>
      <c r="J6310" s="275">
        <f t="shared" si="93"/>
        <v>10</v>
      </c>
      <c r="K6310" s="277"/>
    </row>
    <row r="6311" spans="1:11" x14ac:dyDescent="0.15">
      <c r="A6311" s="274">
        <v>6310</v>
      </c>
      <c r="B6311" s="275" t="s">
        <v>6847</v>
      </c>
      <c r="C6311" s="275" t="s">
        <v>6721</v>
      </c>
      <c r="D6311" s="275">
        <v>0</v>
      </c>
      <c r="E6311" s="275">
        <v>100</v>
      </c>
      <c r="F6311" s="275" t="s">
        <v>6717</v>
      </c>
      <c r="G6311" s="275">
        <v>1</v>
      </c>
      <c r="H6311" s="275">
        <f>Animation!L29</f>
        <v>10</v>
      </c>
      <c r="I6311" s="275" t="s">
        <v>8749</v>
      </c>
      <c r="J6311" s="275">
        <f t="shared" si="93"/>
        <v>10</v>
      </c>
      <c r="K6311" s="277"/>
    </row>
    <row r="6312" spans="1:11" x14ac:dyDescent="0.15">
      <c r="A6312" s="274">
        <v>6311</v>
      </c>
      <c r="B6312" s="275" t="s">
        <v>6848</v>
      </c>
      <c r="C6312" s="275" t="s">
        <v>6721</v>
      </c>
      <c r="D6312" s="275">
        <v>0</v>
      </c>
      <c r="E6312" s="275">
        <v>100</v>
      </c>
      <c r="F6312" s="275" t="s">
        <v>6717</v>
      </c>
      <c r="G6312" s="275">
        <v>1</v>
      </c>
      <c r="H6312" s="275">
        <f>Animation!L30</f>
        <v>100</v>
      </c>
      <c r="I6312" s="275" t="s">
        <v>8750</v>
      </c>
      <c r="J6312" s="275">
        <f t="shared" si="93"/>
        <v>100</v>
      </c>
      <c r="K6312" s="277"/>
    </row>
    <row r="6313" spans="1:11" x14ac:dyDescent="0.15">
      <c r="A6313" s="274">
        <v>6312</v>
      </c>
      <c r="B6313" s="275" t="s">
        <v>6849</v>
      </c>
      <c r="C6313" s="275" t="s">
        <v>6721</v>
      </c>
      <c r="D6313" s="275">
        <v>0</v>
      </c>
      <c r="E6313" s="275">
        <v>100</v>
      </c>
      <c r="F6313" s="275" t="s">
        <v>6717</v>
      </c>
      <c r="G6313" s="275">
        <v>1</v>
      </c>
      <c r="H6313" s="275">
        <f>Animation!M19</f>
        <v>100</v>
      </c>
      <c r="I6313" s="275" t="s">
        <v>8629</v>
      </c>
      <c r="J6313" s="275">
        <f t="shared" si="93"/>
        <v>100</v>
      </c>
      <c r="K6313" s="277"/>
    </row>
    <row r="6314" spans="1:11" x14ac:dyDescent="0.15">
      <c r="A6314" s="274">
        <v>6313</v>
      </c>
      <c r="B6314" s="275" t="s">
        <v>6850</v>
      </c>
      <c r="C6314" s="275" t="s">
        <v>6721</v>
      </c>
      <c r="D6314" s="275">
        <v>0</v>
      </c>
      <c r="E6314" s="275">
        <v>100</v>
      </c>
      <c r="F6314" s="275" t="s">
        <v>6717</v>
      </c>
      <c r="G6314" s="275">
        <v>1</v>
      </c>
      <c r="H6314" s="275">
        <f>Animation!M20</f>
        <v>10</v>
      </c>
      <c r="I6314" s="275" t="s">
        <v>8751</v>
      </c>
      <c r="J6314" s="275">
        <f t="shared" si="93"/>
        <v>10</v>
      </c>
      <c r="K6314" s="277"/>
    </row>
    <row r="6315" spans="1:11" x14ac:dyDescent="0.15">
      <c r="A6315" s="274">
        <v>6314</v>
      </c>
      <c r="B6315" s="275" t="s">
        <v>6851</v>
      </c>
      <c r="C6315" s="275" t="s">
        <v>6721</v>
      </c>
      <c r="D6315" s="275">
        <v>0</v>
      </c>
      <c r="E6315" s="275">
        <v>100</v>
      </c>
      <c r="F6315" s="275" t="s">
        <v>6717</v>
      </c>
      <c r="G6315" s="275">
        <v>1</v>
      </c>
      <c r="H6315" s="275">
        <f>Animation!M21</f>
        <v>10</v>
      </c>
      <c r="I6315" s="275" t="s">
        <v>8752</v>
      </c>
      <c r="J6315" s="275">
        <f t="shared" si="93"/>
        <v>10</v>
      </c>
      <c r="K6315" s="277"/>
    </row>
    <row r="6316" spans="1:11" x14ac:dyDescent="0.15">
      <c r="A6316" s="274">
        <v>6315</v>
      </c>
      <c r="B6316" s="275" t="s">
        <v>6852</v>
      </c>
      <c r="C6316" s="275" t="s">
        <v>6721</v>
      </c>
      <c r="D6316" s="275">
        <v>0</v>
      </c>
      <c r="E6316" s="275">
        <v>100</v>
      </c>
      <c r="F6316" s="275" t="s">
        <v>6717</v>
      </c>
      <c r="G6316" s="275">
        <v>1</v>
      </c>
      <c r="H6316" s="275">
        <f>Animation!M22</f>
        <v>10</v>
      </c>
      <c r="I6316" s="275" t="s">
        <v>8753</v>
      </c>
      <c r="J6316" s="275">
        <f t="shared" si="93"/>
        <v>10</v>
      </c>
      <c r="K6316" s="277"/>
    </row>
    <row r="6317" spans="1:11" x14ac:dyDescent="0.15">
      <c r="A6317" s="274">
        <v>6316</v>
      </c>
      <c r="B6317" s="275" t="s">
        <v>6853</v>
      </c>
      <c r="C6317" s="275" t="s">
        <v>6721</v>
      </c>
      <c r="D6317" s="275">
        <v>0</v>
      </c>
      <c r="E6317" s="275">
        <v>100</v>
      </c>
      <c r="F6317" s="275" t="s">
        <v>6717</v>
      </c>
      <c r="G6317" s="275">
        <v>1</v>
      </c>
      <c r="H6317" s="275">
        <f>Animation!M23</f>
        <v>10</v>
      </c>
      <c r="I6317" s="275" t="s">
        <v>8754</v>
      </c>
      <c r="J6317" s="275">
        <f t="shared" si="93"/>
        <v>10</v>
      </c>
      <c r="K6317" s="277"/>
    </row>
    <row r="6318" spans="1:11" x14ac:dyDescent="0.15">
      <c r="A6318" s="274">
        <v>6317</v>
      </c>
      <c r="B6318" s="275" t="s">
        <v>6854</v>
      </c>
      <c r="C6318" s="275" t="s">
        <v>6721</v>
      </c>
      <c r="D6318" s="275">
        <v>0</v>
      </c>
      <c r="E6318" s="275">
        <v>100</v>
      </c>
      <c r="F6318" s="275" t="s">
        <v>6717</v>
      </c>
      <c r="G6318" s="275">
        <v>1</v>
      </c>
      <c r="H6318" s="275">
        <f>Animation!M24</f>
        <v>10</v>
      </c>
      <c r="I6318" s="275" t="s">
        <v>8755</v>
      </c>
      <c r="J6318" s="275">
        <f t="shared" si="93"/>
        <v>10</v>
      </c>
      <c r="K6318" s="277"/>
    </row>
    <row r="6319" spans="1:11" x14ac:dyDescent="0.15">
      <c r="A6319" s="274">
        <v>6318</v>
      </c>
      <c r="B6319" s="275" t="s">
        <v>6855</v>
      </c>
      <c r="C6319" s="275" t="s">
        <v>6721</v>
      </c>
      <c r="D6319" s="275">
        <v>0</v>
      </c>
      <c r="E6319" s="275">
        <v>100</v>
      </c>
      <c r="F6319" s="275" t="s">
        <v>6717</v>
      </c>
      <c r="G6319" s="275">
        <v>1</v>
      </c>
      <c r="H6319" s="275">
        <f>Animation!M25</f>
        <v>10</v>
      </c>
      <c r="I6319" s="275" t="s">
        <v>8756</v>
      </c>
      <c r="J6319" s="275">
        <f t="shared" si="93"/>
        <v>10</v>
      </c>
      <c r="K6319" s="277"/>
    </row>
    <row r="6320" spans="1:11" x14ac:dyDescent="0.15">
      <c r="A6320" s="274">
        <v>6319</v>
      </c>
      <c r="B6320" s="275" t="s">
        <v>6856</v>
      </c>
      <c r="C6320" s="275" t="s">
        <v>6721</v>
      </c>
      <c r="D6320" s="275">
        <v>0</v>
      </c>
      <c r="E6320" s="275">
        <v>100</v>
      </c>
      <c r="F6320" s="275" t="s">
        <v>6717</v>
      </c>
      <c r="G6320" s="275">
        <v>1</v>
      </c>
      <c r="H6320" s="275">
        <f>Animation!M26</f>
        <v>10</v>
      </c>
      <c r="I6320" s="275" t="s">
        <v>8757</v>
      </c>
      <c r="J6320" s="275">
        <f t="shared" si="93"/>
        <v>10</v>
      </c>
      <c r="K6320" s="277"/>
    </row>
    <row r="6321" spans="1:11" x14ac:dyDescent="0.15">
      <c r="A6321" s="274">
        <v>6320</v>
      </c>
      <c r="B6321" s="275" t="s">
        <v>6857</v>
      </c>
      <c r="C6321" s="275" t="s">
        <v>1057</v>
      </c>
      <c r="D6321" s="275">
        <v>0</v>
      </c>
      <c r="E6321" s="275">
        <v>100</v>
      </c>
      <c r="F6321" s="275" t="s">
        <v>6717</v>
      </c>
      <c r="G6321" s="275">
        <v>1</v>
      </c>
      <c r="H6321" s="275">
        <f>Animation!M27</f>
        <v>10</v>
      </c>
      <c r="I6321" s="275" t="s">
        <v>8758</v>
      </c>
      <c r="J6321" s="275">
        <f t="shared" si="93"/>
        <v>10</v>
      </c>
      <c r="K6321" s="277"/>
    </row>
    <row r="6322" spans="1:11" x14ac:dyDescent="0.15">
      <c r="A6322" s="274">
        <v>6321</v>
      </c>
      <c r="B6322" s="275" t="s">
        <v>6858</v>
      </c>
      <c r="C6322" s="275" t="s">
        <v>6721</v>
      </c>
      <c r="D6322" s="275">
        <v>0</v>
      </c>
      <c r="E6322" s="275">
        <v>100</v>
      </c>
      <c r="F6322" s="275" t="s">
        <v>6717</v>
      </c>
      <c r="G6322" s="275">
        <v>1</v>
      </c>
      <c r="H6322" s="275">
        <f>Animation!M28</f>
        <v>10</v>
      </c>
      <c r="I6322" s="275" t="s">
        <v>8759</v>
      </c>
      <c r="J6322" s="275">
        <f t="shared" si="93"/>
        <v>10</v>
      </c>
      <c r="K6322" s="277"/>
    </row>
    <row r="6323" spans="1:11" x14ac:dyDescent="0.15">
      <c r="A6323" s="274">
        <v>6322</v>
      </c>
      <c r="B6323" s="275" t="s">
        <v>6859</v>
      </c>
      <c r="C6323" s="275" t="s">
        <v>6721</v>
      </c>
      <c r="D6323" s="275">
        <v>0</v>
      </c>
      <c r="E6323" s="275">
        <v>100</v>
      </c>
      <c r="F6323" s="275" t="s">
        <v>6717</v>
      </c>
      <c r="G6323" s="275">
        <v>1</v>
      </c>
      <c r="H6323" s="275">
        <f>Animation!M29</f>
        <v>10</v>
      </c>
      <c r="I6323" s="275" t="s">
        <v>8760</v>
      </c>
      <c r="J6323" s="275">
        <f t="shared" si="93"/>
        <v>10</v>
      </c>
      <c r="K6323" s="277"/>
    </row>
    <row r="6324" spans="1:11" x14ac:dyDescent="0.15">
      <c r="A6324" s="274">
        <v>6323</v>
      </c>
      <c r="B6324" s="275" t="s">
        <v>6860</v>
      </c>
      <c r="C6324" s="275" t="s">
        <v>6721</v>
      </c>
      <c r="D6324" s="275">
        <v>0</v>
      </c>
      <c r="E6324" s="275">
        <v>100</v>
      </c>
      <c r="F6324" s="275" t="s">
        <v>6717</v>
      </c>
      <c r="G6324" s="275">
        <v>1</v>
      </c>
      <c r="H6324" s="275">
        <f>Animation!M30</f>
        <v>80</v>
      </c>
      <c r="I6324" s="275" t="s">
        <v>8761</v>
      </c>
      <c r="J6324" s="275">
        <f t="shared" ref="J6324:J6387" si="94">H6324</f>
        <v>80</v>
      </c>
      <c r="K6324" s="277"/>
    </row>
    <row r="6325" spans="1:11" x14ac:dyDescent="0.15">
      <c r="A6325" s="274">
        <v>6324</v>
      </c>
      <c r="B6325" s="275" t="s">
        <v>6861</v>
      </c>
      <c r="C6325" s="275" t="s">
        <v>6721</v>
      </c>
      <c r="D6325" s="275">
        <v>0</v>
      </c>
      <c r="E6325" s="275">
        <v>100</v>
      </c>
      <c r="F6325" s="275" t="s">
        <v>6717</v>
      </c>
      <c r="G6325" s="275">
        <v>1</v>
      </c>
      <c r="H6325" s="275">
        <f>Animation!N19</f>
        <v>20</v>
      </c>
      <c r="I6325" s="275" t="s">
        <v>8762</v>
      </c>
      <c r="J6325" s="275">
        <f t="shared" si="94"/>
        <v>20</v>
      </c>
      <c r="K6325" s="277"/>
    </row>
    <row r="6326" spans="1:11" x14ac:dyDescent="0.15">
      <c r="A6326" s="274">
        <v>6325</v>
      </c>
      <c r="B6326" s="275" t="s">
        <v>6862</v>
      </c>
      <c r="C6326" s="275" t="s">
        <v>6721</v>
      </c>
      <c r="D6326" s="275">
        <v>0</v>
      </c>
      <c r="E6326" s="275">
        <v>100</v>
      </c>
      <c r="F6326" s="275" t="s">
        <v>6717</v>
      </c>
      <c r="G6326" s="275">
        <v>1</v>
      </c>
      <c r="H6326" s="275">
        <f>Animation!N20</f>
        <v>20</v>
      </c>
      <c r="I6326" s="275" t="s">
        <v>8763</v>
      </c>
      <c r="J6326" s="275">
        <f t="shared" si="94"/>
        <v>20</v>
      </c>
      <c r="K6326" s="277"/>
    </row>
    <row r="6327" spans="1:11" x14ac:dyDescent="0.15">
      <c r="A6327" s="274">
        <v>6326</v>
      </c>
      <c r="B6327" s="275" t="s">
        <v>6863</v>
      </c>
      <c r="C6327" s="275" t="s">
        <v>6721</v>
      </c>
      <c r="D6327" s="275">
        <v>0</v>
      </c>
      <c r="E6327" s="275">
        <v>100</v>
      </c>
      <c r="F6327" s="275" t="s">
        <v>6717</v>
      </c>
      <c r="G6327" s="275">
        <v>1</v>
      </c>
      <c r="H6327" s="275">
        <f>Animation!N21</f>
        <v>20</v>
      </c>
      <c r="I6327" s="275" t="s">
        <v>8764</v>
      </c>
      <c r="J6327" s="275">
        <f t="shared" si="94"/>
        <v>20</v>
      </c>
      <c r="K6327" s="277"/>
    </row>
    <row r="6328" spans="1:11" x14ac:dyDescent="0.15">
      <c r="A6328" s="274">
        <v>6327</v>
      </c>
      <c r="B6328" s="275" t="s">
        <v>6864</v>
      </c>
      <c r="C6328" s="275" t="s">
        <v>6721</v>
      </c>
      <c r="D6328" s="275">
        <v>0</v>
      </c>
      <c r="E6328" s="275">
        <v>100</v>
      </c>
      <c r="F6328" s="275" t="s">
        <v>457</v>
      </c>
      <c r="G6328" s="275">
        <v>1</v>
      </c>
      <c r="H6328" s="275">
        <f>Animation!N22</f>
        <v>20</v>
      </c>
      <c r="I6328" s="275" t="s">
        <v>8765</v>
      </c>
      <c r="J6328" s="275">
        <f t="shared" si="94"/>
        <v>20</v>
      </c>
      <c r="K6328" s="277"/>
    </row>
    <row r="6329" spans="1:11" x14ac:dyDescent="0.15">
      <c r="A6329" s="274">
        <v>6328</v>
      </c>
      <c r="B6329" s="275" t="s">
        <v>6865</v>
      </c>
      <c r="C6329" s="275" t="s">
        <v>6721</v>
      </c>
      <c r="D6329" s="275">
        <v>0</v>
      </c>
      <c r="E6329" s="275">
        <v>100</v>
      </c>
      <c r="F6329" s="275" t="s">
        <v>6717</v>
      </c>
      <c r="G6329" s="275">
        <v>1</v>
      </c>
      <c r="H6329" s="275">
        <f>Animation!N23</f>
        <v>20</v>
      </c>
      <c r="I6329" s="275" t="s">
        <v>8766</v>
      </c>
      <c r="J6329" s="275">
        <f t="shared" si="94"/>
        <v>20</v>
      </c>
      <c r="K6329" s="277"/>
    </row>
    <row r="6330" spans="1:11" x14ac:dyDescent="0.15">
      <c r="A6330" s="274">
        <v>6329</v>
      </c>
      <c r="B6330" s="275" t="s">
        <v>6866</v>
      </c>
      <c r="C6330" s="275" t="s">
        <v>6721</v>
      </c>
      <c r="D6330" s="275">
        <v>0</v>
      </c>
      <c r="E6330" s="275">
        <v>100</v>
      </c>
      <c r="F6330" s="275" t="s">
        <v>6717</v>
      </c>
      <c r="G6330" s="275">
        <v>1</v>
      </c>
      <c r="H6330" s="275">
        <f>Animation!N24</f>
        <v>20</v>
      </c>
      <c r="I6330" s="275" t="s">
        <v>8767</v>
      </c>
      <c r="J6330" s="275">
        <f t="shared" si="94"/>
        <v>20</v>
      </c>
      <c r="K6330" s="277"/>
    </row>
    <row r="6331" spans="1:11" x14ac:dyDescent="0.15">
      <c r="A6331" s="274">
        <v>6330</v>
      </c>
      <c r="B6331" s="275" t="s">
        <v>6867</v>
      </c>
      <c r="C6331" s="275" t="s">
        <v>6721</v>
      </c>
      <c r="D6331" s="275">
        <v>0</v>
      </c>
      <c r="E6331" s="275">
        <v>100</v>
      </c>
      <c r="F6331" s="275" t="s">
        <v>6717</v>
      </c>
      <c r="G6331" s="275">
        <v>1</v>
      </c>
      <c r="H6331" s="275">
        <f>Animation!N25</f>
        <v>20</v>
      </c>
      <c r="I6331" s="275" t="s">
        <v>8768</v>
      </c>
      <c r="J6331" s="275">
        <f t="shared" si="94"/>
        <v>20</v>
      </c>
      <c r="K6331" s="277"/>
    </row>
    <row r="6332" spans="1:11" x14ac:dyDescent="0.15">
      <c r="A6332" s="274">
        <v>6331</v>
      </c>
      <c r="B6332" s="275" t="s">
        <v>6868</v>
      </c>
      <c r="C6332" s="275" t="s">
        <v>6721</v>
      </c>
      <c r="D6332" s="275">
        <v>0</v>
      </c>
      <c r="E6332" s="275">
        <v>100</v>
      </c>
      <c r="F6332" s="275" t="s">
        <v>6717</v>
      </c>
      <c r="G6332" s="275">
        <v>1</v>
      </c>
      <c r="H6332" s="275">
        <f>Animation!N26</f>
        <v>20</v>
      </c>
      <c r="I6332" s="275" t="s">
        <v>8769</v>
      </c>
      <c r="J6332" s="275">
        <f t="shared" si="94"/>
        <v>20</v>
      </c>
      <c r="K6332" s="277"/>
    </row>
    <row r="6333" spans="1:11" x14ac:dyDescent="0.15">
      <c r="A6333" s="274">
        <v>6332</v>
      </c>
      <c r="B6333" s="275" t="s">
        <v>6869</v>
      </c>
      <c r="C6333" s="275" t="s">
        <v>6721</v>
      </c>
      <c r="D6333" s="275">
        <v>0</v>
      </c>
      <c r="E6333" s="275">
        <v>100</v>
      </c>
      <c r="F6333" s="275" t="s">
        <v>6717</v>
      </c>
      <c r="G6333" s="275">
        <v>1</v>
      </c>
      <c r="H6333" s="275">
        <f>Animation!N27</f>
        <v>20</v>
      </c>
      <c r="I6333" s="275" t="s">
        <v>8770</v>
      </c>
      <c r="J6333" s="275">
        <f t="shared" si="94"/>
        <v>20</v>
      </c>
      <c r="K6333" s="277"/>
    </row>
    <row r="6334" spans="1:11" x14ac:dyDescent="0.15">
      <c r="A6334" s="274">
        <v>6333</v>
      </c>
      <c r="B6334" s="275" t="s">
        <v>6870</v>
      </c>
      <c r="C6334" s="275" t="s">
        <v>6721</v>
      </c>
      <c r="D6334" s="275">
        <v>0</v>
      </c>
      <c r="E6334" s="275">
        <v>100</v>
      </c>
      <c r="F6334" s="275" t="s">
        <v>6717</v>
      </c>
      <c r="G6334" s="275">
        <v>1</v>
      </c>
      <c r="H6334" s="275">
        <f>Animation!N28</f>
        <v>20</v>
      </c>
      <c r="I6334" s="275" t="s">
        <v>8771</v>
      </c>
      <c r="J6334" s="275">
        <f t="shared" si="94"/>
        <v>20</v>
      </c>
      <c r="K6334" s="277"/>
    </row>
    <row r="6335" spans="1:11" x14ac:dyDescent="0.15">
      <c r="A6335" s="274">
        <v>6334</v>
      </c>
      <c r="B6335" s="275" t="s">
        <v>6871</v>
      </c>
      <c r="C6335" s="275" t="s">
        <v>6721</v>
      </c>
      <c r="D6335" s="275">
        <v>0</v>
      </c>
      <c r="E6335" s="275">
        <v>100</v>
      </c>
      <c r="F6335" s="275" t="s">
        <v>6717</v>
      </c>
      <c r="G6335" s="275">
        <v>1</v>
      </c>
      <c r="H6335" s="275">
        <f>Animation!N29</f>
        <v>20</v>
      </c>
      <c r="I6335" s="275" t="s">
        <v>8772</v>
      </c>
      <c r="J6335" s="275">
        <f t="shared" si="94"/>
        <v>20</v>
      </c>
      <c r="K6335" s="277"/>
    </row>
    <row r="6336" spans="1:11" x14ac:dyDescent="0.15">
      <c r="A6336" s="274">
        <v>6335</v>
      </c>
      <c r="B6336" s="275" t="s">
        <v>6872</v>
      </c>
      <c r="C6336" s="275" t="s">
        <v>6721</v>
      </c>
      <c r="D6336" s="275">
        <v>0</v>
      </c>
      <c r="E6336" s="275">
        <v>100</v>
      </c>
      <c r="F6336" s="275" t="s">
        <v>6717</v>
      </c>
      <c r="G6336" s="275">
        <v>1</v>
      </c>
      <c r="H6336" s="275">
        <f>Animation!N30</f>
        <v>70</v>
      </c>
      <c r="I6336" s="275" t="s">
        <v>8773</v>
      </c>
      <c r="J6336" s="275">
        <f t="shared" si="94"/>
        <v>70</v>
      </c>
      <c r="K6336" s="277"/>
    </row>
    <row r="6337" spans="1:11" x14ac:dyDescent="0.15">
      <c r="A6337" s="274">
        <v>6336</v>
      </c>
      <c r="B6337" s="275" t="s">
        <v>6873</v>
      </c>
      <c r="C6337" s="275" t="s">
        <v>6721</v>
      </c>
      <c r="D6337" s="275">
        <v>0</v>
      </c>
      <c r="E6337" s="275">
        <v>100</v>
      </c>
      <c r="F6337" s="275" t="s">
        <v>6717</v>
      </c>
      <c r="G6337" s="275">
        <v>1</v>
      </c>
      <c r="H6337" s="275">
        <f>Animation!O19</f>
        <v>30</v>
      </c>
      <c r="I6337" s="275" t="s">
        <v>8774</v>
      </c>
      <c r="J6337" s="275">
        <f t="shared" si="94"/>
        <v>30</v>
      </c>
      <c r="K6337" s="277"/>
    </row>
    <row r="6338" spans="1:11" x14ac:dyDescent="0.15">
      <c r="A6338" s="274">
        <v>6337</v>
      </c>
      <c r="B6338" s="275" t="s">
        <v>6874</v>
      </c>
      <c r="C6338" s="275" t="s">
        <v>6721</v>
      </c>
      <c r="D6338" s="275">
        <v>0</v>
      </c>
      <c r="E6338" s="275">
        <v>100</v>
      </c>
      <c r="F6338" s="275" t="s">
        <v>6717</v>
      </c>
      <c r="G6338" s="275">
        <v>1</v>
      </c>
      <c r="H6338" s="275">
        <f>Animation!O20</f>
        <v>30</v>
      </c>
      <c r="I6338" s="275" t="s">
        <v>8775</v>
      </c>
      <c r="J6338" s="275">
        <f t="shared" si="94"/>
        <v>30</v>
      </c>
      <c r="K6338" s="277"/>
    </row>
    <row r="6339" spans="1:11" x14ac:dyDescent="0.15">
      <c r="A6339" s="274">
        <v>6338</v>
      </c>
      <c r="B6339" s="275" t="s">
        <v>6875</v>
      </c>
      <c r="C6339" s="275" t="s">
        <v>6721</v>
      </c>
      <c r="D6339" s="275">
        <v>0</v>
      </c>
      <c r="E6339" s="275">
        <v>100</v>
      </c>
      <c r="F6339" s="275" t="s">
        <v>6717</v>
      </c>
      <c r="G6339" s="275">
        <v>1</v>
      </c>
      <c r="H6339" s="275">
        <f>Animation!O21</f>
        <v>30</v>
      </c>
      <c r="I6339" s="275" t="s">
        <v>8776</v>
      </c>
      <c r="J6339" s="275">
        <f t="shared" si="94"/>
        <v>30</v>
      </c>
      <c r="K6339" s="277"/>
    </row>
    <row r="6340" spans="1:11" x14ac:dyDescent="0.15">
      <c r="A6340" s="274">
        <v>6339</v>
      </c>
      <c r="B6340" s="275" t="s">
        <v>6876</v>
      </c>
      <c r="C6340" s="275" t="s">
        <v>6721</v>
      </c>
      <c r="D6340" s="275">
        <v>0</v>
      </c>
      <c r="E6340" s="275">
        <v>100</v>
      </c>
      <c r="F6340" s="275" t="s">
        <v>6717</v>
      </c>
      <c r="G6340" s="275">
        <v>1</v>
      </c>
      <c r="H6340" s="275">
        <f>Animation!O22</f>
        <v>30</v>
      </c>
      <c r="I6340" s="275" t="s">
        <v>8777</v>
      </c>
      <c r="J6340" s="275">
        <f t="shared" si="94"/>
        <v>30</v>
      </c>
      <c r="K6340" s="277"/>
    </row>
    <row r="6341" spans="1:11" x14ac:dyDescent="0.15">
      <c r="A6341" s="274">
        <v>6340</v>
      </c>
      <c r="B6341" s="275" t="s">
        <v>6877</v>
      </c>
      <c r="C6341" s="275" t="s">
        <v>6721</v>
      </c>
      <c r="D6341" s="275">
        <v>0</v>
      </c>
      <c r="E6341" s="275">
        <v>100</v>
      </c>
      <c r="F6341" s="275" t="s">
        <v>6717</v>
      </c>
      <c r="G6341" s="275">
        <v>1</v>
      </c>
      <c r="H6341" s="275">
        <f>Animation!O23</f>
        <v>30</v>
      </c>
      <c r="I6341" s="275" t="s">
        <v>8778</v>
      </c>
      <c r="J6341" s="275">
        <f t="shared" si="94"/>
        <v>30</v>
      </c>
      <c r="K6341" s="277"/>
    </row>
    <row r="6342" spans="1:11" x14ac:dyDescent="0.15">
      <c r="A6342" s="274">
        <v>6341</v>
      </c>
      <c r="B6342" s="275" t="s">
        <v>6878</v>
      </c>
      <c r="C6342" s="275" t="s">
        <v>6721</v>
      </c>
      <c r="D6342" s="275">
        <v>0</v>
      </c>
      <c r="E6342" s="275">
        <v>100</v>
      </c>
      <c r="F6342" s="275" t="s">
        <v>6717</v>
      </c>
      <c r="G6342" s="275">
        <v>1</v>
      </c>
      <c r="H6342" s="275">
        <f>Animation!O24</f>
        <v>30</v>
      </c>
      <c r="I6342" s="275" t="s">
        <v>8779</v>
      </c>
      <c r="J6342" s="275">
        <f t="shared" si="94"/>
        <v>30</v>
      </c>
      <c r="K6342" s="277"/>
    </row>
    <row r="6343" spans="1:11" x14ac:dyDescent="0.15">
      <c r="A6343" s="274">
        <v>6342</v>
      </c>
      <c r="B6343" s="275" t="s">
        <v>6879</v>
      </c>
      <c r="C6343" s="275" t="s">
        <v>6721</v>
      </c>
      <c r="D6343" s="275">
        <v>0</v>
      </c>
      <c r="E6343" s="275">
        <v>100</v>
      </c>
      <c r="F6343" s="275" t="s">
        <v>6717</v>
      </c>
      <c r="G6343" s="275">
        <v>1</v>
      </c>
      <c r="H6343" s="275">
        <f>Animation!O25</f>
        <v>30</v>
      </c>
      <c r="I6343" s="275" t="s">
        <v>8780</v>
      </c>
      <c r="J6343" s="275">
        <f t="shared" si="94"/>
        <v>30</v>
      </c>
      <c r="K6343" s="277"/>
    </row>
    <row r="6344" spans="1:11" x14ac:dyDescent="0.15">
      <c r="A6344" s="274">
        <v>6343</v>
      </c>
      <c r="B6344" s="275" t="s">
        <v>6880</v>
      </c>
      <c r="C6344" s="275" t="s">
        <v>6721</v>
      </c>
      <c r="D6344" s="275">
        <v>0</v>
      </c>
      <c r="E6344" s="275">
        <v>100</v>
      </c>
      <c r="F6344" s="275" t="s">
        <v>6717</v>
      </c>
      <c r="G6344" s="275">
        <v>1</v>
      </c>
      <c r="H6344" s="275">
        <f>Animation!O26</f>
        <v>30</v>
      </c>
      <c r="I6344" s="275" t="s">
        <v>8781</v>
      </c>
      <c r="J6344" s="275">
        <f t="shared" si="94"/>
        <v>30</v>
      </c>
      <c r="K6344" s="277"/>
    </row>
    <row r="6345" spans="1:11" x14ac:dyDescent="0.15">
      <c r="A6345" s="274">
        <v>6344</v>
      </c>
      <c r="B6345" s="275" t="s">
        <v>6881</v>
      </c>
      <c r="C6345" s="275" t="s">
        <v>6721</v>
      </c>
      <c r="D6345" s="275">
        <v>0</v>
      </c>
      <c r="E6345" s="275">
        <v>100</v>
      </c>
      <c r="F6345" s="275" t="s">
        <v>6717</v>
      </c>
      <c r="G6345" s="275">
        <v>1</v>
      </c>
      <c r="H6345" s="275">
        <f>Animation!O27</f>
        <v>30</v>
      </c>
      <c r="I6345" s="275" t="s">
        <v>8782</v>
      </c>
      <c r="J6345" s="275">
        <f t="shared" si="94"/>
        <v>30</v>
      </c>
      <c r="K6345" s="277"/>
    </row>
    <row r="6346" spans="1:11" x14ac:dyDescent="0.15">
      <c r="A6346" s="274">
        <v>6345</v>
      </c>
      <c r="B6346" s="275" t="s">
        <v>6882</v>
      </c>
      <c r="C6346" s="275" t="s">
        <v>6721</v>
      </c>
      <c r="D6346" s="275">
        <v>0</v>
      </c>
      <c r="E6346" s="275">
        <v>100</v>
      </c>
      <c r="F6346" s="275" t="s">
        <v>6717</v>
      </c>
      <c r="G6346" s="275">
        <v>1</v>
      </c>
      <c r="H6346" s="275">
        <f>Animation!O28</f>
        <v>30</v>
      </c>
      <c r="I6346" s="275" t="s">
        <v>8783</v>
      </c>
      <c r="J6346" s="275">
        <f t="shared" si="94"/>
        <v>30</v>
      </c>
      <c r="K6346" s="277"/>
    </row>
    <row r="6347" spans="1:11" x14ac:dyDescent="0.15">
      <c r="A6347" s="274">
        <v>6346</v>
      </c>
      <c r="B6347" s="275" t="s">
        <v>6883</v>
      </c>
      <c r="C6347" s="275" t="s">
        <v>6721</v>
      </c>
      <c r="D6347" s="275">
        <v>0</v>
      </c>
      <c r="E6347" s="275">
        <v>100</v>
      </c>
      <c r="F6347" s="275" t="s">
        <v>6717</v>
      </c>
      <c r="G6347" s="275">
        <v>1</v>
      </c>
      <c r="H6347" s="275">
        <f>Animation!O29</f>
        <v>30</v>
      </c>
      <c r="I6347" s="275" t="s">
        <v>8784</v>
      </c>
      <c r="J6347" s="275">
        <f t="shared" si="94"/>
        <v>30</v>
      </c>
      <c r="K6347" s="277"/>
    </row>
    <row r="6348" spans="1:11" x14ac:dyDescent="0.15">
      <c r="A6348" s="274">
        <v>6347</v>
      </c>
      <c r="B6348" s="275" t="s">
        <v>6884</v>
      </c>
      <c r="C6348" s="275" t="s">
        <v>6721</v>
      </c>
      <c r="D6348" s="275">
        <v>0</v>
      </c>
      <c r="E6348" s="275">
        <v>100</v>
      </c>
      <c r="F6348" s="275" t="s">
        <v>6717</v>
      </c>
      <c r="G6348" s="275">
        <v>1</v>
      </c>
      <c r="H6348" s="275">
        <f>Animation!O30</f>
        <v>60</v>
      </c>
      <c r="I6348" s="275" t="s">
        <v>8785</v>
      </c>
      <c r="J6348" s="275">
        <f t="shared" si="94"/>
        <v>60</v>
      </c>
      <c r="K6348" s="277"/>
    </row>
    <row r="6349" spans="1:11" x14ac:dyDescent="0.15">
      <c r="A6349" s="274">
        <v>6348</v>
      </c>
      <c r="B6349" s="275" t="s">
        <v>6885</v>
      </c>
      <c r="C6349" s="275" t="s">
        <v>6721</v>
      </c>
      <c r="D6349" s="275">
        <v>0</v>
      </c>
      <c r="E6349" s="275">
        <v>100</v>
      </c>
      <c r="F6349" s="275" t="s">
        <v>6717</v>
      </c>
      <c r="G6349" s="275">
        <v>1</v>
      </c>
      <c r="H6349" s="275">
        <f>Animation!P19</f>
        <v>40</v>
      </c>
      <c r="I6349" s="275" t="s">
        <v>8786</v>
      </c>
      <c r="J6349" s="275">
        <f t="shared" si="94"/>
        <v>40</v>
      </c>
      <c r="K6349" s="277"/>
    </row>
    <row r="6350" spans="1:11" x14ac:dyDescent="0.15">
      <c r="A6350" s="274">
        <v>6349</v>
      </c>
      <c r="B6350" s="275" t="s">
        <v>6886</v>
      </c>
      <c r="C6350" s="275" t="s">
        <v>6721</v>
      </c>
      <c r="D6350" s="275">
        <v>0</v>
      </c>
      <c r="E6350" s="275">
        <v>100</v>
      </c>
      <c r="F6350" s="275" t="s">
        <v>6717</v>
      </c>
      <c r="G6350" s="275">
        <v>1</v>
      </c>
      <c r="H6350" s="275">
        <f>Animation!P20</f>
        <v>40</v>
      </c>
      <c r="I6350" s="275" t="s">
        <v>8787</v>
      </c>
      <c r="J6350" s="275">
        <f t="shared" si="94"/>
        <v>40</v>
      </c>
      <c r="K6350" s="277"/>
    </row>
    <row r="6351" spans="1:11" x14ac:dyDescent="0.15">
      <c r="A6351" s="274">
        <v>6350</v>
      </c>
      <c r="B6351" s="275" t="s">
        <v>6887</v>
      </c>
      <c r="C6351" s="275" t="s">
        <v>6721</v>
      </c>
      <c r="D6351" s="275">
        <v>0</v>
      </c>
      <c r="E6351" s="275">
        <v>100</v>
      </c>
      <c r="F6351" s="275" t="s">
        <v>457</v>
      </c>
      <c r="G6351" s="275">
        <v>1</v>
      </c>
      <c r="H6351" s="275">
        <f>Animation!P21</f>
        <v>40</v>
      </c>
      <c r="I6351" s="275" t="s">
        <v>8788</v>
      </c>
      <c r="J6351" s="275">
        <f t="shared" si="94"/>
        <v>40</v>
      </c>
      <c r="K6351" s="277"/>
    </row>
    <row r="6352" spans="1:11" x14ac:dyDescent="0.15">
      <c r="A6352" s="274">
        <v>6351</v>
      </c>
      <c r="B6352" s="275" t="s">
        <v>6888</v>
      </c>
      <c r="C6352" s="275" t="s">
        <v>1057</v>
      </c>
      <c r="D6352" s="275">
        <v>0</v>
      </c>
      <c r="E6352" s="275">
        <v>100</v>
      </c>
      <c r="F6352" s="275" t="s">
        <v>6717</v>
      </c>
      <c r="G6352" s="275">
        <v>1</v>
      </c>
      <c r="H6352" s="275">
        <f>Animation!P22</f>
        <v>40</v>
      </c>
      <c r="I6352" s="275" t="s">
        <v>8789</v>
      </c>
      <c r="J6352" s="275">
        <f t="shared" si="94"/>
        <v>40</v>
      </c>
      <c r="K6352" s="277"/>
    </row>
    <row r="6353" spans="1:11" x14ac:dyDescent="0.15">
      <c r="A6353" s="274">
        <v>6352</v>
      </c>
      <c r="B6353" s="275" t="s">
        <v>6889</v>
      </c>
      <c r="C6353" s="275" t="s">
        <v>6721</v>
      </c>
      <c r="D6353" s="275">
        <v>0</v>
      </c>
      <c r="E6353" s="275">
        <v>100</v>
      </c>
      <c r="F6353" s="275" t="s">
        <v>6717</v>
      </c>
      <c r="G6353" s="275">
        <v>1</v>
      </c>
      <c r="H6353" s="275">
        <f>Animation!P23</f>
        <v>40</v>
      </c>
      <c r="I6353" s="275" t="s">
        <v>8790</v>
      </c>
      <c r="J6353" s="275">
        <f t="shared" si="94"/>
        <v>40</v>
      </c>
      <c r="K6353" s="277"/>
    </row>
    <row r="6354" spans="1:11" x14ac:dyDescent="0.15">
      <c r="A6354" s="274">
        <v>6353</v>
      </c>
      <c r="B6354" s="275" t="s">
        <v>6890</v>
      </c>
      <c r="C6354" s="275" t="s">
        <v>6721</v>
      </c>
      <c r="D6354" s="275">
        <v>0</v>
      </c>
      <c r="E6354" s="275">
        <v>100</v>
      </c>
      <c r="F6354" s="275" t="s">
        <v>6717</v>
      </c>
      <c r="G6354" s="275">
        <v>1</v>
      </c>
      <c r="H6354" s="275">
        <f>Animation!P24</f>
        <v>40</v>
      </c>
      <c r="I6354" s="275" t="s">
        <v>8791</v>
      </c>
      <c r="J6354" s="275">
        <f t="shared" si="94"/>
        <v>40</v>
      </c>
      <c r="K6354" s="277"/>
    </row>
    <row r="6355" spans="1:11" x14ac:dyDescent="0.15">
      <c r="A6355" s="274">
        <v>6354</v>
      </c>
      <c r="B6355" s="275" t="s">
        <v>6891</v>
      </c>
      <c r="C6355" s="275" t="s">
        <v>6721</v>
      </c>
      <c r="D6355" s="275">
        <v>0</v>
      </c>
      <c r="E6355" s="275">
        <v>100</v>
      </c>
      <c r="F6355" s="275" t="s">
        <v>6717</v>
      </c>
      <c r="G6355" s="275">
        <v>1</v>
      </c>
      <c r="H6355" s="275">
        <f>Animation!P25</f>
        <v>40</v>
      </c>
      <c r="I6355" s="275" t="s">
        <v>8792</v>
      </c>
      <c r="J6355" s="275">
        <f t="shared" si="94"/>
        <v>40</v>
      </c>
      <c r="K6355" s="277"/>
    </row>
    <row r="6356" spans="1:11" x14ac:dyDescent="0.15">
      <c r="A6356" s="274">
        <v>6355</v>
      </c>
      <c r="B6356" s="275" t="s">
        <v>6892</v>
      </c>
      <c r="C6356" s="275" t="s">
        <v>6721</v>
      </c>
      <c r="D6356" s="275">
        <v>0</v>
      </c>
      <c r="E6356" s="275">
        <v>100</v>
      </c>
      <c r="F6356" s="275" t="s">
        <v>6717</v>
      </c>
      <c r="G6356" s="275">
        <v>1</v>
      </c>
      <c r="H6356" s="275">
        <f>Animation!P26</f>
        <v>40</v>
      </c>
      <c r="I6356" s="275" t="s">
        <v>8793</v>
      </c>
      <c r="J6356" s="275">
        <f t="shared" si="94"/>
        <v>40</v>
      </c>
      <c r="K6356" s="277"/>
    </row>
    <row r="6357" spans="1:11" x14ac:dyDescent="0.15">
      <c r="A6357" s="274">
        <v>6356</v>
      </c>
      <c r="B6357" s="275" t="s">
        <v>6893</v>
      </c>
      <c r="C6357" s="275" t="s">
        <v>6721</v>
      </c>
      <c r="D6357" s="275">
        <v>0</v>
      </c>
      <c r="E6357" s="275">
        <v>100</v>
      </c>
      <c r="F6357" s="275" t="s">
        <v>6717</v>
      </c>
      <c r="G6357" s="275">
        <v>1</v>
      </c>
      <c r="H6357" s="275">
        <f>Animation!P27</f>
        <v>40</v>
      </c>
      <c r="I6357" s="275" t="s">
        <v>8794</v>
      </c>
      <c r="J6357" s="275">
        <f t="shared" si="94"/>
        <v>40</v>
      </c>
      <c r="K6357" s="277"/>
    </row>
    <row r="6358" spans="1:11" x14ac:dyDescent="0.15">
      <c r="A6358" s="274">
        <v>6357</v>
      </c>
      <c r="B6358" s="275" t="s">
        <v>6894</v>
      </c>
      <c r="C6358" s="275" t="s">
        <v>6721</v>
      </c>
      <c r="D6358" s="275">
        <v>0</v>
      </c>
      <c r="E6358" s="275">
        <v>100</v>
      </c>
      <c r="F6358" s="275" t="s">
        <v>6717</v>
      </c>
      <c r="G6358" s="275">
        <v>1</v>
      </c>
      <c r="H6358" s="275">
        <f>Animation!P28</f>
        <v>40</v>
      </c>
      <c r="I6358" s="275" t="s">
        <v>8795</v>
      </c>
      <c r="J6358" s="275">
        <f t="shared" si="94"/>
        <v>40</v>
      </c>
      <c r="K6358" s="277"/>
    </row>
    <row r="6359" spans="1:11" x14ac:dyDescent="0.15">
      <c r="A6359" s="274">
        <v>6358</v>
      </c>
      <c r="B6359" s="275" t="s">
        <v>6895</v>
      </c>
      <c r="C6359" s="275" t="s">
        <v>6721</v>
      </c>
      <c r="D6359" s="275">
        <v>0</v>
      </c>
      <c r="E6359" s="275">
        <v>100</v>
      </c>
      <c r="F6359" s="275" t="s">
        <v>6717</v>
      </c>
      <c r="G6359" s="275">
        <v>1</v>
      </c>
      <c r="H6359" s="275">
        <f>Animation!P29</f>
        <v>40</v>
      </c>
      <c r="I6359" s="275" t="s">
        <v>8796</v>
      </c>
      <c r="J6359" s="275">
        <f t="shared" si="94"/>
        <v>40</v>
      </c>
      <c r="K6359" s="277"/>
    </row>
    <row r="6360" spans="1:11" x14ac:dyDescent="0.15">
      <c r="A6360" s="274">
        <v>6359</v>
      </c>
      <c r="B6360" s="275" t="s">
        <v>6896</v>
      </c>
      <c r="C6360" s="275" t="s">
        <v>6721</v>
      </c>
      <c r="D6360" s="275">
        <v>0</v>
      </c>
      <c r="E6360" s="275">
        <v>100</v>
      </c>
      <c r="F6360" s="275" t="s">
        <v>6717</v>
      </c>
      <c r="G6360" s="275">
        <v>1</v>
      </c>
      <c r="H6360" s="275">
        <f>Animation!P30</f>
        <v>50</v>
      </c>
      <c r="I6360" s="275" t="s">
        <v>8797</v>
      </c>
      <c r="J6360" s="275">
        <f t="shared" si="94"/>
        <v>50</v>
      </c>
      <c r="K6360" s="277"/>
    </row>
    <row r="6361" spans="1:11" x14ac:dyDescent="0.15">
      <c r="A6361" s="274">
        <v>6360</v>
      </c>
      <c r="B6361" s="275" t="s">
        <v>6897</v>
      </c>
      <c r="C6361" s="275" t="s">
        <v>6721</v>
      </c>
      <c r="D6361" s="275">
        <v>0</v>
      </c>
      <c r="E6361" s="275">
        <v>100</v>
      </c>
      <c r="F6361" s="275" t="s">
        <v>6717</v>
      </c>
      <c r="G6361" s="275">
        <v>1</v>
      </c>
      <c r="H6361" s="275">
        <f>Animation!Q19</f>
        <v>50</v>
      </c>
      <c r="I6361" s="275" t="s">
        <v>8798</v>
      </c>
      <c r="J6361" s="275">
        <f t="shared" si="94"/>
        <v>50</v>
      </c>
      <c r="K6361" s="277"/>
    </row>
    <row r="6362" spans="1:11" x14ac:dyDescent="0.15">
      <c r="A6362" s="274">
        <v>6361</v>
      </c>
      <c r="B6362" s="275" t="s">
        <v>6898</v>
      </c>
      <c r="C6362" s="275" t="s">
        <v>6721</v>
      </c>
      <c r="D6362" s="275">
        <v>0</v>
      </c>
      <c r="E6362" s="275">
        <v>100</v>
      </c>
      <c r="F6362" s="275" t="s">
        <v>6717</v>
      </c>
      <c r="G6362" s="275">
        <v>1</v>
      </c>
      <c r="H6362" s="275">
        <f>Animation!Q20</f>
        <v>50</v>
      </c>
      <c r="I6362" s="275" t="s">
        <v>8799</v>
      </c>
      <c r="J6362" s="275">
        <f t="shared" si="94"/>
        <v>50</v>
      </c>
      <c r="K6362" s="277"/>
    </row>
    <row r="6363" spans="1:11" x14ac:dyDescent="0.15">
      <c r="A6363" s="274">
        <v>6362</v>
      </c>
      <c r="B6363" s="275" t="s">
        <v>6899</v>
      </c>
      <c r="C6363" s="275" t="s">
        <v>6721</v>
      </c>
      <c r="D6363" s="275">
        <v>0</v>
      </c>
      <c r="E6363" s="275">
        <v>100</v>
      </c>
      <c r="F6363" s="275" t="s">
        <v>6717</v>
      </c>
      <c r="G6363" s="275">
        <v>1</v>
      </c>
      <c r="H6363" s="275">
        <f>Animation!Q21</f>
        <v>50</v>
      </c>
      <c r="I6363" s="275" t="s">
        <v>8800</v>
      </c>
      <c r="J6363" s="275">
        <f t="shared" si="94"/>
        <v>50</v>
      </c>
      <c r="K6363" s="277"/>
    </row>
    <row r="6364" spans="1:11" x14ac:dyDescent="0.15">
      <c r="A6364" s="274">
        <v>6363</v>
      </c>
      <c r="B6364" s="275" t="s">
        <v>6900</v>
      </c>
      <c r="C6364" s="275" t="s">
        <v>6721</v>
      </c>
      <c r="D6364" s="275">
        <v>0</v>
      </c>
      <c r="E6364" s="275">
        <v>100</v>
      </c>
      <c r="F6364" s="275" t="s">
        <v>6717</v>
      </c>
      <c r="G6364" s="275">
        <v>1</v>
      </c>
      <c r="H6364" s="275">
        <f>Animation!Q22</f>
        <v>50</v>
      </c>
      <c r="I6364" s="275" t="s">
        <v>8801</v>
      </c>
      <c r="J6364" s="275">
        <f t="shared" si="94"/>
        <v>50</v>
      </c>
      <c r="K6364" s="277"/>
    </row>
    <row r="6365" spans="1:11" x14ac:dyDescent="0.15">
      <c r="A6365" s="274">
        <v>6364</v>
      </c>
      <c r="B6365" s="275" t="s">
        <v>6901</v>
      </c>
      <c r="C6365" s="275" t="s">
        <v>6721</v>
      </c>
      <c r="D6365" s="275">
        <v>0</v>
      </c>
      <c r="E6365" s="275">
        <v>100</v>
      </c>
      <c r="F6365" s="275" t="s">
        <v>6717</v>
      </c>
      <c r="G6365" s="275">
        <v>1</v>
      </c>
      <c r="H6365" s="275">
        <f>Animation!Q23</f>
        <v>50</v>
      </c>
      <c r="I6365" s="275" t="s">
        <v>8802</v>
      </c>
      <c r="J6365" s="275">
        <f t="shared" si="94"/>
        <v>50</v>
      </c>
      <c r="K6365" s="277"/>
    </row>
    <row r="6366" spans="1:11" x14ac:dyDescent="0.15">
      <c r="A6366" s="274">
        <v>6365</v>
      </c>
      <c r="B6366" s="275" t="s">
        <v>6902</v>
      </c>
      <c r="C6366" s="275" t="s">
        <v>6721</v>
      </c>
      <c r="D6366" s="275">
        <v>0</v>
      </c>
      <c r="E6366" s="275">
        <v>100</v>
      </c>
      <c r="F6366" s="275" t="s">
        <v>6717</v>
      </c>
      <c r="G6366" s="275">
        <v>1</v>
      </c>
      <c r="H6366" s="275">
        <f>Animation!Q24</f>
        <v>50</v>
      </c>
      <c r="I6366" s="275" t="s">
        <v>8803</v>
      </c>
      <c r="J6366" s="275">
        <f t="shared" si="94"/>
        <v>50</v>
      </c>
      <c r="K6366" s="277"/>
    </row>
    <row r="6367" spans="1:11" x14ac:dyDescent="0.15">
      <c r="A6367" s="274">
        <v>6366</v>
      </c>
      <c r="B6367" s="275" t="s">
        <v>6903</v>
      </c>
      <c r="C6367" s="275" t="s">
        <v>6721</v>
      </c>
      <c r="D6367" s="275">
        <v>0</v>
      </c>
      <c r="E6367" s="275">
        <v>100</v>
      </c>
      <c r="F6367" s="275" t="s">
        <v>6717</v>
      </c>
      <c r="G6367" s="275">
        <v>1</v>
      </c>
      <c r="H6367" s="275">
        <f>Animation!Q25</f>
        <v>50</v>
      </c>
      <c r="I6367" s="275" t="s">
        <v>8804</v>
      </c>
      <c r="J6367" s="275">
        <f t="shared" si="94"/>
        <v>50</v>
      </c>
      <c r="K6367" s="277"/>
    </row>
    <row r="6368" spans="1:11" x14ac:dyDescent="0.15">
      <c r="A6368" s="274">
        <v>6367</v>
      </c>
      <c r="B6368" s="275" t="s">
        <v>6904</v>
      </c>
      <c r="C6368" s="275" t="s">
        <v>6721</v>
      </c>
      <c r="D6368" s="275">
        <v>0</v>
      </c>
      <c r="E6368" s="275">
        <v>100</v>
      </c>
      <c r="F6368" s="275" t="s">
        <v>6717</v>
      </c>
      <c r="G6368" s="275">
        <v>1</v>
      </c>
      <c r="H6368" s="275">
        <f>Animation!Q26</f>
        <v>50</v>
      </c>
      <c r="I6368" s="275" t="s">
        <v>8805</v>
      </c>
      <c r="J6368" s="275">
        <f t="shared" si="94"/>
        <v>50</v>
      </c>
      <c r="K6368" s="277"/>
    </row>
    <row r="6369" spans="1:11" x14ac:dyDescent="0.15">
      <c r="A6369" s="274">
        <v>6368</v>
      </c>
      <c r="B6369" s="275" t="s">
        <v>6905</v>
      </c>
      <c r="C6369" s="275" t="s">
        <v>6721</v>
      </c>
      <c r="D6369" s="275">
        <v>0</v>
      </c>
      <c r="E6369" s="275">
        <v>100</v>
      </c>
      <c r="F6369" s="275" t="s">
        <v>6717</v>
      </c>
      <c r="G6369" s="275">
        <v>1</v>
      </c>
      <c r="H6369" s="275">
        <f>Animation!Q27</f>
        <v>50</v>
      </c>
      <c r="I6369" s="275" t="s">
        <v>8806</v>
      </c>
      <c r="J6369" s="275">
        <f t="shared" si="94"/>
        <v>50</v>
      </c>
      <c r="K6369" s="277"/>
    </row>
    <row r="6370" spans="1:11" x14ac:dyDescent="0.15">
      <c r="A6370" s="274">
        <v>6369</v>
      </c>
      <c r="B6370" s="275" t="s">
        <v>6906</v>
      </c>
      <c r="C6370" s="275" t="s">
        <v>6721</v>
      </c>
      <c r="D6370" s="275">
        <v>0</v>
      </c>
      <c r="E6370" s="275">
        <v>100</v>
      </c>
      <c r="F6370" s="275" t="s">
        <v>6717</v>
      </c>
      <c r="G6370" s="275">
        <v>1</v>
      </c>
      <c r="H6370" s="275">
        <f>Animation!Q28</f>
        <v>50</v>
      </c>
      <c r="I6370" s="275" t="s">
        <v>8807</v>
      </c>
      <c r="J6370" s="275">
        <f t="shared" si="94"/>
        <v>50</v>
      </c>
      <c r="K6370" s="277"/>
    </row>
    <row r="6371" spans="1:11" x14ac:dyDescent="0.15">
      <c r="A6371" s="274">
        <v>6370</v>
      </c>
      <c r="B6371" s="275" t="s">
        <v>6907</v>
      </c>
      <c r="C6371" s="275" t="s">
        <v>6721</v>
      </c>
      <c r="D6371" s="275">
        <v>0</v>
      </c>
      <c r="E6371" s="275">
        <v>100</v>
      </c>
      <c r="F6371" s="275" t="s">
        <v>6717</v>
      </c>
      <c r="G6371" s="275">
        <v>1</v>
      </c>
      <c r="H6371" s="275">
        <f>Animation!Q29</f>
        <v>50</v>
      </c>
      <c r="I6371" s="275" t="s">
        <v>8808</v>
      </c>
      <c r="J6371" s="275">
        <f t="shared" si="94"/>
        <v>50</v>
      </c>
      <c r="K6371" s="277"/>
    </row>
    <row r="6372" spans="1:11" x14ac:dyDescent="0.15">
      <c r="A6372" s="274">
        <v>6371</v>
      </c>
      <c r="B6372" s="275" t="s">
        <v>6908</v>
      </c>
      <c r="C6372" s="275" t="s">
        <v>6721</v>
      </c>
      <c r="D6372" s="275">
        <v>0</v>
      </c>
      <c r="E6372" s="275">
        <v>100</v>
      </c>
      <c r="F6372" s="275" t="s">
        <v>6717</v>
      </c>
      <c r="G6372" s="275">
        <v>1</v>
      </c>
      <c r="H6372" s="275">
        <f>Animation!Q30</f>
        <v>40</v>
      </c>
      <c r="I6372" s="275" t="s">
        <v>8809</v>
      </c>
      <c r="J6372" s="275">
        <f t="shared" si="94"/>
        <v>40</v>
      </c>
      <c r="K6372" s="277"/>
    </row>
    <row r="6373" spans="1:11" x14ac:dyDescent="0.15">
      <c r="A6373" s="274">
        <v>6372</v>
      </c>
      <c r="B6373" s="275" t="s">
        <v>7690</v>
      </c>
      <c r="C6373" s="275" t="s">
        <v>5812</v>
      </c>
      <c r="D6373" s="275">
        <v>0</v>
      </c>
      <c r="E6373" s="275">
        <v>100</v>
      </c>
      <c r="F6373" s="275" t="s">
        <v>458</v>
      </c>
      <c r="G6373" s="275">
        <v>1</v>
      </c>
      <c r="H6373" s="275">
        <f>Animation!B47</f>
        <v>100</v>
      </c>
      <c r="I6373" s="275" t="s">
        <v>8810</v>
      </c>
      <c r="J6373" s="275">
        <f t="shared" si="94"/>
        <v>100</v>
      </c>
      <c r="K6373" s="277"/>
    </row>
    <row r="6374" spans="1:11" x14ac:dyDescent="0.15">
      <c r="A6374" s="274">
        <v>6373</v>
      </c>
      <c r="B6374" s="275" t="s">
        <v>7691</v>
      </c>
      <c r="C6374" s="275" t="s">
        <v>5812</v>
      </c>
      <c r="D6374" s="275">
        <v>0</v>
      </c>
      <c r="E6374" s="275">
        <v>100</v>
      </c>
      <c r="F6374" s="275" t="s">
        <v>458</v>
      </c>
      <c r="G6374" s="275">
        <v>1</v>
      </c>
      <c r="H6374" s="275">
        <f>Animation!B48</f>
        <v>100</v>
      </c>
      <c r="I6374" s="275" t="s">
        <v>8811</v>
      </c>
      <c r="J6374" s="275">
        <f t="shared" si="94"/>
        <v>100</v>
      </c>
      <c r="K6374" s="277"/>
    </row>
    <row r="6375" spans="1:11" x14ac:dyDescent="0.15">
      <c r="A6375" s="274">
        <v>6374</v>
      </c>
      <c r="B6375" s="275" t="s">
        <v>7692</v>
      </c>
      <c r="C6375" s="275" t="s">
        <v>5812</v>
      </c>
      <c r="D6375" s="275">
        <v>0</v>
      </c>
      <c r="E6375" s="275">
        <v>100</v>
      </c>
      <c r="F6375" s="275" t="s">
        <v>458</v>
      </c>
      <c r="G6375" s="275">
        <v>1</v>
      </c>
      <c r="H6375" s="275">
        <f>Animation!B49</f>
        <v>100</v>
      </c>
      <c r="I6375" s="275" t="s">
        <v>8812</v>
      </c>
      <c r="J6375" s="275">
        <f t="shared" si="94"/>
        <v>100</v>
      </c>
      <c r="K6375" s="277"/>
    </row>
    <row r="6376" spans="1:11" x14ac:dyDescent="0.15">
      <c r="A6376" s="274">
        <v>6375</v>
      </c>
      <c r="B6376" s="275" t="s">
        <v>7693</v>
      </c>
      <c r="C6376" s="275" t="s">
        <v>5812</v>
      </c>
      <c r="D6376" s="275">
        <v>0</v>
      </c>
      <c r="E6376" s="275">
        <v>100</v>
      </c>
      <c r="F6376" s="275" t="s">
        <v>458</v>
      </c>
      <c r="G6376" s="275">
        <v>1</v>
      </c>
      <c r="H6376" s="275">
        <f>Animation!B50</f>
        <v>100</v>
      </c>
      <c r="I6376" s="275" t="s">
        <v>8813</v>
      </c>
      <c r="J6376" s="275">
        <f t="shared" si="94"/>
        <v>100</v>
      </c>
      <c r="K6376" s="277"/>
    </row>
    <row r="6377" spans="1:11" x14ac:dyDescent="0.15">
      <c r="A6377" s="274">
        <v>6376</v>
      </c>
      <c r="B6377" s="275" t="s">
        <v>7694</v>
      </c>
      <c r="C6377" s="275" t="s">
        <v>5812</v>
      </c>
      <c r="D6377" s="275">
        <v>0</v>
      </c>
      <c r="E6377" s="275">
        <v>100</v>
      </c>
      <c r="F6377" s="275" t="s">
        <v>458</v>
      </c>
      <c r="G6377" s="275">
        <v>1</v>
      </c>
      <c r="H6377" s="275">
        <f>Animation!B51</f>
        <v>100</v>
      </c>
      <c r="I6377" s="275" t="s">
        <v>8814</v>
      </c>
      <c r="J6377" s="275">
        <f t="shared" si="94"/>
        <v>100</v>
      </c>
      <c r="K6377" s="277"/>
    </row>
    <row r="6378" spans="1:11" x14ac:dyDescent="0.15">
      <c r="A6378" s="274">
        <v>6377</v>
      </c>
      <c r="B6378" s="275" t="s">
        <v>7695</v>
      </c>
      <c r="C6378" s="275" t="s">
        <v>5812</v>
      </c>
      <c r="D6378" s="275">
        <v>0</v>
      </c>
      <c r="E6378" s="275">
        <v>100</v>
      </c>
      <c r="F6378" s="275" t="s">
        <v>458</v>
      </c>
      <c r="G6378" s="275">
        <v>1</v>
      </c>
      <c r="H6378" s="275">
        <f>Animation!B52</f>
        <v>100</v>
      </c>
      <c r="I6378" s="275" t="s">
        <v>8815</v>
      </c>
      <c r="J6378" s="275">
        <f t="shared" si="94"/>
        <v>100</v>
      </c>
      <c r="K6378" s="277"/>
    </row>
    <row r="6379" spans="1:11" x14ac:dyDescent="0.15">
      <c r="A6379" s="274">
        <v>6378</v>
      </c>
      <c r="B6379" s="275" t="s">
        <v>7696</v>
      </c>
      <c r="C6379" s="275" t="s">
        <v>5812</v>
      </c>
      <c r="D6379" s="275">
        <v>0</v>
      </c>
      <c r="E6379" s="275">
        <v>100</v>
      </c>
      <c r="F6379" s="275" t="s">
        <v>458</v>
      </c>
      <c r="G6379" s="275">
        <v>1</v>
      </c>
      <c r="H6379" s="275">
        <f>Animation!B53</f>
        <v>100</v>
      </c>
      <c r="I6379" s="275" t="s">
        <v>8816</v>
      </c>
      <c r="J6379" s="275">
        <f t="shared" si="94"/>
        <v>100</v>
      </c>
      <c r="K6379" s="277"/>
    </row>
    <row r="6380" spans="1:11" x14ac:dyDescent="0.15">
      <c r="A6380" s="274">
        <v>6379</v>
      </c>
      <c r="B6380" s="275" t="s">
        <v>7697</v>
      </c>
      <c r="C6380" s="275" t="s">
        <v>5812</v>
      </c>
      <c r="D6380" s="275">
        <v>0</v>
      </c>
      <c r="E6380" s="275">
        <v>100</v>
      </c>
      <c r="F6380" s="275" t="s">
        <v>458</v>
      </c>
      <c r="G6380" s="275">
        <v>1</v>
      </c>
      <c r="H6380" s="275">
        <f>Animation!B54</f>
        <v>100</v>
      </c>
      <c r="I6380" s="275" t="s">
        <v>8817</v>
      </c>
      <c r="J6380" s="275">
        <f t="shared" si="94"/>
        <v>100</v>
      </c>
      <c r="K6380" s="277"/>
    </row>
    <row r="6381" spans="1:11" x14ac:dyDescent="0.15">
      <c r="A6381" s="274">
        <v>6380</v>
      </c>
      <c r="B6381" s="275" t="s">
        <v>7698</v>
      </c>
      <c r="C6381" s="275" t="s">
        <v>5812</v>
      </c>
      <c r="D6381" s="275">
        <v>0</v>
      </c>
      <c r="E6381" s="275">
        <v>100</v>
      </c>
      <c r="F6381" s="275" t="s">
        <v>458</v>
      </c>
      <c r="G6381" s="275">
        <v>1</v>
      </c>
      <c r="H6381" s="275">
        <f>Animation!B55</f>
        <v>100</v>
      </c>
      <c r="I6381" s="275" t="s">
        <v>8818</v>
      </c>
      <c r="J6381" s="275">
        <f t="shared" si="94"/>
        <v>100</v>
      </c>
      <c r="K6381" s="277"/>
    </row>
    <row r="6382" spans="1:11" x14ac:dyDescent="0.15">
      <c r="A6382" s="274">
        <v>6381</v>
      </c>
      <c r="B6382" s="275" t="s">
        <v>7699</v>
      </c>
      <c r="C6382" s="275" t="s">
        <v>5812</v>
      </c>
      <c r="D6382" s="275">
        <v>0</v>
      </c>
      <c r="E6382" s="275">
        <v>100</v>
      </c>
      <c r="F6382" s="275" t="s">
        <v>458</v>
      </c>
      <c r="G6382" s="275">
        <v>1</v>
      </c>
      <c r="H6382" s="275">
        <f>Animation!B56</f>
        <v>100</v>
      </c>
      <c r="I6382" s="275" t="s">
        <v>8819</v>
      </c>
      <c r="J6382" s="275">
        <f t="shared" si="94"/>
        <v>100</v>
      </c>
      <c r="K6382" s="277"/>
    </row>
    <row r="6383" spans="1:11" x14ac:dyDescent="0.15">
      <c r="A6383" s="274">
        <v>6382</v>
      </c>
      <c r="B6383" s="275" t="s">
        <v>7700</v>
      </c>
      <c r="C6383" s="275" t="s">
        <v>5812</v>
      </c>
      <c r="D6383" s="275">
        <v>0</v>
      </c>
      <c r="E6383" s="275">
        <v>100</v>
      </c>
      <c r="F6383" s="275" t="s">
        <v>458</v>
      </c>
      <c r="G6383" s="275">
        <v>1</v>
      </c>
      <c r="H6383" s="275">
        <f>Animation!B57</f>
        <v>100</v>
      </c>
      <c r="I6383" s="275" t="s">
        <v>8820</v>
      </c>
      <c r="J6383" s="275">
        <f t="shared" si="94"/>
        <v>100</v>
      </c>
      <c r="K6383" s="277"/>
    </row>
    <row r="6384" spans="1:11" x14ac:dyDescent="0.15">
      <c r="A6384" s="274">
        <v>6383</v>
      </c>
      <c r="B6384" s="275" t="s">
        <v>7701</v>
      </c>
      <c r="C6384" s="275" t="s">
        <v>5812</v>
      </c>
      <c r="D6384" s="275">
        <v>0</v>
      </c>
      <c r="E6384" s="275">
        <v>100</v>
      </c>
      <c r="F6384" s="275" t="s">
        <v>458</v>
      </c>
      <c r="G6384" s="275">
        <v>1</v>
      </c>
      <c r="H6384" s="275">
        <f>Animation!B58</f>
        <v>10</v>
      </c>
      <c r="I6384" s="275" t="s">
        <v>8821</v>
      </c>
      <c r="J6384" s="275">
        <f t="shared" si="94"/>
        <v>10</v>
      </c>
      <c r="K6384" s="277"/>
    </row>
    <row r="6385" spans="1:11" x14ac:dyDescent="0.15">
      <c r="A6385" s="274">
        <v>6384</v>
      </c>
      <c r="B6385" s="275" t="s">
        <v>7702</v>
      </c>
      <c r="C6385" s="275" t="s">
        <v>5812</v>
      </c>
      <c r="D6385" s="275">
        <v>0</v>
      </c>
      <c r="E6385" s="275">
        <v>100</v>
      </c>
      <c r="F6385" s="275" t="s">
        <v>458</v>
      </c>
      <c r="G6385" s="275">
        <v>1</v>
      </c>
      <c r="H6385" s="275">
        <f>Animation!C47</f>
        <v>90</v>
      </c>
      <c r="I6385" s="275" t="s">
        <v>8822</v>
      </c>
      <c r="J6385" s="275">
        <f t="shared" si="94"/>
        <v>90</v>
      </c>
      <c r="K6385" s="277"/>
    </row>
    <row r="6386" spans="1:11" x14ac:dyDescent="0.15">
      <c r="A6386" s="274">
        <v>6385</v>
      </c>
      <c r="B6386" s="275" t="s">
        <v>7703</v>
      </c>
      <c r="C6386" s="275" t="s">
        <v>5812</v>
      </c>
      <c r="D6386" s="275">
        <v>0</v>
      </c>
      <c r="E6386" s="275">
        <v>100</v>
      </c>
      <c r="F6386" s="275" t="s">
        <v>458</v>
      </c>
      <c r="G6386" s="275">
        <v>1</v>
      </c>
      <c r="H6386" s="275">
        <f>Animation!C48</f>
        <v>90</v>
      </c>
      <c r="I6386" s="275" t="s">
        <v>8823</v>
      </c>
      <c r="J6386" s="275">
        <f t="shared" si="94"/>
        <v>90</v>
      </c>
      <c r="K6386" s="277"/>
    </row>
    <row r="6387" spans="1:11" x14ac:dyDescent="0.15">
      <c r="A6387" s="274">
        <v>6386</v>
      </c>
      <c r="B6387" s="275" t="s">
        <v>7704</v>
      </c>
      <c r="C6387" s="275" t="s">
        <v>5812</v>
      </c>
      <c r="D6387" s="275">
        <v>0</v>
      </c>
      <c r="E6387" s="275">
        <v>100</v>
      </c>
      <c r="F6387" s="275" t="s">
        <v>458</v>
      </c>
      <c r="G6387" s="275">
        <v>1</v>
      </c>
      <c r="H6387" s="275">
        <f>Animation!C49</f>
        <v>90</v>
      </c>
      <c r="I6387" s="275" t="s">
        <v>8824</v>
      </c>
      <c r="J6387" s="275">
        <f t="shared" si="94"/>
        <v>90</v>
      </c>
      <c r="K6387" s="277"/>
    </row>
    <row r="6388" spans="1:11" x14ac:dyDescent="0.15">
      <c r="A6388" s="274">
        <v>6387</v>
      </c>
      <c r="B6388" s="275" t="s">
        <v>7705</v>
      </c>
      <c r="C6388" s="275" t="s">
        <v>5812</v>
      </c>
      <c r="D6388" s="275">
        <v>0</v>
      </c>
      <c r="E6388" s="275">
        <v>100</v>
      </c>
      <c r="F6388" s="275" t="s">
        <v>458</v>
      </c>
      <c r="G6388" s="275">
        <v>1</v>
      </c>
      <c r="H6388" s="275">
        <f>Animation!C50</f>
        <v>90</v>
      </c>
      <c r="I6388" s="275" t="s">
        <v>8825</v>
      </c>
      <c r="J6388" s="275">
        <f t="shared" ref="J6388:J6451" si="95">H6388</f>
        <v>90</v>
      </c>
      <c r="K6388" s="277"/>
    </row>
    <row r="6389" spans="1:11" x14ac:dyDescent="0.15">
      <c r="A6389" s="274">
        <v>6388</v>
      </c>
      <c r="B6389" s="275" t="s">
        <v>7706</v>
      </c>
      <c r="C6389" s="275" t="s">
        <v>5812</v>
      </c>
      <c r="D6389" s="275">
        <v>0</v>
      </c>
      <c r="E6389" s="275">
        <v>100</v>
      </c>
      <c r="F6389" s="275" t="s">
        <v>458</v>
      </c>
      <c r="G6389" s="275">
        <v>1</v>
      </c>
      <c r="H6389" s="275">
        <f>Animation!C51</f>
        <v>90</v>
      </c>
      <c r="I6389" s="275" t="s">
        <v>8826</v>
      </c>
      <c r="J6389" s="275">
        <f t="shared" si="95"/>
        <v>90</v>
      </c>
      <c r="K6389" s="277"/>
    </row>
    <row r="6390" spans="1:11" x14ac:dyDescent="0.15">
      <c r="A6390" s="274">
        <v>6389</v>
      </c>
      <c r="B6390" s="275" t="s">
        <v>7707</v>
      </c>
      <c r="C6390" s="275" t="s">
        <v>5812</v>
      </c>
      <c r="D6390" s="275">
        <v>0</v>
      </c>
      <c r="E6390" s="275">
        <v>100</v>
      </c>
      <c r="F6390" s="275" t="s">
        <v>458</v>
      </c>
      <c r="G6390" s="275">
        <v>1</v>
      </c>
      <c r="H6390" s="275">
        <f>Animation!C52</f>
        <v>90</v>
      </c>
      <c r="I6390" s="275" t="s">
        <v>8827</v>
      </c>
      <c r="J6390" s="275">
        <f t="shared" si="95"/>
        <v>90</v>
      </c>
      <c r="K6390" s="277"/>
    </row>
    <row r="6391" spans="1:11" x14ac:dyDescent="0.15">
      <c r="A6391" s="274">
        <v>6390</v>
      </c>
      <c r="B6391" s="275" t="s">
        <v>7708</v>
      </c>
      <c r="C6391" s="275" t="s">
        <v>5812</v>
      </c>
      <c r="D6391" s="275">
        <v>0</v>
      </c>
      <c r="E6391" s="275">
        <v>100</v>
      </c>
      <c r="F6391" s="275" t="s">
        <v>458</v>
      </c>
      <c r="G6391" s="275">
        <v>1</v>
      </c>
      <c r="H6391" s="275">
        <f>Animation!C53</f>
        <v>90</v>
      </c>
      <c r="I6391" s="275" t="s">
        <v>8828</v>
      </c>
      <c r="J6391" s="275">
        <f t="shared" si="95"/>
        <v>90</v>
      </c>
      <c r="K6391" s="277"/>
    </row>
    <row r="6392" spans="1:11" x14ac:dyDescent="0.15">
      <c r="A6392" s="274">
        <v>6391</v>
      </c>
      <c r="B6392" s="275" t="s">
        <v>7709</v>
      </c>
      <c r="C6392" s="275" t="s">
        <v>5812</v>
      </c>
      <c r="D6392" s="275">
        <v>0</v>
      </c>
      <c r="E6392" s="275">
        <v>100</v>
      </c>
      <c r="F6392" s="275" t="s">
        <v>458</v>
      </c>
      <c r="G6392" s="275">
        <v>1</v>
      </c>
      <c r="H6392" s="275">
        <f>Animation!C54</f>
        <v>90</v>
      </c>
      <c r="I6392" s="275" t="s">
        <v>8829</v>
      </c>
      <c r="J6392" s="275">
        <f t="shared" si="95"/>
        <v>90</v>
      </c>
      <c r="K6392" s="277"/>
    </row>
    <row r="6393" spans="1:11" x14ac:dyDescent="0.15">
      <c r="A6393" s="274">
        <v>6392</v>
      </c>
      <c r="B6393" s="275" t="s">
        <v>7710</v>
      </c>
      <c r="C6393" s="275" t="s">
        <v>5812</v>
      </c>
      <c r="D6393" s="275">
        <v>0</v>
      </c>
      <c r="E6393" s="275">
        <v>100</v>
      </c>
      <c r="F6393" s="275" t="s">
        <v>458</v>
      </c>
      <c r="G6393" s="275">
        <v>1</v>
      </c>
      <c r="H6393" s="275">
        <f>Animation!C55</f>
        <v>90</v>
      </c>
      <c r="I6393" s="275" t="s">
        <v>8830</v>
      </c>
      <c r="J6393" s="275">
        <f t="shared" si="95"/>
        <v>90</v>
      </c>
      <c r="K6393" s="277"/>
    </row>
    <row r="6394" spans="1:11" x14ac:dyDescent="0.15">
      <c r="A6394" s="274">
        <v>6393</v>
      </c>
      <c r="B6394" s="275" t="s">
        <v>7711</v>
      </c>
      <c r="C6394" s="275" t="s">
        <v>5812</v>
      </c>
      <c r="D6394" s="275">
        <v>0</v>
      </c>
      <c r="E6394" s="275">
        <v>100</v>
      </c>
      <c r="F6394" s="275" t="s">
        <v>458</v>
      </c>
      <c r="G6394" s="275">
        <v>1</v>
      </c>
      <c r="H6394" s="275">
        <f>Animation!C56</f>
        <v>90</v>
      </c>
      <c r="I6394" s="275" t="s">
        <v>8831</v>
      </c>
      <c r="J6394" s="275">
        <f t="shared" si="95"/>
        <v>90</v>
      </c>
      <c r="K6394" s="277"/>
    </row>
    <row r="6395" spans="1:11" x14ac:dyDescent="0.15">
      <c r="A6395" s="274">
        <v>6394</v>
      </c>
      <c r="B6395" s="275" t="s">
        <v>7712</v>
      </c>
      <c r="C6395" s="275" t="s">
        <v>5812</v>
      </c>
      <c r="D6395" s="275">
        <v>0</v>
      </c>
      <c r="E6395" s="275">
        <v>100</v>
      </c>
      <c r="F6395" s="275" t="s">
        <v>458</v>
      </c>
      <c r="G6395" s="275">
        <v>1</v>
      </c>
      <c r="H6395" s="275">
        <f>Animation!C57</f>
        <v>90</v>
      </c>
      <c r="I6395" s="275" t="s">
        <v>8832</v>
      </c>
      <c r="J6395" s="275">
        <f t="shared" si="95"/>
        <v>90</v>
      </c>
      <c r="K6395" s="277"/>
    </row>
    <row r="6396" spans="1:11" x14ac:dyDescent="0.15">
      <c r="A6396" s="274">
        <v>6395</v>
      </c>
      <c r="B6396" s="275" t="s">
        <v>7713</v>
      </c>
      <c r="C6396" s="275" t="s">
        <v>5812</v>
      </c>
      <c r="D6396" s="275">
        <v>0</v>
      </c>
      <c r="E6396" s="275">
        <v>100</v>
      </c>
      <c r="F6396" s="275" t="s">
        <v>458</v>
      </c>
      <c r="G6396" s="275">
        <v>1</v>
      </c>
      <c r="H6396" s="275">
        <f>Animation!C58</f>
        <v>20</v>
      </c>
      <c r="I6396" s="275" t="s">
        <v>8833</v>
      </c>
      <c r="J6396" s="275">
        <f t="shared" si="95"/>
        <v>20</v>
      </c>
      <c r="K6396" s="277"/>
    </row>
    <row r="6397" spans="1:11" x14ac:dyDescent="0.15">
      <c r="A6397" s="274">
        <v>6396</v>
      </c>
      <c r="B6397" s="275" t="s">
        <v>7714</v>
      </c>
      <c r="C6397" s="275" t="s">
        <v>5812</v>
      </c>
      <c r="D6397" s="275">
        <v>0</v>
      </c>
      <c r="E6397" s="275">
        <v>100</v>
      </c>
      <c r="F6397" s="275" t="s">
        <v>458</v>
      </c>
      <c r="G6397" s="275">
        <v>1</v>
      </c>
      <c r="H6397" s="275">
        <f>Animation!D47</f>
        <v>80</v>
      </c>
      <c r="I6397" s="275" t="s">
        <v>8834</v>
      </c>
      <c r="J6397" s="275">
        <f t="shared" si="95"/>
        <v>80</v>
      </c>
      <c r="K6397" s="277"/>
    </row>
    <row r="6398" spans="1:11" x14ac:dyDescent="0.15">
      <c r="A6398" s="274">
        <v>6397</v>
      </c>
      <c r="B6398" s="275" t="s">
        <v>7715</v>
      </c>
      <c r="C6398" s="275" t="s">
        <v>5812</v>
      </c>
      <c r="D6398" s="275">
        <v>0</v>
      </c>
      <c r="E6398" s="275">
        <v>100</v>
      </c>
      <c r="F6398" s="275" t="s">
        <v>458</v>
      </c>
      <c r="G6398" s="275">
        <v>1</v>
      </c>
      <c r="H6398" s="275">
        <f>Animation!D48</f>
        <v>80</v>
      </c>
      <c r="I6398" s="275" t="s">
        <v>8835</v>
      </c>
      <c r="J6398" s="275">
        <f t="shared" si="95"/>
        <v>80</v>
      </c>
      <c r="K6398" s="277"/>
    </row>
    <row r="6399" spans="1:11" x14ac:dyDescent="0.15">
      <c r="A6399" s="274">
        <v>6398</v>
      </c>
      <c r="B6399" s="275" t="s">
        <v>7716</v>
      </c>
      <c r="C6399" s="275" t="s">
        <v>5812</v>
      </c>
      <c r="D6399" s="275">
        <v>0</v>
      </c>
      <c r="E6399" s="275">
        <v>100</v>
      </c>
      <c r="F6399" s="275" t="s">
        <v>458</v>
      </c>
      <c r="G6399" s="275">
        <v>1</v>
      </c>
      <c r="H6399" s="275">
        <f>Animation!D49</f>
        <v>80</v>
      </c>
      <c r="I6399" s="275" t="s">
        <v>8836</v>
      </c>
      <c r="J6399" s="275">
        <f t="shared" si="95"/>
        <v>80</v>
      </c>
      <c r="K6399" s="277"/>
    </row>
    <row r="6400" spans="1:11" x14ac:dyDescent="0.15">
      <c r="A6400" s="274">
        <v>6399</v>
      </c>
      <c r="B6400" s="275" t="s">
        <v>7717</v>
      </c>
      <c r="C6400" s="275" t="s">
        <v>5812</v>
      </c>
      <c r="D6400" s="275">
        <v>0</v>
      </c>
      <c r="E6400" s="275">
        <v>100</v>
      </c>
      <c r="F6400" s="275" t="s">
        <v>458</v>
      </c>
      <c r="G6400" s="275">
        <v>1</v>
      </c>
      <c r="H6400" s="275">
        <f>Animation!D50</f>
        <v>80</v>
      </c>
      <c r="I6400" s="275" t="s">
        <v>8837</v>
      </c>
      <c r="J6400" s="275">
        <f t="shared" si="95"/>
        <v>80</v>
      </c>
      <c r="K6400" s="277"/>
    </row>
    <row r="6401" spans="1:11" x14ac:dyDescent="0.15">
      <c r="A6401" s="274">
        <v>6400</v>
      </c>
      <c r="B6401" s="275" t="s">
        <v>7718</v>
      </c>
      <c r="C6401" s="275" t="s">
        <v>5812</v>
      </c>
      <c r="D6401" s="275">
        <v>0</v>
      </c>
      <c r="E6401" s="275">
        <v>100</v>
      </c>
      <c r="F6401" s="275" t="s">
        <v>458</v>
      </c>
      <c r="G6401" s="275">
        <v>1</v>
      </c>
      <c r="H6401" s="275">
        <f>Animation!D51</f>
        <v>80</v>
      </c>
      <c r="I6401" s="275" t="s">
        <v>8838</v>
      </c>
      <c r="J6401" s="275">
        <f t="shared" si="95"/>
        <v>80</v>
      </c>
      <c r="K6401" s="277"/>
    </row>
    <row r="6402" spans="1:11" x14ac:dyDescent="0.15">
      <c r="A6402" s="274">
        <v>6401</v>
      </c>
      <c r="B6402" s="275" t="s">
        <v>7719</v>
      </c>
      <c r="C6402" s="275" t="s">
        <v>5812</v>
      </c>
      <c r="D6402" s="275">
        <v>0</v>
      </c>
      <c r="E6402" s="275">
        <v>100</v>
      </c>
      <c r="F6402" s="275" t="s">
        <v>458</v>
      </c>
      <c r="G6402" s="275">
        <v>1</v>
      </c>
      <c r="H6402" s="275">
        <f>Animation!D52</f>
        <v>80</v>
      </c>
      <c r="I6402" s="275" t="s">
        <v>8839</v>
      </c>
      <c r="J6402" s="275">
        <f t="shared" si="95"/>
        <v>80</v>
      </c>
      <c r="K6402" s="277"/>
    </row>
    <row r="6403" spans="1:11" x14ac:dyDescent="0.15">
      <c r="A6403" s="274">
        <v>6402</v>
      </c>
      <c r="B6403" s="275" t="s">
        <v>7720</v>
      </c>
      <c r="C6403" s="275" t="s">
        <v>5812</v>
      </c>
      <c r="D6403" s="275">
        <v>0</v>
      </c>
      <c r="E6403" s="275">
        <v>100</v>
      </c>
      <c r="F6403" s="275" t="s">
        <v>458</v>
      </c>
      <c r="G6403" s="275">
        <v>1</v>
      </c>
      <c r="H6403" s="275">
        <f>Animation!D53</f>
        <v>80</v>
      </c>
      <c r="I6403" s="275" t="s">
        <v>8840</v>
      </c>
      <c r="J6403" s="275">
        <f t="shared" si="95"/>
        <v>80</v>
      </c>
      <c r="K6403" s="277"/>
    </row>
    <row r="6404" spans="1:11" x14ac:dyDescent="0.15">
      <c r="A6404" s="274">
        <v>6403</v>
      </c>
      <c r="B6404" s="275" t="s">
        <v>7721</v>
      </c>
      <c r="C6404" s="275" t="s">
        <v>5812</v>
      </c>
      <c r="D6404" s="275">
        <v>0</v>
      </c>
      <c r="E6404" s="275">
        <v>100</v>
      </c>
      <c r="F6404" s="275" t="s">
        <v>458</v>
      </c>
      <c r="G6404" s="275">
        <v>1</v>
      </c>
      <c r="H6404" s="275">
        <f>Animation!D54</f>
        <v>80</v>
      </c>
      <c r="I6404" s="275" t="s">
        <v>8841</v>
      </c>
      <c r="J6404" s="275">
        <f t="shared" si="95"/>
        <v>80</v>
      </c>
      <c r="K6404" s="277"/>
    </row>
    <row r="6405" spans="1:11" x14ac:dyDescent="0.15">
      <c r="A6405" s="274">
        <v>6404</v>
      </c>
      <c r="B6405" s="275" t="s">
        <v>7722</v>
      </c>
      <c r="C6405" s="275" t="s">
        <v>5812</v>
      </c>
      <c r="D6405" s="275">
        <v>0</v>
      </c>
      <c r="E6405" s="275">
        <v>100</v>
      </c>
      <c r="F6405" s="275" t="s">
        <v>458</v>
      </c>
      <c r="G6405" s="275">
        <v>1</v>
      </c>
      <c r="H6405" s="275">
        <f>Animation!D55</f>
        <v>80</v>
      </c>
      <c r="I6405" s="275" t="s">
        <v>8842</v>
      </c>
      <c r="J6405" s="275">
        <f t="shared" si="95"/>
        <v>80</v>
      </c>
      <c r="K6405" s="277"/>
    </row>
    <row r="6406" spans="1:11" x14ac:dyDescent="0.15">
      <c r="A6406" s="274">
        <v>6405</v>
      </c>
      <c r="B6406" s="275" t="s">
        <v>7723</v>
      </c>
      <c r="C6406" s="275" t="s">
        <v>5812</v>
      </c>
      <c r="D6406" s="275">
        <v>0</v>
      </c>
      <c r="E6406" s="275">
        <v>100</v>
      </c>
      <c r="F6406" s="275" t="s">
        <v>458</v>
      </c>
      <c r="G6406" s="275">
        <v>1</v>
      </c>
      <c r="H6406" s="275">
        <f>Animation!D56</f>
        <v>80</v>
      </c>
      <c r="I6406" s="275" t="s">
        <v>8843</v>
      </c>
      <c r="J6406" s="275">
        <f t="shared" si="95"/>
        <v>80</v>
      </c>
      <c r="K6406" s="277"/>
    </row>
    <row r="6407" spans="1:11" x14ac:dyDescent="0.15">
      <c r="A6407" s="274">
        <v>6406</v>
      </c>
      <c r="B6407" s="275" t="s">
        <v>7724</v>
      </c>
      <c r="C6407" s="275" t="s">
        <v>5812</v>
      </c>
      <c r="D6407" s="275">
        <v>0</v>
      </c>
      <c r="E6407" s="275">
        <v>100</v>
      </c>
      <c r="F6407" s="275" t="s">
        <v>458</v>
      </c>
      <c r="G6407" s="275">
        <v>1</v>
      </c>
      <c r="H6407" s="275">
        <f>Animation!D57</f>
        <v>80</v>
      </c>
      <c r="I6407" s="275" t="s">
        <v>8844</v>
      </c>
      <c r="J6407" s="275">
        <f t="shared" si="95"/>
        <v>80</v>
      </c>
      <c r="K6407" s="277"/>
    </row>
    <row r="6408" spans="1:11" x14ac:dyDescent="0.15">
      <c r="A6408" s="274">
        <v>6407</v>
      </c>
      <c r="B6408" s="275" t="s">
        <v>7725</v>
      </c>
      <c r="C6408" s="275" t="s">
        <v>5812</v>
      </c>
      <c r="D6408" s="275">
        <v>0</v>
      </c>
      <c r="E6408" s="275">
        <v>100</v>
      </c>
      <c r="F6408" s="275" t="s">
        <v>458</v>
      </c>
      <c r="G6408" s="275">
        <v>1</v>
      </c>
      <c r="H6408" s="275">
        <f>Animation!D58</f>
        <v>30</v>
      </c>
      <c r="I6408" s="275" t="s">
        <v>8845</v>
      </c>
      <c r="J6408" s="275">
        <f t="shared" si="95"/>
        <v>30</v>
      </c>
      <c r="K6408" s="277"/>
    </row>
    <row r="6409" spans="1:11" x14ac:dyDescent="0.15">
      <c r="A6409" s="274">
        <v>6408</v>
      </c>
      <c r="B6409" s="275" t="s">
        <v>7726</v>
      </c>
      <c r="C6409" s="275" t="s">
        <v>5812</v>
      </c>
      <c r="D6409" s="275">
        <v>0</v>
      </c>
      <c r="E6409" s="275">
        <v>100</v>
      </c>
      <c r="F6409" s="275" t="s">
        <v>458</v>
      </c>
      <c r="G6409" s="275">
        <v>1</v>
      </c>
      <c r="H6409" s="275">
        <f>Animation!E47</f>
        <v>70</v>
      </c>
      <c r="I6409" s="275" t="s">
        <v>8846</v>
      </c>
      <c r="J6409" s="275">
        <f t="shared" si="95"/>
        <v>70</v>
      </c>
      <c r="K6409" s="277"/>
    </row>
    <row r="6410" spans="1:11" x14ac:dyDescent="0.15">
      <c r="A6410" s="274">
        <v>6409</v>
      </c>
      <c r="B6410" s="275" t="s">
        <v>7727</v>
      </c>
      <c r="C6410" s="275" t="s">
        <v>5812</v>
      </c>
      <c r="D6410" s="275">
        <v>0</v>
      </c>
      <c r="E6410" s="275">
        <v>100</v>
      </c>
      <c r="F6410" s="275" t="s">
        <v>458</v>
      </c>
      <c r="G6410" s="275">
        <v>1</v>
      </c>
      <c r="H6410" s="275">
        <f>Animation!E48</f>
        <v>70</v>
      </c>
      <c r="I6410" s="275" t="s">
        <v>8847</v>
      </c>
      <c r="J6410" s="275">
        <f t="shared" si="95"/>
        <v>70</v>
      </c>
      <c r="K6410" s="277"/>
    </row>
    <row r="6411" spans="1:11" x14ac:dyDescent="0.15">
      <c r="A6411" s="274">
        <v>6410</v>
      </c>
      <c r="B6411" s="275" t="s">
        <v>7728</v>
      </c>
      <c r="C6411" s="275" t="s">
        <v>5812</v>
      </c>
      <c r="D6411" s="275">
        <v>0</v>
      </c>
      <c r="E6411" s="275">
        <v>100</v>
      </c>
      <c r="F6411" s="275" t="s">
        <v>458</v>
      </c>
      <c r="G6411" s="275">
        <v>1</v>
      </c>
      <c r="H6411" s="275">
        <f>Animation!E49</f>
        <v>70</v>
      </c>
      <c r="I6411" s="275" t="s">
        <v>8848</v>
      </c>
      <c r="J6411" s="275">
        <f t="shared" si="95"/>
        <v>70</v>
      </c>
      <c r="K6411" s="277"/>
    </row>
    <row r="6412" spans="1:11" x14ac:dyDescent="0.15">
      <c r="A6412" s="274">
        <v>6411</v>
      </c>
      <c r="B6412" s="275" t="s">
        <v>7729</v>
      </c>
      <c r="C6412" s="275" t="s">
        <v>5812</v>
      </c>
      <c r="D6412" s="275">
        <v>0</v>
      </c>
      <c r="E6412" s="275">
        <v>100</v>
      </c>
      <c r="F6412" s="275" t="s">
        <v>458</v>
      </c>
      <c r="G6412" s="275">
        <v>1</v>
      </c>
      <c r="H6412" s="275">
        <f>Animation!E50</f>
        <v>70</v>
      </c>
      <c r="I6412" s="275" t="s">
        <v>8849</v>
      </c>
      <c r="J6412" s="275">
        <f t="shared" si="95"/>
        <v>70</v>
      </c>
      <c r="K6412" s="277"/>
    </row>
    <row r="6413" spans="1:11" x14ac:dyDescent="0.15">
      <c r="A6413" s="274">
        <v>6412</v>
      </c>
      <c r="B6413" s="275" t="s">
        <v>7730</v>
      </c>
      <c r="C6413" s="275" t="s">
        <v>5812</v>
      </c>
      <c r="D6413" s="275">
        <v>0</v>
      </c>
      <c r="E6413" s="275">
        <v>100</v>
      </c>
      <c r="F6413" s="275" t="s">
        <v>458</v>
      </c>
      <c r="G6413" s="275">
        <v>1</v>
      </c>
      <c r="H6413" s="275">
        <f>Animation!E51</f>
        <v>70</v>
      </c>
      <c r="I6413" s="275" t="s">
        <v>8850</v>
      </c>
      <c r="J6413" s="275">
        <f t="shared" si="95"/>
        <v>70</v>
      </c>
      <c r="K6413" s="277"/>
    </row>
    <row r="6414" spans="1:11" x14ac:dyDescent="0.15">
      <c r="A6414" s="274">
        <v>6413</v>
      </c>
      <c r="B6414" s="275" t="s">
        <v>7731</v>
      </c>
      <c r="C6414" s="275" t="s">
        <v>5812</v>
      </c>
      <c r="D6414" s="275">
        <v>0</v>
      </c>
      <c r="E6414" s="275">
        <v>100</v>
      </c>
      <c r="F6414" s="275" t="s">
        <v>458</v>
      </c>
      <c r="G6414" s="275">
        <v>1</v>
      </c>
      <c r="H6414" s="275">
        <f>Animation!E52</f>
        <v>70</v>
      </c>
      <c r="I6414" s="275" t="s">
        <v>8851</v>
      </c>
      <c r="J6414" s="275">
        <f t="shared" si="95"/>
        <v>70</v>
      </c>
      <c r="K6414" s="277"/>
    </row>
    <row r="6415" spans="1:11" x14ac:dyDescent="0.15">
      <c r="A6415" s="274">
        <v>6414</v>
      </c>
      <c r="B6415" s="275" t="s">
        <v>7732</v>
      </c>
      <c r="C6415" s="275" t="s">
        <v>5812</v>
      </c>
      <c r="D6415" s="275">
        <v>0</v>
      </c>
      <c r="E6415" s="275">
        <v>100</v>
      </c>
      <c r="F6415" s="275" t="s">
        <v>458</v>
      </c>
      <c r="G6415" s="275">
        <v>1</v>
      </c>
      <c r="H6415" s="275">
        <f>Animation!E53</f>
        <v>70</v>
      </c>
      <c r="I6415" s="275" t="s">
        <v>8852</v>
      </c>
      <c r="J6415" s="275">
        <f t="shared" si="95"/>
        <v>70</v>
      </c>
      <c r="K6415" s="277"/>
    </row>
    <row r="6416" spans="1:11" x14ac:dyDescent="0.15">
      <c r="A6416" s="274">
        <v>6415</v>
      </c>
      <c r="B6416" s="275" t="s">
        <v>7733</v>
      </c>
      <c r="C6416" s="275" t="s">
        <v>5812</v>
      </c>
      <c r="D6416" s="275">
        <v>0</v>
      </c>
      <c r="E6416" s="275">
        <v>100</v>
      </c>
      <c r="F6416" s="275" t="s">
        <v>458</v>
      </c>
      <c r="G6416" s="275">
        <v>1</v>
      </c>
      <c r="H6416" s="275">
        <f>Animation!E54</f>
        <v>70</v>
      </c>
      <c r="I6416" s="275" t="s">
        <v>8853</v>
      </c>
      <c r="J6416" s="275">
        <f t="shared" si="95"/>
        <v>70</v>
      </c>
      <c r="K6416" s="277"/>
    </row>
    <row r="6417" spans="1:11" x14ac:dyDescent="0.15">
      <c r="A6417" s="274">
        <v>6416</v>
      </c>
      <c r="B6417" s="275" t="s">
        <v>7734</v>
      </c>
      <c r="C6417" s="275" t="s">
        <v>5812</v>
      </c>
      <c r="D6417" s="275">
        <v>0</v>
      </c>
      <c r="E6417" s="275">
        <v>100</v>
      </c>
      <c r="F6417" s="275" t="s">
        <v>458</v>
      </c>
      <c r="G6417" s="275">
        <v>1</v>
      </c>
      <c r="H6417" s="275">
        <f>Animation!E55</f>
        <v>70</v>
      </c>
      <c r="I6417" s="275" t="s">
        <v>8854</v>
      </c>
      <c r="J6417" s="275">
        <f t="shared" si="95"/>
        <v>70</v>
      </c>
      <c r="K6417" s="277"/>
    </row>
    <row r="6418" spans="1:11" x14ac:dyDescent="0.15">
      <c r="A6418" s="274">
        <v>6417</v>
      </c>
      <c r="B6418" s="275" t="s">
        <v>7735</v>
      </c>
      <c r="C6418" s="275" t="s">
        <v>5812</v>
      </c>
      <c r="D6418" s="275">
        <v>0</v>
      </c>
      <c r="E6418" s="275">
        <v>100</v>
      </c>
      <c r="F6418" s="275" t="s">
        <v>458</v>
      </c>
      <c r="G6418" s="275">
        <v>1</v>
      </c>
      <c r="H6418" s="275">
        <f>Animation!E56</f>
        <v>70</v>
      </c>
      <c r="I6418" s="275" t="s">
        <v>8855</v>
      </c>
      <c r="J6418" s="275">
        <f t="shared" si="95"/>
        <v>70</v>
      </c>
      <c r="K6418" s="277"/>
    </row>
    <row r="6419" spans="1:11" x14ac:dyDescent="0.15">
      <c r="A6419" s="274">
        <v>6418</v>
      </c>
      <c r="B6419" s="275" t="s">
        <v>7736</v>
      </c>
      <c r="C6419" s="275" t="s">
        <v>5812</v>
      </c>
      <c r="D6419" s="275">
        <v>0</v>
      </c>
      <c r="E6419" s="275">
        <v>100</v>
      </c>
      <c r="F6419" s="275" t="s">
        <v>458</v>
      </c>
      <c r="G6419" s="275">
        <v>1</v>
      </c>
      <c r="H6419" s="275">
        <f>Animation!E57</f>
        <v>70</v>
      </c>
      <c r="I6419" s="275" t="s">
        <v>8856</v>
      </c>
      <c r="J6419" s="275">
        <f t="shared" si="95"/>
        <v>70</v>
      </c>
      <c r="K6419" s="277"/>
    </row>
    <row r="6420" spans="1:11" x14ac:dyDescent="0.15">
      <c r="A6420" s="274">
        <v>6419</v>
      </c>
      <c r="B6420" s="275" t="s">
        <v>7737</v>
      </c>
      <c r="C6420" s="275" t="s">
        <v>5812</v>
      </c>
      <c r="D6420" s="275">
        <v>0</v>
      </c>
      <c r="E6420" s="275">
        <v>100</v>
      </c>
      <c r="F6420" s="275" t="s">
        <v>458</v>
      </c>
      <c r="G6420" s="275">
        <v>1</v>
      </c>
      <c r="H6420" s="275">
        <f>Animation!E58</f>
        <v>40</v>
      </c>
      <c r="I6420" s="275" t="s">
        <v>8857</v>
      </c>
      <c r="J6420" s="275">
        <f t="shared" si="95"/>
        <v>40</v>
      </c>
      <c r="K6420" s="277"/>
    </row>
    <row r="6421" spans="1:11" x14ac:dyDescent="0.15">
      <c r="A6421" s="274">
        <v>6420</v>
      </c>
      <c r="B6421" s="275" t="s">
        <v>7738</v>
      </c>
      <c r="C6421" s="275" t="s">
        <v>5812</v>
      </c>
      <c r="D6421" s="275">
        <v>0</v>
      </c>
      <c r="E6421" s="275">
        <v>100</v>
      </c>
      <c r="F6421" s="275" t="s">
        <v>458</v>
      </c>
      <c r="G6421" s="275">
        <v>1</v>
      </c>
      <c r="H6421" s="275">
        <f>Animation!F47</f>
        <v>60</v>
      </c>
      <c r="I6421" s="275" t="s">
        <v>8858</v>
      </c>
      <c r="J6421" s="275">
        <f t="shared" si="95"/>
        <v>60</v>
      </c>
      <c r="K6421" s="277"/>
    </row>
    <row r="6422" spans="1:11" x14ac:dyDescent="0.15">
      <c r="A6422" s="274">
        <v>6421</v>
      </c>
      <c r="B6422" s="275" t="s">
        <v>7739</v>
      </c>
      <c r="C6422" s="275" t="s">
        <v>5812</v>
      </c>
      <c r="D6422" s="275">
        <v>0</v>
      </c>
      <c r="E6422" s="275">
        <v>100</v>
      </c>
      <c r="F6422" s="275" t="s">
        <v>458</v>
      </c>
      <c r="G6422" s="275">
        <v>1</v>
      </c>
      <c r="H6422" s="275">
        <f>Animation!F48</f>
        <v>60</v>
      </c>
      <c r="I6422" s="275" t="s">
        <v>8859</v>
      </c>
      <c r="J6422" s="275">
        <f t="shared" si="95"/>
        <v>60</v>
      </c>
      <c r="K6422" s="277"/>
    </row>
    <row r="6423" spans="1:11" x14ac:dyDescent="0.15">
      <c r="A6423" s="274">
        <v>6422</v>
      </c>
      <c r="B6423" s="275" t="s">
        <v>7740</v>
      </c>
      <c r="C6423" s="275" t="s">
        <v>5812</v>
      </c>
      <c r="D6423" s="275">
        <v>0</v>
      </c>
      <c r="E6423" s="275">
        <v>100</v>
      </c>
      <c r="F6423" s="275" t="s">
        <v>458</v>
      </c>
      <c r="G6423" s="275">
        <v>1</v>
      </c>
      <c r="H6423" s="275">
        <f>Animation!F49</f>
        <v>60</v>
      </c>
      <c r="I6423" s="275" t="s">
        <v>8860</v>
      </c>
      <c r="J6423" s="275">
        <f t="shared" si="95"/>
        <v>60</v>
      </c>
      <c r="K6423" s="277"/>
    </row>
    <row r="6424" spans="1:11" x14ac:dyDescent="0.15">
      <c r="A6424" s="274">
        <v>6423</v>
      </c>
      <c r="B6424" s="275" t="s">
        <v>7741</v>
      </c>
      <c r="C6424" s="275" t="s">
        <v>5812</v>
      </c>
      <c r="D6424" s="275">
        <v>0</v>
      </c>
      <c r="E6424" s="275">
        <v>100</v>
      </c>
      <c r="F6424" s="275" t="s">
        <v>458</v>
      </c>
      <c r="G6424" s="275">
        <v>1</v>
      </c>
      <c r="H6424" s="275">
        <f>Animation!F50</f>
        <v>60</v>
      </c>
      <c r="I6424" s="275" t="s">
        <v>8861</v>
      </c>
      <c r="J6424" s="275">
        <f t="shared" si="95"/>
        <v>60</v>
      </c>
      <c r="K6424" s="277"/>
    </row>
    <row r="6425" spans="1:11" x14ac:dyDescent="0.15">
      <c r="A6425" s="274">
        <v>6424</v>
      </c>
      <c r="B6425" s="275" t="s">
        <v>7742</v>
      </c>
      <c r="C6425" s="275" t="s">
        <v>5812</v>
      </c>
      <c r="D6425" s="275">
        <v>0</v>
      </c>
      <c r="E6425" s="275">
        <v>100</v>
      </c>
      <c r="F6425" s="275" t="s">
        <v>458</v>
      </c>
      <c r="G6425" s="275">
        <v>1</v>
      </c>
      <c r="H6425" s="275">
        <f>Animation!F51</f>
        <v>60</v>
      </c>
      <c r="I6425" s="275" t="s">
        <v>8862</v>
      </c>
      <c r="J6425" s="275">
        <f t="shared" si="95"/>
        <v>60</v>
      </c>
      <c r="K6425" s="277"/>
    </row>
    <row r="6426" spans="1:11" x14ac:dyDescent="0.15">
      <c r="A6426" s="274">
        <v>6425</v>
      </c>
      <c r="B6426" s="275" t="s">
        <v>7743</v>
      </c>
      <c r="C6426" s="275" t="s">
        <v>5812</v>
      </c>
      <c r="D6426" s="275">
        <v>0</v>
      </c>
      <c r="E6426" s="275">
        <v>100</v>
      </c>
      <c r="F6426" s="275" t="s">
        <v>458</v>
      </c>
      <c r="G6426" s="275">
        <v>1</v>
      </c>
      <c r="H6426" s="275">
        <f>Animation!F52</f>
        <v>60</v>
      </c>
      <c r="I6426" s="275" t="s">
        <v>8863</v>
      </c>
      <c r="J6426" s="275">
        <f t="shared" si="95"/>
        <v>60</v>
      </c>
      <c r="K6426" s="277"/>
    </row>
    <row r="6427" spans="1:11" x14ac:dyDescent="0.15">
      <c r="A6427" s="274">
        <v>6426</v>
      </c>
      <c r="B6427" s="275" t="s">
        <v>7744</v>
      </c>
      <c r="C6427" s="275" t="s">
        <v>5812</v>
      </c>
      <c r="D6427" s="275">
        <v>0</v>
      </c>
      <c r="E6427" s="275">
        <v>100</v>
      </c>
      <c r="F6427" s="275" t="s">
        <v>458</v>
      </c>
      <c r="G6427" s="275">
        <v>1</v>
      </c>
      <c r="H6427" s="275">
        <f>Animation!F53</f>
        <v>60</v>
      </c>
      <c r="I6427" s="275" t="s">
        <v>8864</v>
      </c>
      <c r="J6427" s="275">
        <f t="shared" si="95"/>
        <v>60</v>
      </c>
      <c r="K6427" s="277"/>
    </row>
    <row r="6428" spans="1:11" x14ac:dyDescent="0.15">
      <c r="A6428" s="274">
        <v>6427</v>
      </c>
      <c r="B6428" s="275" t="s">
        <v>7745</v>
      </c>
      <c r="C6428" s="275" t="s">
        <v>5812</v>
      </c>
      <c r="D6428" s="275">
        <v>0</v>
      </c>
      <c r="E6428" s="275">
        <v>100</v>
      </c>
      <c r="F6428" s="275" t="s">
        <v>458</v>
      </c>
      <c r="G6428" s="275">
        <v>1</v>
      </c>
      <c r="H6428" s="275">
        <f>Animation!F54</f>
        <v>60</v>
      </c>
      <c r="I6428" s="275" t="s">
        <v>8865</v>
      </c>
      <c r="J6428" s="275">
        <f t="shared" si="95"/>
        <v>60</v>
      </c>
      <c r="K6428" s="277"/>
    </row>
    <row r="6429" spans="1:11" x14ac:dyDescent="0.15">
      <c r="A6429" s="274">
        <v>6428</v>
      </c>
      <c r="B6429" s="275" t="s">
        <v>7746</v>
      </c>
      <c r="C6429" s="275" t="s">
        <v>5812</v>
      </c>
      <c r="D6429" s="275">
        <v>0</v>
      </c>
      <c r="E6429" s="275">
        <v>100</v>
      </c>
      <c r="F6429" s="275" t="s">
        <v>458</v>
      </c>
      <c r="G6429" s="275">
        <v>1</v>
      </c>
      <c r="H6429" s="275">
        <f>Animation!F55</f>
        <v>60</v>
      </c>
      <c r="I6429" s="275" t="s">
        <v>8866</v>
      </c>
      <c r="J6429" s="275">
        <f t="shared" si="95"/>
        <v>60</v>
      </c>
      <c r="K6429" s="277"/>
    </row>
    <row r="6430" spans="1:11" x14ac:dyDescent="0.15">
      <c r="A6430" s="274">
        <v>6429</v>
      </c>
      <c r="B6430" s="275" t="s">
        <v>7747</v>
      </c>
      <c r="C6430" s="275" t="s">
        <v>5812</v>
      </c>
      <c r="D6430" s="275">
        <v>0</v>
      </c>
      <c r="E6430" s="275">
        <v>100</v>
      </c>
      <c r="F6430" s="275" t="s">
        <v>458</v>
      </c>
      <c r="G6430" s="275">
        <v>1</v>
      </c>
      <c r="H6430" s="275">
        <f>Animation!F56</f>
        <v>60</v>
      </c>
      <c r="I6430" s="275" t="s">
        <v>8867</v>
      </c>
      <c r="J6430" s="275">
        <f t="shared" si="95"/>
        <v>60</v>
      </c>
      <c r="K6430" s="277"/>
    </row>
    <row r="6431" spans="1:11" x14ac:dyDescent="0.15">
      <c r="A6431" s="274">
        <v>6430</v>
      </c>
      <c r="B6431" s="275" t="s">
        <v>7748</v>
      </c>
      <c r="C6431" s="275" t="s">
        <v>5812</v>
      </c>
      <c r="D6431" s="275">
        <v>0</v>
      </c>
      <c r="E6431" s="275">
        <v>100</v>
      </c>
      <c r="F6431" s="275" t="s">
        <v>458</v>
      </c>
      <c r="G6431" s="275">
        <v>1</v>
      </c>
      <c r="H6431" s="275">
        <f>Animation!F57</f>
        <v>60</v>
      </c>
      <c r="I6431" s="275" t="s">
        <v>8868</v>
      </c>
      <c r="J6431" s="275">
        <f t="shared" si="95"/>
        <v>60</v>
      </c>
      <c r="K6431" s="277"/>
    </row>
    <row r="6432" spans="1:11" x14ac:dyDescent="0.15">
      <c r="A6432" s="274">
        <v>6431</v>
      </c>
      <c r="B6432" s="275" t="s">
        <v>7749</v>
      </c>
      <c r="C6432" s="275" t="s">
        <v>5812</v>
      </c>
      <c r="D6432" s="275">
        <v>0</v>
      </c>
      <c r="E6432" s="275">
        <v>100</v>
      </c>
      <c r="F6432" s="275" t="s">
        <v>458</v>
      </c>
      <c r="G6432" s="275">
        <v>1</v>
      </c>
      <c r="H6432" s="275">
        <f>Animation!F58</f>
        <v>50</v>
      </c>
      <c r="I6432" s="275" t="s">
        <v>8869</v>
      </c>
      <c r="J6432" s="275">
        <f t="shared" si="95"/>
        <v>50</v>
      </c>
      <c r="K6432" s="277"/>
    </row>
    <row r="6433" spans="1:11" x14ac:dyDescent="0.15">
      <c r="A6433" s="274">
        <v>6432</v>
      </c>
      <c r="B6433" s="275" t="s">
        <v>7750</v>
      </c>
      <c r="C6433" s="275" t="s">
        <v>5812</v>
      </c>
      <c r="D6433" s="275">
        <v>0</v>
      </c>
      <c r="E6433" s="275">
        <v>100</v>
      </c>
      <c r="F6433" s="275" t="s">
        <v>458</v>
      </c>
      <c r="G6433" s="275">
        <v>1</v>
      </c>
      <c r="H6433" s="275">
        <f>Animation!G47</f>
        <v>50</v>
      </c>
      <c r="I6433" s="275" t="s">
        <v>8870</v>
      </c>
      <c r="J6433" s="275">
        <f t="shared" si="95"/>
        <v>50</v>
      </c>
      <c r="K6433" s="277"/>
    </row>
    <row r="6434" spans="1:11" x14ac:dyDescent="0.15">
      <c r="A6434" s="274">
        <v>6433</v>
      </c>
      <c r="B6434" s="275" t="s">
        <v>7751</v>
      </c>
      <c r="C6434" s="275" t="s">
        <v>5812</v>
      </c>
      <c r="D6434" s="275">
        <v>0</v>
      </c>
      <c r="E6434" s="275">
        <v>100</v>
      </c>
      <c r="F6434" s="275" t="s">
        <v>458</v>
      </c>
      <c r="G6434" s="275">
        <v>1</v>
      </c>
      <c r="H6434" s="275">
        <f>Animation!G48</f>
        <v>50</v>
      </c>
      <c r="I6434" s="275" t="s">
        <v>8871</v>
      </c>
      <c r="J6434" s="275">
        <f t="shared" si="95"/>
        <v>50</v>
      </c>
      <c r="K6434" s="277"/>
    </row>
    <row r="6435" spans="1:11" x14ac:dyDescent="0.15">
      <c r="A6435" s="274">
        <v>6434</v>
      </c>
      <c r="B6435" s="275" t="s">
        <v>7752</v>
      </c>
      <c r="C6435" s="275" t="s">
        <v>5812</v>
      </c>
      <c r="D6435" s="275">
        <v>0</v>
      </c>
      <c r="E6435" s="275">
        <v>100</v>
      </c>
      <c r="F6435" s="275" t="s">
        <v>458</v>
      </c>
      <c r="G6435" s="275">
        <v>1</v>
      </c>
      <c r="H6435" s="275">
        <f>Animation!G49</f>
        <v>50</v>
      </c>
      <c r="I6435" s="275" t="s">
        <v>8872</v>
      </c>
      <c r="J6435" s="275">
        <f t="shared" si="95"/>
        <v>50</v>
      </c>
      <c r="K6435" s="277"/>
    </row>
    <row r="6436" spans="1:11" x14ac:dyDescent="0.15">
      <c r="A6436" s="274">
        <v>6435</v>
      </c>
      <c r="B6436" s="275" t="s">
        <v>7753</v>
      </c>
      <c r="C6436" s="275" t="s">
        <v>5812</v>
      </c>
      <c r="D6436" s="275">
        <v>0</v>
      </c>
      <c r="E6436" s="275">
        <v>100</v>
      </c>
      <c r="F6436" s="275" t="s">
        <v>458</v>
      </c>
      <c r="G6436" s="275">
        <v>1</v>
      </c>
      <c r="H6436" s="275">
        <f>Animation!G50</f>
        <v>50</v>
      </c>
      <c r="I6436" s="275" t="s">
        <v>8873</v>
      </c>
      <c r="J6436" s="275">
        <f t="shared" si="95"/>
        <v>50</v>
      </c>
      <c r="K6436" s="277"/>
    </row>
    <row r="6437" spans="1:11" x14ac:dyDescent="0.15">
      <c r="A6437" s="274">
        <v>6436</v>
      </c>
      <c r="B6437" s="275" t="s">
        <v>7754</v>
      </c>
      <c r="C6437" s="275" t="s">
        <v>5812</v>
      </c>
      <c r="D6437" s="275">
        <v>0</v>
      </c>
      <c r="E6437" s="275">
        <v>100</v>
      </c>
      <c r="F6437" s="275" t="s">
        <v>458</v>
      </c>
      <c r="G6437" s="275">
        <v>1</v>
      </c>
      <c r="H6437" s="275">
        <f>Animation!G51</f>
        <v>50</v>
      </c>
      <c r="I6437" s="275" t="s">
        <v>8874</v>
      </c>
      <c r="J6437" s="275">
        <f t="shared" si="95"/>
        <v>50</v>
      </c>
      <c r="K6437" s="277"/>
    </row>
    <row r="6438" spans="1:11" x14ac:dyDescent="0.15">
      <c r="A6438" s="274">
        <v>6437</v>
      </c>
      <c r="B6438" s="275" t="s">
        <v>7755</v>
      </c>
      <c r="C6438" s="275" t="s">
        <v>5812</v>
      </c>
      <c r="D6438" s="275">
        <v>0</v>
      </c>
      <c r="E6438" s="275">
        <v>100</v>
      </c>
      <c r="F6438" s="275" t="s">
        <v>458</v>
      </c>
      <c r="G6438" s="275">
        <v>1</v>
      </c>
      <c r="H6438" s="275">
        <f>Animation!G52</f>
        <v>50</v>
      </c>
      <c r="I6438" s="275" t="s">
        <v>8875</v>
      </c>
      <c r="J6438" s="275">
        <f t="shared" si="95"/>
        <v>50</v>
      </c>
      <c r="K6438" s="277"/>
    </row>
    <row r="6439" spans="1:11" x14ac:dyDescent="0.15">
      <c r="A6439" s="274">
        <v>6438</v>
      </c>
      <c r="B6439" s="275" t="s">
        <v>7756</v>
      </c>
      <c r="C6439" s="275" t="s">
        <v>5812</v>
      </c>
      <c r="D6439" s="275">
        <v>0</v>
      </c>
      <c r="E6439" s="275">
        <v>100</v>
      </c>
      <c r="F6439" s="275" t="s">
        <v>458</v>
      </c>
      <c r="G6439" s="275">
        <v>1</v>
      </c>
      <c r="H6439" s="275">
        <f>Animation!G53</f>
        <v>50</v>
      </c>
      <c r="I6439" s="275" t="s">
        <v>8876</v>
      </c>
      <c r="J6439" s="275">
        <f t="shared" si="95"/>
        <v>50</v>
      </c>
      <c r="K6439" s="277"/>
    </row>
    <row r="6440" spans="1:11" x14ac:dyDescent="0.15">
      <c r="A6440" s="274">
        <v>6439</v>
      </c>
      <c r="B6440" s="275" t="s">
        <v>7757</v>
      </c>
      <c r="C6440" s="275" t="s">
        <v>5812</v>
      </c>
      <c r="D6440" s="275">
        <v>0</v>
      </c>
      <c r="E6440" s="275">
        <v>100</v>
      </c>
      <c r="F6440" s="275" t="s">
        <v>458</v>
      </c>
      <c r="G6440" s="275">
        <v>1</v>
      </c>
      <c r="H6440" s="275">
        <f>Animation!G54</f>
        <v>50</v>
      </c>
      <c r="I6440" s="275" t="s">
        <v>8877</v>
      </c>
      <c r="J6440" s="275">
        <f t="shared" si="95"/>
        <v>50</v>
      </c>
      <c r="K6440" s="277"/>
    </row>
    <row r="6441" spans="1:11" x14ac:dyDescent="0.15">
      <c r="A6441" s="274">
        <v>6440</v>
      </c>
      <c r="B6441" s="275" t="s">
        <v>7758</v>
      </c>
      <c r="C6441" s="275" t="s">
        <v>5812</v>
      </c>
      <c r="D6441" s="275">
        <v>0</v>
      </c>
      <c r="E6441" s="275">
        <v>100</v>
      </c>
      <c r="F6441" s="275" t="s">
        <v>458</v>
      </c>
      <c r="G6441" s="275">
        <v>1</v>
      </c>
      <c r="H6441" s="275">
        <f>Animation!G55</f>
        <v>50</v>
      </c>
      <c r="I6441" s="275" t="s">
        <v>8878</v>
      </c>
      <c r="J6441" s="275">
        <f t="shared" si="95"/>
        <v>50</v>
      </c>
      <c r="K6441" s="277"/>
    </row>
    <row r="6442" spans="1:11" x14ac:dyDescent="0.15">
      <c r="A6442" s="274">
        <v>6441</v>
      </c>
      <c r="B6442" s="275" t="s">
        <v>7759</v>
      </c>
      <c r="C6442" s="275" t="s">
        <v>5812</v>
      </c>
      <c r="D6442" s="275">
        <v>0</v>
      </c>
      <c r="E6442" s="275">
        <v>100</v>
      </c>
      <c r="F6442" s="275" t="s">
        <v>458</v>
      </c>
      <c r="G6442" s="275">
        <v>1</v>
      </c>
      <c r="H6442" s="275">
        <f>Animation!G56</f>
        <v>50</v>
      </c>
      <c r="I6442" s="275" t="s">
        <v>8879</v>
      </c>
      <c r="J6442" s="275">
        <f t="shared" si="95"/>
        <v>50</v>
      </c>
      <c r="K6442" s="277"/>
    </row>
    <row r="6443" spans="1:11" x14ac:dyDescent="0.15">
      <c r="A6443" s="274">
        <v>6442</v>
      </c>
      <c r="B6443" s="275" t="s">
        <v>7760</v>
      </c>
      <c r="C6443" s="275" t="s">
        <v>5812</v>
      </c>
      <c r="D6443" s="275">
        <v>0</v>
      </c>
      <c r="E6443" s="275">
        <v>100</v>
      </c>
      <c r="F6443" s="275" t="s">
        <v>458</v>
      </c>
      <c r="G6443" s="275">
        <v>1</v>
      </c>
      <c r="H6443" s="275">
        <f>Animation!G57</f>
        <v>50</v>
      </c>
      <c r="I6443" s="275" t="s">
        <v>8880</v>
      </c>
      <c r="J6443" s="275">
        <f t="shared" si="95"/>
        <v>50</v>
      </c>
      <c r="K6443" s="277"/>
    </row>
    <row r="6444" spans="1:11" x14ac:dyDescent="0.15">
      <c r="A6444" s="274">
        <v>6443</v>
      </c>
      <c r="B6444" s="275" t="s">
        <v>7761</v>
      </c>
      <c r="C6444" s="275" t="s">
        <v>5812</v>
      </c>
      <c r="D6444" s="275">
        <v>0</v>
      </c>
      <c r="E6444" s="275">
        <v>100</v>
      </c>
      <c r="F6444" s="275" t="s">
        <v>458</v>
      </c>
      <c r="G6444" s="275">
        <v>1</v>
      </c>
      <c r="H6444" s="275">
        <f>Animation!G58</f>
        <v>60</v>
      </c>
      <c r="I6444" s="275" t="s">
        <v>8881</v>
      </c>
      <c r="J6444" s="275">
        <f t="shared" si="95"/>
        <v>60</v>
      </c>
      <c r="K6444" s="277"/>
    </row>
    <row r="6445" spans="1:11" x14ac:dyDescent="0.15">
      <c r="A6445" s="274">
        <v>6444</v>
      </c>
      <c r="B6445" s="275" t="s">
        <v>7762</v>
      </c>
      <c r="C6445" s="275" t="s">
        <v>5812</v>
      </c>
      <c r="D6445" s="275">
        <v>0</v>
      </c>
      <c r="E6445" s="275">
        <v>100</v>
      </c>
      <c r="F6445" s="275" t="s">
        <v>458</v>
      </c>
      <c r="G6445" s="275">
        <v>1</v>
      </c>
      <c r="H6445" s="275">
        <f>Animation!H47</f>
        <v>40</v>
      </c>
      <c r="I6445" s="275" t="s">
        <v>8882</v>
      </c>
      <c r="J6445" s="275">
        <f t="shared" si="95"/>
        <v>40</v>
      </c>
      <c r="K6445" s="277"/>
    </row>
    <row r="6446" spans="1:11" x14ac:dyDescent="0.15">
      <c r="A6446" s="274">
        <v>6445</v>
      </c>
      <c r="B6446" s="275" t="s">
        <v>7763</v>
      </c>
      <c r="C6446" s="275" t="s">
        <v>5812</v>
      </c>
      <c r="D6446" s="275">
        <v>0</v>
      </c>
      <c r="E6446" s="275">
        <v>100</v>
      </c>
      <c r="F6446" s="275" t="s">
        <v>458</v>
      </c>
      <c r="G6446" s="275">
        <v>1</v>
      </c>
      <c r="H6446" s="275">
        <f>Animation!H48</f>
        <v>40</v>
      </c>
      <c r="I6446" s="275" t="s">
        <v>8883</v>
      </c>
      <c r="J6446" s="275">
        <f t="shared" si="95"/>
        <v>40</v>
      </c>
      <c r="K6446" s="277"/>
    </row>
    <row r="6447" spans="1:11" x14ac:dyDescent="0.15">
      <c r="A6447" s="274">
        <v>6446</v>
      </c>
      <c r="B6447" s="275" t="s">
        <v>7764</v>
      </c>
      <c r="C6447" s="275" t="s">
        <v>5812</v>
      </c>
      <c r="D6447" s="275">
        <v>0</v>
      </c>
      <c r="E6447" s="275">
        <v>100</v>
      </c>
      <c r="F6447" s="275" t="s">
        <v>458</v>
      </c>
      <c r="G6447" s="275">
        <v>1</v>
      </c>
      <c r="H6447" s="275">
        <f>Animation!H49</f>
        <v>40</v>
      </c>
      <c r="I6447" s="275" t="s">
        <v>8884</v>
      </c>
      <c r="J6447" s="275">
        <f t="shared" si="95"/>
        <v>40</v>
      </c>
      <c r="K6447" s="277"/>
    </row>
    <row r="6448" spans="1:11" x14ac:dyDescent="0.15">
      <c r="A6448" s="274">
        <v>6447</v>
      </c>
      <c r="B6448" s="275" t="s">
        <v>7765</v>
      </c>
      <c r="C6448" s="275" t="s">
        <v>5812</v>
      </c>
      <c r="D6448" s="275">
        <v>0</v>
      </c>
      <c r="E6448" s="275">
        <v>100</v>
      </c>
      <c r="F6448" s="275" t="s">
        <v>458</v>
      </c>
      <c r="G6448" s="275">
        <v>1</v>
      </c>
      <c r="H6448" s="275">
        <f>Animation!H50</f>
        <v>40</v>
      </c>
      <c r="I6448" s="275" t="s">
        <v>8885</v>
      </c>
      <c r="J6448" s="275">
        <f t="shared" si="95"/>
        <v>40</v>
      </c>
      <c r="K6448" s="277"/>
    </row>
    <row r="6449" spans="1:11" x14ac:dyDescent="0.15">
      <c r="A6449" s="274">
        <v>6448</v>
      </c>
      <c r="B6449" s="275" t="s">
        <v>7766</v>
      </c>
      <c r="C6449" s="275" t="s">
        <v>5812</v>
      </c>
      <c r="D6449" s="275">
        <v>0</v>
      </c>
      <c r="E6449" s="275">
        <v>100</v>
      </c>
      <c r="F6449" s="275" t="s">
        <v>458</v>
      </c>
      <c r="G6449" s="275">
        <v>1</v>
      </c>
      <c r="H6449" s="275">
        <f>Animation!H51</f>
        <v>40</v>
      </c>
      <c r="I6449" s="275" t="s">
        <v>8886</v>
      </c>
      <c r="J6449" s="275">
        <f t="shared" si="95"/>
        <v>40</v>
      </c>
      <c r="K6449" s="277"/>
    </row>
    <row r="6450" spans="1:11" x14ac:dyDescent="0.15">
      <c r="A6450" s="274">
        <v>6449</v>
      </c>
      <c r="B6450" s="275" t="s">
        <v>7767</v>
      </c>
      <c r="C6450" s="275" t="s">
        <v>5812</v>
      </c>
      <c r="D6450" s="275">
        <v>0</v>
      </c>
      <c r="E6450" s="275">
        <v>100</v>
      </c>
      <c r="F6450" s="275" t="s">
        <v>458</v>
      </c>
      <c r="G6450" s="275">
        <v>1</v>
      </c>
      <c r="H6450" s="275">
        <f>Animation!H52</f>
        <v>40</v>
      </c>
      <c r="I6450" s="275" t="s">
        <v>8887</v>
      </c>
      <c r="J6450" s="275">
        <f t="shared" si="95"/>
        <v>40</v>
      </c>
      <c r="K6450" s="277"/>
    </row>
    <row r="6451" spans="1:11" x14ac:dyDescent="0.15">
      <c r="A6451" s="274">
        <v>6450</v>
      </c>
      <c r="B6451" s="275" t="s">
        <v>7768</v>
      </c>
      <c r="C6451" s="275" t="s">
        <v>5812</v>
      </c>
      <c r="D6451" s="275">
        <v>0</v>
      </c>
      <c r="E6451" s="275">
        <v>100</v>
      </c>
      <c r="F6451" s="275" t="s">
        <v>458</v>
      </c>
      <c r="G6451" s="275">
        <v>1</v>
      </c>
      <c r="H6451" s="275">
        <f>Animation!H53</f>
        <v>40</v>
      </c>
      <c r="I6451" s="275" t="s">
        <v>8888</v>
      </c>
      <c r="J6451" s="275">
        <f t="shared" si="95"/>
        <v>40</v>
      </c>
      <c r="K6451" s="277"/>
    </row>
    <row r="6452" spans="1:11" x14ac:dyDescent="0.15">
      <c r="A6452" s="274">
        <v>6451</v>
      </c>
      <c r="B6452" s="275" t="s">
        <v>7769</v>
      </c>
      <c r="C6452" s="275" t="s">
        <v>5812</v>
      </c>
      <c r="D6452" s="275">
        <v>0</v>
      </c>
      <c r="E6452" s="275">
        <v>100</v>
      </c>
      <c r="F6452" s="275" t="s">
        <v>458</v>
      </c>
      <c r="G6452" s="275">
        <v>1</v>
      </c>
      <c r="H6452" s="275">
        <f>Animation!H54</f>
        <v>40</v>
      </c>
      <c r="I6452" s="275" t="s">
        <v>8889</v>
      </c>
      <c r="J6452" s="275">
        <f t="shared" ref="J6452:J6515" si="96">H6452</f>
        <v>40</v>
      </c>
      <c r="K6452" s="277"/>
    </row>
    <row r="6453" spans="1:11" x14ac:dyDescent="0.15">
      <c r="A6453" s="274">
        <v>6452</v>
      </c>
      <c r="B6453" s="275" t="s">
        <v>7770</v>
      </c>
      <c r="C6453" s="275" t="s">
        <v>5812</v>
      </c>
      <c r="D6453" s="275">
        <v>0</v>
      </c>
      <c r="E6453" s="275">
        <v>100</v>
      </c>
      <c r="F6453" s="275" t="s">
        <v>458</v>
      </c>
      <c r="G6453" s="275">
        <v>1</v>
      </c>
      <c r="H6453" s="275">
        <f>Animation!H55</f>
        <v>40</v>
      </c>
      <c r="I6453" s="275" t="s">
        <v>8890</v>
      </c>
      <c r="J6453" s="275">
        <f t="shared" si="96"/>
        <v>40</v>
      </c>
      <c r="K6453" s="277"/>
    </row>
    <row r="6454" spans="1:11" x14ac:dyDescent="0.15">
      <c r="A6454" s="274">
        <v>6453</v>
      </c>
      <c r="B6454" s="275" t="s">
        <v>7771</v>
      </c>
      <c r="C6454" s="275" t="s">
        <v>5812</v>
      </c>
      <c r="D6454" s="275">
        <v>0</v>
      </c>
      <c r="E6454" s="275">
        <v>100</v>
      </c>
      <c r="F6454" s="275" t="s">
        <v>458</v>
      </c>
      <c r="G6454" s="275">
        <v>1</v>
      </c>
      <c r="H6454" s="275">
        <f>Animation!H56</f>
        <v>40</v>
      </c>
      <c r="I6454" s="275" t="s">
        <v>8891</v>
      </c>
      <c r="J6454" s="275">
        <f t="shared" si="96"/>
        <v>40</v>
      </c>
      <c r="K6454" s="277"/>
    </row>
    <row r="6455" spans="1:11" x14ac:dyDescent="0.15">
      <c r="A6455" s="274">
        <v>6454</v>
      </c>
      <c r="B6455" s="275" t="s">
        <v>7772</v>
      </c>
      <c r="C6455" s="275" t="s">
        <v>5812</v>
      </c>
      <c r="D6455" s="275">
        <v>0</v>
      </c>
      <c r="E6455" s="275">
        <v>100</v>
      </c>
      <c r="F6455" s="275" t="s">
        <v>458</v>
      </c>
      <c r="G6455" s="275">
        <v>1</v>
      </c>
      <c r="H6455" s="275">
        <f>Animation!H57</f>
        <v>40</v>
      </c>
      <c r="I6455" s="275" t="s">
        <v>8892</v>
      </c>
      <c r="J6455" s="275">
        <f t="shared" si="96"/>
        <v>40</v>
      </c>
      <c r="K6455" s="277"/>
    </row>
    <row r="6456" spans="1:11" x14ac:dyDescent="0.15">
      <c r="A6456" s="274">
        <v>6455</v>
      </c>
      <c r="B6456" s="275" t="s">
        <v>7773</v>
      </c>
      <c r="C6456" s="275" t="s">
        <v>5812</v>
      </c>
      <c r="D6456" s="275">
        <v>0</v>
      </c>
      <c r="E6456" s="275">
        <v>100</v>
      </c>
      <c r="F6456" s="275" t="s">
        <v>458</v>
      </c>
      <c r="G6456" s="275">
        <v>1</v>
      </c>
      <c r="H6456" s="275">
        <f>Animation!H58</f>
        <v>70</v>
      </c>
      <c r="I6456" s="275" t="s">
        <v>8893</v>
      </c>
      <c r="J6456" s="275">
        <f t="shared" si="96"/>
        <v>70</v>
      </c>
      <c r="K6456" s="277"/>
    </row>
    <row r="6457" spans="1:11" x14ac:dyDescent="0.15">
      <c r="A6457" s="274">
        <v>6456</v>
      </c>
      <c r="B6457" s="275" t="s">
        <v>7774</v>
      </c>
      <c r="C6457" s="275" t="s">
        <v>5812</v>
      </c>
      <c r="D6457" s="275">
        <v>0</v>
      </c>
      <c r="E6457" s="275">
        <v>100</v>
      </c>
      <c r="F6457" s="275" t="s">
        <v>458</v>
      </c>
      <c r="G6457" s="275">
        <v>1</v>
      </c>
      <c r="H6457" s="275">
        <f>Animation!I47</f>
        <v>30</v>
      </c>
      <c r="I6457" s="275" t="s">
        <v>8894</v>
      </c>
      <c r="J6457" s="275">
        <f t="shared" si="96"/>
        <v>30</v>
      </c>
      <c r="K6457" s="277"/>
    </row>
    <row r="6458" spans="1:11" x14ac:dyDescent="0.15">
      <c r="A6458" s="274">
        <v>6457</v>
      </c>
      <c r="B6458" s="275" t="s">
        <v>7775</v>
      </c>
      <c r="C6458" s="275" t="s">
        <v>5812</v>
      </c>
      <c r="D6458" s="275">
        <v>0</v>
      </c>
      <c r="E6458" s="275">
        <v>100</v>
      </c>
      <c r="F6458" s="275" t="s">
        <v>458</v>
      </c>
      <c r="G6458" s="275">
        <v>1</v>
      </c>
      <c r="H6458" s="275">
        <f>Animation!I48</f>
        <v>30</v>
      </c>
      <c r="I6458" s="275" t="s">
        <v>8895</v>
      </c>
      <c r="J6458" s="275">
        <f t="shared" si="96"/>
        <v>30</v>
      </c>
      <c r="K6458" s="277"/>
    </row>
    <row r="6459" spans="1:11" x14ac:dyDescent="0.15">
      <c r="A6459" s="274">
        <v>6458</v>
      </c>
      <c r="B6459" s="275" t="s">
        <v>7776</v>
      </c>
      <c r="C6459" s="275" t="s">
        <v>5812</v>
      </c>
      <c r="D6459" s="275">
        <v>0</v>
      </c>
      <c r="E6459" s="275">
        <v>100</v>
      </c>
      <c r="F6459" s="275" t="s">
        <v>458</v>
      </c>
      <c r="G6459" s="275">
        <v>1</v>
      </c>
      <c r="H6459" s="275">
        <f>Animation!I49</f>
        <v>30</v>
      </c>
      <c r="I6459" s="275" t="s">
        <v>8896</v>
      </c>
      <c r="J6459" s="275">
        <f t="shared" si="96"/>
        <v>30</v>
      </c>
      <c r="K6459" s="277"/>
    </row>
    <row r="6460" spans="1:11" x14ac:dyDescent="0.15">
      <c r="A6460" s="274">
        <v>6459</v>
      </c>
      <c r="B6460" s="275" t="s">
        <v>7777</v>
      </c>
      <c r="C6460" s="275" t="s">
        <v>5812</v>
      </c>
      <c r="D6460" s="275">
        <v>0</v>
      </c>
      <c r="E6460" s="275">
        <v>100</v>
      </c>
      <c r="F6460" s="275" t="s">
        <v>458</v>
      </c>
      <c r="G6460" s="275">
        <v>1</v>
      </c>
      <c r="H6460" s="275">
        <f>Animation!I50</f>
        <v>30</v>
      </c>
      <c r="I6460" s="275" t="s">
        <v>8897</v>
      </c>
      <c r="J6460" s="275">
        <f t="shared" si="96"/>
        <v>30</v>
      </c>
      <c r="K6460" s="277"/>
    </row>
    <row r="6461" spans="1:11" x14ac:dyDescent="0.15">
      <c r="A6461" s="274">
        <v>6460</v>
      </c>
      <c r="B6461" s="275" t="s">
        <v>7778</v>
      </c>
      <c r="C6461" s="275" t="s">
        <v>5812</v>
      </c>
      <c r="D6461" s="275">
        <v>0</v>
      </c>
      <c r="E6461" s="275">
        <v>100</v>
      </c>
      <c r="F6461" s="275" t="s">
        <v>458</v>
      </c>
      <c r="G6461" s="275">
        <v>1</v>
      </c>
      <c r="H6461" s="275">
        <f>Animation!I51</f>
        <v>30</v>
      </c>
      <c r="I6461" s="275" t="s">
        <v>8898</v>
      </c>
      <c r="J6461" s="275">
        <f t="shared" si="96"/>
        <v>30</v>
      </c>
      <c r="K6461" s="277"/>
    </row>
    <row r="6462" spans="1:11" x14ac:dyDescent="0.15">
      <c r="A6462" s="274">
        <v>6461</v>
      </c>
      <c r="B6462" s="275" t="s">
        <v>7779</v>
      </c>
      <c r="C6462" s="275" t="s">
        <v>5812</v>
      </c>
      <c r="D6462" s="275">
        <v>0</v>
      </c>
      <c r="E6462" s="275">
        <v>100</v>
      </c>
      <c r="F6462" s="275" t="s">
        <v>458</v>
      </c>
      <c r="G6462" s="275">
        <v>1</v>
      </c>
      <c r="H6462" s="275">
        <f>Animation!I52</f>
        <v>30</v>
      </c>
      <c r="I6462" s="275" t="s">
        <v>8899</v>
      </c>
      <c r="J6462" s="275">
        <f t="shared" si="96"/>
        <v>30</v>
      </c>
      <c r="K6462" s="277"/>
    </row>
    <row r="6463" spans="1:11" x14ac:dyDescent="0.15">
      <c r="A6463" s="274">
        <v>6462</v>
      </c>
      <c r="B6463" s="275" t="s">
        <v>7780</v>
      </c>
      <c r="C6463" s="275" t="s">
        <v>5812</v>
      </c>
      <c r="D6463" s="275">
        <v>0</v>
      </c>
      <c r="E6463" s="275">
        <v>100</v>
      </c>
      <c r="F6463" s="275" t="s">
        <v>458</v>
      </c>
      <c r="G6463" s="275">
        <v>1</v>
      </c>
      <c r="H6463" s="275">
        <f>Animation!I53</f>
        <v>30</v>
      </c>
      <c r="I6463" s="275" t="s">
        <v>8900</v>
      </c>
      <c r="J6463" s="275">
        <f t="shared" si="96"/>
        <v>30</v>
      </c>
      <c r="K6463" s="277"/>
    </row>
    <row r="6464" spans="1:11" x14ac:dyDescent="0.15">
      <c r="A6464" s="274">
        <v>6463</v>
      </c>
      <c r="B6464" s="275" t="s">
        <v>7781</v>
      </c>
      <c r="C6464" s="275" t="s">
        <v>5812</v>
      </c>
      <c r="D6464" s="275">
        <v>0</v>
      </c>
      <c r="E6464" s="275">
        <v>100</v>
      </c>
      <c r="F6464" s="275" t="s">
        <v>458</v>
      </c>
      <c r="G6464" s="275">
        <v>1</v>
      </c>
      <c r="H6464" s="275">
        <f>Animation!I54</f>
        <v>30</v>
      </c>
      <c r="I6464" s="275" t="s">
        <v>8901</v>
      </c>
      <c r="J6464" s="275">
        <f t="shared" si="96"/>
        <v>30</v>
      </c>
      <c r="K6464" s="277"/>
    </row>
    <row r="6465" spans="1:11" x14ac:dyDescent="0.15">
      <c r="A6465" s="274">
        <v>6464</v>
      </c>
      <c r="B6465" s="275" t="s">
        <v>7782</v>
      </c>
      <c r="C6465" s="275" t="s">
        <v>5812</v>
      </c>
      <c r="D6465" s="275">
        <v>0</v>
      </c>
      <c r="E6465" s="275">
        <v>100</v>
      </c>
      <c r="F6465" s="275" t="s">
        <v>458</v>
      </c>
      <c r="G6465" s="275">
        <v>1</v>
      </c>
      <c r="H6465" s="275">
        <f>Animation!I55</f>
        <v>30</v>
      </c>
      <c r="I6465" s="275" t="s">
        <v>8902</v>
      </c>
      <c r="J6465" s="275">
        <f t="shared" si="96"/>
        <v>30</v>
      </c>
      <c r="K6465" s="277"/>
    </row>
    <row r="6466" spans="1:11" x14ac:dyDescent="0.15">
      <c r="A6466" s="274">
        <v>6465</v>
      </c>
      <c r="B6466" s="275" t="s">
        <v>7783</v>
      </c>
      <c r="C6466" s="275" t="s">
        <v>5812</v>
      </c>
      <c r="D6466" s="275">
        <v>0</v>
      </c>
      <c r="E6466" s="275">
        <v>100</v>
      </c>
      <c r="F6466" s="275" t="s">
        <v>458</v>
      </c>
      <c r="G6466" s="275">
        <v>1</v>
      </c>
      <c r="H6466" s="275">
        <f>Animation!I56</f>
        <v>30</v>
      </c>
      <c r="I6466" s="275" t="s">
        <v>8903</v>
      </c>
      <c r="J6466" s="275">
        <f t="shared" si="96"/>
        <v>30</v>
      </c>
      <c r="K6466" s="277"/>
    </row>
    <row r="6467" spans="1:11" x14ac:dyDescent="0.15">
      <c r="A6467" s="274">
        <v>6466</v>
      </c>
      <c r="B6467" s="275" t="s">
        <v>7784</v>
      </c>
      <c r="C6467" s="275" t="s">
        <v>5812</v>
      </c>
      <c r="D6467" s="275">
        <v>0</v>
      </c>
      <c r="E6467" s="275">
        <v>100</v>
      </c>
      <c r="F6467" s="275" t="s">
        <v>458</v>
      </c>
      <c r="G6467" s="275">
        <v>1</v>
      </c>
      <c r="H6467" s="275">
        <f>Animation!I57</f>
        <v>30</v>
      </c>
      <c r="I6467" s="275" t="s">
        <v>8904</v>
      </c>
      <c r="J6467" s="275">
        <f t="shared" si="96"/>
        <v>30</v>
      </c>
      <c r="K6467" s="277"/>
    </row>
    <row r="6468" spans="1:11" x14ac:dyDescent="0.15">
      <c r="A6468" s="274">
        <v>6467</v>
      </c>
      <c r="B6468" s="275" t="s">
        <v>7785</v>
      </c>
      <c r="C6468" s="275" t="s">
        <v>5812</v>
      </c>
      <c r="D6468" s="275">
        <v>0</v>
      </c>
      <c r="E6468" s="275">
        <v>100</v>
      </c>
      <c r="F6468" s="275" t="s">
        <v>458</v>
      </c>
      <c r="G6468" s="275">
        <v>1</v>
      </c>
      <c r="H6468" s="275">
        <f>Animation!I58</f>
        <v>80</v>
      </c>
      <c r="I6468" s="275" t="s">
        <v>8905</v>
      </c>
      <c r="J6468" s="275">
        <f t="shared" si="96"/>
        <v>80</v>
      </c>
      <c r="K6468" s="277"/>
    </row>
    <row r="6469" spans="1:11" x14ac:dyDescent="0.15">
      <c r="A6469" s="274">
        <v>6468</v>
      </c>
      <c r="B6469" s="275" t="s">
        <v>7786</v>
      </c>
      <c r="C6469" s="275" t="s">
        <v>5812</v>
      </c>
      <c r="D6469" s="275">
        <v>0</v>
      </c>
      <c r="E6469" s="275">
        <v>100</v>
      </c>
      <c r="F6469" s="275" t="s">
        <v>458</v>
      </c>
      <c r="G6469" s="275">
        <v>1</v>
      </c>
      <c r="H6469" s="275">
        <f>Animation!J47</f>
        <v>20</v>
      </c>
      <c r="I6469" s="275" t="s">
        <v>8906</v>
      </c>
      <c r="J6469" s="275">
        <f t="shared" si="96"/>
        <v>20</v>
      </c>
      <c r="K6469" s="277"/>
    </row>
    <row r="6470" spans="1:11" x14ac:dyDescent="0.15">
      <c r="A6470" s="274">
        <v>6469</v>
      </c>
      <c r="B6470" s="275" t="s">
        <v>7787</v>
      </c>
      <c r="C6470" s="275" t="s">
        <v>5812</v>
      </c>
      <c r="D6470" s="275">
        <v>0</v>
      </c>
      <c r="E6470" s="275">
        <v>100</v>
      </c>
      <c r="F6470" s="275" t="s">
        <v>458</v>
      </c>
      <c r="G6470" s="275">
        <v>1</v>
      </c>
      <c r="H6470" s="275">
        <f>Animation!J48</f>
        <v>20</v>
      </c>
      <c r="I6470" s="275" t="s">
        <v>8907</v>
      </c>
      <c r="J6470" s="275">
        <f t="shared" si="96"/>
        <v>20</v>
      </c>
      <c r="K6470" s="277"/>
    </row>
    <row r="6471" spans="1:11" x14ac:dyDescent="0.15">
      <c r="A6471" s="274">
        <v>6470</v>
      </c>
      <c r="B6471" s="275" t="s">
        <v>7788</v>
      </c>
      <c r="C6471" s="275" t="s">
        <v>5812</v>
      </c>
      <c r="D6471" s="275">
        <v>0</v>
      </c>
      <c r="E6471" s="275">
        <v>100</v>
      </c>
      <c r="F6471" s="275" t="s">
        <v>458</v>
      </c>
      <c r="G6471" s="275">
        <v>1</v>
      </c>
      <c r="H6471" s="275">
        <f>Animation!J49</f>
        <v>20</v>
      </c>
      <c r="I6471" s="275" t="s">
        <v>8908</v>
      </c>
      <c r="J6471" s="275">
        <f t="shared" si="96"/>
        <v>20</v>
      </c>
      <c r="K6471" s="277"/>
    </row>
    <row r="6472" spans="1:11" x14ac:dyDescent="0.15">
      <c r="A6472" s="274">
        <v>6471</v>
      </c>
      <c r="B6472" s="275" t="s">
        <v>7789</v>
      </c>
      <c r="C6472" s="275" t="s">
        <v>5812</v>
      </c>
      <c r="D6472" s="275">
        <v>0</v>
      </c>
      <c r="E6472" s="275">
        <v>100</v>
      </c>
      <c r="F6472" s="275" t="s">
        <v>458</v>
      </c>
      <c r="G6472" s="275">
        <v>1</v>
      </c>
      <c r="H6472" s="275">
        <f>Animation!J50</f>
        <v>20</v>
      </c>
      <c r="I6472" s="275" t="s">
        <v>8909</v>
      </c>
      <c r="J6472" s="275">
        <f t="shared" si="96"/>
        <v>20</v>
      </c>
      <c r="K6472" s="277"/>
    </row>
    <row r="6473" spans="1:11" x14ac:dyDescent="0.15">
      <c r="A6473" s="274">
        <v>6472</v>
      </c>
      <c r="B6473" s="275" t="s">
        <v>7790</v>
      </c>
      <c r="C6473" s="275" t="s">
        <v>5812</v>
      </c>
      <c r="D6473" s="275">
        <v>0</v>
      </c>
      <c r="E6473" s="275">
        <v>100</v>
      </c>
      <c r="F6473" s="275" t="s">
        <v>458</v>
      </c>
      <c r="G6473" s="275">
        <v>1</v>
      </c>
      <c r="H6473" s="275">
        <f>Animation!J51</f>
        <v>20</v>
      </c>
      <c r="I6473" s="275" t="s">
        <v>8910</v>
      </c>
      <c r="J6473" s="275">
        <f t="shared" si="96"/>
        <v>20</v>
      </c>
      <c r="K6473" s="277"/>
    </row>
    <row r="6474" spans="1:11" x14ac:dyDescent="0.15">
      <c r="A6474" s="274">
        <v>6473</v>
      </c>
      <c r="B6474" s="275" t="s">
        <v>7791</v>
      </c>
      <c r="C6474" s="275" t="s">
        <v>5812</v>
      </c>
      <c r="D6474" s="275">
        <v>0</v>
      </c>
      <c r="E6474" s="275">
        <v>100</v>
      </c>
      <c r="F6474" s="275" t="s">
        <v>458</v>
      </c>
      <c r="G6474" s="275">
        <v>1</v>
      </c>
      <c r="H6474" s="275">
        <f>Animation!J52</f>
        <v>20</v>
      </c>
      <c r="I6474" s="275" t="s">
        <v>8911</v>
      </c>
      <c r="J6474" s="275">
        <f t="shared" si="96"/>
        <v>20</v>
      </c>
      <c r="K6474" s="277"/>
    </row>
    <row r="6475" spans="1:11" x14ac:dyDescent="0.15">
      <c r="A6475" s="274">
        <v>6474</v>
      </c>
      <c r="B6475" s="275" t="s">
        <v>7792</v>
      </c>
      <c r="C6475" s="275" t="s">
        <v>5812</v>
      </c>
      <c r="D6475" s="275">
        <v>0</v>
      </c>
      <c r="E6475" s="275">
        <v>100</v>
      </c>
      <c r="F6475" s="275" t="s">
        <v>458</v>
      </c>
      <c r="G6475" s="275">
        <v>1</v>
      </c>
      <c r="H6475" s="275">
        <f>Animation!J53</f>
        <v>20</v>
      </c>
      <c r="I6475" s="275" t="s">
        <v>8912</v>
      </c>
      <c r="J6475" s="275">
        <f t="shared" si="96"/>
        <v>20</v>
      </c>
      <c r="K6475" s="277"/>
    </row>
    <row r="6476" spans="1:11" x14ac:dyDescent="0.15">
      <c r="A6476" s="274">
        <v>6475</v>
      </c>
      <c r="B6476" s="275" t="s">
        <v>7793</v>
      </c>
      <c r="C6476" s="275" t="s">
        <v>5812</v>
      </c>
      <c r="D6476" s="275">
        <v>0</v>
      </c>
      <c r="E6476" s="275">
        <v>100</v>
      </c>
      <c r="F6476" s="275" t="s">
        <v>458</v>
      </c>
      <c r="G6476" s="275">
        <v>1</v>
      </c>
      <c r="H6476" s="275">
        <f>Animation!J54</f>
        <v>20</v>
      </c>
      <c r="I6476" s="275" t="s">
        <v>8913</v>
      </c>
      <c r="J6476" s="275">
        <f t="shared" si="96"/>
        <v>20</v>
      </c>
      <c r="K6476" s="277"/>
    </row>
    <row r="6477" spans="1:11" x14ac:dyDescent="0.15">
      <c r="A6477" s="274">
        <v>6476</v>
      </c>
      <c r="B6477" s="275" t="s">
        <v>7794</v>
      </c>
      <c r="C6477" s="275" t="s">
        <v>5812</v>
      </c>
      <c r="D6477" s="275">
        <v>0</v>
      </c>
      <c r="E6477" s="275">
        <v>100</v>
      </c>
      <c r="F6477" s="275" t="s">
        <v>458</v>
      </c>
      <c r="G6477" s="275">
        <v>1</v>
      </c>
      <c r="H6477" s="275">
        <f>Animation!J55</f>
        <v>20</v>
      </c>
      <c r="I6477" s="275" t="s">
        <v>8914</v>
      </c>
      <c r="J6477" s="275">
        <f t="shared" si="96"/>
        <v>20</v>
      </c>
      <c r="K6477" s="277"/>
    </row>
    <row r="6478" spans="1:11" x14ac:dyDescent="0.15">
      <c r="A6478" s="274">
        <v>6477</v>
      </c>
      <c r="B6478" s="275" t="s">
        <v>7795</v>
      </c>
      <c r="C6478" s="275" t="s">
        <v>5812</v>
      </c>
      <c r="D6478" s="275">
        <v>0</v>
      </c>
      <c r="E6478" s="275">
        <v>100</v>
      </c>
      <c r="F6478" s="275" t="s">
        <v>458</v>
      </c>
      <c r="G6478" s="275">
        <v>1</v>
      </c>
      <c r="H6478" s="275">
        <f>Animation!J56</f>
        <v>20</v>
      </c>
      <c r="I6478" s="275" t="s">
        <v>8915</v>
      </c>
      <c r="J6478" s="275">
        <f t="shared" si="96"/>
        <v>20</v>
      </c>
      <c r="K6478" s="277"/>
    </row>
    <row r="6479" spans="1:11" x14ac:dyDescent="0.15">
      <c r="A6479" s="274">
        <v>6478</v>
      </c>
      <c r="B6479" s="275" t="s">
        <v>7796</v>
      </c>
      <c r="C6479" s="275" t="s">
        <v>5812</v>
      </c>
      <c r="D6479" s="275">
        <v>0</v>
      </c>
      <c r="E6479" s="275">
        <v>100</v>
      </c>
      <c r="F6479" s="275" t="s">
        <v>458</v>
      </c>
      <c r="G6479" s="275">
        <v>1</v>
      </c>
      <c r="H6479" s="275">
        <f>Animation!J57</f>
        <v>20</v>
      </c>
      <c r="I6479" s="275" t="s">
        <v>8916</v>
      </c>
      <c r="J6479" s="275">
        <f t="shared" si="96"/>
        <v>20</v>
      </c>
      <c r="K6479" s="277"/>
    </row>
    <row r="6480" spans="1:11" x14ac:dyDescent="0.15">
      <c r="A6480" s="274">
        <v>6479</v>
      </c>
      <c r="B6480" s="275" t="s">
        <v>7797</v>
      </c>
      <c r="C6480" s="275" t="s">
        <v>5812</v>
      </c>
      <c r="D6480" s="275">
        <v>0</v>
      </c>
      <c r="E6480" s="275">
        <v>100</v>
      </c>
      <c r="F6480" s="275" t="s">
        <v>458</v>
      </c>
      <c r="G6480" s="275">
        <v>1</v>
      </c>
      <c r="H6480" s="275">
        <f>Animation!J58</f>
        <v>90</v>
      </c>
      <c r="I6480" s="275" t="s">
        <v>8917</v>
      </c>
      <c r="J6480" s="275">
        <f t="shared" si="96"/>
        <v>90</v>
      </c>
      <c r="K6480" s="277"/>
    </row>
    <row r="6481" spans="1:11" x14ac:dyDescent="0.15">
      <c r="A6481" s="274">
        <v>6480</v>
      </c>
      <c r="B6481" s="275" t="s">
        <v>7798</v>
      </c>
      <c r="C6481" s="275" t="s">
        <v>5812</v>
      </c>
      <c r="D6481" s="275">
        <v>0</v>
      </c>
      <c r="E6481" s="275">
        <v>100</v>
      </c>
      <c r="F6481" s="275" t="s">
        <v>458</v>
      </c>
      <c r="G6481" s="275">
        <v>1</v>
      </c>
      <c r="H6481" s="275">
        <f>Animation!K47</f>
        <v>10</v>
      </c>
      <c r="I6481" s="275" t="s">
        <v>8918</v>
      </c>
      <c r="J6481" s="275">
        <f t="shared" si="96"/>
        <v>10</v>
      </c>
      <c r="K6481" s="277"/>
    </row>
    <row r="6482" spans="1:11" x14ac:dyDescent="0.15">
      <c r="A6482" s="274">
        <v>6481</v>
      </c>
      <c r="B6482" s="275" t="s">
        <v>7799</v>
      </c>
      <c r="C6482" s="275" t="s">
        <v>5812</v>
      </c>
      <c r="D6482" s="275">
        <v>0</v>
      </c>
      <c r="E6482" s="275">
        <v>100</v>
      </c>
      <c r="F6482" s="275" t="s">
        <v>458</v>
      </c>
      <c r="G6482" s="275">
        <v>1</v>
      </c>
      <c r="H6482" s="275">
        <f>Animation!K48</f>
        <v>10</v>
      </c>
      <c r="I6482" s="275" t="s">
        <v>8919</v>
      </c>
      <c r="J6482" s="275">
        <f t="shared" si="96"/>
        <v>10</v>
      </c>
      <c r="K6482" s="277"/>
    </row>
    <row r="6483" spans="1:11" x14ac:dyDescent="0.15">
      <c r="A6483" s="274">
        <v>6482</v>
      </c>
      <c r="B6483" s="275" t="s">
        <v>7800</v>
      </c>
      <c r="C6483" s="275" t="s">
        <v>5812</v>
      </c>
      <c r="D6483" s="275">
        <v>0</v>
      </c>
      <c r="E6483" s="275">
        <v>100</v>
      </c>
      <c r="F6483" s="275" t="s">
        <v>458</v>
      </c>
      <c r="G6483" s="275">
        <v>1</v>
      </c>
      <c r="H6483" s="275">
        <f>Animation!K49</f>
        <v>10</v>
      </c>
      <c r="I6483" s="275" t="s">
        <v>8920</v>
      </c>
      <c r="J6483" s="275">
        <f t="shared" si="96"/>
        <v>10</v>
      </c>
      <c r="K6483" s="277"/>
    </row>
    <row r="6484" spans="1:11" x14ac:dyDescent="0.15">
      <c r="A6484" s="274">
        <v>6483</v>
      </c>
      <c r="B6484" s="275" t="s">
        <v>7801</v>
      </c>
      <c r="C6484" s="275" t="s">
        <v>5812</v>
      </c>
      <c r="D6484" s="275">
        <v>0</v>
      </c>
      <c r="E6484" s="275">
        <v>100</v>
      </c>
      <c r="F6484" s="275" t="s">
        <v>458</v>
      </c>
      <c r="G6484" s="275">
        <v>1</v>
      </c>
      <c r="H6484" s="275">
        <f>Animation!K50</f>
        <v>10</v>
      </c>
      <c r="I6484" s="275" t="s">
        <v>8921</v>
      </c>
      <c r="J6484" s="275">
        <f t="shared" si="96"/>
        <v>10</v>
      </c>
      <c r="K6484" s="277"/>
    </row>
    <row r="6485" spans="1:11" x14ac:dyDescent="0.15">
      <c r="A6485" s="274">
        <v>6484</v>
      </c>
      <c r="B6485" s="275" t="s">
        <v>7802</v>
      </c>
      <c r="C6485" s="275" t="s">
        <v>5812</v>
      </c>
      <c r="D6485" s="275">
        <v>0</v>
      </c>
      <c r="E6485" s="275">
        <v>100</v>
      </c>
      <c r="F6485" s="275" t="s">
        <v>458</v>
      </c>
      <c r="G6485" s="275">
        <v>1</v>
      </c>
      <c r="H6485" s="275">
        <f>Animation!K51</f>
        <v>10</v>
      </c>
      <c r="I6485" s="275" t="s">
        <v>8922</v>
      </c>
      <c r="J6485" s="275">
        <f t="shared" si="96"/>
        <v>10</v>
      </c>
      <c r="K6485" s="277"/>
    </row>
    <row r="6486" spans="1:11" x14ac:dyDescent="0.15">
      <c r="A6486" s="274">
        <v>6485</v>
      </c>
      <c r="B6486" s="275" t="s">
        <v>7803</v>
      </c>
      <c r="C6486" s="275" t="s">
        <v>5812</v>
      </c>
      <c r="D6486" s="275">
        <v>0</v>
      </c>
      <c r="E6486" s="275">
        <v>100</v>
      </c>
      <c r="F6486" s="275" t="s">
        <v>458</v>
      </c>
      <c r="G6486" s="275">
        <v>1</v>
      </c>
      <c r="H6486" s="275">
        <f>Animation!K52</f>
        <v>10</v>
      </c>
      <c r="I6486" s="275" t="s">
        <v>8923</v>
      </c>
      <c r="J6486" s="275">
        <f t="shared" si="96"/>
        <v>10</v>
      </c>
      <c r="K6486" s="277"/>
    </row>
    <row r="6487" spans="1:11" x14ac:dyDescent="0.15">
      <c r="A6487" s="274">
        <v>6486</v>
      </c>
      <c r="B6487" s="275" t="s">
        <v>7804</v>
      </c>
      <c r="C6487" s="275" t="s">
        <v>5812</v>
      </c>
      <c r="D6487" s="275">
        <v>0</v>
      </c>
      <c r="E6487" s="275">
        <v>100</v>
      </c>
      <c r="F6487" s="275" t="s">
        <v>458</v>
      </c>
      <c r="G6487" s="275">
        <v>1</v>
      </c>
      <c r="H6487" s="275">
        <f>Animation!K53</f>
        <v>10</v>
      </c>
      <c r="I6487" s="275" t="s">
        <v>8924</v>
      </c>
      <c r="J6487" s="275">
        <f t="shared" si="96"/>
        <v>10</v>
      </c>
      <c r="K6487" s="277"/>
    </row>
    <row r="6488" spans="1:11" x14ac:dyDescent="0.15">
      <c r="A6488" s="274">
        <v>6487</v>
      </c>
      <c r="B6488" s="275" t="s">
        <v>7805</v>
      </c>
      <c r="C6488" s="275" t="s">
        <v>5812</v>
      </c>
      <c r="D6488" s="275">
        <v>0</v>
      </c>
      <c r="E6488" s="275">
        <v>100</v>
      </c>
      <c r="F6488" s="275" t="s">
        <v>458</v>
      </c>
      <c r="G6488" s="275">
        <v>1</v>
      </c>
      <c r="H6488" s="275">
        <f>Animation!K54</f>
        <v>10</v>
      </c>
      <c r="I6488" s="275" t="s">
        <v>8925</v>
      </c>
      <c r="J6488" s="275">
        <f t="shared" si="96"/>
        <v>10</v>
      </c>
      <c r="K6488" s="277"/>
    </row>
    <row r="6489" spans="1:11" x14ac:dyDescent="0.15">
      <c r="A6489" s="274">
        <v>6488</v>
      </c>
      <c r="B6489" s="275" t="s">
        <v>7806</v>
      </c>
      <c r="C6489" s="275" t="s">
        <v>5812</v>
      </c>
      <c r="D6489" s="275">
        <v>0</v>
      </c>
      <c r="E6489" s="275">
        <v>100</v>
      </c>
      <c r="F6489" s="275" t="s">
        <v>458</v>
      </c>
      <c r="G6489" s="275">
        <v>1</v>
      </c>
      <c r="H6489" s="275">
        <f>Animation!K55</f>
        <v>10</v>
      </c>
      <c r="I6489" s="275" t="s">
        <v>8926</v>
      </c>
      <c r="J6489" s="275">
        <f t="shared" si="96"/>
        <v>10</v>
      </c>
      <c r="K6489" s="277"/>
    </row>
    <row r="6490" spans="1:11" x14ac:dyDescent="0.15">
      <c r="A6490" s="274">
        <v>6489</v>
      </c>
      <c r="B6490" s="275" t="s">
        <v>7807</v>
      </c>
      <c r="C6490" s="275" t="s">
        <v>5812</v>
      </c>
      <c r="D6490" s="275">
        <v>0</v>
      </c>
      <c r="E6490" s="275">
        <v>100</v>
      </c>
      <c r="F6490" s="275" t="s">
        <v>458</v>
      </c>
      <c r="G6490" s="275">
        <v>1</v>
      </c>
      <c r="H6490" s="275">
        <f>Animation!K56</f>
        <v>10</v>
      </c>
      <c r="I6490" s="275" t="s">
        <v>8927</v>
      </c>
      <c r="J6490" s="275">
        <f t="shared" si="96"/>
        <v>10</v>
      </c>
      <c r="K6490" s="277"/>
    </row>
    <row r="6491" spans="1:11" x14ac:dyDescent="0.15">
      <c r="A6491" s="274">
        <v>6490</v>
      </c>
      <c r="B6491" s="275" t="s">
        <v>7808</v>
      </c>
      <c r="C6491" s="275" t="s">
        <v>5812</v>
      </c>
      <c r="D6491" s="275">
        <v>0</v>
      </c>
      <c r="E6491" s="275">
        <v>100</v>
      </c>
      <c r="F6491" s="275" t="s">
        <v>458</v>
      </c>
      <c r="G6491" s="275">
        <v>1</v>
      </c>
      <c r="H6491" s="275">
        <f>Animation!K57</f>
        <v>10</v>
      </c>
      <c r="I6491" s="275" t="s">
        <v>8928</v>
      </c>
      <c r="J6491" s="275">
        <f t="shared" si="96"/>
        <v>10</v>
      </c>
      <c r="K6491" s="277"/>
    </row>
    <row r="6492" spans="1:11" x14ac:dyDescent="0.15">
      <c r="A6492" s="274">
        <v>6491</v>
      </c>
      <c r="B6492" s="275" t="s">
        <v>7809</v>
      </c>
      <c r="C6492" s="275" t="s">
        <v>5812</v>
      </c>
      <c r="D6492" s="275">
        <v>0</v>
      </c>
      <c r="E6492" s="275">
        <v>100</v>
      </c>
      <c r="F6492" s="275" t="s">
        <v>458</v>
      </c>
      <c r="G6492" s="275">
        <v>1</v>
      </c>
      <c r="H6492" s="275">
        <f>Animation!K58</f>
        <v>100</v>
      </c>
      <c r="I6492" s="275" t="s">
        <v>8929</v>
      </c>
      <c r="J6492" s="275">
        <f t="shared" si="96"/>
        <v>100</v>
      </c>
      <c r="K6492" s="277"/>
    </row>
    <row r="6493" spans="1:11" x14ac:dyDescent="0.15">
      <c r="A6493" s="274">
        <v>6492</v>
      </c>
      <c r="B6493" s="275" t="s">
        <v>7810</v>
      </c>
      <c r="C6493" s="275" t="s">
        <v>5812</v>
      </c>
      <c r="D6493" s="275">
        <v>0</v>
      </c>
      <c r="E6493" s="275">
        <v>100</v>
      </c>
      <c r="F6493" s="275" t="s">
        <v>458</v>
      </c>
      <c r="G6493" s="275">
        <v>1</v>
      </c>
      <c r="H6493" s="275">
        <f>Animation!L47</f>
        <v>10</v>
      </c>
      <c r="I6493" s="275" t="s">
        <v>8930</v>
      </c>
      <c r="J6493" s="275">
        <f t="shared" si="96"/>
        <v>10</v>
      </c>
      <c r="K6493" s="277"/>
    </row>
    <row r="6494" spans="1:11" x14ac:dyDescent="0.15">
      <c r="A6494" s="274">
        <v>6493</v>
      </c>
      <c r="B6494" s="275" t="s">
        <v>7811</v>
      </c>
      <c r="C6494" s="275" t="s">
        <v>5812</v>
      </c>
      <c r="D6494" s="275">
        <v>0</v>
      </c>
      <c r="E6494" s="275">
        <v>100</v>
      </c>
      <c r="F6494" s="275" t="s">
        <v>458</v>
      </c>
      <c r="G6494" s="275">
        <v>1</v>
      </c>
      <c r="H6494" s="275">
        <f>Animation!L48</f>
        <v>10</v>
      </c>
      <c r="I6494" s="275" t="s">
        <v>8931</v>
      </c>
      <c r="J6494" s="275">
        <f t="shared" si="96"/>
        <v>10</v>
      </c>
      <c r="K6494" s="277"/>
    </row>
    <row r="6495" spans="1:11" x14ac:dyDescent="0.15">
      <c r="A6495" s="274">
        <v>6494</v>
      </c>
      <c r="B6495" s="275" t="s">
        <v>7812</v>
      </c>
      <c r="C6495" s="275" t="s">
        <v>5812</v>
      </c>
      <c r="D6495" s="275">
        <v>0</v>
      </c>
      <c r="E6495" s="275">
        <v>100</v>
      </c>
      <c r="F6495" s="275" t="s">
        <v>458</v>
      </c>
      <c r="G6495" s="275">
        <v>1</v>
      </c>
      <c r="H6495" s="275">
        <f>Animation!L49</f>
        <v>10</v>
      </c>
      <c r="I6495" s="275" t="s">
        <v>8932</v>
      </c>
      <c r="J6495" s="275">
        <f t="shared" si="96"/>
        <v>10</v>
      </c>
      <c r="K6495" s="277"/>
    </row>
    <row r="6496" spans="1:11" x14ac:dyDescent="0.15">
      <c r="A6496" s="274">
        <v>6495</v>
      </c>
      <c r="B6496" s="275" t="s">
        <v>7813</v>
      </c>
      <c r="C6496" s="275" t="s">
        <v>5812</v>
      </c>
      <c r="D6496" s="275">
        <v>0</v>
      </c>
      <c r="E6496" s="275">
        <v>100</v>
      </c>
      <c r="F6496" s="275" t="s">
        <v>458</v>
      </c>
      <c r="G6496" s="275">
        <v>1</v>
      </c>
      <c r="H6496" s="275">
        <f>Animation!L50</f>
        <v>10</v>
      </c>
      <c r="I6496" s="275" t="s">
        <v>8933</v>
      </c>
      <c r="J6496" s="275">
        <f t="shared" si="96"/>
        <v>10</v>
      </c>
      <c r="K6496" s="277"/>
    </row>
    <row r="6497" spans="1:11" x14ac:dyDescent="0.15">
      <c r="A6497" s="274">
        <v>6496</v>
      </c>
      <c r="B6497" s="275" t="s">
        <v>7814</v>
      </c>
      <c r="C6497" s="275" t="s">
        <v>5812</v>
      </c>
      <c r="D6497" s="275">
        <v>0</v>
      </c>
      <c r="E6497" s="275">
        <v>100</v>
      </c>
      <c r="F6497" s="275" t="s">
        <v>458</v>
      </c>
      <c r="G6497" s="275">
        <v>1</v>
      </c>
      <c r="H6497" s="275">
        <f>Animation!L51</f>
        <v>10</v>
      </c>
      <c r="I6497" s="275" t="s">
        <v>8934</v>
      </c>
      <c r="J6497" s="275">
        <f t="shared" si="96"/>
        <v>10</v>
      </c>
      <c r="K6497" s="277"/>
    </row>
    <row r="6498" spans="1:11" x14ac:dyDescent="0.15">
      <c r="A6498" s="274">
        <v>6497</v>
      </c>
      <c r="B6498" s="275" t="s">
        <v>7815</v>
      </c>
      <c r="C6498" s="275" t="s">
        <v>5812</v>
      </c>
      <c r="D6498" s="275">
        <v>0</v>
      </c>
      <c r="E6498" s="275">
        <v>100</v>
      </c>
      <c r="F6498" s="275" t="s">
        <v>458</v>
      </c>
      <c r="G6498" s="275">
        <v>1</v>
      </c>
      <c r="H6498" s="275">
        <f>Animation!L52</f>
        <v>10</v>
      </c>
      <c r="I6498" s="275" t="s">
        <v>8935</v>
      </c>
      <c r="J6498" s="275">
        <f t="shared" si="96"/>
        <v>10</v>
      </c>
      <c r="K6498" s="277"/>
    </row>
    <row r="6499" spans="1:11" x14ac:dyDescent="0.15">
      <c r="A6499" s="274">
        <v>6498</v>
      </c>
      <c r="B6499" s="275" t="s">
        <v>7816</v>
      </c>
      <c r="C6499" s="275" t="s">
        <v>5812</v>
      </c>
      <c r="D6499" s="275">
        <v>0</v>
      </c>
      <c r="E6499" s="275">
        <v>100</v>
      </c>
      <c r="F6499" s="275" t="s">
        <v>458</v>
      </c>
      <c r="G6499" s="275">
        <v>1</v>
      </c>
      <c r="H6499" s="275">
        <f>Animation!L53</f>
        <v>10</v>
      </c>
      <c r="I6499" s="275" t="s">
        <v>8936</v>
      </c>
      <c r="J6499" s="275">
        <f t="shared" si="96"/>
        <v>10</v>
      </c>
      <c r="K6499" s="277"/>
    </row>
    <row r="6500" spans="1:11" x14ac:dyDescent="0.15">
      <c r="A6500" s="274">
        <v>6499</v>
      </c>
      <c r="B6500" s="275" t="s">
        <v>7817</v>
      </c>
      <c r="C6500" s="275" t="s">
        <v>5812</v>
      </c>
      <c r="D6500" s="275">
        <v>0</v>
      </c>
      <c r="E6500" s="275">
        <v>100</v>
      </c>
      <c r="F6500" s="275" t="s">
        <v>458</v>
      </c>
      <c r="G6500" s="275">
        <v>1</v>
      </c>
      <c r="H6500" s="275">
        <f>Animation!L54</f>
        <v>10</v>
      </c>
      <c r="I6500" s="275" t="s">
        <v>8937</v>
      </c>
      <c r="J6500" s="275">
        <f t="shared" si="96"/>
        <v>10</v>
      </c>
      <c r="K6500" s="277"/>
    </row>
    <row r="6501" spans="1:11" x14ac:dyDescent="0.15">
      <c r="A6501" s="274">
        <v>6500</v>
      </c>
      <c r="B6501" s="275" t="s">
        <v>7818</v>
      </c>
      <c r="C6501" s="275" t="s">
        <v>5812</v>
      </c>
      <c r="D6501" s="275">
        <v>0</v>
      </c>
      <c r="E6501" s="275">
        <v>100</v>
      </c>
      <c r="F6501" s="275" t="s">
        <v>458</v>
      </c>
      <c r="G6501" s="275">
        <v>1</v>
      </c>
      <c r="H6501" s="275">
        <f>Animation!L55</f>
        <v>10</v>
      </c>
      <c r="I6501" s="275" t="s">
        <v>8938</v>
      </c>
      <c r="J6501" s="275">
        <f t="shared" si="96"/>
        <v>10</v>
      </c>
      <c r="K6501" s="277"/>
    </row>
    <row r="6502" spans="1:11" x14ac:dyDescent="0.15">
      <c r="A6502" s="274">
        <v>6501</v>
      </c>
      <c r="B6502" s="275" t="s">
        <v>7819</v>
      </c>
      <c r="C6502" s="275" t="s">
        <v>5812</v>
      </c>
      <c r="D6502" s="275">
        <v>0</v>
      </c>
      <c r="E6502" s="275">
        <v>100</v>
      </c>
      <c r="F6502" s="275" t="s">
        <v>458</v>
      </c>
      <c r="G6502" s="275">
        <v>1</v>
      </c>
      <c r="H6502" s="275">
        <f>Animation!L56</f>
        <v>10</v>
      </c>
      <c r="I6502" s="275" t="s">
        <v>8939</v>
      </c>
      <c r="J6502" s="275">
        <f t="shared" si="96"/>
        <v>10</v>
      </c>
      <c r="K6502" s="277"/>
    </row>
    <row r="6503" spans="1:11" x14ac:dyDescent="0.15">
      <c r="A6503" s="274">
        <v>6502</v>
      </c>
      <c r="B6503" s="275" t="s">
        <v>7820</v>
      </c>
      <c r="C6503" s="275" t="s">
        <v>5812</v>
      </c>
      <c r="D6503" s="275">
        <v>0</v>
      </c>
      <c r="E6503" s="275">
        <v>100</v>
      </c>
      <c r="F6503" s="275" t="s">
        <v>458</v>
      </c>
      <c r="G6503" s="275">
        <v>1</v>
      </c>
      <c r="H6503" s="275">
        <f>Animation!L57</f>
        <v>10</v>
      </c>
      <c r="I6503" s="275" t="s">
        <v>8940</v>
      </c>
      <c r="J6503" s="275">
        <f t="shared" si="96"/>
        <v>10</v>
      </c>
      <c r="K6503" s="277"/>
    </row>
    <row r="6504" spans="1:11" x14ac:dyDescent="0.15">
      <c r="A6504" s="274">
        <v>6503</v>
      </c>
      <c r="B6504" s="275" t="s">
        <v>7821</v>
      </c>
      <c r="C6504" s="275" t="s">
        <v>5812</v>
      </c>
      <c r="D6504" s="275">
        <v>0</v>
      </c>
      <c r="E6504" s="275">
        <v>100</v>
      </c>
      <c r="F6504" s="275" t="s">
        <v>458</v>
      </c>
      <c r="G6504" s="275">
        <v>1</v>
      </c>
      <c r="H6504" s="275">
        <f>Animation!L58</f>
        <v>100</v>
      </c>
      <c r="I6504" s="275" t="s">
        <v>8941</v>
      </c>
      <c r="J6504" s="275">
        <f t="shared" si="96"/>
        <v>100</v>
      </c>
      <c r="K6504" s="277"/>
    </row>
    <row r="6505" spans="1:11" x14ac:dyDescent="0.15">
      <c r="A6505" s="274">
        <v>6504</v>
      </c>
      <c r="B6505" s="275" t="s">
        <v>7822</v>
      </c>
      <c r="C6505" s="275" t="s">
        <v>5812</v>
      </c>
      <c r="D6505" s="275">
        <v>0</v>
      </c>
      <c r="E6505" s="275">
        <v>100</v>
      </c>
      <c r="F6505" s="275" t="s">
        <v>458</v>
      </c>
      <c r="G6505" s="275">
        <v>1</v>
      </c>
      <c r="H6505" s="275">
        <f>Animation!M47</f>
        <v>10</v>
      </c>
      <c r="I6505" s="275" t="s">
        <v>8942</v>
      </c>
      <c r="J6505" s="275">
        <f t="shared" si="96"/>
        <v>10</v>
      </c>
      <c r="K6505" s="277"/>
    </row>
    <row r="6506" spans="1:11" x14ac:dyDescent="0.15">
      <c r="A6506" s="274">
        <v>6505</v>
      </c>
      <c r="B6506" s="275" t="s">
        <v>7823</v>
      </c>
      <c r="C6506" s="275" t="s">
        <v>5812</v>
      </c>
      <c r="D6506" s="275">
        <v>0</v>
      </c>
      <c r="E6506" s="275">
        <v>100</v>
      </c>
      <c r="F6506" s="275" t="s">
        <v>458</v>
      </c>
      <c r="G6506" s="275">
        <v>1</v>
      </c>
      <c r="H6506" s="275">
        <f>Animation!M48</f>
        <v>10</v>
      </c>
      <c r="I6506" s="275" t="s">
        <v>8943</v>
      </c>
      <c r="J6506" s="275">
        <f t="shared" si="96"/>
        <v>10</v>
      </c>
      <c r="K6506" s="277"/>
    </row>
    <row r="6507" spans="1:11" x14ac:dyDescent="0.15">
      <c r="A6507" s="274">
        <v>6506</v>
      </c>
      <c r="B6507" s="275" t="s">
        <v>7824</v>
      </c>
      <c r="C6507" s="275" t="s">
        <v>5812</v>
      </c>
      <c r="D6507" s="275">
        <v>0</v>
      </c>
      <c r="E6507" s="275">
        <v>100</v>
      </c>
      <c r="F6507" s="275" t="s">
        <v>458</v>
      </c>
      <c r="G6507" s="275">
        <v>1</v>
      </c>
      <c r="H6507" s="275">
        <f>Animation!M49</f>
        <v>10</v>
      </c>
      <c r="I6507" s="275" t="s">
        <v>8944</v>
      </c>
      <c r="J6507" s="275">
        <f t="shared" si="96"/>
        <v>10</v>
      </c>
      <c r="K6507" s="277"/>
    </row>
    <row r="6508" spans="1:11" x14ac:dyDescent="0.15">
      <c r="A6508" s="274">
        <v>6507</v>
      </c>
      <c r="B6508" s="275" t="s">
        <v>7825</v>
      </c>
      <c r="C6508" s="275" t="s">
        <v>5812</v>
      </c>
      <c r="D6508" s="275">
        <v>0</v>
      </c>
      <c r="E6508" s="275">
        <v>100</v>
      </c>
      <c r="F6508" s="275" t="s">
        <v>458</v>
      </c>
      <c r="G6508" s="275">
        <v>1</v>
      </c>
      <c r="H6508" s="275">
        <f>Animation!M50</f>
        <v>10</v>
      </c>
      <c r="I6508" s="275" t="s">
        <v>8945</v>
      </c>
      <c r="J6508" s="275">
        <f t="shared" si="96"/>
        <v>10</v>
      </c>
      <c r="K6508" s="277"/>
    </row>
    <row r="6509" spans="1:11" x14ac:dyDescent="0.15">
      <c r="A6509" s="274">
        <v>6508</v>
      </c>
      <c r="B6509" s="275" t="s">
        <v>7826</v>
      </c>
      <c r="C6509" s="275" t="s">
        <v>5812</v>
      </c>
      <c r="D6509" s="275">
        <v>0</v>
      </c>
      <c r="E6509" s="275">
        <v>100</v>
      </c>
      <c r="F6509" s="275" t="s">
        <v>458</v>
      </c>
      <c r="G6509" s="275">
        <v>1</v>
      </c>
      <c r="H6509" s="275">
        <f>Animation!M51</f>
        <v>10</v>
      </c>
      <c r="I6509" s="275" t="s">
        <v>8946</v>
      </c>
      <c r="J6509" s="275">
        <f t="shared" si="96"/>
        <v>10</v>
      </c>
      <c r="K6509" s="277"/>
    </row>
    <row r="6510" spans="1:11" x14ac:dyDescent="0.15">
      <c r="A6510" s="274">
        <v>6509</v>
      </c>
      <c r="B6510" s="275" t="s">
        <v>7827</v>
      </c>
      <c r="C6510" s="275" t="s">
        <v>5812</v>
      </c>
      <c r="D6510" s="275">
        <v>0</v>
      </c>
      <c r="E6510" s="275">
        <v>100</v>
      </c>
      <c r="F6510" s="275" t="s">
        <v>458</v>
      </c>
      <c r="G6510" s="275">
        <v>1</v>
      </c>
      <c r="H6510" s="275">
        <f>Animation!M52</f>
        <v>10</v>
      </c>
      <c r="I6510" s="275" t="s">
        <v>8947</v>
      </c>
      <c r="J6510" s="275">
        <f t="shared" si="96"/>
        <v>10</v>
      </c>
      <c r="K6510" s="277"/>
    </row>
    <row r="6511" spans="1:11" x14ac:dyDescent="0.15">
      <c r="A6511" s="274">
        <v>6510</v>
      </c>
      <c r="B6511" s="275" t="s">
        <v>7828</v>
      </c>
      <c r="C6511" s="275" t="s">
        <v>5812</v>
      </c>
      <c r="D6511" s="275">
        <v>0</v>
      </c>
      <c r="E6511" s="275">
        <v>100</v>
      </c>
      <c r="F6511" s="275" t="s">
        <v>458</v>
      </c>
      <c r="G6511" s="275">
        <v>1</v>
      </c>
      <c r="H6511" s="275">
        <f>Animation!M53</f>
        <v>10</v>
      </c>
      <c r="I6511" s="275" t="s">
        <v>8948</v>
      </c>
      <c r="J6511" s="275">
        <f t="shared" si="96"/>
        <v>10</v>
      </c>
      <c r="K6511" s="277"/>
    </row>
    <row r="6512" spans="1:11" x14ac:dyDescent="0.15">
      <c r="A6512" s="274">
        <v>6511</v>
      </c>
      <c r="B6512" s="275" t="s">
        <v>7829</v>
      </c>
      <c r="C6512" s="275" t="s">
        <v>5812</v>
      </c>
      <c r="D6512" s="275">
        <v>0</v>
      </c>
      <c r="E6512" s="275">
        <v>100</v>
      </c>
      <c r="F6512" s="275" t="s">
        <v>458</v>
      </c>
      <c r="G6512" s="275">
        <v>1</v>
      </c>
      <c r="H6512" s="275">
        <f>Animation!M54</f>
        <v>10</v>
      </c>
      <c r="I6512" s="275" t="s">
        <v>8949</v>
      </c>
      <c r="J6512" s="275">
        <f t="shared" si="96"/>
        <v>10</v>
      </c>
      <c r="K6512" s="277"/>
    </row>
    <row r="6513" spans="1:11" x14ac:dyDescent="0.15">
      <c r="A6513" s="274">
        <v>6512</v>
      </c>
      <c r="B6513" s="275" t="s">
        <v>7830</v>
      </c>
      <c r="C6513" s="275" t="s">
        <v>5812</v>
      </c>
      <c r="D6513" s="275">
        <v>0</v>
      </c>
      <c r="E6513" s="275">
        <v>100</v>
      </c>
      <c r="F6513" s="275" t="s">
        <v>458</v>
      </c>
      <c r="G6513" s="275">
        <v>1</v>
      </c>
      <c r="H6513" s="275">
        <f>Animation!M55</f>
        <v>10</v>
      </c>
      <c r="I6513" s="275" t="s">
        <v>8950</v>
      </c>
      <c r="J6513" s="275">
        <f t="shared" si="96"/>
        <v>10</v>
      </c>
      <c r="K6513" s="277"/>
    </row>
    <row r="6514" spans="1:11" x14ac:dyDescent="0.15">
      <c r="A6514" s="274">
        <v>6513</v>
      </c>
      <c r="B6514" s="275" t="s">
        <v>7831</v>
      </c>
      <c r="C6514" s="275" t="s">
        <v>5812</v>
      </c>
      <c r="D6514" s="275">
        <v>0</v>
      </c>
      <c r="E6514" s="275">
        <v>100</v>
      </c>
      <c r="F6514" s="275" t="s">
        <v>458</v>
      </c>
      <c r="G6514" s="275">
        <v>1</v>
      </c>
      <c r="H6514" s="275">
        <f>Animation!M56</f>
        <v>10</v>
      </c>
      <c r="I6514" s="275" t="s">
        <v>8951</v>
      </c>
      <c r="J6514" s="275">
        <f t="shared" si="96"/>
        <v>10</v>
      </c>
      <c r="K6514" s="277"/>
    </row>
    <row r="6515" spans="1:11" x14ac:dyDescent="0.15">
      <c r="A6515" s="274">
        <v>6514</v>
      </c>
      <c r="B6515" s="275" t="s">
        <v>7832</v>
      </c>
      <c r="C6515" s="275" t="s">
        <v>5812</v>
      </c>
      <c r="D6515" s="275">
        <v>0</v>
      </c>
      <c r="E6515" s="275">
        <v>100</v>
      </c>
      <c r="F6515" s="275" t="s">
        <v>458</v>
      </c>
      <c r="G6515" s="275">
        <v>1</v>
      </c>
      <c r="H6515" s="275">
        <f>Animation!M57</f>
        <v>10</v>
      </c>
      <c r="I6515" s="275" t="s">
        <v>8952</v>
      </c>
      <c r="J6515" s="275">
        <f t="shared" si="96"/>
        <v>10</v>
      </c>
      <c r="K6515" s="277"/>
    </row>
    <row r="6516" spans="1:11" x14ac:dyDescent="0.15">
      <c r="A6516" s="274">
        <v>6515</v>
      </c>
      <c r="B6516" s="275" t="s">
        <v>7833</v>
      </c>
      <c r="C6516" s="275" t="s">
        <v>5812</v>
      </c>
      <c r="D6516" s="275">
        <v>0</v>
      </c>
      <c r="E6516" s="275">
        <v>100</v>
      </c>
      <c r="F6516" s="275" t="s">
        <v>458</v>
      </c>
      <c r="G6516" s="275">
        <v>1</v>
      </c>
      <c r="H6516" s="275">
        <f>Animation!M58</f>
        <v>80</v>
      </c>
      <c r="I6516" s="275" t="s">
        <v>8953</v>
      </c>
      <c r="J6516" s="275">
        <f t="shared" ref="J6516:J6579" si="97">H6516</f>
        <v>80</v>
      </c>
      <c r="K6516" s="277"/>
    </row>
    <row r="6517" spans="1:11" x14ac:dyDescent="0.15">
      <c r="A6517" s="274">
        <v>6516</v>
      </c>
      <c r="B6517" s="275" t="s">
        <v>7834</v>
      </c>
      <c r="C6517" s="275" t="s">
        <v>5812</v>
      </c>
      <c r="D6517" s="275">
        <v>0</v>
      </c>
      <c r="E6517" s="275">
        <v>100</v>
      </c>
      <c r="F6517" s="275" t="s">
        <v>458</v>
      </c>
      <c r="G6517" s="275">
        <v>1</v>
      </c>
      <c r="H6517" s="275">
        <f>Animation!N47</f>
        <v>20</v>
      </c>
      <c r="I6517" s="275" t="s">
        <v>8954</v>
      </c>
      <c r="J6517" s="275">
        <f t="shared" si="97"/>
        <v>20</v>
      </c>
      <c r="K6517" s="277"/>
    </row>
    <row r="6518" spans="1:11" x14ac:dyDescent="0.15">
      <c r="A6518" s="274">
        <v>6517</v>
      </c>
      <c r="B6518" s="275" t="s">
        <v>7835</v>
      </c>
      <c r="C6518" s="275" t="s">
        <v>5812</v>
      </c>
      <c r="D6518" s="275">
        <v>0</v>
      </c>
      <c r="E6518" s="275">
        <v>100</v>
      </c>
      <c r="F6518" s="275" t="s">
        <v>458</v>
      </c>
      <c r="G6518" s="275">
        <v>1</v>
      </c>
      <c r="H6518" s="275">
        <f>Animation!N48</f>
        <v>20</v>
      </c>
      <c r="I6518" s="275" t="s">
        <v>8955</v>
      </c>
      <c r="J6518" s="275">
        <f t="shared" si="97"/>
        <v>20</v>
      </c>
      <c r="K6518" s="277"/>
    </row>
    <row r="6519" spans="1:11" x14ac:dyDescent="0.15">
      <c r="A6519" s="274">
        <v>6518</v>
      </c>
      <c r="B6519" s="275" t="s">
        <v>7836</v>
      </c>
      <c r="C6519" s="275" t="s">
        <v>5812</v>
      </c>
      <c r="D6519" s="275">
        <v>0</v>
      </c>
      <c r="E6519" s="275">
        <v>100</v>
      </c>
      <c r="F6519" s="275" t="s">
        <v>458</v>
      </c>
      <c r="G6519" s="275">
        <v>1</v>
      </c>
      <c r="H6519" s="275">
        <f>Animation!N49</f>
        <v>20</v>
      </c>
      <c r="I6519" s="275" t="s">
        <v>8956</v>
      </c>
      <c r="J6519" s="275">
        <f t="shared" si="97"/>
        <v>20</v>
      </c>
      <c r="K6519" s="277"/>
    </row>
    <row r="6520" spans="1:11" x14ac:dyDescent="0.15">
      <c r="A6520" s="274">
        <v>6519</v>
      </c>
      <c r="B6520" s="275" t="s">
        <v>7837</v>
      </c>
      <c r="C6520" s="275" t="s">
        <v>5812</v>
      </c>
      <c r="D6520" s="275">
        <v>0</v>
      </c>
      <c r="E6520" s="275">
        <v>100</v>
      </c>
      <c r="F6520" s="275" t="s">
        <v>458</v>
      </c>
      <c r="G6520" s="275">
        <v>1</v>
      </c>
      <c r="H6520" s="275">
        <f>Animation!N50</f>
        <v>20</v>
      </c>
      <c r="I6520" s="275" t="s">
        <v>8957</v>
      </c>
      <c r="J6520" s="275">
        <f t="shared" si="97"/>
        <v>20</v>
      </c>
      <c r="K6520" s="277"/>
    </row>
    <row r="6521" spans="1:11" x14ac:dyDescent="0.15">
      <c r="A6521" s="274">
        <v>6520</v>
      </c>
      <c r="B6521" s="275" t="s">
        <v>7838</v>
      </c>
      <c r="C6521" s="275" t="s">
        <v>5812</v>
      </c>
      <c r="D6521" s="275">
        <v>0</v>
      </c>
      <c r="E6521" s="275">
        <v>100</v>
      </c>
      <c r="F6521" s="275" t="s">
        <v>458</v>
      </c>
      <c r="G6521" s="275">
        <v>1</v>
      </c>
      <c r="H6521" s="275">
        <f>Animation!N51</f>
        <v>20</v>
      </c>
      <c r="I6521" s="275" t="s">
        <v>8958</v>
      </c>
      <c r="J6521" s="275">
        <f t="shared" si="97"/>
        <v>20</v>
      </c>
      <c r="K6521" s="277"/>
    </row>
    <row r="6522" spans="1:11" x14ac:dyDescent="0.15">
      <c r="A6522" s="274">
        <v>6521</v>
      </c>
      <c r="B6522" s="275" t="s">
        <v>7839</v>
      </c>
      <c r="C6522" s="275" t="s">
        <v>5812</v>
      </c>
      <c r="D6522" s="275">
        <v>0</v>
      </c>
      <c r="E6522" s="275">
        <v>100</v>
      </c>
      <c r="F6522" s="275" t="s">
        <v>458</v>
      </c>
      <c r="G6522" s="275">
        <v>1</v>
      </c>
      <c r="H6522" s="275">
        <f>Animation!N52</f>
        <v>20</v>
      </c>
      <c r="I6522" s="275" t="s">
        <v>8959</v>
      </c>
      <c r="J6522" s="275">
        <f t="shared" si="97"/>
        <v>20</v>
      </c>
      <c r="K6522" s="277"/>
    </row>
    <row r="6523" spans="1:11" x14ac:dyDescent="0.15">
      <c r="A6523" s="274">
        <v>6522</v>
      </c>
      <c r="B6523" s="275" t="s">
        <v>7840</v>
      </c>
      <c r="C6523" s="275" t="s">
        <v>5812</v>
      </c>
      <c r="D6523" s="275">
        <v>0</v>
      </c>
      <c r="E6523" s="275">
        <v>100</v>
      </c>
      <c r="F6523" s="275" t="s">
        <v>458</v>
      </c>
      <c r="G6523" s="275">
        <v>1</v>
      </c>
      <c r="H6523" s="275">
        <f>Animation!N53</f>
        <v>20</v>
      </c>
      <c r="I6523" s="275" t="s">
        <v>8960</v>
      </c>
      <c r="J6523" s="275">
        <f t="shared" si="97"/>
        <v>20</v>
      </c>
      <c r="K6523" s="277"/>
    </row>
    <row r="6524" spans="1:11" x14ac:dyDescent="0.15">
      <c r="A6524" s="274">
        <v>6523</v>
      </c>
      <c r="B6524" s="275" t="s">
        <v>7841</v>
      </c>
      <c r="C6524" s="275" t="s">
        <v>5812</v>
      </c>
      <c r="D6524" s="275">
        <v>0</v>
      </c>
      <c r="E6524" s="275">
        <v>100</v>
      </c>
      <c r="F6524" s="275" t="s">
        <v>458</v>
      </c>
      <c r="G6524" s="275">
        <v>1</v>
      </c>
      <c r="H6524" s="275">
        <f>Animation!N54</f>
        <v>20</v>
      </c>
      <c r="I6524" s="275" t="s">
        <v>8961</v>
      </c>
      <c r="J6524" s="275">
        <f t="shared" si="97"/>
        <v>20</v>
      </c>
      <c r="K6524" s="277"/>
    </row>
    <row r="6525" spans="1:11" x14ac:dyDescent="0.15">
      <c r="A6525" s="274">
        <v>6524</v>
      </c>
      <c r="B6525" s="275" t="s">
        <v>7842</v>
      </c>
      <c r="C6525" s="275" t="s">
        <v>5812</v>
      </c>
      <c r="D6525" s="275">
        <v>0</v>
      </c>
      <c r="E6525" s="275">
        <v>100</v>
      </c>
      <c r="F6525" s="275" t="s">
        <v>458</v>
      </c>
      <c r="G6525" s="275">
        <v>1</v>
      </c>
      <c r="H6525" s="275">
        <f>Animation!N55</f>
        <v>20</v>
      </c>
      <c r="I6525" s="275" t="s">
        <v>8962</v>
      </c>
      <c r="J6525" s="275">
        <f t="shared" si="97"/>
        <v>20</v>
      </c>
      <c r="K6525" s="277"/>
    </row>
    <row r="6526" spans="1:11" x14ac:dyDescent="0.15">
      <c r="A6526" s="274">
        <v>6525</v>
      </c>
      <c r="B6526" s="275" t="s">
        <v>7843</v>
      </c>
      <c r="C6526" s="275" t="s">
        <v>5812</v>
      </c>
      <c r="D6526" s="275">
        <v>0</v>
      </c>
      <c r="E6526" s="275">
        <v>100</v>
      </c>
      <c r="F6526" s="275" t="s">
        <v>458</v>
      </c>
      <c r="G6526" s="275">
        <v>1</v>
      </c>
      <c r="H6526" s="275">
        <f>Animation!N56</f>
        <v>20</v>
      </c>
      <c r="I6526" s="275" t="s">
        <v>8963</v>
      </c>
      <c r="J6526" s="275">
        <f t="shared" si="97"/>
        <v>20</v>
      </c>
      <c r="K6526" s="277"/>
    </row>
    <row r="6527" spans="1:11" x14ac:dyDescent="0.15">
      <c r="A6527" s="274">
        <v>6526</v>
      </c>
      <c r="B6527" s="275" t="s">
        <v>7844</v>
      </c>
      <c r="C6527" s="275" t="s">
        <v>5812</v>
      </c>
      <c r="D6527" s="275">
        <v>0</v>
      </c>
      <c r="E6527" s="275">
        <v>100</v>
      </c>
      <c r="F6527" s="275" t="s">
        <v>458</v>
      </c>
      <c r="G6527" s="275">
        <v>1</v>
      </c>
      <c r="H6527" s="275">
        <f>Animation!N57</f>
        <v>20</v>
      </c>
      <c r="I6527" s="275" t="s">
        <v>8964</v>
      </c>
      <c r="J6527" s="275">
        <f t="shared" si="97"/>
        <v>20</v>
      </c>
      <c r="K6527" s="277"/>
    </row>
    <row r="6528" spans="1:11" x14ac:dyDescent="0.15">
      <c r="A6528" s="274">
        <v>6527</v>
      </c>
      <c r="B6528" s="275" t="s">
        <v>7845</v>
      </c>
      <c r="C6528" s="275" t="s">
        <v>5812</v>
      </c>
      <c r="D6528" s="275">
        <v>0</v>
      </c>
      <c r="E6528" s="275">
        <v>100</v>
      </c>
      <c r="F6528" s="275" t="s">
        <v>458</v>
      </c>
      <c r="G6528" s="275">
        <v>1</v>
      </c>
      <c r="H6528" s="275">
        <f>Animation!N58</f>
        <v>70</v>
      </c>
      <c r="I6528" s="275" t="s">
        <v>8965</v>
      </c>
      <c r="J6528" s="275">
        <f t="shared" si="97"/>
        <v>70</v>
      </c>
      <c r="K6528" s="277"/>
    </row>
    <row r="6529" spans="1:11" x14ac:dyDescent="0.15">
      <c r="A6529" s="274">
        <v>6528</v>
      </c>
      <c r="B6529" s="275" t="s">
        <v>7846</v>
      </c>
      <c r="C6529" s="275" t="s">
        <v>5812</v>
      </c>
      <c r="D6529" s="275">
        <v>0</v>
      </c>
      <c r="E6529" s="275">
        <v>100</v>
      </c>
      <c r="F6529" s="275" t="s">
        <v>458</v>
      </c>
      <c r="G6529" s="275">
        <v>1</v>
      </c>
      <c r="H6529" s="275">
        <f>Animation!O47</f>
        <v>30</v>
      </c>
      <c r="I6529" s="275" t="s">
        <v>8966</v>
      </c>
      <c r="J6529" s="275">
        <f t="shared" si="97"/>
        <v>30</v>
      </c>
      <c r="K6529" s="277"/>
    </row>
    <row r="6530" spans="1:11" x14ac:dyDescent="0.15">
      <c r="A6530" s="274">
        <v>6529</v>
      </c>
      <c r="B6530" s="275" t="s">
        <v>7847</v>
      </c>
      <c r="C6530" s="275" t="s">
        <v>5812</v>
      </c>
      <c r="D6530" s="275">
        <v>0</v>
      </c>
      <c r="E6530" s="275">
        <v>100</v>
      </c>
      <c r="F6530" s="275" t="s">
        <v>458</v>
      </c>
      <c r="G6530" s="275">
        <v>1</v>
      </c>
      <c r="H6530" s="275">
        <f>Animation!O48</f>
        <v>30</v>
      </c>
      <c r="I6530" s="275" t="s">
        <v>8967</v>
      </c>
      <c r="J6530" s="275">
        <f t="shared" si="97"/>
        <v>30</v>
      </c>
      <c r="K6530" s="277"/>
    </row>
    <row r="6531" spans="1:11" x14ac:dyDescent="0.15">
      <c r="A6531" s="274">
        <v>6530</v>
      </c>
      <c r="B6531" s="275" t="s">
        <v>7848</v>
      </c>
      <c r="C6531" s="275" t="s">
        <v>5812</v>
      </c>
      <c r="D6531" s="275">
        <v>0</v>
      </c>
      <c r="E6531" s="275">
        <v>100</v>
      </c>
      <c r="F6531" s="275" t="s">
        <v>458</v>
      </c>
      <c r="G6531" s="275">
        <v>1</v>
      </c>
      <c r="H6531" s="275">
        <f>Animation!O49</f>
        <v>30</v>
      </c>
      <c r="I6531" s="275" t="s">
        <v>8968</v>
      </c>
      <c r="J6531" s="275">
        <f t="shared" si="97"/>
        <v>30</v>
      </c>
      <c r="K6531" s="277"/>
    </row>
    <row r="6532" spans="1:11" x14ac:dyDescent="0.15">
      <c r="A6532" s="274">
        <v>6531</v>
      </c>
      <c r="B6532" s="275" t="s">
        <v>7849</v>
      </c>
      <c r="C6532" s="275" t="s">
        <v>5812</v>
      </c>
      <c r="D6532" s="275">
        <v>0</v>
      </c>
      <c r="E6532" s="275">
        <v>100</v>
      </c>
      <c r="F6532" s="275" t="s">
        <v>458</v>
      </c>
      <c r="G6532" s="275">
        <v>1</v>
      </c>
      <c r="H6532" s="275">
        <f>Animation!O50</f>
        <v>30</v>
      </c>
      <c r="I6532" s="275" t="s">
        <v>8969</v>
      </c>
      <c r="J6532" s="275">
        <f t="shared" si="97"/>
        <v>30</v>
      </c>
      <c r="K6532" s="277"/>
    </row>
    <row r="6533" spans="1:11" x14ac:dyDescent="0.15">
      <c r="A6533" s="274">
        <v>6532</v>
      </c>
      <c r="B6533" s="275" t="s">
        <v>7850</v>
      </c>
      <c r="C6533" s="275" t="s">
        <v>5812</v>
      </c>
      <c r="D6533" s="275">
        <v>0</v>
      </c>
      <c r="E6533" s="275">
        <v>100</v>
      </c>
      <c r="F6533" s="275" t="s">
        <v>458</v>
      </c>
      <c r="G6533" s="275">
        <v>1</v>
      </c>
      <c r="H6533" s="275">
        <f>Animation!O51</f>
        <v>30</v>
      </c>
      <c r="I6533" s="275" t="s">
        <v>8970</v>
      </c>
      <c r="J6533" s="275">
        <f t="shared" si="97"/>
        <v>30</v>
      </c>
      <c r="K6533" s="277"/>
    </row>
    <row r="6534" spans="1:11" x14ac:dyDescent="0.15">
      <c r="A6534" s="274">
        <v>6533</v>
      </c>
      <c r="B6534" s="275" t="s">
        <v>7851</v>
      </c>
      <c r="C6534" s="275" t="s">
        <v>5812</v>
      </c>
      <c r="D6534" s="275">
        <v>0</v>
      </c>
      <c r="E6534" s="275">
        <v>100</v>
      </c>
      <c r="F6534" s="275" t="s">
        <v>458</v>
      </c>
      <c r="G6534" s="275">
        <v>1</v>
      </c>
      <c r="H6534" s="275">
        <f>Animation!O52</f>
        <v>30</v>
      </c>
      <c r="I6534" s="275" t="s">
        <v>8971</v>
      </c>
      <c r="J6534" s="275">
        <f t="shared" si="97"/>
        <v>30</v>
      </c>
      <c r="K6534" s="277"/>
    </row>
    <row r="6535" spans="1:11" x14ac:dyDescent="0.15">
      <c r="A6535" s="274">
        <v>6534</v>
      </c>
      <c r="B6535" s="275" t="s">
        <v>7852</v>
      </c>
      <c r="C6535" s="275" t="s">
        <v>5812</v>
      </c>
      <c r="D6535" s="275">
        <v>0</v>
      </c>
      <c r="E6535" s="275">
        <v>100</v>
      </c>
      <c r="F6535" s="275" t="s">
        <v>458</v>
      </c>
      <c r="G6535" s="275">
        <v>1</v>
      </c>
      <c r="H6535" s="275">
        <f>Animation!O53</f>
        <v>30</v>
      </c>
      <c r="I6535" s="275" t="s">
        <v>8972</v>
      </c>
      <c r="J6535" s="275">
        <f t="shared" si="97"/>
        <v>30</v>
      </c>
      <c r="K6535" s="277"/>
    </row>
    <row r="6536" spans="1:11" x14ac:dyDescent="0.15">
      <c r="A6536" s="274">
        <v>6535</v>
      </c>
      <c r="B6536" s="275" t="s">
        <v>7853</v>
      </c>
      <c r="C6536" s="275" t="s">
        <v>5812</v>
      </c>
      <c r="D6536" s="275">
        <v>0</v>
      </c>
      <c r="E6536" s="275">
        <v>100</v>
      </c>
      <c r="F6536" s="275" t="s">
        <v>458</v>
      </c>
      <c r="G6536" s="275">
        <v>1</v>
      </c>
      <c r="H6536" s="275">
        <f>Animation!O54</f>
        <v>30</v>
      </c>
      <c r="I6536" s="275" t="s">
        <v>8973</v>
      </c>
      <c r="J6536" s="275">
        <f t="shared" si="97"/>
        <v>30</v>
      </c>
      <c r="K6536" s="277"/>
    </row>
    <row r="6537" spans="1:11" x14ac:dyDescent="0.15">
      <c r="A6537" s="274">
        <v>6536</v>
      </c>
      <c r="B6537" s="275" t="s">
        <v>7854</v>
      </c>
      <c r="C6537" s="275" t="s">
        <v>5812</v>
      </c>
      <c r="D6537" s="275">
        <v>0</v>
      </c>
      <c r="E6537" s="275">
        <v>100</v>
      </c>
      <c r="F6537" s="275" t="s">
        <v>458</v>
      </c>
      <c r="G6537" s="275">
        <v>1</v>
      </c>
      <c r="H6537" s="275">
        <f>Animation!O55</f>
        <v>30</v>
      </c>
      <c r="I6537" s="275" t="s">
        <v>8974</v>
      </c>
      <c r="J6537" s="275">
        <f t="shared" si="97"/>
        <v>30</v>
      </c>
      <c r="K6537" s="277"/>
    </row>
    <row r="6538" spans="1:11" x14ac:dyDescent="0.15">
      <c r="A6538" s="274">
        <v>6537</v>
      </c>
      <c r="B6538" s="275" t="s">
        <v>7855</v>
      </c>
      <c r="C6538" s="275" t="s">
        <v>5812</v>
      </c>
      <c r="D6538" s="275">
        <v>0</v>
      </c>
      <c r="E6538" s="275">
        <v>100</v>
      </c>
      <c r="F6538" s="275" t="s">
        <v>458</v>
      </c>
      <c r="G6538" s="275">
        <v>1</v>
      </c>
      <c r="H6538" s="275">
        <f>Animation!O56</f>
        <v>30</v>
      </c>
      <c r="I6538" s="275" t="s">
        <v>8975</v>
      </c>
      <c r="J6538" s="275">
        <f t="shared" si="97"/>
        <v>30</v>
      </c>
      <c r="K6538" s="277"/>
    </row>
    <row r="6539" spans="1:11" x14ac:dyDescent="0.15">
      <c r="A6539" s="274">
        <v>6538</v>
      </c>
      <c r="B6539" s="275" t="s">
        <v>7856</v>
      </c>
      <c r="C6539" s="275" t="s">
        <v>5812</v>
      </c>
      <c r="D6539" s="275">
        <v>0</v>
      </c>
      <c r="E6539" s="275">
        <v>100</v>
      </c>
      <c r="F6539" s="275" t="s">
        <v>458</v>
      </c>
      <c r="G6539" s="275">
        <v>1</v>
      </c>
      <c r="H6539" s="275">
        <f>Animation!O57</f>
        <v>30</v>
      </c>
      <c r="I6539" s="275" t="s">
        <v>8976</v>
      </c>
      <c r="J6539" s="275">
        <f t="shared" si="97"/>
        <v>30</v>
      </c>
      <c r="K6539" s="277"/>
    </row>
    <row r="6540" spans="1:11" x14ac:dyDescent="0.15">
      <c r="A6540" s="274">
        <v>6539</v>
      </c>
      <c r="B6540" s="275" t="s">
        <v>7857</v>
      </c>
      <c r="C6540" s="275" t="s">
        <v>5812</v>
      </c>
      <c r="D6540" s="275">
        <v>0</v>
      </c>
      <c r="E6540" s="275">
        <v>100</v>
      </c>
      <c r="F6540" s="275" t="s">
        <v>458</v>
      </c>
      <c r="G6540" s="275">
        <v>1</v>
      </c>
      <c r="H6540" s="275">
        <f>Animation!O58</f>
        <v>60</v>
      </c>
      <c r="I6540" s="275" t="s">
        <v>8977</v>
      </c>
      <c r="J6540" s="275">
        <f t="shared" si="97"/>
        <v>60</v>
      </c>
      <c r="K6540" s="277"/>
    </row>
    <row r="6541" spans="1:11" x14ac:dyDescent="0.15">
      <c r="A6541" s="274">
        <v>6540</v>
      </c>
      <c r="B6541" s="275" t="s">
        <v>7858</v>
      </c>
      <c r="C6541" s="275" t="s">
        <v>5812</v>
      </c>
      <c r="D6541" s="275">
        <v>0</v>
      </c>
      <c r="E6541" s="275">
        <v>100</v>
      </c>
      <c r="F6541" s="275" t="s">
        <v>458</v>
      </c>
      <c r="G6541" s="275">
        <v>1</v>
      </c>
      <c r="H6541" s="275">
        <f>Animation!P47</f>
        <v>40</v>
      </c>
      <c r="I6541" s="275" t="s">
        <v>8978</v>
      </c>
      <c r="J6541" s="275">
        <f t="shared" si="97"/>
        <v>40</v>
      </c>
      <c r="K6541" s="277"/>
    </row>
    <row r="6542" spans="1:11" x14ac:dyDescent="0.15">
      <c r="A6542" s="274">
        <v>6541</v>
      </c>
      <c r="B6542" s="275" t="s">
        <v>7859</v>
      </c>
      <c r="C6542" s="275" t="s">
        <v>5812</v>
      </c>
      <c r="D6542" s="275">
        <v>0</v>
      </c>
      <c r="E6542" s="275">
        <v>100</v>
      </c>
      <c r="F6542" s="275" t="s">
        <v>458</v>
      </c>
      <c r="G6542" s="275">
        <v>1</v>
      </c>
      <c r="H6542" s="275">
        <f>Animation!P48</f>
        <v>40</v>
      </c>
      <c r="I6542" s="275" t="s">
        <v>8979</v>
      </c>
      <c r="J6542" s="275">
        <f t="shared" si="97"/>
        <v>40</v>
      </c>
      <c r="K6542" s="277"/>
    </row>
    <row r="6543" spans="1:11" x14ac:dyDescent="0.15">
      <c r="A6543" s="274">
        <v>6542</v>
      </c>
      <c r="B6543" s="275" t="s">
        <v>7860</v>
      </c>
      <c r="C6543" s="275" t="s">
        <v>5812</v>
      </c>
      <c r="D6543" s="275">
        <v>0</v>
      </c>
      <c r="E6543" s="275">
        <v>100</v>
      </c>
      <c r="F6543" s="275" t="s">
        <v>458</v>
      </c>
      <c r="G6543" s="275">
        <v>1</v>
      </c>
      <c r="H6543" s="275">
        <f>Animation!P49</f>
        <v>40</v>
      </c>
      <c r="I6543" s="275" t="s">
        <v>8980</v>
      </c>
      <c r="J6543" s="275">
        <f t="shared" si="97"/>
        <v>40</v>
      </c>
      <c r="K6543" s="277"/>
    </row>
    <row r="6544" spans="1:11" x14ac:dyDescent="0.15">
      <c r="A6544" s="274">
        <v>6543</v>
      </c>
      <c r="B6544" s="275" t="s">
        <v>7861</v>
      </c>
      <c r="C6544" s="275" t="s">
        <v>5812</v>
      </c>
      <c r="D6544" s="275">
        <v>0</v>
      </c>
      <c r="E6544" s="275">
        <v>100</v>
      </c>
      <c r="F6544" s="275" t="s">
        <v>458</v>
      </c>
      <c r="G6544" s="275">
        <v>1</v>
      </c>
      <c r="H6544" s="275">
        <f>Animation!P50</f>
        <v>40</v>
      </c>
      <c r="I6544" s="275" t="s">
        <v>8981</v>
      </c>
      <c r="J6544" s="275">
        <f t="shared" si="97"/>
        <v>40</v>
      </c>
      <c r="K6544" s="277"/>
    </row>
    <row r="6545" spans="1:11" x14ac:dyDescent="0.15">
      <c r="A6545" s="274">
        <v>6544</v>
      </c>
      <c r="B6545" s="275" t="s">
        <v>7862</v>
      </c>
      <c r="C6545" s="275" t="s">
        <v>5812</v>
      </c>
      <c r="D6545" s="275">
        <v>0</v>
      </c>
      <c r="E6545" s="275">
        <v>100</v>
      </c>
      <c r="F6545" s="275" t="s">
        <v>458</v>
      </c>
      <c r="G6545" s="275">
        <v>1</v>
      </c>
      <c r="H6545" s="275">
        <f>Animation!P51</f>
        <v>40</v>
      </c>
      <c r="I6545" s="275" t="s">
        <v>8982</v>
      </c>
      <c r="J6545" s="275">
        <f t="shared" si="97"/>
        <v>40</v>
      </c>
      <c r="K6545" s="277"/>
    </row>
    <row r="6546" spans="1:11" x14ac:dyDescent="0.15">
      <c r="A6546" s="274">
        <v>6545</v>
      </c>
      <c r="B6546" s="275" t="s">
        <v>7863</v>
      </c>
      <c r="C6546" s="275" t="s">
        <v>5812</v>
      </c>
      <c r="D6546" s="275">
        <v>0</v>
      </c>
      <c r="E6546" s="275">
        <v>100</v>
      </c>
      <c r="F6546" s="275" t="s">
        <v>458</v>
      </c>
      <c r="G6546" s="275">
        <v>1</v>
      </c>
      <c r="H6546" s="275">
        <f>Animation!P52</f>
        <v>40</v>
      </c>
      <c r="I6546" s="275" t="s">
        <v>8983</v>
      </c>
      <c r="J6546" s="275">
        <f t="shared" si="97"/>
        <v>40</v>
      </c>
      <c r="K6546" s="277"/>
    </row>
    <row r="6547" spans="1:11" x14ac:dyDescent="0.15">
      <c r="A6547" s="274">
        <v>6546</v>
      </c>
      <c r="B6547" s="275" t="s">
        <v>7864</v>
      </c>
      <c r="C6547" s="275" t="s">
        <v>5812</v>
      </c>
      <c r="D6547" s="275">
        <v>0</v>
      </c>
      <c r="E6547" s="275">
        <v>100</v>
      </c>
      <c r="F6547" s="275" t="s">
        <v>458</v>
      </c>
      <c r="G6547" s="275">
        <v>1</v>
      </c>
      <c r="H6547" s="275">
        <f>Animation!P53</f>
        <v>40</v>
      </c>
      <c r="I6547" s="275" t="s">
        <v>8984</v>
      </c>
      <c r="J6547" s="275">
        <f t="shared" si="97"/>
        <v>40</v>
      </c>
      <c r="K6547" s="277"/>
    </row>
    <row r="6548" spans="1:11" x14ac:dyDescent="0.15">
      <c r="A6548" s="274">
        <v>6547</v>
      </c>
      <c r="B6548" s="275" t="s">
        <v>7865</v>
      </c>
      <c r="C6548" s="275" t="s">
        <v>5812</v>
      </c>
      <c r="D6548" s="275">
        <v>0</v>
      </c>
      <c r="E6548" s="275">
        <v>100</v>
      </c>
      <c r="F6548" s="275" t="s">
        <v>458</v>
      </c>
      <c r="G6548" s="275">
        <v>1</v>
      </c>
      <c r="H6548" s="275">
        <f>Animation!P54</f>
        <v>40</v>
      </c>
      <c r="I6548" s="275" t="s">
        <v>8985</v>
      </c>
      <c r="J6548" s="275">
        <f t="shared" si="97"/>
        <v>40</v>
      </c>
      <c r="K6548" s="277"/>
    </row>
    <row r="6549" spans="1:11" x14ac:dyDescent="0.15">
      <c r="A6549" s="274">
        <v>6548</v>
      </c>
      <c r="B6549" s="275" t="s">
        <v>7866</v>
      </c>
      <c r="C6549" s="275" t="s">
        <v>5812</v>
      </c>
      <c r="D6549" s="275">
        <v>0</v>
      </c>
      <c r="E6549" s="275">
        <v>100</v>
      </c>
      <c r="F6549" s="275" t="s">
        <v>458</v>
      </c>
      <c r="G6549" s="275">
        <v>1</v>
      </c>
      <c r="H6549" s="275">
        <f>Animation!P55</f>
        <v>40</v>
      </c>
      <c r="I6549" s="275" t="s">
        <v>8986</v>
      </c>
      <c r="J6549" s="275">
        <f t="shared" si="97"/>
        <v>40</v>
      </c>
      <c r="K6549" s="277"/>
    </row>
    <row r="6550" spans="1:11" x14ac:dyDescent="0.15">
      <c r="A6550" s="274">
        <v>6549</v>
      </c>
      <c r="B6550" s="275" t="s">
        <v>7867</v>
      </c>
      <c r="C6550" s="275" t="s">
        <v>5812</v>
      </c>
      <c r="D6550" s="275">
        <v>0</v>
      </c>
      <c r="E6550" s="275">
        <v>100</v>
      </c>
      <c r="F6550" s="275" t="s">
        <v>458</v>
      </c>
      <c r="G6550" s="275">
        <v>1</v>
      </c>
      <c r="H6550" s="275">
        <f>Animation!P56</f>
        <v>40</v>
      </c>
      <c r="I6550" s="275" t="s">
        <v>8987</v>
      </c>
      <c r="J6550" s="275">
        <f t="shared" si="97"/>
        <v>40</v>
      </c>
      <c r="K6550" s="277"/>
    </row>
    <row r="6551" spans="1:11" x14ac:dyDescent="0.15">
      <c r="A6551" s="274">
        <v>6550</v>
      </c>
      <c r="B6551" s="275" t="s">
        <v>7868</v>
      </c>
      <c r="C6551" s="275" t="s">
        <v>5812</v>
      </c>
      <c r="D6551" s="275">
        <v>0</v>
      </c>
      <c r="E6551" s="275">
        <v>100</v>
      </c>
      <c r="F6551" s="275" t="s">
        <v>458</v>
      </c>
      <c r="G6551" s="275">
        <v>1</v>
      </c>
      <c r="H6551" s="275">
        <f>Animation!P57</f>
        <v>40</v>
      </c>
      <c r="I6551" s="275" t="s">
        <v>8988</v>
      </c>
      <c r="J6551" s="275">
        <f t="shared" si="97"/>
        <v>40</v>
      </c>
      <c r="K6551" s="277"/>
    </row>
    <row r="6552" spans="1:11" x14ac:dyDescent="0.15">
      <c r="A6552" s="274">
        <v>6551</v>
      </c>
      <c r="B6552" s="275" t="s">
        <v>7869</v>
      </c>
      <c r="C6552" s="275" t="s">
        <v>5812</v>
      </c>
      <c r="D6552" s="275">
        <v>0</v>
      </c>
      <c r="E6552" s="275">
        <v>100</v>
      </c>
      <c r="F6552" s="275" t="s">
        <v>458</v>
      </c>
      <c r="G6552" s="275">
        <v>1</v>
      </c>
      <c r="H6552" s="275">
        <f>Animation!P58</f>
        <v>50</v>
      </c>
      <c r="I6552" s="275" t="s">
        <v>8989</v>
      </c>
      <c r="J6552" s="275">
        <f t="shared" si="97"/>
        <v>50</v>
      </c>
      <c r="K6552" s="277"/>
    </row>
    <row r="6553" spans="1:11" x14ac:dyDescent="0.15">
      <c r="A6553" s="274">
        <v>6552</v>
      </c>
      <c r="B6553" s="275" t="s">
        <v>7870</v>
      </c>
      <c r="C6553" s="275" t="s">
        <v>5812</v>
      </c>
      <c r="D6553" s="275">
        <v>0</v>
      </c>
      <c r="E6553" s="275">
        <v>100</v>
      </c>
      <c r="F6553" s="275" t="s">
        <v>458</v>
      </c>
      <c r="G6553" s="275">
        <v>1</v>
      </c>
      <c r="H6553" s="275">
        <f>Animation!Q47</f>
        <v>50</v>
      </c>
      <c r="I6553" s="275" t="s">
        <v>8990</v>
      </c>
      <c r="J6553" s="275">
        <f t="shared" si="97"/>
        <v>50</v>
      </c>
      <c r="K6553" s="277"/>
    </row>
    <row r="6554" spans="1:11" x14ac:dyDescent="0.15">
      <c r="A6554" s="274">
        <v>6553</v>
      </c>
      <c r="B6554" s="275" t="s">
        <v>7871</v>
      </c>
      <c r="C6554" s="275" t="s">
        <v>5812</v>
      </c>
      <c r="D6554" s="275">
        <v>0</v>
      </c>
      <c r="E6554" s="275">
        <v>100</v>
      </c>
      <c r="F6554" s="275" t="s">
        <v>458</v>
      </c>
      <c r="G6554" s="275">
        <v>1</v>
      </c>
      <c r="H6554" s="275">
        <f>Animation!Q48</f>
        <v>50</v>
      </c>
      <c r="I6554" s="275" t="s">
        <v>8991</v>
      </c>
      <c r="J6554" s="275">
        <f t="shared" si="97"/>
        <v>50</v>
      </c>
      <c r="K6554" s="277"/>
    </row>
    <row r="6555" spans="1:11" x14ac:dyDescent="0.15">
      <c r="A6555" s="274">
        <v>6554</v>
      </c>
      <c r="B6555" s="275" t="s">
        <v>7872</v>
      </c>
      <c r="C6555" s="275" t="s">
        <v>5812</v>
      </c>
      <c r="D6555" s="275">
        <v>0</v>
      </c>
      <c r="E6555" s="275">
        <v>100</v>
      </c>
      <c r="F6555" s="275" t="s">
        <v>458</v>
      </c>
      <c r="G6555" s="275">
        <v>1</v>
      </c>
      <c r="H6555" s="275">
        <f>Animation!Q49</f>
        <v>50</v>
      </c>
      <c r="I6555" s="275" t="s">
        <v>8992</v>
      </c>
      <c r="J6555" s="275">
        <f t="shared" si="97"/>
        <v>50</v>
      </c>
      <c r="K6555" s="277"/>
    </row>
    <row r="6556" spans="1:11" x14ac:dyDescent="0.15">
      <c r="A6556" s="274">
        <v>6555</v>
      </c>
      <c r="B6556" s="275" t="s">
        <v>7873</v>
      </c>
      <c r="C6556" s="275" t="s">
        <v>5812</v>
      </c>
      <c r="D6556" s="275">
        <v>0</v>
      </c>
      <c r="E6556" s="275">
        <v>100</v>
      </c>
      <c r="F6556" s="275" t="s">
        <v>458</v>
      </c>
      <c r="G6556" s="275">
        <v>1</v>
      </c>
      <c r="H6556" s="275">
        <f>Animation!Q50</f>
        <v>50</v>
      </c>
      <c r="I6556" s="275" t="s">
        <v>8993</v>
      </c>
      <c r="J6556" s="275">
        <f t="shared" si="97"/>
        <v>50</v>
      </c>
      <c r="K6556" s="277"/>
    </row>
    <row r="6557" spans="1:11" x14ac:dyDescent="0.15">
      <c r="A6557" s="274">
        <v>6556</v>
      </c>
      <c r="B6557" s="275" t="s">
        <v>7874</v>
      </c>
      <c r="C6557" s="275" t="s">
        <v>5812</v>
      </c>
      <c r="D6557" s="275">
        <v>0</v>
      </c>
      <c r="E6557" s="275">
        <v>100</v>
      </c>
      <c r="F6557" s="275" t="s">
        <v>458</v>
      </c>
      <c r="G6557" s="275">
        <v>1</v>
      </c>
      <c r="H6557" s="275">
        <f>Animation!Q51</f>
        <v>50</v>
      </c>
      <c r="I6557" s="275" t="s">
        <v>8994</v>
      </c>
      <c r="J6557" s="275">
        <f t="shared" si="97"/>
        <v>50</v>
      </c>
      <c r="K6557" s="277"/>
    </row>
    <row r="6558" spans="1:11" x14ac:dyDescent="0.15">
      <c r="A6558" s="274">
        <v>6557</v>
      </c>
      <c r="B6558" s="275" t="s">
        <v>7875</v>
      </c>
      <c r="C6558" s="275" t="s">
        <v>5812</v>
      </c>
      <c r="D6558" s="275">
        <v>0</v>
      </c>
      <c r="E6558" s="275">
        <v>100</v>
      </c>
      <c r="F6558" s="275" t="s">
        <v>458</v>
      </c>
      <c r="G6558" s="275">
        <v>1</v>
      </c>
      <c r="H6558" s="275">
        <f>Animation!Q52</f>
        <v>50</v>
      </c>
      <c r="I6558" s="275" t="s">
        <v>8995</v>
      </c>
      <c r="J6558" s="275">
        <f t="shared" si="97"/>
        <v>50</v>
      </c>
      <c r="K6558" s="277"/>
    </row>
    <row r="6559" spans="1:11" x14ac:dyDescent="0.15">
      <c r="A6559" s="274">
        <v>6558</v>
      </c>
      <c r="B6559" s="275" t="s">
        <v>7876</v>
      </c>
      <c r="C6559" s="275" t="s">
        <v>5812</v>
      </c>
      <c r="D6559" s="275">
        <v>0</v>
      </c>
      <c r="E6559" s="275">
        <v>100</v>
      </c>
      <c r="F6559" s="275" t="s">
        <v>458</v>
      </c>
      <c r="G6559" s="275">
        <v>1</v>
      </c>
      <c r="H6559" s="275">
        <f>Animation!Q53</f>
        <v>50</v>
      </c>
      <c r="I6559" s="275" t="s">
        <v>8996</v>
      </c>
      <c r="J6559" s="275">
        <f t="shared" si="97"/>
        <v>50</v>
      </c>
      <c r="K6559" s="277"/>
    </row>
    <row r="6560" spans="1:11" x14ac:dyDescent="0.15">
      <c r="A6560" s="274">
        <v>6559</v>
      </c>
      <c r="B6560" s="275" t="s">
        <v>7877</v>
      </c>
      <c r="C6560" s="275" t="s">
        <v>5812</v>
      </c>
      <c r="D6560" s="275">
        <v>0</v>
      </c>
      <c r="E6560" s="275">
        <v>100</v>
      </c>
      <c r="F6560" s="275" t="s">
        <v>458</v>
      </c>
      <c r="G6560" s="275">
        <v>1</v>
      </c>
      <c r="H6560" s="275">
        <f>Animation!Q54</f>
        <v>50</v>
      </c>
      <c r="I6560" s="275" t="s">
        <v>8997</v>
      </c>
      <c r="J6560" s="275">
        <f t="shared" si="97"/>
        <v>50</v>
      </c>
      <c r="K6560" s="277"/>
    </row>
    <row r="6561" spans="1:11" x14ac:dyDescent="0.15">
      <c r="A6561" s="274">
        <v>6560</v>
      </c>
      <c r="B6561" s="275" t="s">
        <v>7878</v>
      </c>
      <c r="C6561" s="275" t="s">
        <v>5812</v>
      </c>
      <c r="D6561" s="275">
        <v>0</v>
      </c>
      <c r="E6561" s="275">
        <v>100</v>
      </c>
      <c r="F6561" s="275" t="s">
        <v>458</v>
      </c>
      <c r="G6561" s="275">
        <v>1</v>
      </c>
      <c r="H6561" s="275">
        <f>Animation!Q55</f>
        <v>50</v>
      </c>
      <c r="I6561" s="275" t="s">
        <v>8998</v>
      </c>
      <c r="J6561" s="275">
        <f t="shared" si="97"/>
        <v>50</v>
      </c>
      <c r="K6561" s="277"/>
    </row>
    <row r="6562" spans="1:11" x14ac:dyDescent="0.15">
      <c r="A6562" s="274">
        <v>6561</v>
      </c>
      <c r="B6562" s="275" t="s">
        <v>7879</v>
      </c>
      <c r="C6562" s="275" t="s">
        <v>5812</v>
      </c>
      <c r="D6562" s="275">
        <v>0</v>
      </c>
      <c r="E6562" s="275">
        <v>100</v>
      </c>
      <c r="F6562" s="275" t="s">
        <v>458</v>
      </c>
      <c r="G6562" s="275">
        <v>1</v>
      </c>
      <c r="H6562" s="275">
        <f>Animation!Q56</f>
        <v>50</v>
      </c>
      <c r="I6562" s="275" t="s">
        <v>8999</v>
      </c>
      <c r="J6562" s="275">
        <f t="shared" si="97"/>
        <v>50</v>
      </c>
      <c r="K6562" s="277"/>
    </row>
    <row r="6563" spans="1:11" x14ac:dyDescent="0.15">
      <c r="A6563" s="274">
        <v>6562</v>
      </c>
      <c r="B6563" s="275" t="s">
        <v>7880</v>
      </c>
      <c r="C6563" s="275" t="s">
        <v>5812</v>
      </c>
      <c r="D6563" s="275">
        <v>0</v>
      </c>
      <c r="E6563" s="275">
        <v>100</v>
      </c>
      <c r="F6563" s="275" t="s">
        <v>458</v>
      </c>
      <c r="G6563" s="275">
        <v>1</v>
      </c>
      <c r="H6563" s="275">
        <f>Animation!Q57</f>
        <v>50</v>
      </c>
      <c r="I6563" s="275" t="s">
        <v>9000</v>
      </c>
      <c r="J6563" s="275">
        <f t="shared" si="97"/>
        <v>50</v>
      </c>
      <c r="K6563" s="277"/>
    </row>
    <row r="6564" spans="1:11" x14ac:dyDescent="0.15">
      <c r="A6564" s="274">
        <v>6563</v>
      </c>
      <c r="B6564" s="275" t="s">
        <v>7881</v>
      </c>
      <c r="C6564" s="275" t="s">
        <v>5812</v>
      </c>
      <c r="D6564" s="275">
        <v>0</v>
      </c>
      <c r="E6564" s="275">
        <v>100</v>
      </c>
      <c r="F6564" s="275" t="s">
        <v>458</v>
      </c>
      <c r="G6564" s="275">
        <v>1</v>
      </c>
      <c r="H6564" s="275">
        <f>Animation!Q58</f>
        <v>40</v>
      </c>
      <c r="I6564" s="275" t="s">
        <v>9001</v>
      </c>
      <c r="J6564" s="275">
        <f t="shared" si="97"/>
        <v>40</v>
      </c>
      <c r="K6564" s="277"/>
    </row>
    <row r="6565" spans="1:11" x14ac:dyDescent="0.15">
      <c r="A6565" s="274">
        <v>6564</v>
      </c>
      <c r="B6565" s="275" t="s">
        <v>7882</v>
      </c>
      <c r="C6565" s="275" t="s">
        <v>5812</v>
      </c>
      <c r="D6565" s="275">
        <v>0</v>
      </c>
      <c r="E6565" s="275">
        <v>100</v>
      </c>
      <c r="F6565" s="275" t="s">
        <v>458</v>
      </c>
      <c r="G6565" s="275">
        <v>1</v>
      </c>
      <c r="H6565" s="275">
        <f>Animation!B75</f>
        <v>100</v>
      </c>
      <c r="I6565" s="275" t="s">
        <v>9002</v>
      </c>
      <c r="J6565" s="275">
        <f t="shared" si="97"/>
        <v>100</v>
      </c>
      <c r="K6565" s="277"/>
    </row>
    <row r="6566" spans="1:11" x14ac:dyDescent="0.15">
      <c r="A6566" s="274">
        <v>6565</v>
      </c>
      <c r="B6566" s="275" t="s">
        <v>7883</v>
      </c>
      <c r="C6566" s="275" t="s">
        <v>5812</v>
      </c>
      <c r="D6566" s="275">
        <v>0</v>
      </c>
      <c r="E6566" s="275">
        <v>100</v>
      </c>
      <c r="F6566" s="275" t="s">
        <v>458</v>
      </c>
      <c r="G6566" s="275">
        <v>1</v>
      </c>
      <c r="H6566" s="275">
        <f>Animation!B76</f>
        <v>100</v>
      </c>
      <c r="I6566" s="275" t="s">
        <v>9003</v>
      </c>
      <c r="J6566" s="275">
        <f t="shared" si="97"/>
        <v>100</v>
      </c>
      <c r="K6566" s="277"/>
    </row>
    <row r="6567" spans="1:11" x14ac:dyDescent="0.15">
      <c r="A6567" s="274">
        <v>6566</v>
      </c>
      <c r="B6567" s="275" t="s">
        <v>7884</v>
      </c>
      <c r="C6567" s="275" t="s">
        <v>5812</v>
      </c>
      <c r="D6567" s="275">
        <v>0</v>
      </c>
      <c r="E6567" s="275">
        <v>100</v>
      </c>
      <c r="F6567" s="275" t="s">
        <v>458</v>
      </c>
      <c r="G6567" s="275">
        <v>1</v>
      </c>
      <c r="H6567" s="275">
        <f>Animation!B77</f>
        <v>100</v>
      </c>
      <c r="I6567" s="275" t="s">
        <v>9004</v>
      </c>
      <c r="J6567" s="275">
        <f t="shared" si="97"/>
        <v>100</v>
      </c>
      <c r="K6567" s="277"/>
    </row>
    <row r="6568" spans="1:11" x14ac:dyDescent="0.15">
      <c r="A6568" s="274">
        <v>6567</v>
      </c>
      <c r="B6568" s="275" t="s">
        <v>7885</v>
      </c>
      <c r="C6568" s="275" t="s">
        <v>5812</v>
      </c>
      <c r="D6568" s="275">
        <v>0</v>
      </c>
      <c r="E6568" s="275">
        <v>100</v>
      </c>
      <c r="F6568" s="275" t="s">
        <v>458</v>
      </c>
      <c r="G6568" s="275">
        <v>1</v>
      </c>
      <c r="H6568" s="275">
        <f>Animation!B78</f>
        <v>100</v>
      </c>
      <c r="I6568" s="275" t="s">
        <v>9005</v>
      </c>
      <c r="J6568" s="275">
        <f t="shared" si="97"/>
        <v>100</v>
      </c>
      <c r="K6568" s="277"/>
    </row>
    <row r="6569" spans="1:11" x14ac:dyDescent="0.15">
      <c r="A6569" s="274">
        <v>6568</v>
      </c>
      <c r="B6569" s="275" t="s">
        <v>7886</v>
      </c>
      <c r="C6569" s="275" t="s">
        <v>5812</v>
      </c>
      <c r="D6569" s="275">
        <v>0</v>
      </c>
      <c r="E6569" s="275">
        <v>100</v>
      </c>
      <c r="F6569" s="275" t="s">
        <v>458</v>
      </c>
      <c r="G6569" s="275">
        <v>1</v>
      </c>
      <c r="H6569" s="275">
        <f>Animation!B79</f>
        <v>100</v>
      </c>
      <c r="I6569" s="275" t="s">
        <v>9006</v>
      </c>
      <c r="J6569" s="275">
        <f t="shared" si="97"/>
        <v>100</v>
      </c>
      <c r="K6569" s="277"/>
    </row>
    <row r="6570" spans="1:11" x14ac:dyDescent="0.15">
      <c r="A6570" s="274">
        <v>6569</v>
      </c>
      <c r="B6570" s="275" t="s">
        <v>7887</v>
      </c>
      <c r="C6570" s="275" t="s">
        <v>5812</v>
      </c>
      <c r="D6570" s="275">
        <v>0</v>
      </c>
      <c r="E6570" s="275">
        <v>100</v>
      </c>
      <c r="F6570" s="275" t="s">
        <v>458</v>
      </c>
      <c r="G6570" s="275">
        <v>1</v>
      </c>
      <c r="H6570" s="275">
        <f>Animation!B80</f>
        <v>100</v>
      </c>
      <c r="I6570" s="275" t="s">
        <v>9007</v>
      </c>
      <c r="J6570" s="275">
        <f t="shared" si="97"/>
        <v>100</v>
      </c>
      <c r="K6570" s="277"/>
    </row>
    <row r="6571" spans="1:11" x14ac:dyDescent="0.15">
      <c r="A6571" s="274">
        <v>6570</v>
      </c>
      <c r="B6571" s="275" t="s">
        <v>7888</v>
      </c>
      <c r="C6571" s="275" t="s">
        <v>5812</v>
      </c>
      <c r="D6571" s="275">
        <v>0</v>
      </c>
      <c r="E6571" s="275">
        <v>100</v>
      </c>
      <c r="F6571" s="275" t="s">
        <v>458</v>
      </c>
      <c r="G6571" s="275">
        <v>1</v>
      </c>
      <c r="H6571" s="275">
        <f>Animation!B81</f>
        <v>100</v>
      </c>
      <c r="I6571" s="275" t="s">
        <v>9008</v>
      </c>
      <c r="J6571" s="275">
        <f t="shared" si="97"/>
        <v>100</v>
      </c>
      <c r="K6571" s="277"/>
    </row>
    <row r="6572" spans="1:11" x14ac:dyDescent="0.15">
      <c r="A6572" s="274">
        <v>6571</v>
      </c>
      <c r="B6572" s="275" t="s">
        <v>7889</v>
      </c>
      <c r="C6572" s="275" t="s">
        <v>5812</v>
      </c>
      <c r="D6572" s="275">
        <v>0</v>
      </c>
      <c r="E6572" s="275">
        <v>100</v>
      </c>
      <c r="F6572" s="275" t="s">
        <v>458</v>
      </c>
      <c r="G6572" s="275">
        <v>1</v>
      </c>
      <c r="H6572" s="275">
        <f>Animation!B82</f>
        <v>100</v>
      </c>
      <c r="I6572" s="275" t="s">
        <v>9009</v>
      </c>
      <c r="J6572" s="275">
        <f t="shared" si="97"/>
        <v>100</v>
      </c>
      <c r="K6572" s="277"/>
    </row>
    <row r="6573" spans="1:11" x14ac:dyDescent="0.15">
      <c r="A6573" s="274">
        <v>6572</v>
      </c>
      <c r="B6573" s="275" t="s">
        <v>7890</v>
      </c>
      <c r="C6573" s="275" t="s">
        <v>5812</v>
      </c>
      <c r="D6573" s="275">
        <v>0</v>
      </c>
      <c r="E6573" s="275">
        <v>100</v>
      </c>
      <c r="F6573" s="275" t="s">
        <v>458</v>
      </c>
      <c r="G6573" s="275">
        <v>1</v>
      </c>
      <c r="H6573" s="275">
        <f>Animation!B83</f>
        <v>100</v>
      </c>
      <c r="I6573" s="275" t="s">
        <v>9010</v>
      </c>
      <c r="J6573" s="275">
        <f t="shared" si="97"/>
        <v>100</v>
      </c>
      <c r="K6573" s="277"/>
    </row>
    <row r="6574" spans="1:11" x14ac:dyDescent="0.15">
      <c r="A6574" s="274">
        <v>6573</v>
      </c>
      <c r="B6574" s="275" t="s">
        <v>7891</v>
      </c>
      <c r="C6574" s="275" t="s">
        <v>5812</v>
      </c>
      <c r="D6574" s="275">
        <v>0</v>
      </c>
      <c r="E6574" s="275">
        <v>100</v>
      </c>
      <c r="F6574" s="275" t="s">
        <v>458</v>
      </c>
      <c r="G6574" s="275">
        <v>1</v>
      </c>
      <c r="H6574" s="275">
        <f>Animation!B84</f>
        <v>100</v>
      </c>
      <c r="I6574" s="275" t="s">
        <v>9011</v>
      </c>
      <c r="J6574" s="275">
        <f t="shared" si="97"/>
        <v>100</v>
      </c>
      <c r="K6574" s="277"/>
    </row>
    <row r="6575" spans="1:11" x14ac:dyDescent="0.15">
      <c r="A6575" s="274">
        <v>6574</v>
      </c>
      <c r="B6575" s="275" t="s">
        <v>7892</v>
      </c>
      <c r="C6575" s="275" t="s">
        <v>5812</v>
      </c>
      <c r="D6575" s="275">
        <v>0</v>
      </c>
      <c r="E6575" s="275">
        <v>100</v>
      </c>
      <c r="F6575" s="275" t="s">
        <v>458</v>
      </c>
      <c r="G6575" s="275">
        <v>1</v>
      </c>
      <c r="H6575" s="275">
        <f>Animation!B85</f>
        <v>100</v>
      </c>
      <c r="I6575" s="275" t="s">
        <v>9012</v>
      </c>
      <c r="J6575" s="275">
        <f t="shared" si="97"/>
        <v>100</v>
      </c>
      <c r="K6575" s="277"/>
    </row>
    <row r="6576" spans="1:11" x14ac:dyDescent="0.15">
      <c r="A6576" s="274">
        <v>6575</v>
      </c>
      <c r="B6576" s="275" t="s">
        <v>7893</v>
      </c>
      <c r="C6576" s="275" t="s">
        <v>5812</v>
      </c>
      <c r="D6576" s="275">
        <v>0</v>
      </c>
      <c r="E6576" s="275">
        <v>100</v>
      </c>
      <c r="F6576" s="275" t="s">
        <v>458</v>
      </c>
      <c r="G6576" s="275">
        <v>1</v>
      </c>
      <c r="H6576" s="275">
        <f>Animation!B86</f>
        <v>10</v>
      </c>
      <c r="I6576" s="275" t="s">
        <v>9013</v>
      </c>
      <c r="J6576" s="275">
        <f t="shared" si="97"/>
        <v>10</v>
      </c>
      <c r="K6576" s="277"/>
    </row>
    <row r="6577" spans="1:11" x14ac:dyDescent="0.15">
      <c r="A6577" s="274">
        <v>6576</v>
      </c>
      <c r="B6577" s="275" t="s">
        <v>7894</v>
      </c>
      <c r="C6577" s="275" t="s">
        <v>5812</v>
      </c>
      <c r="D6577" s="275">
        <v>0</v>
      </c>
      <c r="E6577" s="275">
        <v>100</v>
      </c>
      <c r="F6577" s="275" t="s">
        <v>458</v>
      </c>
      <c r="G6577" s="275">
        <v>1</v>
      </c>
      <c r="H6577" s="275">
        <f>Animation!C75</f>
        <v>90</v>
      </c>
      <c r="I6577" s="275" t="s">
        <v>9014</v>
      </c>
      <c r="J6577" s="275">
        <f t="shared" si="97"/>
        <v>90</v>
      </c>
      <c r="K6577" s="277"/>
    </row>
    <row r="6578" spans="1:11" x14ac:dyDescent="0.15">
      <c r="A6578" s="274">
        <v>6577</v>
      </c>
      <c r="B6578" s="275" t="s">
        <v>7895</v>
      </c>
      <c r="C6578" s="275" t="s">
        <v>5812</v>
      </c>
      <c r="D6578" s="275">
        <v>0</v>
      </c>
      <c r="E6578" s="275">
        <v>100</v>
      </c>
      <c r="F6578" s="275" t="s">
        <v>458</v>
      </c>
      <c r="G6578" s="275">
        <v>1</v>
      </c>
      <c r="H6578" s="275">
        <f>Animation!C76</f>
        <v>90</v>
      </c>
      <c r="I6578" s="275" t="s">
        <v>9015</v>
      </c>
      <c r="J6578" s="275">
        <f t="shared" si="97"/>
        <v>90</v>
      </c>
      <c r="K6578" s="277"/>
    </row>
    <row r="6579" spans="1:11" x14ac:dyDescent="0.15">
      <c r="A6579" s="274">
        <v>6578</v>
      </c>
      <c r="B6579" s="275" t="s">
        <v>7896</v>
      </c>
      <c r="C6579" s="275" t="s">
        <v>5812</v>
      </c>
      <c r="D6579" s="275">
        <v>0</v>
      </c>
      <c r="E6579" s="275">
        <v>100</v>
      </c>
      <c r="F6579" s="275" t="s">
        <v>458</v>
      </c>
      <c r="G6579" s="275">
        <v>1</v>
      </c>
      <c r="H6579" s="275">
        <f>Animation!C77</f>
        <v>90</v>
      </c>
      <c r="I6579" s="275" t="s">
        <v>9016</v>
      </c>
      <c r="J6579" s="275">
        <f t="shared" si="97"/>
        <v>90</v>
      </c>
      <c r="K6579" s="277"/>
    </row>
    <row r="6580" spans="1:11" x14ac:dyDescent="0.15">
      <c r="A6580" s="274">
        <v>6579</v>
      </c>
      <c r="B6580" s="275" t="s">
        <v>7897</v>
      </c>
      <c r="C6580" s="275" t="s">
        <v>5812</v>
      </c>
      <c r="D6580" s="275">
        <v>0</v>
      </c>
      <c r="E6580" s="275">
        <v>100</v>
      </c>
      <c r="F6580" s="275" t="s">
        <v>458</v>
      </c>
      <c r="G6580" s="275">
        <v>1</v>
      </c>
      <c r="H6580" s="275">
        <f>Animation!C78</f>
        <v>90</v>
      </c>
      <c r="I6580" s="275" t="s">
        <v>9017</v>
      </c>
      <c r="J6580" s="275">
        <f t="shared" ref="J6580:J6643" si="98">H6580</f>
        <v>90</v>
      </c>
      <c r="K6580" s="277"/>
    </row>
    <row r="6581" spans="1:11" x14ac:dyDescent="0.15">
      <c r="A6581" s="274">
        <v>6580</v>
      </c>
      <c r="B6581" s="275" t="s">
        <v>7898</v>
      </c>
      <c r="C6581" s="275" t="s">
        <v>5812</v>
      </c>
      <c r="D6581" s="275">
        <v>0</v>
      </c>
      <c r="E6581" s="275">
        <v>100</v>
      </c>
      <c r="F6581" s="275" t="s">
        <v>458</v>
      </c>
      <c r="G6581" s="275">
        <v>1</v>
      </c>
      <c r="H6581" s="275">
        <f>Animation!C79</f>
        <v>90</v>
      </c>
      <c r="I6581" s="275" t="s">
        <v>9018</v>
      </c>
      <c r="J6581" s="275">
        <f t="shared" si="98"/>
        <v>90</v>
      </c>
      <c r="K6581" s="277"/>
    </row>
    <row r="6582" spans="1:11" x14ac:dyDescent="0.15">
      <c r="A6582" s="274">
        <v>6581</v>
      </c>
      <c r="B6582" s="275" t="s">
        <v>7899</v>
      </c>
      <c r="C6582" s="275" t="s">
        <v>5812</v>
      </c>
      <c r="D6582" s="275">
        <v>0</v>
      </c>
      <c r="E6582" s="275">
        <v>100</v>
      </c>
      <c r="F6582" s="275" t="s">
        <v>458</v>
      </c>
      <c r="G6582" s="275">
        <v>1</v>
      </c>
      <c r="H6582" s="275">
        <f>Animation!C80</f>
        <v>90</v>
      </c>
      <c r="I6582" s="275" t="s">
        <v>9019</v>
      </c>
      <c r="J6582" s="275">
        <f t="shared" si="98"/>
        <v>90</v>
      </c>
      <c r="K6582" s="277"/>
    </row>
    <row r="6583" spans="1:11" x14ac:dyDescent="0.15">
      <c r="A6583" s="274">
        <v>6582</v>
      </c>
      <c r="B6583" s="275" t="s">
        <v>7900</v>
      </c>
      <c r="C6583" s="275" t="s">
        <v>5812</v>
      </c>
      <c r="D6583" s="275">
        <v>0</v>
      </c>
      <c r="E6583" s="275">
        <v>100</v>
      </c>
      <c r="F6583" s="275" t="s">
        <v>458</v>
      </c>
      <c r="G6583" s="275">
        <v>1</v>
      </c>
      <c r="H6583" s="275">
        <f>Animation!C81</f>
        <v>90</v>
      </c>
      <c r="I6583" s="275" t="s">
        <v>9020</v>
      </c>
      <c r="J6583" s="275">
        <f t="shared" si="98"/>
        <v>90</v>
      </c>
      <c r="K6583" s="277"/>
    </row>
    <row r="6584" spans="1:11" x14ac:dyDescent="0.15">
      <c r="A6584" s="274">
        <v>6583</v>
      </c>
      <c r="B6584" s="275" t="s">
        <v>7901</v>
      </c>
      <c r="C6584" s="275" t="s">
        <v>5812</v>
      </c>
      <c r="D6584" s="275">
        <v>0</v>
      </c>
      <c r="E6584" s="275">
        <v>100</v>
      </c>
      <c r="F6584" s="275" t="s">
        <v>458</v>
      </c>
      <c r="G6584" s="275">
        <v>1</v>
      </c>
      <c r="H6584" s="275">
        <f>Animation!C82</f>
        <v>90</v>
      </c>
      <c r="I6584" s="275" t="s">
        <v>9021</v>
      </c>
      <c r="J6584" s="275">
        <f t="shared" si="98"/>
        <v>90</v>
      </c>
      <c r="K6584" s="277"/>
    </row>
    <row r="6585" spans="1:11" x14ac:dyDescent="0.15">
      <c r="A6585" s="274">
        <v>6584</v>
      </c>
      <c r="B6585" s="275" t="s">
        <v>7902</v>
      </c>
      <c r="C6585" s="275" t="s">
        <v>5812</v>
      </c>
      <c r="D6585" s="275">
        <v>0</v>
      </c>
      <c r="E6585" s="275">
        <v>100</v>
      </c>
      <c r="F6585" s="275" t="s">
        <v>458</v>
      </c>
      <c r="G6585" s="275">
        <v>1</v>
      </c>
      <c r="H6585" s="275">
        <f>Animation!C83</f>
        <v>90</v>
      </c>
      <c r="I6585" s="275" t="s">
        <v>9022</v>
      </c>
      <c r="J6585" s="275">
        <f t="shared" si="98"/>
        <v>90</v>
      </c>
      <c r="K6585" s="277"/>
    </row>
    <row r="6586" spans="1:11" x14ac:dyDescent="0.15">
      <c r="A6586" s="274">
        <v>6585</v>
      </c>
      <c r="B6586" s="275" t="s">
        <v>7903</v>
      </c>
      <c r="C6586" s="275" t="s">
        <v>5812</v>
      </c>
      <c r="D6586" s="275">
        <v>0</v>
      </c>
      <c r="E6586" s="275">
        <v>100</v>
      </c>
      <c r="F6586" s="275" t="s">
        <v>458</v>
      </c>
      <c r="G6586" s="275">
        <v>1</v>
      </c>
      <c r="H6586" s="275">
        <f>Animation!C84</f>
        <v>90</v>
      </c>
      <c r="I6586" s="275" t="s">
        <v>9023</v>
      </c>
      <c r="J6586" s="275">
        <f t="shared" si="98"/>
        <v>90</v>
      </c>
      <c r="K6586" s="277"/>
    </row>
    <row r="6587" spans="1:11" x14ac:dyDescent="0.15">
      <c r="A6587" s="274">
        <v>6586</v>
      </c>
      <c r="B6587" s="275" t="s">
        <v>7904</v>
      </c>
      <c r="C6587" s="275" t="s">
        <v>5812</v>
      </c>
      <c r="D6587" s="275">
        <v>0</v>
      </c>
      <c r="E6587" s="275">
        <v>100</v>
      </c>
      <c r="F6587" s="275" t="s">
        <v>458</v>
      </c>
      <c r="G6587" s="275">
        <v>1</v>
      </c>
      <c r="H6587" s="275">
        <f>Animation!C85</f>
        <v>90</v>
      </c>
      <c r="I6587" s="275" t="s">
        <v>9024</v>
      </c>
      <c r="J6587" s="275">
        <f t="shared" si="98"/>
        <v>90</v>
      </c>
      <c r="K6587" s="277"/>
    </row>
    <row r="6588" spans="1:11" x14ac:dyDescent="0.15">
      <c r="A6588" s="274">
        <v>6587</v>
      </c>
      <c r="B6588" s="275" t="s">
        <v>7905</v>
      </c>
      <c r="C6588" s="275" t="s">
        <v>5812</v>
      </c>
      <c r="D6588" s="275">
        <v>0</v>
      </c>
      <c r="E6588" s="275">
        <v>100</v>
      </c>
      <c r="F6588" s="275" t="s">
        <v>458</v>
      </c>
      <c r="G6588" s="275">
        <v>1</v>
      </c>
      <c r="H6588" s="275">
        <f>Animation!C86</f>
        <v>20</v>
      </c>
      <c r="I6588" s="275" t="s">
        <v>9025</v>
      </c>
      <c r="J6588" s="275">
        <f t="shared" si="98"/>
        <v>20</v>
      </c>
      <c r="K6588" s="277"/>
    </row>
    <row r="6589" spans="1:11" x14ac:dyDescent="0.15">
      <c r="A6589" s="274">
        <v>6588</v>
      </c>
      <c r="B6589" s="275" t="s">
        <v>7906</v>
      </c>
      <c r="C6589" s="275" t="s">
        <v>5812</v>
      </c>
      <c r="D6589" s="275">
        <v>0</v>
      </c>
      <c r="E6589" s="275">
        <v>100</v>
      </c>
      <c r="F6589" s="275" t="s">
        <v>458</v>
      </c>
      <c r="G6589" s="275">
        <v>1</v>
      </c>
      <c r="H6589" s="275">
        <f>Animation!D75</f>
        <v>80</v>
      </c>
      <c r="I6589" s="275" t="s">
        <v>9026</v>
      </c>
      <c r="J6589" s="275">
        <f t="shared" si="98"/>
        <v>80</v>
      </c>
      <c r="K6589" s="277"/>
    </row>
    <row r="6590" spans="1:11" x14ac:dyDescent="0.15">
      <c r="A6590" s="274">
        <v>6589</v>
      </c>
      <c r="B6590" s="275" t="s">
        <v>7907</v>
      </c>
      <c r="C6590" s="275" t="s">
        <v>5812</v>
      </c>
      <c r="D6590" s="275">
        <v>0</v>
      </c>
      <c r="E6590" s="275">
        <v>100</v>
      </c>
      <c r="F6590" s="275" t="s">
        <v>458</v>
      </c>
      <c r="G6590" s="275">
        <v>1</v>
      </c>
      <c r="H6590" s="275">
        <f>Animation!D76</f>
        <v>80</v>
      </c>
      <c r="I6590" s="275" t="s">
        <v>9027</v>
      </c>
      <c r="J6590" s="275">
        <f t="shared" si="98"/>
        <v>80</v>
      </c>
      <c r="K6590" s="277"/>
    </row>
    <row r="6591" spans="1:11" x14ac:dyDescent="0.15">
      <c r="A6591" s="274">
        <v>6590</v>
      </c>
      <c r="B6591" s="275" t="s">
        <v>7908</v>
      </c>
      <c r="C6591" s="275" t="s">
        <v>5812</v>
      </c>
      <c r="D6591" s="275">
        <v>0</v>
      </c>
      <c r="E6591" s="275">
        <v>100</v>
      </c>
      <c r="F6591" s="275" t="s">
        <v>458</v>
      </c>
      <c r="G6591" s="275">
        <v>1</v>
      </c>
      <c r="H6591" s="275">
        <f>Animation!D77</f>
        <v>80</v>
      </c>
      <c r="I6591" s="275" t="s">
        <v>9028</v>
      </c>
      <c r="J6591" s="275">
        <f t="shared" si="98"/>
        <v>80</v>
      </c>
      <c r="K6591" s="277"/>
    </row>
    <row r="6592" spans="1:11" x14ac:dyDescent="0.15">
      <c r="A6592" s="274">
        <v>6591</v>
      </c>
      <c r="B6592" s="275" t="s">
        <v>7909</v>
      </c>
      <c r="C6592" s="275" t="s">
        <v>5812</v>
      </c>
      <c r="D6592" s="275">
        <v>0</v>
      </c>
      <c r="E6592" s="275">
        <v>100</v>
      </c>
      <c r="F6592" s="275" t="s">
        <v>458</v>
      </c>
      <c r="G6592" s="275">
        <v>1</v>
      </c>
      <c r="H6592" s="275">
        <f>Animation!D78</f>
        <v>80</v>
      </c>
      <c r="I6592" s="275" t="s">
        <v>9029</v>
      </c>
      <c r="J6592" s="275">
        <f t="shared" si="98"/>
        <v>80</v>
      </c>
      <c r="K6592" s="277"/>
    </row>
    <row r="6593" spans="1:11" x14ac:dyDescent="0.15">
      <c r="A6593" s="274">
        <v>6592</v>
      </c>
      <c r="B6593" s="275" t="s">
        <v>7910</v>
      </c>
      <c r="C6593" s="275" t="s">
        <v>5812</v>
      </c>
      <c r="D6593" s="275">
        <v>0</v>
      </c>
      <c r="E6593" s="275">
        <v>100</v>
      </c>
      <c r="F6593" s="275" t="s">
        <v>458</v>
      </c>
      <c r="G6593" s="275">
        <v>1</v>
      </c>
      <c r="H6593" s="275">
        <f>Animation!D79</f>
        <v>80</v>
      </c>
      <c r="I6593" s="275" t="s">
        <v>9030</v>
      </c>
      <c r="J6593" s="275">
        <f t="shared" si="98"/>
        <v>80</v>
      </c>
      <c r="K6593" s="277"/>
    </row>
    <row r="6594" spans="1:11" x14ac:dyDescent="0.15">
      <c r="A6594" s="274">
        <v>6593</v>
      </c>
      <c r="B6594" s="275" t="s">
        <v>7911</v>
      </c>
      <c r="C6594" s="275" t="s">
        <v>5812</v>
      </c>
      <c r="D6594" s="275">
        <v>0</v>
      </c>
      <c r="E6594" s="275">
        <v>100</v>
      </c>
      <c r="F6594" s="275" t="s">
        <v>458</v>
      </c>
      <c r="G6594" s="275">
        <v>1</v>
      </c>
      <c r="H6594" s="275">
        <f>Animation!D80</f>
        <v>80</v>
      </c>
      <c r="I6594" s="275" t="s">
        <v>9031</v>
      </c>
      <c r="J6594" s="275">
        <f t="shared" si="98"/>
        <v>80</v>
      </c>
      <c r="K6594" s="277"/>
    </row>
    <row r="6595" spans="1:11" x14ac:dyDescent="0.15">
      <c r="A6595" s="274">
        <v>6594</v>
      </c>
      <c r="B6595" s="275" t="s">
        <v>7912</v>
      </c>
      <c r="C6595" s="275" t="s">
        <v>5812</v>
      </c>
      <c r="D6595" s="275">
        <v>0</v>
      </c>
      <c r="E6595" s="275">
        <v>100</v>
      </c>
      <c r="F6595" s="275" t="s">
        <v>458</v>
      </c>
      <c r="G6595" s="275">
        <v>1</v>
      </c>
      <c r="H6595" s="275">
        <f>Animation!D81</f>
        <v>80</v>
      </c>
      <c r="I6595" s="275" t="s">
        <v>9032</v>
      </c>
      <c r="J6595" s="275">
        <f t="shared" si="98"/>
        <v>80</v>
      </c>
      <c r="K6595" s="277"/>
    </row>
    <row r="6596" spans="1:11" x14ac:dyDescent="0.15">
      <c r="A6596" s="274">
        <v>6595</v>
      </c>
      <c r="B6596" s="275" t="s">
        <v>7913</v>
      </c>
      <c r="C6596" s="275" t="s">
        <v>5812</v>
      </c>
      <c r="D6596" s="275">
        <v>0</v>
      </c>
      <c r="E6596" s="275">
        <v>100</v>
      </c>
      <c r="F6596" s="275" t="s">
        <v>458</v>
      </c>
      <c r="G6596" s="275">
        <v>1</v>
      </c>
      <c r="H6596" s="275">
        <f>Animation!D82</f>
        <v>80</v>
      </c>
      <c r="I6596" s="275" t="s">
        <v>9033</v>
      </c>
      <c r="J6596" s="275">
        <f t="shared" si="98"/>
        <v>80</v>
      </c>
      <c r="K6596" s="277"/>
    </row>
    <row r="6597" spans="1:11" x14ac:dyDescent="0.15">
      <c r="A6597" s="274">
        <v>6596</v>
      </c>
      <c r="B6597" s="275" t="s">
        <v>7914</v>
      </c>
      <c r="C6597" s="275" t="s">
        <v>5812</v>
      </c>
      <c r="D6597" s="275">
        <v>0</v>
      </c>
      <c r="E6597" s="275">
        <v>100</v>
      </c>
      <c r="F6597" s="275" t="s">
        <v>458</v>
      </c>
      <c r="G6597" s="275">
        <v>1</v>
      </c>
      <c r="H6597" s="275">
        <f>Animation!D83</f>
        <v>80</v>
      </c>
      <c r="I6597" s="275" t="s">
        <v>9034</v>
      </c>
      <c r="J6597" s="275">
        <f t="shared" si="98"/>
        <v>80</v>
      </c>
      <c r="K6597" s="277"/>
    </row>
    <row r="6598" spans="1:11" x14ac:dyDescent="0.15">
      <c r="A6598" s="274">
        <v>6597</v>
      </c>
      <c r="B6598" s="275" t="s">
        <v>7915</v>
      </c>
      <c r="C6598" s="275" t="s">
        <v>5812</v>
      </c>
      <c r="D6598" s="275">
        <v>0</v>
      </c>
      <c r="E6598" s="275">
        <v>100</v>
      </c>
      <c r="F6598" s="275" t="s">
        <v>458</v>
      </c>
      <c r="G6598" s="275">
        <v>1</v>
      </c>
      <c r="H6598" s="275">
        <f>Animation!D84</f>
        <v>80</v>
      </c>
      <c r="I6598" s="275" t="s">
        <v>9035</v>
      </c>
      <c r="J6598" s="275">
        <f t="shared" si="98"/>
        <v>80</v>
      </c>
      <c r="K6598" s="277"/>
    </row>
    <row r="6599" spans="1:11" x14ac:dyDescent="0.15">
      <c r="A6599" s="274">
        <v>6598</v>
      </c>
      <c r="B6599" s="275" t="s">
        <v>7916</v>
      </c>
      <c r="C6599" s="275" t="s">
        <v>5812</v>
      </c>
      <c r="D6599" s="275">
        <v>0</v>
      </c>
      <c r="E6599" s="275">
        <v>100</v>
      </c>
      <c r="F6599" s="275" t="s">
        <v>458</v>
      </c>
      <c r="G6599" s="275">
        <v>1</v>
      </c>
      <c r="H6599" s="275">
        <f>Animation!D85</f>
        <v>80</v>
      </c>
      <c r="I6599" s="275" t="s">
        <v>9036</v>
      </c>
      <c r="J6599" s="275">
        <f t="shared" si="98"/>
        <v>80</v>
      </c>
      <c r="K6599" s="277"/>
    </row>
    <row r="6600" spans="1:11" x14ac:dyDescent="0.15">
      <c r="A6600" s="274">
        <v>6599</v>
      </c>
      <c r="B6600" s="275" t="s">
        <v>7917</v>
      </c>
      <c r="C6600" s="275" t="s">
        <v>5812</v>
      </c>
      <c r="D6600" s="275">
        <v>0</v>
      </c>
      <c r="E6600" s="275">
        <v>100</v>
      </c>
      <c r="F6600" s="275" t="s">
        <v>458</v>
      </c>
      <c r="G6600" s="275">
        <v>1</v>
      </c>
      <c r="H6600" s="275">
        <f>Animation!D86</f>
        <v>30</v>
      </c>
      <c r="I6600" s="275" t="s">
        <v>9037</v>
      </c>
      <c r="J6600" s="275">
        <f t="shared" si="98"/>
        <v>30</v>
      </c>
      <c r="K6600" s="277"/>
    </row>
    <row r="6601" spans="1:11" x14ac:dyDescent="0.15">
      <c r="A6601" s="274">
        <v>6600</v>
      </c>
      <c r="B6601" s="275" t="s">
        <v>7918</v>
      </c>
      <c r="C6601" s="275" t="s">
        <v>5812</v>
      </c>
      <c r="D6601" s="275">
        <v>0</v>
      </c>
      <c r="E6601" s="275">
        <v>100</v>
      </c>
      <c r="F6601" s="275" t="s">
        <v>458</v>
      </c>
      <c r="G6601" s="275">
        <v>1</v>
      </c>
      <c r="H6601" s="275">
        <f>Animation!E75</f>
        <v>70</v>
      </c>
      <c r="I6601" s="275" t="s">
        <v>9038</v>
      </c>
      <c r="J6601" s="275">
        <f t="shared" si="98"/>
        <v>70</v>
      </c>
      <c r="K6601" s="277"/>
    </row>
    <row r="6602" spans="1:11" x14ac:dyDescent="0.15">
      <c r="A6602" s="274">
        <v>6601</v>
      </c>
      <c r="B6602" s="275" t="s">
        <v>7919</v>
      </c>
      <c r="C6602" s="275" t="s">
        <v>5812</v>
      </c>
      <c r="D6602" s="275">
        <v>0</v>
      </c>
      <c r="E6602" s="275">
        <v>100</v>
      </c>
      <c r="F6602" s="275" t="s">
        <v>458</v>
      </c>
      <c r="G6602" s="275">
        <v>1</v>
      </c>
      <c r="H6602" s="275">
        <f>Animation!E76</f>
        <v>70</v>
      </c>
      <c r="I6602" s="275" t="s">
        <v>9039</v>
      </c>
      <c r="J6602" s="275">
        <f t="shared" si="98"/>
        <v>70</v>
      </c>
      <c r="K6602" s="277"/>
    </row>
    <row r="6603" spans="1:11" x14ac:dyDescent="0.15">
      <c r="A6603" s="274">
        <v>6602</v>
      </c>
      <c r="B6603" s="275" t="s">
        <v>7920</v>
      </c>
      <c r="C6603" s="275" t="s">
        <v>5812</v>
      </c>
      <c r="D6603" s="275">
        <v>0</v>
      </c>
      <c r="E6603" s="275">
        <v>100</v>
      </c>
      <c r="F6603" s="275" t="s">
        <v>458</v>
      </c>
      <c r="G6603" s="275">
        <v>1</v>
      </c>
      <c r="H6603" s="275">
        <f>Animation!E77</f>
        <v>70</v>
      </c>
      <c r="I6603" s="275" t="s">
        <v>9040</v>
      </c>
      <c r="J6603" s="275">
        <f t="shared" si="98"/>
        <v>70</v>
      </c>
      <c r="K6603" s="277"/>
    </row>
    <row r="6604" spans="1:11" x14ac:dyDescent="0.15">
      <c r="A6604" s="274">
        <v>6603</v>
      </c>
      <c r="B6604" s="275" t="s">
        <v>7921</v>
      </c>
      <c r="C6604" s="275" t="s">
        <v>5812</v>
      </c>
      <c r="D6604" s="275">
        <v>0</v>
      </c>
      <c r="E6604" s="275">
        <v>100</v>
      </c>
      <c r="F6604" s="275" t="s">
        <v>458</v>
      </c>
      <c r="G6604" s="275">
        <v>1</v>
      </c>
      <c r="H6604" s="275">
        <f>Animation!E78</f>
        <v>70</v>
      </c>
      <c r="I6604" s="275" t="s">
        <v>9041</v>
      </c>
      <c r="J6604" s="275">
        <f t="shared" si="98"/>
        <v>70</v>
      </c>
      <c r="K6604" s="277"/>
    </row>
    <row r="6605" spans="1:11" x14ac:dyDescent="0.15">
      <c r="A6605" s="274">
        <v>6604</v>
      </c>
      <c r="B6605" s="275" t="s">
        <v>7922</v>
      </c>
      <c r="C6605" s="275" t="s">
        <v>5812</v>
      </c>
      <c r="D6605" s="275">
        <v>0</v>
      </c>
      <c r="E6605" s="275">
        <v>100</v>
      </c>
      <c r="F6605" s="275" t="s">
        <v>458</v>
      </c>
      <c r="G6605" s="275">
        <v>1</v>
      </c>
      <c r="H6605" s="275">
        <f>Animation!E79</f>
        <v>70</v>
      </c>
      <c r="I6605" s="275" t="s">
        <v>9042</v>
      </c>
      <c r="J6605" s="275">
        <f t="shared" si="98"/>
        <v>70</v>
      </c>
      <c r="K6605" s="277"/>
    </row>
    <row r="6606" spans="1:11" x14ac:dyDescent="0.15">
      <c r="A6606" s="274">
        <v>6605</v>
      </c>
      <c r="B6606" s="275" t="s">
        <v>7923</v>
      </c>
      <c r="C6606" s="275" t="s">
        <v>5812</v>
      </c>
      <c r="D6606" s="275">
        <v>0</v>
      </c>
      <c r="E6606" s="275">
        <v>100</v>
      </c>
      <c r="F6606" s="275" t="s">
        <v>458</v>
      </c>
      <c r="G6606" s="275">
        <v>1</v>
      </c>
      <c r="H6606" s="275">
        <f>Animation!E80</f>
        <v>70</v>
      </c>
      <c r="I6606" s="275" t="s">
        <v>9043</v>
      </c>
      <c r="J6606" s="275">
        <f t="shared" si="98"/>
        <v>70</v>
      </c>
      <c r="K6606" s="277"/>
    </row>
    <row r="6607" spans="1:11" x14ac:dyDescent="0.15">
      <c r="A6607" s="274">
        <v>6606</v>
      </c>
      <c r="B6607" s="275" t="s">
        <v>7924</v>
      </c>
      <c r="C6607" s="275" t="s">
        <v>5812</v>
      </c>
      <c r="D6607" s="275">
        <v>0</v>
      </c>
      <c r="E6607" s="275">
        <v>100</v>
      </c>
      <c r="F6607" s="275" t="s">
        <v>458</v>
      </c>
      <c r="G6607" s="275">
        <v>1</v>
      </c>
      <c r="H6607" s="275">
        <f>Animation!E81</f>
        <v>70</v>
      </c>
      <c r="I6607" s="275" t="s">
        <v>9044</v>
      </c>
      <c r="J6607" s="275">
        <f t="shared" si="98"/>
        <v>70</v>
      </c>
      <c r="K6607" s="277"/>
    </row>
    <row r="6608" spans="1:11" x14ac:dyDescent="0.15">
      <c r="A6608" s="274">
        <v>6607</v>
      </c>
      <c r="B6608" s="275" t="s">
        <v>7925</v>
      </c>
      <c r="C6608" s="275" t="s">
        <v>5812</v>
      </c>
      <c r="D6608" s="275">
        <v>0</v>
      </c>
      <c r="E6608" s="275">
        <v>100</v>
      </c>
      <c r="F6608" s="275" t="s">
        <v>458</v>
      </c>
      <c r="G6608" s="275">
        <v>1</v>
      </c>
      <c r="H6608" s="275">
        <f>Animation!E82</f>
        <v>70</v>
      </c>
      <c r="I6608" s="275" t="s">
        <v>9045</v>
      </c>
      <c r="J6608" s="275">
        <f t="shared" si="98"/>
        <v>70</v>
      </c>
      <c r="K6608" s="277"/>
    </row>
    <row r="6609" spans="1:11" x14ac:dyDescent="0.15">
      <c r="A6609" s="274">
        <v>6608</v>
      </c>
      <c r="B6609" s="275" t="s">
        <v>7926</v>
      </c>
      <c r="C6609" s="275" t="s">
        <v>5812</v>
      </c>
      <c r="D6609" s="275">
        <v>0</v>
      </c>
      <c r="E6609" s="275">
        <v>100</v>
      </c>
      <c r="F6609" s="275" t="s">
        <v>458</v>
      </c>
      <c r="G6609" s="275">
        <v>1</v>
      </c>
      <c r="H6609" s="275">
        <f>Animation!E83</f>
        <v>70</v>
      </c>
      <c r="I6609" s="275" t="s">
        <v>9046</v>
      </c>
      <c r="J6609" s="275">
        <f t="shared" si="98"/>
        <v>70</v>
      </c>
      <c r="K6609" s="277"/>
    </row>
    <row r="6610" spans="1:11" x14ac:dyDescent="0.15">
      <c r="A6610" s="274">
        <v>6609</v>
      </c>
      <c r="B6610" s="275" t="s">
        <v>7927</v>
      </c>
      <c r="C6610" s="275" t="s">
        <v>5812</v>
      </c>
      <c r="D6610" s="275">
        <v>0</v>
      </c>
      <c r="E6610" s="275">
        <v>100</v>
      </c>
      <c r="F6610" s="275" t="s">
        <v>458</v>
      </c>
      <c r="G6610" s="275">
        <v>1</v>
      </c>
      <c r="H6610" s="275">
        <f>Animation!E84</f>
        <v>70</v>
      </c>
      <c r="I6610" s="275" t="s">
        <v>9047</v>
      </c>
      <c r="J6610" s="275">
        <f t="shared" si="98"/>
        <v>70</v>
      </c>
      <c r="K6610" s="277"/>
    </row>
    <row r="6611" spans="1:11" x14ac:dyDescent="0.15">
      <c r="A6611" s="274">
        <v>6610</v>
      </c>
      <c r="B6611" s="275" t="s">
        <v>7928</v>
      </c>
      <c r="C6611" s="275" t="s">
        <v>5812</v>
      </c>
      <c r="D6611" s="275">
        <v>0</v>
      </c>
      <c r="E6611" s="275">
        <v>100</v>
      </c>
      <c r="F6611" s="275" t="s">
        <v>458</v>
      </c>
      <c r="G6611" s="275">
        <v>1</v>
      </c>
      <c r="H6611" s="275">
        <f>Animation!E85</f>
        <v>70</v>
      </c>
      <c r="I6611" s="275" t="s">
        <v>9048</v>
      </c>
      <c r="J6611" s="275">
        <f t="shared" si="98"/>
        <v>70</v>
      </c>
      <c r="K6611" s="277"/>
    </row>
    <row r="6612" spans="1:11" x14ac:dyDescent="0.15">
      <c r="A6612" s="274">
        <v>6611</v>
      </c>
      <c r="B6612" s="275" t="s">
        <v>7929</v>
      </c>
      <c r="C6612" s="275" t="s">
        <v>5812</v>
      </c>
      <c r="D6612" s="275">
        <v>0</v>
      </c>
      <c r="E6612" s="275">
        <v>100</v>
      </c>
      <c r="F6612" s="275" t="s">
        <v>458</v>
      </c>
      <c r="G6612" s="275">
        <v>1</v>
      </c>
      <c r="H6612" s="275">
        <f>Animation!E86</f>
        <v>40</v>
      </c>
      <c r="I6612" s="275" t="s">
        <v>9049</v>
      </c>
      <c r="J6612" s="275">
        <f t="shared" si="98"/>
        <v>40</v>
      </c>
      <c r="K6612" s="277"/>
    </row>
    <row r="6613" spans="1:11" x14ac:dyDescent="0.15">
      <c r="A6613" s="274">
        <v>6612</v>
      </c>
      <c r="B6613" s="275" t="s">
        <v>7930</v>
      </c>
      <c r="C6613" s="275" t="s">
        <v>5812</v>
      </c>
      <c r="D6613" s="275">
        <v>0</v>
      </c>
      <c r="E6613" s="275">
        <v>100</v>
      </c>
      <c r="F6613" s="275" t="s">
        <v>458</v>
      </c>
      <c r="G6613" s="275">
        <v>1</v>
      </c>
      <c r="H6613" s="275">
        <f>Animation!F75</f>
        <v>60</v>
      </c>
      <c r="I6613" s="275" t="s">
        <v>9050</v>
      </c>
      <c r="J6613" s="275">
        <f t="shared" si="98"/>
        <v>60</v>
      </c>
      <c r="K6613" s="277"/>
    </row>
    <row r="6614" spans="1:11" x14ac:dyDescent="0.15">
      <c r="A6614" s="274">
        <v>6613</v>
      </c>
      <c r="B6614" s="275" t="s">
        <v>7931</v>
      </c>
      <c r="C6614" s="275" t="s">
        <v>5812</v>
      </c>
      <c r="D6614" s="275">
        <v>0</v>
      </c>
      <c r="E6614" s="275">
        <v>100</v>
      </c>
      <c r="F6614" s="275" t="s">
        <v>458</v>
      </c>
      <c r="G6614" s="275">
        <v>1</v>
      </c>
      <c r="H6614" s="275">
        <f>Animation!F76</f>
        <v>60</v>
      </c>
      <c r="I6614" s="275" t="s">
        <v>9051</v>
      </c>
      <c r="J6614" s="275">
        <f t="shared" si="98"/>
        <v>60</v>
      </c>
      <c r="K6614" s="277"/>
    </row>
    <row r="6615" spans="1:11" x14ac:dyDescent="0.15">
      <c r="A6615" s="274">
        <v>6614</v>
      </c>
      <c r="B6615" s="275" t="s">
        <v>7932</v>
      </c>
      <c r="C6615" s="275" t="s">
        <v>5812</v>
      </c>
      <c r="D6615" s="275">
        <v>0</v>
      </c>
      <c r="E6615" s="275">
        <v>100</v>
      </c>
      <c r="F6615" s="275" t="s">
        <v>458</v>
      </c>
      <c r="G6615" s="275">
        <v>1</v>
      </c>
      <c r="H6615" s="275">
        <f>Animation!F77</f>
        <v>60</v>
      </c>
      <c r="I6615" s="275" t="s">
        <v>9052</v>
      </c>
      <c r="J6615" s="275">
        <f t="shared" si="98"/>
        <v>60</v>
      </c>
      <c r="K6615" s="277"/>
    </row>
    <row r="6616" spans="1:11" x14ac:dyDescent="0.15">
      <c r="A6616" s="274">
        <v>6615</v>
      </c>
      <c r="B6616" s="275" t="s">
        <v>7933</v>
      </c>
      <c r="C6616" s="275" t="s">
        <v>5812</v>
      </c>
      <c r="D6616" s="275">
        <v>0</v>
      </c>
      <c r="E6616" s="275">
        <v>100</v>
      </c>
      <c r="F6616" s="275" t="s">
        <v>458</v>
      </c>
      <c r="G6616" s="275">
        <v>1</v>
      </c>
      <c r="H6616" s="275">
        <f>Animation!F78</f>
        <v>60</v>
      </c>
      <c r="I6616" s="275" t="s">
        <v>9053</v>
      </c>
      <c r="J6616" s="275">
        <f t="shared" si="98"/>
        <v>60</v>
      </c>
      <c r="K6616" s="277"/>
    </row>
    <row r="6617" spans="1:11" x14ac:dyDescent="0.15">
      <c r="A6617" s="274">
        <v>6616</v>
      </c>
      <c r="B6617" s="275" t="s">
        <v>7934</v>
      </c>
      <c r="C6617" s="275" t="s">
        <v>5812</v>
      </c>
      <c r="D6617" s="275">
        <v>0</v>
      </c>
      <c r="E6617" s="275">
        <v>100</v>
      </c>
      <c r="F6617" s="275" t="s">
        <v>458</v>
      </c>
      <c r="G6617" s="275">
        <v>1</v>
      </c>
      <c r="H6617" s="275">
        <f>Animation!F79</f>
        <v>60</v>
      </c>
      <c r="I6617" s="275" t="s">
        <v>9054</v>
      </c>
      <c r="J6617" s="275">
        <f t="shared" si="98"/>
        <v>60</v>
      </c>
      <c r="K6617" s="277"/>
    </row>
    <row r="6618" spans="1:11" x14ac:dyDescent="0.15">
      <c r="A6618" s="274">
        <v>6617</v>
      </c>
      <c r="B6618" s="275" t="s">
        <v>7935</v>
      </c>
      <c r="C6618" s="275" t="s">
        <v>5812</v>
      </c>
      <c r="D6618" s="275">
        <v>0</v>
      </c>
      <c r="E6618" s="275">
        <v>100</v>
      </c>
      <c r="F6618" s="275" t="s">
        <v>458</v>
      </c>
      <c r="G6618" s="275">
        <v>1</v>
      </c>
      <c r="H6618" s="275">
        <f>Animation!F80</f>
        <v>60</v>
      </c>
      <c r="I6618" s="275" t="s">
        <v>9055</v>
      </c>
      <c r="J6618" s="275">
        <f t="shared" si="98"/>
        <v>60</v>
      </c>
      <c r="K6618" s="277"/>
    </row>
    <row r="6619" spans="1:11" x14ac:dyDescent="0.15">
      <c r="A6619" s="274">
        <v>6618</v>
      </c>
      <c r="B6619" s="275" t="s">
        <v>7936</v>
      </c>
      <c r="C6619" s="275" t="s">
        <v>5812</v>
      </c>
      <c r="D6619" s="275">
        <v>0</v>
      </c>
      <c r="E6619" s="275">
        <v>100</v>
      </c>
      <c r="F6619" s="275" t="s">
        <v>458</v>
      </c>
      <c r="G6619" s="275">
        <v>1</v>
      </c>
      <c r="H6619" s="275">
        <f>Animation!F81</f>
        <v>60</v>
      </c>
      <c r="I6619" s="275" t="s">
        <v>9056</v>
      </c>
      <c r="J6619" s="275">
        <f t="shared" si="98"/>
        <v>60</v>
      </c>
      <c r="K6619" s="277"/>
    </row>
    <row r="6620" spans="1:11" x14ac:dyDescent="0.15">
      <c r="A6620" s="274">
        <v>6619</v>
      </c>
      <c r="B6620" s="275" t="s">
        <v>7937</v>
      </c>
      <c r="C6620" s="275" t="s">
        <v>5812</v>
      </c>
      <c r="D6620" s="275">
        <v>0</v>
      </c>
      <c r="E6620" s="275">
        <v>100</v>
      </c>
      <c r="F6620" s="275" t="s">
        <v>458</v>
      </c>
      <c r="G6620" s="275">
        <v>1</v>
      </c>
      <c r="H6620" s="275">
        <f>Animation!F82</f>
        <v>60</v>
      </c>
      <c r="I6620" s="275" t="s">
        <v>9057</v>
      </c>
      <c r="J6620" s="275">
        <f t="shared" si="98"/>
        <v>60</v>
      </c>
      <c r="K6620" s="277"/>
    </row>
    <row r="6621" spans="1:11" x14ac:dyDescent="0.15">
      <c r="A6621" s="274">
        <v>6620</v>
      </c>
      <c r="B6621" s="275" t="s">
        <v>7938</v>
      </c>
      <c r="C6621" s="275" t="s">
        <v>5812</v>
      </c>
      <c r="D6621" s="275">
        <v>0</v>
      </c>
      <c r="E6621" s="275">
        <v>100</v>
      </c>
      <c r="F6621" s="275" t="s">
        <v>458</v>
      </c>
      <c r="G6621" s="275">
        <v>1</v>
      </c>
      <c r="H6621" s="275">
        <f>Animation!F83</f>
        <v>60</v>
      </c>
      <c r="I6621" s="275" t="s">
        <v>9058</v>
      </c>
      <c r="J6621" s="275">
        <f t="shared" si="98"/>
        <v>60</v>
      </c>
      <c r="K6621" s="277"/>
    </row>
    <row r="6622" spans="1:11" x14ac:dyDescent="0.15">
      <c r="A6622" s="274">
        <v>6621</v>
      </c>
      <c r="B6622" s="275" t="s">
        <v>7939</v>
      </c>
      <c r="C6622" s="275" t="s">
        <v>5812</v>
      </c>
      <c r="D6622" s="275">
        <v>0</v>
      </c>
      <c r="E6622" s="275">
        <v>100</v>
      </c>
      <c r="F6622" s="275" t="s">
        <v>458</v>
      </c>
      <c r="G6622" s="275">
        <v>1</v>
      </c>
      <c r="H6622" s="275">
        <f>Animation!F84</f>
        <v>60</v>
      </c>
      <c r="I6622" s="275" t="s">
        <v>9059</v>
      </c>
      <c r="J6622" s="275">
        <f t="shared" si="98"/>
        <v>60</v>
      </c>
      <c r="K6622" s="277"/>
    </row>
    <row r="6623" spans="1:11" x14ac:dyDescent="0.15">
      <c r="A6623" s="274">
        <v>6622</v>
      </c>
      <c r="B6623" s="275" t="s">
        <v>7940</v>
      </c>
      <c r="C6623" s="275" t="s">
        <v>5812</v>
      </c>
      <c r="D6623" s="275">
        <v>0</v>
      </c>
      <c r="E6623" s="275">
        <v>100</v>
      </c>
      <c r="F6623" s="275" t="s">
        <v>458</v>
      </c>
      <c r="G6623" s="275">
        <v>1</v>
      </c>
      <c r="H6623" s="275">
        <f>Animation!F85</f>
        <v>60</v>
      </c>
      <c r="I6623" s="275" t="s">
        <v>9060</v>
      </c>
      <c r="J6623" s="275">
        <f t="shared" si="98"/>
        <v>60</v>
      </c>
      <c r="K6623" s="277"/>
    </row>
    <row r="6624" spans="1:11" x14ac:dyDescent="0.15">
      <c r="A6624" s="274">
        <v>6623</v>
      </c>
      <c r="B6624" s="275" t="s">
        <v>7941</v>
      </c>
      <c r="C6624" s="275" t="s">
        <v>5812</v>
      </c>
      <c r="D6624" s="275">
        <v>0</v>
      </c>
      <c r="E6624" s="275">
        <v>100</v>
      </c>
      <c r="F6624" s="275" t="s">
        <v>458</v>
      </c>
      <c r="G6624" s="275">
        <v>1</v>
      </c>
      <c r="H6624" s="275">
        <f>Animation!F86</f>
        <v>50</v>
      </c>
      <c r="I6624" s="275" t="s">
        <v>9061</v>
      </c>
      <c r="J6624" s="275">
        <f t="shared" si="98"/>
        <v>50</v>
      </c>
      <c r="K6624" s="277"/>
    </row>
    <row r="6625" spans="1:11" x14ac:dyDescent="0.15">
      <c r="A6625" s="274">
        <v>6624</v>
      </c>
      <c r="B6625" s="275" t="s">
        <v>7942</v>
      </c>
      <c r="C6625" s="275" t="s">
        <v>5812</v>
      </c>
      <c r="D6625" s="275">
        <v>0</v>
      </c>
      <c r="E6625" s="275">
        <v>100</v>
      </c>
      <c r="F6625" s="275" t="s">
        <v>458</v>
      </c>
      <c r="G6625" s="275">
        <v>1</v>
      </c>
      <c r="H6625" s="275">
        <f>Animation!G75</f>
        <v>50</v>
      </c>
      <c r="I6625" s="275" t="s">
        <v>9062</v>
      </c>
      <c r="J6625" s="275">
        <f t="shared" si="98"/>
        <v>50</v>
      </c>
      <c r="K6625" s="277"/>
    </row>
    <row r="6626" spans="1:11" x14ac:dyDescent="0.15">
      <c r="A6626" s="274">
        <v>6625</v>
      </c>
      <c r="B6626" s="275" t="s">
        <v>7943</v>
      </c>
      <c r="C6626" s="275" t="s">
        <v>5812</v>
      </c>
      <c r="D6626" s="275">
        <v>0</v>
      </c>
      <c r="E6626" s="275">
        <v>100</v>
      </c>
      <c r="F6626" s="275" t="s">
        <v>458</v>
      </c>
      <c r="G6626" s="275">
        <v>1</v>
      </c>
      <c r="H6626" s="275">
        <f>Animation!G76</f>
        <v>50</v>
      </c>
      <c r="I6626" s="275" t="s">
        <v>9063</v>
      </c>
      <c r="J6626" s="275">
        <f t="shared" si="98"/>
        <v>50</v>
      </c>
      <c r="K6626" s="277"/>
    </row>
    <row r="6627" spans="1:11" x14ac:dyDescent="0.15">
      <c r="A6627" s="274">
        <v>6626</v>
      </c>
      <c r="B6627" s="275" t="s">
        <v>7944</v>
      </c>
      <c r="C6627" s="275" t="s">
        <v>5812</v>
      </c>
      <c r="D6627" s="275">
        <v>0</v>
      </c>
      <c r="E6627" s="275">
        <v>100</v>
      </c>
      <c r="F6627" s="275" t="s">
        <v>458</v>
      </c>
      <c r="G6627" s="275">
        <v>1</v>
      </c>
      <c r="H6627" s="275">
        <f>Animation!G77</f>
        <v>50</v>
      </c>
      <c r="I6627" s="275" t="s">
        <v>9064</v>
      </c>
      <c r="J6627" s="275">
        <f t="shared" si="98"/>
        <v>50</v>
      </c>
      <c r="K6627" s="277"/>
    </row>
    <row r="6628" spans="1:11" x14ac:dyDescent="0.15">
      <c r="A6628" s="274">
        <v>6627</v>
      </c>
      <c r="B6628" s="275" t="s">
        <v>7945</v>
      </c>
      <c r="C6628" s="275" t="s">
        <v>5812</v>
      </c>
      <c r="D6628" s="275">
        <v>0</v>
      </c>
      <c r="E6628" s="275">
        <v>100</v>
      </c>
      <c r="F6628" s="275" t="s">
        <v>458</v>
      </c>
      <c r="G6628" s="275">
        <v>1</v>
      </c>
      <c r="H6628" s="275">
        <f>Animation!G78</f>
        <v>50</v>
      </c>
      <c r="I6628" s="275" t="s">
        <v>9065</v>
      </c>
      <c r="J6628" s="275">
        <f t="shared" si="98"/>
        <v>50</v>
      </c>
      <c r="K6628" s="277"/>
    </row>
    <row r="6629" spans="1:11" x14ac:dyDescent="0.15">
      <c r="A6629" s="274">
        <v>6628</v>
      </c>
      <c r="B6629" s="275" t="s">
        <v>7946</v>
      </c>
      <c r="C6629" s="275" t="s">
        <v>5812</v>
      </c>
      <c r="D6629" s="275">
        <v>0</v>
      </c>
      <c r="E6629" s="275">
        <v>100</v>
      </c>
      <c r="F6629" s="275" t="s">
        <v>458</v>
      </c>
      <c r="G6629" s="275">
        <v>1</v>
      </c>
      <c r="H6629" s="275">
        <f>Animation!G79</f>
        <v>50</v>
      </c>
      <c r="I6629" s="275" t="s">
        <v>9066</v>
      </c>
      <c r="J6629" s="275">
        <f t="shared" si="98"/>
        <v>50</v>
      </c>
      <c r="K6629" s="277"/>
    </row>
    <row r="6630" spans="1:11" x14ac:dyDescent="0.15">
      <c r="A6630" s="274">
        <v>6629</v>
      </c>
      <c r="B6630" s="275" t="s">
        <v>7947</v>
      </c>
      <c r="C6630" s="275" t="s">
        <v>5812</v>
      </c>
      <c r="D6630" s="275">
        <v>0</v>
      </c>
      <c r="E6630" s="275">
        <v>100</v>
      </c>
      <c r="F6630" s="275" t="s">
        <v>458</v>
      </c>
      <c r="G6630" s="275">
        <v>1</v>
      </c>
      <c r="H6630" s="275">
        <f>Animation!G80</f>
        <v>50</v>
      </c>
      <c r="I6630" s="275" t="s">
        <v>9067</v>
      </c>
      <c r="J6630" s="275">
        <f t="shared" si="98"/>
        <v>50</v>
      </c>
      <c r="K6630" s="277"/>
    </row>
    <row r="6631" spans="1:11" x14ac:dyDescent="0.15">
      <c r="A6631" s="274">
        <v>6630</v>
      </c>
      <c r="B6631" s="275" t="s">
        <v>7948</v>
      </c>
      <c r="C6631" s="275" t="s">
        <v>5812</v>
      </c>
      <c r="D6631" s="275">
        <v>0</v>
      </c>
      <c r="E6631" s="275">
        <v>100</v>
      </c>
      <c r="F6631" s="275" t="s">
        <v>458</v>
      </c>
      <c r="G6631" s="275">
        <v>1</v>
      </c>
      <c r="H6631" s="275">
        <f>Animation!G81</f>
        <v>50</v>
      </c>
      <c r="I6631" s="275" t="s">
        <v>9068</v>
      </c>
      <c r="J6631" s="275">
        <f t="shared" si="98"/>
        <v>50</v>
      </c>
      <c r="K6631" s="277"/>
    </row>
    <row r="6632" spans="1:11" x14ac:dyDescent="0.15">
      <c r="A6632" s="274">
        <v>6631</v>
      </c>
      <c r="B6632" s="275" t="s">
        <v>7949</v>
      </c>
      <c r="C6632" s="275" t="s">
        <v>5812</v>
      </c>
      <c r="D6632" s="275">
        <v>0</v>
      </c>
      <c r="E6632" s="275">
        <v>100</v>
      </c>
      <c r="F6632" s="275" t="s">
        <v>458</v>
      </c>
      <c r="G6632" s="275">
        <v>1</v>
      </c>
      <c r="H6632" s="275">
        <f>Animation!G82</f>
        <v>50</v>
      </c>
      <c r="I6632" s="275" t="s">
        <v>9069</v>
      </c>
      <c r="J6632" s="275">
        <f t="shared" si="98"/>
        <v>50</v>
      </c>
      <c r="K6632" s="277"/>
    </row>
    <row r="6633" spans="1:11" x14ac:dyDescent="0.15">
      <c r="A6633" s="274">
        <v>6632</v>
      </c>
      <c r="B6633" s="275" t="s">
        <v>7950</v>
      </c>
      <c r="C6633" s="275" t="s">
        <v>5812</v>
      </c>
      <c r="D6633" s="275">
        <v>0</v>
      </c>
      <c r="E6633" s="275">
        <v>100</v>
      </c>
      <c r="F6633" s="275" t="s">
        <v>458</v>
      </c>
      <c r="G6633" s="275">
        <v>1</v>
      </c>
      <c r="H6633" s="275">
        <f>Animation!G83</f>
        <v>50</v>
      </c>
      <c r="I6633" s="275" t="s">
        <v>9070</v>
      </c>
      <c r="J6633" s="275">
        <f t="shared" si="98"/>
        <v>50</v>
      </c>
      <c r="K6633" s="277"/>
    </row>
    <row r="6634" spans="1:11" x14ac:dyDescent="0.15">
      <c r="A6634" s="274">
        <v>6633</v>
      </c>
      <c r="B6634" s="275" t="s">
        <v>7951</v>
      </c>
      <c r="C6634" s="275" t="s">
        <v>5812</v>
      </c>
      <c r="D6634" s="275">
        <v>0</v>
      </c>
      <c r="E6634" s="275">
        <v>100</v>
      </c>
      <c r="F6634" s="275" t="s">
        <v>458</v>
      </c>
      <c r="G6634" s="275">
        <v>1</v>
      </c>
      <c r="H6634" s="275">
        <f>Animation!G84</f>
        <v>50</v>
      </c>
      <c r="I6634" s="275" t="s">
        <v>9071</v>
      </c>
      <c r="J6634" s="275">
        <f t="shared" si="98"/>
        <v>50</v>
      </c>
      <c r="K6634" s="277"/>
    </row>
    <row r="6635" spans="1:11" x14ac:dyDescent="0.15">
      <c r="A6635" s="274">
        <v>6634</v>
      </c>
      <c r="B6635" s="275" t="s">
        <v>7952</v>
      </c>
      <c r="C6635" s="275" t="s">
        <v>5812</v>
      </c>
      <c r="D6635" s="275">
        <v>0</v>
      </c>
      <c r="E6635" s="275">
        <v>100</v>
      </c>
      <c r="F6635" s="275" t="s">
        <v>458</v>
      </c>
      <c r="G6635" s="275">
        <v>1</v>
      </c>
      <c r="H6635" s="275">
        <f>Animation!G85</f>
        <v>50</v>
      </c>
      <c r="I6635" s="275" t="s">
        <v>9072</v>
      </c>
      <c r="J6635" s="275">
        <f t="shared" si="98"/>
        <v>50</v>
      </c>
      <c r="K6635" s="277"/>
    </row>
    <row r="6636" spans="1:11" x14ac:dyDescent="0.15">
      <c r="A6636" s="274">
        <v>6635</v>
      </c>
      <c r="B6636" s="275" t="s">
        <v>7953</v>
      </c>
      <c r="C6636" s="275" t="s">
        <v>5812</v>
      </c>
      <c r="D6636" s="275">
        <v>0</v>
      </c>
      <c r="E6636" s="275">
        <v>100</v>
      </c>
      <c r="F6636" s="275" t="s">
        <v>458</v>
      </c>
      <c r="G6636" s="275">
        <v>1</v>
      </c>
      <c r="H6636" s="275">
        <f>Animation!G86</f>
        <v>60</v>
      </c>
      <c r="I6636" s="275" t="s">
        <v>9073</v>
      </c>
      <c r="J6636" s="275">
        <f t="shared" si="98"/>
        <v>60</v>
      </c>
      <c r="K6636" s="277"/>
    </row>
    <row r="6637" spans="1:11" x14ac:dyDescent="0.15">
      <c r="A6637" s="274">
        <v>6636</v>
      </c>
      <c r="B6637" s="275" t="s">
        <v>7954</v>
      </c>
      <c r="C6637" s="275" t="s">
        <v>5812</v>
      </c>
      <c r="D6637" s="275">
        <v>0</v>
      </c>
      <c r="E6637" s="275">
        <v>100</v>
      </c>
      <c r="F6637" s="275" t="s">
        <v>458</v>
      </c>
      <c r="G6637" s="275">
        <v>1</v>
      </c>
      <c r="H6637" s="275">
        <f>Animation!H75</f>
        <v>40</v>
      </c>
      <c r="I6637" s="275" t="s">
        <v>9074</v>
      </c>
      <c r="J6637" s="275">
        <f t="shared" si="98"/>
        <v>40</v>
      </c>
      <c r="K6637" s="277"/>
    </row>
    <row r="6638" spans="1:11" x14ac:dyDescent="0.15">
      <c r="A6638" s="274">
        <v>6637</v>
      </c>
      <c r="B6638" s="275" t="s">
        <v>7955</v>
      </c>
      <c r="C6638" s="275" t="s">
        <v>5812</v>
      </c>
      <c r="D6638" s="275">
        <v>0</v>
      </c>
      <c r="E6638" s="275">
        <v>100</v>
      </c>
      <c r="F6638" s="275" t="s">
        <v>458</v>
      </c>
      <c r="G6638" s="275">
        <v>1</v>
      </c>
      <c r="H6638" s="275">
        <f>Animation!H76</f>
        <v>40</v>
      </c>
      <c r="I6638" s="275" t="s">
        <v>9075</v>
      </c>
      <c r="J6638" s="275">
        <f t="shared" si="98"/>
        <v>40</v>
      </c>
      <c r="K6638" s="277"/>
    </row>
    <row r="6639" spans="1:11" x14ac:dyDescent="0.15">
      <c r="A6639" s="274">
        <v>6638</v>
      </c>
      <c r="B6639" s="275" t="s">
        <v>7956</v>
      </c>
      <c r="C6639" s="275" t="s">
        <v>5812</v>
      </c>
      <c r="D6639" s="275">
        <v>0</v>
      </c>
      <c r="E6639" s="275">
        <v>100</v>
      </c>
      <c r="F6639" s="275" t="s">
        <v>458</v>
      </c>
      <c r="G6639" s="275">
        <v>1</v>
      </c>
      <c r="H6639" s="275">
        <f>Animation!H77</f>
        <v>40</v>
      </c>
      <c r="I6639" s="275" t="s">
        <v>9076</v>
      </c>
      <c r="J6639" s="275">
        <f t="shared" si="98"/>
        <v>40</v>
      </c>
      <c r="K6639" s="277"/>
    </row>
    <row r="6640" spans="1:11" x14ac:dyDescent="0.15">
      <c r="A6640" s="274">
        <v>6639</v>
      </c>
      <c r="B6640" s="275" t="s">
        <v>7957</v>
      </c>
      <c r="C6640" s="275" t="s">
        <v>5812</v>
      </c>
      <c r="D6640" s="275">
        <v>0</v>
      </c>
      <c r="E6640" s="275">
        <v>100</v>
      </c>
      <c r="F6640" s="275" t="s">
        <v>458</v>
      </c>
      <c r="G6640" s="275">
        <v>1</v>
      </c>
      <c r="H6640" s="275">
        <f>Animation!H78</f>
        <v>40</v>
      </c>
      <c r="I6640" s="275" t="s">
        <v>9077</v>
      </c>
      <c r="J6640" s="275">
        <f t="shared" si="98"/>
        <v>40</v>
      </c>
      <c r="K6640" s="277"/>
    </row>
    <row r="6641" spans="1:11" x14ac:dyDescent="0.15">
      <c r="A6641" s="274">
        <v>6640</v>
      </c>
      <c r="B6641" s="275" t="s">
        <v>7958</v>
      </c>
      <c r="C6641" s="275" t="s">
        <v>5812</v>
      </c>
      <c r="D6641" s="275">
        <v>0</v>
      </c>
      <c r="E6641" s="275">
        <v>100</v>
      </c>
      <c r="F6641" s="275" t="s">
        <v>458</v>
      </c>
      <c r="G6641" s="275">
        <v>1</v>
      </c>
      <c r="H6641" s="275">
        <f>Animation!H79</f>
        <v>40</v>
      </c>
      <c r="I6641" s="275" t="s">
        <v>9078</v>
      </c>
      <c r="J6641" s="275">
        <f t="shared" si="98"/>
        <v>40</v>
      </c>
      <c r="K6641" s="277"/>
    </row>
    <row r="6642" spans="1:11" x14ac:dyDescent="0.15">
      <c r="A6642" s="274">
        <v>6641</v>
      </c>
      <c r="B6642" s="275" t="s">
        <v>7959</v>
      </c>
      <c r="C6642" s="275" t="s">
        <v>5812</v>
      </c>
      <c r="D6642" s="275">
        <v>0</v>
      </c>
      <c r="E6642" s="275">
        <v>100</v>
      </c>
      <c r="F6642" s="275" t="s">
        <v>458</v>
      </c>
      <c r="G6642" s="275">
        <v>1</v>
      </c>
      <c r="H6642" s="275">
        <f>Animation!H80</f>
        <v>40</v>
      </c>
      <c r="I6642" s="275" t="s">
        <v>9079</v>
      </c>
      <c r="J6642" s="275">
        <f t="shared" si="98"/>
        <v>40</v>
      </c>
      <c r="K6642" s="277"/>
    </row>
    <row r="6643" spans="1:11" x14ac:dyDescent="0.15">
      <c r="A6643" s="274">
        <v>6642</v>
      </c>
      <c r="B6643" s="275" t="s">
        <v>7960</v>
      </c>
      <c r="C6643" s="275" t="s">
        <v>5812</v>
      </c>
      <c r="D6643" s="275">
        <v>0</v>
      </c>
      <c r="E6643" s="275">
        <v>100</v>
      </c>
      <c r="F6643" s="275" t="s">
        <v>458</v>
      </c>
      <c r="G6643" s="275">
        <v>1</v>
      </c>
      <c r="H6643" s="275">
        <f>Animation!H81</f>
        <v>40</v>
      </c>
      <c r="I6643" s="275" t="s">
        <v>9080</v>
      </c>
      <c r="J6643" s="275">
        <f t="shared" si="98"/>
        <v>40</v>
      </c>
      <c r="K6643" s="277"/>
    </row>
    <row r="6644" spans="1:11" x14ac:dyDescent="0.15">
      <c r="A6644" s="274">
        <v>6643</v>
      </c>
      <c r="B6644" s="275" t="s">
        <v>7961</v>
      </c>
      <c r="C6644" s="275" t="s">
        <v>5812</v>
      </c>
      <c r="D6644" s="275">
        <v>0</v>
      </c>
      <c r="E6644" s="275">
        <v>100</v>
      </c>
      <c r="F6644" s="275" t="s">
        <v>458</v>
      </c>
      <c r="G6644" s="275">
        <v>1</v>
      </c>
      <c r="H6644" s="275">
        <f>Animation!H82</f>
        <v>40</v>
      </c>
      <c r="I6644" s="275" t="s">
        <v>9081</v>
      </c>
      <c r="J6644" s="275">
        <f t="shared" ref="J6644:J6707" si="99">H6644</f>
        <v>40</v>
      </c>
      <c r="K6644" s="277"/>
    </row>
    <row r="6645" spans="1:11" x14ac:dyDescent="0.15">
      <c r="A6645" s="274">
        <v>6644</v>
      </c>
      <c r="B6645" s="275" t="s">
        <v>7962</v>
      </c>
      <c r="C6645" s="275" t="s">
        <v>5812</v>
      </c>
      <c r="D6645" s="275">
        <v>0</v>
      </c>
      <c r="E6645" s="275">
        <v>100</v>
      </c>
      <c r="F6645" s="275" t="s">
        <v>458</v>
      </c>
      <c r="G6645" s="275">
        <v>1</v>
      </c>
      <c r="H6645" s="275">
        <f>Animation!H83</f>
        <v>40</v>
      </c>
      <c r="I6645" s="275" t="s">
        <v>9082</v>
      </c>
      <c r="J6645" s="275">
        <f t="shared" si="99"/>
        <v>40</v>
      </c>
      <c r="K6645" s="277"/>
    </row>
    <row r="6646" spans="1:11" x14ac:dyDescent="0.15">
      <c r="A6646" s="274">
        <v>6645</v>
      </c>
      <c r="B6646" s="275" t="s">
        <v>7963</v>
      </c>
      <c r="C6646" s="275" t="s">
        <v>5812</v>
      </c>
      <c r="D6646" s="275">
        <v>0</v>
      </c>
      <c r="E6646" s="275">
        <v>100</v>
      </c>
      <c r="F6646" s="275" t="s">
        <v>458</v>
      </c>
      <c r="G6646" s="275">
        <v>1</v>
      </c>
      <c r="H6646" s="275">
        <f>Animation!H84</f>
        <v>40</v>
      </c>
      <c r="I6646" s="275" t="s">
        <v>9083</v>
      </c>
      <c r="J6646" s="275">
        <f t="shared" si="99"/>
        <v>40</v>
      </c>
      <c r="K6646" s="277"/>
    </row>
    <row r="6647" spans="1:11" x14ac:dyDescent="0.15">
      <c r="A6647" s="274">
        <v>6646</v>
      </c>
      <c r="B6647" s="275" t="s">
        <v>7964</v>
      </c>
      <c r="C6647" s="275" t="s">
        <v>5812</v>
      </c>
      <c r="D6647" s="275">
        <v>0</v>
      </c>
      <c r="E6647" s="275">
        <v>100</v>
      </c>
      <c r="F6647" s="275" t="s">
        <v>458</v>
      </c>
      <c r="G6647" s="275">
        <v>1</v>
      </c>
      <c r="H6647" s="275">
        <f>Animation!H85</f>
        <v>40</v>
      </c>
      <c r="I6647" s="275" t="s">
        <v>9084</v>
      </c>
      <c r="J6647" s="275">
        <f t="shared" si="99"/>
        <v>40</v>
      </c>
      <c r="K6647" s="277"/>
    </row>
    <row r="6648" spans="1:11" x14ac:dyDescent="0.15">
      <c r="A6648" s="274">
        <v>6647</v>
      </c>
      <c r="B6648" s="275" t="s">
        <v>7965</v>
      </c>
      <c r="C6648" s="275" t="s">
        <v>5812</v>
      </c>
      <c r="D6648" s="275">
        <v>0</v>
      </c>
      <c r="E6648" s="275">
        <v>100</v>
      </c>
      <c r="F6648" s="275" t="s">
        <v>458</v>
      </c>
      <c r="G6648" s="275">
        <v>1</v>
      </c>
      <c r="H6648" s="275">
        <f>Animation!H86</f>
        <v>70</v>
      </c>
      <c r="I6648" s="275" t="s">
        <v>9085</v>
      </c>
      <c r="J6648" s="275">
        <f t="shared" si="99"/>
        <v>70</v>
      </c>
      <c r="K6648" s="277"/>
    </row>
    <row r="6649" spans="1:11" x14ac:dyDescent="0.15">
      <c r="A6649" s="274">
        <v>6648</v>
      </c>
      <c r="B6649" s="275" t="s">
        <v>7966</v>
      </c>
      <c r="C6649" s="275" t="s">
        <v>5812</v>
      </c>
      <c r="D6649" s="275">
        <v>0</v>
      </c>
      <c r="E6649" s="275">
        <v>100</v>
      </c>
      <c r="F6649" s="275" t="s">
        <v>458</v>
      </c>
      <c r="G6649" s="275">
        <v>1</v>
      </c>
      <c r="H6649" s="275">
        <f>Animation!I75</f>
        <v>30</v>
      </c>
      <c r="I6649" s="275" t="s">
        <v>9086</v>
      </c>
      <c r="J6649" s="275">
        <f t="shared" si="99"/>
        <v>30</v>
      </c>
      <c r="K6649" s="277"/>
    </row>
    <row r="6650" spans="1:11" x14ac:dyDescent="0.15">
      <c r="A6650" s="274">
        <v>6649</v>
      </c>
      <c r="B6650" s="275" t="s">
        <v>7967</v>
      </c>
      <c r="C6650" s="275" t="s">
        <v>5812</v>
      </c>
      <c r="D6650" s="275">
        <v>0</v>
      </c>
      <c r="E6650" s="275">
        <v>100</v>
      </c>
      <c r="F6650" s="275" t="s">
        <v>458</v>
      </c>
      <c r="G6650" s="275">
        <v>1</v>
      </c>
      <c r="H6650" s="275">
        <f>Animation!I76</f>
        <v>30</v>
      </c>
      <c r="I6650" s="275" t="s">
        <v>9087</v>
      </c>
      <c r="J6650" s="275">
        <f t="shared" si="99"/>
        <v>30</v>
      </c>
      <c r="K6650" s="277"/>
    </row>
    <row r="6651" spans="1:11" x14ac:dyDescent="0.15">
      <c r="A6651" s="274">
        <v>6650</v>
      </c>
      <c r="B6651" s="275" t="s">
        <v>7968</v>
      </c>
      <c r="C6651" s="275" t="s">
        <v>5812</v>
      </c>
      <c r="D6651" s="275">
        <v>0</v>
      </c>
      <c r="E6651" s="275">
        <v>100</v>
      </c>
      <c r="F6651" s="275" t="s">
        <v>458</v>
      </c>
      <c r="G6651" s="275">
        <v>1</v>
      </c>
      <c r="H6651" s="275">
        <f>Animation!I77</f>
        <v>30</v>
      </c>
      <c r="I6651" s="275" t="s">
        <v>9088</v>
      </c>
      <c r="J6651" s="275">
        <f t="shared" si="99"/>
        <v>30</v>
      </c>
      <c r="K6651" s="277"/>
    </row>
    <row r="6652" spans="1:11" x14ac:dyDescent="0.15">
      <c r="A6652" s="274">
        <v>6651</v>
      </c>
      <c r="B6652" s="275" t="s">
        <v>7969</v>
      </c>
      <c r="C6652" s="275" t="s">
        <v>5812</v>
      </c>
      <c r="D6652" s="275">
        <v>0</v>
      </c>
      <c r="E6652" s="275">
        <v>100</v>
      </c>
      <c r="F6652" s="275" t="s">
        <v>458</v>
      </c>
      <c r="G6652" s="275">
        <v>1</v>
      </c>
      <c r="H6652" s="275">
        <f>Animation!I78</f>
        <v>30</v>
      </c>
      <c r="I6652" s="275" t="s">
        <v>9089</v>
      </c>
      <c r="J6652" s="275">
        <f t="shared" si="99"/>
        <v>30</v>
      </c>
      <c r="K6652" s="277"/>
    </row>
    <row r="6653" spans="1:11" x14ac:dyDescent="0.15">
      <c r="A6653" s="274">
        <v>6652</v>
      </c>
      <c r="B6653" s="275" t="s">
        <v>7970</v>
      </c>
      <c r="C6653" s="275" t="s">
        <v>5812</v>
      </c>
      <c r="D6653" s="275">
        <v>0</v>
      </c>
      <c r="E6653" s="275">
        <v>100</v>
      </c>
      <c r="F6653" s="275" t="s">
        <v>458</v>
      </c>
      <c r="G6653" s="275">
        <v>1</v>
      </c>
      <c r="H6653" s="275">
        <f>Animation!I79</f>
        <v>30</v>
      </c>
      <c r="I6653" s="275" t="s">
        <v>9090</v>
      </c>
      <c r="J6653" s="275">
        <f t="shared" si="99"/>
        <v>30</v>
      </c>
      <c r="K6653" s="277"/>
    </row>
    <row r="6654" spans="1:11" x14ac:dyDescent="0.15">
      <c r="A6654" s="274">
        <v>6653</v>
      </c>
      <c r="B6654" s="275" t="s">
        <v>7971</v>
      </c>
      <c r="C6654" s="275" t="s">
        <v>5812</v>
      </c>
      <c r="D6654" s="275">
        <v>0</v>
      </c>
      <c r="E6654" s="275">
        <v>100</v>
      </c>
      <c r="F6654" s="275" t="s">
        <v>458</v>
      </c>
      <c r="G6654" s="275">
        <v>1</v>
      </c>
      <c r="H6654" s="275">
        <f>Animation!I80</f>
        <v>30</v>
      </c>
      <c r="I6654" s="275" t="s">
        <v>9091</v>
      </c>
      <c r="J6654" s="275">
        <f t="shared" si="99"/>
        <v>30</v>
      </c>
      <c r="K6654" s="277"/>
    </row>
    <row r="6655" spans="1:11" x14ac:dyDescent="0.15">
      <c r="A6655" s="274">
        <v>6654</v>
      </c>
      <c r="B6655" s="275" t="s">
        <v>7972</v>
      </c>
      <c r="C6655" s="275" t="s">
        <v>5812</v>
      </c>
      <c r="D6655" s="275">
        <v>0</v>
      </c>
      <c r="E6655" s="275">
        <v>100</v>
      </c>
      <c r="F6655" s="275" t="s">
        <v>458</v>
      </c>
      <c r="G6655" s="275">
        <v>1</v>
      </c>
      <c r="H6655" s="275">
        <f>Animation!I81</f>
        <v>30</v>
      </c>
      <c r="I6655" s="275" t="s">
        <v>9092</v>
      </c>
      <c r="J6655" s="275">
        <f t="shared" si="99"/>
        <v>30</v>
      </c>
      <c r="K6655" s="277"/>
    </row>
    <row r="6656" spans="1:11" x14ac:dyDescent="0.15">
      <c r="A6656" s="274">
        <v>6655</v>
      </c>
      <c r="B6656" s="275" t="s">
        <v>7973</v>
      </c>
      <c r="C6656" s="275" t="s">
        <v>5812</v>
      </c>
      <c r="D6656" s="275">
        <v>0</v>
      </c>
      <c r="E6656" s="275">
        <v>100</v>
      </c>
      <c r="F6656" s="275" t="s">
        <v>458</v>
      </c>
      <c r="G6656" s="275">
        <v>1</v>
      </c>
      <c r="H6656" s="275">
        <f>Animation!I82</f>
        <v>30</v>
      </c>
      <c r="I6656" s="275" t="s">
        <v>9093</v>
      </c>
      <c r="J6656" s="275">
        <f t="shared" si="99"/>
        <v>30</v>
      </c>
      <c r="K6656" s="277"/>
    </row>
    <row r="6657" spans="1:11" x14ac:dyDescent="0.15">
      <c r="A6657" s="274">
        <v>6656</v>
      </c>
      <c r="B6657" s="275" t="s">
        <v>7974</v>
      </c>
      <c r="C6657" s="275" t="s">
        <v>5812</v>
      </c>
      <c r="D6657" s="275">
        <v>0</v>
      </c>
      <c r="E6657" s="275">
        <v>100</v>
      </c>
      <c r="F6657" s="275" t="s">
        <v>458</v>
      </c>
      <c r="G6657" s="275">
        <v>1</v>
      </c>
      <c r="H6657" s="275">
        <f>Animation!I83</f>
        <v>30</v>
      </c>
      <c r="I6657" s="275" t="s">
        <v>9094</v>
      </c>
      <c r="J6657" s="275">
        <f t="shared" si="99"/>
        <v>30</v>
      </c>
      <c r="K6657" s="277"/>
    </row>
    <row r="6658" spans="1:11" x14ac:dyDescent="0.15">
      <c r="A6658" s="274">
        <v>6657</v>
      </c>
      <c r="B6658" s="275" t="s">
        <v>7975</v>
      </c>
      <c r="C6658" s="275" t="s">
        <v>5812</v>
      </c>
      <c r="D6658" s="275">
        <v>0</v>
      </c>
      <c r="E6658" s="275">
        <v>100</v>
      </c>
      <c r="F6658" s="275" t="s">
        <v>458</v>
      </c>
      <c r="G6658" s="275">
        <v>1</v>
      </c>
      <c r="H6658" s="275">
        <f>Animation!I84</f>
        <v>30</v>
      </c>
      <c r="I6658" s="275" t="s">
        <v>9095</v>
      </c>
      <c r="J6658" s="275">
        <f t="shared" si="99"/>
        <v>30</v>
      </c>
      <c r="K6658" s="277"/>
    </row>
    <row r="6659" spans="1:11" x14ac:dyDescent="0.15">
      <c r="A6659" s="274">
        <v>6658</v>
      </c>
      <c r="B6659" s="275" t="s">
        <v>7976</v>
      </c>
      <c r="C6659" s="275" t="s">
        <v>5812</v>
      </c>
      <c r="D6659" s="275">
        <v>0</v>
      </c>
      <c r="E6659" s="275">
        <v>100</v>
      </c>
      <c r="F6659" s="275" t="s">
        <v>458</v>
      </c>
      <c r="G6659" s="275">
        <v>1</v>
      </c>
      <c r="H6659" s="275">
        <f>Animation!I85</f>
        <v>30</v>
      </c>
      <c r="I6659" s="275" t="s">
        <v>9096</v>
      </c>
      <c r="J6659" s="275">
        <f t="shared" si="99"/>
        <v>30</v>
      </c>
      <c r="K6659" s="277"/>
    </row>
    <row r="6660" spans="1:11" x14ac:dyDescent="0.15">
      <c r="A6660" s="274">
        <v>6659</v>
      </c>
      <c r="B6660" s="275" t="s">
        <v>7977</v>
      </c>
      <c r="C6660" s="275" t="s">
        <v>5812</v>
      </c>
      <c r="D6660" s="275">
        <v>0</v>
      </c>
      <c r="E6660" s="275">
        <v>100</v>
      </c>
      <c r="F6660" s="275" t="s">
        <v>458</v>
      </c>
      <c r="G6660" s="275">
        <v>1</v>
      </c>
      <c r="H6660" s="275">
        <f>Animation!I86</f>
        <v>80</v>
      </c>
      <c r="I6660" s="275" t="s">
        <v>9097</v>
      </c>
      <c r="J6660" s="275">
        <f t="shared" si="99"/>
        <v>80</v>
      </c>
      <c r="K6660" s="277"/>
    </row>
    <row r="6661" spans="1:11" x14ac:dyDescent="0.15">
      <c r="A6661" s="274">
        <v>6660</v>
      </c>
      <c r="B6661" s="275" t="s">
        <v>7978</v>
      </c>
      <c r="C6661" s="275" t="s">
        <v>5812</v>
      </c>
      <c r="D6661" s="275">
        <v>0</v>
      </c>
      <c r="E6661" s="275">
        <v>100</v>
      </c>
      <c r="F6661" s="275" t="s">
        <v>458</v>
      </c>
      <c r="G6661" s="275">
        <v>1</v>
      </c>
      <c r="H6661" s="275">
        <f>Animation!J75</f>
        <v>20</v>
      </c>
      <c r="I6661" s="275" t="s">
        <v>9098</v>
      </c>
      <c r="J6661" s="275">
        <f t="shared" si="99"/>
        <v>20</v>
      </c>
      <c r="K6661" s="277"/>
    </row>
    <row r="6662" spans="1:11" x14ac:dyDescent="0.15">
      <c r="A6662" s="274">
        <v>6661</v>
      </c>
      <c r="B6662" s="275" t="s">
        <v>7979</v>
      </c>
      <c r="C6662" s="275" t="s">
        <v>5812</v>
      </c>
      <c r="D6662" s="275">
        <v>0</v>
      </c>
      <c r="E6662" s="275">
        <v>100</v>
      </c>
      <c r="F6662" s="275" t="s">
        <v>458</v>
      </c>
      <c r="G6662" s="275">
        <v>1</v>
      </c>
      <c r="H6662" s="275">
        <f>Animation!J76</f>
        <v>20</v>
      </c>
      <c r="I6662" s="275" t="s">
        <v>9099</v>
      </c>
      <c r="J6662" s="275">
        <f t="shared" si="99"/>
        <v>20</v>
      </c>
      <c r="K6662" s="277"/>
    </row>
    <row r="6663" spans="1:11" x14ac:dyDescent="0.15">
      <c r="A6663" s="274">
        <v>6662</v>
      </c>
      <c r="B6663" s="275" t="s">
        <v>7980</v>
      </c>
      <c r="C6663" s="275" t="s">
        <v>5812</v>
      </c>
      <c r="D6663" s="275">
        <v>0</v>
      </c>
      <c r="E6663" s="275">
        <v>100</v>
      </c>
      <c r="F6663" s="275" t="s">
        <v>458</v>
      </c>
      <c r="G6663" s="275">
        <v>1</v>
      </c>
      <c r="H6663" s="275">
        <f>Animation!J77</f>
        <v>20</v>
      </c>
      <c r="I6663" s="275" t="s">
        <v>9100</v>
      </c>
      <c r="J6663" s="275">
        <f t="shared" si="99"/>
        <v>20</v>
      </c>
      <c r="K6663" s="277"/>
    </row>
    <row r="6664" spans="1:11" x14ac:dyDescent="0.15">
      <c r="A6664" s="274">
        <v>6663</v>
      </c>
      <c r="B6664" s="275" t="s">
        <v>7981</v>
      </c>
      <c r="C6664" s="275" t="s">
        <v>5812</v>
      </c>
      <c r="D6664" s="275">
        <v>0</v>
      </c>
      <c r="E6664" s="275">
        <v>100</v>
      </c>
      <c r="F6664" s="275" t="s">
        <v>458</v>
      </c>
      <c r="G6664" s="275">
        <v>1</v>
      </c>
      <c r="H6664" s="275">
        <f>Animation!J78</f>
        <v>20</v>
      </c>
      <c r="I6664" s="275" t="s">
        <v>9101</v>
      </c>
      <c r="J6664" s="275">
        <f t="shared" si="99"/>
        <v>20</v>
      </c>
      <c r="K6664" s="277"/>
    </row>
    <row r="6665" spans="1:11" x14ac:dyDescent="0.15">
      <c r="A6665" s="274">
        <v>6664</v>
      </c>
      <c r="B6665" s="275" t="s">
        <v>7982</v>
      </c>
      <c r="C6665" s="275" t="s">
        <v>5812</v>
      </c>
      <c r="D6665" s="275">
        <v>0</v>
      </c>
      <c r="E6665" s="275">
        <v>100</v>
      </c>
      <c r="F6665" s="275" t="s">
        <v>458</v>
      </c>
      <c r="G6665" s="275">
        <v>1</v>
      </c>
      <c r="H6665" s="275">
        <f>Animation!J79</f>
        <v>20</v>
      </c>
      <c r="I6665" s="275" t="s">
        <v>9102</v>
      </c>
      <c r="J6665" s="275">
        <f t="shared" si="99"/>
        <v>20</v>
      </c>
      <c r="K6665" s="277"/>
    </row>
    <row r="6666" spans="1:11" x14ac:dyDescent="0.15">
      <c r="A6666" s="274">
        <v>6665</v>
      </c>
      <c r="B6666" s="275" t="s">
        <v>7983</v>
      </c>
      <c r="C6666" s="275" t="s">
        <v>5812</v>
      </c>
      <c r="D6666" s="275">
        <v>0</v>
      </c>
      <c r="E6666" s="275">
        <v>100</v>
      </c>
      <c r="F6666" s="275" t="s">
        <v>458</v>
      </c>
      <c r="G6666" s="275">
        <v>1</v>
      </c>
      <c r="H6666" s="275">
        <f>Animation!J80</f>
        <v>20</v>
      </c>
      <c r="I6666" s="275" t="s">
        <v>9103</v>
      </c>
      <c r="J6666" s="275">
        <f t="shared" si="99"/>
        <v>20</v>
      </c>
      <c r="K6666" s="277"/>
    </row>
    <row r="6667" spans="1:11" x14ac:dyDescent="0.15">
      <c r="A6667" s="274">
        <v>6666</v>
      </c>
      <c r="B6667" s="275" t="s">
        <v>7984</v>
      </c>
      <c r="C6667" s="275" t="s">
        <v>5812</v>
      </c>
      <c r="D6667" s="275">
        <v>0</v>
      </c>
      <c r="E6667" s="275">
        <v>100</v>
      </c>
      <c r="F6667" s="275" t="s">
        <v>458</v>
      </c>
      <c r="G6667" s="275">
        <v>1</v>
      </c>
      <c r="H6667" s="275">
        <f>Animation!J81</f>
        <v>20</v>
      </c>
      <c r="I6667" s="275" t="s">
        <v>9104</v>
      </c>
      <c r="J6667" s="275">
        <f t="shared" si="99"/>
        <v>20</v>
      </c>
      <c r="K6667" s="277"/>
    </row>
    <row r="6668" spans="1:11" x14ac:dyDescent="0.15">
      <c r="A6668" s="274">
        <v>6667</v>
      </c>
      <c r="B6668" s="275" t="s">
        <v>7985</v>
      </c>
      <c r="C6668" s="275" t="s">
        <v>5812</v>
      </c>
      <c r="D6668" s="275">
        <v>0</v>
      </c>
      <c r="E6668" s="275">
        <v>100</v>
      </c>
      <c r="F6668" s="275" t="s">
        <v>458</v>
      </c>
      <c r="G6668" s="275">
        <v>1</v>
      </c>
      <c r="H6668" s="275">
        <f>Animation!J82</f>
        <v>20</v>
      </c>
      <c r="I6668" s="275" t="s">
        <v>9105</v>
      </c>
      <c r="J6668" s="275">
        <f t="shared" si="99"/>
        <v>20</v>
      </c>
      <c r="K6668" s="277"/>
    </row>
    <row r="6669" spans="1:11" x14ac:dyDescent="0.15">
      <c r="A6669" s="274">
        <v>6668</v>
      </c>
      <c r="B6669" s="275" t="s">
        <v>7986</v>
      </c>
      <c r="C6669" s="275" t="s">
        <v>5812</v>
      </c>
      <c r="D6669" s="275">
        <v>0</v>
      </c>
      <c r="E6669" s="275">
        <v>100</v>
      </c>
      <c r="F6669" s="275" t="s">
        <v>458</v>
      </c>
      <c r="G6669" s="275">
        <v>1</v>
      </c>
      <c r="H6669" s="275">
        <f>Animation!J83</f>
        <v>20</v>
      </c>
      <c r="I6669" s="275" t="s">
        <v>9106</v>
      </c>
      <c r="J6669" s="275">
        <f t="shared" si="99"/>
        <v>20</v>
      </c>
      <c r="K6669" s="277"/>
    </row>
    <row r="6670" spans="1:11" x14ac:dyDescent="0.15">
      <c r="A6670" s="274">
        <v>6669</v>
      </c>
      <c r="B6670" s="275" t="s">
        <v>7987</v>
      </c>
      <c r="C6670" s="275" t="s">
        <v>5812</v>
      </c>
      <c r="D6670" s="275">
        <v>0</v>
      </c>
      <c r="E6670" s="275">
        <v>100</v>
      </c>
      <c r="F6670" s="275" t="s">
        <v>458</v>
      </c>
      <c r="G6670" s="275">
        <v>1</v>
      </c>
      <c r="H6670" s="275">
        <f>Animation!J84</f>
        <v>20</v>
      </c>
      <c r="I6670" s="275" t="s">
        <v>9107</v>
      </c>
      <c r="J6670" s="275">
        <f t="shared" si="99"/>
        <v>20</v>
      </c>
      <c r="K6670" s="277"/>
    </row>
    <row r="6671" spans="1:11" x14ac:dyDescent="0.15">
      <c r="A6671" s="274">
        <v>6670</v>
      </c>
      <c r="B6671" s="275" t="s">
        <v>7988</v>
      </c>
      <c r="C6671" s="275" t="s">
        <v>5812</v>
      </c>
      <c r="D6671" s="275">
        <v>0</v>
      </c>
      <c r="E6671" s="275">
        <v>100</v>
      </c>
      <c r="F6671" s="275" t="s">
        <v>458</v>
      </c>
      <c r="G6671" s="275">
        <v>1</v>
      </c>
      <c r="H6671" s="275">
        <f>Animation!J85</f>
        <v>20</v>
      </c>
      <c r="I6671" s="275" t="s">
        <v>9108</v>
      </c>
      <c r="J6671" s="275">
        <f t="shared" si="99"/>
        <v>20</v>
      </c>
      <c r="K6671" s="277"/>
    </row>
    <row r="6672" spans="1:11" x14ac:dyDescent="0.15">
      <c r="A6672" s="274">
        <v>6671</v>
      </c>
      <c r="B6672" s="275" t="s">
        <v>7989</v>
      </c>
      <c r="C6672" s="275" t="s">
        <v>5812</v>
      </c>
      <c r="D6672" s="275">
        <v>0</v>
      </c>
      <c r="E6672" s="275">
        <v>100</v>
      </c>
      <c r="F6672" s="275" t="s">
        <v>458</v>
      </c>
      <c r="G6672" s="275">
        <v>1</v>
      </c>
      <c r="H6672" s="275">
        <f>Animation!J86</f>
        <v>90</v>
      </c>
      <c r="I6672" s="275" t="s">
        <v>9109</v>
      </c>
      <c r="J6672" s="275">
        <f t="shared" si="99"/>
        <v>90</v>
      </c>
      <c r="K6672" s="277"/>
    </row>
    <row r="6673" spans="1:11" x14ac:dyDescent="0.15">
      <c r="A6673" s="274">
        <v>6672</v>
      </c>
      <c r="B6673" s="275" t="s">
        <v>7990</v>
      </c>
      <c r="C6673" s="275" t="s">
        <v>5812</v>
      </c>
      <c r="D6673" s="275">
        <v>0</v>
      </c>
      <c r="E6673" s="275">
        <v>100</v>
      </c>
      <c r="F6673" s="275" t="s">
        <v>458</v>
      </c>
      <c r="G6673" s="275">
        <v>1</v>
      </c>
      <c r="H6673" s="275">
        <f>Animation!K75</f>
        <v>10</v>
      </c>
      <c r="I6673" s="275" t="s">
        <v>9110</v>
      </c>
      <c r="J6673" s="275">
        <f t="shared" si="99"/>
        <v>10</v>
      </c>
      <c r="K6673" s="277"/>
    </row>
    <row r="6674" spans="1:11" x14ac:dyDescent="0.15">
      <c r="A6674" s="274">
        <v>6673</v>
      </c>
      <c r="B6674" s="275" t="s">
        <v>7991</v>
      </c>
      <c r="C6674" s="275" t="s">
        <v>5812</v>
      </c>
      <c r="D6674" s="275">
        <v>0</v>
      </c>
      <c r="E6674" s="275">
        <v>100</v>
      </c>
      <c r="F6674" s="275" t="s">
        <v>458</v>
      </c>
      <c r="G6674" s="275">
        <v>1</v>
      </c>
      <c r="H6674" s="275">
        <f>Animation!K76</f>
        <v>10</v>
      </c>
      <c r="I6674" s="275" t="s">
        <v>9111</v>
      </c>
      <c r="J6674" s="275">
        <f t="shared" si="99"/>
        <v>10</v>
      </c>
      <c r="K6674" s="277"/>
    </row>
    <row r="6675" spans="1:11" x14ac:dyDescent="0.15">
      <c r="A6675" s="274">
        <v>6674</v>
      </c>
      <c r="B6675" s="275" t="s">
        <v>7992</v>
      </c>
      <c r="C6675" s="275" t="s">
        <v>5812</v>
      </c>
      <c r="D6675" s="275">
        <v>0</v>
      </c>
      <c r="E6675" s="275">
        <v>100</v>
      </c>
      <c r="F6675" s="275" t="s">
        <v>458</v>
      </c>
      <c r="G6675" s="275">
        <v>1</v>
      </c>
      <c r="H6675" s="275">
        <f>Animation!K77</f>
        <v>10</v>
      </c>
      <c r="I6675" s="275" t="s">
        <v>9112</v>
      </c>
      <c r="J6675" s="275">
        <f t="shared" si="99"/>
        <v>10</v>
      </c>
      <c r="K6675" s="277"/>
    </row>
    <row r="6676" spans="1:11" x14ac:dyDescent="0.15">
      <c r="A6676" s="274">
        <v>6675</v>
      </c>
      <c r="B6676" s="275" t="s">
        <v>7993</v>
      </c>
      <c r="C6676" s="275" t="s">
        <v>5812</v>
      </c>
      <c r="D6676" s="275">
        <v>0</v>
      </c>
      <c r="E6676" s="275">
        <v>100</v>
      </c>
      <c r="F6676" s="275" t="s">
        <v>458</v>
      </c>
      <c r="G6676" s="275">
        <v>1</v>
      </c>
      <c r="H6676" s="275">
        <f>Animation!K78</f>
        <v>10</v>
      </c>
      <c r="I6676" s="275" t="s">
        <v>9113</v>
      </c>
      <c r="J6676" s="275">
        <f t="shared" si="99"/>
        <v>10</v>
      </c>
      <c r="K6676" s="277"/>
    </row>
    <row r="6677" spans="1:11" x14ac:dyDescent="0.15">
      <c r="A6677" s="274">
        <v>6676</v>
      </c>
      <c r="B6677" s="275" t="s">
        <v>7994</v>
      </c>
      <c r="C6677" s="275" t="s">
        <v>5812</v>
      </c>
      <c r="D6677" s="275">
        <v>0</v>
      </c>
      <c r="E6677" s="275">
        <v>100</v>
      </c>
      <c r="F6677" s="275" t="s">
        <v>458</v>
      </c>
      <c r="G6677" s="275">
        <v>1</v>
      </c>
      <c r="H6677" s="275">
        <f>Animation!K79</f>
        <v>10</v>
      </c>
      <c r="I6677" s="275" t="s">
        <v>9114</v>
      </c>
      <c r="J6677" s="275">
        <f t="shared" si="99"/>
        <v>10</v>
      </c>
      <c r="K6677" s="277"/>
    </row>
    <row r="6678" spans="1:11" x14ac:dyDescent="0.15">
      <c r="A6678" s="274">
        <v>6677</v>
      </c>
      <c r="B6678" s="275" t="s">
        <v>7995</v>
      </c>
      <c r="C6678" s="275" t="s">
        <v>5812</v>
      </c>
      <c r="D6678" s="275">
        <v>0</v>
      </c>
      <c r="E6678" s="275">
        <v>100</v>
      </c>
      <c r="F6678" s="275" t="s">
        <v>458</v>
      </c>
      <c r="G6678" s="275">
        <v>1</v>
      </c>
      <c r="H6678" s="275">
        <f>Animation!K80</f>
        <v>10</v>
      </c>
      <c r="I6678" s="275" t="s">
        <v>9115</v>
      </c>
      <c r="J6678" s="275">
        <f t="shared" si="99"/>
        <v>10</v>
      </c>
      <c r="K6678" s="277"/>
    </row>
    <row r="6679" spans="1:11" x14ac:dyDescent="0.15">
      <c r="A6679" s="274">
        <v>6678</v>
      </c>
      <c r="B6679" s="275" t="s">
        <v>7996</v>
      </c>
      <c r="C6679" s="275" t="s">
        <v>5812</v>
      </c>
      <c r="D6679" s="275">
        <v>0</v>
      </c>
      <c r="E6679" s="275">
        <v>100</v>
      </c>
      <c r="F6679" s="275" t="s">
        <v>458</v>
      </c>
      <c r="G6679" s="275">
        <v>1</v>
      </c>
      <c r="H6679" s="275">
        <f>Animation!K81</f>
        <v>10</v>
      </c>
      <c r="I6679" s="275" t="s">
        <v>9116</v>
      </c>
      <c r="J6679" s="275">
        <f t="shared" si="99"/>
        <v>10</v>
      </c>
      <c r="K6679" s="277"/>
    </row>
    <row r="6680" spans="1:11" x14ac:dyDescent="0.15">
      <c r="A6680" s="274">
        <v>6679</v>
      </c>
      <c r="B6680" s="275" t="s">
        <v>7997</v>
      </c>
      <c r="C6680" s="275" t="s">
        <v>5812</v>
      </c>
      <c r="D6680" s="275">
        <v>0</v>
      </c>
      <c r="E6680" s="275">
        <v>100</v>
      </c>
      <c r="F6680" s="275" t="s">
        <v>458</v>
      </c>
      <c r="G6680" s="275">
        <v>1</v>
      </c>
      <c r="H6680" s="275">
        <f>Animation!K82</f>
        <v>10</v>
      </c>
      <c r="I6680" s="275" t="s">
        <v>9117</v>
      </c>
      <c r="J6680" s="275">
        <f t="shared" si="99"/>
        <v>10</v>
      </c>
      <c r="K6680" s="277"/>
    </row>
    <row r="6681" spans="1:11" x14ac:dyDescent="0.15">
      <c r="A6681" s="274">
        <v>6680</v>
      </c>
      <c r="B6681" s="275" t="s">
        <v>7998</v>
      </c>
      <c r="C6681" s="275" t="s">
        <v>5812</v>
      </c>
      <c r="D6681" s="275">
        <v>0</v>
      </c>
      <c r="E6681" s="275">
        <v>100</v>
      </c>
      <c r="F6681" s="275" t="s">
        <v>458</v>
      </c>
      <c r="G6681" s="275">
        <v>1</v>
      </c>
      <c r="H6681" s="275">
        <f>Animation!K83</f>
        <v>10</v>
      </c>
      <c r="I6681" s="275" t="s">
        <v>9118</v>
      </c>
      <c r="J6681" s="275">
        <f t="shared" si="99"/>
        <v>10</v>
      </c>
      <c r="K6681" s="277"/>
    </row>
    <row r="6682" spans="1:11" x14ac:dyDescent="0.15">
      <c r="A6682" s="274">
        <v>6681</v>
      </c>
      <c r="B6682" s="275" t="s">
        <v>7999</v>
      </c>
      <c r="C6682" s="275" t="s">
        <v>5812</v>
      </c>
      <c r="D6682" s="275">
        <v>0</v>
      </c>
      <c r="E6682" s="275">
        <v>100</v>
      </c>
      <c r="F6682" s="275" t="s">
        <v>458</v>
      </c>
      <c r="G6682" s="275">
        <v>1</v>
      </c>
      <c r="H6682" s="275">
        <f>Animation!K84</f>
        <v>10</v>
      </c>
      <c r="I6682" s="275" t="s">
        <v>9119</v>
      </c>
      <c r="J6682" s="275">
        <f t="shared" si="99"/>
        <v>10</v>
      </c>
      <c r="K6682" s="277"/>
    </row>
    <row r="6683" spans="1:11" x14ac:dyDescent="0.15">
      <c r="A6683" s="274">
        <v>6682</v>
      </c>
      <c r="B6683" s="275" t="s">
        <v>8000</v>
      </c>
      <c r="C6683" s="275" t="s">
        <v>5812</v>
      </c>
      <c r="D6683" s="275">
        <v>0</v>
      </c>
      <c r="E6683" s="275">
        <v>100</v>
      </c>
      <c r="F6683" s="275" t="s">
        <v>458</v>
      </c>
      <c r="G6683" s="275">
        <v>1</v>
      </c>
      <c r="H6683" s="275">
        <f>Animation!K85</f>
        <v>10</v>
      </c>
      <c r="I6683" s="275" t="s">
        <v>9120</v>
      </c>
      <c r="J6683" s="275">
        <f t="shared" si="99"/>
        <v>10</v>
      </c>
      <c r="K6683" s="277"/>
    </row>
    <row r="6684" spans="1:11" x14ac:dyDescent="0.15">
      <c r="A6684" s="274">
        <v>6683</v>
      </c>
      <c r="B6684" s="275" t="s">
        <v>8001</v>
      </c>
      <c r="C6684" s="275" t="s">
        <v>5812</v>
      </c>
      <c r="D6684" s="275">
        <v>0</v>
      </c>
      <c r="E6684" s="275">
        <v>100</v>
      </c>
      <c r="F6684" s="275" t="s">
        <v>458</v>
      </c>
      <c r="G6684" s="275">
        <v>1</v>
      </c>
      <c r="H6684" s="275">
        <f>Animation!K86</f>
        <v>100</v>
      </c>
      <c r="I6684" s="275" t="s">
        <v>9121</v>
      </c>
      <c r="J6684" s="275">
        <f t="shared" si="99"/>
        <v>100</v>
      </c>
      <c r="K6684" s="277"/>
    </row>
    <row r="6685" spans="1:11" x14ac:dyDescent="0.15">
      <c r="A6685" s="274">
        <v>6684</v>
      </c>
      <c r="B6685" s="275" t="s">
        <v>8002</v>
      </c>
      <c r="C6685" s="275" t="s">
        <v>5812</v>
      </c>
      <c r="D6685" s="275">
        <v>0</v>
      </c>
      <c r="E6685" s="275">
        <v>100</v>
      </c>
      <c r="F6685" s="275" t="s">
        <v>458</v>
      </c>
      <c r="G6685" s="275">
        <v>1</v>
      </c>
      <c r="H6685" s="275">
        <f>Animation!L75</f>
        <v>10</v>
      </c>
      <c r="I6685" s="275" t="s">
        <v>9122</v>
      </c>
      <c r="J6685" s="275">
        <f t="shared" si="99"/>
        <v>10</v>
      </c>
      <c r="K6685" s="277"/>
    </row>
    <row r="6686" spans="1:11" x14ac:dyDescent="0.15">
      <c r="A6686" s="274">
        <v>6685</v>
      </c>
      <c r="B6686" s="275" t="s">
        <v>8003</v>
      </c>
      <c r="C6686" s="275" t="s">
        <v>5812</v>
      </c>
      <c r="D6686" s="275">
        <v>0</v>
      </c>
      <c r="E6686" s="275">
        <v>100</v>
      </c>
      <c r="F6686" s="275" t="s">
        <v>458</v>
      </c>
      <c r="G6686" s="275">
        <v>1</v>
      </c>
      <c r="H6686" s="275">
        <f>Animation!L76</f>
        <v>10</v>
      </c>
      <c r="I6686" s="275" t="s">
        <v>9123</v>
      </c>
      <c r="J6686" s="275">
        <f t="shared" si="99"/>
        <v>10</v>
      </c>
      <c r="K6686" s="277"/>
    </row>
    <row r="6687" spans="1:11" x14ac:dyDescent="0.15">
      <c r="A6687" s="274">
        <v>6686</v>
      </c>
      <c r="B6687" s="275" t="s">
        <v>8004</v>
      </c>
      <c r="C6687" s="275" t="s">
        <v>5812</v>
      </c>
      <c r="D6687" s="275">
        <v>0</v>
      </c>
      <c r="E6687" s="275">
        <v>100</v>
      </c>
      <c r="F6687" s="275" t="s">
        <v>458</v>
      </c>
      <c r="G6687" s="275">
        <v>1</v>
      </c>
      <c r="H6687" s="275">
        <f>Animation!L77</f>
        <v>10</v>
      </c>
      <c r="I6687" s="275" t="s">
        <v>9124</v>
      </c>
      <c r="J6687" s="275">
        <f t="shared" si="99"/>
        <v>10</v>
      </c>
      <c r="K6687" s="277"/>
    </row>
    <row r="6688" spans="1:11" x14ac:dyDescent="0.15">
      <c r="A6688" s="274">
        <v>6687</v>
      </c>
      <c r="B6688" s="275" t="s">
        <v>8005</v>
      </c>
      <c r="C6688" s="275" t="s">
        <v>5812</v>
      </c>
      <c r="D6688" s="275">
        <v>0</v>
      </c>
      <c r="E6688" s="275">
        <v>100</v>
      </c>
      <c r="F6688" s="275" t="s">
        <v>458</v>
      </c>
      <c r="G6688" s="275">
        <v>1</v>
      </c>
      <c r="H6688" s="275">
        <f>Animation!L78</f>
        <v>10</v>
      </c>
      <c r="I6688" s="275" t="s">
        <v>9125</v>
      </c>
      <c r="J6688" s="275">
        <f t="shared" si="99"/>
        <v>10</v>
      </c>
      <c r="K6688" s="277"/>
    </row>
    <row r="6689" spans="1:11" x14ac:dyDescent="0.15">
      <c r="A6689" s="274">
        <v>6688</v>
      </c>
      <c r="B6689" s="275" t="s">
        <v>8006</v>
      </c>
      <c r="C6689" s="275" t="s">
        <v>5812</v>
      </c>
      <c r="D6689" s="275">
        <v>0</v>
      </c>
      <c r="E6689" s="275">
        <v>100</v>
      </c>
      <c r="F6689" s="275" t="s">
        <v>458</v>
      </c>
      <c r="G6689" s="275">
        <v>1</v>
      </c>
      <c r="H6689" s="275">
        <f>Animation!L79</f>
        <v>10</v>
      </c>
      <c r="I6689" s="275" t="s">
        <v>9126</v>
      </c>
      <c r="J6689" s="275">
        <f t="shared" si="99"/>
        <v>10</v>
      </c>
      <c r="K6689" s="277"/>
    </row>
    <row r="6690" spans="1:11" x14ac:dyDescent="0.15">
      <c r="A6690" s="274">
        <v>6689</v>
      </c>
      <c r="B6690" s="275" t="s">
        <v>8007</v>
      </c>
      <c r="C6690" s="275" t="s">
        <v>5812</v>
      </c>
      <c r="D6690" s="275">
        <v>0</v>
      </c>
      <c r="E6690" s="275">
        <v>100</v>
      </c>
      <c r="F6690" s="275" t="s">
        <v>458</v>
      </c>
      <c r="G6690" s="275">
        <v>1</v>
      </c>
      <c r="H6690" s="275">
        <f>Animation!L80</f>
        <v>10</v>
      </c>
      <c r="I6690" s="275" t="s">
        <v>9127</v>
      </c>
      <c r="J6690" s="275">
        <f t="shared" si="99"/>
        <v>10</v>
      </c>
      <c r="K6690" s="277"/>
    </row>
    <row r="6691" spans="1:11" x14ac:dyDescent="0.15">
      <c r="A6691" s="274">
        <v>6690</v>
      </c>
      <c r="B6691" s="275" t="s">
        <v>8008</v>
      </c>
      <c r="C6691" s="275" t="s">
        <v>5812</v>
      </c>
      <c r="D6691" s="275">
        <v>0</v>
      </c>
      <c r="E6691" s="275">
        <v>100</v>
      </c>
      <c r="F6691" s="275" t="s">
        <v>458</v>
      </c>
      <c r="G6691" s="275">
        <v>1</v>
      </c>
      <c r="H6691" s="275">
        <f>Animation!L81</f>
        <v>10</v>
      </c>
      <c r="I6691" s="275" t="s">
        <v>9128</v>
      </c>
      <c r="J6691" s="275">
        <f t="shared" si="99"/>
        <v>10</v>
      </c>
      <c r="K6691" s="277"/>
    </row>
    <row r="6692" spans="1:11" x14ac:dyDescent="0.15">
      <c r="A6692" s="274">
        <v>6691</v>
      </c>
      <c r="B6692" s="275" t="s">
        <v>8009</v>
      </c>
      <c r="C6692" s="275" t="s">
        <v>5812</v>
      </c>
      <c r="D6692" s="275">
        <v>0</v>
      </c>
      <c r="E6692" s="275">
        <v>100</v>
      </c>
      <c r="F6692" s="275" t="s">
        <v>458</v>
      </c>
      <c r="G6692" s="275">
        <v>1</v>
      </c>
      <c r="H6692" s="275">
        <f>Animation!L82</f>
        <v>10</v>
      </c>
      <c r="I6692" s="275" t="s">
        <v>9129</v>
      </c>
      <c r="J6692" s="275">
        <f t="shared" si="99"/>
        <v>10</v>
      </c>
      <c r="K6692" s="277"/>
    </row>
    <row r="6693" spans="1:11" x14ac:dyDescent="0.15">
      <c r="A6693" s="274">
        <v>6692</v>
      </c>
      <c r="B6693" s="275" t="s">
        <v>8010</v>
      </c>
      <c r="C6693" s="275" t="s">
        <v>5812</v>
      </c>
      <c r="D6693" s="275">
        <v>0</v>
      </c>
      <c r="E6693" s="275">
        <v>100</v>
      </c>
      <c r="F6693" s="275" t="s">
        <v>458</v>
      </c>
      <c r="G6693" s="275">
        <v>1</v>
      </c>
      <c r="H6693" s="275">
        <f>Animation!L83</f>
        <v>10</v>
      </c>
      <c r="I6693" s="275" t="s">
        <v>9130</v>
      </c>
      <c r="J6693" s="275">
        <f t="shared" si="99"/>
        <v>10</v>
      </c>
      <c r="K6693" s="277"/>
    </row>
    <row r="6694" spans="1:11" x14ac:dyDescent="0.15">
      <c r="A6694" s="274">
        <v>6693</v>
      </c>
      <c r="B6694" s="275" t="s">
        <v>8011</v>
      </c>
      <c r="C6694" s="275" t="s">
        <v>5812</v>
      </c>
      <c r="D6694" s="275">
        <v>0</v>
      </c>
      <c r="E6694" s="275">
        <v>100</v>
      </c>
      <c r="F6694" s="275" t="s">
        <v>458</v>
      </c>
      <c r="G6694" s="275">
        <v>1</v>
      </c>
      <c r="H6694" s="275">
        <f>Animation!L84</f>
        <v>10</v>
      </c>
      <c r="I6694" s="275" t="s">
        <v>9131</v>
      </c>
      <c r="J6694" s="275">
        <f t="shared" si="99"/>
        <v>10</v>
      </c>
      <c r="K6694" s="277"/>
    </row>
    <row r="6695" spans="1:11" x14ac:dyDescent="0.15">
      <c r="A6695" s="274">
        <v>6694</v>
      </c>
      <c r="B6695" s="275" t="s">
        <v>8012</v>
      </c>
      <c r="C6695" s="275" t="s">
        <v>5812</v>
      </c>
      <c r="D6695" s="275">
        <v>0</v>
      </c>
      <c r="E6695" s="275">
        <v>100</v>
      </c>
      <c r="F6695" s="275" t="s">
        <v>458</v>
      </c>
      <c r="G6695" s="275">
        <v>1</v>
      </c>
      <c r="H6695" s="275">
        <f>Animation!L85</f>
        <v>10</v>
      </c>
      <c r="I6695" s="275" t="s">
        <v>9132</v>
      </c>
      <c r="J6695" s="275">
        <f t="shared" si="99"/>
        <v>10</v>
      </c>
      <c r="K6695" s="277"/>
    </row>
    <row r="6696" spans="1:11" x14ac:dyDescent="0.15">
      <c r="A6696" s="274">
        <v>6695</v>
      </c>
      <c r="B6696" s="275" t="s">
        <v>8013</v>
      </c>
      <c r="C6696" s="275" t="s">
        <v>5812</v>
      </c>
      <c r="D6696" s="275">
        <v>0</v>
      </c>
      <c r="E6696" s="275">
        <v>100</v>
      </c>
      <c r="F6696" s="275" t="s">
        <v>458</v>
      </c>
      <c r="G6696" s="275">
        <v>1</v>
      </c>
      <c r="H6696" s="275">
        <f>Animation!L86</f>
        <v>100</v>
      </c>
      <c r="I6696" s="275" t="s">
        <v>9133</v>
      </c>
      <c r="J6696" s="275">
        <f t="shared" si="99"/>
        <v>100</v>
      </c>
      <c r="K6696" s="277"/>
    </row>
    <row r="6697" spans="1:11" x14ac:dyDescent="0.15">
      <c r="A6697" s="274">
        <v>6696</v>
      </c>
      <c r="B6697" s="275" t="s">
        <v>8014</v>
      </c>
      <c r="C6697" s="275" t="s">
        <v>5812</v>
      </c>
      <c r="D6697" s="275">
        <v>0</v>
      </c>
      <c r="E6697" s="275">
        <v>100</v>
      </c>
      <c r="F6697" s="275" t="s">
        <v>458</v>
      </c>
      <c r="G6697" s="275">
        <v>1</v>
      </c>
      <c r="H6697" s="275">
        <f>Animation!M75</f>
        <v>10</v>
      </c>
      <c r="I6697" s="275" t="s">
        <v>9134</v>
      </c>
      <c r="J6697" s="275">
        <f t="shared" si="99"/>
        <v>10</v>
      </c>
      <c r="K6697" s="277"/>
    </row>
    <row r="6698" spans="1:11" x14ac:dyDescent="0.15">
      <c r="A6698" s="274">
        <v>6697</v>
      </c>
      <c r="B6698" s="275" t="s">
        <v>8015</v>
      </c>
      <c r="C6698" s="275" t="s">
        <v>5812</v>
      </c>
      <c r="D6698" s="275">
        <v>0</v>
      </c>
      <c r="E6698" s="275">
        <v>100</v>
      </c>
      <c r="F6698" s="275" t="s">
        <v>458</v>
      </c>
      <c r="G6698" s="275">
        <v>1</v>
      </c>
      <c r="H6698" s="275">
        <f>Animation!M76</f>
        <v>10</v>
      </c>
      <c r="I6698" s="275" t="s">
        <v>9135</v>
      </c>
      <c r="J6698" s="275">
        <f t="shared" si="99"/>
        <v>10</v>
      </c>
      <c r="K6698" s="277"/>
    </row>
    <row r="6699" spans="1:11" x14ac:dyDescent="0.15">
      <c r="A6699" s="274">
        <v>6698</v>
      </c>
      <c r="B6699" s="275" t="s">
        <v>8016</v>
      </c>
      <c r="C6699" s="275" t="s">
        <v>5812</v>
      </c>
      <c r="D6699" s="275">
        <v>0</v>
      </c>
      <c r="E6699" s="275">
        <v>100</v>
      </c>
      <c r="F6699" s="275" t="s">
        <v>458</v>
      </c>
      <c r="G6699" s="275">
        <v>1</v>
      </c>
      <c r="H6699" s="275">
        <f>Animation!M77</f>
        <v>10</v>
      </c>
      <c r="I6699" s="275" t="s">
        <v>9136</v>
      </c>
      <c r="J6699" s="275">
        <f t="shared" si="99"/>
        <v>10</v>
      </c>
      <c r="K6699" s="277"/>
    </row>
    <row r="6700" spans="1:11" x14ac:dyDescent="0.15">
      <c r="A6700" s="274">
        <v>6699</v>
      </c>
      <c r="B6700" s="275" t="s">
        <v>8017</v>
      </c>
      <c r="C6700" s="275" t="s">
        <v>5812</v>
      </c>
      <c r="D6700" s="275">
        <v>0</v>
      </c>
      <c r="E6700" s="275">
        <v>100</v>
      </c>
      <c r="F6700" s="275" t="s">
        <v>458</v>
      </c>
      <c r="G6700" s="275">
        <v>1</v>
      </c>
      <c r="H6700" s="275">
        <f>Animation!M78</f>
        <v>10</v>
      </c>
      <c r="I6700" s="275" t="s">
        <v>9137</v>
      </c>
      <c r="J6700" s="275">
        <f t="shared" si="99"/>
        <v>10</v>
      </c>
      <c r="K6700" s="277"/>
    </row>
    <row r="6701" spans="1:11" x14ac:dyDescent="0.15">
      <c r="A6701" s="274">
        <v>6700</v>
      </c>
      <c r="B6701" s="275" t="s">
        <v>8018</v>
      </c>
      <c r="C6701" s="275" t="s">
        <v>5812</v>
      </c>
      <c r="D6701" s="275">
        <v>0</v>
      </c>
      <c r="E6701" s="275">
        <v>100</v>
      </c>
      <c r="F6701" s="275" t="s">
        <v>458</v>
      </c>
      <c r="G6701" s="275">
        <v>1</v>
      </c>
      <c r="H6701" s="275">
        <f>Animation!M79</f>
        <v>10</v>
      </c>
      <c r="I6701" s="275" t="s">
        <v>9138</v>
      </c>
      <c r="J6701" s="275">
        <f t="shared" si="99"/>
        <v>10</v>
      </c>
      <c r="K6701" s="277"/>
    </row>
    <row r="6702" spans="1:11" x14ac:dyDescent="0.15">
      <c r="A6702" s="274">
        <v>6701</v>
      </c>
      <c r="B6702" s="275" t="s">
        <v>8019</v>
      </c>
      <c r="C6702" s="275" t="s">
        <v>5812</v>
      </c>
      <c r="D6702" s="275">
        <v>0</v>
      </c>
      <c r="E6702" s="275">
        <v>100</v>
      </c>
      <c r="F6702" s="275" t="s">
        <v>458</v>
      </c>
      <c r="G6702" s="275">
        <v>1</v>
      </c>
      <c r="H6702" s="275">
        <f>Animation!M80</f>
        <v>10</v>
      </c>
      <c r="I6702" s="275" t="s">
        <v>9139</v>
      </c>
      <c r="J6702" s="275">
        <f t="shared" si="99"/>
        <v>10</v>
      </c>
      <c r="K6702" s="277"/>
    </row>
    <row r="6703" spans="1:11" x14ac:dyDescent="0.15">
      <c r="A6703" s="274">
        <v>6702</v>
      </c>
      <c r="B6703" s="275" t="s">
        <v>8020</v>
      </c>
      <c r="C6703" s="275" t="s">
        <v>5812</v>
      </c>
      <c r="D6703" s="275">
        <v>0</v>
      </c>
      <c r="E6703" s="275">
        <v>100</v>
      </c>
      <c r="F6703" s="275" t="s">
        <v>458</v>
      </c>
      <c r="G6703" s="275">
        <v>1</v>
      </c>
      <c r="H6703" s="275">
        <f>Animation!M81</f>
        <v>10</v>
      </c>
      <c r="I6703" s="275" t="s">
        <v>9140</v>
      </c>
      <c r="J6703" s="275">
        <f t="shared" si="99"/>
        <v>10</v>
      </c>
      <c r="K6703" s="277"/>
    </row>
    <row r="6704" spans="1:11" x14ac:dyDescent="0.15">
      <c r="A6704" s="274">
        <v>6703</v>
      </c>
      <c r="B6704" s="275" t="s">
        <v>8021</v>
      </c>
      <c r="C6704" s="275" t="s">
        <v>5812</v>
      </c>
      <c r="D6704" s="275">
        <v>0</v>
      </c>
      <c r="E6704" s="275">
        <v>100</v>
      </c>
      <c r="F6704" s="275" t="s">
        <v>458</v>
      </c>
      <c r="G6704" s="275">
        <v>1</v>
      </c>
      <c r="H6704" s="275">
        <f>Animation!M82</f>
        <v>10</v>
      </c>
      <c r="I6704" s="275" t="s">
        <v>9141</v>
      </c>
      <c r="J6704" s="275">
        <f t="shared" si="99"/>
        <v>10</v>
      </c>
      <c r="K6704" s="277"/>
    </row>
    <row r="6705" spans="1:11" x14ac:dyDescent="0.15">
      <c r="A6705" s="274">
        <v>6704</v>
      </c>
      <c r="B6705" s="275" t="s">
        <v>8022</v>
      </c>
      <c r="C6705" s="275" t="s">
        <v>5812</v>
      </c>
      <c r="D6705" s="275">
        <v>0</v>
      </c>
      <c r="E6705" s="275">
        <v>100</v>
      </c>
      <c r="F6705" s="275" t="s">
        <v>458</v>
      </c>
      <c r="G6705" s="275">
        <v>1</v>
      </c>
      <c r="H6705" s="275">
        <f>Animation!M83</f>
        <v>10</v>
      </c>
      <c r="I6705" s="275" t="s">
        <v>9142</v>
      </c>
      <c r="J6705" s="275">
        <f t="shared" si="99"/>
        <v>10</v>
      </c>
      <c r="K6705" s="277"/>
    </row>
    <row r="6706" spans="1:11" x14ac:dyDescent="0.15">
      <c r="A6706" s="274">
        <v>6705</v>
      </c>
      <c r="B6706" s="275" t="s">
        <v>8023</v>
      </c>
      <c r="C6706" s="275" t="s">
        <v>5812</v>
      </c>
      <c r="D6706" s="275">
        <v>0</v>
      </c>
      <c r="E6706" s="275">
        <v>100</v>
      </c>
      <c r="F6706" s="275" t="s">
        <v>458</v>
      </c>
      <c r="G6706" s="275">
        <v>1</v>
      </c>
      <c r="H6706" s="275">
        <f>Animation!M84</f>
        <v>10</v>
      </c>
      <c r="I6706" s="275" t="s">
        <v>9143</v>
      </c>
      <c r="J6706" s="275">
        <f t="shared" si="99"/>
        <v>10</v>
      </c>
      <c r="K6706" s="277"/>
    </row>
    <row r="6707" spans="1:11" x14ac:dyDescent="0.15">
      <c r="A6707" s="274">
        <v>6706</v>
      </c>
      <c r="B6707" s="275" t="s">
        <v>8024</v>
      </c>
      <c r="C6707" s="275" t="s">
        <v>5812</v>
      </c>
      <c r="D6707" s="275">
        <v>0</v>
      </c>
      <c r="E6707" s="275">
        <v>100</v>
      </c>
      <c r="F6707" s="275" t="s">
        <v>458</v>
      </c>
      <c r="G6707" s="275">
        <v>1</v>
      </c>
      <c r="H6707" s="275">
        <f>Animation!M85</f>
        <v>10</v>
      </c>
      <c r="I6707" s="275" t="s">
        <v>9144</v>
      </c>
      <c r="J6707" s="275">
        <f t="shared" si="99"/>
        <v>10</v>
      </c>
      <c r="K6707" s="277"/>
    </row>
    <row r="6708" spans="1:11" x14ac:dyDescent="0.15">
      <c r="A6708" s="274">
        <v>6707</v>
      </c>
      <c r="B6708" s="275" t="s">
        <v>8025</v>
      </c>
      <c r="C6708" s="275" t="s">
        <v>5812</v>
      </c>
      <c r="D6708" s="275">
        <v>0</v>
      </c>
      <c r="E6708" s="275">
        <v>100</v>
      </c>
      <c r="F6708" s="275" t="s">
        <v>458</v>
      </c>
      <c r="G6708" s="275">
        <v>1</v>
      </c>
      <c r="H6708" s="275">
        <f>Animation!M86</f>
        <v>80</v>
      </c>
      <c r="I6708" s="275" t="s">
        <v>9145</v>
      </c>
      <c r="J6708" s="275">
        <f t="shared" ref="J6708:J6771" si="100">H6708</f>
        <v>80</v>
      </c>
      <c r="K6708" s="277"/>
    </row>
    <row r="6709" spans="1:11" x14ac:dyDescent="0.15">
      <c r="A6709" s="274">
        <v>6708</v>
      </c>
      <c r="B6709" s="275" t="s">
        <v>8026</v>
      </c>
      <c r="C6709" s="275" t="s">
        <v>5812</v>
      </c>
      <c r="D6709" s="275">
        <v>0</v>
      </c>
      <c r="E6709" s="275">
        <v>100</v>
      </c>
      <c r="F6709" s="275" t="s">
        <v>458</v>
      </c>
      <c r="G6709" s="275">
        <v>1</v>
      </c>
      <c r="H6709" s="275">
        <f>Animation!N75</f>
        <v>20</v>
      </c>
      <c r="I6709" s="275" t="s">
        <v>9146</v>
      </c>
      <c r="J6709" s="275">
        <f t="shared" si="100"/>
        <v>20</v>
      </c>
      <c r="K6709" s="277"/>
    </row>
    <row r="6710" spans="1:11" x14ac:dyDescent="0.15">
      <c r="A6710" s="274">
        <v>6709</v>
      </c>
      <c r="B6710" s="275" t="s">
        <v>8027</v>
      </c>
      <c r="C6710" s="275" t="s">
        <v>5812</v>
      </c>
      <c r="D6710" s="275">
        <v>0</v>
      </c>
      <c r="E6710" s="275">
        <v>100</v>
      </c>
      <c r="F6710" s="275" t="s">
        <v>458</v>
      </c>
      <c r="G6710" s="275">
        <v>1</v>
      </c>
      <c r="H6710" s="275">
        <f>Animation!N76</f>
        <v>20</v>
      </c>
      <c r="I6710" s="275" t="s">
        <v>9147</v>
      </c>
      <c r="J6710" s="275">
        <f t="shared" si="100"/>
        <v>20</v>
      </c>
      <c r="K6710" s="277"/>
    </row>
    <row r="6711" spans="1:11" x14ac:dyDescent="0.15">
      <c r="A6711" s="274">
        <v>6710</v>
      </c>
      <c r="B6711" s="275" t="s">
        <v>8028</v>
      </c>
      <c r="C6711" s="275" t="s">
        <v>5812</v>
      </c>
      <c r="D6711" s="275">
        <v>0</v>
      </c>
      <c r="E6711" s="275">
        <v>100</v>
      </c>
      <c r="F6711" s="275" t="s">
        <v>458</v>
      </c>
      <c r="G6711" s="275">
        <v>1</v>
      </c>
      <c r="H6711" s="275">
        <f>Animation!N77</f>
        <v>20</v>
      </c>
      <c r="I6711" s="275" t="s">
        <v>9148</v>
      </c>
      <c r="J6711" s="275">
        <f t="shared" si="100"/>
        <v>20</v>
      </c>
      <c r="K6711" s="277"/>
    </row>
    <row r="6712" spans="1:11" x14ac:dyDescent="0.15">
      <c r="A6712" s="274">
        <v>6711</v>
      </c>
      <c r="B6712" s="275" t="s">
        <v>8029</v>
      </c>
      <c r="C6712" s="275" t="s">
        <v>5812</v>
      </c>
      <c r="D6712" s="275">
        <v>0</v>
      </c>
      <c r="E6712" s="275">
        <v>100</v>
      </c>
      <c r="F6712" s="275" t="s">
        <v>458</v>
      </c>
      <c r="G6712" s="275">
        <v>1</v>
      </c>
      <c r="H6712" s="275">
        <f>Animation!N78</f>
        <v>20</v>
      </c>
      <c r="I6712" s="275" t="s">
        <v>9149</v>
      </c>
      <c r="J6712" s="275">
        <f t="shared" si="100"/>
        <v>20</v>
      </c>
      <c r="K6712" s="277"/>
    </row>
    <row r="6713" spans="1:11" x14ac:dyDescent="0.15">
      <c r="A6713" s="274">
        <v>6712</v>
      </c>
      <c r="B6713" s="275" t="s">
        <v>8030</v>
      </c>
      <c r="C6713" s="275" t="s">
        <v>5812</v>
      </c>
      <c r="D6713" s="275">
        <v>0</v>
      </c>
      <c r="E6713" s="275">
        <v>100</v>
      </c>
      <c r="F6713" s="275" t="s">
        <v>458</v>
      </c>
      <c r="G6713" s="275">
        <v>1</v>
      </c>
      <c r="H6713" s="275">
        <f>Animation!N79</f>
        <v>20</v>
      </c>
      <c r="I6713" s="275" t="s">
        <v>9150</v>
      </c>
      <c r="J6713" s="275">
        <f t="shared" si="100"/>
        <v>20</v>
      </c>
      <c r="K6713" s="277"/>
    </row>
    <row r="6714" spans="1:11" x14ac:dyDescent="0.15">
      <c r="A6714" s="274">
        <v>6713</v>
      </c>
      <c r="B6714" s="275" t="s">
        <v>8031</v>
      </c>
      <c r="C6714" s="275" t="s">
        <v>5812</v>
      </c>
      <c r="D6714" s="275">
        <v>0</v>
      </c>
      <c r="E6714" s="275">
        <v>100</v>
      </c>
      <c r="F6714" s="275" t="s">
        <v>458</v>
      </c>
      <c r="G6714" s="275">
        <v>1</v>
      </c>
      <c r="H6714" s="275">
        <f>Animation!N80</f>
        <v>20</v>
      </c>
      <c r="I6714" s="275" t="s">
        <v>9151</v>
      </c>
      <c r="J6714" s="275">
        <f t="shared" si="100"/>
        <v>20</v>
      </c>
      <c r="K6714" s="277"/>
    </row>
    <row r="6715" spans="1:11" x14ac:dyDescent="0.15">
      <c r="A6715" s="274">
        <v>6714</v>
      </c>
      <c r="B6715" s="275" t="s">
        <v>8032</v>
      </c>
      <c r="C6715" s="275" t="s">
        <v>5812</v>
      </c>
      <c r="D6715" s="275">
        <v>0</v>
      </c>
      <c r="E6715" s="275">
        <v>100</v>
      </c>
      <c r="F6715" s="275" t="s">
        <v>458</v>
      </c>
      <c r="G6715" s="275">
        <v>1</v>
      </c>
      <c r="H6715" s="275">
        <f>Animation!N81</f>
        <v>20</v>
      </c>
      <c r="I6715" s="275" t="s">
        <v>9152</v>
      </c>
      <c r="J6715" s="275">
        <f t="shared" si="100"/>
        <v>20</v>
      </c>
      <c r="K6715" s="277"/>
    </row>
    <row r="6716" spans="1:11" x14ac:dyDescent="0.15">
      <c r="A6716" s="274">
        <v>6715</v>
      </c>
      <c r="B6716" s="275" t="s">
        <v>8033</v>
      </c>
      <c r="C6716" s="275" t="s">
        <v>5812</v>
      </c>
      <c r="D6716" s="275">
        <v>0</v>
      </c>
      <c r="E6716" s="275">
        <v>100</v>
      </c>
      <c r="F6716" s="275" t="s">
        <v>458</v>
      </c>
      <c r="G6716" s="275">
        <v>1</v>
      </c>
      <c r="H6716" s="275">
        <f>Animation!N82</f>
        <v>20</v>
      </c>
      <c r="I6716" s="275" t="s">
        <v>9153</v>
      </c>
      <c r="J6716" s="275">
        <f t="shared" si="100"/>
        <v>20</v>
      </c>
      <c r="K6716" s="277"/>
    </row>
    <row r="6717" spans="1:11" x14ac:dyDescent="0.15">
      <c r="A6717" s="274">
        <v>6716</v>
      </c>
      <c r="B6717" s="275" t="s">
        <v>8034</v>
      </c>
      <c r="C6717" s="275" t="s">
        <v>5812</v>
      </c>
      <c r="D6717" s="275">
        <v>0</v>
      </c>
      <c r="E6717" s="275">
        <v>100</v>
      </c>
      <c r="F6717" s="275" t="s">
        <v>458</v>
      </c>
      <c r="G6717" s="275">
        <v>1</v>
      </c>
      <c r="H6717" s="275">
        <f>Animation!N83</f>
        <v>20</v>
      </c>
      <c r="I6717" s="275" t="s">
        <v>9154</v>
      </c>
      <c r="J6717" s="275">
        <f t="shared" si="100"/>
        <v>20</v>
      </c>
      <c r="K6717" s="277"/>
    </row>
    <row r="6718" spans="1:11" x14ac:dyDescent="0.15">
      <c r="A6718" s="274">
        <v>6717</v>
      </c>
      <c r="B6718" s="275" t="s">
        <v>8035</v>
      </c>
      <c r="C6718" s="275" t="s">
        <v>5812</v>
      </c>
      <c r="D6718" s="275">
        <v>0</v>
      </c>
      <c r="E6718" s="275">
        <v>100</v>
      </c>
      <c r="F6718" s="275" t="s">
        <v>458</v>
      </c>
      <c r="G6718" s="275">
        <v>1</v>
      </c>
      <c r="H6718" s="275">
        <f>Animation!N84</f>
        <v>20</v>
      </c>
      <c r="I6718" s="275" t="s">
        <v>9155</v>
      </c>
      <c r="J6718" s="275">
        <f t="shared" si="100"/>
        <v>20</v>
      </c>
      <c r="K6718" s="277"/>
    </row>
    <row r="6719" spans="1:11" x14ac:dyDescent="0.15">
      <c r="A6719" s="274">
        <v>6718</v>
      </c>
      <c r="B6719" s="275" t="s">
        <v>8036</v>
      </c>
      <c r="C6719" s="275" t="s">
        <v>5812</v>
      </c>
      <c r="D6719" s="275">
        <v>0</v>
      </c>
      <c r="E6719" s="275">
        <v>100</v>
      </c>
      <c r="F6719" s="275" t="s">
        <v>458</v>
      </c>
      <c r="G6719" s="275">
        <v>1</v>
      </c>
      <c r="H6719" s="275">
        <f>Animation!N85</f>
        <v>20</v>
      </c>
      <c r="I6719" s="275" t="s">
        <v>9156</v>
      </c>
      <c r="J6719" s="275">
        <f t="shared" si="100"/>
        <v>20</v>
      </c>
      <c r="K6719" s="277"/>
    </row>
    <row r="6720" spans="1:11" x14ac:dyDescent="0.15">
      <c r="A6720" s="274">
        <v>6719</v>
      </c>
      <c r="B6720" s="275" t="s">
        <v>8037</v>
      </c>
      <c r="C6720" s="275" t="s">
        <v>5812</v>
      </c>
      <c r="D6720" s="275">
        <v>0</v>
      </c>
      <c r="E6720" s="275">
        <v>100</v>
      </c>
      <c r="F6720" s="275" t="s">
        <v>458</v>
      </c>
      <c r="G6720" s="275">
        <v>1</v>
      </c>
      <c r="H6720" s="275">
        <f>Animation!N86</f>
        <v>70</v>
      </c>
      <c r="I6720" s="275" t="s">
        <v>9157</v>
      </c>
      <c r="J6720" s="275">
        <f t="shared" si="100"/>
        <v>70</v>
      </c>
      <c r="K6720" s="277"/>
    </row>
    <row r="6721" spans="1:11" x14ac:dyDescent="0.15">
      <c r="A6721" s="274">
        <v>6720</v>
      </c>
      <c r="B6721" s="275" t="s">
        <v>8038</v>
      </c>
      <c r="C6721" s="275" t="s">
        <v>5812</v>
      </c>
      <c r="D6721" s="275">
        <v>0</v>
      </c>
      <c r="E6721" s="275">
        <v>100</v>
      </c>
      <c r="F6721" s="275" t="s">
        <v>458</v>
      </c>
      <c r="G6721" s="275">
        <v>1</v>
      </c>
      <c r="H6721" s="275">
        <f>Animation!O75</f>
        <v>30</v>
      </c>
      <c r="I6721" s="275" t="s">
        <v>9158</v>
      </c>
      <c r="J6721" s="275">
        <f t="shared" si="100"/>
        <v>30</v>
      </c>
      <c r="K6721" s="277"/>
    </row>
    <row r="6722" spans="1:11" x14ac:dyDescent="0.15">
      <c r="A6722" s="274">
        <v>6721</v>
      </c>
      <c r="B6722" s="275" t="s">
        <v>8039</v>
      </c>
      <c r="C6722" s="275" t="s">
        <v>5812</v>
      </c>
      <c r="D6722" s="275">
        <v>0</v>
      </c>
      <c r="E6722" s="275">
        <v>100</v>
      </c>
      <c r="F6722" s="275" t="s">
        <v>458</v>
      </c>
      <c r="G6722" s="275">
        <v>1</v>
      </c>
      <c r="H6722" s="275">
        <f>Animation!O76</f>
        <v>30</v>
      </c>
      <c r="I6722" s="275" t="s">
        <v>9159</v>
      </c>
      <c r="J6722" s="275">
        <f t="shared" si="100"/>
        <v>30</v>
      </c>
      <c r="K6722" s="277"/>
    </row>
    <row r="6723" spans="1:11" x14ac:dyDescent="0.15">
      <c r="A6723" s="274">
        <v>6722</v>
      </c>
      <c r="B6723" s="275" t="s">
        <v>8040</v>
      </c>
      <c r="C6723" s="275" t="s">
        <v>5812</v>
      </c>
      <c r="D6723" s="275">
        <v>0</v>
      </c>
      <c r="E6723" s="275">
        <v>100</v>
      </c>
      <c r="F6723" s="275" t="s">
        <v>458</v>
      </c>
      <c r="G6723" s="275">
        <v>1</v>
      </c>
      <c r="H6723" s="275">
        <f>Animation!O77</f>
        <v>30</v>
      </c>
      <c r="I6723" s="275" t="s">
        <v>9160</v>
      </c>
      <c r="J6723" s="275">
        <f t="shared" si="100"/>
        <v>30</v>
      </c>
      <c r="K6723" s="277"/>
    </row>
    <row r="6724" spans="1:11" x14ac:dyDescent="0.15">
      <c r="A6724" s="274">
        <v>6723</v>
      </c>
      <c r="B6724" s="275" t="s">
        <v>8041</v>
      </c>
      <c r="C6724" s="275" t="s">
        <v>5812</v>
      </c>
      <c r="D6724" s="275">
        <v>0</v>
      </c>
      <c r="E6724" s="275">
        <v>100</v>
      </c>
      <c r="F6724" s="275" t="s">
        <v>458</v>
      </c>
      <c r="G6724" s="275">
        <v>1</v>
      </c>
      <c r="H6724" s="275">
        <f>Animation!O78</f>
        <v>30</v>
      </c>
      <c r="I6724" s="275" t="s">
        <v>9161</v>
      </c>
      <c r="J6724" s="275">
        <f t="shared" si="100"/>
        <v>30</v>
      </c>
      <c r="K6724" s="277"/>
    </row>
    <row r="6725" spans="1:11" x14ac:dyDescent="0.15">
      <c r="A6725" s="274">
        <v>6724</v>
      </c>
      <c r="B6725" s="275" t="s">
        <v>8042</v>
      </c>
      <c r="C6725" s="275" t="s">
        <v>5812</v>
      </c>
      <c r="D6725" s="275">
        <v>0</v>
      </c>
      <c r="E6725" s="275">
        <v>100</v>
      </c>
      <c r="F6725" s="275" t="s">
        <v>458</v>
      </c>
      <c r="G6725" s="275">
        <v>1</v>
      </c>
      <c r="H6725" s="275">
        <f>Animation!O79</f>
        <v>30</v>
      </c>
      <c r="I6725" s="275" t="s">
        <v>9162</v>
      </c>
      <c r="J6725" s="275">
        <f t="shared" si="100"/>
        <v>30</v>
      </c>
      <c r="K6725" s="277"/>
    </row>
    <row r="6726" spans="1:11" x14ac:dyDescent="0.15">
      <c r="A6726" s="274">
        <v>6725</v>
      </c>
      <c r="B6726" s="275" t="s">
        <v>8043</v>
      </c>
      <c r="C6726" s="275" t="s">
        <v>5812</v>
      </c>
      <c r="D6726" s="275">
        <v>0</v>
      </c>
      <c r="E6726" s="275">
        <v>100</v>
      </c>
      <c r="F6726" s="275" t="s">
        <v>458</v>
      </c>
      <c r="G6726" s="275">
        <v>1</v>
      </c>
      <c r="H6726" s="275">
        <f>Animation!O80</f>
        <v>30</v>
      </c>
      <c r="I6726" s="275" t="s">
        <v>9163</v>
      </c>
      <c r="J6726" s="275">
        <f t="shared" si="100"/>
        <v>30</v>
      </c>
      <c r="K6726" s="277"/>
    </row>
    <row r="6727" spans="1:11" x14ac:dyDescent="0.15">
      <c r="A6727" s="274">
        <v>6726</v>
      </c>
      <c r="B6727" s="275" t="s">
        <v>8044</v>
      </c>
      <c r="C6727" s="275" t="s">
        <v>5812</v>
      </c>
      <c r="D6727" s="275">
        <v>0</v>
      </c>
      <c r="E6727" s="275">
        <v>100</v>
      </c>
      <c r="F6727" s="275" t="s">
        <v>458</v>
      </c>
      <c r="G6727" s="275">
        <v>1</v>
      </c>
      <c r="H6727" s="275">
        <f>Animation!O81</f>
        <v>30</v>
      </c>
      <c r="I6727" s="275" t="s">
        <v>9164</v>
      </c>
      <c r="J6727" s="275">
        <f t="shared" si="100"/>
        <v>30</v>
      </c>
      <c r="K6727" s="277"/>
    </row>
    <row r="6728" spans="1:11" x14ac:dyDescent="0.15">
      <c r="A6728" s="274">
        <v>6727</v>
      </c>
      <c r="B6728" s="275" t="s">
        <v>8045</v>
      </c>
      <c r="C6728" s="275" t="s">
        <v>5812</v>
      </c>
      <c r="D6728" s="275">
        <v>0</v>
      </c>
      <c r="E6728" s="275">
        <v>100</v>
      </c>
      <c r="F6728" s="275" t="s">
        <v>458</v>
      </c>
      <c r="G6728" s="275">
        <v>1</v>
      </c>
      <c r="H6728" s="275">
        <f>Animation!O82</f>
        <v>30</v>
      </c>
      <c r="I6728" s="275" t="s">
        <v>9165</v>
      </c>
      <c r="J6728" s="275">
        <f t="shared" si="100"/>
        <v>30</v>
      </c>
      <c r="K6728" s="277"/>
    </row>
    <row r="6729" spans="1:11" x14ac:dyDescent="0.15">
      <c r="A6729" s="274">
        <v>6728</v>
      </c>
      <c r="B6729" s="275" t="s">
        <v>8046</v>
      </c>
      <c r="C6729" s="275" t="s">
        <v>5812</v>
      </c>
      <c r="D6729" s="275">
        <v>0</v>
      </c>
      <c r="E6729" s="275">
        <v>100</v>
      </c>
      <c r="F6729" s="275" t="s">
        <v>458</v>
      </c>
      <c r="G6729" s="275">
        <v>1</v>
      </c>
      <c r="H6729" s="275">
        <f>Animation!O83</f>
        <v>30</v>
      </c>
      <c r="I6729" s="275" t="s">
        <v>9166</v>
      </c>
      <c r="J6729" s="275">
        <f t="shared" si="100"/>
        <v>30</v>
      </c>
      <c r="K6729" s="277"/>
    </row>
    <row r="6730" spans="1:11" x14ac:dyDescent="0.15">
      <c r="A6730" s="274">
        <v>6729</v>
      </c>
      <c r="B6730" s="275" t="s">
        <v>8047</v>
      </c>
      <c r="C6730" s="275" t="s">
        <v>5812</v>
      </c>
      <c r="D6730" s="275">
        <v>0</v>
      </c>
      <c r="E6730" s="275">
        <v>100</v>
      </c>
      <c r="F6730" s="275" t="s">
        <v>458</v>
      </c>
      <c r="G6730" s="275">
        <v>1</v>
      </c>
      <c r="H6730" s="275">
        <f>Animation!O84</f>
        <v>30</v>
      </c>
      <c r="I6730" s="275" t="s">
        <v>9167</v>
      </c>
      <c r="J6730" s="275">
        <f t="shared" si="100"/>
        <v>30</v>
      </c>
      <c r="K6730" s="277"/>
    </row>
    <row r="6731" spans="1:11" x14ac:dyDescent="0.15">
      <c r="A6731" s="274">
        <v>6730</v>
      </c>
      <c r="B6731" s="275" t="s">
        <v>8048</v>
      </c>
      <c r="C6731" s="275" t="s">
        <v>5812</v>
      </c>
      <c r="D6731" s="275">
        <v>0</v>
      </c>
      <c r="E6731" s="275">
        <v>100</v>
      </c>
      <c r="F6731" s="275" t="s">
        <v>458</v>
      </c>
      <c r="G6731" s="275">
        <v>1</v>
      </c>
      <c r="H6731" s="275">
        <f>Animation!O85</f>
        <v>30</v>
      </c>
      <c r="I6731" s="275" t="s">
        <v>9168</v>
      </c>
      <c r="J6731" s="275">
        <f t="shared" si="100"/>
        <v>30</v>
      </c>
      <c r="K6731" s="277"/>
    </row>
    <row r="6732" spans="1:11" x14ac:dyDescent="0.15">
      <c r="A6732" s="274">
        <v>6731</v>
      </c>
      <c r="B6732" s="275" t="s">
        <v>8049</v>
      </c>
      <c r="C6732" s="275" t="s">
        <v>5812</v>
      </c>
      <c r="D6732" s="275">
        <v>0</v>
      </c>
      <c r="E6732" s="275">
        <v>100</v>
      </c>
      <c r="F6732" s="275" t="s">
        <v>458</v>
      </c>
      <c r="G6732" s="275">
        <v>1</v>
      </c>
      <c r="H6732" s="275">
        <f>Animation!O86</f>
        <v>60</v>
      </c>
      <c r="I6732" s="275" t="s">
        <v>9169</v>
      </c>
      <c r="J6732" s="275">
        <f t="shared" si="100"/>
        <v>60</v>
      </c>
      <c r="K6732" s="277"/>
    </row>
    <row r="6733" spans="1:11" x14ac:dyDescent="0.15">
      <c r="A6733" s="274">
        <v>6732</v>
      </c>
      <c r="B6733" s="275" t="s">
        <v>8050</v>
      </c>
      <c r="C6733" s="275" t="s">
        <v>5812</v>
      </c>
      <c r="D6733" s="275">
        <v>0</v>
      </c>
      <c r="E6733" s="275">
        <v>100</v>
      </c>
      <c r="F6733" s="275" t="s">
        <v>458</v>
      </c>
      <c r="G6733" s="275">
        <v>1</v>
      </c>
      <c r="H6733" s="275">
        <f>Animation!P75</f>
        <v>40</v>
      </c>
      <c r="I6733" s="275" t="s">
        <v>9170</v>
      </c>
      <c r="J6733" s="275">
        <f t="shared" si="100"/>
        <v>40</v>
      </c>
      <c r="K6733" s="277"/>
    </row>
    <row r="6734" spans="1:11" x14ac:dyDescent="0.15">
      <c r="A6734" s="274">
        <v>6733</v>
      </c>
      <c r="B6734" s="275" t="s">
        <v>8051</v>
      </c>
      <c r="C6734" s="275" t="s">
        <v>5812</v>
      </c>
      <c r="D6734" s="275">
        <v>0</v>
      </c>
      <c r="E6734" s="275">
        <v>100</v>
      </c>
      <c r="F6734" s="275" t="s">
        <v>458</v>
      </c>
      <c r="G6734" s="275">
        <v>1</v>
      </c>
      <c r="H6734" s="275">
        <f>Animation!P76</f>
        <v>40</v>
      </c>
      <c r="I6734" s="275" t="s">
        <v>9171</v>
      </c>
      <c r="J6734" s="275">
        <f t="shared" si="100"/>
        <v>40</v>
      </c>
      <c r="K6734" s="277"/>
    </row>
    <row r="6735" spans="1:11" x14ac:dyDescent="0.15">
      <c r="A6735" s="274">
        <v>6734</v>
      </c>
      <c r="B6735" s="275" t="s">
        <v>8052</v>
      </c>
      <c r="C6735" s="275" t="s">
        <v>5812</v>
      </c>
      <c r="D6735" s="275">
        <v>0</v>
      </c>
      <c r="E6735" s="275">
        <v>100</v>
      </c>
      <c r="F6735" s="275" t="s">
        <v>458</v>
      </c>
      <c r="G6735" s="275">
        <v>1</v>
      </c>
      <c r="H6735" s="275">
        <f>Animation!P77</f>
        <v>40</v>
      </c>
      <c r="I6735" s="275" t="s">
        <v>9172</v>
      </c>
      <c r="J6735" s="275">
        <f t="shared" si="100"/>
        <v>40</v>
      </c>
      <c r="K6735" s="277"/>
    </row>
    <row r="6736" spans="1:11" x14ac:dyDescent="0.15">
      <c r="A6736" s="274">
        <v>6735</v>
      </c>
      <c r="B6736" s="275" t="s">
        <v>8053</v>
      </c>
      <c r="C6736" s="275" t="s">
        <v>5812</v>
      </c>
      <c r="D6736" s="275">
        <v>0</v>
      </c>
      <c r="E6736" s="275">
        <v>100</v>
      </c>
      <c r="F6736" s="275" t="s">
        <v>458</v>
      </c>
      <c r="G6736" s="275">
        <v>1</v>
      </c>
      <c r="H6736" s="275">
        <f>Animation!P78</f>
        <v>40</v>
      </c>
      <c r="I6736" s="275" t="s">
        <v>9173</v>
      </c>
      <c r="J6736" s="275">
        <f t="shared" si="100"/>
        <v>40</v>
      </c>
      <c r="K6736" s="277"/>
    </row>
    <row r="6737" spans="1:11" x14ac:dyDescent="0.15">
      <c r="A6737" s="274">
        <v>6736</v>
      </c>
      <c r="B6737" s="275" t="s">
        <v>8054</v>
      </c>
      <c r="C6737" s="275" t="s">
        <v>5812</v>
      </c>
      <c r="D6737" s="275">
        <v>0</v>
      </c>
      <c r="E6737" s="275">
        <v>100</v>
      </c>
      <c r="F6737" s="275" t="s">
        <v>458</v>
      </c>
      <c r="G6737" s="275">
        <v>1</v>
      </c>
      <c r="H6737" s="275">
        <f>Animation!P79</f>
        <v>40</v>
      </c>
      <c r="I6737" s="275" t="s">
        <v>9174</v>
      </c>
      <c r="J6737" s="275">
        <f t="shared" si="100"/>
        <v>40</v>
      </c>
      <c r="K6737" s="277"/>
    </row>
    <row r="6738" spans="1:11" x14ac:dyDescent="0.15">
      <c r="A6738" s="274">
        <v>6737</v>
      </c>
      <c r="B6738" s="275" t="s">
        <v>8055</v>
      </c>
      <c r="C6738" s="275" t="s">
        <v>5812</v>
      </c>
      <c r="D6738" s="275">
        <v>0</v>
      </c>
      <c r="E6738" s="275">
        <v>100</v>
      </c>
      <c r="F6738" s="275" t="s">
        <v>458</v>
      </c>
      <c r="G6738" s="275">
        <v>1</v>
      </c>
      <c r="H6738" s="275">
        <f>Animation!P80</f>
        <v>40</v>
      </c>
      <c r="I6738" s="275" t="s">
        <v>9175</v>
      </c>
      <c r="J6738" s="275">
        <f t="shared" si="100"/>
        <v>40</v>
      </c>
      <c r="K6738" s="277"/>
    </row>
    <row r="6739" spans="1:11" x14ac:dyDescent="0.15">
      <c r="A6739" s="274">
        <v>6738</v>
      </c>
      <c r="B6739" s="275" t="s">
        <v>8056</v>
      </c>
      <c r="C6739" s="275" t="s">
        <v>5812</v>
      </c>
      <c r="D6739" s="275">
        <v>0</v>
      </c>
      <c r="E6739" s="275">
        <v>100</v>
      </c>
      <c r="F6739" s="275" t="s">
        <v>458</v>
      </c>
      <c r="G6739" s="275">
        <v>1</v>
      </c>
      <c r="H6739" s="275">
        <f>Animation!P81</f>
        <v>40</v>
      </c>
      <c r="I6739" s="275" t="s">
        <v>9176</v>
      </c>
      <c r="J6739" s="275">
        <f t="shared" si="100"/>
        <v>40</v>
      </c>
      <c r="K6739" s="277"/>
    </row>
    <row r="6740" spans="1:11" x14ac:dyDescent="0.15">
      <c r="A6740" s="274">
        <v>6739</v>
      </c>
      <c r="B6740" s="275" t="s">
        <v>8057</v>
      </c>
      <c r="C6740" s="275" t="s">
        <v>5812</v>
      </c>
      <c r="D6740" s="275">
        <v>0</v>
      </c>
      <c r="E6740" s="275">
        <v>100</v>
      </c>
      <c r="F6740" s="275" t="s">
        <v>458</v>
      </c>
      <c r="G6740" s="275">
        <v>1</v>
      </c>
      <c r="H6740" s="275">
        <f>Animation!P82</f>
        <v>40</v>
      </c>
      <c r="I6740" s="275" t="s">
        <v>9177</v>
      </c>
      <c r="J6740" s="275">
        <f t="shared" si="100"/>
        <v>40</v>
      </c>
      <c r="K6740" s="277"/>
    </row>
    <row r="6741" spans="1:11" x14ac:dyDescent="0.15">
      <c r="A6741" s="274">
        <v>6740</v>
      </c>
      <c r="B6741" s="275" t="s">
        <v>8058</v>
      </c>
      <c r="C6741" s="275" t="s">
        <v>5812</v>
      </c>
      <c r="D6741" s="275">
        <v>0</v>
      </c>
      <c r="E6741" s="275">
        <v>100</v>
      </c>
      <c r="F6741" s="275" t="s">
        <v>458</v>
      </c>
      <c r="G6741" s="275">
        <v>1</v>
      </c>
      <c r="H6741" s="275">
        <f>Animation!P83</f>
        <v>40</v>
      </c>
      <c r="I6741" s="275" t="s">
        <v>9178</v>
      </c>
      <c r="J6741" s="275">
        <f t="shared" si="100"/>
        <v>40</v>
      </c>
      <c r="K6741" s="277"/>
    </row>
    <row r="6742" spans="1:11" x14ac:dyDescent="0.15">
      <c r="A6742" s="274">
        <v>6741</v>
      </c>
      <c r="B6742" s="275" t="s">
        <v>8059</v>
      </c>
      <c r="C6742" s="275" t="s">
        <v>5812</v>
      </c>
      <c r="D6742" s="275">
        <v>0</v>
      </c>
      <c r="E6742" s="275">
        <v>100</v>
      </c>
      <c r="F6742" s="275" t="s">
        <v>458</v>
      </c>
      <c r="G6742" s="275">
        <v>1</v>
      </c>
      <c r="H6742" s="275">
        <f>Animation!P84</f>
        <v>40</v>
      </c>
      <c r="I6742" s="275" t="s">
        <v>9179</v>
      </c>
      <c r="J6742" s="275">
        <f t="shared" si="100"/>
        <v>40</v>
      </c>
      <c r="K6742" s="277"/>
    </row>
    <row r="6743" spans="1:11" x14ac:dyDescent="0.15">
      <c r="A6743" s="274">
        <v>6742</v>
      </c>
      <c r="B6743" s="275" t="s">
        <v>8060</v>
      </c>
      <c r="C6743" s="275" t="s">
        <v>5812</v>
      </c>
      <c r="D6743" s="275">
        <v>0</v>
      </c>
      <c r="E6743" s="275">
        <v>100</v>
      </c>
      <c r="F6743" s="275" t="s">
        <v>458</v>
      </c>
      <c r="G6743" s="275">
        <v>1</v>
      </c>
      <c r="H6743" s="275">
        <f>Animation!P85</f>
        <v>40</v>
      </c>
      <c r="I6743" s="275" t="s">
        <v>9180</v>
      </c>
      <c r="J6743" s="275">
        <f t="shared" si="100"/>
        <v>40</v>
      </c>
      <c r="K6743" s="277"/>
    </row>
    <row r="6744" spans="1:11" x14ac:dyDescent="0.15">
      <c r="A6744" s="274">
        <v>6743</v>
      </c>
      <c r="B6744" s="275" t="s">
        <v>8061</v>
      </c>
      <c r="C6744" s="275" t="s">
        <v>5812</v>
      </c>
      <c r="D6744" s="275">
        <v>0</v>
      </c>
      <c r="E6744" s="275">
        <v>100</v>
      </c>
      <c r="F6744" s="275" t="s">
        <v>458</v>
      </c>
      <c r="G6744" s="275">
        <v>1</v>
      </c>
      <c r="H6744" s="275">
        <f>Animation!P86</f>
        <v>50</v>
      </c>
      <c r="I6744" s="275" t="s">
        <v>9181</v>
      </c>
      <c r="J6744" s="275">
        <f t="shared" si="100"/>
        <v>50</v>
      </c>
      <c r="K6744" s="277"/>
    </row>
    <row r="6745" spans="1:11" x14ac:dyDescent="0.15">
      <c r="A6745" s="274">
        <v>6744</v>
      </c>
      <c r="B6745" s="275" t="s">
        <v>8062</v>
      </c>
      <c r="C6745" s="275" t="s">
        <v>5812</v>
      </c>
      <c r="D6745" s="275">
        <v>0</v>
      </c>
      <c r="E6745" s="275">
        <v>100</v>
      </c>
      <c r="F6745" s="275" t="s">
        <v>458</v>
      </c>
      <c r="G6745" s="275">
        <v>1</v>
      </c>
      <c r="H6745" s="275">
        <f>Animation!B103</f>
        <v>100</v>
      </c>
      <c r="I6745" s="275" t="s">
        <v>9182</v>
      </c>
      <c r="J6745" s="275">
        <f t="shared" si="100"/>
        <v>100</v>
      </c>
      <c r="K6745" s="277"/>
    </row>
    <row r="6746" spans="1:11" x14ac:dyDescent="0.15">
      <c r="A6746" s="274">
        <v>6745</v>
      </c>
      <c r="B6746" s="275" t="s">
        <v>8063</v>
      </c>
      <c r="C6746" s="275" t="s">
        <v>5812</v>
      </c>
      <c r="D6746" s="275">
        <v>0</v>
      </c>
      <c r="E6746" s="275">
        <v>100</v>
      </c>
      <c r="F6746" s="275" t="s">
        <v>458</v>
      </c>
      <c r="G6746" s="275">
        <v>1</v>
      </c>
      <c r="H6746" s="275">
        <f>Animation!B104</f>
        <v>100</v>
      </c>
      <c r="I6746" s="275" t="s">
        <v>9183</v>
      </c>
      <c r="J6746" s="275">
        <f t="shared" si="100"/>
        <v>100</v>
      </c>
      <c r="K6746" s="277"/>
    </row>
    <row r="6747" spans="1:11" x14ac:dyDescent="0.15">
      <c r="A6747" s="274">
        <v>6746</v>
      </c>
      <c r="B6747" s="275" t="s">
        <v>8064</v>
      </c>
      <c r="C6747" s="275" t="s">
        <v>5812</v>
      </c>
      <c r="D6747" s="275">
        <v>0</v>
      </c>
      <c r="E6747" s="275">
        <v>100</v>
      </c>
      <c r="F6747" s="275" t="s">
        <v>458</v>
      </c>
      <c r="G6747" s="275">
        <v>1</v>
      </c>
      <c r="H6747" s="275">
        <f>Animation!B105</f>
        <v>100</v>
      </c>
      <c r="I6747" s="275" t="s">
        <v>9184</v>
      </c>
      <c r="J6747" s="275">
        <f t="shared" si="100"/>
        <v>100</v>
      </c>
      <c r="K6747" s="277"/>
    </row>
    <row r="6748" spans="1:11" x14ac:dyDescent="0.15">
      <c r="A6748" s="274">
        <v>6747</v>
      </c>
      <c r="B6748" s="275" t="s">
        <v>8065</v>
      </c>
      <c r="C6748" s="275" t="s">
        <v>5812</v>
      </c>
      <c r="D6748" s="275">
        <v>0</v>
      </c>
      <c r="E6748" s="275">
        <v>100</v>
      </c>
      <c r="F6748" s="275" t="s">
        <v>458</v>
      </c>
      <c r="G6748" s="275">
        <v>1</v>
      </c>
      <c r="H6748" s="275">
        <f>Animation!B106</f>
        <v>100</v>
      </c>
      <c r="I6748" s="275" t="s">
        <v>9185</v>
      </c>
      <c r="J6748" s="275">
        <f t="shared" si="100"/>
        <v>100</v>
      </c>
      <c r="K6748" s="277"/>
    </row>
    <row r="6749" spans="1:11" x14ac:dyDescent="0.15">
      <c r="A6749" s="274">
        <v>6748</v>
      </c>
      <c r="B6749" s="275" t="s">
        <v>8066</v>
      </c>
      <c r="C6749" s="275" t="s">
        <v>5812</v>
      </c>
      <c r="D6749" s="275">
        <v>0</v>
      </c>
      <c r="E6749" s="275">
        <v>100</v>
      </c>
      <c r="F6749" s="275" t="s">
        <v>458</v>
      </c>
      <c r="G6749" s="275">
        <v>1</v>
      </c>
      <c r="H6749" s="275">
        <f>Animation!B107</f>
        <v>100</v>
      </c>
      <c r="I6749" s="275" t="s">
        <v>9186</v>
      </c>
      <c r="J6749" s="275">
        <f t="shared" si="100"/>
        <v>100</v>
      </c>
      <c r="K6749" s="277"/>
    </row>
    <row r="6750" spans="1:11" x14ac:dyDescent="0.15">
      <c r="A6750" s="274">
        <v>6749</v>
      </c>
      <c r="B6750" s="275" t="s">
        <v>8067</v>
      </c>
      <c r="C6750" s="275" t="s">
        <v>5812</v>
      </c>
      <c r="D6750" s="275">
        <v>0</v>
      </c>
      <c r="E6750" s="275">
        <v>100</v>
      </c>
      <c r="F6750" s="275" t="s">
        <v>458</v>
      </c>
      <c r="G6750" s="275">
        <v>1</v>
      </c>
      <c r="H6750" s="275">
        <f>Animation!B108</f>
        <v>100</v>
      </c>
      <c r="I6750" s="275" t="s">
        <v>9187</v>
      </c>
      <c r="J6750" s="275">
        <f t="shared" si="100"/>
        <v>100</v>
      </c>
      <c r="K6750" s="277"/>
    </row>
    <row r="6751" spans="1:11" x14ac:dyDescent="0.15">
      <c r="A6751" s="274">
        <v>6750</v>
      </c>
      <c r="B6751" s="275" t="s">
        <v>8068</v>
      </c>
      <c r="C6751" s="275" t="s">
        <v>5812</v>
      </c>
      <c r="D6751" s="275">
        <v>0</v>
      </c>
      <c r="E6751" s="275">
        <v>100</v>
      </c>
      <c r="F6751" s="275" t="s">
        <v>458</v>
      </c>
      <c r="G6751" s="275">
        <v>1</v>
      </c>
      <c r="H6751" s="275">
        <f>Animation!B109</f>
        <v>100</v>
      </c>
      <c r="I6751" s="275" t="s">
        <v>9188</v>
      </c>
      <c r="J6751" s="275">
        <f t="shared" si="100"/>
        <v>100</v>
      </c>
      <c r="K6751" s="277"/>
    </row>
    <row r="6752" spans="1:11" x14ac:dyDescent="0.15">
      <c r="A6752" s="274">
        <v>6751</v>
      </c>
      <c r="B6752" s="275" t="s">
        <v>8069</v>
      </c>
      <c r="C6752" s="275" t="s">
        <v>5812</v>
      </c>
      <c r="D6752" s="275">
        <v>0</v>
      </c>
      <c r="E6752" s="275">
        <v>100</v>
      </c>
      <c r="F6752" s="275" t="s">
        <v>458</v>
      </c>
      <c r="G6752" s="275">
        <v>1</v>
      </c>
      <c r="H6752" s="275">
        <f>Animation!B110</f>
        <v>100</v>
      </c>
      <c r="I6752" s="275" t="s">
        <v>9189</v>
      </c>
      <c r="J6752" s="275">
        <f t="shared" si="100"/>
        <v>100</v>
      </c>
      <c r="K6752" s="277"/>
    </row>
    <row r="6753" spans="1:11" x14ac:dyDescent="0.15">
      <c r="A6753" s="274">
        <v>6752</v>
      </c>
      <c r="B6753" s="275" t="s">
        <v>8070</v>
      </c>
      <c r="C6753" s="275" t="s">
        <v>5812</v>
      </c>
      <c r="D6753" s="275">
        <v>0</v>
      </c>
      <c r="E6753" s="275">
        <v>100</v>
      </c>
      <c r="F6753" s="275" t="s">
        <v>458</v>
      </c>
      <c r="G6753" s="275">
        <v>1</v>
      </c>
      <c r="H6753" s="275">
        <f>Animation!B111</f>
        <v>100</v>
      </c>
      <c r="I6753" s="275" t="s">
        <v>9190</v>
      </c>
      <c r="J6753" s="275">
        <f t="shared" si="100"/>
        <v>100</v>
      </c>
      <c r="K6753" s="277"/>
    </row>
    <row r="6754" spans="1:11" x14ac:dyDescent="0.15">
      <c r="A6754" s="274">
        <v>6753</v>
      </c>
      <c r="B6754" s="275" t="s">
        <v>8071</v>
      </c>
      <c r="C6754" s="275" t="s">
        <v>5812</v>
      </c>
      <c r="D6754" s="275">
        <v>0</v>
      </c>
      <c r="E6754" s="275">
        <v>100</v>
      </c>
      <c r="F6754" s="275" t="s">
        <v>458</v>
      </c>
      <c r="G6754" s="275">
        <v>1</v>
      </c>
      <c r="H6754" s="275">
        <f>Animation!B112</f>
        <v>100</v>
      </c>
      <c r="I6754" s="275" t="s">
        <v>9191</v>
      </c>
      <c r="J6754" s="275">
        <f t="shared" si="100"/>
        <v>100</v>
      </c>
      <c r="K6754" s="277"/>
    </row>
    <row r="6755" spans="1:11" x14ac:dyDescent="0.15">
      <c r="A6755" s="274">
        <v>6754</v>
      </c>
      <c r="B6755" s="275" t="s">
        <v>8072</v>
      </c>
      <c r="C6755" s="275" t="s">
        <v>5812</v>
      </c>
      <c r="D6755" s="275">
        <v>0</v>
      </c>
      <c r="E6755" s="275">
        <v>100</v>
      </c>
      <c r="F6755" s="275" t="s">
        <v>458</v>
      </c>
      <c r="G6755" s="275">
        <v>1</v>
      </c>
      <c r="H6755" s="275">
        <f>Animation!B113</f>
        <v>100</v>
      </c>
      <c r="I6755" s="275" t="s">
        <v>9192</v>
      </c>
      <c r="J6755" s="275">
        <f t="shared" si="100"/>
        <v>100</v>
      </c>
      <c r="K6755" s="277"/>
    </row>
    <row r="6756" spans="1:11" x14ac:dyDescent="0.15">
      <c r="A6756" s="274">
        <v>6755</v>
      </c>
      <c r="B6756" s="275" t="s">
        <v>8073</v>
      </c>
      <c r="C6756" s="275" t="s">
        <v>5812</v>
      </c>
      <c r="D6756" s="275">
        <v>0</v>
      </c>
      <c r="E6756" s="275">
        <v>100</v>
      </c>
      <c r="F6756" s="275" t="s">
        <v>458</v>
      </c>
      <c r="G6756" s="275">
        <v>1</v>
      </c>
      <c r="H6756" s="275">
        <f>Animation!B114</f>
        <v>10</v>
      </c>
      <c r="I6756" s="275" t="s">
        <v>9193</v>
      </c>
      <c r="J6756" s="275">
        <f t="shared" si="100"/>
        <v>10</v>
      </c>
      <c r="K6756" s="277"/>
    </row>
    <row r="6757" spans="1:11" x14ac:dyDescent="0.15">
      <c r="A6757" s="274">
        <v>6756</v>
      </c>
      <c r="B6757" s="275" t="s">
        <v>8074</v>
      </c>
      <c r="C6757" s="275" t="s">
        <v>5812</v>
      </c>
      <c r="D6757" s="275">
        <v>0</v>
      </c>
      <c r="E6757" s="275">
        <v>100</v>
      </c>
      <c r="F6757" s="275" t="s">
        <v>458</v>
      </c>
      <c r="G6757" s="275">
        <v>1</v>
      </c>
      <c r="H6757" s="275">
        <f>Animation!C103</f>
        <v>90</v>
      </c>
      <c r="I6757" s="275" t="s">
        <v>9194</v>
      </c>
      <c r="J6757" s="275">
        <f t="shared" si="100"/>
        <v>90</v>
      </c>
      <c r="K6757" s="277"/>
    </row>
    <row r="6758" spans="1:11" x14ac:dyDescent="0.15">
      <c r="A6758" s="274">
        <v>6757</v>
      </c>
      <c r="B6758" s="275" t="s">
        <v>8075</v>
      </c>
      <c r="C6758" s="275" t="s">
        <v>5812</v>
      </c>
      <c r="D6758" s="275">
        <v>0</v>
      </c>
      <c r="E6758" s="275">
        <v>100</v>
      </c>
      <c r="F6758" s="275" t="s">
        <v>458</v>
      </c>
      <c r="G6758" s="275">
        <v>1</v>
      </c>
      <c r="H6758" s="275">
        <f>Animation!C104</f>
        <v>90</v>
      </c>
      <c r="I6758" s="275" t="s">
        <v>9195</v>
      </c>
      <c r="J6758" s="275">
        <f t="shared" si="100"/>
        <v>90</v>
      </c>
      <c r="K6758" s="277"/>
    </row>
    <row r="6759" spans="1:11" x14ac:dyDescent="0.15">
      <c r="A6759" s="274">
        <v>6758</v>
      </c>
      <c r="B6759" s="275" t="s">
        <v>8076</v>
      </c>
      <c r="C6759" s="275" t="s">
        <v>5812</v>
      </c>
      <c r="D6759" s="275">
        <v>0</v>
      </c>
      <c r="E6759" s="275">
        <v>100</v>
      </c>
      <c r="F6759" s="275" t="s">
        <v>458</v>
      </c>
      <c r="G6759" s="275">
        <v>1</v>
      </c>
      <c r="H6759" s="275">
        <f>Animation!C105</f>
        <v>90</v>
      </c>
      <c r="I6759" s="275" t="s">
        <v>9196</v>
      </c>
      <c r="J6759" s="275">
        <f t="shared" si="100"/>
        <v>90</v>
      </c>
      <c r="K6759" s="277"/>
    </row>
    <row r="6760" spans="1:11" x14ac:dyDescent="0.15">
      <c r="A6760" s="274">
        <v>6759</v>
      </c>
      <c r="B6760" s="275" t="s">
        <v>8077</v>
      </c>
      <c r="C6760" s="275" t="s">
        <v>5812</v>
      </c>
      <c r="D6760" s="275">
        <v>0</v>
      </c>
      <c r="E6760" s="275">
        <v>100</v>
      </c>
      <c r="F6760" s="275" t="s">
        <v>458</v>
      </c>
      <c r="G6760" s="275">
        <v>1</v>
      </c>
      <c r="H6760" s="275">
        <f>Animation!C106</f>
        <v>90</v>
      </c>
      <c r="I6760" s="275" t="s">
        <v>9197</v>
      </c>
      <c r="J6760" s="275">
        <f t="shared" si="100"/>
        <v>90</v>
      </c>
      <c r="K6760" s="277"/>
    </row>
    <row r="6761" spans="1:11" x14ac:dyDescent="0.15">
      <c r="A6761" s="274">
        <v>6760</v>
      </c>
      <c r="B6761" s="275" t="s">
        <v>8078</v>
      </c>
      <c r="C6761" s="275" t="s">
        <v>5812</v>
      </c>
      <c r="D6761" s="275">
        <v>0</v>
      </c>
      <c r="E6761" s="275">
        <v>100</v>
      </c>
      <c r="F6761" s="275" t="s">
        <v>458</v>
      </c>
      <c r="G6761" s="275">
        <v>1</v>
      </c>
      <c r="H6761" s="275">
        <f>Animation!C107</f>
        <v>90</v>
      </c>
      <c r="I6761" s="275" t="s">
        <v>9198</v>
      </c>
      <c r="J6761" s="275">
        <f t="shared" si="100"/>
        <v>90</v>
      </c>
      <c r="K6761" s="277"/>
    </row>
    <row r="6762" spans="1:11" x14ac:dyDescent="0.15">
      <c r="A6762" s="274">
        <v>6761</v>
      </c>
      <c r="B6762" s="275" t="s">
        <v>8079</v>
      </c>
      <c r="C6762" s="275" t="s">
        <v>5812</v>
      </c>
      <c r="D6762" s="275">
        <v>0</v>
      </c>
      <c r="E6762" s="275">
        <v>100</v>
      </c>
      <c r="F6762" s="275" t="s">
        <v>458</v>
      </c>
      <c r="G6762" s="275">
        <v>1</v>
      </c>
      <c r="H6762" s="275">
        <f>Animation!C108</f>
        <v>90</v>
      </c>
      <c r="I6762" s="275" t="s">
        <v>9199</v>
      </c>
      <c r="J6762" s="275">
        <f t="shared" si="100"/>
        <v>90</v>
      </c>
      <c r="K6762" s="277"/>
    </row>
    <row r="6763" spans="1:11" x14ac:dyDescent="0.15">
      <c r="A6763" s="274">
        <v>6762</v>
      </c>
      <c r="B6763" s="275" t="s">
        <v>8080</v>
      </c>
      <c r="C6763" s="275" t="s">
        <v>5812</v>
      </c>
      <c r="D6763" s="275">
        <v>0</v>
      </c>
      <c r="E6763" s="275">
        <v>100</v>
      </c>
      <c r="F6763" s="275" t="s">
        <v>458</v>
      </c>
      <c r="G6763" s="275">
        <v>1</v>
      </c>
      <c r="H6763" s="275">
        <f>Animation!C109</f>
        <v>90</v>
      </c>
      <c r="I6763" s="275" t="s">
        <v>9200</v>
      </c>
      <c r="J6763" s="275">
        <f t="shared" si="100"/>
        <v>90</v>
      </c>
      <c r="K6763" s="277"/>
    </row>
    <row r="6764" spans="1:11" x14ac:dyDescent="0.15">
      <c r="A6764" s="274">
        <v>6763</v>
      </c>
      <c r="B6764" s="275" t="s">
        <v>8081</v>
      </c>
      <c r="C6764" s="275" t="s">
        <v>5812</v>
      </c>
      <c r="D6764" s="275">
        <v>0</v>
      </c>
      <c r="E6764" s="275">
        <v>100</v>
      </c>
      <c r="F6764" s="275" t="s">
        <v>458</v>
      </c>
      <c r="G6764" s="275">
        <v>1</v>
      </c>
      <c r="H6764" s="275">
        <f>Animation!C110</f>
        <v>90</v>
      </c>
      <c r="I6764" s="275" t="s">
        <v>9201</v>
      </c>
      <c r="J6764" s="275">
        <f t="shared" si="100"/>
        <v>90</v>
      </c>
      <c r="K6764" s="277"/>
    </row>
    <row r="6765" spans="1:11" x14ac:dyDescent="0.15">
      <c r="A6765" s="274">
        <v>6764</v>
      </c>
      <c r="B6765" s="275" t="s">
        <v>8082</v>
      </c>
      <c r="C6765" s="275" t="s">
        <v>5812</v>
      </c>
      <c r="D6765" s="275">
        <v>0</v>
      </c>
      <c r="E6765" s="275">
        <v>100</v>
      </c>
      <c r="F6765" s="275" t="s">
        <v>458</v>
      </c>
      <c r="G6765" s="275">
        <v>1</v>
      </c>
      <c r="H6765" s="275">
        <f>Animation!C111</f>
        <v>90</v>
      </c>
      <c r="I6765" s="275" t="s">
        <v>9202</v>
      </c>
      <c r="J6765" s="275">
        <f t="shared" si="100"/>
        <v>90</v>
      </c>
      <c r="K6765" s="277"/>
    </row>
    <row r="6766" spans="1:11" x14ac:dyDescent="0.15">
      <c r="A6766" s="274">
        <v>6765</v>
      </c>
      <c r="B6766" s="275" t="s">
        <v>8083</v>
      </c>
      <c r="C6766" s="275" t="s">
        <v>5812</v>
      </c>
      <c r="D6766" s="275">
        <v>0</v>
      </c>
      <c r="E6766" s="275">
        <v>100</v>
      </c>
      <c r="F6766" s="275" t="s">
        <v>458</v>
      </c>
      <c r="G6766" s="275">
        <v>1</v>
      </c>
      <c r="H6766" s="275">
        <f>Animation!C112</f>
        <v>90</v>
      </c>
      <c r="I6766" s="275" t="s">
        <v>9203</v>
      </c>
      <c r="J6766" s="275">
        <f t="shared" si="100"/>
        <v>90</v>
      </c>
      <c r="K6766" s="277"/>
    </row>
    <row r="6767" spans="1:11" x14ac:dyDescent="0.15">
      <c r="A6767" s="274">
        <v>6766</v>
      </c>
      <c r="B6767" s="275" t="s">
        <v>8084</v>
      </c>
      <c r="C6767" s="275" t="s">
        <v>5812</v>
      </c>
      <c r="D6767" s="275">
        <v>0</v>
      </c>
      <c r="E6767" s="275">
        <v>100</v>
      </c>
      <c r="F6767" s="275" t="s">
        <v>458</v>
      </c>
      <c r="G6767" s="275">
        <v>1</v>
      </c>
      <c r="H6767" s="275">
        <f>Animation!C113</f>
        <v>90</v>
      </c>
      <c r="I6767" s="275" t="s">
        <v>9204</v>
      </c>
      <c r="J6767" s="275">
        <f t="shared" si="100"/>
        <v>90</v>
      </c>
      <c r="K6767" s="277"/>
    </row>
    <row r="6768" spans="1:11" x14ac:dyDescent="0.15">
      <c r="A6768" s="274">
        <v>6767</v>
      </c>
      <c r="B6768" s="275" t="s">
        <v>8085</v>
      </c>
      <c r="C6768" s="275" t="s">
        <v>5812</v>
      </c>
      <c r="D6768" s="275">
        <v>0</v>
      </c>
      <c r="E6768" s="275">
        <v>100</v>
      </c>
      <c r="F6768" s="275" t="s">
        <v>458</v>
      </c>
      <c r="G6768" s="275">
        <v>1</v>
      </c>
      <c r="H6768" s="275">
        <f>Animation!C114</f>
        <v>20</v>
      </c>
      <c r="I6768" s="275" t="s">
        <v>9205</v>
      </c>
      <c r="J6768" s="275">
        <f t="shared" si="100"/>
        <v>20</v>
      </c>
      <c r="K6768" s="277"/>
    </row>
    <row r="6769" spans="1:11" x14ac:dyDescent="0.15">
      <c r="A6769" s="274">
        <v>6768</v>
      </c>
      <c r="B6769" s="275" t="s">
        <v>8086</v>
      </c>
      <c r="C6769" s="275" t="s">
        <v>5812</v>
      </c>
      <c r="D6769" s="275">
        <v>0</v>
      </c>
      <c r="E6769" s="275">
        <v>100</v>
      </c>
      <c r="F6769" s="275" t="s">
        <v>458</v>
      </c>
      <c r="G6769" s="275">
        <v>1</v>
      </c>
      <c r="H6769" s="275">
        <f>Animation!D103</f>
        <v>80</v>
      </c>
      <c r="I6769" s="275" t="s">
        <v>9206</v>
      </c>
      <c r="J6769" s="275">
        <f t="shared" si="100"/>
        <v>80</v>
      </c>
      <c r="K6769" s="277"/>
    </row>
    <row r="6770" spans="1:11" x14ac:dyDescent="0.15">
      <c r="A6770" s="274">
        <v>6769</v>
      </c>
      <c r="B6770" s="275" t="s">
        <v>8087</v>
      </c>
      <c r="C6770" s="275" t="s">
        <v>5812</v>
      </c>
      <c r="D6770" s="275">
        <v>0</v>
      </c>
      <c r="E6770" s="275">
        <v>100</v>
      </c>
      <c r="F6770" s="275" t="s">
        <v>458</v>
      </c>
      <c r="G6770" s="275">
        <v>1</v>
      </c>
      <c r="H6770" s="275">
        <f>Animation!D104</f>
        <v>80</v>
      </c>
      <c r="I6770" s="275" t="s">
        <v>9207</v>
      </c>
      <c r="J6770" s="275">
        <f t="shared" si="100"/>
        <v>80</v>
      </c>
      <c r="K6770" s="277"/>
    </row>
    <row r="6771" spans="1:11" x14ac:dyDescent="0.15">
      <c r="A6771" s="274">
        <v>6770</v>
      </c>
      <c r="B6771" s="275" t="s">
        <v>8088</v>
      </c>
      <c r="C6771" s="275" t="s">
        <v>5812</v>
      </c>
      <c r="D6771" s="275">
        <v>0</v>
      </c>
      <c r="E6771" s="275">
        <v>100</v>
      </c>
      <c r="F6771" s="275" t="s">
        <v>458</v>
      </c>
      <c r="G6771" s="275">
        <v>1</v>
      </c>
      <c r="H6771" s="275">
        <f>Animation!D105</f>
        <v>80</v>
      </c>
      <c r="I6771" s="275" t="s">
        <v>9208</v>
      </c>
      <c r="J6771" s="275">
        <f t="shared" si="100"/>
        <v>80</v>
      </c>
      <c r="K6771" s="277"/>
    </row>
    <row r="6772" spans="1:11" x14ac:dyDescent="0.15">
      <c r="A6772" s="274">
        <v>6771</v>
      </c>
      <c r="B6772" s="275" t="s">
        <v>8089</v>
      </c>
      <c r="C6772" s="275" t="s">
        <v>5812</v>
      </c>
      <c r="D6772" s="275">
        <v>0</v>
      </c>
      <c r="E6772" s="275">
        <v>100</v>
      </c>
      <c r="F6772" s="275" t="s">
        <v>458</v>
      </c>
      <c r="G6772" s="275">
        <v>1</v>
      </c>
      <c r="H6772" s="275">
        <f>Animation!D106</f>
        <v>80</v>
      </c>
      <c r="I6772" s="275" t="s">
        <v>9209</v>
      </c>
      <c r="J6772" s="275">
        <f t="shared" ref="J6772:J6835" si="101">H6772</f>
        <v>80</v>
      </c>
      <c r="K6772" s="277"/>
    </row>
    <row r="6773" spans="1:11" x14ac:dyDescent="0.15">
      <c r="A6773" s="274">
        <v>6772</v>
      </c>
      <c r="B6773" s="275" t="s">
        <v>8090</v>
      </c>
      <c r="C6773" s="275" t="s">
        <v>5812</v>
      </c>
      <c r="D6773" s="275">
        <v>0</v>
      </c>
      <c r="E6773" s="275">
        <v>100</v>
      </c>
      <c r="F6773" s="275" t="s">
        <v>458</v>
      </c>
      <c r="G6773" s="275">
        <v>1</v>
      </c>
      <c r="H6773" s="275">
        <f>Animation!D107</f>
        <v>80</v>
      </c>
      <c r="I6773" s="275" t="s">
        <v>9210</v>
      </c>
      <c r="J6773" s="275">
        <f t="shared" si="101"/>
        <v>80</v>
      </c>
      <c r="K6773" s="277"/>
    </row>
    <row r="6774" spans="1:11" x14ac:dyDescent="0.15">
      <c r="A6774" s="274">
        <v>6773</v>
      </c>
      <c r="B6774" s="275" t="s">
        <v>8091</v>
      </c>
      <c r="C6774" s="275" t="s">
        <v>5812</v>
      </c>
      <c r="D6774" s="275">
        <v>0</v>
      </c>
      <c r="E6774" s="275">
        <v>100</v>
      </c>
      <c r="F6774" s="275" t="s">
        <v>458</v>
      </c>
      <c r="G6774" s="275">
        <v>1</v>
      </c>
      <c r="H6774" s="275">
        <f>Animation!D108</f>
        <v>80</v>
      </c>
      <c r="I6774" s="275" t="s">
        <v>9211</v>
      </c>
      <c r="J6774" s="275">
        <f t="shared" si="101"/>
        <v>80</v>
      </c>
      <c r="K6774" s="277"/>
    </row>
    <row r="6775" spans="1:11" x14ac:dyDescent="0.15">
      <c r="A6775" s="274">
        <v>6774</v>
      </c>
      <c r="B6775" s="275" t="s">
        <v>8092</v>
      </c>
      <c r="C6775" s="275" t="s">
        <v>5812</v>
      </c>
      <c r="D6775" s="275">
        <v>0</v>
      </c>
      <c r="E6775" s="275">
        <v>100</v>
      </c>
      <c r="F6775" s="275" t="s">
        <v>458</v>
      </c>
      <c r="G6775" s="275">
        <v>1</v>
      </c>
      <c r="H6775" s="275">
        <f>Animation!D109</f>
        <v>80</v>
      </c>
      <c r="I6775" s="275" t="s">
        <v>9212</v>
      </c>
      <c r="J6775" s="275">
        <f t="shared" si="101"/>
        <v>80</v>
      </c>
      <c r="K6775" s="277"/>
    </row>
    <row r="6776" spans="1:11" x14ac:dyDescent="0.15">
      <c r="A6776" s="274">
        <v>6775</v>
      </c>
      <c r="B6776" s="275" t="s">
        <v>8093</v>
      </c>
      <c r="C6776" s="275" t="s">
        <v>5812</v>
      </c>
      <c r="D6776" s="275">
        <v>0</v>
      </c>
      <c r="E6776" s="275">
        <v>100</v>
      </c>
      <c r="F6776" s="275" t="s">
        <v>458</v>
      </c>
      <c r="G6776" s="275">
        <v>1</v>
      </c>
      <c r="H6776" s="275">
        <f>Animation!D110</f>
        <v>80</v>
      </c>
      <c r="I6776" s="275" t="s">
        <v>9213</v>
      </c>
      <c r="J6776" s="275">
        <f t="shared" si="101"/>
        <v>80</v>
      </c>
      <c r="K6776" s="277"/>
    </row>
    <row r="6777" spans="1:11" x14ac:dyDescent="0.15">
      <c r="A6777" s="274">
        <v>6776</v>
      </c>
      <c r="B6777" s="275" t="s">
        <v>8094</v>
      </c>
      <c r="C6777" s="275" t="s">
        <v>5812</v>
      </c>
      <c r="D6777" s="275">
        <v>0</v>
      </c>
      <c r="E6777" s="275">
        <v>100</v>
      </c>
      <c r="F6777" s="275" t="s">
        <v>458</v>
      </c>
      <c r="G6777" s="275">
        <v>1</v>
      </c>
      <c r="H6777" s="275">
        <f>Animation!D111</f>
        <v>80</v>
      </c>
      <c r="I6777" s="275" t="s">
        <v>9214</v>
      </c>
      <c r="J6777" s="275">
        <f t="shared" si="101"/>
        <v>80</v>
      </c>
      <c r="K6777" s="277"/>
    </row>
    <row r="6778" spans="1:11" x14ac:dyDescent="0.15">
      <c r="A6778" s="274">
        <v>6777</v>
      </c>
      <c r="B6778" s="275" t="s">
        <v>8095</v>
      </c>
      <c r="C6778" s="275" t="s">
        <v>5812</v>
      </c>
      <c r="D6778" s="275">
        <v>0</v>
      </c>
      <c r="E6778" s="275">
        <v>100</v>
      </c>
      <c r="F6778" s="275" t="s">
        <v>458</v>
      </c>
      <c r="G6778" s="275">
        <v>1</v>
      </c>
      <c r="H6778" s="275">
        <f>Animation!D112</f>
        <v>80</v>
      </c>
      <c r="I6778" s="275" t="s">
        <v>9215</v>
      </c>
      <c r="J6778" s="275">
        <f t="shared" si="101"/>
        <v>80</v>
      </c>
      <c r="K6778" s="277"/>
    </row>
    <row r="6779" spans="1:11" x14ac:dyDescent="0.15">
      <c r="A6779" s="274">
        <v>6778</v>
      </c>
      <c r="B6779" s="275" t="s">
        <v>8096</v>
      </c>
      <c r="C6779" s="275" t="s">
        <v>5812</v>
      </c>
      <c r="D6779" s="275">
        <v>0</v>
      </c>
      <c r="E6779" s="275">
        <v>100</v>
      </c>
      <c r="F6779" s="275" t="s">
        <v>458</v>
      </c>
      <c r="G6779" s="275">
        <v>1</v>
      </c>
      <c r="H6779" s="275">
        <f>Animation!D113</f>
        <v>80</v>
      </c>
      <c r="I6779" s="275" t="s">
        <v>9216</v>
      </c>
      <c r="J6779" s="275">
        <f t="shared" si="101"/>
        <v>80</v>
      </c>
      <c r="K6779" s="277"/>
    </row>
    <row r="6780" spans="1:11" x14ac:dyDescent="0.15">
      <c r="A6780" s="274">
        <v>6779</v>
      </c>
      <c r="B6780" s="275" t="s">
        <v>8097</v>
      </c>
      <c r="C6780" s="275" t="s">
        <v>5812</v>
      </c>
      <c r="D6780" s="275">
        <v>0</v>
      </c>
      <c r="E6780" s="275">
        <v>100</v>
      </c>
      <c r="F6780" s="275" t="s">
        <v>458</v>
      </c>
      <c r="G6780" s="275">
        <v>1</v>
      </c>
      <c r="H6780" s="275">
        <f>Animation!D114</f>
        <v>30</v>
      </c>
      <c r="I6780" s="275" t="s">
        <v>9217</v>
      </c>
      <c r="J6780" s="275">
        <f t="shared" si="101"/>
        <v>30</v>
      </c>
      <c r="K6780" s="277"/>
    </row>
    <row r="6781" spans="1:11" x14ac:dyDescent="0.15">
      <c r="A6781" s="274">
        <v>6780</v>
      </c>
      <c r="B6781" s="275" t="s">
        <v>8098</v>
      </c>
      <c r="C6781" s="275" t="s">
        <v>5812</v>
      </c>
      <c r="D6781" s="275">
        <v>0</v>
      </c>
      <c r="E6781" s="275">
        <v>100</v>
      </c>
      <c r="F6781" s="275" t="s">
        <v>458</v>
      </c>
      <c r="G6781" s="275">
        <v>1</v>
      </c>
      <c r="H6781" s="275">
        <f>Animation!E103</f>
        <v>70</v>
      </c>
      <c r="I6781" s="275" t="s">
        <v>9218</v>
      </c>
      <c r="J6781" s="275">
        <f t="shared" si="101"/>
        <v>70</v>
      </c>
      <c r="K6781" s="277"/>
    </row>
    <row r="6782" spans="1:11" x14ac:dyDescent="0.15">
      <c r="A6782" s="274">
        <v>6781</v>
      </c>
      <c r="B6782" s="275" t="s">
        <v>8099</v>
      </c>
      <c r="C6782" s="275" t="s">
        <v>5812</v>
      </c>
      <c r="D6782" s="275">
        <v>0</v>
      </c>
      <c r="E6782" s="275">
        <v>100</v>
      </c>
      <c r="F6782" s="275" t="s">
        <v>458</v>
      </c>
      <c r="G6782" s="275">
        <v>1</v>
      </c>
      <c r="H6782" s="275">
        <f>Animation!E104</f>
        <v>70</v>
      </c>
      <c r="I6782" s="275" t="s">
        <v>9219</v>
      </c>
      <c r="J6782" s="275">
        <f t="shared" si="101"/>
        <v>70</v>
      </c>
      <c r="K6782" s="277"/>
    </row>
    <row r="6783" spans="1:11" x14ac:dyDescent="0.15">
      <c r="A6783" s="274">
        <v>6782</v>
      </c>
      <c r="B6783" s="275" t="s">
        <v>8100</v>
      </c>
      <c r="C6783" s="275" t="s">
        <v>5812</v>
      </c>
      <c r="D6783" s="275">
        <v>0</v>
      </c>
      <c r="E6783" s="275">
        <v>100</v>
      </c>
      <c r="F6783" s="275" t="s">
        <v>458</v>
      </c>
      <c r="G6783" s="275">
        <v>1</v>
      </c>
      <c r="H6783" s="275">
        <f>Animation!E105</f>
        <v>70</v>
      </c>
      <c r="I6783" s="275" t="s">
        <v>9220</v>
      </c>
      <c r="J6783" s="275">
        <f t="shared" si="101"/>
        <v>70</v>
      </c>
      <c r="K6783" s="277"/>
    </row>
    <row r="6784" spans="1:11" x14ac:dyDescent="0.15">
      <c r="A6784" s="274">
        <v>6783</v>
      </c>
      <c r="B6784" s="275" t="s">
        <v>8101</v>
      </c>
      <c r="C6784" s="275" t="s">
        <v>5812</v>
      </c>
      <c r="D6784" s="275">
        <v>0</v>
      </c>
      <c r="E6784" s="275">
        <v>100</v>
      </c>
      <c r="F6784" s="275" t="s">
        <v>458</v>
      </c>
      <c r="G6784" s="275">
        <v>1</v>
      </c>
      <c r="H6784" s="275">
        <f>Animation!E106</f>
        <v>70</v>
      </c>
      <c r="I6784" s="275" t="s">
        <v>9221</v>
      </c>
      <c r="J6784" s="275">
        <f t="shared" si="101"/>
        <v>70</v>
      </c>
      <c r="K6784" s="277"/>
    </row>
    <row r="6785" spans="1:11" x14ac:dyDescent="0.15">
      <c r="A6785" s="274">
        <v>6784</v>
      </c>
      <c r="B6785" s="275" t="s">
        <v>8102</v>
      </c>
      <c r="C6785" s="275" t="s">
        <v>5812</v>
      </c>
      <c r="D6785" s="275">
        <v>0</v>
      </c>
      <c r="E6785" s="275">
        <v>100</v>
      </c>
      <c r="F6785" s="275" t="s">
        <v>458</v>
      </c>
      <c r="G6785" s="275">
        <v>1</v>
      </c>
      <c r="H6785" s="275">
        <f>Animation!E107</f>
        <v>70</v>
      </c>
      <c r="I6785" s="275" t="s">
        <v>9222</v>
      </c>
      <c r="J6785" s="275">
        <f t="shared" si="101"/>
        <v>70</v>
      </c>
      <c r="K6785" s="277"/>
    </row>
    <row r="6786" spans="1:11" x14ac:dyDescent="0.15">
      <c r="A6786" s="274">
        <v>6785</v>
      </c>
      <c r="B6786" s="275" t="s">
        <v>8103</v>
      </c>
      <c r="C6786" s="275" t="s">
        <v>5812</v>
      </c>
      <c r="D6786" s="275">
        <v>0</v>
      </c>
      <c r="E6786" s="275">
        <v>100</v>
      </c>
      <c r="F6786" s="275" t="s">
        <v>458</v>
      </c>
      <c r="G6786" s="275">
        <v>1</v>
      </c>
      <c r="H6786" s="275">
        <f>Animation!E108</f>
        <v>70</v>
      </c>
      <c r="I6786" s="275" t="s">
        <v>9223</v>
      </c>
      <c r="J6786" s="275">
        <f t="shared" si="101"/>
        <v>70</v>
      </c>
      <c r="K6786" s="277"/>
    </row>
    <row r="6787" spans="1:11" x14ac:dyDescent="0.15">
      <c r="A6787" s="274">
        <v>6786</v>
      </c>
      <c r="B6787" s="275" t="s">
        <v>8104</v>
      </c>
      <c r="C6787" s="275" t="s">
        <v>5812</v>
      </c>
      <c r="D6787" s="275">
        <v>0</v>
      </c>
      <c r="E6787" s="275">
        <v>100</v>
      </c>
      <c r="F6787" s="275" t="s">
        <v>458</v>
      </c>
      <c r="G6787" s="275">
        <v>1</v>
      </c>
      <c r="H6787" s="275">
        <f>Animation!E109</f>
        <v>70</v>
      </c>
      <c r="I6787" s="275" t="s">
        <v>9224</v>
      </c>
      <c r="J6787" s="275">
        <f t="shared" si="101"/>
        <v>70</v>
      </c>
      <c r="K6787" s="277"/>
    </row>
    <row r="6788" spans="1:11" x14ac:dyDescent="0.15">
      <c r="A6788" s="274">
        <v>6787</v>
      </c>
      <c r="B6788" s="275" t="s">
        <v>8105</v>
      </c>
      <c r="C6788" s="275" t="s">
        <v>5812</v>
      </c>
      <c r="D6788" s="275">
        <v>0</v>
      </c>
      <c r="E6788" s="275">
        <v>100</v>
      </c>
      <c r="F6788" s="275" t="s">
        <v>458</v>
      </c>
      <c r="G6788" s="275">
        <v>1</v>
      </c>
      <c r="H6788" s="275">
        <f>Animation!E110</f>
        <v>70</v>
      </c>
      <c r="I6788" s="275" t="s">
        <v>9225</v>
      </c>
      <c r="J6788" s="275">
        <f t="shared" si="101"/>
        <v>70</v>
      </c>
      <c r="K6788" s="277"/>
    </row>
    <row r="6789" spans="1:11" x14ac:dyDescent="0.15">
      <c r="A6789" s="274">
        <v>6788</v>
      </c>
      <c r="B6789" s="275" t="s">
        <v>8106</v>
      </c>
      <c r="C6789" s="275" t="s">
        <v>5812</v>
      </c>
      <c r="D6789" s="275">
        <v>0</v>
      </c>
      <c r="E6789" s="275">
        <v>100</v>
      </c>
      <c r="F6789" s="275" t="s">
        <v>458</v>
      </c>
      <c r="G6789" s="275">
        <v>1</v>
      </c>
      <c r="H6789" s="275">
        <f>Animation!E111</f>
        <v>70</v>
      </c>
      <c r="I6789" s="275" t="s">
        <v>9226</v>
      </c>
      <c r="J6789" s="275">
        <f t="shared" si="101"/>
        <v>70</v>
      </c>
      <c r="K6789" s="277"/>
    </row>
    <row r="6790" spans="1:11" x14ac:dyDescent="0.15">
      <c r="A6790" s="274">
        <v>6789</v>
      </c>
      <c r="B6790" s="275" t="s">
        <v>8107</v>
      </c>
      <c r="C6790" s="275" t="s">
        <v>5812</v>
      </c>
      <c r="D6790" s="275">
        <v>0</v>
      </c>
      <c r="E6790" s="275">
        <v>100</v>
      </c>
      <c r="F6790" s="275" t="s">
        <v>458</v>
      </c>
      <c r="G6790" s="275">
        <v>1</v>
      </c>
      <c r="H6790" s="275">
        <f>Animation!E112</f>
        <v>70</v>
      </c>
      <c r="I6790" s="275" t="s">
        <v>9227</v>
      </c>
      <c r="J6790" s="275">
        <f t="shared" si="101"/>
        <v>70</v>
      </c>
      <c r="K6790" s="277"/>
    </row>
    <row r="6791" spans="1:11" x14ac:dyDescent="0.15">
      <c r="A6791" s="274">
        <v>6790</v>
      </c>
      <c r="B6791" s="275" t="s">
        <v>8108</v>
      </c>
      <c r="C6791" s="275" t="s">
        <v>5812</v>
      </c>
      <c r="D6791" s="275">
        <v>0</v>
      </c>
      <c r="E6791" s="275">
        <v>100</v>
      </c>
      <c r="F6791" s="275" t="s">
        <v>458</v>
      </c>
      <c r="G6791" s="275">
        <v>1</v>
      </c>
      <c r="H6791" s="275">
        <f>Animation!E113</f>
        <v>70</v>
      </c>
      <c r="I6791" s="275" t="s">
        <v>9228</v>
      </c>
      <c r="J6791" s="275">
        <f t="shared" si="101"/>
        <v>70</v>
      </c>
      <c r="K6791" s="277"/>
    </row>
    <row r="6792" spans="1:11" x14ac:dyDescent="0.15">
      <c r="A6792" s="274">
        <v>6791</v>
      </c>
      <c r="B6792" s="275" t="s">
        <v>8109</v>
      </c>
      <c r="C6792" s="275" t="s">
        <v>5812</v>
      </c>
      <c r="D6792" s="275">
        <v>0</v>
      </c>
      <c r="E6792" s="275">
        <v>100</v>
      </c>
      <c r="F6792" s="275" t="s">
        <v>458</v>
      </c>
      <c r="G6792" s="275">
        <v>1</v>
      </c>
      <c r="H6792" s="275">
        <f>Animation!E114</f>
        <v>40</v>
      </c>
      <c r="I6792" s="275" t="s">
        <v>9229</v>
      </c>
      <c r="J6792" s="275">
        <f t="shared" si="101"/>
        <v>40</v>
      </c>
      <c r="K6792" s="277"/>
    </row>
    <row r="6793" spans="1:11" x14ac:dyDescent="0.15">
      <c r="A6793" s="274">
        <v>6792</v>
      </c>
      <c r="B6793" s="275" t="s">
        <v>8110</v>
      </c>
      <c r="C6793" s="275" t="s">
        <v>5812</v>
      </c>
      <c r="D6793" s="275">
        <v>0</v>
      </c>
      <c r="E6793" s="275">
        <v>100</v>
      </c>
      <c r="F6793" s="275" t="s">
        <v>458</v>
      </c>
      <c r="G6793" s="275">
        <v>1</v>
      </c>
      <c r="H6793" s="275">
        <f>Animation!F103</f>
        <v>60</v>
      </c>
      <c r="I6793" s="275" t="s">
        <v>9230</v>
      </c>
      <c r="J6793" s="275">
        <f t="shared" si="101"/>
        <v>60</v>
      </c>
      <c r="K6793" s="277"/>
    </row>
    <row r="6794" spans="1:11" x14ac:dyDescent="0.15">
      <c r="A6794" s="274">
        <v>6793</v>
      </c>
      <c r="B6794" s="275" t="s">
        <v>8111</v>
      </c>
      <c r="C6794" s="275" t="s">
        <v>5812</v>
      </c>
      <c r="D6794" s="275">
        <v>0</v>
      </c>
      <c r="E6794" s="275">
        <v>100</v>
      </c>
      <c r="F6794" s="275" t="s">
        <v>458</v>
      </c>
      <c r="G6794" s="275">
        <v>1</v>
      </c>
      <c r="H6794" s="275">
        <f>Animation!F104</f>
        <v>60</v>
      </c>
      <c r="I6794" s="275" t="s">
        <v>9231</v>
      </c>
      <c r="J6794" s="275">
        <f t="shared" si="101"/>
        <v>60</v>
      </c>
      <c r="K6794" s="277"/>
    </row>
    <row r="6795" spans="1:11" x14ac:dyDescent="0.15">
      <c r="A6795" s="274">
        <v>6794</v>
      </c>
      <c r="B6795" s="275" t="s">
        <v>8112</v>
      </c>
      <c r="C6795" s="275" t="s">
        <v>5812</v>
      </c>
      <c r="D6795" s="275">
        <v>0</v>
      </c>
      <c r="E6795" s="275">
        <v>100</v>
      </c>
      <c r="F6795" s="275" t="s">
        <v>458</v>
      </c>
      <c r="G6795" s="275">
        <v>1</v>
      </c>
      <c r="H6795" s="275">
        <f>Animation!F105</f>
        <v>60</v>
      </c>
      <c r="I6795" s="275" t="s">
        <v>9232</v>
      </c>
      <c r="J6795" s="275">
        <f t="shared" si="101"/>
        <v>60</v>
      </c>
      <c r="K6795" s="277"/>
    </row>
    <row r="6796" spans="1:11" x14ac:dyDescent="0.15">
      <c r="A6796" s="274">
        <v>6795</v>
      </c>
      <c r="B6796" s="275" t="s">
        <v>8113</v>
      </c>
      <c r="C6796" s="275" t="s">
        <v>5812</v>
      </c>
      <c r="D6796" s="275">
        <v>0</v>
      </c>
      <c r="E6796" s="275">
        <v>100</v>
      </c>
      <c r="F6796" s="275" t="s">
        <v>458</v>
      </c>
      <c r="G6796" s="275">
        <v>1</v>
      </c>
      <c r="H6796" s="275">
        <f>Animation!F106</f>
        <v>60</v>
      </c>
      <c r="I6796" s="275" t="s">
        <v>9233</v>
      </c>
      <c r="J6796" s="275">
        <f t="shared" si="101"/>
        <v>60</v>
      </c>
      <c r="K6796" s="277"/>
    </row>
    <row r="6797" spans="1:11" x14ac:dyDescent="0.15">
      <c r="A6797" s="274">
        <v>6796</v>
      </c>
      <c r="B6797" s="275" t="s">
        <v>8114</v>
      </c>
      <c r="C6797" s="275" t="s">
        <v>5812</v>
      </c>
      <c r="D6797" s="275">
        <v>0</v>
      </c>
      <c r="E6797" s="275">
        <v>100</v>
      </c>
      <c r="F6797" s="275" t="s">
        <v>458</v>
      </c>
      <c r="G6797" s="275">
        <v>1</v>
      </c>
      <c r="H6797" s="275">
        <f>Animation!F107</f>
        <v>60</v>
      </c>
      <c r="I6797" s="275" t="s">
        <v>9234</v>
      </c>
      <c r="J6797" s="275">
        <f t="shared" si="101"/>
        <v>60</v>
      </c>
      <c r="K6797" s="277"/>
    </row>
    <row r="6798" spans="1:11" x14ac:dyDescent="0.15">
      <c r="A6798" s="274">
        <v>6797</v>
      </c>
      <c r="B6798" s="275" t="s">
        <v>8115</v>
      </c>
      <c r="C6798" s="275" t="s">
        <v>5812</v>
      </c>
      <c r="D6798" s="275">
        <v>0</v>
      </c>
      <c r="E6798" s="275">
        <v>100</v>
      </c>
      <c r="F6798" s="275" t="s">
        <v>458</v>
      </c>
      <c r="G6798" s="275">
        <v>1</v>
      </c>
      <c r="H6798" s="275">
        <f>Animation!F108</f>
        <v>60</v>
      </c>
      <c r="I6798" s="275" t="s">
        <v>9235</v>
      </c>
      <c r="J6798" s="275">
        <f t="shared" si="101"/>
        <v>60</v>
      </c>
      <c r="K6798" s="277"/>
    </row>
    <row r="6799" spans="1:11" x14ac:dyDescent="0.15">
      <c r="A6799" s="274">
        <v>6798</v>
      </c>
      <c r="B6799" s="275" t="s">
        <v>8116</v>
      </c>
      <c r="C6799" s="275" t="s">
        <v>5812</v>
      </c>
      <c r="D6799" s="275">
        <v>0</v>
      </c>
      <c r="E6799" s="275">
        <v>100</v>
      </c>
      <c r="F6799" s="275" t="s">
        <v>458</v>
      </c>
      <c r="G6799" s="275">
        <v>1</v>
      </c>
      <c r="H6799" s="275">
        <f>Animation!F109</f>
        <v>60</v>
      </c>
      <c r="I6799" s="275" t="s">
        <v>9236</v>
      </c>
      <c r="J6799" s="275">
        <f t="shared" si="101"/>
        <v>60</v>
      </c>
      <c r="K6799" s="277"/>
    </row>
    <row r="6800" spans="1:11" x14ac:dyDescent="0.15">
      <c r="A6800" s="274">
        <v>6799</v>
      </c>
      <c r="B6800" s="275" t="s">
        <v>8117</v>
      </c>
      <c r="C6800" s="275" t="s">
        <v>5812</v>
      </c>
      <c r="D6800" s="275">
        <v>0</v>
      </c>
      <c r="E6800" s="275">
        <v>100</v>
      </c>
      <c r="F6800" s="275" t="s">
        <v>458</v>
      </c>
      <c r="G6800" s="275">
        <v>1</v>
      </c>
      <c r="H6800" s="275">
        <f>Animation!F110</f>
        <v>60</v>
      </c>
      <c r="I6800" s="275" t="s">
        <v>9237</v>
      </c>
      <c r="J6800" s="275">
        <f t="shared" si="101"/>
        <v>60</v>
      </c>
      <c r="K6800" s="277"/>
    </row>
    <row r="6801" spans="1:11" x14ac:dyDescent="0.15">
      <c r="A6801" s="274">
        <v>6800</v>
      </c>
      <c r="B6801" s="275" t="s">
        <v>8118</v>
      </c>
      <c r="C6801" s="275" t="s">
        <v>5812</v>
      </c>
      <c r="D6801" s="275">
        <v>0</v>
      </c>
      <c r="E6801" s="275">
        <v>100</v>
      </c>
      <c r="F6801" s="275" t="s">
        <v>458</v>
      </c>
      <c r="G6801" s="275">
        <v>1</v>
      </c>
      <c r="H6801" s="275">
        <f>Animation!F111</f>
        <v>60</v>
      </c>
      <c r="I6801" s="275" t="s">
        <v>9238</v>
      </c>
      <c r="J6801" s="275">
        <f t="shared" si="101"/>
        <v>60</v>
      </c>
      <c r="K6801" s="277"/>
    </row>
    <row r="6802" spans="1:11" x14ac:dyDescent="0.15">
      <c r="A6802" s="274">
        <v>6801</v>
      </c>
      <c r="B6802" s="275" t="s">
        <v>8119</v>
      </c>
      <c r="C6802" s="275" t="s">
        <v>5812</v>
      </c>
      <c r="D6802" s="275">
        <v>0</v>
      </c>
      <c r="E6802" s="275">
        <v>100</v>
      </c>
      <c r="F6802" s="275" t="s">
        <v>458</v>
      </c>
      <c r="G6802" s="275">
        <v>1</v>
      </c>
      <c r="H6802" s="275">
        <f>Animation!F112</f>
        <v>60</v>
      </c>
      <c r="I6802" s="275" t="s">
        <v>9239</v>
      </c>
      <c r="J6802" s="275">
        <f t="shared" si="101"/>
        <v>60</v>
      </c>
      <c r="K6802" s="277"/>
    </row>
    <row r="6803" spans="1:11" x14ac:dyDescent="0.15">
      <c r="A6803" s="274">
        <v>6802</v>
      </c>
      <c r="B6803" s="275" t="s">
        <v>8120</v>
      </c>
      <c r="C6803" s="275" t="s">
        <v>5812</v>
      </c>
      <c r="D6803" s="275">
        <v>0</v>
      </c>
      <c r="E6803" s="275">
        <v>100</v>
      </c>
      <c r="F6803" s="275" t="s">
        <v>458</v>
      </c>
      <c r="G6803" s="275">
        <v>1</v>
      </c>
      <c r="H6803" s="275">
        <f>Animation!F113</f>
        <v>60</v>
      </c>
      <c r="I6803" s="275" t="s">
        <v>9240</v>
      </c>
      <c r="J6803" s="275">
        <f t="shared" si="101"/>
        <v>60</v>
      </c>
      <c r="K6803" s="277"/>
    </row>
    <row r="6804" spans="1:11" x14ac:dyDescent="0.15">
      <c r="A6804" s="274">
        <v>6803</v>
      </c>
      <c r="B6804" s="275" t="s">
        <v>8121</v>
      </c>
      <c r="C6804" s="275" t="s">
        <v>5812</v>
      </c>
      <c r="D6804" s="275">
        <v>0</v>
      </c>
      <c r="E6804" s="275">
        <v>100</v>
      </c>
      <c r="F6804" s="275" t="s">
        <v>458</v>
      </c>
      <c r="G6804" s="275">
        <v>1</v>
      </c>
      <c r="H6804" s="275">
        <f>Animation!F114</f>
        <v>50</v>
      </c>
      <c r="I6804" s="275" t="s">
        <v>9241</v>
      </c>
      <c r="J6804" s="275">
        <f t="shared" si="101"/>
        <v>50</v>
      </c>
      <c r="K6804" s="277"/>
    </row>
    <row r="6805" spans="1:11" x14ac:dyDescent="0.15">
      <c r="A6805" s="274">
        <v>6804</v>
      </c>
      <c r="B6805" s="275" t="s">
        <v>8122</v>
      </c>
      <c r="C6805" s="275" t="s">
        <v>5812</v>
      </c>
      <c r="D6805" s="275">
        <v>0</v>
      </c>
      <c r="E6805" s="275">
        <v>100</v>
      </c>
      <c r="F6805" s="275" t="s">
        <v>458</v>
      </c>
      <c r="G6805" s="275">
        <v>1</v>
      </c>
      <c r="H6805" s="275">
        <f>Animation!G103</f>
        <v>50</v>
      </c>
      <c r="I6805" s="275" t="s">
        <v>9242</v>
      </c>
      <c r="J6805" s="275">
        <f t="shared" si="101"/>
        <v>50</v>
      </c>
      <c r="K6805" s="277"/>
    </row>
    <row r="6806" spans="1:11" x14ac:dyDescent="0.15">
      <c r="A6806" s="274">
        <v>6805</v>
      </c>
      <c r="B6806" s="275" t="s">
        <v>8123</v>
      </c>
      <c r="C6806" s="275" t="s">
        <v>5812</v>
      </c>
      <c r="D6806" s="275">
        <v>0</v>
      </c>
      <c r="E6806" s="275">
        <v>100</v>
      </c>
      <c r="F6806" s="275" t="s">
        <v>458</v>
      </c>
      <c r="G6806" s="275">
        <v>1</v>
      </c>
      <c r="H6806" s="275">
        <f>Animation!G104</f>
        <v>50</v>
      </c>
      <c r="I6806" s="275" t="s">
        <v>9243</v>
      </c>
      <c r="J6806" s="275">
        <f t="shared" si="101"/>
        <v>50</v>
      </c>
      <c r="K6806" s="277"/>
    </row>
    <row r="6807" spans="1:11" x14ac:dyDescent="0.15">
      <c r="A6807" s="274">
        <v>6806</v>
      </c>
      <c r="B6807" s="275" t="s">
        <v>8124</v>
      </c>
      <c r="C6807" s="275" t="s">
        <v>5812</v>
      </c>
      <c r="D6807" s="275">
        <v>0</v>
      </c>
      <c r="E6807" s="275">
        <v>100</v>
      </c>
      <c r="F6807" s="275" t="s">
        <v>458</v>
      </c>
      <c r="G6807" s="275">
        <v>1</v>
      </c>
      <c r="H6807" s="275">
        <f>Animation!G105</f>
        <v>50</v>
      </c>
      <c r="I6807" s="275" t="s">
        <v>9244</v>
      </c>
      <c r="J6807" s="275">
        <f t="shared" si="101"/>
        <v>50</v>
      </c>
      <c r="K6807" s="277"/>
    </row>
    <row r="6808" spans="1:11" x14ac:dyDescent="0.15">
      <c r="A6808" s="274">
        <v>6807</v>
      </c>
      <c r="B6808" s="275" t="s">
        <v>8125</v>
      </c>
      <c r="C6808" s="275" t="s">
        <v>5812</v>
      </c>
      <c r="D6808" s="275">
        <v>0</v>
      </c>
      <c r="E6808" s="275">
        <v>100</v>
      </c>
      <c r="F6808" s="275" t="s">
        <v>458</v>
      </c>
      <c r="G6808" s="275">
        <v>1</v>
      </c>
      <c r="H6808" s="275">
        <f>Animation!G106</f>
        <v>50</v>
      </c>
      <c r="I6808" s="275" t="s">
        <v>9245</v>
      </c>
      <c r="J6808" s="275">
        <f t="shared" si="101"/>
        <v>50</v>
      </c>
      <c r="K6808" s="277"/>
    </row>
    <row r="6809" spans="1:11" x14ac:dyDescent="0.15">
      <c r="A6809" s="274">
        <v>6808</v>
      </c>
      <c r="B6809" s="275" t="s">
        <v>8126</v>
      </c>
      <c r="C6809" s="275" t="s">
        <v>5812</v>
      </c>
      <c r="D6809" s="275">
        <v>0</v>
      </c>
      <c r="E6809" s="275">
        <v>100</v>
      </c>
      <c r="F6809" s="275" t="s">
        <v>458</v>
      </c>
      <c r="G6809" s="275">
        <v>1</v>
      </c>
      <c r="H6809" s="275">
        <f>Animation!G107</f>
        <v>50</v>
      </c>
      <c r="I6809" s="275" t="s">
        <v>9246</v>
      </c>
      <c r="J6809" s="275">
        <f t="shared" si="101"/>
        <v>50</v>
      </c>
      <c r="K6809" s="277"/>
    </row>
    <row r="6810" spans="1:11" x14ac:dyDescent="0.15">
      <c r="A6810" s="274">
        <v>6809</v>
      </c>
      <c r="B6810" s="275" t="s">
        <v>8127</v>
      </c>
      <c r="C6810" s="275" t="s">
        <v>5812</v>
      </c>
      <c r="D6810" s="275">
        <v>0</v>
      </c>
      <c r="E6810" s="275">
        <v>100</v>
      </c>
      <c r="F6810" s="275" t="s">
        <v>458</v>
      </c>
      <c r="G6810" s="275">
        <v>1</v>
      </c>
      <c r="H6810" s="275">
        <f>Animation!G108</f>
        <v>50</v>
      </c>
      <c r="I6810" s="275" t="s">
        <v>9247</v>
      </c>
      <c r="J6810" s="275">
        <f t="shared" si="101"/>
        <v>50</v>
      </c>
      <c r="K6810" s="277"/>
    </row>
    <row r="6811" spans="1:11" x14ac:dyDescent="0.15">
      <c r="A6811" s="274">
        <v>6810</v>
      </c>
      <c r="B6811" s="275" t="s">
        <v>8128</v>
      </c>
      <c r="C6811" s="275" t="s">
        <v>5812</v>
      </c>
      <c r="D6811" s="275">
        <v>0</v>
      </c>
      <c r="E6811" s="275">
        <v>100</v>
      </c>
      <c r="F6811" s="275" t="s">
        <v>458</v>
      </c>
      <c r="G6811" s="275">
        <v>1</v>
      </c>
      <c r="H6811" s="275">
        <f>Animation!G109</f>
        <v>50</v>
      </c>
      <c r="I6811" s="275" t="s">
        <v>9248</v>
      </c>
      <c r="J6811" s="275">
        <f t="shared" si="101"/>
        <v>50</v>
      </c>
      <c r="K6811" s="277"/>
    </row>
    <row r="6812" spans="1:11" x14ac:dyDescent="0.15">
      <c r="A6812" s="274">
        <v>6811</v>
      </c>
      <c r="B6812" s="275" t="s">
        <v>8129</v>
      </c>
      <c r="C6812" s="275" t="s">
        <v>5812</v>
      </c>
      <c r="D6812" s="275">
        <v>0</v>
      </c>
      <c r="E6812" s="275">
        <v>100</v>
      </c>
      <c r="F6812" s="275" t="s">
        <v>458</v>
      </c>
      <c r="G6812" s="275">
        <v>1</v>
      </c>
      <c r="H6812" s="275">
        <f>Animation!G110</f>
        <v>50</v>
      </c>
      <c r="I6812" s="275" t="s">
        <v>9249</v>
      </c>
      <c r="J6812" s="275">
        <f t="shared" si="101"/>
        <v>50</v>
      </c>
      <c r="K6812" s="277"/>
    </row>
    <row r="6813" spans="1:11" x14ac:dyDescent="0.15">
      <c r="A6813" s="274">
        <v>6812</v>
      </c>
      <c r="B6813" s="275" t="s">
        <v>8130</v>
      </c>
      <c r="C6813" s="275" t="s">
        <v>5812</v>
      </c>
      <c r="D6813" s="275">
        <v>0</v>
      </c>
      <c r="E6813" s="275">
        <v>100</v>
      </c>
      <c r="F6813" s="275" t="s">
        <v>458</v>
      </c>
      <c r="G6813" s="275">
        <v>1</v>
      </c>
      <c r="H6813" s="275">
        <f>Animation!G111</f>
        <v>50</v>
      </c>
      <c r="I6813" s="275" t="s">
        <v>9250</v>
      </c>
      <c r="J6813" s="275">
        <f t="shared" si="101"/>
        <v>50</v>
      </c>
      <c r="K6813" s="277"/>
    </row>
    <row r="6814" spans="1:11" x14ac:dyDescent="0.15">
      <c r="A6814" s="274">
        <v>6813</v>
      </c>
      <c r="B6814" s="275" t="s">
        <v>8131</v>
      </c>
      <c r="C6814" s="275" t="s">
        <v>5812</v>
      </c>
      <c r="D6814" s="275">
        <v>0</v>
      </c>
      <c r="E6814" s="275">
        <v>100</v>
      </c>
      <c r="F6814" s="275" t="s">
        <v>458</v>
      </c>
      <c r="G6814" s="275">
        <v>1</v>
      </c>
      <c r="H6814" s="275">
        <f>Animation!G112</f>
        <v>50</v>
      </c>
      <c r="I6814" s="275" t="s">
        <v>9251</v>
      </c>
      <c r="J6814" s="275">
        <f t="shared" si="101"/>
        <v>50</v>
      </c>
      <c r="K6814" s="277"/>
    </row>
    <row r="6815" spans="1:11" x14ac:dyDescent="0.15">
      <c r="A6815" s="274">
        <v>6814</v>
      </c>
      <c r="B6815" s="275" t="s">
        <v>8132</v>
      </c>
      <c r="C6815" s="275" t="s">
        <v>5812</v>
      </c>
      <c r="D6815" s="275">
        <v>0</v>
      </c>
      <c r="E6815" s="275">
        <v>100</v>
      </c>
      <c r="F6815" s="275" t="s">
        <v>458</v>
      </c>
      <c r="G6815" s="275">
        <v>1</v>
      </c>
      <c r="H6815" s="275">
        <f>Animation!G113</f>
        <v>50</v>
      </c>
      <c r="I6815" s="275" t="s">
        <v>9252</v>
      </c>
      <c r="J6815" s="275">
        <f t="shared" si="101"/>
        <v>50</v>
      </c>
      <c r="K6815" s="277"/>
    </row>
    <row r="6816" spans="1:11" x14ac:dyDescent="0.15">
      <c r="A6816" s="274">
        <v>6815</v>
      </c>
      <c r="B6816" s="275" t="s">
        <v>8133</v>
      </c>
      <c r="C6816" s="275" t="s">
        <v>5812</v>
      </c>
      <c r="D6816" s="275">
        <v>0</v>
      </c>
      <c r="E6816" s="275">
        <v>100</v>
      </c>
      <c r="F6816" s="275" t="s">
        <v>458</v>
      </c>
      <c r="G6816" s="275">
        <v>1</v>
      </c>
      <c r="H6816" s="275">
        <f>Animation!G114</f>
        <v>60</v>
      </c>
      <c r="I6816" s="275" t="s">
        <v>9253</v>
      </c>
      <c r="J6816" s="275">
        <f t="shared" si="101"/>
        <v>60</v>
      </c>
      <c r="K6816" s="277"/>
    </row>
    <row r="6817" spans="1:11" x14ac:dyDescent="0.15">
      <c r="A6817" s="274">
        <v>6816</v>
      </c>
      <c r="B6817" s="275" t="s">
        <v>8134</v>
      </c>
      <c r="C6817" s="275" t="s">
        <v>5812</v>
      </c>
      <c r="D6817" s="275">
        <v>0</v>
      </c>
      <c r="E6817" s="275">
        <v>100</v>
      </c>
      <c r="F6817" s="275" t="s">
        <v>458</v>
      </c>
      <c r="G6817" s="275">
        <v>1</v>
      </c>
      <c r="H6817" s="275">
        <f>Animation!H103</f>
        <v>40</v>
      </c>
      <c r="I6817" s="275" t="s">
        <v>9254</v>
      </c>
      <c r="J6817" s="275">
        <f t="shared" si="101"/>
        <v>40</v>
      </c>
      <c r="K6817" s="277"/>
    </row>
    <row r="6818" spans="1:11" x14ac:dyDescent="0.15">
      <c r="A6818" s="274">
        <v>6817</v>
      </c>
      <c r="B6818" s="275" t="s">
        <v>8135</v>
      </c>
      <c r="C6818" s="275" t="s">
        <v>5812</v>
      </c>
      <c r="D6818" s="275">
        <v>0</v>
      </c>
      <c r="E6818" s="275">
        <v>100</v>
      </c>
      <c r="F6818" s="275" t="s">
        <v>458</v>
      </c>
      <c r="G6818" s="275">
        <v>1</v>
      </c>
      <c r="H6818" s="275">
        <f>Animation!H104</f>
        <v>40</v>
      </c>
      <c r="I6818" s="275" t="s">
        <v>9255</v>
      </c>
      <c r="J6818" s="275">
        <f t="shared" si="101"/>
        <v>40</v>
      </c>
      <c r="K6818" s="277"/>
    </row>
    <row r="6819" spans="1:11" x14ac:dyDescent="0.15">
      <c r="A6819" s="274">
        <v>6818</v>
      </c>
      <c r="B6819" s="275" t="s">
        <v>8136</v>
      </c>
      <c r="C6819" s="275" t="s">
        <v>5812</v>
      </c>
      <c r="D6819" s="275">
        <v>0</v>
      </c>
      <c r="E6819" s="275">
        <v>100</v>
      </c>
      <c r="F6819" s="275" t="s">
        <v>458</v>
      </c>
      <c r="G6819" s="275">
        <v>1</v>
      </c>
      <c r="H6819" s="275">
        <f>Animation!H105</f>
        <v>40</v>
      </c>
      <c r="I6819" s="275" t="s">
        <v>9256</v>
      </c>
      <c r="J6819" s="275">
        <f t="shared" si="101"/>
        <v>40</v>
      </c>
      <c r="K6819" s="277"/>
    </row>
    <row r="6820" spans="1:11" x14ac:dyDescent="0.15">
      <c r="A6820" s="274">
        <v>6819</v>
      </c>
      <c r="B6820" s="275" t="s">
        <v>8137</v>
      </c>
      <c r="C6820" s="275" t="s">
        <v>5812</v>
      </c>
      <c r="D6820" s="275">
        <v>0</v>
      </c>
      <c r="E6820" s="275">
        <v>100</v>
      </c>
      <c r="F6820" s="275" t="s">
        <v>458</v>
      </c>
      <c r="G6820" s="275">
        <v>1</v>
      </c>
      <c r="H6820" s="275">
        <f>Animation!H106</f>
        <v>40</v>
      </c>
      <c r="I6820" s="275" t="s">
        <v>9257</v>
      </c>
      <c r="J6820" s="275">
        <f t="shared" si="101"/>
        <v>40</v>
      </c>
      <c r="K6820" s="277"/>
    </row>
    <row r="6821" spans="1:11" x14ac:dyDescent="0.15">
      <c r="A6821" s="274">
        <v>6820</v>
      </c>
      <c r="B6821" s="275" t="s">
        <v>8138</v>
      </c>
      <c r="C6821" s="275" t="s">
        <v>5812</v>
      </c>
      <c r="D6821" s="275">
        <v>0</v>
      </c>
      <c r="E6821" s="275">
        <v>100</v>
      </c>
      <c r="F6821" s="275" t="s">
        <v>458</v>
      </c>
      <c r="G6821" s="275">
        <v>1</v>
      </c>
      <c r="H6821" s="275">
        <f>Animation!H107</f>
        <v>40</v>
      </c>
      <c r="I6821" s="275" t="s">
        <v>9258</v>
      </c>
      <c r="J6821" s="275">
        <f t="shared" si="101"/>
        <v>40</v>
      </c>
      <c r="K6821" s="277"/>
    </row>
    <row r="6822" spans="1:11" x14ac:dyDescent="0.15">
      <c r="A6822" s="274">
        <v>6821</v>
      </c>
      <c r="B6822" s="275" t="s">
        <v>8139</v>
      </c>
      <c r="C6822" s="275" t="s">
        <v>5812</v>
      </c>
      <c r="D6822" s="275">
        <v>0</v>
      </c>
      <c r="E6822" s="275">
        <v>100</v>
      </c>
      <c r="F6822" s="275" t="s">
        <v>458</v>
      </c>
      <c r="G6822" s="275">
        <v>1</v>
      </c>
      <c r="H6822" s="275">
        <f>Animation!H108</f>
        <v>40</v>
      </c>
      <c r="I6822" s="275" t="s">
        <v>9259</v>
      </c>
      <c r="J6822" s="275">
        <f t="shared" si="101"/>
        <v>40</v>
      </c>
      <c r="K6822" s="277"/>
    </row>
    <row r="6823" spans="1:11" x14ac:dyDescent="0.15">
      <c r="A6823" s="274">
        <v>6822</v>
      </c>
      <c r="B6823" s="275" t="s">
        <v>8140</v>
      </c>
      <c r="C6823" s="275" t="s">
        <v>5812</v>
      </c>
      <c r="D6823" s="275">
        <v>0</v>
      </c>
      <c r="E6823" s="275">
        <v>100</v>
      </c>
      <c r="F6823" s="275" t="s">
        <v>458</v>
      </c>
      <c r="G6823" s="275">
        <v>1</v>
      </c>
      <c r="H6823" s="275">
        <f>Animation!H109</f>
        <v>40</v>
      </c>
      <c r="I6823" s="275" t="s">
        <v>9260</v>
      </c>
      <c r="J6823" s="275">
        <f t="shared" si="101"/>
        <v>40</v>
      </c>
      <c r="K6823" s="277"/>
    </row>
    <row r="6824" spans="1:11" x14ac:dyDescent="0.15">
      <c r="A6824" s="274">
        <v>6823</v>
      </c>
      <c r="B6824" s="275" t="s">
        <v>8141</v>
      </c>
      <c r="C6824" s="275" t="s">
        <v>5812</v>
      </c>
      <c r="D6824" s="275">
        <v>0</v>
      </c>
      <c r="E6824" s="275">
        <v>100</v>
      </c>
      <c r="F6824" s="275" t="s">
        <v>458</v>
      </c>
      <c r="G6824" s="275">
        <v>1</v>
      </c>
      <c r="H6824" s="275">
        <f>Animation!H110</f>
        <v>40</v>
      </c>
      <c r="I6824" s="275" t="s">
        <v>9261</v>
      </c>
      <c r="J6824" s="275">
        <f t="shared" si="101"/>
        <v>40</v>
      </c>
      <c r="K6824" s="277"/>
    </row>
    <row r="6825" spans="1:11" x14ac:dyDescent="0.15">
      <c r="A6825" s="274">
        <v>6824</v>
      </c>
      <c r="B6825" s="275" t="s">
        <v>8142</v>
      </c>
      <c r="C6825" s="275" t="s">
        <v>5812</v>
      </c>
      <c r="D6825" s="275">
        <v>0</v>
      </c>
      <c r="E6825" s="275">
        <v>100</v>
      </c>
      <c r="F6825" s="275" t="s">
        <v>458</v>
      </c>
      <c r="G6825" s="275">
        <v>1</v>
      </c>
      <c r="H6825" s="275">
        <f>Animation!H111</f>
        <v>40</v>
      </c>
      <c r="I6825" s="275" t="s">
        <v>9262</v>
      </c>
      <c r="J6825" s="275">
        <f t="shared" si="101"/>
        <v>40</v>
      </c>
      <c r="K6825" s="277"/>
    </row>
    <row r="6826" spans="1:11" x14ac:dyDescent="0.15">
      <c r="A6826" s="274">
        <v>6825</v>
      </c>
      <c r="B6826" s="275" t="s">
        <v>8143</v>
      </c>
      <c r="C6826" s="275" t="s">
        <v>5812</v>
      </c>
      <c r="D6826" s="275">
        <v>0</v>
      </c>
      <c r="E6826" s="275">
        <v>100</v>
      </c>
      <c r="F6826" s="275" t="s">
        <v>458</v>
      </c>
      <c r="G6826" s="275">
        <v>1</v>
      </c>
      <c r="H6826" s="275">
        <f>Animation!H112</f>
        <v>40</v>
      </c>
      <c r="I6826" s="275" t="s">
        <v>9263</v>
      </c>
      <c r="J6826" s="275">
        <f t="shared" si="101"/>
        <v>40</v>
      </c>
      <c r="K6826" s="277"/>
    </row>
    <row r="6827" spans="1:11" x14ac:dyDescent="0.15">
      <c r="A6827" s="274">
        <v>6826</v>
      </c>
      <c r="B6827" s="275" t="s">
        <v>8144</v>
      </c>
      <c r="C6827" s="275" t="s">
        <v>5812</v>
      </c>
      <c r="D6827" s="275">
        <v>0</v>
      </c>
      <c r="E6827" s="275">
        <v>100</v>
      </c>
      <c r="F6827" s="275" t="s">
        <v>458</v>
      </c>
      <c r="G6827" s="275">
        <v>1</v>
      </c>
      <c r="H6827" s="275">
        <f>Animation!H113</f>
        <v>40</v>
      </c>
      <c r="I6827" s="275" t="s">
        <v>9264</v>
      </c>
      <c r="J6827" s="275">
        <f t="shared" si="101"/>
        <v>40</v>
      </c>
      <c r="K6827" s="277"/>
    </row>
    <row r="6828" spans="1:11" x14ac:dyDescent="0.15">
      <c r="A6828" s="274">
        <v>6827</v>
      </c>
      <c r="B6828" s="275" t="s">
        <v>8145</v>
      </c>
      <c r="C6828" s="275" t="s">
        <v>5812</v>
      </c>
      <c r="D6828" s="275">
        <v>0</v>
      </c>
      <c r="E6828" s="275">
        <v>100</v>
      </c>
      <c r="F6828" s="275" t="s">
        <v>458</v>
      </c>
      <c r="G6828" s="275">
        <v>1</v>
      </c>
      <c r="H6828" s="275">
        <f>Animation!H114</f>
        <v>70</v>
      </c>
      <c r="I6828" s="275" t="s">
        <v>9265</v>
      </c>
      <c r="J6828" s="275">
        <f t="shared" si="101"/>
        <v>70</v>
      </c>
      <c r="K6828" s="277"/>
    </row>
    <row r="6829" spans="1:11" x14ac:dyDescent="0.15">
      <c r="A6829" s="274">
        <v>6828</v>
      </c>
      <c r="B6829" s="275" t="s">
        <v>8146</v>
      </c>
      <c r="C6829" s="275" t="s">
        <v>5812</v>
      </c>
      <c r="D6829" s="275">
        <v>0</v>
      </c>
      <c r="E6829" s="275">
        <v>100</v>
      </c>
      <c r="F6829" s="275" t="s">
        <v>458</v>
      </c>
      <c r="G6829" s="275">
        <v>1</v>
      </c>
      <c r="H6829" s="275">
        <f>Animation!I103</f>
        <v>30</v>
      </c>
      <c r="I6829" s="275" t="s">
        <v>9266</v>
      </c>
      <c r="J6829" s="275">
        <f t="shared" si="101"/>
        <v>30</v>
      </c>
      <c r="K6829" s="277"/>
    </row>
    <row r="6830" spans="1:11" x14ac:dyDescent="0.15">
      <c r="A6830" s="274">
        <v>6829</v>
      </c>
      <c r="B6830" s="275" t="s">
        <v>8147</v>
      </c>
      <c r="C6830" s="275" t="s">
        <v>5812</v>
      </c>
      <c r="D6830" s="275">
        <v>0</v>
      </c>
      <c r="E6830" s="275">
        <v>100</v>
      </c>
      <c r="F6830" s="275" t="s">
        <v>458</v>
      </c>
      <c r="G6830" s="275">
        <v>1</v>
      </c>
      <c r="H6830" s="275">
        <f>Animation!I104</f>
        <v>30</v>
      </c>
      <c r="I6830" s="275" t="s">
        <v>9267</v>
      </c>
      <c r="J6830" s="275">
        <f t="shared" si="101"/>
        <v>30</v>
      </c>
      <c r="K6830" s="277"/>
    </row>
    <row r="6831" spans="1:11" x14ac:dyDescent="0.15">
      <c r="A6831" s="274">
        <v>6830</v>
      </c>
      <c r="B6831" s="275" t="s">
        <v>8148</v>
      </c>
      <c r="C6831" s="275" t="s">
        <v>5812</v>
      </c>
      <c r="D6831" s="275">
        <v>0</v>
      </c>
      <c r="E6831" s="275">
        <v>100</v>
      </c>
      <c r="F6831" s="275" t="s">
        <v>458</v>
      </c>
      <c r="G6831" s="275">
        <v>1</v>
      </c>
      <c r="H6831" s="275">
        <f>Animation!I105</f>
        <v>30</v>
      </c>
      <c r="I6831" s="275" t="s">
        <v>9268</v>
      </c>
      <c r="J6831" s="275">
        <f t="shared" si="101"/>
        <v>30</v>
      </c>
      <c r="K6831" s="277"/>
    </row>
    <row r="6832" spans="1:11" x14ac:dyDescent="0.15">
      <c r="A6832" s="274">
        <v>6831</v>
      </c>
      <c r="B6832" s="275" t="s">
        <v>8149</v>
      </c>
      <c r="C6832" s="275" t="s">
        <v>5812</v>
      </c>
      <c r="D6832" s="275">
        <v>0</v>
      </c>
      <c r="E6832" s="275">
        <v>100</v>
      </c>
      <c r="F6832" s="275" t="s">
        <v>458</v>
      </c>
      <c r="G6832" s="275">
        <v>1</v>
      </c>
      <c r="H6832" s="275">
        <f>Animation!I106</f>
        <v>30</v>
      </c>
      <c r="I6832" s="275" t="s">
        <v>9269</v>
      </c>
      <c r="J6832" s="275">
        <f t="shared" si="101"/>
        <v>30</v>
      </c>
      <c r="K6832" s="277"/>
    </row>
    <row r="6833" spans="1:11" x14ac:dyDescent="0.15">
      <c r="A6833" s="274">
        <v>6832</v>
      </c>
      <c r="B6833" s="275" t="s">
        <v>8150</v>
      </c>
      <c r="C6833" s="275" t="s">
        <v>5812</v>
      </c>
      <c r="D6833" s="275">
        <v>0</v>
      </c>
      <c r="E6833" s="275">
        <v>100</v>
      </c>
      <c r="F6833" s="275" t="s">
        <v>458</v>
      </c>
      <c r="G6833" s="275">
        <v>1</v>
      </c>
      <c r="H6833" s="275">
        <f>Animation!I107</f>
        <v>30</v>
      </c>
      <c r="I6833" s="275" t="s">
        <v>9270</v>
      </c>
      <c r="J6833" s="275">
        <f t="shared" si="101"/>
        <v>30</v>
      </c>
      <c r="K6833" s="277"/>
    </row>
    <row r="6834" spans="1:11" x14ac:dyDescent="0.15">
      <c r="A6834" s="274">
        <v>6833</v>
      </c>
      <c r="B6834" s="275" t="s">
        <v>8151</v>
      </c>
      <c r="C6834" s="275" t="s">
        <v>5812</v>
      </c>
      <c r="D6834" s="275">
        <v>0</v>
      </c>
      <c r="E6834" s="275">
        <v>100</v>
      </c>
      <c r="F6834" s="275" t="s">
        <v>458</v>
      </c>
      <c r="G6834" s="275">
        <v>1</v>
      </c>
      <c r="H6834" s="275">
        <f>Animation!I108</f>
        <v>30</v>
      </c>
      <c r="I6834" s="275" t="s">
        <v>9271</v>
      </c>
      <c r="J6834" s="275">
        <f t="shared" si="101"/>
        <v>30</v>
      </c>
      <c r="K6834" s="277"/>
    </row>
    <row r="6835" spans="1:11" x14ac:dyDescent="0.15">
      <c r="A6835" s="274">
        <v>6834</v>
      </c>
      <c r="B6835" s="275" t="s">
        <v>8152</v>
      </c>
      <c r="C6835" s="275" t="s">
        <v>5812</v>
      </c>
      <c r="D6835" s="275">
        <v>0</v>
      </c>
      <c r="E6835" s="275">
        <v>100</v>
      </c>
      <c r="F6835" s="275" t="s">
        <v>458</v>
      </c>
      <c r="G6835" s="275">
        <v>1</v>
      </c>
      <c r="H6835" s="275">
        <f>Animation!I109</f>
        <v>30</v>
      </c>
      <c r="I6835" s="275" t="s">
        <v>9272</v>
      </c>
      <c r="J6835" s="275">
        <f t="shared" si="101"/>
        <v>30</v>
      </c>
      <c r="K6835" s="277"/>
    </row>
    <row r="6836" spans="1:11" x14ac:dyDescent="0.15">
      <c r="A6836" s="274">
        <v>6835</v>
      </c>
      <c r="B6836" s="275" t="s">
        <v>8153</v>
      </c>
      <c r="C6836" s="275" t="s">
        <v>5812</v>
      </c>
      <c r="D6836" s="275">
        <v>0</v>
      </c>
      <c r="E6836" s="275">
        <v>100</v>
      </c>
      <c r="F6836" s="275" t="s">
        <v>458</v>
      </c>
      <c r="G6836" s="275">
        <v>1</v>
      </c>
      <c r="H6836" s="275">
        <f>Animation!I110</f>
        <v>30</v>
      </c>
      <c r="I6836" s="275" t="s">
        <v>9273</v>
      </c>
      <c r="J6836" s="275">
        <f t="shared" ref="J6836:J6899" si="102">H6836</f>
        <v>30</v>
      </c>
      <c r="K6836" s="277"/>
    </row>
    <row r="6837" spans="1:11" x14ac:dyDescent="0.15">
      <c r="A6837" s="274">
        <v>6836</v>
      </c>
      <c r="B6837" s="275" t="s">
        <v>8154</v>
      </c>
      <c r="C6837" s="275" t="s">
        <v>5812</v>
      </c>
      <c r="D6837" s="275">
        <v>0</v>
      </c>
      <c r="E6837" s="275">
        <v>100</v>
      </c>
      <c r="F6837" s="275" t="s">
        <v>458</v>
      </c>
      <c r="G6837" s="275">
        <v>1</v>
      </c>
      <c r="H6837" s="275">
        <f>Animation!I111</f>
        <v>30</v>
      </c>
      <c r="I6837" s="275" t="s">
        <v>9274</v>
      </c>
      <c r="J6837" s="275">
        <f t="shared" si="102"/>
        <v>30</v>
      </c>
      <c r="K6837" s="277"/>
    </row>
    <row r="6838" spans="1:11" x14ac:dyDescent="0.15">
      <c r="A6838" s="274">
        <v>6837</v>
      </c>
      <c r="B6838" s="275" t="s">
        <v>8155</v>
      </c>
      <c r="C6838" s="275" t="s">
        <v>5812</v>
      </c>
      <c r="D6838" s="275">
        <v>0</v>
      </c>
      <c r="E6838" s="275">
        <v>100</v>
      </c>
      <c r="F6838" s="275" t="s">
        <v>458</v>
      </c>
      <c r="G6838" s="275">
        <v>1</v>
      </c>
      <c r="H6838" s="275">
        <f>Animation!I112</f>
        <v>30</v>
      </c>
      <c r="I6838" s="275" t="s">
        <v>9275</v>
      </c>
      <c r="J6838" s="275">
        <f t="shared" si="102"/>
        <v>30</v>
      </c>
      <c r="K6838" s="277"/>
    </row>
    <row r="6839" spans="1:11" x14ac:dyDescent="0.15">
      <c r="A6839" s="274">
        <v>6838</v>
      </c>
      <c r="B6839" s="275" t="s">
        <v>8156</v>
      </c>
      <c r="C6839" s="275" t="s">
        <v>5812</v>
      </c>
      <c r="D6839" s="275">
        <v>0</v>
      </c>
      <c r="E6839" s="275">
        <v>100</v>
      </c>
      <c r="F6839" s="275" t="s">
        <v>458</v>
      </c>
      <c r="G6839" s="275">
        <v>1</v>
      </c>
      <c r="H6839" s="275">
        <f>Animation!I113</f>
        <v>30</v>
      </c>
      <c r="I6839" s="275" t="s">
        <v>9276</v>
      </c>
      <c r="J6839" s="275">
        <f t="shared" si="102"/>
        <v>30</v>
      </c>
      <c r="K6839" s="277"/>
    </row>
    <row r="6840" spans="1:11" x14ac:dyDescent="0.15">
      <c r="A6840" s="274">
        <v>6839</v>
      </c>
      <c r="B6840" s="275" t="s">
        <v>8157</v>
      </c>
      <c r="C6840" s="275" t="s">
        <v>5812</v>
      </c>
      <c r="D6840" s="275">
        <v>0</v>
      </c>
      <c r="E6840" s="275">
        <v>100</v>
      </c>
      <c r="F6840" s="275" t="s">
        <v>458</v>
      </c>
      <c r="G6840" s="275">
        <v>1</v>
      </c>
      <c r="H6840" s="275">
        <f>Animation!I114</f>
        <v>80</v>
      </c>
      <c r="I6840" s="275" t="s">
        <v>9277</v>
      </c>
      <c r="J6840" s="275">
        <f t="shared" si="102"/>
        <v>80</v>
      </c>
      <c r="K6840" s="277"/>
    </row>
    <row r="6841" spans="1:11" x14ac:dyDescent="0.15">
      <c r="A6841" s="274">
        <v>6840</v>
      </c>
      <c r="B6841" s="275" t="s">
        <v>8158</v>
      </c>
      <c r="C6841" s="275" t="s">
        <v>5812</v>
      </c>
      <c r="D6841" s="275">
        <v>0</v>
      </c>
      <c r="E6841" s="275">
        <v>100</v>
      </c>
      <c r="F6841" s="275" t="s">
        <v>458</v>
      </c>
      <c r="G6841" s="275">
        <v>1</v>
      </c>
      <c r="H6841" s="275">
        <f>Animation!J103</f>
        <v>20</v>
      </c>
      <c r="I6841" s="275" t="s">
        <v>9278</v>
      </c>
      <c r="J6841" s="275">
        <f t="shared" si="102"/>
        <v>20</v>
      </c>
      <c r="K6841" s="277"/>
    </row>
    <row r="6842" spans="1:11" x14ac:dyDescent="0.15">
      <c r="A6842" s="274">
        <v>6841</v>
      </c>
      <c r="B6842" s="275" t="s">
        <v>8159</v>
      </c>
      <c r="C6842" s="275" t="s">
        <v>5812</v>
      </c>
      <c r="D6842" s="275">
        <v>0</v>
      </c>
      <c r="E6842" s="275">
        <v>100</v>
      </c>
      <c r="F6842" s="275" t="s">
        <v>458</v>
      </c>
      <c r="G6842" s="275">
        <v>1</v>
      </c>
      <c r="H6842" s="275">
        <f>Animation!J104</f>
        <v>20</v>
      </c>
      <c r="I6842" s="275" t="s">
        <v>9279</v>
      </c>
      <c r="J6842" s="275">
        <f t="shared" si="102"/>
        <v>20</v>
      </c>
      <c r="K6842" s="277"/>
    </row>
    <row r="6843" spans="1:11" x14ac:dyDescent="0.15">
      <c r="A6843" s="274">
        <v>6842</v>
      </c>
      <c r="B6843" s="275" t="s">
        <v>8160</v>
      </c>
      <c r="C6843" s="275" t="s">
        <v>5812</v>
      </c>
      <c r="D6843" s="275">
        <v>0</v>
      </c>
      <c r="E6843" s="275">
        <v>100</v>
      </c>
      <c r="F6843" s="275" t="s">
        <v>458</v>
      </c>
      <c r="G6843" s="275">
        <v>1</v>
      </c>
      <c r="H6843" s="275">
        <f>Animation!J105</f>
        <v>20</v>
      </c>
      <c r="I6843" s="275" t="s">
        <v>9280</v>
      </c>
      <c r="J6843" s="275">
        <f t="shared" si="102"/>
        <v>20</v>
      </c>
      <c r="K6843" s="277"/>
    </row>
    <row r="6844" spans="1:11" x14ac:dyDescent="0.15">
      <c r="A6844" s="274">
        <v>6843</v>
      </c>
      <c r="B6844" s="275" t="s">
        <v>8161</v>
      </c>
      <c r="C6844" s="275" t="s">
        <v>5812</v>
      </c>
      <c r="D6844" s="275">
        <v>0</v>
      </c>
      <c r="E6844" s="275">
        <v>100</v>
      </c>
      <c r="F6844" s="275" t="s">
        <v>458</v>
      </c>
      <c r="G6844" s="275">
        <v>1</v>
      </c>
      <c r="H6844" s="275">
        <f>Animation!J106</f>
        <v>20</v>
      </c>
      <c r="I6844" s="275" t="s">
        <v>9281</v>
      </c>
      <c r="J6844" s="275">
        <f t="shared" si="102"/>
        <v>20</v>
      </c>
      <c r="K6844" s="277"/>
    </row>
    <row r="6845" spans="1:11" x14ac:dyDescent="0.15">
      <c r="A6845" s="274">
        <v>6844</v>
      </c>
      <c r="B6845" s="275" t="s">
        <v>8162</v>
      </c>
      <c r="C6845" s="275" t="s">
        <v>5812</v>
      </c>
      <c r="D6845" s="275">
        <v>0</v>
      </c>
      <c r="E6845" s="275">
        <v>100</v>
      </c>
      <c r="F6845" s="275" t="s">
        <v>458</v>
      </c>
      <c r="G6845" s="275">
        <v>1</v>
      </c>
      <c r="H6845" s="275">
        <f>Animation!J107</f>
        <v>20</v>
      </c>
      <c r="I6845" s="275" t="s">
        <v>9282</v>
      </c>
      <c r="J6845" s="275">
        <f t="shared" si="102"/>
        <v>20</v>
      </c>
      <c r="K6845" s="277"/>
    </row>
    <row r="6846" spans="1:11" x14ac:dyDescent="0.15">
      <c r="A6846" s="274">
        <v>6845</v>
      </c>
      <c r="B6846" s="275" t="s">
        <v>8163</v>
      </c>
      <c r="C6846" s="275" t="s">
        <v>5812</v>
      </c>
      <c r="D6846" s="275">
        <v>0</v>
      </c>
      <c r="E6846" s="275">
        <v>100</v>
      </c>
      <c r="F6846" s="275" t="s">
        <v>458</v>
      </c>
      <c r="G6846" s="275">
        <v>1</v>
      </c>
      <c r="H6846" s="275">
        <f>Animation!J108</f>
        <v>20</v>
      </c>
      <c r="I6846" s="275" t="s">
        <v>9283</v>
      </c>
      <c r="J6846" s="275">
        <f t="shared" si="102"/>
        <v>20</v>
      </c>
      <c r="K6846" s="277"/>
    </row>
    <row r="6847" spans="1:11" x14ac:dyDescent="0.15">
      <c r="A6847" s="274">
        <v>6846</v>
      </c>
      <c r="B6847" s="275" t="s">
        <v>8164</v>
      </c>
      <c r="C6847" s="275" t="s">
        <v>5812</v>
      </c>
      <c r="D6847" s="275">
        <v>0</v>
      </c>
      <c r="E6847" s="275">
        <v>100</v>
      </c>
      <c r="F6847" s="275" t="s">
        <v>458</v>
      </c>
      <c r="G6847" s="275">
        <v>1</v>
      </c>
      <c r="H6847" s="275">
        <f>Animation!J109</f>
        <v>20</v>
      </c>
      <c r="I6847" s="275" t="s">
        <v>9284</v>
      </c>
      <c r="J6847" s="275">
        <f t="shared" si="102"/>
        <v>20</v>
      </c>
      <c r="K6847" s="277"/>
    </row>
    <row r="6848" spans="1:11" x14ac:dyDescent="0.15">
      <c r="A6848" s="274">
        <v>6847</v>
      </c>
      <c r="B6848" s="275" t="s">
        <v>8165</v>
      </c>
      <c r="C6848" s="275" t="s">
        <v>5812</v>
      </c>
      <c r="D6848" s="275">
        <v>0</v>
      </c>
      <c r="E6848" s="275">
        <v>100</v>
      </c>
      <c r="F6848" s="275" t="s">
        <v>458</v>
      </c>
      <c r="G6848" s="275">
        <v>1</v>
      </c>
      <c r="H6848" s="275">
        <f>Animation!J110</f>
        <v>20</v>
      </c>
      <c r="I6848" s="275" t="s">
        <v>9285</v>
      </c>
      <c r="J6848" s="275">
        <f t="shared" si="102"/>
        <v>20</v>
      </c>
      <c r="K6848" s="277"/>
    </row>
    <row r="6849" spans="1:11" x14ac:dyDescent="0.15">
      <c r="A6849" s="274">
        <v>6848</v>
      </c>
      <c r="B6849" s="275" t="s">
        <v>8166</v>
      </c>
      <c r="C6849" s="275" t="s">
        <v>5812</v>
      </c>
      <c r="D6849" s="275">
        <v>0</v>
      </c>
      <c r="E6849" s="275">
        <v>100</v>
      </c>
      <c r="F6849" s="275" t="s">
        <v>458</v>
      </c>
      <c r="G6849" s="275">
        <v>1</v>
      </c>
      <c r="H6849" s="275">
        <f>Animation!J111</f>
        <v>20</v>
      </c>
      <c r="I6849" s="275" t="s">
        <v>9286</v>
      </c>
      <c r="J6849" s="275">
        <f t="shared" si="102"/>
        <v>20</v>
      </c>
      <c r="K6849" s="277"/>
    </row>
    <row r="6850" spans="1:11" x14ac:dyDescent="0.15">
      <c r="A6850" s="274">
        <v>6849</v>
      </c>
      <c r="B6850" s="275" t="s">
        <v>8167</v>
      </c>
      <c r="C6850" s="275" t="s">
        <v>5812</v>
      </c>
      <c r="D6850" s="275">
        <v>0</v>
      </c>
      <c r="E6850" s="275">
        <v>100</v>
      </c>
      <c r="F6850" s="275" t="s">
        <v>458</v>
      </c>
      <c r="G6850" s="275">
        <v>1</v>
      </c>
      <c r="H6850" s="275">
        <f>Animation!J112</f>
        <v>20</v>
      </c>
      <c r="I6850" s="275" t="s">
        <v>9287</v>
      </c>
      <c r="J6850" s="275">
        <f t="shared" si="102"/>
        <v>20</v>
      </c>
      <c r="K6850" s="277"/>
    </row>
    <row r="6851" spans="1:11" x14ac:dyDescent="0.15">
      <c r="A6851" s="274">
        <v>6850</v>
      </c>
      <c r="B6851" s="275" t="s">
        <v>8168</v>
      </c>
      <c r="C6851" s="275" t="s">
        <v>5812</v>
      </c>
      <c r="D6851" s="275">
        <v>0</v>
      </c>
      <c r="E6851" s="275">
        <v>100</v>
      </c>
      <c r="F6851" s="275" t="s">
        <v>458</v>
      </c>
      <c r="G6851" s="275">
        <v>1</v>
      </c>
      <c r="H6851" s="275">
        <f>Animation!J113</f>
        <v>20</v>
      </c>
      <c r="I6851" s="275" t="s">
        <v>9288</v>
      </c>
      <c r="J6851" s="275">
        <f t="shared" si="102"/>
        <v>20</v>
      </c>
      <c r="K6851" s="277"/>
    </row>
    <row r="6852" spans="1:11" x14ac:dyDescent="0.15">
      <c r="A6852" s="274">
        <v>6851</v>
      </c>
      <c r="B6852" s="275" t="s">
        <v>8169</v>
      </c>
      <c r="C6852" s="275" t="s">
        <v>5812</v>
      </c>
      <c r="D6852" s="275">
        <v>0</v>
      </c>
      <c r="E6852" s="275">
        <v>100</v>
      </c>
      <c r="F6852" s="275" t="s">
        <v>458</v>
      </c>
      <c r="G6852" s="275">
        <v>1</v>
      </c>
      <c r="H6852" s="275">
        <f>Animation!J114</f>
        <v>90</v>
      </c>
      <c r="I6852" s="275" t="s">
        <v>9289</v>
      </c>
      <c r="J6852" s="275">
        <f t="shared" si="102"/>
        <v>90</v>
      </c>
      <c r="K6852" s="277"/>
    </row>
    <row r="6853" spans="1:11" x14ac:dyDescent="0.15">
      <c r="A6853" s="274">
        <v>6852</v>
      </c>
      <c r="B6853" s="275" t="s">
        <v>8170</v>
      </c>
      <c r="C6853" s="275" t="s">
        <v>5812</v>
      </c>
      <c r="D6853" s="275">
        <v>0</v>
      </c>
      <c r="E6853" s="275">
        <v>100</v>
      </c>
      <c r="F6853" s="275" t="s">
        <v>458</v>
      </c>
      <c r="G6853" s="275">
        <v>1</v>
      </c>
      <c r="H6853" s="275">
        <f>Animation!K103</f>
        <v>10</v>
      </c>
      <c r="I6853" s="275" t="s">
        <v>9290</v>
      </c>
      <c r="J6853" s="275">
        <f t="shared" si="102"/>
        <v>10</v>
      </c>
      <c r="K6853" s="277"/>
    </row>
    <row r="6854" spans="1:11" x14ac:dyDescent="0.15">
      <c r="A6854" s="274">
        <v>6853</v>
      </c>
      <c r="B6854" s="275" t="s">
        <v>8171</v>
      </c>
      <c r="C6854" s="275" t="s">
        <v>5812</v>
      </c>
      <c r="D6854" s="275">
        <v>0</v>
      </c>
      <c r="E6854" s="275">
        <v>100</v>
      </c>
      <c r="F6854" s="275" t="s">
        <v>458</v>
      </c>
      <c r="G6854" s="275">
        <v>1</v>
      </c>
      <c r="H6854" s="275">
        <f>Animation!K104</f>
        <v>10</v>
      </c>
      <c r="I6854" s="275" t="s">
        <v>9291</v>
      </c>
      <c r="J6854" s="275">
        <f t="shared" si="102"/>
        <v>10</v>
      </c>
      <c r="K6854" s="277"/>
    </row>
    <row r="6855" spans="1:11" x14ac:dyDescent="0.15">
      <c r="A6855" s="274">
        <v>6854</v>
      </c>
      <c r="B6855" s="275" t="s">
        <v>8172</v>
      </c>
      <c r="C6855" s="275" t="s">
        <v>5812</v>
      </c>
      <c r="D6855" s="275">
        <v>0</v>
      </c>
      <c r="E6855" s="275">
        <v>100</v>
      </c>
      <c r="F6855" s="275" t="s">
        <v>458</v>
      </c>
      <c r="G6855" s="275">
        <v>1</v>
      </c>
      <c r="H6855" s="275">
        <f>Animation!K105</f>
        <v>10</v>
      </c>
      <c r="I6855" s="275" t="s">
        <v>9292</v>
      </c>
      <c r="J6855" s="275">
        <f t="shared" si="102"/>
        <v>10</v>
      </c>
      <c r="K6855" s="277"/>
    </row>
    <row r="6856" spans="1:11" x14ac:dyDescent="0.15">
      <c r="A6856" s="274">
        <v>6855</v>
      </c>
      <c r="B6856" s="275" t="s">
        <v>8173</v>
      </c>
      <c r="C6856" s="275" t="s">
        <v>5812</v>
      </c>
      <c r="D6856" s="275">
        <v>0</v>
      </c>
      <c r="E6856" s="275">
        <v>100</v>
      </c>
      <c r="F6856" s="275" t="s">
        <v>458</v>
      </c>
      <c r="G6856" s="275">
        <v>1</v>
      </c>
      <c r="H6856" s="275">
        <f>Animation!K106</f>
        <v>10</v>
      </c>
      <c r="I6856" s="275" t="s">
        <v>9293</v>
      </c>
      <c r="J6856" s="275">
        <f t="shared" si="102"/>
        <v>10</v>
      </c>
      <c r="K6856" s="277"/>
    </row>
    <row r="6857" spans="1:11" x14ac:dyDescent="0.15">
      <c r="A6857" s="274">
        <v>6856</v>
      </c>
      <c r="B6857" s="275" t="s">
        <v>8174</v>
      </c>
      <c r="C6857" s="275" t="s">
        <v>5812</v>
      </c>
      <c r="D6857" s="275">
        <v>0</v>
      </c>
      <c r="E6857" s="275">
        <v>100</v>
      </c>
      <c r="F6857" s="275" t="s">
        <v>458</v>
      </c>
      <c r="G6857" s="275">
        <v>1</v>
      </c>
      <c r="H6857" s="275">
        <f>Animation!K107</f>
        <v>10</v>
      </c>
      <c r="I6857" s="275" t="s">
        <v>9294</v>
      </c>
      <c r="J6857" s="275">
        <f t="shared" si="102"/>
        <v>10</v>
      </c>
      <c r="K6857" s="277"/>
    </row>
    <row r="6858" spans="1:11" x14ac:dyDescent="0.15">
      <c r="A6858" s="274">
        <v>6857</v>
      </c>
      <c r="B6858" s="275" t="s">
        <v>8175</v>
      </c>
      <c r="C6858" s="275" t="s">
        <v>5812</v>
      </c>
      <c r="D6858" s="275">
        <v>0</v>
      </c>
      <c r="E6858" s="275">
        <v>100</v>
      </c>
      <c r="F6858" s="275" t="s">
        <v>458</v>
      </c>
      <c r="G6858" s="275">
        <v>1</v>
      </c>
      <c r="H6858" s="275">
        <f>Animation!K108</f>
        <v>10</v>
      </c>
      <c r="I6858" s="275" t="s">
        <v>9295</v>
      </c>
      <c r="J6858" s="275">
        <f t="shared" si="102"/>
        <v>10</v>
      </c>
      <c r="K6858" s="277"/>
    </row>
    <row r="6859" spans="1:11" x14ac:dyDescent="0.15">
      <c r="A6859" s="274">
        <v>6858</v>
      </c>
      <c r="B6859" s="275" t="s">
        <v>8176</v>
      </c>
      <c r="C6859" s="275" t="s">
        <v>5812</v>
      </c>
      <c r="D6859" s="275">
        <v>0</v>
      </c>
      <c r="E6859" s="275">
        <v>100</v>
      </c>
      <c r="F6859" s="275" t="s">
        <v>458</v>
      </c>
      <c r="G6859" s="275">
        <v>1</v>
      </c>
      <c r="H6859" s="275">
        <f>Animation!K109</f>
        <v>10</v>
      </c>
      <c r="I6859" s="275" t="s">
        <v>9296</v>
      </c>
      <c r="J6859" s="275">
        <f t="shared" si="102"/>
        <v>10</v>
      </c>
      <c r="K6859" s="277"/>
    </row>
    <row r="6860" spans="1:11" x14ac:dyDescent="0.15">
      <c r="A6860" s="274">
        <v>6859</v>
      </c>
      <c r="B6860" s="275" t="s">
        <v>8177</v>
      </c>
      <c r="C6860" s="275" t="s">
        <v>5812</v>
      </c>
      <c r="D6860" s="275">
        <v>0</v>
      </c>
      <c r="E6860" s="275">
        <v>100</v>
      </c>
      <c r="F6860" s="275" t="s">
        <v>458</v>
      </c>
      <c r="G6860" s="275">
        <v>1</v>
      </c>
      <c r="H6860" s="275">
        <f>Animation!K110</f>
        <v>10</v>
      </c>
      <c r="I6860" s="275" t="s">
        <v>9297</v>
      </c>
      <c r="J6860" s="275">
        <f t="shared" si="102"/>
        <v>10</v>
      </c>
      <c r="K6860" s="277"/>
    </row>
    <row r="6861" spans="1:11" x14ac:dyDescent="0.15">
      <c r="A6861" s="274">
        <v>6860</v>
      </c>
      <c r="B6861" s="275" t="s">
        <v>8178</v>
      </c>
      <c r="C6861" s="275" t="s">
        <v>5812</v>
      </c>
      <c r="D6861" s="275">
        <v>0</v>
      </c>
      <c r="E6861" s="275">
        <v>100</v>
      </c>
      <c r="F6861" s="275" t="s">
        <v>458</v>
      </c>
      <c r="G6861" s="275">
        <v>1</v>
      </c>
      <c r="H6861" s="275">
        <f>Animation!K111</f>
        <v>10</v>
      </c>
      <c r="I6861" s="275" t="s">
        <v>9298</v>
      </c>
      <c r="J6861" s="275">
        <f t="shared" si="102"/>
        <v>10</v>
      </c>
      <c r="K6861" s="277"/>
    </row>
    <row r="6862" spans="1:11" x14ac:dyDescent="0.15">
      <c r="A6862" s="274">
        <v>6861</v>
      </c>
      <c r="B6862" s="275" t="s">
        <v>8179</v>
      </c>
      <c r="C6862" s="275" t="s">
        <v>5812</v>
      </c>
      <c r="D6862" s="275">
        <v>0</v>
      </c>
      <c r="E6862" s="275">
        <v>100</v>
      </c>
      <c r="F6862" s="275" t="s">
        <v>458</v>
      </c>
      <c r="G6862" s="275">
        <v>1</v>
      </c>
      <c r="H6862" s="275">
        <f>Animation!K112</f>
        <v>10</v>
      </c>
      <c r="I6862" s="275" t="s">
        <v>9299</v>
      </c>
      <c r="J6862" s="275">
        <f t="shared" si="102"/>
        <v>10</v>
      </c>
      <c r="K6862" s="277"/>
    </row>
    <row r="6863" spans="1:11" x14ac:dyDescent="0.15">
      <c r="A6863" s="274">
        <v>6862</v>
      </c>
      <c r="B6863" s="275" t="s">
        <v>8180</v>
      </c>
      <c r="C6863" s="275" t="s">
        <v>5812</v>
      </c>
      <c r="D6863" s="275">
        <v>0</v>
      </c>
      <c r="E6863" s="275">
        <v>100</v>
      </c>
      <c r="F6863" s="275" t="s">
        <v>458</v>
      </c>
      <c r="G6863" s="275">
        <v>1</v>
      </c>
      <c r="H6863" s="275">
        <f>Animation!K113</f>
        <v>10</v>
      </c>
      <c r="I6863" s="275" t="s">
        <v>9300</v>
      </c>
      <c r="J6863" s="275">
        <f t="shared" si="102"/>
        <v>10</v>
      </c>
      <c r="K6863" s="277"/>
    </row>
    <row r="6864" spans="1:11" x14ac:dyDescent="0.15">
      <c r="A6864" s="274">
        <v>6863</v>
      </c>
      <c r="B6864" s="275" t="s">
        <v>8181</v>
      </c>
      <c r="C6864" s="275" t="s">
        <v>5812</v>
      </c>
      <c r="D6864" s="275">
        <v>0</v>
      </c>
      <c r="E6864" s="275">
        <v>100</v>
      </c>
      <c r="F6864" s="275" t="s">
        <v>458</v>
      </c>
      <c r="G6864" s="275">
        <v>1</v>
      </c>
      <c r="H6864" s="275">
        <f>Animation!K114</f>
        <v>100</v>
      </c>
      <c r="I6864" s="275" t="s">
        <v>9301</v>
      </c>
      <c r="J6864" s="275">
        <f t="shared" si="102"/>
        <v>100</v>
      </c>
      <c r="K6864" s="277"/>
    </row>
    <row r="6865" spans="1:11" x14ac:dyDescent="0.15">
      <c r="A6865" s="274">
        <v>6864</v>
      </c>
      <c r="B6865" s="275" t="s">
        <v>8182</v>
      </c>
      <c r="C6865" s="275" t="s">
        <v>5812</v>
      </c>
      <c r="D6865" s="275">
        <v>0</v>
      </c>
      <c r="E6865" s="275">
        <v>100</v>
      </c>
      <c r="F6865" s="275" t="s">
        <v>458</v>
      </c>
      <c r="G6865" s="275">
        <v>1</v>
      </c>
      <c r="H6865" s="275">
        <f>Animation!L103</f>
        <v>10</v>
      </c>
      <c r="I6865" s="275" t="s">
        <v>9302</v>
      </c>
      <c r="J6865" s="275">
        <f t="shared" si="102"/>
        <v>10</v>
      </c>
      <c r="K6865" s="277"/>
    </row>
    <row r="6866" spans="1:11" x14ac:dyDescent="0.15">
      <c r="A6866" s="274">
        <v>6865</v>
      </c>
      <c r="B6866" s="275" t="s">
        <v>8183</v>
      </c>
      <c r="C6866" s="275" t="s">
        <v>5812</v>
      </c>
      <c r="D6866" s="275">
        <v>0</v>
      </c>
      <c r="E6866" s="275">
        <v>100</v>
      </c>
      <c r="F6866" s="275" t="s">
        <v>458</v>
      </c>
      <c r="G6866" s="275">
        <v>1</v>
      </c>
      <c r="H6866" s="275">
        <f>Animation!L104</f>
        <v>10</v>
      </c>
      <c r="I6866" s="275" t="s">
        <v>9303</v>
      </c>
      <c r="J6866" s="275">
        <f t="shared" si="102"/>
        <v>10</v>
      </c>
      <c r="K6866" s="277"/>
    </row>
    <row r="6867" spans="1:11" x14ac:dyDescent="0.15">
      <c r="A6867" s="274">
        <v>6866</v>
      </c>
      <c r="B6867" s="275" t="s">
        <v>8184</v>
      </c>
      <c r="C6867" s="275" t="s">
        <v>5812</v>
      </c>
      <c r="D6867" s="275">
        <v>0</v>
      </c>
      <c r="E6867" s="275">
        <v>100</v>
      </c>
      <c r="F6867" s="275" t="s">
        <v>458</v>
      </c>
      <c r="G6867" s="275">
        <v>1</v>
      </c>
      <c r="H6867" s="275">
        <f>Animation!L105</f>
        <v>10</v>
      </c>
      <c r="I6867" s="275" t="s">
        <v>9304</v>
      </c>
      <c r="J6867" s="275">
        <f t="shared" si="102"/>
        <v>10</v>
      </c>
      <c r="K6867" s="277"/>
    </row>
    <row r="6868" spans="1:11" x14ac:dyDescent="0.15">
      <c r="A6868" s="274">
        <v>6867</v>
      </c>
      <c r="B6868" s="275" t="s">
        <v>8185</v>
      </c>
      <c r="C6868" s="275" t="s">
        <v>5812</v>
      </c>
      <c r="D6868" s="275">
        <v>0</v>
      </c>
      <c r="E6868" s="275">
        <v>100</v>
      </c>
      <c r="F6868" s="275" t="s">
        <v>458</v>
      </c>
      <c r="G6868" s="275">
        <v>1</v>
      </c>
      <c r="H6868" s="275">
        <f>Animation!L106</f>
        <v>10</v>
      </c>
      <c r="I6868" s="275" t="s">
        <v>9305</v>
      </c>
      <c r="J6868" s="275">
        <f t="shared" si="102"/>
        <v>10</v>
      </c>
      <c r="K6868" s="277"/>
    </row>
    <row r="6869" spans="1:11" x14ac:dyDescent="0.15">
      <c r="A6869" s="274">
        <v>6868</v>
      </c>
      <c r="B6869" s="275" t="s">
        <v>8186</v>
      </c>
      <c r="C6869" s="275" t="s">
        <v>5812</v>
      </c>
      <c r="D6869" s="275">
        <v>0</v>
      </c>
      <c r="E6869" s="275">
        <v>100</v>
      </c>
      <c r="F6869" s="275" t="s">
        <v>458</v>
      </c>
      <c r="G6869" s="275">
        <v>1</v>
      </c>
      <c r="H6869" s="275">
        <f>Animation!L107</f>
        <v>10</v>
      </c>
      <c r="I6869" s="275" t="s">
        <v>9306</v>
      </c>
      <c r="J6869" s="275">
        <f t="shared" si="102"/>
        <v>10</v>
      </c>
      <c r="K6869" s="277"/>
    </row>
    <row r="6870" spans="1:11" x14ac:dyDescent="0.15">
      <c r="A6870" s="274">
        <v>6869</v>
      </c>
      <c r="B6870" s="275" t="s">
        <v>8187</v>
      </c>
      <c r="C6870" s="275" t="s">
        <v>5812</v>
      </c>
      <c r="D6870" s="275">
        <v>0</v>
      </c>
      <c r="E6870" s="275">
        <v>100</v>
      </c>
      <c r="F6870" s="275" t="s">
        <v>458</v>
      </c>
      <c r="G6870" s="275">
        <v>1</v>
      </c>
      <c r="H6870" s="275">
        <f>Animation!L108</f>
        <v>10</v>
      </c>
      <c r="I6870" s="275" t="s">
        <v>9307</v>
      </c>
      <c r="J6870" s="275">
        <f t="shared" si="102"/>
        <v>10</v>
      </c>
      <c r="K6870" s="277"/>
    </row>
    <row r="6871" spans="1:11" x14ac:dyDescent="0.15">
      <c r="A6871" s="274">
        <v>6870</v>
      </c>
      <c r="B6871" s="275" t="s">
        <v>8188</v>
      </c>
      <c r="C6871" s="275" t="s">
        <v>5812</v>
      </c>
      <c r="D6871" s="275">
        <v>0</v>
      </c>
      <c r="E6871" s="275">
        <v>100</v>
      </c>
      <c r="F6871" s="275" t="s">
        <v>458</v>
      </c>
      <c r="G6871" s="275">
        <v>1</v>
      </c>
      <c r="H6871" s="275">
        <f>Animation!L109</f>
        <v>10</v>
      </c>
      <c r="I6871" s="275" t="s">
        <v>9308</v>
      </c>
      <c r="J6871" s="275">
        <f t="shared" si="102"/>
        <v>10</v>
      </c>
      <c r="K6871" s="277"/>
    </row>
    <row r="6872" spans="1:11" x14ac:dyDescent="0.15">
      <c r="A6872" s="274">
        <v>6871</v>
      </c>
      <c r="B6872" s="275" t="s">
        <v>8189</v>
      </c>
      <c r="C6872" s="275" t="s">
        <v>5812</v>
      </c>
      <c r="D6872" s="275">
        <v>0</v>
      </c>
      <c r="E6872" s="275">
        <v>100</v>
      </c>
      <c r="F6872" s="275" t="s">
        <v>458</v>
      </c>
      <c r="G6872" s="275">
        <v>1</v>
      </c>
      <c r="H6872" s="275">
        <f>Animation!L110</f>
        <v>10</v>
      </c>
      <c r="I6872" s="275" t="s">
        <v>9309</v>
      </c>
      <c r="J6872" s="275">
        <f t="shared" si="102"/>
        <v>10</v>
      </c>
      <c r="K6872" s="277"/>
    </row>
    <row r="6873" spans="1:11" x14ac:dyDescent="0.15">
      <c r="A6873" s="274">
        <v>6872</v>
      </c>
      <c r="B6873" s="275" t="s">
        <v>8190</v>
      </c>
      <c r="C6873" s="275" t="s">
        <v>5812</v>
      </c>
      <c r="D6873" s="275">
        <v>0</v>
      </c>
      <c r="E6873" s="275">
        <v>100</v>
      </c>
      <c r="F6873" s="275" t="s">
        <v>458</v>
      </c>
      <c r="G6873" s="275">
        <v>1</v>
      </c>
      <c r="H6873" s="275">
        <f>Animation!L111</f>
        <v>10</v>
      </c>
      <c r="I6873" s="275" t="s">
        <v>9310</v>
      </c>
      <c r="J6873" s="275">
        <f t="shared" si="102"/>
        <v>10</v>
      </c>
      <c r="K6873" s="277"/>
    </row>
    <row r="6874" spans="1:11" x14ac:dyDescent="0.15">
      <c r="A6874" s="274">
        <v>6873</v>
      </c>
      <c r="B6874" s="275" t="s">
        <v>8191</v>
      </c>
      <c r="C6874" s="275" t="s">
        <v>5812</v>
      </c>
      <c r="D6874" s="275">
        <v>0</v>
      </c>
      <c r="E6874" s="275">
        <v>100</v>
      </c>
      <c r="F6874" s="275" t="s">
        <v>458</v>
      </c>
      <c r="G6874" s="275">
        <v>1</v>
      </c>
      <c r="H6874" s="275">
        <f>Animation!L112</f>
        <v>10</v>
      </c>
      <c r="I6874" s="275" t="s">
        <v>9311</v>
      </c>
      <c r="J6874" s="275">
        <f t="shared" si="102"/>
        <v>10</v>
      </c>
      <c r="K6874" s="277"/>
    </row>
    <row r="6875" spans="1:11" x14ac:dyDescent="0.15">
      <c r="A6875" s="274">
        <v>6874</v>
      </c>
      <c r="B6875" s="275" t="s">
        <v>8192</v>
      </c>
      <c r="C6875" s="275" t="s">
        <v>5812</v>
      </c>
      <c r="D6875" s="275">
        <v>0</v>
      </c>
      <c r="E6875" s="275">
        <v>100</v>
      </c>
      <c r="F6875" s="275" t="s">
        <v>458</v>
      </c>
      <c r="G6875" s="275">
        <v>1</v>
      </c>
      <c r="H6875" s="275">
        <f>Animation!L113</f>
        <v>10</v>
      </c>
      <c r="I6875" s="275" t="s">
        <v>9312</v>
      </c>
      <c r="J6875" s="275">
        <f t="shared" si="102"/>
        <v>10</v>
      </c>
      <c r="K6875" s="277"/>
    </row>
    <row r="6876" spans="1:11" x14ac:dyDescent="0.15">
      <c r="A6876" s="274">
        <v>6875</v>
      </c>
      <c r="B6876" s="275" t="s">
        <v>8193</v>
      </c>
      <c r="C6876" s="275" t="s">
        <v>5812</v>
      </c>
      <c r="D6876" s="275">
        <v>0</v>
      </c>
      <c r="E6876" s="275">
        <v>100</v>
      </c>
      <c r="F6876" s="275" t="s">
        <v>458</v>
      </c>
      <c r="G6876" s="275">
        <v>1</v>
      </c>
      <c r="H6876" s="275">
        <f>Animation!L114</f>
        <v>100</v>
      </c>
      <c r="I6876" s="275" t="s">
        <v>9313</v>
      </c>
      <c r="J6876" s="275">
        <f t="shared" si="102"/>
        <v>100</v>
      </c>
      <c r="K6876" s="277"/>
    </row>
    <row r="6877" spans="1:11" x14ac:dyDescent="0.15">
      <c r="A6877" s="274">
        <v>6876</v>
      </c>
      <c r="B6877" s="275" t="s">
        <v>8194</v>
      </c>
      <c r="C6877" s="275" t="s">
        <v>5812</v>
      </c>
      <c r="D6877" s="275">
        <v>0</v>
      </c>
      <c r="E6877" s="275">
        <v>100</v>
      </c>
      <c r="F6877" s="275" t="s">
        <v>458</v>
      </c>
      <c r="G6877" s="275">
        <v>1</v>
      </c>
      <c r="H6877" s="275">
        <f>Animation!M103</f>
        <v>10</v>
      </c>
      <c r="I6877" s="275" t="s">
        <v>9314</v>
      </c>
      <c r="J6877" s="275">
        <f t="shared" si="102"/>
        <v>10</v>
      </c>
      <c r="K6877" s="277"/>
    </row>
    <row r="6878" spans="1:11" x14ac:dyDescent="0.15">
      <c r="A6878" s="274">
        <v>6877</v>
      </c>
      <c r="B6878" s="275" t="s">
        <v>8195</v>
      </c>
      <c r="C6878" s="275" t="s">
        <v>5812</v>
      </c>
      <c r="D6878" s="275">
        <v>0</v>
      </c>
      <c r="E6878" s="275">
        <v>100</v>
      </c>
      <c r="F6878" s="275" t="s">
        <v>458</v>
      </c>
      <c r="G6878" s="275">
        <v>1</v>
      </c>
      <c r="H6878" s="275">
        <f>Animation!M104</f>
        <v>10</v>
      </c>
      <c r="I6878" s="275" t="s">
        <v>9315</v>
      </c>
      <c r="J6878" s="275">
        <f t="shared" si="102"/>
        <v>10</v>
      </c>
      <c r="K6878" s="277"/>
    </row>
    <row r="6879" spans="1:11" x14ac:dyDescent="0.15">
      <c r="A6879" s="274">
        <v>6878</v>
      </c>
      <c r="B6879" s="275" t="s">
        <v>8196</v>
      </c>
      <c r="C6879" s="275" t="s">
        <v>5812</v>
      </c>
      <c r="D6879" s="275">
        <v>0</v>
      </c>
      <c r="E6879" s="275">
        <v>100</v>
      </c>
      <c r="F6879" s="275" t="s">
        <v>458</v>
      </c>
      <c r="G6879" s="275">
        <v>1</v>
      </c>
      <c r="H6879" s="275">
        <f>Animation!M105</f>
        <v>10</v>
      </c>
      <c r="I6879" s="275" t="s">
        <v>9316</v>
      </c>
      <c r="J6879" s="275">
        <f t="shared" si="102"/>
        <v>10</v>
      </c>
      <c r="K6879" s="277"/>
    </row>
    <row r="6880" spans="1:11" x14ac:dyDescent="0.15">
      <c r="A6880" s="274">
        <v>6879</v>
      </c>
      <c r="B6880" s="275" t="s">
        <v>8197</v>
      </c>
      <c r="C6880" s="275" t="s">
        <v>5812</v>
      </c>
      <c r="D6880" s="275">
        <v>0</v>
      </c>
      <c r="E6880" s="275">
        <v>100</v>
      </c>
      <c r="F6880" s="275" t="s">
        <v>458</v>
      </c>
      <c r="G6880" s="275">
        <v>1</v>
      </c>
      <c r="H6880" s="275">
        <f>Animation!M106</f>
        <v>10</v>
      </c>
      <c r="I6880" s="275" t="s">
        <v>9317</v>
      </c>
      <c r="J6880" s="275">
        <f t="shared" si="102"/>
        <v>10</v>
      </c>
      <c r="K6880" s="277"/>
    </row>
    <row r="6881" spans="1:11" x14ac:dyDescent="0.15">
      <c r="A6881" s="274">
        <v>6880</v>
      </c>
      <c r="B6881" s="275" t="s">
        <v>8198</v>
      </c>
      <c r="C6881" s="275" t="s">
        <v>5812</v>
      </c>
      <c r="D6881" s="275">
        <v>0</v>
      </c>
      <c r="E6881" s="275">
        <v>100</v>
      </c>
      <c r="F6881" s="275" t="s">
        <v>458</v>
      </c>
      <c r="G6881" s="275">
        <v>1</v>
      </c>
      <c r="H6881" s="275">
        <f>Animation!M107</f>
        <v>10</v>
      </c>
      <c r="I6881" s="275" t="s">
        <v>9318</v>
      </c>
      <c r="J6881" s="275">
        <f t="shared" si="102"/>
        <v>10</v>
      </c>
      <c r="K6881" s="277"/>
    </row>
    <row r="6882" spans="1:11" x14ac:dyDescent="0.15">
      <c r="A6882" s="274">
        <v>6881</v>
      </c>
      <c r="B6882" s="275" t="s">
        <v>8199</v>
      </c>
      <c r="C6882" s="275" t="s">
        <v>5812</v>
      </c>
      <c r="D6882" s="275">
        <v>0</v>
      </c>
      <c r="E6882" s="275">
        <v>100</v>
      </c>
      <c r="F6882" s="275" t="s">
        <v>458</v>
      </c>
      <c r="G6882" s="275">
        <v>1</v>
      </c>
      <c r="H6882" s="275">
        <f>Animation!M108</f>
        <v>10</v>
      </c>
      <c r="I6882" s="275" t="s">
        <v>9319</v>
      </c>
      <c r="J6882" s="275">
        <f t="shared" si="102"/>
        <v>10</v>
      </c>
      <c r="K6882" s="277"/>
    </row>
    <row r="6883" spans="1:11" x14ac:dyDescent="0.15">
      <c r="A6883" s="274">
        <v>6882</v>
      </c>
      <c r="B6883" s="275" t="s">
        <v>8200</v>
      </c>
      <c r="C6883" s="275" t="s">
        <v>5812</v>
      </c>
      <c r="D6883" s="275">
        <v>0</v>
      </c>
      <c r="E6883" s="275">
        <v>100</v>
      </c>
      <c r="F6883" s="275" t="s">
        <v>458</v>
      </c>
      <c r="G6883" s="275">
        <v>1</v>
      </c>
      <c r="H6883" s="275">
        <f>Animation!M109</f>
        <v>10</v>
      </c>
      <c r="I6883" s="275" t="s">
        <v>9320</v>
      </c>
      <c r="J6883" s="275">
        <f t="shared" si="102"/>
        <v>10</v>
      </c>
      <c r="K6883" s="277"/>
    </row>
    <row r="6884" spans="1:11" x14ac:dyDescent="0.15">
      <c r="A6884" s="274">
        <v>6883</v>
      </c>
      <c r="B6884" s="275" t="s">
        <v>8201</v>
      </c>
      <c r="C6884" s="275" t="s">
        <v>5812</v>
      </c>
      <c r="D6884" s="275">
        <v>0</v>
      </c>
      <c r="E6884" s="275">
        <v>100</v>
      </c>
      <c r="F6884" s="275" t="s">
        <v>458</v>
      </c>
      <c r="G6884" s="275">
        <v>1</v>
      </c>
      <c r="H6884" s="275">
        <f>Animation!M110</f>
        <v>10</v>
      </c>
      <c r="I6884" s="275" t="s">
        <v>9321</v>
      </c>
      <c r="J6884" s="275">
        <f t="shared" si="102"/>
        <v>10</v>
      </c>
      <c r="K6884" s="277"/>
    </row>
    <row r="6885" spans="1:11" x14ac:dyDescent="0.15">
      <c r="A6885" s="274">
        <v>6884</v>
      </c>
      <c r="B6885" s="275" t="s">
        <v>8202</v>
      </c>
      <c r="C6885" s="275" t="s">
        <v>5812</v>
      </c>
      <c r="D6885" s="275">
        <v>0</v>
      </c>
      <c r="E6885" s="275">
        <v>100</v>
      </c>
      <c r="F6885" s="275" t="s">
        <v>458</v>
      </c>
      <c r="G6885" s="275">
        <v>1</v>
      </c>
      <c r="H6885" s="275">
        <f>Animation!M111</f>
        <v>10</v>
      </c>
      <c r="I6885" s="275" t="s">
        <v>9322</v>
      </c>
      <c r="J6885" s="275">
        <f t="shared" si="102"/>
        <v>10</v>
      </c>
      <c r="K6885" s="277"/>
    </row>
    <row r="6886" spans="1:11" x14ac:dyDescent="0.15">
      <c r="A6886" s="274">
        <v>6885</v>
      </c>
      <c r="B6886" s="275" t="s">
        <v>8203</v>
      </c>
      <c r="C6886" s="275" t="s">
        <v>5812</v>
      </c>
      <c r="D6886" s="275">
        <v>0</v>
      </c>
      <c r="E6886" s="275">
        <v>100</v>
      </c>
      <c r="F6886" s="275" t="s">
        <v>458</v>
      </c>
      <c r="G6886" s="275">
        <v>1</v>
      </c>
      <c r="H6886" s="275">
        <f>Animation!M112</f>
        <v>10</v>
      </c>
      <c r="I6886" s="275" t="s">
        <v>9323</v>
      </c>
      <c r="J6886" s="275">
        <f t="shared" si="102"/>
        <v>10</v>
      </c>
      <c r="K6886" s="277"/>
    </row>
    <row r="6887" spans="1:11" x14ac:dyDescent="0.15">
      <c r="A6887" s="274">
        <v>6886</v>
      </c>
      <c r="B6887" s="275" t="s">
        <v>8204</v>
      </c>
      <c r="C6887" s="275" t="s">
        <v>5812</v>
      </c>
      <c r="D6887" s="275">
        <v>0</v>
      </c>
      <c r="E6887" s="275">
        <v>100</v>
      </c>
      <c r="F6887" s="275" t="s">
        <v>458</v>
      </c>
      <c r="G6887" s="275">
        <v>1</v>
      </c>
      <c r="H6887" s="275">
        <f>Animation!M113</f>
        <v>10</v>
      </c>
      <c r="I6887" s="275" t="s">
        <v>9324</v>
      </c>
      <c r="J6887" s="275">
        <f t="shared" si="102"/>
        <v>10</v>
      </c>
      <c r="K6887" s="277"/>
    </row>
    <row r="6888" spans="1:11" x14ac:dyDescent="0.15">
      <c r="A6888" s="274">
        <v>6887</v>
      </c>
      <c r="B6888" s="275" t="s">
        <v>8205</v>
      </c>
      <c r="C6888" s="275" t="s">
        <v>5812</v>
      </c>
      <c r="D6888" s="275">
        <v>0</v>
      </c>
      <c r="E6888" s="275">
        <v>100</v>
      </c>
      <c r="F6888" s="275" t="s">
        <v>458</v>
      </c>
      <c r="G6888" s="275">
        <v>1</v>
      </c>
      <c r="H6888" s="275">
        <f>Animation!M114</f>
        <v>80</v>
      </c>
      <c r="I6888" s="275" t="s">
        <v>9325</v>
      </c>
      <c r="J6888" s="275">
        <f t="shared" si="102"/>
        <v>80</v>
      </c>
      <c r="K6888" s="277"/>
    </row>
    <row r="6889" spans="1:11" x14ac:dyDescent="0.15">
      <c r="A6889" s="274">
        <v>6888</v>
      </c>
      <c r="B6889" s="275" t="s">
        <v>8206</v>
      </c>
      <c r="C6889" s="275" t="s">
        <v>5812</v>
      </c>
      <c r="D6889" s="275">
        <v>0</v>
      </c>
      <c r="E6889" s="275">
        <v>100</v>
      </c>
      <c r="F6889" s="275" t="s">
        <v>458</v>
      </c>
      <c r="G6889" s="275">
        <v>1</v>
      </c>
      <c r="H6889" s="275">
        <f>Animation!N103</f>
        <v>20</v>
      </c>
      <c r="I6889" s="275" t="s">
        <v>9326</v>
      </c>
      <c r="J6889" s="275">
        <f t="shared" si="102"/>
        <v>20</v>
      </c>
      <c r="K6889" s="277"/>
    </row>
    <row r="6890" spans="1:11" x14ac:dyDescent="0.15">
      <c r="A6890" s="274">
        <v>6889</v>
      </c>
      <c r="B6890" s="275" t="s">
        <v>8207</v>
      </c>
      <c r="C6890" s="275" t="s">
        <v>5812</v>
      </c>
      <c r="D6890" s="275">
        <v>0</v>
      </c>
      <c r="E6890" s="275">
        <v>100</v>
      </c>
      <c r="F6890" s="275" t="s">
        <v>458</v>
      </c>
      <c r="G6890" s="275">
        <v>1</v>
      </c>
      <c r="H6890" s="275">
        <f>Animation!N104</f>
        <v>20</v>
      </c>
      <c r="I6890" s="275" t="s">
        <v>9327</v>
      </c>
      <c r="J6890" s="275">
        <f t="shared" si="102"/>
        <v>20</v>
      </c>
      <c r="K6890" s="277"/>
    </row>
    <row r="6891" spans="1:11" x14ac:dyDescent="0.15">
      <c r="A6891" s="274">
        <v>6890</v>
      </c>
      <c r="B6891" s="275" t="s">
        <v>8208</v>
      </c>
      <c r="C6891" s="275" t="s">
        <v>5812</v>
      </c>
      <c r="D6891" s="275">
        <v>0</v>
      </c>
      <c r="E6891" s="275">
        <v>100</v>
      </c>
      <c r="F6891" s="275" t="s">
        <v>458</v>
      </c>
      <c r="G6891" s="275">
        <v>1</v>
      </c>
      <c r="H6891" s="275">
        <f>Animation!N105</f>
        <v>20</v>
      </c>
      <c r="I6891" s="275" t="s">
        <v>9328</v>
      </c>
      <c r="J6891" s="275">
        <f t="shared" si="102"/>
        <v>20</v>
      </c>
      <c r="K6891" s="277"/>
    </row>
    <row r="6892" spans="1:11" x14ac:dyDescent="0.15">
      <c r="A6892" s="274">
        <v>6891</v>
      </c>
      <c r="B6892" s="275" t="s">
        <v>8209</v>
      </c>
      <c r="C6892" s="275" t="s">
        <v>5812</v>
      </c>
      <c r="D6892" s="275">
        <v>0</v>
      </c>
      <c r="E6892" s="275">
        <v>100</v>
      </c>
      <c r="F6892" s="275" t="s">
        <v>458</v>
      </c>
      <c r="G6892" s="275">
        <v>1</v>
      </c>
      <c r="H6892" s="275">
        <f>Animation!N106</f>
        <v>20</v>
      </c>
      <c r="I6892" s="275" t="s">
        <v>9329</v>
      </c>
      <c r="J6892" s="275">
        <f t="shared" si="102"/>
        <v>20</v>
      </c>
      <c r="K6892" s="277"/>
    </row>
    <row r="6893" spans="1:11" x14ac:dyDescent="0.15">
      <c r="A6893" s="274">
        <v>6892</v>
      </c>
      <c r="B6893" s="275" t="s">
        <v>8210</v>
      </c>
      <c r="C6893" s="275" t="s">
        <v>5812</v>
      </c>
      <c r="D6893" s="275">
        <v>0</v>
      </c>
      <c r="E6893" s="275">
        <v>100</v>
      </c>
      <c r="F6893" s="275" t="s">
        <v>458</v>
      </c>
      <c r="G6893" s="275">
        <v>1</v>
      </c>
      <c r="H6893" s="275">
        <f>Animation!N107</f>
        <v>20</v>
      </c>
      <c r="I6893" s="275" t="s">
        <v>9330</v>
      </c>
      <c r="J6893" s="275">
        <f t="shared" si="102"/>
        <v>20</v>
      </c>
      <c r="K6893" s="277"/>
    </row>
    <row r="6894" spans="1:11" x14ac:dyDescent="0.15">
      <c r="A6894" s="274">
        <v>6893</v>
      </c>
      <c r="B6894" s="275" t="s">
        <v>8211</v>
      </c>
      <c r="C6894" s="275" t="s">
        <v>5812</v>
      </c>
      <c r="D6894" s="275">
        <v>0</v>
      </c>
      <c r="E6894" s="275">
        <v>100</v>
      </c>
      <c r="F6894" s="275" t="s">
        <v>458</v>
      </c>
      <c r="G6894" s="275">
        <v>1</v>
      </c>
      <c r="H6894" s="275">
        <f>Animation!N108</f>
        <v>20</v>
      </c>
      <c r="I6894" s="275" t="s">
        <v>9331</v>
      </c>
      <c r="J6894" s="275">
        <f t="shared" si="102"/>
        <v>20</v>
      </c>
      <c r="K6894" s="277"/>
    </row>
    <row r="6895" spans="1:11" x14ac:dyDescent="0.15">
      <c r="A6895" s="274">
        <v>6894</v>
      </c>
      <c r="B6895" s="275" t="s">
        <v>8212</v>
      </c>
      <c r="C6895" s="275" t="s">
        <v>5812</v>
      </c>
      <c r="D6895" s="275">
        <v>0</v>
      </c>
      <c r="E6895" s="275">
        <v>100</v>
      </c>
      <c r="F6895" s="275" t="s">
        <v>458</v>
      </c>
      <c r="G6895" s="275">
        <v>1</v>
      </c>
      <c r="H6895" s="275">
        <f>Animation!N109</f>
        <v>20</v>
      </c>
      <c r="I6895" s="275" t="s">
        <v>9332</v>
      </c>
      <c r="J6895" s="275">
        <f t="shared" si="102"/>
        <v>20</v>
      </c>
      <c r="K6895" s="277"/>
    </row>
    <row r="6896" spans="1:11" x14ac:dyDescent="0.15">
      <c r="A6896" s="274">
        <v>6895</v>
      </c>
      <c r="B6896" s="275" t="s">
        <v>8213</v>
      </c>
      <c r="C6896" s="275" t="s">
        <v>5812</v>
      </c>
      <c r="D6896" s="275">
        <v>0</v>
      </c>
      <c r="E6896" s="275">
        <v>100</v>
      </c>
      <c r="F6896" s="275" t="s">
        <v>458</v>
      </c>
      <c r="G6896" s="275">
        <v>1</v>
      </c>
      <c r="H6896" s="275">
        <f>Animation!N110</f>
        <v>20</v>
      </c>
      <c r="I6896" s="275" t="s">
        <v>9333</v>
      </c>
      <c r="J6896" s="275">
        <f t="shared" si="102"/>
        <v>20</v>
      </c>
      <c r="K6896" s="277"/>
    </row>
    <row r="6897" spans="1:11" x14ac:dyDescent="0.15">
      <c r="A6897" s="274">
        <v>6896</v>
      </c>
      <c r="B6897" s="275" t="s">
        <v>8214</v>
      </c>
      <c r="C6897" s="275" t="s">
        <v>5812</v>
      </c>
      <c r="D6897" s="275">
        <v>0</v>
      </c>
      <c r="E6897" s="275">
        <v>100</v>
      </c>
      <c r="F6897" s="275" t="s">
        <v>458</v>
      </c>
      <c r="G6897" s="275">
        <v>1</v>
      </c>
      <c r="H6897" s="275">
        <f>Animation!N111</f>
        <v>20</v>
      </c>
      <c r="I6897" s="275" t="s">
        <v>9334</v>
      </c>
      <c r="J6897" s="275">
        <f t="shared" si="102"/>
        <v>20</v>
      </c>
      <c r="K6897" s="277"/>
    </row>
    <row r="6898" spans="1:11" x14ac:dyDescent="0.15">
      <c r="A6898" s="274">
        <v>6897</v>
      </c>
      <c r="B6898" s="275" t="s">
        <v>8215</v>
      </c>
      <c r="C6898" s="275" t="s">
        <v>5812</v>
      </c>
      <c r="D6898" s="275">
        <v>0</v>
      </c>
      <c r="E6898" s="275">
        <v>100</v>
      </c>
      <c r="F6898" s="275" t="s">
        <v>458</v>
      </c>
      <c r="G6898" s="275">
        <v>1</v>
      </c>
      <c r="H6898" s="275">
        <f>Animation!N112</f>
        <v>20</v>
      </c>
      <c r="I6898" s="275" t="s">
        <v>9335</v>
      </c>
      <c r="J6898" s="275">
        <f t="shared" si="102"/>
        <v>20</v>
      </c>
      <c r="K6898" s="277"/>
    </row>
    <row r="6899" spans="1:11" x14ac:dyDescent="0.15">
      <c r="A6899" s="274">
        <v>6898</v>
      </c>
      <c r="B6899" s="275" t="s">
        <v>8216</v>
      </c>
      <c r="C6899" s="275" t="s">
        <v>5812</v>
      </c>
      <c r="D6899" s="275">
        <v>0</v>
      </c>
      <c r="E6899" s="275">
        <v>100</v>
      </c>
      <c r="F6899" s="275" t="s">
        <v>458</v>
      </c>
      <c r="G6899" s="275">
        <v>1</v>
      </c>
      <c r="H6899" s="275">
        <f>Animation!N113</f>
        <v>20</v>
      </c>
      <c r="I6899" s="275" t="s">
        <v>9336</v>
      </c>
      <c r="J6899" s="275">
        <f t="shared" si="102"/>
        <v>20</v>
      </c>
      <c r="K6899" s="277"/>
    </row>
    <row r="6900" spans="1:11" x14ac:dyDescent="0.15">
      <c r="A6900" s="274">
        <v>6899</v>
      </c>
      <c r="B6900" s="275" t="s">
        <v>8217</v>
      </c>
      <c r="C6900" s="275" t="s">
        <v>5812</v>
      </c>
      <c r="D6900" s="275">
        <v>0</v>
      </c>
      <c r="E6900" s="275">
        <v>100</v>
      </c>
      <c r="F6900" s="275" t="s">
        <v>458</v>
      </c>
      <c r="G6900" s="275">
        <v>1</v>
      </c>
      <c r="H6900" s="275">
        <f>Animation!N114</f>
        <v>70</v>
      </c>
      <c r="I6900" s="275" t="s">
        <v>9337</v>
      </c>
      <c r="J6900" s="275">
        <f t="shared" ref="J6900:J6948" si="103">H6900</f>
        <v>70</v>
      </c>
      <c r="K6900" s="277"/>
    </row>
    <row r="6901" spans="1:11" x14ac:dyDescent="0.15">
      <c r="A6901" s="274">
        <v>6900</v>
      </c>
      <c r="B6901" s="275" t="s">
        <v>8218</v>
      </c>
      <c r="C6901" s="275" t="s">
        <v>5812</v>
      </c>
      <c r="D6901" s="275">
        <v>0</v>
      </c>
      <c r="E6901" s="275">
        <v>100</v>
      </c>
      <c r="F6901" s="275" t="s">
        <v>458</v>
      </c>
      <c r="G6901" s="275">
        <v>1</v>
      </c>
      <c r="H6901" s="275">
        <f>Animation!O103</f>
        <v>30</v>
      </c>
      <c r="I6901" s="275" t="s">
        <v>9338</v>
      </c>
      <c r="J6901" s="275">
        <f t="shared" si="103"/>
        <v>30</v>
      </c>
      <c r="K6901" s="277"/>
    </row>
    <row r="6902" spans="1:11" x14ac:dyDescent="0.15">
      <c r="A6902" s="274">
        <v>6901</v>
      </c>
      <c r="B6902" s="275" t="s">
        <v>8219</v>
      </c>
      <c r="C6902" s="275" t="s">
        <v>5812</v>
      </c>
      <c r="D6902" s="275">
        <v>0</v>
      </c>
      <c r="E6902" s="275">
        <v>100</v>
      </c>
      <c r="F6902" s="275" t="s">
        <v>458</v>
      </c>
      <c r="G6902" s="275">
        <v>1</v>
      </c>
      <c r="H6902" s="275">
        <f>Animation!O104</f>
        <v>30</v>
      </c>
      <c r="I6902" s="275" t="s">
        <v>9339</v>
      </c>
      <c r="J6902" s="275">
        <f t="shared" si="103"/>
        <v>30</v>
      </c>
      <c r="K6902" s="277"/>
    </row>
    <row r="6903" spans="1:11" x14ac:dyDescent="0.15">
      <c r="A6903" s="274">
        <v>6902</v>
      </c>
      <c r="B6903" s="275" t="s">
        <v>8220</v>
      </c>
      <c r="C6903" s="275" t="s">
        <v>5812</v>
      </c>
      <c r="D6903" s="275">
        <v>0</v>
      </c>
      <c r="E6903" s="275">
        <v>100</v>
      </c>
      <c r="F6903" s="275" t="s">
        <v>458</v>
      </c>
      <c r="G6903" s="275">
        <v>1</v>
      </c>
      <c r="H6903" s="275">
        <f>Animation!O105</f>
        <v>30</v>
      </c>
      <c r="I6903" s="275" t="s">
        <v>9340</v>
      </c>
      <c r="J6903" s="275">
        <f t="shared" si="103"/>
        <v>30</v>
      </c>
      <c r="K6903" s="277"/>
    </row>
    <row r="6904" spans="1:11" x14ac:dyDescent="0.15">
      <c r="A6904" s="274">
        <v>6903</v>
      </c>
      <c r="B6904" s="275" t="s">
        <v>8221</v>
      </c>
      <c r="C6904" s="275" t="s">
        <v>5812</v>
      </c>
      <c r="D6904" s="275">
        <v>0</v>
      </c>
      <c r="E6904" s="275">
        <v>100</v>
      </c>
      <c r="F6904" s="275" t="s">
        <v>458</v>
      </c>
      <c r="G6904" s="275">
        <v>1</v>
      </c>
      <c r="H6904" s="275">
        <f>Animation!O106</f>
        <v>30</v>
      </c>
      <c r="I6904" s="275" t="s">
        <v>9341</v>
      </c>
      <c r="J6904" s="275">
        <f t="shared" si="103"/>
        <v>30</v>
      </c>
      <c r="K6904" s="277"/>
    </row>
    <row r="6905" spans="1:11" x14ac:dyDescent="0.15">
      <c r="A6905" s="274">
        <v>6904</v>
      </c>
      <c r="B6905" s="275" t="s">
        <v>8222</v>
      </c>
      <c r="C6905" s="275" t="s">
        <v>5812</v>
      </c>
      <c r="D6905" s="275">
        <v>0</v>
      </c>
      <c r="E6905" s="275">
        <v>100</v>
      </c>
      <c r="F6905" s="275" t="s">
        <v>458</v>
      </c>
      <c r="G6905" s="275">
        <v>1</v>
      </c>
      <c r="H6905" s="275">
        <f>Animation!O107</f>
        <v>30</v>
      </c>
      <c r="I6905" s="275" t="s">
        <v>9342</v>
      </c>
      <c r="J6905" s="275">
        <f t="shared" si="103"/>
        <v>30</v>
      </c>
      <c r="K6905" s="277"/>
    </row>
    <row r="6906" spans="1:11" x14ac:dyDescent="0.15">
      <c r="A6906" s="274">
        <v>6905</v>
      </c>
      <c r="B6906" s="275" t="s">
        <v>8223</v>
      </c>
      <c r="C6906" s="275" t="s">
        <v>5812</v>
      </c>
      <c r="D6906" s="275">
        <v>0</v>
      </c>
      <c r="E6906" s="275">
        <v>100</v>
      </c>
      <c r="F6906" s="275" t="s">
        <v>458</v>
      </c>
      <c r="G6906" s="275">
        <v>1</v>
      </c>
      <c r="H6906" s="275">
        <f>Animation!O108</f>
        <v>30</v>
      </c>
      <c r="I6906" s="275" t="s">
        <v>9343</v>
      </c>
      <c r="J6906" s="275">
        <f t="shared" si="103"/>
        <v>30</v>
      </c>
      <c r="K6906" s="277"/>
    </row>
    <row r="6907" spans="1:11" x14ac:dyDescent="0.15">
      <c r="A6907" s="274">
        <v>6906</v>
      </c>
      <c r="B6907" s="275" t="s">
        <v>8224</v>
      </c>
      <c r="C6907" s="275" t="s">
        <v>5812</v>
      </c>
      <c r="D6907" s="275">
        <v>0</v>
      </c>
      <c r="E6907" s="275">
        <v>100</v>
      </c>
      <c r="F6907" s="275" t="s">
        <v>458</v>
      </c>
      <c r="G6907" s="275">
        <v>1</v>
      </c>
      <c r="H6907" s="275">
        <f>Animation!O109</f>
        <v>30</v>
      </c>
      <c r="I6907" s="275" t="s">
        <v>9344</v>
      </c>
      <c r="J6907" s="275">
        <f t="shared" si="103"/>
        <v>30</v>
      </c>
      <c r="K6907" s="277"/>
    </row>
    <row r="6908" spans="1:11" x14ac:dyDescent="0.15">
      <c r="A6908" s="274">
        <v>6907</v>
      </c>
      <c r="B6908" s="275" t="s">
        <v>8225</v>
      </c>
      <c r="C6908" s="275" t="s">
        <v>5812</v>
      </c>
      <c r="D6908" s="275">
        <v>0</v>
      </c>
      <c r="E6908" s="275">
        <v>100</v>
      </c>
      <c r="F6908" s="275" t="s">
        <v>458</v>
      </c>
      <c r="G6908" s="275">
        <v>1</v>
      </c>
      <c r="H6908" s="275">
        <f>Animation!O110</f>
        <v>30</v>
      </c>
      <c r="I6908" s="275" t="s">
        <v>9345</v>
      </c>
      <c r="J6908" s="275">
        <f t="shared" si="103"/>
        <v>30</v>
      </c>
      <c r="K6908" s="277"/>
    </row>
    <row r="6909" spans="1:11" x14ac:dyDescent="0.15">
      <c r="A6909" s="274">
        <v>6908</v>
      </c>
      <c r="B6909" s="275" t="s">
        <v>8226</v>
      </c>
      <c r="C6909" s="275" t="s">
        <v>5812</v>
      </c>
      <c r="D6909" s="275">
        <v>0</v>
      </c>
      <c r="E6909" s="275">
        <v>100</v>
      </c>
      <c r="F6909" s="275" t="s">
        <v>458</v>
      </c>
      <c r="G6909" s="275">
        <v>1</v>
      </c>
      <c r="H6909" s="275">
        <f>Animation!O111</f>
        <v>30</v>
      </c>
      <c r="I6909" s="275" t="s">
        <v>9346</v>
      </c>
      <c r="J6909" s="275">
        <f t="shared" si="103"/>
        <v>30</v>
      </c>
      <c r="K6909" s="277"/>
    </row>
    <row r="6910" spans="1:11" x14ac:dyDescent="0.15">
      <c r="A6910" s="274">
        <v>6909</v>
      </c>
      <c r="B6910" s="275" t="s">
        <v>8227</v>
      </c>
      <c r="C6910" s="275" t="s">
        <v>5812</v>
      </c>
      <c r="D6910" s="275">
        <v>0</v>
      </c>
      <c r="E6910" s="275">
        <v>100</v>
      </c>
      <c r="F6910" s="275" t="s">
        <v>458</v>
      </c>
      <c r="G6910" s="275">
        <v>1</v>
      </c>
      <c r="H6910" s="275">
        <f>Animation!O112</f>
        <v>30</v>
      </c>
      <c r="I6910" s="275" t="s">
        <v>9347</v>
      </c>
      <c r="J6910" s="275">
        <f t="shared" si="103"/>
        <v>30</v>
      </c>
      <c r="K6910" s="277"/>
    </row>
    <row r="6911" spans="1:11" x14ac:dyDescent="0.15">
      <c r="A6911" s="274">
        <v>6910</v>
      </c>
      <c r="B6911" s="275" t="s">
        <v>8228</v>
      </c>
      <c r="C6911" s="275" t="s">
        <v>5812</v>
      </c>
      <c r="D6911" s="275">
        <v>0</v>
      </c>
      <c r="E6911" s="275">
        <v>100</v>
      </c>
      <c r="F6911" s="275" t="s">
        <v>458</v>
      </c>
      <c r="G6911" s="275">
        <v>1</v>
      </c>
      <c r="H6911" s="275">
        <f>Animation!O113</f>
        <v>30</v>
      </c>
      <c r="I6911" s="275" t="s">
        <v>9348</v>
      </c>
      <c r="J6911" s="275">
        <f t="shared" si="103"/>
        <v>30</v>
      </c>
      <c r="K6911" s="277"/>
    </row>
    <row r="6912" spans="1:11" x14ac:dyDescent="0.15">
      <c r="A6912" s="274">
        <v>6911</v>
      </c>
      <c r="B6912" s="275" t="s">
        <v>8229</v>
      </c>
      <c r="C6912" s="275" t="s">
        <v>5812</v>
      </c>
      <c r="D6912" s="275">
        <v>0</v>
      </c>
      <c r="E6912" s="275">
        <v>100</v>
      </c>
      <c r="F6912" s="275" t="s">
        <v>458</v>
      </c>
      <c r="G6912" s="275">
        <v>1</v>
      </c>
      <c r="H6912" s="275">
        <f>Animation!O114</f>
        <v>60</v>
      </c>
      <c r="I6912" s="275" t="s">
        <v>9349</v>
      </c>
      <c r="J6912" s="275">
        <f t="shared" si="103"/>
        <v>60</v>
      </c>
      <c r="K6912" s="277"/>
    </row>
    <row r="6913" spans="1:11" x14ac:dyDescent="0.15">
      <c r="A6913" s="274">
        <v>6912</v>
      </c>
      <c r="B6913" s="275" t="s">
        <v>8230</v>
      </c>
      <c r="C6913" s="275" t="s">
        <v>5812</v>
      </c>
      <c r="D6913" s="275">
        <v>0</v>
      </c>
      <c r="E6913" s="275">
        <v>100</v>
      </c>
      <c r="F6913" s="275" t="s">
        <v>458</v>
      </c>
      <c r="G6913" s="275">
        <v>1</v>
      </c>
      <c r="H6913" s="275">
        <f>Animation!P103</f>
        <v>40</v>
      </c>
      <c r="I6913" s="275" t="s">
        <v>9350</v>
      </c>
      <c r="J6913" s="275">
        <f t="shared" si="103"/>
        <v>40</v>
      </c>
      <c r="K6913" s="277"/>
    </row>
    <row r="6914" spans="1:11" x14ac:dyDescent="0.15">
      <c r="A6914" s="274">
        <v>6913</v>
      </c>
      <c r="B6914" s="275" t="s">
        <v>8231</v>
      </c>
      <c r="C6914" s="275" t="s">
        <v>5812</v>
      </c>
      <c r="D6914" s="275">
        <v>0</v>
      </c>
      <c r="E6914" s="275">
        <v>100</v>
      </c>
      <c r="F6914" s="275" t="s">
        <v>458</v>
      </c>
      <c r="G6914" s="275">
        <v>1</v>
      </c>
      <c r="H6914" s="275">
        <f>Animation!P104</f>
        <v>40</v>
      </c>
      <c r="I6914" s="275" t="s">
        <v>9351</v>
      </c>
      <c r="J6914" s="275">
        <f t="shared" si="103"/>
        <v>40</v>
      </c>
      <c r="K6914" s="277"/>
    </row>
    <row r="6915" spans="1:11" x14ac:dyDescent="0.15">
      <c r="A6915" s="274">
        <v>6914</v>
      </c>
      <c r="B6915" s="275" t="s">
        <v>8232</v>
      </c>
      <c r="C6915" s="275" t="s">
        <v>5812</v>
      </c>
      <c r="D6915" s="275">
        <v>0</v>
      </c>
      <c r="E6915" s="275">
        <v>100</v>
      </c>
      <c r="F6915" s="275" t="s">
        <v>458</v>
      </c>
      <c r="G6915" s="275">
        <v>1</v>
      </c>
      <c r="H6915" s="275">
        <f>Animation!P105</f>
        <v>40</v>
      </c>
      <c r="I6915" s="275" t="s">
        <v>9352</v>
      </c>
      <c r="J6915" s="275">
        <f t="shared" si="103"/>
        <v>40</v>
      </c>
      <c r="K6915" s="277"/>
    </row>
    <row r="6916" spans="1:11" x14ac:dyDescent="0.15">
      <c r="A6916" s="274">
        <v>6915</v>
      </c>
      <c r="B6916" s="275" t="s">
        <v>8233</v>
      </c>
      <c r="C6916" s="275" t="s">
        <v>5812</v>
      </c>
      <c r="D6916" s="275">
        <v>0</v>
      </c>
      <c r="E6916" s="275">
        <v>100</v>
      </c>
      <c r="F6916" s="275" t="s">
        <v>458</v>
      </c>
      <c r="G6916" s="275">
        <v>1</v>
      </c>
      <c r="H6916" s="275">
        <f>Animation!P106</f>
        <v>40</v>
      </c>
      <c r="I6916" s="275" t="s">
        <v>9353</v>
      </c>
      <c r="J6916" s="275">
        <f t="shared" si="103"/>
        <v>40</v>
      </c>
      <c r="K6916" s="277"/>
    </row>
    <row r="6917" spans="1:11" x14ac:dyDescent="0.15">
      <c r="A6917" s="274">
        <v>6916</v>
      </c>
      <c r="B6917" s="275" t="s">
        <v>8234</v>
      </c>
      <c r="C6917" s="275" t="s">
        <v>5812</v>
      </c>
      <c r="D6917" s="275">
        <v>0</v>
      </c>
      <c r="E6917" s="275">
        <v>100</v>
      </c>
      <c r="F6917" s="275" t="s">
        <v>458</v>
      </c>
      <c r="G6917" s="275">
        <v>1</v>
      </c>
      <c r="H6917" s="275">
        <f>Animation!P107</f>
        <v>40</v>
      </c>
      <c r="I6917" s="275" t="s">
        <v>9354</v>
      </c>
      <c r="J6917" s="275">
        <f t="shared" si="103"/>
        <v>40</v>
      </c>
      <c r="K6917" s="277"/>
    </row>
    <row r="6918" spans="1:11" x14ac:dyDescent="0.15">
      <c r="A6918" s="274">
        <v>6917</v>
      </c>
      <c r="B6918" s="275" t="s">
        <v>8235</v>
      </c>
      <c r="C6918" s="275" t="s">
        <v>5812</v>
      </c>
      <c r="D6918" s="275">
        <v>0</v>
      </c>
      <c r="E6918" s="275">
        <v>100</v>
      </c>
      <c r="F6918" s="275" t="s">
        <v>458</v>
      </c>
      <c r="G6918" s="275">
        <v>1</v>
      </c>
      <c r="H6918" s="275">
        <f>Animation!P108</f>
        <v>40</v>
      </c>
      <c r="I6918" s="275" t="s">
        <v>9355</v>
      </c>
      <c r="J6918" s="275">
        <f t="shared" si="103"/>
        <v>40</v>
      </c>
      <c r="K6918" s="277"/>
    </row>
    <row r="6919" spans="1:11" x14ac:dyDescent="0.15">
      <c r="A6919" s="274">
        <v>6918</v>
      </c>
      <c r="B6919" s="275" t="s">
        <v>8236</v>
      </c>
      <c r="C6919" s="275" t="s">
        <v>5812</v>
      </c>
      <c r="D6919" s="275">
        <v>0</v>
      </c>
      <c r="E6919" s="275">
        <v>100</v>
      </c>
      <c r="F6919" s="275" t="s">
        <v>458</v>
      </c>
      <c r="G6919" s="275">
        <v>1</v>
      </c>
      <c r="H6919" s="275">
        <f>Animation!P109</f>
        <v>40</v>
      </c>
      <c r="I6919" s="275" t="s">
        <v>9356</v>
      </c>
      <c r="J6919" s="275">
        <f t="shared" si="103"/>
        <v>40</v>
      </c>
      <c r="K6919" s="277"/>
    </row>
    <row r="6920" spans="1:11" x14ac:dyDescent="0.15">
      <c r="A6920" s="274">
        <v>6919</v>
      </c>
      <c r="B6920" s="275" t="s">
        <v>8237</v>
      </c>
      <c r="C6920" s="275" t="s">
        <v>5812</v>
      </c>
      <c r="D6920" s="275">
        <v>0</v>
      </c>
      <c r="E6920" s="275">
        <v>100</v>
      </c>
      <c r="F6920" s="275" t="s">
        <v>458</v>
      </c>
      <c r="G6920" s="275">
        <v>1</v>
      </c>
      <c r="H6920" s="275">
        <f>Animation!P110</f>
        <v>40</v>
      </c>
      <c r="I6920" s="275" t="s">
        <v>9357</v>
      </c>
      <c r="J6920" s="275">
        <f t="shared" si="103"/>
        <v>40</v>
      </c>
      <c r="K6920" s="277"/>
    </row>
    <row r="6921" spans="1:11" x14ac:dyDescent="0.15">
      <c r="A6921" s="274">
        <v>6920</v>
      </c>
      <c r="B6921" s="275" t="s">
        <v>8238</v>
      </c>
      <c r="C6921" s="275" t="s">
        <v>5812</v>
      </c>
      <c r="D6921" s="275">
        <v>0</v>
      </c>
      <c r="E6921" s="275">
        <v>100</v>
      </c>
      <c r="F6921" s="275" t="s">
        <v>458</v>
      </c>
      <c r="G6921" s="275">
        <v>1</v>
      </c>
      <c r="H6921" s="275">
        <f>Animation!P111</f>
        <v>40</v>
      </c>
      <c r="I6921" s="275" t="s">
        <v>9358</v>
      </c>
      <c r="J6921" s="275">
        <f t="shared" si="103"/>
        <v>40</v>
      </c>
      <c r="K6921" s="277"/>
    </row>
    <row r="6922" spans="1:11" x14ac:dyDescent="0.15">
      <c r="A6922" s="274">
        <v>6921</v>
      </c>
      <c r="B6922" s="275" t="s">
        <v>8239</v>
      </c>
      <c r="C6922" s="275" t="s">
        <v>5812</v>
      </c>
      <c r="D6922" s="275">
        <v>0</v>
      </c>
      <c r="E6922" s="275">
        <v>100</v>
      </c>
      <c r="F6922" s="275" t="s">
        <v>458</v>
      </c>
      <c r="G6922" s="275">
        <v>1</v>
      </c>
      <c r="H6922" s="275">
        <f>Animation!P112</f>
        <v>40</v>
      </c>
      <c r="I6922" s="275" t="s">
        <v>9359</v>
      </c>
      <c r="J6922" s="275">
        <f t="shared" si="103"/>
        <v>40</v>
      </c>
      <c r="K6922" s="277"/>
    </row>
    <row r="6923" spans="1:11" x14ac:dyDescent="0.15">
      <c r="A6923" s="274">
        <v>6922</v>
      </c>
      <c r="B6923" s="275" t="s">
        <v>8240</v>
      </c>
      <c r="C6923" s="275" t="s">
        <v>5812</v>
      </c>
      <c r="D6923" s="275">
        <v>0</v>
      </c>
      <c r="E6923" s="275">
        <v>100</v>
      </c>
      <c r="F6923" s="275" t="s">
        <v>458</v>
      </c>
      <c r="G6923" s="275">
        <v>1</v>
      </c>
      <c r="H6923" s="275">
        <f>Animation!P113</f>
        <v>40</v>
      </c>
      <c r="I6923" s="275" t="s">
        <v>9360</v>
      </c>
      <c r="J6923" s="275">
        <f t="shared" si="103"/>
        <v>40</v>
      </c>
      <c r="K6923" s="277"/>
    </row>
    <row r="6924" spans="1:11" x14ac:dyDescent="0.15">
      <c r="A6924" s="274">
        <v>6923</v>
      </c>
      <c r="B6924" s="275" t="s">
        <v>8241</v>
      </c>
      <c r="C6924" s="275" t="s">
        <v>5812</v>
      </c>
      <c r="D6924" s="275">
        <v>0</v>
      </c>
      <c r="E6924" s="275">
        <v>100</v>
      </c>
      <c r="F6924" s="275" t="s">
        <v>458</v>
      </c>
      <c r="G6924" s="275">
        <v>1</v>
      </c>
      <c r="H6924" s="275">
        <f>Animation!P114</f>
        <v>50</v>
      </c>
      <c r="I6924" s="275" t="s">
        <v>9361</v>
      </c>
      <c r="J6924" s="275">
        <f t="shared" si="103"/>
        <v>50</v>
      </c>
      <c r="K6924" s="277"/>
    </row>
    <row r="6925" spans="1:11" x14ac:dyDescent="0.15">
      <c r="A6925" s="274">
        <v>6924</v>
      </c>
      <c r="B6925" s="275" t="s">
        <v>8242</v>
      </c>
      <c r="C6925" s="275" t="s">
        <v>5812</v>
      </c>
      <c r="D6925" s="275">
        <v>0</v>
      </c>
      <c r="E6925" s="275">
        <v>100</v>
      </c>
      <c r="F6925" s="275" t="s">
        <v>458</v>
      </c>
      <c r="G6925" s="275">
        <v>1</v>
      </c>
      <c r="H6925" s="275">
        <f>Animation!Q103</f>
        <v>50</v>
      </c>
      <c r="I6925" s="275" t="s">
        <v>9362</v>
      </c>
      <c r="J6925" s="275">
        <f t="shared" si="103"/>
        <v>50</v>
      </c>
      <c r="K6925" s="277"/>
    </row>
    <row r="6926" spans="1:11" x14ac:dyDescent="0.15">
      <c r="A6926" s="274">
        <v>6925</v>
      </c>
      <c r="B6926" s="275" t="s">
        <v>8243</v>
      </c>
      <c r="C6926" s="275" t="s">
        <v>5812</v>
      </c>
      <c r="D6926" s="275">
        <v>0</v>
      </c>
      <c r="E6926" s="275">
        <v>100</v>
      </c>
      <c r="F6926" s="275" t="s">
        <v>458</v>
      </c>
      <c r="G6926" s="275">
        <v>1</v>
      </c>
      <c r="H6926" s="275">
        <f>Animation!Q104</f>
        <v>50</v>
      </c>
      <c r="I6926" s="275" t="s">
        <v>9363</v>
      </c>
      <c r="J6926" s="275">
        <f t="shared" si="103"/>
        <v>50</v>
      </c>
      <c r="K6926" s="277"/>
    </row>
    <row r="6927" spans="1:11" x14ac:dyDescent="0.15">
      <c r="A6927" s="274">
        <v>6926</v>
      </c>
      <c r="B6927" s="275" t="s">
        <v>8244</v>
      </c>
      <c r="C6927" s="275" t="s">
        <v>5812</v>
      </c>
      <c r="D6927" s="275">
        <v>0</v>
      </c>
      <c r="E6927" s="275">
        <v>100</v>
      </c>
      <c r="F6927" s="275" t="s">
        <v>458</v>
      </c>
      <c r="G6927" s="275">
        <v>1</v>
      </c>
      <c r="H6927" s="275">
        <f>Animation!Q105</f>
        <v>50</v>
      </c>
      <c r="I6927" s="275" t="s">
        <v>9364</v>
      </c>
      <c r="J6927" s="275">
        <f t="shared" si="103"/>
        <v>50</v>
      </c>
      <c r="K6927" s="277"/>
    </row>
    <row r="6928" spans="1:11" x14ac:dyDescent="0.15">
      <c r="A6928" s="274">
        <v>6927</v>
      </c>
      <c r="B6928" s="275" t="s">
        <v>8245</v>
      </c>
      <c r="C6928" s="275" t="s">
        <v>5812</v>
      </c>
      <c r="D6928" s="275">
        <v>0</v>
      </c>
      <c r="E6928" s="275">
        <v>100</v>
      </c>
      <c r="F6928" s="275" t="s">
        <v>458</v>
      </c>
      <c r="G6928" s="275">
        <v>1</v>
      </c>
      <c r="H6928" s="275">
        <f>Animation!Q106</f>
        <v>50</v>
      </c>
      <c r="I6928" s="275" t="s">
        <v>9365</v>
      </c>
      <c r="J6928" s="275">
        <f t="shared" si="103"/>
        <v>50</v>
      </c>
      <c r="K6928" s="277"/>
    </row>
    <row r="6929" spans="1:11" x14ac:dyDescent="0.15">
      <c r="A6929" s="274">
        <v>6928</v>
      </c>
      <c r="B6929" s="275" t="s">
        <v>8246</v>
      </c>
      <c r="C6929" s="275" t="s">
        <v>5812</v>
      </c>
      <c r="D6929" s="275">
        <v>0</v>
      </c>
      <c r="E6929" s="275">
        <v>100</v>
      </c>
      <c r="F6929" s="275" t="s">
        <v>458</v>
      </c>
      <c r="G6929" s="275">
        <v>1</v>
      </c>
      <c r="H6929" s="275">
        <f>Animation!Q107</f>
        <v>50</v>
      </c>
      <c r="I6929" s="275" t="s">
        <v>9366</v>
      </c>
      <c r="J6929" s="275">
        <f t="shared" si="103"/>
        <v>50</v>
      </c>
      <c r="K6929" s="277"/>
    </row>
    <row r="6930" spans="1:11" x14ac:dyDescent="0.15">
      <c r="A6930" s="274">
        <v>6929</v>
      </c>
      <c r="B6930" s="275" t="s">
        <v>8247</v>
      </c>
      <c r="C6930" s="275" t="s">
        <v>5812</v>
      </c>
      <c r="D6930" s="275">
        <v>0</v>
      </c>
      <c r="E6930" s="275">
        <v>100</v>
      </c>
      <c r="F6930" s="275" t="s">
        <v>458</v>
      </c>
      <c r="G6930" s="275">
        <v>1</v>
      </c>
      <c r="H6930" s="275">
        <f>Animation!Q108</f>
        <v>50</v>
      </c>
      <c r="I6930" s="275" t="s">
        <v>9367</v>
      </c>
      <c r="J6930" s="275">
        <f t="shared" si="103"/>
        <v>50</v>
      </c>
      <c r="K6930" s="277"/>
    </row>
    <row r="6931" spans="1:11" x14ac:dyDescent="0.15">
      <c r="A6931" s="274">
        <v>6930</v>
      </c>
      <c r="B6931" s="275" t="s">
        <v>8248</v>
      </c>
      <c r="C6931" s="275" t="s">
        <v>5812</v>
      </c>
      <c r="D6931" s="275">
        <v>0</v>
      </c>
      <c r="E6931" s="275">
        <v>100</v>
      </c>
      <c r="F6931" s="275" t="s">
        <v>458</v>
      </c>
      <c r="G6931" s="275">
        <v>1</v>
      </c>
      <c r="H6931" s="275">
        <f>Animation!Q109</f>
        <v>50</v>
      </c>
      <c r="I6931" s="275" t="s">
        <v>9368</v>
      </c>
      <c r="J6931" s="275">
        <f t="shared" si="103"/>
        <v>50</v>
      </c>
      <c r="K6931" s="277"/>
    </row>
    <row r="6932" spans="1:11" x14ac:dyDescent="0.15">
      <c r="A6932" s="274">
        <v>6931</v>
      </c>
      <c r="B6932" s="275" t="s">
        <v>8249</v>
      </c>
      <c r="C6932" s="275" t="s">
        <v>5812</v>
      </c>
      <c r="D6932" s="275">
        <v>0</v>
      </c>
      <c r="E6932" s="275">
        <v>100</v>
      </c>
      <c r="F6932" s="275" t="s">
        <v>458</v>
      </c>
      <c r="G6932" s="275">
        <v>1</v>
      </c>
      <c r="H6932" s="275">
        <f>Animation!Q110</f>
        <v>50</v>
      </c>
      <c r="I6932" s="275" t="s">
        <v>9369</v>
      </c>
      <c r="J6932" s="275">
        <f t="shared" si="103"/>
        <v>50</v>
      </c>
      <c r="K6932" s="277"/>
    </row>
    <row r="6933" spans="1:11" x14ac:dyDescent="0.15">
      <c r="A6933" s="274">
        <v>6932</v>
      </c>
      <c r="B6933" s="275" t="s">
        <v>8250</v>
      </c>
      <c r="C6933" s="275" t="s">
        <v>5812</v>
      </c>
      <c r="D6933" s="275">
        <v>0</v>
      </c>
      <c r="E6933" s="275">
        <v>100</v>
      </c>
      <c r="F6933" s="275" t="s">
        <v>458</v>
      </c>
      <c r="G6933" s="275">
        <v>1</v>
      </c>
      <c r="H6933" s="275">
        <f>Animation!Q111</f>
        <v>50</v>
      </c>
      <c r="I6933" s="275" t="s">
        <v>9370</v>
      </c>
      <c r="J6933" s="275">
        <f t="shared" si="103"/>
        <v>50</v>
      </c>
      <c r="K6933" s="277"/>
    </row>
    <row r="6934" spans="1:11" x14ac:dyDescent="0.15">
      <c r="A6934" s="274">
        <v>6933</v>
      </c>
      <c r="B6934" s="275" t="s">
        <v>8251</v>
      </c>
      <c r="C6934" s="275" t="s">
        <v>5812</v>
      </c>
      <c r="D6934" s="275">
        <v>0</v>
      </c>
      <c r="E6934" s="275">
        <v>100</v>
      </c>
      <c r="F6934" s="275" t="s">
        <v>458</v>
      </c>
      <c r="G6934" s="275">
        <v>1</v>
      </c>
      <c r="H6934" s="275">
        <f>Animation!Q112</f>
        <v>50</v>
      </c>
      <c r="I6934" s="275" t="s">
        <v>9371</v>
      </c>
      <c r="J6934" s="275">
        <f t="shared" si="103"/>
        <v>50</v>
      </c>
      <c r="K6934" s="277"/>
    </row>
    <row r="6935" spans="1:11" x14ac:dyDescent="0.15">
      <c r="A6935" s="274">
        <v>6934</v>
      </c>
      <c r="B6935" s="275" t="s">
        <v>8252</v>
      </c>
      <c r="C6935" s="275" t="s">
        <v>5812</v>
      </c>
      <c r="D6935" s="275">
        <v>0</v>
      </c>
      <c r="E6935" s="275">
        <v>100</v>
      </c>
      <c r="F6935" s="275" t="s">
        <v>458</v>
      </c>
      <c r="G6935" s="275">
        <v>1</v>
      </c>
      <c r="H6935" s="275">
        <f>Animation!Q113</f>
        <v>50</v>
      </c>
      <c r="I6935" s="275" t="s">
        <v>9372</v>
      </c>
      <c r="J6935" s="275">
        <f t="shared" si="103"/>
        <v>50</v>
      </c>
      <c r="K6935" s="277"/>
    </row>
    <row r="6936" spans="1:11" x14ac:dyDescent="0.15">
      <c r="A6936" s="274">
        <v>6935</v>
      </c>
      <c r="B6936" s="275" t="s">
        <v>8253</v>
      </c>
      <c r="C6936" s="275" t="s">
        <v>5812</v>
      </c>
      <c r="D6936" s="275">
        <v>0</v>
      </c>
      <c r="E6936" s="275">
        <v>100</v>
      </c>
      <c r="F6936" s="275" t="s">
        <v>458</v>
      </c>
      <c r="G6936" s="275">
        <v>1</v>
      </c>
      <c r="H6936" s="275">
        <f>Animation!Q114</f>
        <v>40</v>
      </c>
      <c r="I6936" s="275" t="s">
        <v>9373</v>
      </c>
      <c r="J6936" s="275">
        <f t="shared" si="103"/>
        <v>40</v>
      </c>
      <c r="K6936" s="277"/>
    </row>
    <row r="6937" spans="1:11" x14ac:dyDescent="0.15">
      <c r="A6937" s="274">
        <v>6936</v>
      </c>
      <c r="B6937" s="275" t="s">
        <v>8254</v>
      </c>
      <c r="C6937" s="275" t="s">
        <v>5812</v>
      </c>
      <c r="D6937" s="275">
        <v>0</v>
      </c>
      <c r="E6937" s="275">
        <v>100</v>
      </c>
      <c r="F6937" s="275" t="s">
        <v>458</v>
      </c>
      <c r="G6937" s="275">
        <v>1</v>
      </c>
      <c r="H6937" s="275">
        <f>Animation!R103</f>
        <v>0</v>
      </c>
      <c r="I6937" s="275" t="s">
        <v>9374</v>
      </c>
      <c r="J6937" s="275">
        <f t="shared" si="103"/>
        <v>0</v>
      </c>
      <c r="K6937" s="277"/>
    </row>
    <row r="6938" spans="1:11" x14ac:dyDescent="0.15">
      <c r="A6938" s="274">
        <v>6937</v>
      </c>
      <c r="B6938" s="275" t="s">
        <v>8255</v>
      </c>
      <c r="C6938" s="275" t="s">
        <v>5812</v>
      </c>
      <c r="D6938" s="275">
        <v>0</v>
      </c>
      <c r="E6938" s="275">
        <v>100</v>
      </c>
      <c r="F6938" s="275" t="s">
        <v>458</v>
      </c>
      <c r="G6938" s="275">
        <v>1</v>
      </c>
      <c r="H6938" s="275">
        <f>Animation!R104</f>
        <v>0</v>
      </c>
      <c r="I6938" s="275" t="s">
        <v>9375</v>
      </c>
      <c r="J6938" s="275">
        <f t="shared" si="103"/>
        <v>0</v>
      </c>
      <c r="K6938" s="277"/>
    </row>
    <row r="6939" spans="1:11" x14ac:dyDescent="0.15">
      <c r="A6939" s="274">
        <v>6938</v>
      </c>
      <c r="B6939" s="275" t="s">
        <v>8256</v>
      </c>
      <c r="C6939" s="275" t="s">
        <v>5812</v>
      </c>
      <c r="D6939" s="275">
        <v>0</v>
      </c>
      <c r="E6939" s="275">
        <v>100</v>
      </c>
      <c r="F6939" s="275" t="s">
        <v>458</v>
      </c>
      <c r="G6939" s="275">
        <v>1</v>
      </c>
      <c r="H6939" s="275">
        <f>Animation!R105</f>
        <v>0</v>
      </c>
      <c r="I6939" s="275" t="s">
        <v>9376</v>
      </c>
      <c r="J6939" s="275">
        <f t="shared" si="103"/>
        <v>0</v>
      </c>
      <c r="K6939" s="277"/>
    </row>
    <row r="6940" spans="1:11" x14ac:dyDescent="0.15">
      <c r="A6940" s="274">
        <v>6939</v>
      </c>
      <c r="B6940" s="275" t="s">
        <v>8257</v>
      </c>
      <c r="C6940" s="275" t="s">
        <v>5812</v>
      </c>
      <c r="D6940" s="275">
        <v>0</v>
      </c>
      <c r="E6940" s="275">
        <v>100</v>
      </c>
      <c r="F6940" s="275" t="s">
        <v>458</v>
      </c>
      <c r="G6940" s="275">
        <v>1</v>
      </c>
      <c r="H6940" s="275">
        <f>Animation!R106</f>
        <v>0</v>
      </c>
      <c r="I6940" s="275" t="s">
        <v>9377</v>
      </c>
      <c r="J6940" s="275">
        <f t="shared" si="103"/>
        <v>0</v>
      </c>
      <c r="K6940" s="277"/>
    </row>
    <row r="6941" spans="1:11" x14ac:dyDescent="0.15">
      <c r="A6941" s="274">
        <v>6940</v>
      </c>
      <c r="B6941" s="275" t="s">
        <v>8258</v>
      </c>
      <c r="C6941" s="275" t="s">
        <v>5812</v>
      </c>
      <c r="D6941" s="275">
        <v>0</v>
      </c>
      <c r="E6941" s="275">
        <v>100</v>
      </c>
      <c r="F6941" s="275" t="s">
        <v>458</v>
      </c>
      <c r="G6941" s="275">
        <v>1</v>
      </c>
      <c r="H6941" s="275">
        <f>Animation!R107</f>
        <v>0</v>
      </c>
      <c r="I6941" s="275" t="s">
        <v>9378</v>
      </c>
      <c r="J6941" s="275">
        <f t="shared" si="103"/>
        <v>0</v>
      </c>
      <c r="K6941" s="277"/>
    </row>
    <row r="6942" spans="1:11" x14ac:dyDescent="0.15">
      <c r="A6942" s="274">
        <v>6941</v>
      </c>
      <c r="B6942" s="275" t="s">
        <v>8259</v>
      </c>
      <c r="C6942" s="275" t="s">
        <v>5812</v>
      </c>
      <c r="D6942" s="275">
        <v>0</v>
      </c>
      <c r="E6942" s="275">
        <v>100</v>
      </c>
      <c r="F6942" s="275" t="s">
        <v>458</v>
      </c>
      <c r="G6942" s="275">
        <v>1</v>
      </c>
      <c r="H6942" s="275">
        <f>Animation!R108</f>
        <v>0</v>
      </c>
      <c r="I6942" s="275" t="s">
        <v>9379</v>
      </c>
      <c r="J6942" s="275">
        <f t="shared" si="103"/>
        <v>0</v>
      </c>
      <c r="K6942" s="277"/>
    </row>
    <row r="6943" spans="1:11" x14ac:dyDescent="0.15">
      <c r="A6943" s="274">
        <v>6942</v>
      </c>
      <c r="B6943" s="275" t="s">
        <v>8260</v>
      </c>
      <c r="C6943" s="275" t="s">
        <v>5812</v>
      </c>
      <c r="D6943" s="275">
        <v>0</v>
      </c>
      <c r="E6943" s="275">
        <v>100</v>
      </c>
      <c r="F6943" s="275" t="s">
        <v>458</v>
      </c>
      <c r="G6943" s="275">
        <v>1</v>
      </c>
      <c r="H6943" s="275">
        <f>Animation!R109</f>
        <v>0</v>
      </c>
      <c r="I6943" s="275" t="s">
        <v>9380</v>
      </c>
      <c r="J6943" s="275">
        <f t="shared" si="103"/>
        <v>0</v>
      </c>
      <c r="K6943" s="277"/>
    </row>
    <row r="6944" spans="1:11" x14ac:dyDescent="0.15">
      <c r="A6944" s="274">
        <v>6943</v>
      </c>
      <c r="B6944" s="275" t="s">
        <v>8261</v>
      </c>
      <c r="C6944" s="275" t="s">
        <v>5812</v>
      </c>
      <c r="D6944" s="275">
        <v>0</v>
      </c>
      <c r="E6944" s="275">
        <v>100</v>
      </c>
      <c r="F6944" s="275" t="s">
        <v>458</v>
      </c>
      <c r="G6944" s="275">
        <v>1</v>
      </c>
      <c r="H6944" s="275">
        <f>Animation!R110</f>
        <v>0</v>
      </c>
      <c r="I6944" s="275" t="s">
        <v>9381</v>
      </c>
      <c r="J6944" s="275">
        <f t="shared" si="103"/>
        <v>0</v>
      </c>
      <c r="K6944" s="277"/>
    </row>
    <row r="6945" spans="1:11" x14ac:dyDescent="0.15">
      <c r="A6945" s="274">
        <v>6944</v>
      </c>
      <c r="B6945" s="275" t="s">
        <v>8262</v>
      </c>
      <c r="C6945" s="275" t="s">
        <v>5812</v>
      </c>
      <c r="D6945" s="275">
        <v>0</v>
      </c>
      <c r="E6945" s="275">
        <v>100</v>
      </c>
      <c r="F6945" s="275" t="s">
        <v>458</v>
      </c>
      <c r="G6945" s="275">
        <v>1</v>
      </c>
      <c r="H6945" s="275">
        <f>Animation!R111</f>
        <v>0</v>
      </c>
      <c r="I6945" s="275" t="s">
        <v>9382</v>
      </c>
      <c r="J6945" s="275">
        <f t="shared" si="103"/>
        <v>0</v>
      </c>
      <c r="K6945" s="277"/>
    </row>
    <row r="6946" spans="1:11" x14ac:dyDescent="0.15">
      <c r="A6946" s="274">
        <v>6945</v>
      </c>
      <c r="B6946" s="275" t="s">
        <v>8263</v>
      </c>
      <c r="C6946" s="275" t="s">
        <v>5812</v>
      </c>
      <c r="D6946" s="275">
        <v>0</v>
      </c>
      <c r="E6946" s="275">
        <v>100</v>
      </c>
      <c r="F6946" s="275" t="s">
        <v>458</v>
      </c>
      <c r="G6946" s="275">
        <v>1</v>
      </c>
      <c r="H6946" s="275">
        <f>Animation!R112</f>
        <v>0</v>
      </c>
      <c r="I6946" s="275" t="s">
        <v>9383</v>
      </c>
      <c r="J6946" s="275">
        <f t="shared" si="103"/>
        <v>0</v>
      </c>
      <c r="K6946" s="277"/>
    </row>
    <row r="6947" spans="1:11" x14ac:dyDescent="0.15">
      <c r="A6947" s="274">
        <v>6946</v>
      </c>
      <c r="B6947" s="275" t="s">
        <v>8264</v>
      </c>
      <c r="C6947" s="275" t="s">
        <v>5812</v>
      </c>
      <c r="D6947" s="275">
        <v>0</v>
      </c>
      <c r="E6947" s="275">
        <v>100</v>
      </c>
      <c r="F6947" s="275" t="s">
        <v>458</v>
      </c>
      <c r="G6947" s="275">
        <v>1</v>
      </c>
      <c r="H6947" s="275">
        <f>Animation!R113</f>
        <v>0</v>
      </c>
      <c r="I6947" s="275" t="s">
        <v>9384</v>
      </c>
      <c r="J6947" s="275">
        <f t="shared" si="103"/>
        <v>0</v>
      </c>
      <c r="K6947" s="277"/>
    </row>
    <row r="6948" spans="1:11" x14ac:dyDescent="0.15">
      <c r="A6948" s="274">
        <v>6947</v>
      </c>
      <c r="B6948" s="275" t="s">
        <v>8265</v>
      </c>
      <c r="C6948" s="275" t="s">
        <v>5812</v>
      </c>
      <c r="D6948" s="275">
        <v>0</v>
      </c>
      <c r="E6948" s="275">
        <v>100</v>
      </c>
      <c r="F6948" s="275" t="s">
        <v>458</v>
      </c>
      <c r="G6948" s="275">
        <v>1</v>
      </c>
      <c r="H6948" s="275">
        <f>Animation!R114</f>
        <v>0</v>
      </c>
      <c r="I6948" s="275" t="s">
        <v>9385</v>
      </c>
      <c r="J6948" s="275">
        <f t="shared" si="103"/>
        <v>0</v>
      </c>
      <c r="K6948" s="277"/>
    </row>
    <row r="6949" spans="1:11" x14ac:dyDescent="0.15">
      <c r="A6949" s="274">
        <v>6948</v>
      </c>
      <c r="B6949" s="275" t="s">
        <v>6909</v>
      </c>
      <c r="C6949" s="275" t="s">
        <v>6717</v>
      </c>
      <c r="D6949" s="275" t="s">
        <v>6585</v>
      </c>
      <c r="E6949" s="275" t="s">
        <v>6584</v>
      </c>
      <c r="F6949" s="275" t="s">
        <v>6717</v>
      </c>
      <c r="G6949" s="275" t="s">
        <v>457</v>
      </c>
      <c r="H6949" s="275">
        <f>Animation!C3</f>
        <v>0</v>
      </c>
      <c r="I6949" s="275"/>
      <c r="J6949" s="275"/>
      <c r="K6949" s="277"/>
    </row>
    <row r="6950" spans="1:11" x14ac:dyDescent="0.15">
      <c r="A6950" s="274">
        <v>6949</v>
      </c>
      <c r="B6950" s="275" t="s">
        <v>6910</v>
      </c>
      <c r="C6950" s="275" t="s">
        <v>6717</v>
      </c>
      <c r="D6950" s="275" t="s">
        <v>456</v>
      </c>
      <c r="E6950" s="275" t="s">
        <v>456</v>
      </c>
      <c r="F6950" s="275" t="s">
        <v>6717</v>
      </c>
      <c r="G6950" s="275" t="s">
        <v>456</v>
      </c>
      <c r="H6950" s="275" t="str">
        <f>Animation!C4</f>
        <v>No Repeat</v>
      </c>
      <c r="I6950" s="275"/>
      <c r="J6950" s="275"/>
      <c r="K6950" s="277"/>
    </row>
    <row r="6951" spans="1:11" x14ac:dyDescent="0.15">
      <c r="A6951" s="274">
        <v>6950</v>
      </c>
      <c r="B6951" s="275" t="s">
        <v>7246</v>
      </c>
      <c r="C6951" s="275" t="s">
        <v>1056</v>
      </c>
      <c r="D6951" s="275">
        <v>1.5</v>
      </c>
      <c r="E6951" s="275">
        <v>100</v>
      </c>
      <c r="F6951" s="275" t="s">
        <v>456</v>
      </c>
      <c r="G6951" s="275">
        <v>0.1</v>
      </c>
      <c r="H6951" s="442" t="str">
        <f>'Basic-Parameter'!H16</f>
        <v>100%</v>
      </c>
      <c r="I6951" s="275" t="s">
        <v>10026</v>
      </c>
      <c r="J6951" s="442"/>
      <c r="K6951" s="277"/>
    </row>
    <row r="6952" spans="1:11" x14ac:dyDescent="0.15">
      <c r="A6952" s="274">
        <v>6951</v>
      </c>
      <c r="B6952" s="275" t="s">
        <v>7077</v>
      </c>
      <c r="C6952" s="282" t="s">
        <v>7221</v>
      </c>
      <c r="D6952" s="275">
        <v>1</v>
      </c>
      <c r="E6952" s="275">
        <v>12</v>
      </c>
      <c r="F6952" s="275" t="s">
        <v>225</v>
      </c>
      <c r="G6952" s="275">
        <v>1</v>
      </c>
      <c r="H6952" s="275" t="str">
        <f>'CH-Output'!L2</f>
        <v>NU</v>
      </c>
      <c r="I6952" s="275"/>
      <c r="J6952" s="275">
        <f>IF(H6952="NU",255,H6952)</f>
        <v>255</v>
      </c>
      <c r="K6952" s="277"/>
    </row>
    <row r="6953" spans="1:11" x14ac:dyDescent="0.15">
      <c r="A6953" s="274">
        <v>6952</v>
      </c>
      <c r="B6953" s="275" t="s">
        <v>7083</v>
      </c>
      <c r="C6953" s="282" t="s">
        <v>7221</v>
      </c>
      <c r="D6953" s="275">
        <v>1</v>
      </c>
      <c r="E6953" s="275">
        <v>12</v>
      </c>
      <c r="F6953" s="275" t="s">
        <v>225</v>
      </c>
      <c r="G6953" s="275">
        <v>1</v>
      </c>
      <c r="H6953" s="275" t="str">
        <f>'CH-Output'!M2</f>
        <v>NU</v>
      </c>
      <c r="I6953" s="275"/>
      <c r="J6953" s="275">
        <f t="shared" ref="J6953:J7016" si="104">IF(H6953="NU",255,H6953)</f>
        <v>255</v>
      </c>
      <c r="K6953" s="277"/>
    </row>
    <row r="6954" spans="1:11" x14ac:dyDescent="0.15">
      <c r="A6954" s="274">
        <v>6953</v>
      </c>
      <c r="B6954" s="275" t="s">
        <v>7084</v>
      </c>
      <c r="C6954" s="282" t="s">
        <v>7221</v>
      </c>
      <c r="D6954" s="275">
        <v>1</v>
      </c>
      <c r="E6954" s="275">
        <v>12</v>
      </c>
      <c r="F6954" s="275" t="s">
        <v>225</v>
      </c>
      <c r="G6954" s="275">
        <v>1</v>
      </c>
      <c r="H6954" s="275" t="str">
        <f>'CH-Output'!N2</f>
        <v>NU</v>
      </c>
      <c r="I6954" s="275"/>
      <c r="J6954" s="275">
        <f t="shared" si="104"/>
        <v>255</v>
      </c>
      <c r="K6954" s="277"/>
    </row>
    <row r="6955" spans="1:11" x14ac:dyDescent="0.15">
      <c r="A6955" s="274">
        <v>6954</v>
      </c>
      <c r="B6955" s="275" t="s">
        <v>7085</v>
      </c>
      <c r="C6955" s="282" t="s">
        <v>7221</v>
      </c>
      <c r="D6955" s="275">
        <v>1</v>
      </c>
      <c r="E6955" s="275">
        <v>12</v>
      </c>
      <c r="F6955" s="275" t="s">
        <v>225</v>
      </c>
      <c r="G6955" s="275">
        <v>1</v>
      </c>
      <c r="H6955" s="275" t="str">
        <f>'CH-Output'!O2</f>
        <v>NU</v>
      </c>
      <c r="I6955" s="275"/>
      <c r="J6955" s="275">
        <f t="shared" si="104"/>
        <v>255</v>
      </c>
      <c r="K6955" s="277"/>
    </row>
    <row r="6956" spans="1:11" x14ac:dyDescent="0.15">
      <c r="A6956" s="274">
        <v>6955</v>
      </c>
      <c r="B6956" s="275" t="s">
        <v>7086</v>
      </c>
      <c r="C6956" s="282" t="s">
        <v>7221</v>
      </c>
      <c r="D6956" s="275">
        <v>1</v>
      </c>
      <c r="E6956" s="275">
        <v>12</v>
      </c>
      <c r="F6956" s="275" t="s">
        <v>225</v>
      </c>
      <c r="G6956" s="275">
        <v>1</v>
      </c>
      <c r="H6956" s="275" t="str">
        <f>'CH-Output'!P2</f>
        <v>NU</v>
      </c>
      <c r="I6956" s="275"/>
      <c r="J6956" s="275">
        <f t="shared" si="104"/>
        <v>255</v>
      </c>
      <c r="K6956" s="277"/>
    </row>
    <row r="6957" spans="1:11" x14ac:dyDescent="0.15">
      <c r="A6957" s="274">
        <v>6956</v>
      </c>
      <c r="B6957" s="275" t="s">
        <v>7087</v>
      </c>
      <c r="C6957" s="282" t="s">
        <v>7221</v>
      </c>
      <c r="D6957" s="275">
        <v>1</v>
      </c>
      <c r="E6957" s="275">
        <v>12</v>
      </c>
      <c r="F6957" s="275" t="s">
        <v>225</v>
      </c>
      <c r="G6957" s="275">
        <v>1</v>
      </c>
      <c r="H6957" s="275" t="str">
        <f>'CH-Output'!Q2</f>
        <v>NU</v>
      </c>
      <c r="I6957" s="275"/>
      <c r="J6957" s="275">
        <f t="shared" si="104"/>
        <v>255</v>
      </c>
      <c r="K6957" s="277"/>
    </row>
    <row r="6958" spans="1:11" x14ac:dyDescent="0.15">
      <c r="A6958" s="274">
        <v>6957</v>
      </c>
      <c r="B6958" s="275" t="s">
        <v>7088</v>
      </c>
      <c r="C6958" s="282" t="s">
        <v>7221</v>
      </c>
      <c r="D6958" s="275">
        <v>1</v>
      </c>
      <c r="E6958" s="275">
        <v>12</v>
      </c>
      <c r="F6958" s="275" t="s">
        <v>225</v>
      </c>
      <c r="G6958" s="275">
        <v>1</v>
      </c>
      <c r="H6958" s="275" t="str">
        <f>'CH-Output'!R2</f>
        <v>NU</v>
      </c>
      <c r="I6958" s="275"/>
      <c r="J6958" s="275">
        <f t="shared" si="104"/>
        <v>255</v>
      </c>
      <c r="K6958" s="277"/>
    </row>
    <row r="6959" spans="1:11" x14ac:dyDescent="0.15">
      <c r="A6959" s="274">
        <v>6958</v>
      </c>
      <c r="B6959" s="275" t="s">
        <v>7089</v>
      </c>
      <c r="C6959" s="282" t="s">
        <v>7221</v>
      </c>
      <c r="D6959" s="275">
        <v>1</v>
      </c>
      <c r="E6959" s="275">
        <v>12</v>
      </c>
      <c r="F6959" s="275" t="s">
        <v>225</v>
      </c>
      <c r="G6959" s="275">
        <v>1</v>
      </c>
      <c r="H6959" s="275" t="str">
        <f>'CH-Output'!S2</f>
        <v>NU</v>
      </c>
      <c r="I6959" s="275"/>
      <c r="J6959" s="275">
        <f t="shared" si="104"/>
        <v>255</v>
      </c>
      <c r="K6959" s="277"/>
    </row>
    <row r="6960" spans="1:11" x14ac:dyDescent="0.15">
      <c r="A6960" s="274">
        <v>6959</v>
      </c>
      <c r="B6960" s="275" t="s">
        <v>7090</v>
      </c>
      <c r="C6960" s="282" t="s">
        <v>7221</v>
      </c>
      <c r="D6960" s="275">
        <v>1</v>
      </c>
      <c r="E6960" s="275">
        <v>12</v>
      </c>
      <c r="F6960" s="275" t="s">
        <v>225</v>
      </c>
      <c r="G6960" s="275">
        <v>1</v>
      </c>
      <c r="H6960" s="275" t="str">
        <f>'CH-Output'!T2</f>
        <v>NU</v>
      </c>
      <c r="I6960" s="275"/>
      <c r="J6960" s="275">
        <f t="shared" si="104"/>
        <v>255</v>
      </c>
      <c r="K6960" s="277"/>
    </row>
    <row r="6961" spans="1:11" x14ac:dyDescent="0.15">
      <c r="A6961" s="274">
        <v>6960</v>
      </c>
      <c r="B6961" s="275" t="s">
        <v>7091</v>
      </c>
      <c r="C6961" s="282" t="s">
        <v>7221</v>
      </c>
      <c r="D6961" s="275">
        <v>1</v>
      </c>
      <c r="E6961" s="275">
        <v>12</v>
      </c>
      <c r="F6961" s="275" t="s">
        <v>225</v>
      </c>
      <c r="G6961" s="275">
        <v>1</v>
      </c>
      <c r="H6961" s="275" t="str">
        <f>'CH-Output'!U2</f>
        <v>NU</v>
      </c>
      <c r="I6961" s="275"/>
      <c r="J6961" s="275">
        <f t="shared" si="104"/>
        <v>255</v>
      </c>
      <c r="K6961" s="277"/>
    </row>
    <row r="6962" spans="1:11" x14ac:dyDescent="0.15">
      <c r="A6962" s="274">
        <v>6961</v>
      </c>
      <c r="B6962" s="275" t="s">
        <v>7092</v>
      </c>
      <c r="C6962" s="282" t="s">
        <v>7221</v>
      </c>
      <c r="D6962" s="275">
        <v>1</v>
      </c>
      <c r="E6962" s="275">
        <v>12</v>
      </c>
      <c r="F6962" s="275" t="s">
        <v>225</v>
      </c>
      <c r="G6962" s="275">
        <v>1</v>
      </c>
      <c r="H6962" s="275" t="str">
        <f>'CH-Output'!V2</f>
        <v>NU</v>
      </c>
      <c r="I6962" s="275"/>
      <c r="J6962" s="275">
        <f t="shared" si="104"/>
        <v>255</v>
      </c>
      <c r="K6962" s="277"/>
    </row>
    <row r="6963" spans="1:11" x14ac:dyDescent="0.15">
      <c r="A6963" s="274">
        <v>6962</v>
      </c>
      <c r="B6963" s="275" t="s">
        <v>7093</v>
      </c>
      <c r="C6963" s="282" t="s">
        <v>7221</v>
      </c>
      <c r="D6963" s="275">
        <v>1</v>
      </c>
      <c r="E6963" s="275">
        <v>12</v>
      </c>
      <c r="F6963" s="275" t="s">
        <v>225</v>
      </c>
      <c r="G6963" s="275">
        <v>1</v>
      </c>
      <c r="H6963" s="275" t="str">
        <f>'CH-Output'!W2</f>
        <v>NU</v>
      </c>
      <c r="I6963" s="275"/>
      <c r="J6963" s="275">
        <f t="shared" si="104"/>
        <v>255</v>
      </c>
      <c r="K6963" s="277"/>
    </row>
    <row r="6964" spans="1:11" x14ac:dyDescent="0.15">
      <c r="A6964" s="274">
        <v>6963</v>
      </c>
      <c r="B6964" s="275" t="s">
        <v>7094</v>
      </c>
      <c r="C6964" s="282" t="s">
        <v>7221</v>
      </c>
      <c r="D6964" s="275">
        <v>1</v>
      </c>
      <c r="E6964" s="275">
        <v>12</v>
      </c>
      <c r="F6964" s="275" t="s">
        <v>225</v>
      </c>
      <c r="G6964" s="275">
        <v>1</v>
      </c>
      <c r="H6964" s="275" t="str">
        <f>'CH-Output'!L3</f>
        <v>NU</v>
      </c>
      <c r="I6964" s="275"/>
      <c r="J6964" s="275">
        <f t="shared" si="104"/>
        <v>255</v>
      </c>
      <c r="K6964" s="277"/>
    </row>
    <row r="6965" spans="1:11" x14ac:dyDescent="0.15">
      <c r="A6965" s="274">
        <v>6964</v>
      </c>
      <c r="B6965" s="275" t="s">
        <v>7095</v>
      </c>
      <c r="C6965" s="282" t="s">
        <v>7221</v>
      </c>
      <c r="D6965" s="275">
        <v>1</v>
      </c>
      <c r="E6965" s="275">
        <v>12</v>
      </c>
      <c r="F6965" s="275" t="s">
        <v>225</v>
      </c>
      <c r="G6965" s="275">
        <v>1</v>
      </c>
      <c r="H6965" s="275" t="str">
        <f>'CH-Output'!M3</f>
        <v>NU</v>
      </c>
      <c r="I6965" s="275"/>
      <c r="J6965" s="275">
        <f t="shared" si="104"/>
        <v>255</v>
      </c>
      <c r="K6965" s="277"/>
    </row>
    <row r="6966" spans="1:11" x14ac:dyDescent="0.15">
      <c r="A6966" s="274">
        <v>6965</v>
      </c>
      <c r="B6966" s="275" t="s">
        <v>7096</v>
      </c>
      <c r="C6966" s="282" t="s">
        <v>7221</v>
      </c>
      <c r="D6966" s="275">
        <v>1</v>
      </c>
      <c r="E6966" s="275">
        <v>12</v>
      </c>
      <c r="F6966" s="275" t="s">
        <v>225</v>
      </c>
      <c r="G6966" s="275">
        <v>1</v>
      </c>
      <c r="H6966" s="275" t="str">
        <f>'CH-Output'!N3</f>
        <v>NU</v>
      </c>
      <c r="I6966" s="275"/>
      <c r="J6966" s="275">
        <f t="shared" si="104"/>
        <v>255</v>
      </c>
      <c r="K6966" s="277"/>
    </row>
    <row r="6967" spans="1:11" x14ac:dyDescent="0.15">
      <c r="A6967" s="274">
        <v>6966</v>
      </c>
      <c r="B6967" s="275" t="s">
        <v>7097</v>
      </c>
      <c r="C6967" s="282" t="s">
        <v>7221</v>
      </c>
      <c r="D6967" s="275">
        <v>1</v>
      </c>
      <c r="E6967" s="275">
        <v>12</v>
      </c>
      <c r="F6967" s="275" t="s">
        <v>225</v>
      </c>
      <c r="G6967" s="275">
        <v>1</v>
      </c>
      <c r="H6967" s="275" t="str">
        <f>'CH-Output'!O3</f>
        <v>NU</v>
      </c>
      <c r="I6967" s="275"/>
      <c r="J6967" s="275">
        <f t="shared" si="104"/>
        <v>255</v>
      </c>
      <c r="K6967" s="277"/>
    </row>
    <row r="6968" spans="1:11" x14ac:dyDescent="0.15">
      <c r="A6968" s="274">
        <v>6967</v>
      </c>
      <c r="B6968" s="275" t="s">
        <v>7098</v>
      </c>
      <c r="C6968" s="282" t="s">
        <v>7221</v>
      </c>
      <c r="D6968" s="275">
        <v>1</v>
      </c>
      <c r="E6968" s="275">
        <v>12</v>
      </c>
      <c r="F6968" s="275" t="s">
        <v>225</v>
      </c>
      <c r="G6968" s="275">
        <v>1</v>
      </c>
      <c r="H6968" s="275" t="str">
        <f>'CH-Output'!P14</f>
        <v>NU</v>
      </c>
      <c r="I6968" s="275"/>
      <c r="J6968" s="275">
        <f t="shared" si="104"/>
        <v>255</v>
      </c>
      <c r="K6968" s="277"/>
    </row>
    <row r="6969" spans="1:11" x14ac:dyDescent="0.15">
      <c r="A6969" s="274">
        <v>6968</v>
      </c>
      <c r="B6969" s="275" t="s">
        <v>7099</v>
      </c>
      <c r="C6969" s="282" t="s">
        <v>7221</v>
      </c>
      <c r="D6969" s="275">
        <v>1</v>
      </c>
      <c r="E6969" s="275">
        <v>12</v>
      </c>
      <c r="F6969" s="275" t="s">
        <v>225</v>
      </c>
      <c r="G6969" s="275">
        <v>1</v>
      </c>
      <c r="H6969" s="275" t="str">
        <f>'CH-Output'!Q3</f>
        <v>NU</v>
      </c>
      <c r="I6969" s="275"/>
      <c r="J6969" s="275">
        <f t="shared" si="104"/>
        <v>255</v>
      </c>
      <c r="K6969" s="277"/>
    </row>
    <row r="6970" spans="1:11" x14ac:dyDescent="0.15">
      <c r="A6970" s="274">
        <v>6969</v>
      </c>
      <c r="B6970" s="275" t="s">
        <v>7100</v>
      </c>
      <c r="C6970" s="282" t="s">
        <v>7221</v>
      </c>
      <c r="D6970" s="275">
        <v>1</v>
      </c>
      <c r="E6970" s="275">
        <v>12</v>
      </c>
      <c r="F6970" s="275" t="s">
        <v>225</v>
      </c>
      <c r="G6970" s="275">
        <v>1</v>
      </c>
      <c r="H6970" s="275" t="str">
        <f>'CH-Output'!R3</f>
        <v>NU</v>
      </c>
      <c r="I6970" s="275"/>
      <c r="J6970" s="275">
        <f t="shared" si="104"/>
        <v>255</v>
      </c>
      <c r="K6970" s="277"/>
    </row>
    <row r="6971" spans="1:11" x14ac:dyDescent="0.15">
      <c r="A6971" s="274">
        <v>6970</v>
      </c>
      <c r="B6971" s="275" t="s">
        <v>7101</v>
      </c>
      <c r="C6971" s="282" t="s">
        <v>7221</v>
      </c>
      <c r="D6971" s="275">
        <v>1</v>
      </c>
      <c r="E6971" s="275">
        <v>12</v>
      </c>
      <c r="F6971" s="275" t="s">
        <v>225</v>
      </c>
      <c r="G6971" s="275">
        <v>1</v>
      </c>
      <c r="H6971" s="275" t="str">
        <f>'CH-Output'!S3</f>
        <v>NU</v>
      </c>
      <c r="I6971" s="275"/>
      <c r="J6971" s="275">
        <f t="shared" si="104"/>
        <v>255</v>
      </c>
      <c r="K6971" s="277"/>
    </row>
    <row r="6972" spans="1:11" x14ac:dyDescent="0.15">
      <c r="A6972" s="274">
        <v>6971</v>
      </c>
      <c r="B6972" s="275" t="s">
        <v>7102</v>
      </c>
      <c r="C6972" s="282" t="s">
        <v>7221</v>
      </c>
      <c r="D6972" s="275">
        <v>1</v>
      </c>
      <c r="E6972" s="275">
        <v>12</v>
      </c>
      <c r="F6972" s="275" t="s">
        <v>225</v>
      </c>
      <c r="G6972" s="275">
        <v>1</v>
      </c>
      <c r="H6972" s="275" t="str">
        <f>'CH-Output'!T3</f>
        <v>NU</v>
      </c>
      <c r="I6972" s="275"/>
      <c r="J6972" s="275">
        <f t="shared" si="104"/>
        <v>255</v>
      </c>
      <c r="K6972" s="277"/>
    </row>
    <row r="6973" spans="1:11" x14ac:dyDescent="0.15">
      <c r="A6973" s="274">
        <v>6972</v>
      </c>
      <c r="B6973" s="275" t="s">
        <v>7103</v>
      </c>
      <c r="C6973" s="282" t="s">
        <v>7221</v>
      </c>
      <c r="D6973" s="275">
        <v>1</v>
      </c>
      <c r="E6973" s="275">
        <v>12</v>
      </c>
      <c r="F6973" s="275" t="s">
        <v>225</v>
      </c>
      <c r="G6973" s="275">
        <v>1</v>
      </c>
      <c r="H6973" s="275" t="str">
        <f>'CH-Output'!U3</f>
        <v>NU</v>
      </c>
      <c r="I6973" s="275"/>
      <c r="J6973" s="275">
        <f t="shared" si="104"/>
        <v>255</v>
      </c>
      <c r="K6973" s="277"/>
    </row>
    <row r="6974" spans="1:11" x14ac:dyDescent="0.15">
      <c r="A6974" s="274">
        <v>6973</v>
      </c>
      <c r="B6974" s="275" t="s">
        <v>7104</v>
      </c>
      <c r="C6974" s="282" t="s">
        <v>7221</v>
      </c>
      <c r="D6974" s="275">
        <v>1</v>
      </c>
      <c r="E6974" s="275">
        <v>12</v>
      </c>
      <c r="F6974" s="275" t="s">
        <v>225</v>
      </c>
      <c r="G6974" s="275">
        <v>1</v>
      </c>
      <c r="H6974" s="275" t="str">
        <f>'CH-Output'!V3</f>
        <v>NU</v>
      </c>
      <c r="I6974" s="275"/>
      <c r="J6974" s="275">
        <f t="shared" si="104"/>
        <v>255</v>
      </c>
      <c r="K6974" s="277"/>
    </row>
    <row r="6975" spans="1:11" x14ac:dyDescent="0.15">
      <c r="A6975" s="274">
        <v>6974</v>
      </c>
      <c r="B6975" s="275" t="s">
        <v>7105</v>
      </c>
      <c r="C6975" s="282" t="s">
        <v>7221</v>
      </c>
      <c r="D6975" s="275">
        <v>1</v>
      </c>
      <c r="E6975" s="275">
        <v>12</v>
      </c>
      <c r="F6975" s="275" t="s">
        <v>225</v>
      </c>
      <c r="G6975" s="275">
        <v>1</v>
      </c>
      <c r="H6975" s="275" t="str">
        <f>'CH-Output'!W3</f>
        <v>NU</v>
      </c>
      <c r="I6975" s="275"/>
      <c r="J6975" s="275">
        <f t="shared" si="104"/>
        <v>255</v>
      </c>
      <c r="K6975" s="277"/>
    </row>
    <row r="6976" spans="1:11" x14ac:dyDescent="0.15">
      <c r="A6976" s="274">
        <v>6975</v>
      </c>
      <c r="B6976" s="275" t="s">
        <v>7106</v>
      </c>
      <c r="C6976" s="282" t="s">
        <v>7221</v>
      </c>
      <c r="D6976" s="275">
        <v>1</v>
      </c>
      <c r="E6976" s="275">
        <v>12</v>
      </c>
      <c r="F6976" s="275" t="s">
        <v>225</v>
      </c>
      <c r="G6976" s="275">
        <v>1</v>
      </c>
      <c r="H6976" s="275" t="str">
        <f>'CH-Output'!L4</f>
        <v>NU</v>
      </c>
      <c r="I6976" s="275"/>
      <c r="J6976" s="275">
        <f t="shared" si="104"/>
        <v>255</v>
      </c>
      <c r="K6976" s="277"/>
    </row>
    <row r="6977" spans="1:11" x14ac:dyDescent="0.15">
      <c r="A6977" s="274">
        <v>6976</v>
      </c>
      <c r="B6977" s="275" t="s">
        <v>7107</v>
      </c>
      <c r="C6977" s="282" t="s">
        <v>7221</v>
      </c>
      <c r="D6977" s="275">
        <v>1</v>
      </c>
      <c r="E6977" s="275">
        <v>12</v>
      </c>
      <c r="F6977" s="275" t="s">
        <v>225</v>
      </c>
      <c r="G6977" s="275">
        <v>1</v>
      </c>
      <c r="H6977" s="275" t="str">
        <f>'CH-Output'!M4</f>
        <v>NU</v>
      </c>
      <c r="I6977" s="275"/>
      <c r="J6977" s="275">
        <f t="shared" si="104"/>
        <v>255</v>
      </c>
      <c r="K6977" s="277"/>
    </row>
    <row r="6978" spans="1:11" x14ac:dyDescent="0.15">
      <c r="A6978" s="274">
        <v>6977</v>
      </c>
      <c r="B6978" s="275" t="s">
        <v>7108</v>
      </c>
      <c r="C6978" s="282" t="s">
        <v>7221</v>
      </c>
      <c r="D6978" s="275">
        <v>1</v>
      </c>
      <c r="E6978" s="275">
        <v>12</v>
      </c>
      <c r="F6978" s="275" t="s">
        <v>225</v>
      </c>
      <c r="G6978" s="275">
        <v>1</v>
      </c>
      <c r="H6978" s="275" t="str">
        <f>'CH-Output'!N4</f>
        <v>NU</v>
      </c>
      <c r="I6978" s="275"/>
      <c r="J6978" s="275">
        <f t="shared" si="104"/>
        <v>255</v>
      </c>
      <c r="K6978" s="277"/>
    </row>
    <row r="6979" spans="1:11" x14ac:dyDescent="0.15">
      <c r="A6979" s="274">
        <v>6978</v>
      </c>
      <c r="B6979" s="275" t="s">
        <v>7109</v>
      </c>
      <c r="C6979" s="282" t="s">
        <v>7221</v>
      </c>
      <c r="D6979" s="275">
        <v>1</v>
      </c>
      <c r="E6979" s="275">
        <v>12</v>
      </c>
      <c r="F6979" s="275" t="s">
        <v>225</v>
      </c>
      <c r="G6979" s="275">
        <v>1</v>
      </c>
      <c r="H6979" s="275" t="str">
        <f>'CH-Output'!O4</f>
        <v>NU</v>
      </c>
      <c r="I6979" s="275"/>
      <c r="J6979" s="275">
        <f t="shared" si="104"/>
        <v>255</v>
      </c>
      <c r="K6979" s="277"/>
    </row>
    <row r="6980" spans="1:11" x14ac:dyDescent="0.15">
      <c r="A6980" s="274">
        <v>6979</v>
      </c>
      <c r="B6980" s="275" t="s">
        <v>7110</v>
      </c>
      <c r="C6980" s="282" t="s">
        <v>7221</v>
      </c>
      <c r="D6980" s="275">
        <v>1</v>
      </c>
      <c r="E6980" s="275">
        <v>12</v>
      </c>
      <c r="F6980" s="275" t="s">
        <v>225</v>
      </c>
      <c r="G6980" s="275">
        <v>1</v>
      </c>
      <c r="H6980" s="275" t="str">
        <f>'CH-Output'!P4</f>
        <v>NU</v>
      </c>
      <c r="I6980" s="275"/>
      <c r="J6980" s="275">
        <f t="shared" si="104"/>
        <v>255</v>
      </c>
      <c r="K6980" s="277"/>
    </row>
    <row r="6981" spans="1:11" x14ac:dyDescent="0.15">
      <c r="A6981" s="274">
        <v>6980</v>
      </c>
      <c r="B6981" s="275" t="s">
        <v>7111</v>
      </c>
      <c r="C6981" s="282" t="s">
        <v>7221</v>
      </c>
      <c r="D6981" s="275">
        <v>1</v>
      </c>
      <c r="E6981" s="275">
        <v>12</v>
      </c>
      <c r="F6981" s="275" t="s">
        <v>225</v>
      </c>
      <c r="G6981" s="275">
        <v>1</v>
      </c>
      <c r="H6981" s="275" t="str">
        <f>'CH-Output'!Q4</f>
        <v>NU</v>
      </c>
      <c r="I6981" s="275"/>
      <c r="J6981" s="275">
        <f t="shared" si="104"/>
        <v>255</v>
      </c>
      <c r="K6981" s="277"/>
    </row>
    <row r="6982" spans="1:11" x14ac:dyDescent="0.15">
      <c r="A6982" s="274">
        <v>6981</v>
      </c>
      <c r="B6982" s="275" t="s">
        <v>7112</v>
      </c>
      <c r="C6982" s="282" t="s">
        <v>7221</v>
      </c>
      <c r="D6982" s="275">
        <v>1</v>
      </c>
      <c r="E6982" s="275">
        <v>12</v>
      </c>
      <c r="F6982" s="275" t="s">
        <v>225</v>
      </c>
      <c r="G6982" s="275">
        <v>1</v>
      </c>
      <c r="H6982" s="275" t="str">
        <f>'CH-Output'!R4</f>
        <v>NU</v>
      </c>
      <c r="I6982" s="275"/>
      <c r="J6982" s="275">
        <f t="shared" si="104"/>
        <v>255</v>
      </c>
      <c r="K6982" s="277"/>
    </row>
    <row r="6983" spans="1:11" x14ac:dyDescent="0.15">
      <c r="A6983" s="274">
        <v>6982</v>
      </c>
      <c r="B6983" s="275" t="s">
        <v>7113</v>
      </c>
      <c r="C6983" s="282" t="s">
        <v>7221</v>
      </c>
      <c r="D6983" s="275">
        <v>1</v>
      </c>
      <c r="E6983" s="275">
        <v>12</v>
      </c>
      <c r="F6983" s="275" t="s">
        <v>225</v>
      </c>
      <c r="G6983" s="275">
        <v>1</v>
      </c>
      <c r="H6983" s="275" t="str">
        <f>'CH-Output'!S4</f>
        <v>NU</v>
      </c>
      <c r="I6983" s="275"/>
      <c r="J6983" s="275">
        <f t="shared" si="104"/>
        <v>255</v>
      </c>
      <c r="K6983" s="277"/>
    </row>
    <row r="6984" spans="1:11" x14ac:dyDescent="0.15">
      <c r="A6984" s="274">
        <v>6983</v>
      </c>
      <c r="B6984" s="275" t="s">
        <v>7114</v>
      </c>
      <c r="C6984" s="282" t="s">
        <v>7221</v>
      </c>
      <c r="D6984" s="275">
        <v>1</v>
      </c>
      <c r="E6984" s="275">
        <v>12</v>
      </c>
      <c r="F6984" s="275" t="s">
        <v>225</v>
      </c>
      <c r="G6984" s="275">
        <v>1</v>
      </c>
      <c r="H6984" s="275" t="str">
        <f>'CH-Output'!T4</f>
        <v>NU</v>
      </c>
      <c r="I6984" s="275"/>
      <c r="J6984" s="275">
        <f t="shared" si="104"/>
        <v>255</v>
      </c>
      <c r="K6984" s="277"/>
    </row>
    <row r="6985" spans="1:11" x14ac:dyDescent="0.15">
      <c r="A6985" s="274">
        <v>6984</v>
      </c>
      <c r="B6985" s="275" t="s">
        <v>7115</v>
      </c>
      <c r="C6985" s="282" t="s">
        <v>7221</v>
      </c>
      <c r="D6985" s="275">
        <v>1</v>
      </c>
      <c r="E6985" s="275">
        <v>12</v>
      </c>
      <c r="F6985" s="275" t="s">
        <v>225</v>
      </c>
      <c r="G6985" s="275">
        <v>1</v>
      </c>
      <c r="H6985" s="275" t="str">
        <f>'CH-Output'!U4</f>
        <v>NU</v>
      </c>
      <c r="I6985" s="275"/>
      <c r="J6985" s="275">
        <f t="shared" si="104"/>
        <v>255</v>
      </c>
      <c r="K6985" s="277"/>
    </row>
    <row r="6986" spans="1:11" x14ac:dyDescent="0.15">
      <c r="A6986" s="274">
        <v>6985</v>
      </c>
      <c r="B6986" s="275" t="s">
        <v>7116</v>
      </c>
      <c r="C6986" s="282" t="s">
        <v>7221</v>
      </c>
      <c r="D6986" s="275">
        <v>1</v>
      </c>
      <c r="E6986" s="275">
        <v>12</v>
      </c>
      <c r="F6986" s="275" t="s">
        <v>225</v>
      </c>
      <c r="G6986" s="275">
        <v>1</v>
      </c>
      <c r="H6986" s="275" t="str">
        <f>'CH-Output'!V4</f>
        <v>NU</v>
      </c>
      <c r="I6986" s="275"/>
      <c r="J6986" s="275">
        <f t="shared" si="104"/>
        <v>255</v>
      </c>
      <c r="K6986" s="277"/>
    </row>
    <row r="6987" spans="1:11" x14ac:dyDescent="0.15">
      <c r="A6987" s="274">
        <v>6986</v>
      </c>
      <c r="B6987" s="275" t="s">
        <v>7117</v>
      </c>
      <c r="C6987" s="282" t="s">
        <v>7221</v>
      </c>
      <c r="D6987" s="275">
        <v>1</v>
      </c>
      <c r="E6987" s="275">
        <v>12</v>
      </c>
      <c r="F6987" s="275" t="s">
        <v>225</v>
      </c>
      <c r="G6987" s="275">
        <v>1</v>
      </c>
      <c r="H6987" s="275" t="str">
        <f>'CH-Output'!W4</f>
        <v>NU</v>
      </c>
      <c r="I6987" s="275"/>
      <c r="J6987" s="275">
        <f t="shared" si="104"/>
        <v>255</v>
      </c>
      <c r="K6987" s="277"/>
    </row>
    <row r="6988" spans="1:11" x14ac:dyDescent="0.15">
      <c r="A6988" s="274">
        <v>6987</v>
      </c>
      <c r="B6988" s="275" t="s">
        <v>7118</v>
      </c>
      <c r="C6988" s="282" t="s">
        <v>7221</v>
      </c>
      <c r="D6988" s="275">
        <v>1</v>
      </c>
      <c r="E6988" s="275">
        <v>12</v>
      </c>
      <c r="F6988" s="275" t="s">
        <v>225</v>
      </c>
      <c r="G6988" s="275">
        <v>1</v>
      </c>
      <c r="H6988" s="275">
        <f>'CH-Output'!L5</f>
        <v>1</v>
      </c>
      <c r="I6988" s="275"/>
      <c r="J6988" s="275">
        <f t="shared" si="104"/>
        <v>1</v>
      </c>
      <c r="K6988" s="277"/>
    </row>
    <row r="6989" spans="1:11" x14ac:dyDescent="0.15">
      <c r="A6989" s="274">
        <v>6988</v>
      </c>
      <c r="B6989" s="275" t="s">
        <v>7119</v>
      </c>
      <c r="C6989" s="282" t="s">
        <v>7221</v>
      </c>
      <c r="D6989" s="275">
        <v>1</v>
      </c>
      <c r="E6989" s="275">
        <v>12</v>
      </c>
      <c r="F6989" s="275" t="s">
        <v>225</v>
      </c>
      <c r="G6989" s="275">
        <v>1</v>
      </c>
      <c r="H6989" s="275">
        <f>'CH-Output'!M5</f>
        <v>2</v>
      </c>
      <c r="I6989" s="275"/>
      <c r="J6989" s="275">
        <f t="shared" si="104"/>
        <v>2</v>
      </c>
      <c r="K6989" s="277"/>
    </row>
    <row r="6990" spans="1:11" x14ac:dyDescent="0.15">
      <c r="A6990" s="274">
        <v>6989</v>
      </c>
      <c r="B6990" s="275" t="s">
        <v>7120</v>
      </c>
      <c r="C6990" s="282" t="s">
        <v>7221</v>
      </c>
      <c r="D6990" s="275">
        <v>1</v>
      </c>
      <c r="E6990" s="275">
        <v>12</v>
      </c>
      <c r="F6990" s="275" t="s">
        <v>225</v>
      </c>
      <c r="G6990" s="275">
        <v>1</v>
      </c>
      <c r="H6990" s="275">
        <f>'CH-Output'!N5</f>
        <v>3</v>
      </c>
      <c r="I6990" s="275"/>
      <c r="J6990" s="275">
        <f t="shared" si="104"/>
        <v>3</v>
      </c>
      <c r="K6990" s="277"/>
    </row>
    <row r="6991" spans="1:11" x14ac:dyDescent="0.15">
      <c r="A6991" s="274">
        <v>6990</v>
      </c>
      <c r="B6991" s="275" t="s">
        <v>7121</v>
      </c>
      <c r="C6991" s="282" t="s">
        <v>7221</v>
      </c>
      <c r="D6991" s="275">
        <v>1</v>
      </c>
      <c r="E6991" s="275">
        <v>12</v>
      </c>
      <c r="F6991" s="275" t="s">
        <v>225</v>
      </c>
      <c r="G6991" s="275">
        <v>1</v>
      </c>
      <c r="H6991" s="275">
        <f>'CH-Output'!O5</f>
        <v>4</v>
      </c>
      <c r="I6991" s="275"/>
      <c r="J6991" s="275">
        <f t="shared" si="104"/>
        <v>4</v>
      </c>
      <c r="K6991" s="277"/>
    </row>
    <row r="6992" spans="1:11" x14ac:dyDescent="0.15">
      <c r="A6992" s="274">
        <v>6991</v>
      </c>
      <c r="B6992" s="275" t="s">
        <v>7122</v>
      </c>
      <c r="C6992" s="282" t="s">
        <v>7221</v>
      </c>
      <c r="D6992" s="275">
        <v>1</v>
      </c>
      <c r="E6992" s="275">
        <v>12</v>
      </c>
      <c r="F6992" s="275" t="s">
        <v>225</v>
      </c>
      <c r="G6992" s="275">
        <v>1</v>
      </c>
      <c r="H6992" s="275">
        <f>'CH-Output'!P5</f>
        <v>5</v>
      </c>
      <c r="I6992" s="275"/>
      <c r="J6992" s="275">
        <f t="shared" si="104"/>
        <v>5</v>
      </c>
      <c r="K6992" s="277"/>
    </row>
    <row r="6993" spans="1:11" x14ac:dyDescent="0.15">
      <c r="A6993" s="274">
        <v>6992</v>
      </c>
      <c r="B6993" s="275" t="s">
        <v>7123</v>
      </c>
      <c r="C6993" s="282" t="s">
        <v>7221</v>
      </c>
      <c r="D6993" s="275">
        <v>1</v>
      </c>
      <c r="E6993" s="275">
        <v>12</v>
      </c>
      <c r="F6993" s="275" t="s">
        <v>225</v>
      </c>
      <c r="G6993" s="275">
        <v>1</v>
      </c>
      <c r="H6993" s="275">
        <f>'CH-Output'!Q5</f>
        <v>6</v>
      </c>
      <c r="I6993" s="275"/>
      <c r="J6993" s="275">
        <f t="shared" si="104"/>
        <v>6</v>
      </c>
      <c r="K6993" s="277"/>
    </row>
    <row r="6994" spans="1:11" x14ac:dyDescent="0.15">
      <c r="A6994" s="274">
        <v>6993</v>
      </c>
      <c r="B6994" s="275" t="s">
        <v>7124</v>
      </c>
      <c r="C6994" s="282" t="s">
        <v>7221</v>
      </c>
      <c r="D6994" s="275">
        <v>1</v>
      </c>
      <c r="E6994" s="275">
        <v>12</v>
      </c>
      <c r="F6994" s="275" t="s">
        <v>225</v>
      </c>
      <c r="G6994" s="275">
        <v>1</v>
      </c>
      <c r="H6994" s="275">
        <f>'CH-Output'!R5</f>
        <v>7</v>
      </c>
      <c r="I6994" s="275"/>
      <c r="J6994" s="275">
        <f t="shared" si="104"/>
        <v>7</v>
      </c>
      <c r="K6994" s="277"/>
    </row>
    <row r="6995" spans="1:11" x14ac:dyDescent="0.15">
      <c r="A6995" s="274">
        <v>6994</v>
      </c>
      <c r="B6995" s="275" t="s">
        <v>7125</v>
      </c>
      <c r="C6995" s="282" t="s">
        <v>7221</v>
      </c>
      <c r="D6995" s="275">
        <v>1</v>
      </c>
      <c r="E6995" s="275">
        <v>12</v>
      </c>
      <c r="F6995" s="275" t="s">
        <v>225</v>
      </c>
      <c r="G6995" s="275">
        <v>1</v>
      </c>
      <c r="H6995" s="275">
        <f>'CH-Output'!S5</f>
        <v>8</v>
      </c>
      <c r="I6995" s="275"/>
      <c r="J6995" s="275">
        <f t="shared" si="104"/>
        <v>8</v>
      </c>
      <c r="K6995" s="277"/>
    </row>
    <row r="6996" spans="1:11" x14ac:dyDescent="0.15">
      <c r="A6996" s="274">
        <v>6995</v>
      </c>
      <c r="B6996" s="275" t="s">
        <v>7126</v>
      </c>
      <c r="C6996" s="282" t="s">
        <v>7221</v>
      </c>
      <c r="D6996" s="275">
        <v>1</v>
      </c>
      <c r="E6996" s="275">
        <v>12</v>
      </c>
      <c r="F6996" s="275" t="s">
        <v>225</v>
      </c>
      <c r="G6996" s="275">
        <v>1</v>
      </c>
      <c r="H6996" s="275">
        <f>'CH-Output'!T5</f>
        <v>9</v>
      </c>
      <c r="I6996" s="275"/>
      <c r="J6996" s="275">
        <f t="shared" si="104"/>
        <v>9</v>
      </c>
      <c r="K6996" s="277"/>
    </row>
    <row r="6997" spans="1:11" x14ac:dyDescent="0.15">
      <c r="A6997" s="274">
        <v>6996</v>
      </c>
      <c r="B6997" s="275" t="s">
        <v>7127</v>
      </c>
      <c r="C6997" s="282" t="s">
        <v>7221</v>
      </c>
      <c r="D6997" s="275">
        <v>1</v>
      </c>
      <c r="E6997" s="275">
        <v>12</v>
      </c>
      <c r="F6997" s="275" t="s">
        <v>225</v>
      </c>
      <c r="G6997" s="275">
        <v>1</v>
      </c>
      <c r="H6997" s="275">
        <f>'CH-Output'!U5</f>
        <v>10</v>
      </c>
      <c r="I6997" s="275"/>
      <c r="J6997" s="275">
        <f t="shared" si="104"/>
        <v>10</v>
      </c>
      <c r="K6997" s="277"/>
    </row>
    <row r="6998" spans="1:11" x14ac:dyDescent="0.15">
      <c r="A6998" s="274">
        <v>6997</v>
      </c>
      <c r="B6998" s="275" t="s">
        <v>7128</v>
      </c>
      <c r="C6998" s="282" t="s">
        <v>7221</v>
      </c>
      <c r="D6998" s="275">
        <v>1</v>
      </c>
      <c r="E6998" s="275">
        <v>12</v>
      </c>
      <c r="F6998" s="275" t="s">
        <v>225</v>
      </c>
      <c r="G6998" s="275">
        <v>1</v>
      </c>
      <c r="H6998" s="275">
        <f>'CH-Output'!V5</f>
        <v>11</v>
      </c>
      <c r="I6998" s="275"/>
      <c r="J6998" s="275">
        <f t="shared" si="104"/>
        <v>11</v>
      </c>
      <c r="K6998" s="277"/>
    </row>
    <row r="6999" spans="1:11" x14ac:dyDescent="0.15">
      <c r="A6999" s="274">
        <v>6998</v>
      </c>
      <c r="B6999" s="275" t="s">
        <v>7129</v>
      </c>
      <c r="C6999" s="282" t="s">
        <v>7221</v>
      </c>
      <c r="D6999" s="275">
        <v>1</v>
      </c>
      <c r="E6999" s="275">
        <v>12</v>
      </c>
      <c r="F6999" s="275" t="s">
        <v>225</v>
      </c>
      <c r="G6999" s="275">
        <v>1</v>
      </c>
      <c r="H6999" s="275">
        <f>'CH-Output'!W5</f>
        <v>12</v>
      </c>
      <c r="I6999" s="275"/>
      <c r="J6999" s="275">
        <f t="shared" si="104"/>
        <v>12</v>
      </c>
      <c r="K6999" s="277"/>
    </row>
    <row r="7000" spans="1:11" x14ac:dyDescent="0.15">
      <c r="A7000" s="274">
        <v>6999</v>
      </c>
      <c r="B7000" s="275" t="s">
        <v>7130</v>
      </c>
      <c r="C7000" s="282" t="s">
        <v>7221</v>
      </c>
      <c r="D7000" s="275">
        <v>1</v>
      </c>
      <c r="E7000" s="275">
        <v>12</v>
      </c>
      <c r="F7000" s="275" t="s">
        <v>225</v>
      </c>
      <c r="G7000" s="275">
        <v>1</v>
      </c>
      <c r="H7000" s="275">
        <f>'CH-Output'!L6</f>
        <v>4</v>
      </c>
      <c r="I7000" s="275"/>
      <c r="J7000" s="275">
        <f t="shared" si="104"/>
        <v>4</v>
      </c>
      <c r="K7000" s="277"/>
    </row>
    <row r="7001" spans="1:11" x14ac:dyDescent="0.15">
      <c r="A7001" s="274">
        <v>7000</v>
      </c>
      <c r="B7001" s="275" t="s">
        <v>7131</v>
      </c>
      <c r="C7001" s="282" t="s">
        <v>7221</v>
      </c>
      <c r="D7001" s="275">
        <v>1</v>
      </c>
      <c r="E7001" s="275">
        <v>12</v>
      </c>
      <c r="F7001" s="275" t="s">
        <v>225</v>
      </c>
      <c r="G7001" s="275">
        <v>1</v>
      </c>
      <c r="H7001" s="275">
        <f>'CH-Output'!M6</f>
        <v>3</v>
      </c>
      <c r="I7001" s="275"/>
      <c r="J7001" s="275">
        <f t="shared" si="104"/>
        <v>3</v>
      </c>
      <c r="K7001" s="277"/>
    </row>
    <row r="7002" spans="1:11" x14ac:dyDescent="0.15">
      <c r="A7002" s="274">
        <v>7001</v>
      </c>
      <c r="B7002" s="275" t="s">
        <v>7132</v>
      </c>
      <c r="C7002" s="282" t="s">
        <v>7221</v>
      </c>
      <c r="D7002" s="275">
        <v>1</v>
      </c>
      <c r="E7002" s="275">
        <v>12</v>
      </c>
      <c r="F7002" s="275" t="s">
        <v>225</v>
      </c>
      <c r="G7002" s="275">
        <v>1</v>
      </c>
      <c r="H7002" s="275">
        <f>'CH-Output'!N6</f>
        <v>2</v>
      </c>
      <c r="I7002" s="275"/>
      <c r="J7002" s="275">
        <f t="shared" si="104"/>
        <v>2</v>
      </c>
      <c r="K7002" s="277"/>
    </row>
    <row r="7003" spans="1:11" x14ac:dyDescent="0.15">
      <c r="A7003" s="274">
        <v>7002</v>
      </c>
      <c r="B7003" s="275" t="s">
        <v>7133</v>
      </c>
      <c r="C7003" s="282" t="s">
        <v>7221</v>
      </c>
      <c r="D7003" s="275">
        <v>1</v>
      </c>
      <c r="E7003" s="275">
        <v>12</v>
      </c>
      <c r="F7003" s="275" t="s">
        <v>225</v>
      </c>
      <c r="G7003" s="275">
        <v>1</v>
      </c>
      <c r="H7003" s="275">
        <f>'CH-Output'!O6</f>
        <v>1</v>
      </c>
      <c r="I7003" s="275"/>
      <c r="J7003" s="275">
        <f t="shared" si="104"/>
        <v>1</v>
      </c>
      <c r="K7003" s="277"/>
    </row>
    <row r="7004" spans="1:11" x14ac:dyDescent="0.15">
      <c r="A7004" s="274">
        <v>7003</v>
      </c>
      <c r="B7004" s="275" t="s">
        <v>7134</v>
      </c>
      <c r="C7004" s="282" t="s">
        <v>7221</v>
      </c>
      <c r="D7004" s="275">
        <v>1</v>
      </c>
      <c r="E7004" s="275">
        <v>12</v>
      </c>
      <c r="F7004" s="275" t="s">
        <v>225</v>
      </c>
      <c r="G7004" s="275">
        <v>1</v>
      </c>
      <c r="H7004" s="275">
        <f>'CH-Output'!P6</f>
        <v>12</v>
      </c>
      <c r="I7004" s="275"/>
      <c r="J7004" s="275">
        <f t="shared" si="104"/>
        <v>12</v>
      </c>
      <c r="K7004" s="277"/>
    </row>
    <row r="7005" spans="1:11" x14ac:dyDescent="0.15">
      <c r="A7005" s="274">
        <v>7004</v>
      </c>
      <c r="B7005" s="275" t="s">
        <v>7135</v>
      </c>
      <c r="C7005" s="282" t="s">
        <v>7221</v>
      </c>
      <c r="D7005" s="275">
        <v>1</v>
      </c>
      <c r="E7005" s="275">
        <v>12</v>
      </c>
      <c r="F7005" s="275" t="s">
        <v>225</v>
      </c>
      <c r="G7005" s="275">
        <v>1</v>
      </c>
      <c r="H7005" s="275" t="str">
        <f>'CH-Output'!Q6</f>
        <v>NU</v>
      </c>
      <c r="I7005" s="275"/>
      <c r="J7005" s="275">
        <f t="shared" si="104"/>
        <v>255</v>
      </c>
      <c r="K7005" s="277"/>
    </row>
    <row r="7006" spans="1:11" x14ac:dyDescent="0.15">
      <c r="A7006" s="274">
        <v>7005</v>
      </c>
      <c r="B7006" s="275" t="s">
        <v>7136</v>
      </c>
      <c r="C7006" s="282" t="s">
        <v>7221</v>
      </c>
      <c r="D7006" s="275">
        <v>1</v>
      </c>
      <c r="E7006" s="275">
        <v>12</v>
      </c>
      <c r="F7006" s="275" t="s">
        <v>225</v>
      </c>
      <c r="G7006" s="275">
        <v>1</v>
      </c>
      <c r="H7006" s="275" t="str">
        <f>'CH-Output'!R6</f>
        <v>NU</v>
      </c>
      <c r="I7006" s="275"/>
      <c r="J7006" s="275">
        <f t="shared" si="104"/>
        <v>255</v>
      </c>
      <c r="K7006" s="277"/>
    </row>
    <row r="7007" spans="1:11" x14ac:dyDescent="0.15">
      <c r="A7007" s="274">
        <v>7006</v>
      </c>
      <c r="B7007" s="275" t="s">
        <v>7137</v>
      </c>
      <c r="C7007" s="282" t="s">
        <v>7221</v>
      </c>
      <c r="D7007" s="275">
        <v>1</v>
      </c>
      <c r="E7007" s="275">
        <v>12</v>
      </c>
      <c r="F7007" s="275" t="s">
        <v>225</v>
      </c>
      <c r="G7007" s="275">
        <v>1</v>
      </c>
      <c r="H7007" s="275" t="str">
        <f>'CH-Output'!S6</f>
        <v>NU</v>
      </c>
      <c r="I7007" s="275"/>
      <c r="J7007" s="275">
        <f t="shared" si="104"/>
        <v>255</v>
      </c>
      <c r="K7007" s="277"/>
    </row>
    <row r="7008" spans="1:11" x14ac:dyDescent="0.15">
      <c r="A7008" s="274">
        <v>7007</v>
      </c>
      <c r="B7008" s="275" t="s">
        <v>7138</v>
      </c>
      <c r="C7008" s="282" t="s">
        <v>7221</v>
      </c>
      <c r="D7008" s="275">
        <v>1</v>
      </c>
      <c r="E7008" s="275">
        <v>12</v>
      </c>
      <c r="F7008" s="275" t="s">
        <v>225</v>
      </c>
      <c r="G7008" s="275">
        <v>1</v>
      </c>
      <c r="H7008" s="275" t="str">
        <f>'CH-Output'!T6</f>
        <v>NU</v>
      </c>
      <c r="I7008" s="275"/>
      <c r="J7008" s="275">
        <f t="shared" si="104"/>
        <v>255</v>
      </c>
      <c r="K7008" s="277"/>
    </row>
    <row r="7009" spans="1:11" x14ac:dyDescent="0.15">
      <c r="A7009" s="274">
        <v>7008</v>
      </c>
      <c r="B7009" s="275" t="s">
        <v>7139</v>
      </c>
      <c r="C7009" s="282" t="s">
        <v>7221</v>
      </c>
      <c r="D7009" s="275">
        <v>1</v>
      </c>
      <c r="E7009" s="275">
        <v>12</v>
      </c>
      <c r="F7009" s="275" t="s">
        <v>225</v>
      </c>
      <c r="G7009" s="275">
        <v>1</v>
      </c>
      <c r="H7009" s="275" t="str">
        <f>'CH-Output'!U6</f>
        <v>NU</v>
      </c>
      <c r="I7009" s="275"/>
      <c r="J7009" s="275">
        <f t="shared" si="104"/>
        <v>255</v>
      </c>
      <c r="K7009" s="277"/>
    </row>
    <row r="7010" spans="1:11" x14ac:dyDescent="0.15">
      <c r="A7010" s="274">
        <v>7009</v>
      </c>
      <c r="B7010" s="275" t="s">
        <v>7140</v>
      </c>
      <c r="C7010" s="282" t="s">
        <v>7221</v>
      </c>
      <c r="D7010" s="275">
        <v>1</v>
      </c>
      <c r="E7010" s="275">
        <v>12</v>
      </c>
      <c r="F7010" s="275" t="s">
        <v>225</v>
      </c>
      <c r="G7010" s="275">
        <v>1</v>
      </c>
      <c r="H7010" s="275" t="str">
        <f>'CH-Output'!V6</f>
        <v>NU</v>
      </c>
      <c r="I7010" s="275"/>
      <c r="J7010" s="275">
        <f t="shared" si="104"/>
        <v>255</v>
      </c>
      <c r="K7010" s="277"/>
    </row>
    <row r="7011" spans="1:11" x14ac:dyDescent="0.15">
      <c r="A7011" s="274">
        <v>7010</v>
      </c>
      <c r="B7011" s="275" t="s">
        <v>7141</v>
      </c>
      <c r="C7011" s="282" t="s">
        <v>7221</v>
      </c>
      <c r="D7011" s="275">
        <v>1</v>
      </c>
      <c r="E7011" s="275">
        <v>12</v>
      </c>
      <c r="F7011" s="275" t="s">
        <v>225</v>
      </c>
      <c r="G7011" s="275">
        <v>1</v>
      </c>
      <c r="H7011" s="275" t="str">
        <f>'CH-Output'!W6</f>
        <v>NU</v>
      </c>
      <c r="I7011" s="275"/>
      <c r="J7011" s="275">
        <f t="shared" si="104"/>
        <v>255</v>
      </c>
      <c r="K7011" s="277"/>
    </row>
    <row r="7012" spans="1:11" x14ac:dyDescent="0.15">
      <c r="A7012" s="274">
        <v>7011</v>
      </c>
      <c r="B7012" s="275" t="s">
        <v>7142</v>
      </c>
      <c r="C7012" s="282" t="s">
        <v>7221</v>
      </c>
      <c r="D7012" s="275">
        <v>1</v>
      </c>
      <c r="E7012" s="275">
        <v>12</v>
      </c>
      <c r="F7012" s="275" t="s">
        <v>225</v>
      </c>
      <c r="G7012" s="275">
        <v>1</v>
      </c>
      <c r="H7012" s="275" t="str">
        <f>'CH-Output'!L7</f>
        <v>NU</v>
      </c>
      <c r="I7012" s="275"/>
      <c r="J7012" s="275">
        <f t="shared" si="104"/>
        <v>255</v>
      </c>
      <c r="K7012" s="277"/>
    </row>
    <row r="7013" spans="1:11" x14ac:dyDescent="0.15">
      <c r="A7013" s="274">
        <v>7012</v>
      </c>
      <c r="B7013" s="275" t="s">
        <v>7143</v>
      </c>
      <c r="C7013" s="282" t="s">
        <v>7221</v>
      </c>
      <c r="D7013" s="275">
        <v>1</v>
      </c>
      <c r="E7013" s="275">
        <v>12</v>
      </c>
      <c r="F7013" s="275" t="s">
        <v>225</v>
      </c>
      <c r="G7013" s="275">
        <v>1</v>
      </c>
      <c r="H7013" s="275" t="str">
        <f>'CH-Output'!M7</f>
        <v>NU</v>
      </c>
      <c r="I7013" s="275"/>
      <c r="J7013" s="275">
        <f t="shared" si="104"/>
        <v>255</v>
      </c>
      <c r="K7013" s="277"/>
    </row>
    <row r="7014" spans="1:11" x14ac:dyDescent="0.15">
      <c r="A7014" s="274">
        <v>7013</v>
      </c>
      <c r="B7014" s="275" t="s">
        <v>7144</v>
      </c>
      <c r="C7014" s="282" t="s">
        <v>7221</v>
      </c>
      <c r="D7014" s="275">
        <v>1</v>
      </c>
      <c r="E7014" s="275">
        <v>12</v>
      </c>
      <c r="F7014" s="275" t="s">
        <v>225</v>
      </c>
      <c r="G7014" s="275">
        <v>1</v>
      </c>
      <c r="H7014" s="275" t="str">
        <f>'CH-Output'!N7</f>
        <v>NU</v>
      </c>
      <c r="I7014" s="275"/>
      <c r="J7014" s="275">
        <f t="shared" si="104"/>
        <v>255</v>
      </c>
      <c r="K7014" s="277"/>
    </row>
    <row r="7015" spans="1:11" x14ac:dyDescent="0.15">
      <c r="A7015" s="274">
        <v>7014</v>
      </c>
      <c r="B7015" s="275" t="s">
        <v>7145</v>
      </c>
      <c r="C7015" s="282" t="s">
        <v>7221</v>
      </c>
      <c r="D7015" s="275">
        <v>1</v>
      </c>
      <c r="E7015" s="275">
        <v>12</v>
      </c>
      <c r="F7015" s="275" t="s">
        <v>225</v>
      </c>
      <c r="G7015" s="275">
        <v>1</v>
      </c>
      <c r="H7015" s="275" t="str">
        <f>'CH-Output'!O7</f>
        <v>NU</v>
      </c>
      <c r="I7015" s="275"/>
      <c r="J7015" s="275">
        <f t="shared" si="104"/>
        <v>255</v>
      </c>
      <c r="K7015" s="277"/>
    </row>
    <row r="7016" spans="1:11" x14ac:dyDescent="0.15">
      <c r="A7016" s="274">
        <v>7015</v>
      </c>
      <c r="B7016" s="275" t="s">
        <v>7146</v>
      </c>
      <c r="C7016" s="282" t="s">
        <v>7221</v>
      </c>
      <c r="D7016" s="275">
        <v>1</v>
      </c>
      <c r="E7016" s="275">
        <v>12</v>
      </c>
      <c r="F7016" s="275" t="s">
        <v>225</v>
      </c>
      <c r="G7016" s="275">
        <v>1</v>
      </c>
      <c r="H7016" s="275" t="str">
        <f>'CH-Output'!P7</f>
        <v>NU</v>
      </c>
      <c r="I7016" s="275"/>
      <c r="J7016" s="275">
        <f t="shared" si="104"/>
        <v>255</v>
      </c>
      <c r="K7016" s="277"/>
    </row>
    <row r="7017" spans="1:11" x14ac:dyDescent="0.15">
      <c r="A7017" s="274">
        <v>7016</v>
      </c>
      <c r="B7017" s="275" t="s">
        <v>7147</v>
      </c>
      <c r="C7017" s="282" t="s">
        <v>7221</v>
      </c>
      <c r="D7017" s="275">
        <v>1</v>
      </c>
      <c r="E7017" s="275">
        <v>12</v>
      </c>
      <c r="F7017" s="275" t="s">
        <v>225</v>
      </c>
      <c r="G7017" s="275">
        <v>1</v>
      </c>
      <c r="H7017" s="275" t="str">
        <f>'CH-Output'!Q7</f>
        <v>NU</v>
      </c>
      <c r="I7017" s="275"/>
      <c r="J7017" s="275">
        <f t="shared" ref="J7017:J7080" si="105">IF(H7017="NU",255,H7017)</f>
        <v>255</v>
      </c>
      <c r="K7017" s="277"/>
    </row>
    <row r="7018" spans="1:11" x14ac:dyDescent="0.15">
      <c r="A7018" s="274">
        <v>7017</v>
      </c>
      <c r="B7018" s="275" t="s">
        <v>7148</v>
      </c>
      <c r="C7018" s="282" t="s">
        <v>7221</v>
      </c>
      <c r="D7018" s="275">
        <v>1</v>
      </c>
      <c r="E7018" s="275">
        <v>12</v>
      </c>
      <c r="F7018" s="275" t="s">
        <v>225</v>
      </c>
      <c r="G7018" s="275">
        <v>1</v>
      </c>
      <c r="H7018" s="275" t="str">
        <f>'CH-Output'!R7</f>
        <v>NU</v>
      </c>
      <c r="I7018" s="275"/>
      <c r="J7018" s="275">
        <f t="shared" si="105"/>
        <v>255</v>
      </c>
      <c r="K7018" s="277"/>
    </row>
    <row r="7019" spans="1:11" x14ac:dyDescent="0.15">
      <c r="A7019" s="274">
        <v>7018</v>
      </c>
      <c r="B7019" s="275" t="s">
        <v>7149</v>
      </c>
      <c r="C7019" s="282" t="s">
        <v>7221</v>
      </c>
      <c r="D7019" s="275">
        <v>1</v>
      </c>
      <c r="E7019" s="275">
        <v>12</v>
      </c>
      <c r="F7019" s="275" t="s">
        <v>225</v>
      </c>
      <c r="G7019" s="275">
        <v>1</v>
      </c>
      <c r="H7019" s="275" t="str">
        <f>'CH-Output'!S7</f>
        <v>NU</v>
      </c>
      <c r="I7019" s="275"/>
      <c r="J7019" s="275">
        <f t="shared" si="105"/>
        <v>255</v>
      </c>
      <c r="K7019" s="277"/>
    </row>
    <row r="7020" spans="1:11" x14ac:dyDescent="0.15">
      <c r="A7020" s="274">
        <v>7019</v>
      </c>
      <c r="B7020" s="275" t="s">
        <v>7150</v>
      </c>
      <c r="C7020" s="282" t="s">
        <v>7221</v>
      </c>
      <c r="D7020" s="275">
        <v>1</v>
      </c>
      <c r="E7020" s="275">
        <v>12</v>
      </c>
      <c r="F7020" s="275" t="s">
        <v>225</v>
      </c>
      <c r="G7020" s="275">
        <v>1</v>
      </c>
      <c r="H7020" s="275" t="str">
        <f>'CH-Output'!T7</f>
        <v>NU</v>
      </c>
      <c r="I7020" s="275"/>
      <c r="J7020" s="275">
        <f t="shared" si="105"/>
        <v>255</v>
      </c>
      <c r="K7020" s="277"/>
    </row>
    <row r="7021" spans="1:11" x14ac:dyDescent="0.15">
      <c r="A7021" s="274">
        <v>7020</v>
      </c>
      <c r="B7021" s="275" t="s">
        <v>7151</v>
      </c>
      <c r="C7021" s="282" t="s">
        <v>7221</v>
      </c>
      <c r="D7021" s="275">
        <v>1</v>
      </c>
      <c r="E7021" s="275">
        <v>12</v>
      </c>
      <c r="F7021" s="275" t="s">
        <v>225</v>
      </c>
      <c r="G7021" s="275">
        <v>1</v>
      </c>
      <c r="H7021" s="275" t="str">
        <f>'CH-Output'!U7</f>
        <v>NU</v>
      </c>
      <c r="I7021" s="275"/>
      <c r="J7021" s="275">
        <f t="shared" si="105"/>
        <v>255</v>
      </c>
      <c r="K7021" s="277"/>
    </row>
    <row r="7022" spans="1:11" x14ac:dyDescent="0.15">
      <c r="A7022" s="274">
        <v>7021</v>
      </c>
      <c r="B7022" s="275" t="s">
        <v>7152</v>
      </c>
      <c r="C7022" s="282" t="s">
        <v>7221</v>
      </c>
      <c r="D7022" s="275">
        <v>1</v>
      </c>
      <c r="E7022" s="275">
        <v>12</v>
      </c>
      <c r="F7022" s="275" t="s">
        <v>225</v>
      </c>
      <c r="G7022" s="275">
        <v>1</v>
      </c>
      <c r="H7022" s="275" t="str">
        <f>'CH-Output'!V7</f>
        <v>NU</v>
      </c>
      <c r="I7022" s="275"/>
      <c r="J7022" s="275">
        <f t="shared" si="105"/>
        <v>255</v>
      </c>
      <c r="K7022" s="277"/>
    </row>
    <row r="7023" spans="1:11" x14ac:dyDescent="0.15">
      <c r="A7023" s="274">
        <v>7022</v>
      </c>
      <c r="B7023" s="275" t="s">
        <v>7153</v>
      </c>
      <c r="C7023" s="282" t="s">
        <v>7221</v>
      </c>
      <c r="D7023" s="275">
        <v>1</v>
      </c>
      <c r="E7023" s="275">
        <v>12</v>
      </c>
      <c r="F7023" s="275" t="s">
        <v>225</v>
      </c>
      <c r="G7023" s="275">
        <v>1</v>
      </c>
      <c r="H7023" s="275" t="str">
        <f>'CH-Output'!W7</f>
        <v>NU</v>
      </c>
      <c r="I7023" s="275"/>
      <c r="J7023" s="275">
        <f t="shared" si="105"/>
        <v>255</v>
      </c>
      <c r="K7023" s="277"/>
    </row>
    <row r="7024" spans="1:11" x14ac:dyDescent="0.15">
      <c r="A7024" s="274">
        <v>7023</v>
      </c>
      <c r="B7024" s="275" t="s">
        <v>7078</v>
      </c>
      <c r="C7024" s="282" t="s">
        <v>7221</v>
      </c>
      <c r="D7024" s="275">
        <v>1</v>
      </c>
      <c r="E7024" s="275">
        <v>12</v>
      </c>
      <c r="F7024" s="275" t="s">
        <v>225</v>
      </c>
      <c r="G7024" s="275">
        <v>1</v>
      </c>
      <c r="H7024" s="275">
        <f>'CH-Output'!L8</f>
        <v>0</v>
      </c>
      <c r="I7024" s="275"/>
      <c r="J7024" s="275">
        <f t="shared" si="105"/>
        <v>0</v>
      </c>
      <c r="K7024" s="277"/>
    </row>
    <row r="7025" spans="1:11" x14ac:dyDescent="0.15">
      <c r="A7025" s="274">
        <v>7024</v>
      </c>
      <c r="B7025" s="275" t="s">
        <v>7154</v>
      </c>
      <c r="C7025" s="282" t="s">
        <v>7221</v>
      </c>
      <c r="D7025" s="275">
        <v>1</v>
      </c>
      <c r="E7025" s="275">
        <v>12</v>
      </c>
      <c r="F7025" s="275" t="s">
        <v>225</v>
      </c>
      <c r="G7025" s="275">
        <v>1</v>
      </c>
      <c r="H7025" s="275">
        <f>'CH-Output'!M8</f>
        <v>0</v>
      </c>
      <c r="I7025" s="275"/>
      <c r="J7025" s="275">
        <f t="shared" si="105"/>
        <v>0</v>
      </c>
      <c r="K7025" s="277"/>
    </row>
    <row r="7026" spans="1:11" x14ac:dyDescent="0.15">
      <c r="A7026" s="274">
        <v>7025</v>
      </c>
      <c r="B7026" s="275" t="s">
        <v>7155</v>
      </c>
      <c r="C7026" s="282" t="s">
        <v>7221</v>
      </c>
      <c r="D7026" s="275">
        <v>1</v>
      </c>
      <c r="E7026" s="275">
        <v>12</v>
      </c>
      <c r="F7026" s="275" t="s">
        <v>225</v>
      </c>
      <c r="G7026" s="275">
        <v>1</v>
      </c>
      <c r="H7026" s="275">
        <f>'CH-Output'!N8</f>
        <v>0</v>
      </c>
      <c r="I7026" s="275"/>
      <c r="J7026" s="275">
        <f t="shared" si="105"/>
        <v>0</v>
      </c>
      <c r="K7026" s="277"/>
    </row>
    <row r="7027" spans="1:11" x14ac:dyDescent="0.15">
      <c r="A7027" s="274">
        <v>7026</v>
      </c>
      <c r="B7027" s="275" t="s">
        <v>7156</v>
      </c>
      <c r="C7027" s="282" t="s">
        <v>7221</v>
      </c>
      <c r="D7027" s="275">
        <v>1</v>
      </c>
      <c r="E7027" s="275">
        <v>12</v>
      </c>
      <c r="F7027" s="275" t="s">
        <v>225</v>
      </c>
      <c r="G7027" s="275">
        <v>1</v>
      </c>
      <c r="H7027" s="275">
        <f>'CH-Output'!O8</f>
        <v>0</v>
      </c>
      <c r="I7027" s="275"/>
      <c r="J7027" s="275">
        <f t="shared" si="105"/>
        <v>0</v>
      </c>
      <c r="K7027" s="277"/>
    </row>
    <row r="7028" spans="1:11" x14ac:dyDescent="0.15">
      <c r="A7028" s="274">
        <v>7027</v>
      </c>
      <c r="B7028" s="275" t="s">
        <v>7157</v>
      </c>
      <c r="C7028" s="282" t="s">
        <v>7221</v>
      </c>
      <c r="D7028" s="275">
        <v>1</v>
      </c>
      <c r="E7028" s="275">
        <v>12</v>
      </c>
      <c r="F7028" s="275" t="s">
        <v>225</v>
      </c>
      <c r="G7028" s="275">
        <v>1</v>
      </c>
      <c r="H7028" s="275">
        <f>'CH-Output'!P8</f>
        <v>0</v>
      </c>
      <c r="I7028" s="275"/>
      <c r="J7028" s="275">
        <f t="shared" si="105"/>
        <v>0</v>
      </c>
      <c r="K7028" s="277"/>
    </row>
    <row r="7029" spans="1:11" x14ac:dyDescent="0.15">
      <c r="A7029" s="274">
        <v>7028</v>
      </c>
      <c r="B7029" s="275" t="s">
        <v>7158</v>
      </c>
      <c r="C7029" s="282" t="s">
        <v>7221</v>
      </c>
      <c r="D7029" s="275">
        <v>1</v>
      </c>
      <c r="E7029" s="275">
        <v>12</v>
      </c>
      <c r="F7029" s="275" t="s">
        <v>225</v>
      </c>
      <c r="G7029" s="275">
        <v>1</v>
      </c>
      <c r="H7029" s="275">
        <f>'CH-Output'!Q8</f>
        <v>0</v>
      </c>
      <c r="I7029" s="275"/>
      <c r="J7029" s="275">
        <f t="shared" si="105"/>
        <v>0</v>
      </c>
      <c r="K7029" s="277"/>
    </row>
    <row r="7030" spans="1:11" x14ac:dyDescent="0.15">
      <c r="A7030" s="274">
        <v>7029</v>
      </c>
      <c r="B7030" s="275" t="s">
        <v>7159</v>
      </c>
      <c r="C7030" s="282" t="s">
        <v>7221</v>
      </c>
      <c r="D7030" s="275">
        <v>1</v>
      </c>
      <c r="E7030" s="275">
        <v>12</v>
      </c>
      <c r="F7030" s="275" t="s">
        <v>225</v>
      </c>
      <c r="G7030" s="275">
        <v>1</v>
      </c>
      <c r="H7030" s="275">
        <f>'CH-Output'!R8</f>
        <v>0</v>
      </c>
      <c r="I7030" s="275"/>
      <c r="J7030" s="275">
        <f t="shared" si="105"/>
        <v>0</v>
      </c>
      <c r="K7030" s="277"/>
    </row>
    <row r="7031" spans="1:11" x14ac:dyDescent="0.15">
      <c r="A7031" s="274">
        <v>7030</v>
      </c>
      <c r="B7031" s="275" t="s">
        <v>7160</v>
      </c>
      <c r="C7031" s="282" t="s">
        <v>7221</v>
      </c>
      <c r="D7031" s="275">
        <v>1</v>
      </c>
      <c r="E7031" s="275">
        <v>12</v>
      </c>
      <c r="F7031" s="275" t="s">
        <v>225</v>
      </c>
      <c r="G7031" s="275">
        <v>1</v>
      </c>
      <c r="H7031" s="275">
        <f>'CH-Output'!S8</f>
        <v>0</v>
      </c>
      <c r="I7031" s="275"/>
      <c r="J7031" s="275">
        <f t="shared" si="105"/>
        <v>0</v>
      </c>
      <c r="K7031" s="277"/>
    </row>
    <row r="7032" spans="1:11" x14ac:dyDescent="0.15">
      <c r="A7032" s="274">
        <v>7031</v>
      </c>
      <c r="B7032" s="275" t="s">
        <v>7161</v>
      </c>
      <c r="C7032" s="282" t="s">
        <v>7221</v>
      </c>
      <c r="D7032" s="275">
        <v>1</v>
      </c>
      <c r="E7032" s="275">
        <v>12</v>
      </c>
      <c r="F7032" s="275" t="s">
        <v>225</v>
      </c>
      <c r="G7032" s="275">
        <v>1</v>
      </c>
      <c r="H7032" s="275">
        <f>'CH-Output'!T8</f>
        <v>0</v>
      </c>
      <c r="I7032" s="275"/>
      <c r="J7032" s="275">
        <f t="shared" si="105"/>
        <v>0</v>
      </c>
      <c r="K7032" s="277"/>
    </row>
    <row r="7033" spans="1:11" x14ac:dyDescent="0.15">
      <c r="A7033" s="274">
        <v>7032</v>
      </c>
      <c r="B7033" s="275" t="s">
        <v>7162</v>
      </c>
      <c r="C7033" s="282" t="s">
        <v>7221</v>
      </c>
      <c r="D7033" s="275">
        <v>1</v>
      </c>
      <c r="E7033" s="275">
        <v>12</v>
      </c>
      <c r="F7033" s="275" t="s">
        <v>225</v>
      </c>
      <c r="G7033" s="275">
        <v>1</v>
      </c>
      <c r="H7033" s="275">
        <f>'CH-Output'!U8</f>
        <v>0</v>
      </c>
      <c r="I7033" s="275"/>
      <c r="J7033" s="275">
        <f t="shared" si="105"/>
        <v>0</v>
      </c>
      <c r="K7033" s="277"/>
    </row>
    <row r="7034" spans="1:11" x14ac:dyDescent="0.15">
      <c r="A7034" s="274">
        <v>7033</v>
      </c>
      <c r="B7034" s="275" t="s">
        <v>7163</v>
      </c>
      <c r="C7034" s="282" t="s">
        <v>7221</v>
      </c>
      <c r="D7034" s="275">
        <v>1</v>
      </c>
      <c r="E7034" s="275">
        <v>12</v>
      </c>
      <c r="F7034" s="275" t="s">
        <v>225</v>
      </c>
      <c r="G7034" s="275">
        <v>1</v>
      </c>
      <c r="H7034" s="275">
        <f>'CH-Output'!V8</f>
        <v>0</v>
      </c>
      <c r="I7034" s="275"/>
      <c r="J7034" s="275">
        <f t="shared" si="105"/>
        <v>0</v>
      </c>
      <c r="K7034" s="277"/>
    </row>
    <row r="7035" spans="1:11" x14ac:dyDescent="0.15">
      <c r="A7035" s="274">
        <v>7034</v>
      </c>
      <c r="B7035" s="275" t="s">
        <v>7164</v>
      </c>
      <c r="C7035" s="282" t="s">
        <v>7221</v>
      </c>
      <c r="D7035" s="275">
        <v>1</v>
      </c>
      <c r="E7035" s="275">
        <v>12</v>
      </c>
      <c r="F7035" s="275" t="s">
        <v>225</v>
      </c>
      <c r="G7035" s="275">
        <v>1</v>
      </c>
      <c r="H7035" s="275">
        <f>'CH-Output'!W8</f>
        <v>0</v>
      </c>
      <c r="I7035" s="275"/>
      <c r="J7035" s="275">
        <f t="shared" si="105"/>
        <v>0</v>
      </c>
      <c r="K7035" s="277"/>
    </row>
    <row r="7036" spans="1:11" x14ac:dyDescent="0.15">
      <c r="A7036" s="274">
        <v>7035</v>
      </c>
      <c r="B7036" s="275" t="s">
        <v>7079</v>
      </c>
      <c r="C7036" s="282" t="s">
        <v>7221</v>
      </c>
      <c r="D7036" s="275">
        <v>1</v>
      </c>
      <c r="E7036" s="275">
        <v>12</v>
      </c>
      <c r="F7036" s="275" t="s">
        <v>225</v>
      </c>
      <c r="G7036" s="275">
        <v>1</v>
      </c>
      <c r="H7036" s="275">
        <f>'CH-Output'!L9</f>
        <v>1</v>
      </c>
      <c r="I7036" s="275"/>
      <c r="J7036" s="275">
        <f t="shared" si="105"/>
        <v>1</v>
      </c>
      <c r="K7036" s="277"/>
    </row>
    <row r="7037" spans="1:11" x14ac:dyDescent="0.15">
      <c r="A7037" s="274">
        <v>7036</v>
      </c>
      <c r="B7037" s="275" t="s">
        <v>7165</v>
      </c>
      <c r="C7037" s="282" t="s">
        <v>7221</v>
      </c>
      <c r="D7037" s="275">
        <v>1</v>
      </c>
      <c r="E7037" s="275">
        <v>12</v>
      </c>
      <c r="F7037" s="275" t="s">
        <v>225</v>
      </c>
      <c r="G7037" s="275">
        <v>1</v>
      </c>
      <c r="H7037" s="275">
        <f>'CH-Output'!M9</f>
        <v>2</v>
      </c>
      <c r="I7037" s="275"/>
      <c r="J7037" s="275">
        <f t="shared" si="105"/>
        <v>2</v>
      </c>
      <c r="K7037" s="277"/>
    </row>
    <row r="7038" spans="1:11" x14ac:dyDescent="0.15">
      <c r="A7038" s="274">
        <v>7037</v>
      </c>
      <c r="B7038" s="275" t="s">
        <v>7166</v>
      </c>
      <c r="C7038" s="282" t="s">
        <v>7221</v>
      </c>
      <c r="D7038" s="275">
        <v>1</v>
      </c>
      <c r="E7038" s="275">
        <v>12</v>
      </c>
      <c r="F7038" s="275" t="s">
        <v>225</v>
      </c>
      <c r="G7038" s="275">
        <v>1</v>
      </c>
      <c r="H7038" s="275">
        <f>'CH-Output'!N9</f>
        <v>3</v>
      </c>
      <c r="I7038" s="275"/>
      <c r="J7038" s="275">
        <f t="shared" si="105"/>
        <v>3</v>
      </c>
      <c r="K7038" s="277"/>
    </row>
    <row r="7039" spans="1:11" x14ac:dyDescent="0.15">
      <c r="A7039" s="274">
        <v>7038</v>
      </c>
      <c r="B7039" s="275" t="s">
        <v>7167</v>
      </c>
      <c r="C7039" s="282" t="s">
        <v>7221</v>
      </c>
      <c r="D7039" s="275">
        <v>1</v>
      </c>
      <c r="E7039" s="275">
        <v>12</v>
      </c>
      <c r="F7039" s="275" t="s">
        <v>225</v>
      </c>
      <c r="G7039" s="275">
        <v>1</v>
      </c>
      <c r="H7039" s="275">
        <f>'CH-Output'!O9</f>
        <v>4</v>
      </c>
      <c r="I7039" s="275"/>
      <c r="J7039" s="275">
        <f t="shared" si="105"/>
        <v>4</v>
      </c>
      <c r="K7039" s="277"/>
    </row>
    <row r="7040" spans="1:11" x14ac:dyDescent="0.15">
      <c r="A7040" s="274">
        <v>7039</v>
      </c>
      <c r="B7040" s="275" t="s">
        <v>7168</v>
      </c>
      <c r="C7040" s="282" t="s">
        <v>7221</v>
      </c>
      <c r="D7040" s="275">
        <v>1</v>
      </c>
      <c r="E7040" s="275">
        <v>12</v>
      </c>
      <c r="F7040" s="275" t="s">
        <v>225</v>
      </c>
      <c r="G7040" s="275">
        <v>1</v>
      </c>
      <c r="H7040" s="275">
        <f>'CH-Output'!P9</f>
        <v>5</v>
      </c>
      <c r="I7040" s="275"/>
      <c r="J7040" s="275">
        <f t="shared" si="105"/>
        <v>5</v>
      </c>
      <c r="K7040" s="277"/>
    </row>
    <row r="7041" spans="1:11" x14ac:dyDescent="0.15">
      <c r="A7041" s="274">
        <v>7040</v>
      </c>
      <c r="B7041" s="275" t="s">
        <v>7169</v>
      </c>
      <c r="C7041" s="282" t="s">
        <v>7221</v>
      </c>
      <c r="D7041" s="275">
        <v>1</v>
      </c>
      <c r="E7041" s="275">
        <v>12</v>
      </c>
      <c r="F7041" s="275" t="s">
        <v>225</v>
      </c>
      <c r="G7041" s="275">
        <v>1</v>
      </c>
      <c r="H7041" s="275">
        <f>'CH-Output'!Q9</f>
        <v>6</v>
      </c>
      <c r="I7041" s="275"/>
      <c r="J7041" s="275">
        <f t="shared" si="105"/>
        <v>6</v>
      </c>
      <c r="K7041" s="277"/>
    </row>
    <row r="7042" spans="1:11" x14ac:dyDescent="0.15">
      <c r="A7042" s="274">
        <v>7041</v>
      </c>
      <c r="B7042" s="275" t="s">
        <v>7170</v>
      </c>
      <c r="C7042" s="282" t="s">
        <v>7221</v>
      </c>
      <c r="D7042" s="275">
        <v>1</v>
      </c>
      <c r="E7042" s="275">
        <v>12</v>
      </c>
      <c r="F7042" s="275" t="s">
        <v>225</v>
      </c>
      <c r="G7042" s="275">
        <v>1</v>
      </c>
      <c r="H7042" s="275">
        <f>'CH-Output'!R9</f>
        <v>7</v>
      </c>
      <c r="I7042" s="275"/>
      <c r="J7042" s="275">
        <f t="shared" si="105"/>
        <v>7</v>
      </c>
      <c r="K7042" s="277"/>
    </row>
    <row r="7043" spans="1:11" x14ac:dyDescent="0.15">
      <c r="A7043" s="274">
        <v>7042</v>
      </c>
      <c r="B7043" s="275" t="s">
        <v>7171</v>
      </c>
      <c r="C7043" s="282" t="s">
        <v>7221</v>
      </c>
      <c r="D7043" s="275">
        <v>1</v>
      </c>
      <c r="E7043" s="275">
        <v>12</v>
      </c>
      <c r="F7043" s="275" t="s">
        <v>225</v>
      </c>
      <c r="G7043" s="275">
        <v>1</v>
      </c>
      <c r="H7043" s="275">
        <f>'CH-Output'!S9</f>
        <v>8</v>
      </c>
      <c r="I7043" s="275"/>
      <c r="J7043" s="275">
        <f t="shared" si="105"/>
        <v>8</v>
      </c>
      <c r="K7043" s="277"/>
    </row>
    <row r="7044" spans="1:11" x14ac:dyDescent="0.15">
      <c r="A7044" s="274">
        <v>7043</v>
      </c>
      <c r="B7044" s="275" t="s">
        <v>7172</v>
      </c>
      <c r="C7044" s="282" t="s">
        <v>7221</v>
      </c>
      <c r="D7044" s="275">
        <v>1</v>
      </c>
      <c r="E7044" s="275">
        <v>12</v>
      </c>
      <c r="F7044" s="275" t="s">
        <v>225</v>
      </c>
      <c r="G7044" s="275">
        <v>1</v>
      </c>
      <c r="H7044" s="275">
        <f>'CH-Output'!T9</f>
        <v>9</v>
      </c>
      <c r="I7044" s="275"/>
      <c r="J7044" s="275">
        <f t="shared" si="105"/>
        <v>9</v>
      </c>
      <c r="K7044" s="277"/>
    </row>
    <row r="7045" spans="1:11" x14ac:dyDescent="0.15">
      <c r="A7045" s="274">
        <v>7044</v>
      </c>
      <c r="B7045" s="275" t="s">
        <v>7173</v>
      </c>
      <c r="C7045" s="282" t="s">
        <v>7221</v>
      </c>
      <c r="D7045" s="275">
        <v>1</v>
      </c>
      <c r="E7045" s="275">
        <v>12</v>
      </c>
      <c r="F7045" s="275" t="s">
        <v>225</v>
      </c>
      <c r="G7045" s="275">
        <v>1</v>
      </c>
      <c r="H7045" s="275">
        <f>'CH-Output'!U9</f>
        <v>10</v>
      </c>
      <c r="I7045" s="275"/>
      <c r="J7045" s="275">
        <f t="shared" si="105"/>
        <v>10</v>
      </c>
      <c r="K7045" s="277"/>
    </row>
    <row r="7046" spans="1:11" x14ac:dyDescent="0.15">
      <c r="A7046" s="274">
        <v>7045</v>
      </c>
      <c r="B7046" s="275" t="s">
        <v>7174</v>
      </c>
      <c r="C7046" s="282" t="s">
        <v>7221</v>
      </c>
      <c r="D7046" s="275">
        <v>1</v>
      </c>
      <c r="E7046" s="275">
        <v>12</v>
      </c>
      <c r="F7046" s="275" t="s">
        <v>225</v>
      </c>
      <c r="G7046" s="275">
        <v>1</v>
      </c>
      <c r="H7046" s="275">
        <f>'CH-Output'!V9</f>
        <v>11</v>
      </c>
      <c r="I7046" s="275"/>
      <c r="J7046" s="275">
        <f t="shared" si="105"/>
        <v>11</v>
      </c>
      <c r="K7046" s="277"/>
    </row>
    <row r="7047" spans="1:11" x14ac:dyDescent="0.15">
      <c r="A7047" s="274">
        <v>7046</v>
      </c>
      <c r="B7047" s="275" t="s">
        <v>7175</v>
      </c>
      <c r="C7047" s="282" t="s">
        <v>7221</v>
      </c>
      <c r="D7047" s="275">
        <v>1</v>
      </c>
      <c r="E7047" s="275">
        <v>12</v>
      </c>
      <c r="F7047" s="275" t="s">
        <v>225</v>
      </c>
      <c r="G7047" s="275">
        <v>1</v>
      </c>
      <c r="H7047" s="275">
        <f>'CH-Output'!W9</f>
        <v>12</v>
      </c>
      <c r="I7047" s="275"/>
      <c r="J7047" s="275">
        <f t="shared" si="105"/>
        <v>12</v>
      </c>
      <c r="K7047" s="277"/>
    </row>
    <row r="7048" spans="1:11" x14ac:dyDescent="0.15">
      <c r="A7048" s="274">
        <v>7047</v>
      </c>
      <c r="B7048" s="275" t="s">
        <v>7080</v>
      </c>
      <c r="C7048" s="282" t="s">
        <v>7221</v>
      </c>
      <c r="D7048" s="275">
        <v>1</v>
      </c>
      <c r="E7048" s="275">
        <v>12</v>
      </c>
      <c r="F7048" s="275" t="s">
        <v>225</v>
      </c>
      <c r="G7048" s="275">
        <v>1</v>
      </c>
      <c r="H7048" s="275">
        <f>'CH-Output'!K6510</f>
        <v>0</v>
      </c>
      <c r="I7048" s="275"/>
      <c r="J7048" s="275">
        <f t="shared" si="105"/>
        <v>0</v>
      </c>
      <c r="K7048" s="277"/>
    </row>
    <row r="7049" spans="1:11" x14ac:dyDescent="0.15">
      <c r="A7049" s="274">
        <v>7048</v>
      </c>
      <c r="B7049" s="275" t="s">
        <v>7176</v>
      </c>
      <c r="C7049" s="282" t="s">
        <v>7221</v>
      </c>
      <c r="D7049" s="275">
        <v>1</v>
      </c>
      <c r="E7049" s="275">
        <v>12</v>
      </c>
      <c r="F7049" s="275" t="s">
        <v>225</v>
      </c>
      <c r="G7049" s="275">
        <v>1</v>
      </c>
      <c r="H7049" s="275" t="str">
        <f>'CH-Output'!M10</f>
        <v>NU</v>
      </c>
      <c r="I7049" s="275"/>
      <c r="J7049" s="275">
        <f t="shared" si="105"/>
        <v>255</v>
      </c>
      <c r="K7049" s="277"/>
    </row>
    <row r="7050" spans="1:11" x14ac:dyDescent="0.15">
      <c r="A7050" s="274">
        <v>7049</v>
      </c>
      <c r="B7050" s="275" t="s">
        <v>7177</v>
      </c>
      <c r="C7050" s="282" t="s">
        <v>7221</v>
      </c>
      <c r="D7050" s="275">
        <v>1</v>
      </c>
      <c r="E7050" s="275">
        <v>12</v>
      </c>
      <c r="F7050" s="275" t="s">
        <v>225</v>
      </c>
      <c r="G7050" s="275">
        <v>1</v>
      </c>
      <c r="H7050" s="275" t="str">
        <f>'CH-Output'!N10</f>
        <v>NU</v>
      </c>
      <c r="I7050" s="275"/>
      <c r="J7050" s="275">
        <f t="shared" si="105"/>
        <v>255</v>
      </c>
      <c r="K7050" s="277"/>
    </row>
    <row r="7051" spans="1:11" x14ac:dyDescent="0.15">
      <c r="A7051" s="274">
        <v>7050</v>
      </c>
      <c r="B7051" s="275" t="s">
        <v>7178</v>
      </c>
      <c r="C7051" s="282" t="s">
        <v>7221</v>
      </c>
      <c r="D7051" s="275">
        <v>1</v>
      </c>
      <c r="E7051" s="275">
        <v>12</v>
      </c>
      <c r="F7051" s="275" t="s">
        <v>225</v>
      </c>
      <c r="G7051" s="275">
        <v>1</v>
      </c>
      <c r="H7051" s="275" t="str">
        <f>'CH-Output'!O10</f>
        <v>NU</v>
      </c>
      <c r="I7051" s="275"/>
      <c r="J7051" s="275">
        <f t="shared" si="105"/>
        <v>255</v>
      </c>
      <c r="K7051" s="277"/>
    </row>
    <row r="7052" spans="1:11" x14ac:dyDescent="0.15">
      <c r="A7052" s="274">
        <v>7051</v>
      </c>
      <c r="B7052" s="275" t="s">
        <v>7179</v>
      </c>
      <c r="C7052" s="282" t="s">
        <v>7221</v>
      </c>
      <c r="D7052" s="275">
        <v>1</v>
      </c>
      <c r="E7052" s="275">
        <v>12</v>
      </c>
      <c r="F7052" s="275" t="s">
        <v>225</v>
      </c>
      <c r="G7052" s="275">
        <v>1</v>
      </c>
      <c r="H7052" s="275" t="str">
        <f>'CH-Output'!P10</f>
        <v>NU</v>
      </c>
      <c r="I7052" s="275"/>
      <c r="J7052" s="275">
        <f t="shared" si="105"/>
        <v>255</v>
      </c>
      <c r="K7052" s="277"/>
    </row>
    <row r="7053" spans="1:11" x14ac:dyDescent="0.15">
      <c r="A7053" s="274">
        <v>7052</v>
      </c>
      <c r="B7053" s="275" t="s">
        <v>7180</v>
      </c>
      <c r="C7053" s="282" t="s">
        <v>7221</v>
      </c>
      <c r="D7053" s="275">
        <v>1</v>
      </c>
      <c r="E7053" s="275">
        <v>12</v>
      </c>
      <c r="F7053" s="275" t="s">
        <v>225</v>
      </c>
      <c r="G7053" s="275">
        <v>1</v>
      </c>
      <c r="H7053" s="275" t="str">
        <f>'CH-Output'!Q10</f>
        <v>NU</v>
      </c>
      <c r="I7053" s="275"/>
      <c r="J7053" s="275">
        <f t="shared" si="105"/>
        <v>255</v>
      </c>
      <c r="K7053" s="277"/>
    </row>
    <row r="7054" spans="1:11" x14ac:dyDescent="0.15">
      <c r="A7054" s="274">
        <v>7053</v>
      </c>
      <c r="B7054" s="275" t="s">
        <v>7181</v>
      </c>
      <c r="C7054" s="282" t="s">
        <v>7221</v>
      </c>
      <c r="D7054" s="275">
        <v>1</v>
      </c>
      <c r="E7054" s="275">
        <v>12</v>
      </c>
      <c r="F7054" s="275" t="s">
        <v>225</v>
      </c>
      <c r="G7054" s="275">
        <v>1</v>
      </c>
      <c r="H7054" s="275" t="str">
        <f>'CH-Output'!R10</f>
        <v>NU</v>
      </c>
      <c r="I7054" s="275"/>
      <c r="J7054" s="275">
        <f t="shared" si="105"/>
        <v>255</v>
      </c>
      <c r="K7054" s="277"/>
    </row>
    <row r="7055" spans="1:11" x14ac:dyDescent="0.15">
      <c r="A7055" s="274">
        <v>7054</v>
      </c>
      <c r="B7055" s="275" t="s">
        <v>7182</v>
      </c>
      <c r="C7055" s="282" t="s">
        <v>7221</v>
      </c>
      <c r="D7055" s="275">
        <v>1</v>
      </c>
      <c r="E7055" s="275">
        <v>12</v>
      </c>
      <c r="F7055" s="275" t="s">
        <v>225</v>
      </c>
      <c r="G7055" s="275">
        <v>1</v>
      </c>
      <c r="H7055" s="275" t="str">
        <f>'CH-Output'!S10</f>
        <v>NU</v>
      </c>
      <c r="I7055" s="275"/>
      <c r="J7055" s="275">
        <f t="shared" si="105"/>
        <v>255</v>
      </c>
      <c r="K7055" s="277"/>
    </row>
    <row r="7056" spans="1:11" x14ac:dyDescent="0.15">
      <c r="A7056" s="274">
        <v>7055</v>
      </c>
      <c r="B7056" s="275" t="s">
        <v>7183</v>
      </c>
      <c r="C7056" s="282" t="s">
        <v>7221</v>
      </c>
      <c r="D7056" s="275">
        <v>1</v>
      </c>
      <c r="E7056" s="275">
        <v>12</v>
      </c>
      <c r="F7056" s="275" t="s">
        <v>225</v>
      </c>
      <c r="G7056" s="275">
        <v>1</v>
      </c>
      <c r="H7056" s="275" t="str">
        <f>'CH-Output'!T10</f>
        <v>NU</v>
      </c>
      <c r="I7056" s="275"/>
      <c r="J7056" s="275">
        <f t="shared" si="105"/>
        <v>255</v>
      </c>
      <c r="K7056" s="277"/>
    </row>
    <row r="7057" spans="1:11" x14ac:dyDescent="0.15">
      <c r="A7057" s="274">
        <v>7056</v>
      </c>
      <c r="B7057" s="275" t="s">
        <v>7184</v>
      </c>
      <c r="C7057" s="282" t="s">
        <v>7221</v>
      </c>
      <c r="D7057" s="275">
        <v>1</v>
      </c>
      <c r="E7057" s="275">
        <v>12</v>
      </c>
      <c r="F7057" s="275" t="s">
        <v>225</v>
      </c>
      <c r="G7057" s="275">
        <v>1</v>
      </c>
      <c r="H7057" s="275" t="str">
        <f>'CH-Output'!U10</f>
        <v>NU</v>
      </c>
      <c r="I7057" s="275"/>
      <c r="J7057" s="275">
        <f t="shared" si="105"/>
        <v>255</v>
      </c>
      <c r="K7057" s="277"/>
    </row>
    <row r="7058" spans="1:11" x14ac:dyDescent="0.15">
      <c r="A7058" s="274">
        <v>7057</v>
      </c>
      <c r="B7058" s="275" t="s">
        <v>7185</v>
      </c>
      <c r="C7058" s="282" t="s">
        <v>7221</v>
      </c>
      <c r="D7058" s="275">
        <v>1</v>
      </c>
      <c r="E7058" s="275">
        <v>12</v>
      </c>
      <c r="F7058" s="275" t="s">
        <v>225</v>
      </c>
      <c r="G7058" s="275">
        <v>1</v>
      </c>
      <c r="H7058" s="275" t="str">
        <f>'CH-Output'!V10</f>
        <v>NU</v>
      </c>
      <c r="I7058" s="275"/>
      <c r="J7058" s="275">
        <f t="shared" si="105"/>
        <v>255</v>
      </c>
      <c r="K7058" s="277"/>
    </row>
    <row r="7059" spans="1:11" x14ac:dyDescent="0.15">
      <c r="A7059" s="274">
        <v>7058</v>
      </c>
      <c r="B7059" s="275" t="s">
        <v>7186</v>
      </c>
      <c r="C7059" s="282" t="s">
        <v>7221</v>
      </c>
      <c r="D7059" s="275">
        <v>1</v>
      </c>
      <c r="E7059" s="275">
        <v>12</v>
      </c>
      <c r="F7059" s="275" t="s">
        <v>225</v>
      </c>
      <c r="G7059" s="275">
        <v>1</v>
      </c>
      <c r="H7059" s="275" t="str">
        <f>'CH-Output'!W10</f>
        <v>NU</v>
      </c>
      <c r="I7059" s="275"/>
      <c r="J7059" s="275">
        <f t="shared" si="105"/>
        <v>255</v>
      </c>
      <c r="K7059" s="277"/>
    </row>
    <row r="7060" spans="1:11" x14ac:dyDescent="0.15">
      <c r="A7060" s="274">
        <v>7059</v>
      </c>
      <c r="B7060" s="275" t="s">
        <v>7187</v>
      </c>
      <c r="C7060" s="282" t="s">
        <v>7221</v>
      </c>
      <c r="D7060" s="275">
        <v>1</v>
      </c>
      <c r="E7060" s="275">
        <v>12</v>
      </c>
      <c r="F7060" s="275" t="s">
        <v>225</v>
      </c>
      <c r="G7060" s="275">
        <v>1</v>
      </c>
      <c r="H7060" s="275" t="str">
        <f>'CH-Output'!L11</f>
        <v>NU</v>
      </c>
      <c r="I7060" s="275"/>
      <c r="J7060" s="275">
        <f t="shared" si="105"/>
        <v>255</v>
      </c>
      <c r="K7060" s="277"/>
    </row>
    <row r="7061" spans="1:11" x14ac:dyDescent="0.15">
      <c r="A7061" s="274">
        <v>7060</v>
      </c>
      <c r="B7061" s="275" t="s">
        <v>7188</v>
      </c>
      <c r="C7061" s="282" t="s">
        <v>7221</v>
      </c>
      <c r="D7061" s="275">
        <v>1</v>
      </c>
      <c r="E7061" s="275">
        <v>12</v>
      </c>
      <c r="F7061" s="275" t="s">
        <v>225</v>
      </c>
      <c r="G7061" s="275">
        <v>1</v>
      </c>
      <c r="H7061" s="275" t="str">
        <f>'CH-Output'!M11</f>
        <v>NU</v>
      </c>
      <c r="I7061" s="275"/>
      <c r="J7061" s="275">
        <f t="shared" si="105"/>
        <v>255</v>
      </c>
      <c r="K7061" s="277"/>
    </row>
    <row r="7062" spans="1:11" x14ac:dyDescent="0.15">
      <c r="A7062" s="274">
        <v>7061</v>
      </c>
      <c r="B7062" s="275" t="s">
        <v>7189</v>
      </c>
      <c r="C7062" s="282" t="s">
        <v>7221</v>
      </c>
      <c r="D7062" s="275">
        <v>1</v>
      </c>
      <c r="E7062" s="275">
        <v>12</v>
      </c>
      <c r="F7062" s="275" t="s">
        <v>225</v>
      </c>
      <c r="G7062" s="275">
        <v>1</v>
      </c>
      <c r="H7062" s="275" t="str">
        <f>'CH-Output'!N11</f>
        <v>NU</v>
      </c>
      <c r="I7062" s="275"/>
      <c r="J7062" s="275">
        <f t="shared" si="105"/>
        <v>255</v>
      </c>
      <c r="K7062" s="277"/>
    </row>
    <row r="7063" spans="1:11" x14ac:dyDescent="0.15">
      <c r="A7063" s="274">
        <v>7062</v>
      </c>
      <c r="B7063" s="275" t="s">
        <v>7190</v>
      </c>
      <c r="C7063" s="282" t="s">
        <v>7221</v>
      </c>
      <c r="D7063" s="275">
        <v>1</v>
      </c>
      <c r="E7063" s="275">
        <v>12</v>
      </c>
      <c r="F7063" s="275" t="s">
        <v>225</v>
      </c>
      <c r="G7063" s="275">
        <v>1</v>
      </c>
      <c r="H7063" s="275" t="str">
        <f>'CH-Output'!O11</f>
        <v>NU</v>
      </c>
      <c r="I7063" s="275"/>
      <c r="J7063" s="275">
        <f t="shared" si="105"/>
        <v>255</v>
      </c>
      <c r="K7063" s="277"/>
    </row>
    <row r="7064" spans="1:11" x14ac:dyDescent="0.15">
      <c r="A7064" s="274">
        <v>7063</v>
      </c>
      <c r="B7064" s="275" t="s">
        <v>7191</v>
      </c>
      <c r="C7064" s="282" t="s">
        <v>7221</v>
      </c>
      <c r="D7064" s="275">
        <v>1</v>
      </c>
      <c r="E7064" s="275">
        <v>12</v>
      </c>
      <c r="F7064" s="275" t="s">
        <v>225</v>
      </c>
      <c r="G7064" s="275">
        <v>1</v>
      </c>
      <c r="H7064" s="275" t="str">
        <f>'CH-Output'!P11</f>
        <v>NU</v>
      </c>
      <c r="I7064" s="275"/>
      <c r="J7064" s="275">
        <f t="shared" si="105"/>
        <v>255</v>
      </c>
      <c r="K7064" s="277"/>
    </row>
    <row r="7065" spans="1:11" x14ac:dyDescent="0.15">
      <c r="A7065" s="274">
        <v>7064</v>
      </c>
      <c r="B7065" s="275" t="s">
        <v>7192</v>
      </c>
      <c r="C7065" s="282" t="s">
        <v>7221</v>
      </c>
      <c r="D7065" s="275">
        <v>1</v>
      </c>
      <c r="E7065" s="275">
        <v>12</v>
      </c>
      <c r="F7065" s="275" t="s">
        <v>225</v>
      </c>
      <c r="G7065" s="275">
        <v>1</v>
      </c>
      <c r="H7065" s="275" t="str">
        <f>'CH-Output'!Q11</f>
        <v>NU</v>
      </c>
      <c r="I7065" s="275"/>
      <c r="J7065" s="275">
        <f t="shared" si="105"/>
        <v>255</v>
      </c>
      <c r="K7065" s="277"/>
    </row>
    <row r="7066" spans="1:11" x14ac:dyDescent="0.15">
      <c r="A7066" s="274">
        <v>7065</v>
      </c>
      <c r="B7066" s="275" t="s">
        <v>7193</v>
      </c>
      <c r="C7066" s="282" t="s">
        <v>7221</v>
      </c>
      <c r="D7066" s="275">
        <v>1</v>
      </c>
      <c r="E7066" s="275">
        <v>12</v>
      </c>
      <c r="F7066" s="275" t="s">
        <v>225</v>
      </c>
      <c r="G7066" s="275">
        <v>1</v>
      </c>
      <c r="H7066" s="275" t="str">
        <f>'CH-Output'!R11</f>
        <v>NU</v>
      </c>
      <c r="I7066" s="275"/>
      <c r="J7066" s="275">
        <f t="shared" si="105"/>
        <v>255</v>
      </c>
      <c r="K7066" s="277"/>
    </row>
    <row r="7067" spans="1:11" x14ac:dyDescent="0.15">
      <c r="A7067" s="274">
        <v>7066</v>
      </c>
      <c r="B7067" s="275" t="s">
        <v>7194</v>
      </c>
      <c r="C7067" s="282" t="s">
        <v>7221</v>
      </c>
      <c r="D7067" s="275">
        <v>1</v>
      </c>
      <c r="E7067" s="275">
        <v>12</v>
      </c>
      <c r="F7067" s="275" t="s">
        <v>225</v>
      </c>
      <c r="G7067" s="275">
        <v>1</v>
      </c>
      <c r="H7067" s="275" t="str">
        <f>'CH-Output'!S11</f>
        <v>NU</v>
      </c>
      <c r="I7067" s="275"/>
      <c r="J7067" s="275">
        <f t="shared" si="105"/>
        <v>255</v>
      </c>
      <c r="K7067" s="277"/>
    </row>
    <row r="7068" spans="1:11" x14ac:dyDescent="0.15">
      <c r="A7068" s="274">
        <v>7067</v>
      </c>
      <c r="B7068" s="275" t="s">
        <v>7195</v>
      </c>
      <c r="C7068" s="282" t="s">
        <v>7221</v>
      </c>
      <c r="D7068" s="275">
        <v>1</v>
      </c>
      <c r="E7068" s="275">
        <v>12</v>
      </c>
      <c r="F7068" s="275" t="s">
        <v>225</v>
      </c>
      <c r="G7068" s="275">
        <v>1</v>
      </c>
      <c r="H7068" s="275" t="str">
        <f>'CH-Output'!T11</f>
        <v>NU</v>
      </c>
      <c r="I7068" s="275"/>
      <c r="J7068" s="275">
        <f t="shared" si="105"/>
        <v>255</v>
      </c>
      <c r="K7068" s="277"/>
    </row>
    <row r="7069" spans="1:11" x14ac:dyDescent="0.15">
      <c r="A7069" s="274">
        <v>7068</v>
      </c>
      <c r="B7069" s="275" t="s">
        <v>7196</v>
      </c>
      <c r="C7069" s="282" t="s">
        <v>7221</v>
      </c>
      <c r="D7069" s="275">
        <v>1</v>
      </c>
      <c r="E7069" s="275">
        <v>12</v>
      </c>
      <c r="F7069" s="275" t="s">
        <v>225</v>
      </c>
      <c r="G7069" s="275">
        <v>1</v>
      </c>
      <c r="H7069" s="275" t="str">
        <f>'CH-Output'!U11</f>
        <v>NU</v>
      </c>
      <c r="I7069" s="275"/>
      <c r="J7069" s="275">
        <f t="shared" si="105"/>
        <v>255</v>
      </c>
      <c r="K7069" s="277"/>
    </row>
    <row r="7070" spans="1:11" x14ac:dyDescent="0.15">
      <c r="A7070" s="274">
        <v>7069</v>
      </c>
      <c r="B7070" s="275" t="s">
        <v>7197</v>
      </c>
      <c r="C7070" s="282" t="s">
        <v>7221</v>
      </c>
      <c r="D7070" s="275">
        <v>1</v>
      </c>
      <c r="E7070" s="275">
        <v>12</v>
      </c>
      <c r="F7070" s="275" t="s">
        <v>225</v>
      </c>
      <c r="G7070" s="275">
        <v>1</v>
      </c>
      <c r="H7070" s="275" t="str">
        <f>'CH-Output'!V11</f>
        <v>NU</v>
      </c>
      <c r="I7070" s="275"/>
      <c r="J7070" s="275">
        <f t="shared" si="105"/>
        <v>255</v>
      </c>
      <c r="K7070" s="277"/>
    </row>
    <row r="7071" spans="1:11" x14ac:dyDescent="0.15">
      <c r="A7071" s="274">
        <v>7070</v>
      </c>
      <c r="B7071" s="275" t="s">
        <v>7198</v>
      </c>
      <c r="C7071" s="282" t="s">
        <v>7221</v>
      </c>
      <c r="D7071" s="275">
        <v>1</v>
      </c>
      <c r="E7071" s="275">
        <v>12</v>
      </c>
      <c r="F7071" s="275" t="s">
        <v>225</v>
      </c>
      <c r="G7071" s="275">
        <v>1</v>
      </c>
      <c r="H7071" s="275" t="str">
        <f>'CH-Output'!W11</f>
        <v>NU</v>
      </c>
      <c r="I7071" s="275"/>
      <c r="J7071" s="275">
        <f t="shared" si="105"/>
        <v>255</v>
      </c>
      <c r="K7071" s="277"/>
    </row>
    <row r="7072" spans="1:11" x14ac:dyDescent="0.15">
      <c r="A7072" s="274">
        <v>7071</v>
      </c>
      <c r="B7072" s="275" t="s">
        <v>7081</v>
      </c>
      <c r="C7072" s="282" t="s">
        <v>7221</v>
      </c>
      <c r="D7072" s="275">
        <v>1</v>
      </c>
      <c r="E7072" s="275">
        <v>12</v>
      </c>
      <c r="F7072" s="275" t="s">
        <v>225</v>
      </c>
      <c r="G7072" s="275">
        <v>1</v>
      </c>
      <c r="H7072" s="275" t="str">
        <f>'CH-Output'!L12</f>
        <v>NU</v>
      </c>
      <c r="I7072" s="275"/>
      <c r="J7072" s="275">
        <f t="shared" si="105"/>
        <v>255</v>
      </c>
      <c r="K7072" s="277"/>
    </row>
    <row r="7073" spans="1:11" x14ac:dyDescent="0.15">
      <c r="A7073" s="274">
        <v>7072</v>
      </c>
      <c r="B7073" s="275" t="s">
        <v>7199</v>
      </c>
      <c r="C7073" s="282" t="s">
        <v>7221</v>
      </c>
      <c r="D7073" s="275">
        <v>1</v>
      </c>
      <c r="E7073" s="275">
        <v>12</v>
      </c>
      <c r="F7073" s="275" t="s">
        <v>225</v>
      </c>
      <c r="G7073" s="275">
        <v>1</v>
      </c>
      <c r="H7073" s="275" t="str">
        <f>'CH-Output'!M12</f>
        <v>NU</v>
      </c>
      <c r="I7073" s="275"/>
      <c r="J7073" s="275">
        <f t="shared" si="105"/>
        <v>255</v>
      </c>
      <c r="K7073" s="277"/>
    </row>
    <row r="7074" spans="1:11" x14ac:dyDescent="0.15">
      <c r="A7074" s="274">
        <v>7073</v>
      </c>
      <c r="B7074" s="275" t="s">
        <v>7200</v>
      </c>
      <c r="C7074" s="282" t="s">
        <v>7221</v>
      </c>
      <c r="D7074" s="275">
        <v>1</v>
      </c>
      <c r="E7074" s="275">
        <v>12</v>
      </c>
      <c r="F7074" s="275" t="s">
        <v>225</v>
      </c>
      <c r="G7074" s="275">
        <v>1</v>
      </c>
      <c r="H7074" s="275" t="str">
        <f>'CH-Output'!N12</f>
        <v>NU</v>
      </c>
      <c r="I7074" s="275"/>
      <c r="J7074" s="275">
        <f t="shared" si="105"/>
        <v>255</v>
      </c>
      <c r="K7074" s="277"/>
    </row>
    <row r="7075" spans="1:11" x14ac:dyDescent="0.15">
      <c r="A7075" s="274">
        <v>7074</v>
      </c>
      <c r="B7075" s="275" t="s">
        <v>7201</v>
      </c>
      <c r="C7075" s="282" t="s">
        <v>7221</v>
      </c>
      <c r="D7075" s="275">
        <v>1</v>
      </c>
      <c r="E7075" s="275">
        <v>12</v>
      </c>
      <c r="F7075" s="275" t="s">
        <v>225</v>
      </c>
      <c r="G7075" s="275">
        <v>1</v>
      </c>
      <c r="H7075" s="275" t="str">
        <f>'CH-Output'!O12</f>
        <v>NU</v>
      </c>
      <c r="I7075" s="275"/>
      <c r="J7075" s="275">
        <f t="shared" si="105"/>
        <v>255</v>
      </c>
      <c r="K7075" s="277"/>
    </row>
    <row r="7076" spans="1:11" x14ac:dyDescent="0.15">
      <c r="A7076" s="274">
        <v>7075</v>
      </c>
      <c r="B7076" s="275" t="s">
        <v>7202</v>
      </c>
      <c r="C7076" s="282" t="s">
        <v>7221</v>
      </c>
      <c r="D7076" s="275">
        <v>1</v>
      </c>
      <c r="E7076" s="275">
        <v>12</v>
      </c>
      <c r="F7076" s="275" t="s">
        <v>225</v>
      </c>
      <c r="G7076" s="275">
        <v>1</v>
      </c>
      <c r="H7076" s="275" t="str">
        <f>'CH-Output'!P12</f>
        <v>NU</v>
      </c>
      <c r="I7076" s="275"/>
      <c r="J7076" s="275">
        <f t="shared" si="105"/>
        <v>255</v>
      </c>
      <c r="K7076" s="277"/>
    </row>
    <row r="7077" spans="1:11" x14ac:dyDescent="0.15">
      <c r="A7077" s="274">
        <v>7076</v>
      </c>
      <c r="B7077" s="275" t="s">
        <v>7203</v>
      </c>
      <c r="C7077" s="282" t="s">
        <v>7221</v>
      </c>
      <c r="D7077" s="275">
        <v>1</v>
      </c>
      <c r="E7077" s="275">
        <v>12</v>
      </c>
      <c r="F7077" s="275" t="s">
        <v>225</v>
      </c>
      <c r="G7077" s="275">
        <v>1</v>
      </c>
      <c r="H7077" s="275" t="str">
        <f>'CH-Output'!Q12</f>
        <v>NU</v>
      </c>
      <c r="I7077" s="275"/>
      <c r="J7077" s="275">
        <f t="shared" si="105"/>
        <v>255</v>
      </c>
      <c r="K7077" s="277"/>
    </row>
    <row r="7078" spans="1:11" x14ac:dyDescent="0.15">
      <c r="A7078" s="274">
        <v>7077</v>
      </c>
      <c r="B7078" s="275" t="s">
        <v>7204</v>
      </c>
      <c r="C7078" s="282" t="s">
        <v>7221</v>
      </c>
      <c r="D7078" s="275">
        <v>1</v>
      </c>
      <c r="E7078" s="275">
        <v>12</v>
      </c>
      <c r="F7078" s="275" t="s">
        <v>225</v>
      </c>
      <c r="G7078" s="275">
        <v>1</v>
      </c>
      <c r="H7078" s="275" t="str">
        <f>'CH-Output'!R12</f>
        <v>NU</v>
      </c>
      <c r="I7078" s="275"/>
      <c r="J7078" s="275">
        <f t="shared" si="105"/>
        <v>255</v>
      </c>
      <c r="K7078" s="277"/>
    </row>
    <row r="7079" spans="1:11" x14ac:dyDescent="0.15">
      <c r="A7079" s="274">
        <v>7078</v>
      </c>
      <c r="B7079" s="275" t="s">
        <v>7205</v>
      </c>
      <c r="C7079" s="282" t="s">
        <v>7221</v>
      </c>
      <c r="D7079" s="275">
        <v>1</v>
      </c>
      <c r="E7079" s="275">
        <v>12</v>
      </c>
      <c r="F7079" s="275" t="s">
        <v>225</v>
      </c>
      <c r="G7079" s="275">
        <v>1</v>
      </c>
      <c r="H7079" s="275" t="str">
        <f>'CH-Output'!S12</f>
        <v>NU</v>
      </c>
      <c r="I7079" s="275"/>
      <c r="J7079" s="275">
        <f t="shared" si="105"/>
        <v>255</v>
      </c>
      <c r="K7079" s="277"/>
    </row>
    <row r="7080" spans="1:11" x14ac:dyDescent="0.15">
      <c r="A7080" s="274">
        <v>7079</v>
      </c>
      <c r="B7080" s="275" t="s">
        <v>7206</v>
      </c>
      <c r="C7080" s="282" t="s">
        <v>7221</v>
      </c>
      <c r="D7080" s="275">
        <v>1</v>
      </c>
      <c r="E7080" s="275">
        <v>12</v>
      </c>
      <c r="F7080" s="275" t="s">
        <v>225</v>
      </c>
      <c r="G7080" s="275">
        <v>1</v>
      </c>
      <c r="H7080" s="275" t="str">
        <f>'CH-Output'!T12</f>
        <v>NU</v>
      </c>
      <c r="I7080" s="275"/>
      <c r="J7080" s="275">
        <f t="shared" si="105"/>
        <v>255</v>
      </c>
      <c r="K7080" s="277"/>
    </row>
    <row r="7081" spans="1:11" x14ac:dyDescent="0.15">
      <c r="A7081" s="274">
        <v>7080</v>
      </c>
      <c r="B7081" s="275" t="s">
        <v>7207</v>
      </c>
      <c r="C7081" s="282" t="s">
        <v>7221</v>
      </c>
      <c r="D7081" s="275">
        <v>1</v>
      </c>
      <c r="E7081" s="275">
        <v>12</v>
      </c>
      <c r="F7081" s="275" t="s">
        <v>225</v>
      </c>
      <c r="G7081" s="275">
        <v>1</v>
      </c>
      <c r="H7081" s="275" t="str">
        <f>'CH-Output'!U12</f>
        <v>NU</v>
      </c>
      <c r="I7081" s="275"/>
      <c r="J7081" s="275">
        <f t="shared" ref="J7081:J7095" si="106">IF(H7081="NU",255,H7081)</f>
        <v>255</v>
      </c>
      <c r="K7081" s="277"/>
    </row>
    <row r="7082" spans="1:11" x14ac:dyDescent="0.15">
      <c r="A7082" s="274">
        <v>7081</v>
      </c>
      <c r="B7082" s="275" t="s">
        <v>7208</v>
      </c>
      <c r="C7082" s="282" t="s">
        <v>7221</v>
      </c>
      <c r="D7082" s="275">
        <v>1</v>
      </c>
      <c r="E7082" s="275">
        <v>12</v>
      </c>
      <c r="F7082" s="275" t="s">
        <v>225</v>
      </c>
      <c r="G7082" s="275">
        <v>1</v>
      </c>
      <c r="H7082" s="275" t="str">
        <f>'CH-Output'!V12</f>
        <v>NU</v>
      </c>
      <c r="I7082" s="275"/>
      <c r="J7082" s="275">
        <f t="shared" si="106"/>
        <v>255</v>
      </c>
      <c r="K7082" s="277"/>
    </row>
    <row r="7083" spans="1:11" x14ac:dyDescent="0.15">
      <c r="A7083" s="274">
        <v>7082</v>
      </c>
      <c r="B7083" s="275" t="s">
        <v>7209</v>
      </c>
      <c r="C7083" s="282" t="s">
        <v>7221</v>
      </c>
      <c r="D7083" s="275">
        <v>1</v>
      </c>
      <c r="E7083" s="275">
        <v>12</v>
      </c>
      <c r="F7083" s="275" t="s">
        <v>225</v>
      </c>
      <c r="G7083" s="275">
        <v>1</v>
      </c>
      <c r="H7083" s="275" t="str">
        <f>'CH-Output'!W12</f>
        <v>NU</v>
      </c>
      <c r="I7083" s="275"/>
      <c r="J7083" s="275">
        <f t="shared" si="106"/>
        <v>255</v>
      </c>
      <c r="K7083" s="277"/>
    </row>
    <row r="7084" spans="1:11" x14ac:dyDescent="0.15">
      <c r="A7084" s="274">
        <v>7083</v>
      </c>
      <c r="B7084" s="275" t="s">
        <v>7082</v>
      </c>
      <c r="C7084" s="282" t="s">
        <v>7221</v>
      </c>
      <c r="D7084" s="275">
        <v>1</v>
      </c>
      <c r="E7084" s="275">
        <v>12</v>
      </c>
      <c r="F7084" s="275" t="s">
        <v>225</v>
      </c>
      <c r="G7084" s="275">
        <v>1</v>
      </c>
      <c r="H7084" s="275" t="str">
        <f>'CH-Output'!L13</f>
        <v>NU</v>
      </c>
      <c r="I7084" s="275"/>
      <c r="J7084" s="275">
        <f t="shared" si="106"/>
        <v>255</v>
      </c>
      <c r="K7084" s="277"/>
    </row>
    <row r="7085" spans="1:11" x14ac:dyDescent="0.15">
      <c r="A7085" s="274">
        <v>7084</v>
      </c>
      <c r="B7085" s="275" t="s">
        <v>7210</v>
      </c>
      <c r="C7085" s="282" t="s">
        <v>7221</v>
      </c>
      <c r="D7085" s="275">
        <v>1</v>
      </c>
      <c r="E7085" s="275">
        <v>12</v>
      </c>
      <c r="F7085" s="275" t="s">
        <v>225</v>
      </c>
      <c r="G7085" s="275">
        <v>1</v>
      </c>
      <c r="H7085" s="275" t="str">
        <f>'CH-Output'!M13</f>
        <v>NU</v>
      </c>
      <c r="I7085" s="275"/>
      <c r="J7085" s="275">
        <f t="shared" si="106"/>
        <v>255</v>
      </c>
      <c r="K7085" s="277"/>
    </row>
    <row r="7086" spans="1:11" x14ac:dyDescent="0.15">
      <c r="A7086" s="274">
        <v>7085</v>
      </c>
      <c r="B7086" s="275" t="s">
        <v>7211</v>
      </c>
      <c r="C7086" s="282" t="s">
        <v>7221</v>
      </c>
      <c r="D7086" s="275">
        <v>1</v>
      </c>
      <c r="E7086" s="275">
        <v>12</v>
      </c>
      <c r="F7086" s="275" t="s">
        <v>225</v>
      </c>
      <c r="G7086" s="275">
        <v>1</v>
      </c>
      <c r="H7086" s="275" t="str">
        <f>'CH-Output'!N13</f>
        <v>NU</v>
      </c>
      <c r="I7086" s="275"/>
      <c r="J7086" s="275">
        <f t="shared" si="106"/>
        <v>255</v>
      </c>
      <c r="K7086" s="277"/>
    </row>
    <row r="7087" spans="1:11" x14ac:dyDescent="0.15">
      <c r="A7087" s="274">
        <v>7086</v>
      </c>
      <c r="B7087" s="275" t="s">
        <v>7212</v>
      </c>
      <c r="C7087" s="282" t="s">
        <v>7221</v>
      </c>
      <c r="D7087" s="275">
        <v>1</v>
      </c>
      <c r="E7087" s="275">
        <v>12</v>
      </c>
      <c r="F7087" s="275" t="s">
        <v>225</v>
      </c>
      <c r="G7087" s="275">
        <v>1</v>
      </c>
      <c r="H7087" s="275" t="str">
        <f>'CH-Output'!O13</f>
        <v>NU</v>
      </c>
      <c r="I7087" s="275"/>
      <c r="J7087" s="275">
        <f t="shared" si="106"/>
        <v>255</v>
      </c>
      <c r="K7087" s="277"/>
    </row>
    <row r="7088" spans="1:11" x14ac:dyDescent="0.15">
      <c r="A7088" s="274">
        <v>7087</v>
      </c>
      <c r="B7088" s="275" t="s">
        <v>7213</v>
      </c>
      <c r="C7088" s="282" t="s">
        <v>7221</v>
      </c>
      <c r="D7088" s="275">
        <v>1</v>
      </c>
      <c r="E7088" s="275">
        <v>12</v>
      </c>
      <c r="F7088" s="275" t="s">
        <v>225</v>
      </c>
      <c r="G7088" s="275">
        <v>1</v>
      </c>
      <c r="H7088" s="275" t="str">
        <f>'CH-Output'!P13</f>
        <v>NU</v>
      </c>
      <c r="I7088" s="275"/>
      <c r="J7088" s="275">
        <f t="shared" si="106"/>
        <v>255</v>
      </c>
      <c r="K7088" s="277"/>
    </row>
    <row r="7089" spans="1:11" x14ac:dyDescent="0.15">
      <c r="A7089" s="274">
        <v>7088</v>
      </c>
      <c r="B7089" s="275" t="s">
        <v>7214</v>
      </c>
      <c r="C7089" s="282" t="s">
        <v>7221</v>
      </c>
      <c r="D7089" s="275">
        <v>1</v>
      </c>
      <c r="E7089" s="275">
        <v>12</v>
      </c>
      <c r="F7089" s="275" t="s">
        <v>225</v>
      </c>
      <c r="G7089" s="275">
        <v>1</v>
      </c>
      <c r="H7089" s="275" t="str">
        <f>'CH-Output'!Q13</f>
        <v>NU</v>
      </c>
      <c r="I7089" s="275"/>
      <c r="J7089" s="275">
        <f t="shared" si="106"/>
        <v>255</v>
      </c>
      <c r="K7089" s="277"/>
    </row>
    <row r="7090" spans="1:11" x14ac:dyDescent="0.15">
      <c r="A7090" s="274">
        <v>7089</v>
      </c>
      <c r="B7090" s="275" t="s">
        <v>7215</v>
      </c>
      <c r="C7090" s="282" t="s">
        <v>7221</v>
      </c>
      <c r="D7090" s="275">
        <v>1</v>
      </c>
      <c r="E7090" s="275">
        <v>12</v>
      </c>
      <c r="F7090" s="275" t="s">
        <v>225</v>
      </c>
      <c r="G7090" s="275">
        <v>1</v>
      </c>
      <c r="H7090" s="275" t="str">
        <f>'CH-Output'!R13</f>
        <v>NU</v>
      </c>
      <c r="I7090" s="275"/>
      <c r="J7090" s="275">
        <f t="shared" si="106"/>
        <v>255</v>
      </c>
      <c r="K7090" s="277"/>
    </row>
    <row r="7091" spans="1:11" x14ac:dyDescent="0.15">
      <c r="A7091" s="274">
        <v>7090</v>
      </c>
      <c r="B7091" s="275" t="s">
        <v>7216</v>
      </c>
      <c r="C7091" s="282" t="s">
        <v>7221</v>
      </c>
      <c r="D7091" s="275">
        <v>1</v>
      </c>
      <c r="E7091" s="275">
        <v>12</v>
      </c>
      <c r="F7091" s="275" t="s">
        <v>225</v>
      </c>
      <c r="G7091" s="275">
        <v>1</v>
      </c>
      <c r="H7091" s="275" t="str">
        <f>'CH-Output'!S13</f>
        <v>NU</v>
      </c>
      <c r="I7091" s="275"/>
      <c r="J7091" s="275">
        <f t="shared" si="106"/>
        <v>255</v>
      </c>
      <c r="K7091" s="277"/>
    </row>
    <row r="7092" spans="1:11" x14ac:dyDescent="0.15">
      <c r="A7092" s="274">
        <v>7091</v>
      </c>
      <c r="B7092" s="275" t="s">
        <v>7217</v>
      </c>
      <c r="C7092" s="282" t="s">
        <v>7221</v>
      </c>
      <c r="D7092" s="275">
        <v>1</v>
      </c>
      <c r="E7092" s="275">
        <v>12</v>
      </c>
      <c r="F7092" s="275" t="s">
        <v>225</v>
      </c>
      <c r="G7092" s="275">
        <v>1</v>
      </c>
      <c r="H7092" s="275" t="str">
        <f>'CH-Output'!T13</f>
        <v>NU</v>
      </c>
      <c r="I7092" s="275"/>
      <c r="J7092" s="275">
        <f t="shared" si="106"/>
        <v>255</v>
      </c>
      <c r="K7092" s="277"/>
    </row>
    <row r="7093" spans="1:11" x14ac:dyDescent="0.15">
      <c r="A7093" s="274">
        <v>7092</v>
      </c>
      <c r="B7093" s="275" t="s">
        <v>7218</v>
      </c>
      <c r="C7093" s="282" t="s">
        <v>7221</v>
      </c>
      <c r="D7093" s="275">
        <v>1</v>
      </c>
      <c r="E7093" s="275">
        <v>12</v>
      </c>
      <c r="F7093" s="275" t="s">
        <v>225</v>
      </c>
      <c r="G7093" s="275">
        <v>1</v>
      </c>
      <c r="H7093" s="275" t="str">
        <f>'CH-Output'!U13</f>
        <v>NU</v>
      </c>
      <c r="I7093" s="275"/>
      <c r="J7093" s="275">
        <f t="shared" si="106"/>
        <v>255</v>
      </c>
      <c r="K7093" s="277"/>
    </row>
    <row r="7094" spans="1:11" x14ac:dyDescent="0.15">
      <c r="A7094" s="274">
        <v>7093</v>
      </c>
      <c r="B7094" s="275" t="s">
        <v>7219</v>
      </c>
      <c r="C7094" s="282" t="s">
        <v>7221</v>
      </c>
      <c r="D7094" s="275">
        <v>1</v>
      </c>
      <c r="E7094" s="275">
        <v>12</v>
      </c>
      <c r="F7094" s="275" t="s">
        <v>225</v>
      </c>
      <c r="G7094" s="275">
        <v>1</v>
      </c>
      <c r="H7094" s="275" t="str">
        <f>'CH-Output'!V13</f>
        <v>NU</v>
      </c>
      <c r="I7094" s="275"/>
      <c r="J7094" s="275">
        <f t="shared" si="106"/>
        <v>255</v>
      </c>
      <c r="K7094" s="277"/>
    </row>
    <row r="7095" spans="1:11" x14ac:dyDescent="0.15">
      <c r="A7095" s="274">
        <v>7094</v>
      </c>
      <c r="B7095" s="275" t="s">
        <v>7220</v>
      </c>
      <c r="C7095" s="282" t="s">
        <v>7221</v>
      </c>
      <c r="D7095" s="275">
        <v>1</v>
      </c>
      <c r="E7095" s="275">
        <v>12</v>
      </c>
      <c r="F7095" s="275" t="s">
        <v>225</v>
      </c>
      <c r="G7095" s="275">
        <v>1</v>
      </c>
      <c r="H7095" s="275" t="str">
        <f>'CH-Output'!W13</f>
        <v>NU</v>
      </c>
      <c r="I7095" s="275"/>
      <c r="J7095" s="275">
        <f t="shared" si="106"/>
        <v>255</v>
      </c>
      <c r="K7095" s="277"/>
    </row>
    <row r="7096" spans="1:11" x14ac:dyDescent="0.15">
      <c r="A7096" s="274">
        <v>7095</v>
      </c>
      <c r="B7096" s="275" t="s">
        <v>7222</v>
      </c>
      <c r="C7096" s="282" t="s">
        <v>7223</v>
      </c>
      <c r="D7096" s="275">
        <v>0</v>
      </c>
      <c r="E7096" s="275">
        <v>1</v>
      </c>
      <c r="F7096" s="275" t="s">
        <v>7224</v>
      </c>
      <c r="G7096" s="275">
        <v>0.01</v>
      </c>
      <c r="H7096" s="275" t="e">
        <f>GFHB!#REF!</f>
        <v>#REF!</v>
      </c>
      <c r="I7096" s="275"/>
      <c r="J7096" s="275" t="e">
        <f>H7096*100</f>
        <v>#REF!</v>
      </c>
      <c r="K7096" s="277"/>
    </row>
    <row r="7097" spans="1:11" x14ac:dyDescent="0.15">
      <c r="A7097" s="274">
        <v>7096</v>
      </c>
      <c r="B7097" s="275" t="s">
        <v>7225</v>
      </c>
      <c r="C7097" s="282" t="s">
        <v>7223</v>
      </c>
      <c r="D7097" s="275">
        <v>0</v>
      </c>
      <c r="E7097" s="275">
        <v>1</v>
      </c>
      <c r="F7097" s="275" t="s">
        <v>7224</v>
      </c>
      <c r="G7097" s="275">
        <v>0.01</v>
      </c>
      <c r="H7097" s="275" t="e">
        <f>GFHB!#REF!</f>
        <v>#REF!</v>
      </c>
      <c r="I7097" s="275"/>
      <c r="J7097" s="275" t="e">
        <f t="shared" ref="J7097:J7107" si="107">H7097*100</f>
        <v>#REF!</v>
      </c>
      <c r="K7097" s="277"/>
    </row>
    <row r="7098" spans="1:11" x14ac:dyDescent="0.15">
      <c r="A7098" s="274">
        <v>7097</v>
      </c>
      <c r="B7098" s="275" t="s">
        <v>7226</v>
      </c>
      <c r="C7098" s="282" t="s">
        <v>7223</v>
      </c>
      <c r="D7098" s="275">
        <v>0</v>
      </c>
      <c r="E7098" s="275">
        <v>1</v>
      </c>
      <c r="F7098" s="275" t="s">
        <v>7224</v>
      </c>
      <c r="G7098" s="275">
        <v>0.01</v>
      </c>
      <c r="H7098" s="275" t="e">
        <f>GFHB!#REF!</f>
        <v>#REF!</v>
      </c>
      <c r="I7098" s="275"/>
      <c r="J7098" s="275" t="e">
        <f t="shared" si="107"/>
        <v>#REF!</v>
      </c>
      <c r="K7098" s="277"/>
    </row>
    <row r="7099" spans="1:11" x14ac:dyDescent="0.15">
      <c r="A7099" s="274">
        <v>7098</v>
      </c>
      <c r="B7099" s="275" t="s">
        <v>7227</v>
      </c>
      <c r="C7099" s="282" t="s">
        <v>7223</v>
      </c>
      <c r="D7099" s="275">
        <v>0</v>
      </c>
      <c r="E7099" s="275">
        <v>1</v>
      </c>
      <c r="F7099" s="275" t="s">
        <v>7224</v>
      </c>
      <c r="G7099" s="275">
        <v>0.01</v>
      </c>
      <c r="H7099" s="275" t="e">
        <f>GFHB!#REF!</f>
        <v>#REF!</v>
      </c>
      <c r="I7099" s="275"/>
      <c r="J7099" s="275" t="e">
        <f t="shared" si="107"/>
        <v>#REF!</v>
      </c>
      <c r="K7099" s="277"/>
    </row>
    <row r="7100" spans="1:11" x14ac:dyDescent="0.15">
      <c r="A7100" s="274">
        <v>7099</v>
      </c>
      <c r="B7100" s="275" t="s">
        <v>7228</v>
      </c>
      <c r="C7100" s="282" t="s">
        <v>7223</v>
      </c>
      <c r="D7100" s="275">
        <v>0</v>
      </c>
      <c r="E7100" s="275">
        <v>1</v>
      </c>
      <c r="F7100" s="275" t="s">
        <v>7224</v>
      </c>
      <c r="G7100" s="275">
        <v>0.01</v>
      </c>
      <c r="H7100" s="275" t="e">
        <f>GFHB!#REF!</f>
        <v>#REF!</v>
      </c>
      <c r="I7100" s="275"/>
      <c r="J7100" s="275" t="e">
        <f t="shared" si="107"/>
        <v>#REF!</v>
      </c>
      <c r="K7100" s="277"/>
    </row>
    <row r="7101" spans="1:11" x14ac:dyDescent="0.15">
      <c r="A7101" s="274">
        <v>7100</v>
      </c>
      <c r="B7101" s="275" t="s">
        <v>7229</v>
      </c>
      <c r="C7101" s="282" t="s">
        <v>7223</v>
      </c>
      <c r="D7101" s="275">
        <v>0</v>
      </c>
      <c r="E7101" s="275">
        <v>1</v>
      </c>
      <c r="F7101" s="275" t="s">
        <v>7224</v>
      </c>
      <c r="G7101" s="275">
        <v>0.01</v>
      </c>
      <c r="H7101" s="275" t="e">
        <f>GFHB!#REF!</f>
        <v>#REF!</v>
      </c>
      <c r="I7101" s="275"/>
      <c r="J7101" s="275" t="e">
        <f t="shared" si="107"/>
        <v>#REF!</v>
      </c>
      <c r="K7101" s="277"/>
    </row>
    <row r="7102" spans="1:11" x14ac:dyDescent="0.15">
      <c r="A7102" s="274">
        <v>7101</v>
      </c>
      <c r="B7102" s="275" t="s">
        <v>7230</v>
      </c>
      <c r="C7102" s="282" t="s">
        <v>7231</v>
      </c>
      <c r="D7102" s="275">
        <v>0</v>
      </c>
      <c r="E7102" s="275">
        <v>2.5</v>
      </c>
      <c r="F7102" s="275" t="s">
        <v>7224</v>
      </c>
      <c r="G7102" s="275">
        <v>0.01</v>
      </c>
      <c r="H7102" s="275" t="e">
        <f>GFHB!#REF!</f>
        <v>#REF!</v>
      </c>
      <c r="I7102" s="275"/>
      <c r="J7102" s="275" t="e">
        <f t="shared" si="107"/>
        <v>#REF!</v>
      </c>
      <c r="K7102" s="277"/>
    </row>
    <row r="7103" spans="1:11" x14ac:dyDescent="0.15">
      <c r="A7103" s="274">
        <v>7102</v>
      </c>
      <c r="B7103" s="275" t="s">
        <v>7232</v>
      </c>
      <c r="C7103" s="282" t="s">
        <v>7233</v>
      </c>
      <c r="D7103" s="275">
        <v>0</v>
      </c>
      <c r="E7103" s="275">
        <v>2.5</v>
      </c>
      <c r="F7103" s="275" t="s">
        <v>7224</v>
      </c>
      <c r="G7103" s="275">
        <v>0.01</v>
      </c>
      <c r="H7103" s="275" t="e">
        <f>GFHB!#REF!</f>
        <v>#REF!</v>
      </c>
      <c r="I7103" s="275"/>
      <c r="J7103" s="275" t="e">
        <f t="shared" si="107"/>
        <v>#REF!</v>
      </c>
      <c r="K7103" s="277"/>
    </row>
    <row r="7104" spans="1:11" x14ac:dyDescent="0.15">
      <c r="A7104" s="274">
        <v>7103</v>
      </c>
      <c r="B7104" s="275" t="s">
        <v>7234</v>
      </c>
      <c r="C7104" s="282" t="s">
        <v>7233</v>
      </c>
      <c r="D7104" s="275">
        <v>0</v>
      </c>
      <c r="E7104" s="275">
        <v>2.5</v>
      </c>
      <c r="F7104" s="275" t="s">
        <v>7224</v>
      </c>
      <c r="G7104" s="275">
        <v>0.01</v>
      </c>
      <c r="H7104" s="275" t="e">
        <f>GFHB!#REF!</f>
        <v>#REF!</v>
      </c>
      <c r="I7104" s="275"/>
      <c r="J7104" s="275" t="e">
        <f t="shared" si="107"/>
        <v>#REF!</v>
      </c>
      <c r="K7104" s="277"/>
    </row>
    <row r="7105" spans="1:11" x14ac:dyDescent="0.15">
      <c r="A7105" s="274">
        <v>7104</v>
      </c>
      <c r="B7105" s="275" t="s">
        <v>7235</v>
      </c>
      <c r="C7105" s="282" t="s">
        <v>7233</v>
      </c>
      <c r="D7105" s="275">
        <v>0</v>
      </c>
      <c r="E7105" s="275">
        <v>2.5</v>
      </c>
      <c r="F7105" s="275" t="s">
        <v>7224</v>
      </c>
      <c r="G7105" s="275">
        <v>0.01</v>
      </c>
      <c r="H7105" s="275" t="e">
        <f>GFHB!#REF!</f>
        <v>#REF!</v>
      </c>
      <c r="I7105" s="275"/>
      <c r="J7105" s="275" t="e">
        <f t="shared" si="107"/>
        <v>#REF!</v>
      </c>
      <c r="K7105" s="277"/>
    </row>
    <row r="7106" spans="1:11" x14ac:dyDescent="0.15">
      <c r="A7106" s="274">
        <v>7105</v>
      </c>
      <c r="B7106" s="275" t="s">
        <v>7236</v>
      </c>
      <c r="C7106" s="282" t="s">
        <v>7233</v>
      </c>
      <c r="D7106" s="275">
        <v>0</v>
      </c>
      <c r="E7106" s="275">
        <v>2.5</v>
      </c>
      <c r="F7106" s="275" t="s">
        <v>7224</v>
      </c>
      <c r="G7106" s="275">
        <v>0.01</v>
      </c>
      <c r="H7106" s="275" t="e">
        <f>GFHB!#REF!</f>
        <v>#REF!</v>
      </c>
      <c r="I7106" s="275"/>
      <c r="J7106" s="275" t="e">
        <f t="shared" si="107"/>
        <v>#REF!</v>
      </c>
      <c r="K7106" s="277"/>
    </row>
    <row r="7107" spans="1:11" x14ac:dyDescent="0.15">
      <c r="A7107" s="274">
        <v>7106</v>
      </c>
      <c r="B7107" s="275" t="s">
        <v>7237</v>
      </c>
      <c r="C7107" s="282" t="s">
        <v>7233</v>
      </c>
      <c r="D7107" s="275">
        <v>0</v>
      </c>
      <c r="E7107" s="275">
        <v>2.5</v>
      </c>
      <c r="F7107" s="275" t="s">
        <v>7224</v>
      </c>
      <c r="G7107" s="275">
        <v>0.01</v>
      </c>
      <c r="H7107" s="275" t="e">
        <f>GFHB!#REF!</f>
        <v>#REF!</v>
      </c>
      <c r="I7107" s="275"/>
      <c r="J7107" s="275" t="e">
        <f t="shared" si="107"/>
        <v>#REF!</v>
      </c>
      <c r="K7107" s="277"/>
    </row>
    <row r="7108" spans="1:11" x14ac:dyDescent="0.15">
      <c r="A7108" s="274">
        <v>7107</v>
      </c>
      <c r="B7108" s="275" t="s">
        <v>7238</v>
      </c>
      <c r="C7108" s="282" t="s">
        <v>7239</v>
      </c>
      <c r="D7108" s="275">
        <v>0</v>
      </c>
      <c r="E7108" s="275">
        <v>1000</v>
      </c>
      <c r="F7108" s="275" t="s">
        <v>7224</v>
      </c>
      <c r="G7108" s="275">
        <v>50</v>
      </c>
      <c r="H7108" s="275" t="e">
        <f>GFHB!#REF!</f>
        <v>#REF!</v>
      </c>
      <c r="I7108" s="275"/>
      <c r="J7108" s="275" t="e">
        <f t="shared" ref="J7108:J7113" si="108">H7108</f>
        <v>#REF!</v>
      </c>
      <c r="K7108" s="277"/>
    </row>
    <row r="7109" spans="1:11" x14ac:dyDescent="0.15">
      <c r="A7109" s="274">
        <v>7108</v>
      </c>
      <c r="B7109" s="275" t="s">
        <v>7240</v>
      </c>
      <c r="C7109" s="282" t="s">
        <v>7241</v>
      </c>
      <c r="D7109" s="275">
        <v>0</v>
      </c>
      <c r="E7109" s="275">
        <v>1000</v>
      </c>
      <c r="F7109" s="275" t="s">
        <v>7224</v>
      </c>
      <c r="G7109" s="275">
        <v>50</v>
      </c>
      <c r="H7109" s="275" t="e">
        <f>GFHB!#REF!</f>
        <v>#REF!</v>
      </c>
      <c r="I7109" s="275"/>
      <c r="J7109" s="275" t="e">
        <f t="shared" si="108"/>
        <v>#REF!</v>
      </c>
      <c r="K7109" s="277"/>
    </row>
    <row r="7110" spans="1:11" x14ac:dyDescent="0.15">
      <c r="A7110" s="274">
        <v>7109</v>
      </c>
      <c r="B7110" s="275" t="s">
        <v>7242</v>
      </c>
      <c r="C7110" s="282" t="s">
        <v>7241</v>
      </c>
      <c r="D7110" s="275">
        <v>0</v>
      </c>
      <c r="E7110" s="275">
        <v>1000</v>
      </c>
      <c r="F7110" s="275" t="s">
        <v>7224</v>
      </c>
      <c r="G7110" s="275">
        <v>50</v>
      </c>
      <c r="H7110" s="275" t="e">
        <f>GFHB!#REF!</f>
        <v>#REF!</v>
      </c>
      <c r="I7110" s="275"/>
      <c r="J7110" s="275" t="e">
        <f t="shared" si="108"/>
        <v>#REF!</v>
      </c>
      <c r="K7110" s="277"/>
    </row>
    <row r="7111" spans="1:11" x14ac:dyDescent="0.15">
      <c r="A7111" s="274">
        <v>7110</v>
      </c>
      <c r="B7111" s="275" t="s">
        <v>7243</v>
      </c>
      <c r="C7111" s="282" t="s">
        <v>7241</v>
      </c>
      <c r="D7111" s="275">
        <v>0</v>
      </c>
      <c r="E7111" s="275">
        <v>1000</v>
      </c>
      <c r="F7111" s="275" t="s">
        <v>7224</v>
      </c>
      <c r="G7111" s="275">
        <v>50</v>
      </c>
      <c r="H7111" s="275" t="e">
        <f>GFHB!#REF!</f>
        <v>#REF!</v>
      </c>
      <c r="I7111" s="275"/>
      <c r="J7111" s="275" t="e">
        <f t="shared" si="108"/>
        <v>#REF!</v>
      </c>
      <c r="K7111" s="277"/>
    </row>
    <row r="7112" spans="1:11" x14ac:dyDescent="0.15">
      <c r="A7112" s="274">
        <v>7111</v>
      </c>
      <c r="B7112" s="275" t="s">
        <v>7244</v>
      </c>
      <c r="C7112" s="282" t="s">
        <v>7239</v>
      </c>
      <c r="D7112" s="275">
        <v>0</v>
      </c>
      <c r="E7112" s="275">
        <v>1000</v>
      </c>
      <c r="F7112" s="275" t="s">
        <v>458</v>
      </c>
      <c r="G7112" s="275">
        <v>50</v>
      </c>
      <c r="H7112" s="275" t="e">
        <f>GFHB!#REF!</f>
        <v>#REF!</v>
      </c>
      <c r="I7112" s="275"/>
      <c r="J7112" s="275" t="e">
        <f t="shared" si="108"/>
        <v>#REF!</v>
      </c>
      <c r="K7112" s="277"/>
    </row>
    <row r="7113" spans="1:11" x14ac:dyDescent="0.15">
      <c r="A7113" s="274">
        <v>7112</v>
      </c>
      <c r="B7113" s="275" t="s">
        <v>7245</v>
      </c>
      <c r="C7113" s="282" t="s">
        <v>7241</v>
      </c>
      <c r="D7113" s="275">
        <v>0</v>
      </c>
      <c r="E7113" s="275">
        <v>1000</v>
      </c>
      <c r="F7113" s="275" t="s">
        <v>458</v>
      </c>
      <c r="G7113" s="275">
        <v>50</v>
      </c>
      <c r="H7113" s="275" t="e">
        <f>GFHB!#REF!</f>
        <v>#REF!</v>
      </c>
      <c r="I7113" s="275"/>
      <c r="J7113" s="275" t="e">
        <f t="shared" si="108"/>
        <v>#REF!</v>
      </c>
      <c r="K7113" s="277"/>
    </row>
    <row r="7114" spans="1:11" x14ac:dyDescent="0.15">
      <c r="A7114" s="274">
        <v>7113</v>
      </c>
      <c r="B7114" s="275" t="s">
        <v>7250</v>
      </c>
      <c r="C7114" s="282" t="s">
        <v>1057</v>
      </c>
      <c r="D7114" s="275">
        <v>0</v>
      </c>
      <c r="E7114" s="275">
        <v>100</v>
      </c>
      <c r="F7114" s="275" t="s">
        <v>458</v>
      </c>
      <c r="G7114" s="275">
        <v>0.01</v>
      </c>
      <c r="H7114" s="275">
        <f>'DRL-TI-Fog-Aux-SBL'!B4</f>
        <v>100</v>
      </c>
      <c r="I7114" s="275" t="s">
        <v>7265</v>
      </c>
      <c r="J7114" s="275">
        <f>H7114*100</f>
        <v>10000</v>
      </c>
      <c r="K7114" s="277" t="s">
        <v>7270</v>
      </c>
    </row>
    <row r="7115" spans="1:11" x14ac:dyDescent="0.15">
      <c r="A7115" s="274">
        <v>7114</v>
      </c>
      <c r="B7115" s="275" t="s">
        <v>7255</v>
      </c>
      <c r="C7115" s="282" t="s">
        <v>1057</v>
      </c>
      <c r="D7115" s="275">
        <v>0</v>
      </c>
      <c r="E7115" s="275">
        <v>100</v>
      </c>
      <c r="F7115" s="275" t="s">
        <v>7247</v>
      </c>
      <c r="G7115" s="275">
        <v>0.01</v>
      </c>
      <c r="H7115" s="275">
        <f>'DRL-TI-Fog-Aux-SBL'!D4</f>
        <v>100</v>
      </c>
      <c r="I7115" s="275" t="s">
        <v>7260</v>
      </c>
      <c r="J7115" s="275">
        <f t="shared" ref="J7115:J7123" si="109">H7115*100</f>
        <v>10000</v>
      </c>
      <c r="K7115" s="277" t="s">
        <v>7270</v>
      </c>
    </row>
    <row r="7116" spans="1:11" x14ac:dyDescent="0.15">
      <c r="A7116" s="274">
        <v>7115</v>
      </c>
      <c r="B7116" s="275" t="s">
        <v>7251</v>
      </c>
      <c r="C7116" s="282" t="s">
        <v>1057</v>
      </c>
      <c r="D7116" s="275">
        <v>0</v>
      </c>
      <c r="E7116" s="275">
        <v>100</v>
      </c>
      <c r="F7116" s="275" t="s">
        <v>7247</v>
      </c>
      <c r="G7116" s="275">
        <v>0.01</v>
      </c>
      <c r="H7116" s="275">
        <f>'DRL-TI-Fog-Aux-SBL'!B6</f>
        <v>100</v>
      </c>
      <c r="I7116" s="275" t="s">
        <v>7266</v>
      </c>
      <c r="J7116" s="275">
        <f t="shared" si="109"/>
        <v>10000</v>
      </c>
      <c r="K7116" s="277" t="s">
        <v>7270</v>
      </c>
    </row>
    <row r="7117" spans="1:11" x14ac:dyDescent="0.15">
      <c r="A7117" s="274">
        <v>7116</v>
      </c>
      <c r="B7117" s="275" t="s">
        <v>7256</v>
      </c>
      <c r="C7117" s="282" t="s">
        <v>1057</v>
      </c>
      <c r="D7117" s="275">
        <v>0</v>
      </c>
      <c r="E7117" s="275">
        <v>100</v>
      </c>
      <c r="F7117" s="275" t="s">
        <v>7248</v>
      </c>
      <c r="G7117" s="275">
        <v>0.01</v>
      </c>
      <c r="H7117" s="275">
        <f>'DRL-TI-Fog-Aux-SBL'!D6</f>
        <v>100</v>
      </c>
      <c r="I7117" s="275" t="s">
        <v>7261</v>
      </c>
      <c r="J7117" s="275">
        <f t="shared" si="109"/>
        <v>10000</v>
      </c>
      <c r="K7117" s="277" t="s">
        <v>7270</v>
      </c>
    </row>
    <row r="7118" spans="1:11" x14ac:dyDescent="0.15">
      <c r="A7118" s="274">
        <v>7117</v>
      </c>
      <c r="B7118" s="275" t="s">
        <v>7252</v>
      </c>
      <c r="C7118" s="282" t="s">
        <v>1057</v>
      </c>
      <c r="D7118" s="275">
        <v>0</v>
      </c>
      <c r="E7118" s="275">
        <v>100</v>
      </c>
      <c r="F7118" s="275" t="s">
        <v>7248</v>
      </c>
      <c r="G7118" s="275">
        <v>0.01</v>
      </c>
      <c r="H7118" s="275">
        <f>'DRL-TI-Fog-Aux-SBL'!G4</f>
        <v>50</v>
      </c>
      <c r="I7118" s="275" t="s">
        <v>7267</v>
      </c>
      <c r="J7118" s="275">
        <f t="shared" si="109"/>
        <v>5000</v>
      </c>
      <c r="K7118" s="277" t="s">
        <v>7270</v>
      </c>
    </row>
    <row r="7119" spans="1:11" x14ac:dyDescent="0.15">
      <c r="A7119" s="274">
        <v>7118</v>
      </c>
      <c r="B7119" s="275" t="s">
        <v>7257</v>
      </c>
      <c r="C7119" s="282" t="s">
        <v>7249</v>
      </c>
      <c r="D7119" s="275">
        <v>0</v>
      </c>
      <c r="E7119" s="275">
        <v>100</v>
      </c>
      <c r="F7119" s="275" t="s">
        <v>7248</v>
      </c>
      <c r="G7119" s="275">
        <v>0.01</v>
      </c>
      <c r="H7119" s="275">
        <f>'DRL-TI-Fog-Aux-SBL'!I4</f>
        <v>10</v>
      </c>
      <c r="I7119" s="275" t="s">
        <v>7262</v>
      </c>
      <c r="J7119" s="275">
        <f t="shared" si="109"/>
        <v>1000</v>
      </c>
      <c r="K7119" s="277" t="s">
        <v>7270</v>
      </c>
    </row>
    <row r="7120" spans="1:11" x14ac:dyDescent="0.15">
      <c r="A7120" s="274">
        <v>7119</v>
      </c>
      <c r="B7120" s="275" t="s">
        <v>7253</v>
      </c>
      <c r="C7120" s="282" t="s">
        <v>7249</v>
      </c>
      <c r="D7120" s="275">
        <v>0</v>
      </c>
      <c r="E7120" s="275">
        <v>100</v>
      </c>
      <c r="F7120" s="275" t="s">
        <v>458</v>
      </c>
      <c r="G7120" s="275">
        <v>0.01</v>
      </c>
      <c r="H7120" s="275">
        <f>'DRL-TI-Fog-Aux-SBL'!G6</f>
        <v>50</v>
      </c>
      <c r="I7120" s="275" t="s">
        <v>7268</v>
      </c>
      <c r="J7120" s="275">
        <f t="shared" si="109"/>
        <v>5000</v>
      </c>
      <c r="K7120" s="277" t="s">
        <v>7270</v>
      </c>
    </row>
    <row r="7121" spans="1:11" x14ac:dyDescent="0.15">
      <c r="A7121" s="274">
        <v>7120</v>
      </c>
      <c r="B7121" s="275" t="s">
        <v>7258</v>
      </c>
      <c r="C7121" s="282" t="s">
        <v>1057</v>
      </c>
      <c r="D7121" s="275">
        <v>0</v>
      </c>
      <c r="E7121" s="275">
        <v>100</v>
      </c>
      <c r="F7121" s="275" t="s">
        <v>458</v>
      </c>
      <c r="G7121" s="275">
        <v>0.01</v>
      </c>
      <c r="H7121" s="275">
        <f>'DRL-TI-Fog-Aux-SBL'!I6</f>
        <v>0</v>
      </c>
      <c r="I7121" s="275" t="s">
        <v>7263</v>
      </c>
      <c r="J7121" s="275">
        <f t="shared" si="109"/>
        <v>0</v>
      </c>
      <c r="K7121" s="277" t="s">
        <v>7270</v>
      </c>
    </row>
    <row r="7122" spans="1:11" x14ac:dyDescent="0.15">
      <c r="A7122" s="274">
        <v>7121</v>
      </c>
      <c r="B7122" s="275" t="s">
        <v>7254</v>
      </c>
      <c r="C7122" s="282" t="s">
        <v>7249</v>
      </c>
      <c r="D7122" s="275">
        <v>0</v>
      </c>
      <c r="E7122" s="275">
        <v>50</v>
      </c>
      <c r="F7122" s="275" t="s">
        <v>7248</v>
      </c>
      <c r="G7122" s="275">
        <v>1</v>
      </c>
      <c r="H7122" s="275">
        <f>'DRL-TI-Fog-Aux-SBL'!B16</f>
        <v>10</v>
      </c>
      <c r="I7122" s="275" t="s">
        <v>7269</v>
      </c>
      <c r="J7122" s="275">
        <f t="shared" si="109"/>
        <v>1000</v>
      </c>
      <c r="K7122" s="277" t="s">
        <v>7270</v>
      </c>
    </row>
    <row r="7123" spans="1:11" x14ac:dyDescent="0.15">
      <c r="A7123" s="274">
        <v>7122</v>
      </c>
      <c r="B7123" s="275" t="s">
        <v>7259</v>
      </c>
      <c r="C7123" s="282" t="s">
        <v>7249</v>
      </c>
      <c r="D7123" s="275">
        <v>0</v>
      </c>
      <c r="E7123" s="275">
        <v>50</v>
      </c>
      <c r="F7123" s="275" t="s">
        <v>7248</v>
      </c>
      <c r="G7123" s="275">
        <v>1</v>
      </c>
      <c r="H7123" s="275">
        <f>'DRL-TI-Fog-Aux-SBL'!B18</f>
        <v>10</v>
      </c>
      <c r="I7123" s="275" t="s">
        <v>7264</v>
      </c>
      <c r="J7123" s="275">
        <f t="shared" si="109"/>
        <v>1000</v>
      </c>
      <c r="K7123" s="277" t="s">
        <v>7270</v>
      </c>
    </row>
  </sheetData>
  <sheetProtection algorithmName="SHA-512" hashValue="g/gMLA1fVImoIY5tX9IMapMPTFiywDgA6iVJVgixjcA4wDW0dQHVs57w0aPEezLW284sQMNr1TI7r+OpnfmuoQ==" saltValue="SQubWVmXFpQqb4Lm8CKCuQ==" spinCount="100000" sheet="1" objects="1" scenarios="1"/>
  <autoFilter ref="I1:I5409"/>
  <phoneticPr fontId="7" type="noConversion"/>
  <pageMargins left="0.7" right="0.7" top="0.75" bottom="0.75" header="0.3" footer="0.3"/>
  <pageSetup paperSize="9" orientation="portrait" horizontalDpi="300" verticalDpi="300" r:id="rId1"/>
  <ignoredErrors>
    <ignoredError sqref="H5408" formula="1"/>
  </ignoredError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Q381"/>
  <sheetViews>
    <sheetView zoomScale="85" zoomScaleNormal="85" workbookViewId="0">
      <selection activeCell="V29" sqref="V29"/>
    </sheetView>
  </sheetViews>
  <sheetFormatPr defaultColWidth="9" defaultRowHeight="13.5" x14ac:dyDescent="0.15"/>
  <cols>
    <col min="1" max="17" width="10.625" style="653" customWidth="1"/>
    <col min="18" max="18" width="9" style="653" customWidth="1"/>
    <col min="19" max="16384" width="9" style="653"/>
  </cols>
  <sheetData>
    <row r="1" spans="1:17" ht="15" x14ac:dyDescent="0.15">
      <c r="A1" s="1360" t="s">
        <v>10246</v>
      </c>
      <c r="B1" s="1361"/>
      <c r="C1" s="1361" t="s">
        <v>10247</v>
      </c>
      <c r="D1" s="1361"/>
      <c r="E1" s="1361"/>
      <c r="F1" s="1361"/>
      <c r="G1" s="1361"/>
      <c r="H1" s="1361"/>
      <c r="I1" s="1361"/>
      <c r="J1" s="1361"/>
      <c r="K1" s="1361"/>
      <c r="L1" s="1361"/>
      <c r="M1" s="1361"/>
      <c r="N1" s="1366"/>
      <c r="O1" s="651"/>
      <c r="P1" s="651"/>
      <c r="Q1" s="652"/>
    </row>
    <row r="2" spans="1:17" ht="40.5" customHeight="1" x14ac:dyDescent="0.15">
      <c r="A2" s="1362"/>
      <c r="B2" s="1363"/>
      <c r="C2" s="654" t="s">
        <v>10248</v>
      </c>
      <c r="D2" s="654" t="s">
        <v>10249</v>
      </c>
      <c r="E2" s="654" t="s">
        <v>10250</v>
      </c>
      <c r="F2" s="654" t="s">
        <v>10251</v>
      </c>
      <c r="G2" s="654" t="s">
        <v>10252</v>
      </c>
      <c r="H2" s="654" t="s">
        <v>10253</v>
      </c>
      <c r="I2" s="654" t="s">
        <v>10254</v>
      </c>
      <c r="J2" s="654" t="s">
        <v>10255</v>
      </c>
      <c r="K2" s="655" t="s">
        <v>10256</v>
      </c>
      <c r="L2" s="655" t="s">
        <v>10257</v>
      </c>
      <c r="M2" s="655" t="s">
        <v>10258</v>
      </c>
      <c r="N2" s="656" t="s">
        <v>10259</v>
      </c>
      <c r="O2" s="657"/>
      <c r="P2" s="657"/>
      <c r="Q2" s="658"/>
    </row>
    <row r="3" spans="1:17" ht="15" x14ac:dyDescent="0.15">
      <c r="A3" s="1362"/>
      <c r="B3" s="1363"/>
      <c r="C3" s="659">
        <v>7</v>
      </c>
      <c r="D3" s="659">
        <v>7</v>
      </c>
      <c r="E3" s="659">
        <v>7</v>
      </c>
      <c r="F3" s="659">
        <v>7</v>
      </c>
      <c r="G3" s="790">
        <v>1</v>
      </c>
      <c r="H3" s="790">
        <v>1</v>
      </c>
      <c r="I3" s="790">
        <v>1</v>
      </c>
      <c r="J3" s="790">
        <v>1</v>
      </c>
      <c r="K3" s="659">
        <v>7</v>
      </c>
      <c r="L3" s="659">
        <v>7</v>
      </c>
      <c r="M3" s="659">
        <v>7</v>
      </c>
      <c r="N3" s="660">
        <v>7</v>
      </c>
      <c r="O3" s="657"/>
      <c r="P3" s="657"/>
      <c r="Q3" s="658"/>
    </row>
    <row r="4" spans="1:17" ht="30" x14ac:dyDescent="0.15">
      <c r="A4" s="1362"/>
      <c r="B4" s="1363"/>
      <c r="C4" s="654" t="s">
        <v>10260</v>
      </c>
      <c r="D4" s="654" t="s">
        <v>10261</v>
      </c>
      <c r="E4" s="654" t="s">
        <v>10262</v>
      </c>
      <c r="F4" s="654" t="s">
        <v>10263</v>
      </c>
      <c r="G4" s="655" t="s">
        <v>10264</v>
      </c>
      <c r="H4" s="655" t="s">
        <v>10265</v>
      </c>
      <c r="I4" s="655" t="s">
        <v>252</v>
      </c>
      <c r="J4" s="655" t="s">
        <v>253</v>
      </c>
      <c r="K4" s="655" t="s">
        <v>10266</v>
      </c>
      <c r="L4" s="655" t="s">
        <v>10267</v>
      </c>
      <c r="M4" s="655" t="s">
        <v>10268</v>
      </c>
      <c r="N4" s="656" t="s">
        <v>10269</v>
      </c>
      <c r="O4" s="657"/>
      <c r="P4" s="657"/>
      <c r="Q4" s="658"/>
    </row>
    <row r="5" spans="1:17" ht="15" x14ac:dyDescent="0.15">
      <c r="A5" s="1362"/>
      <c r="B5" s="1363"/>
      <c r="C5" s="790">
        <v>0</v>
      </c>
      <c r="D5" s="790">
        <v>1</v>
      </c>
      <c r="E5" s="790">
        <v>2</v>
      </c>
      <c r="F5" s="790">
        <v>3</v>
      </c>
      <c r="G5" s="659">
        <v>4</v>
      </c>
      <c r="H5" s="659">
        <v>6</v>
      </c>
      <c r="I5" s="790">
        <v>0</v>
      </c>
      <c r="J5" s="790">
        <v>0</v>
      </c>
      <c r="K5" s="790">
        <v>0</v>
      </c>
      <c r="L5" s="790">
        <v>0</v>
      </c>
      <c r="M5" s="790">
        <v>0</v>
      </c>
      <c r="N5" s="791">
        <v>0</v>
      </c>
      <c r="O5" s="657"/>
      <c r="P5" s="657"/>
      <c r="Q5" s="658"/>
    </row>
    <row r="6" spans="1:17" ht="40.5" customHeight="1" x14ac:dyDescent="0.15">
      <c r="A6" s="1362"/>
      <c r="B6" s="1363"/>
      <c r="C6" s="655" t="s">
        <v>10270</v>
      </c>
      <c r="D6" s="655" t="s">
        <v>10271</v>
      </c>
      <c r="E6" s="655" t="s">
        <v>10272</v>
      </c>
      <c r="F6" s="655" t="s">
        <v>10273</v>
      </c>
      <c r="G6" s="655" t="s">
        <v>10274</v>
      </c>
      <c r="H6" s="655" t="s">
        <v>10275</v>
      </c>
      <c r="I6" s="654" t="s">
        <v>10276</v>
      </c>
      <c r="J6" s="654" t="s">
        <v>10277</v>
      </c>
      <c r="K6" s="654" t="s">
        <v>10278</v>
      </c>
      <c r="L6" s="654" t="s">
        <v>10279</v>
      </c>
      <c r="M6" s="655" t="s">
        <v>10280</v>
      </c>
      <c r="N6" s="656" t="s">
        <v>10281</v>
      </c>
      <c r="O6" s="657"/>
      <c r="P6" s="657"/>
      <c r="Q6" s="658"/>
    </row>
    <row r="7" spans="1:17" ht="15" x14ac:dyDescent="0.15">
      <c r="A7" s="1362"/>
      <c r="B7" s="1363"/>
      <c r="C7" s="790">
        <v>0</v>
      </c>
      <c r="D7" s="790">
        <v>0</v>
      </c>
      <c r="E7" s="790">
        <v>0</v>
      </c>
      <c r="F7" s="790">
        <v>0</v>
      </c>
      <c r="G7" s="790">
        <v>0</v>
      </c>
      <c r="H7" s="790">
        <v>0</v>
      </c>
      <c r="I7" s="790">
        <v>1</v>
      </c>
      <c r="J7" s="790">
        <v>0</v>
      </c>
      <c r="K7" s="790">
        <v>0</v>
      </c>
      <c r="L7" s="790">
        <v>0</v>
      </c>
      <c r="M7" s="659">
        <v>0</v>
      </c>
      <c r="N7" s="791">
        <v>1</v>
      </c>
      <c r="O7" s="657"/>
      <c r="P7" s="657"/>
      <c r="Q7" s="658"/>
    </row>
    <row r="8" spans="1:17" ht="40.5" customHeight="1" x14ac:dyDescent="0.15">
      <c r="A8" s="1362"/>
      <c r="B8" s="1363"/>
      <c r="C8" s="654" t="s">
        <v>10282</v>
      </c>
      <c r="D8" s="655" t="s">
        <v>10283</v>
      </c>
      <c r="E8" s="655" t="s">
        <v>10284</v>
      </c>
      <c r="F8" s="655" t="s">
        <v>10285</v>
      </c>
      <c r="G8" s="655" t="s">
        <v>10286</v>
      </c>
      <c r="H8" s="661" t="s">
        <v>10287</v>
      </c>
      <c r="I8" s="662" t="s">
        <v>10288</v>
      </c>
      <c r="J8" s="663"/>
      <c r="K8" s="663"/>
      <c r="L8" s="663"/>
      <c r="M8" s="663"/>
      <c r="N8" s="664"/>
      <c r="O8" s="657"/>
      <c r="P8" s="657"/>
      <c r="Q8" s="658"/>
    </row>
    <row r="9" spans="1:17" ht="15.75" thickBot="1" x14ac:dyDescent="0.2">
      <c r="A9" s="1364"/>
      <c r="B9" s="1365"/>
      <c r="C9" s="792">
        <v>2</v>
      </c>
      <c r="D9" s="665">
        <v>0</v>
      </c>
      <c r="E9" s="792">
        <v>0</v>
      </c>
      <c r="F9" s="792">
        <v>0</v>
      </c>
      <c r="G9" s="687">
        <v>0</v>
      </c>
      <c r="H9" s="666">
        <v>20490</v>
      </c>
      <c r="I9" s="666">
        <v>45045</v>
      </c>
      <c r="J9" s="667"/>
      <c r="K9" s="667"/>
      <c r="L9" s="667"/>
      <c r="M9" s="667"/>
      <c r="N9" s="668"/>
      <c r="O9" s="657"/>
      <c r="P9" s="657"/>
      <c r="Q9" s="658"/>
    </row>
    <row r="10" spans="1:17" ht="15.75" thickBot="1" x14ac:dyDescent="0.2">
      <c r="A10" s="669"/>
      <c r="B10" s="657"/>
      <c r="C10" s="657"/>
      <c r="D10" s="657"/>
      <c r="E10" s="657"/>
      <c r="F10" s="657"/>
      <c r="G10" s="657"/>
      <c r="H10" s="657"/>
      <c r="I10" s="657"/>
      <c r="J10" s="657"/>
      <c r="K10" s="657"/>
      <c r="L10" s="657"/>
      <c r="M10" s="657"/>
      <c r="N10" s="657"/>
      <c r="O10" s="657"/>
      <c r="Q10" s="658"/>
    </row>
    <row r="11" spans="1:17" ht="15" x14ac:dyDescent="0.15">
      <c r="A11" s="1360" t="s">
        <v>10289</v>
      </c>
      <c r="B11" s="1361"/>
      <c r="C11" s="1361"/>
      <c r="D11" s="1361"/>
      <c r="E11" s="1361"/>
      <c r="F11" s="1361"/>
      <c r="G11" s="1361"/>
      <c r="H11" s="1361"/>
      <c r="I11" s="1361"/>
      <c r="J11" s="1361"/>
      <c r="K11" s="1361"/>
      <c r="L11" s="1361"/>
      <c r="M11" s="1361"/>
      <c r="N11" s="1361"/>
      <c r="O11" s="1361"/>
      <c r="P11" s="1361"/>
      <c r="Q11" s="1366"/>
    </row>
    <row r="12" spans="1:17" ht="15.75" thickBot="1" x14ac:dyDescent="0.2">
      <c r="A12" s="670" t="s">
        <v>10290</v>
      </c>
      <c r="B12" s="671" t="s">
        <v>10291</v>
      </c>
      <c r="C12" s="671" t="s">
        <v>10292</v>
      </c>
      <c r="D12" s="671" t="s">
        <v>10293</v>
      </c>
      <c r="E12" s="671" t="s">
        <v>10294</v>
      </c>
      <c r="F12" s="671" t="s">
        <v>10295</v>
      </c>
      <c r="G12" s="671" t="s">
        <v>10296</v>
      </c>
      <c r="H12" s="671" t="s">
        <v>10297</v>
      </c>
      <c r="I12" s="671" t="s">
        <v>10298</v>
      </c>
      <c r="J12" s="671" t="s">
        <v>10299</v>
      </c>
      <c r="K12" s="671" t="s">
        <v>10300</v>
      </c>
      <c r="L12" s="671" t="s">
        <v>10301</v>
      </c>
      <c r="M12" s="671" t="s">
        <v>10302</v>
      </c>
      <c r="N12" s="671" t="s">
        <v>10303</v>
      </c>
      <c r="O12" s="671" t="s">
        <v>10304</v>
      </c>
      <c r="P12" s="671" t="s">
        <v>10305</v>
      </c>
      <c r="Q12" s="672"/>
    </row>
    <row r="13" spans="1:17" ht="15.75" thickBot="1" x14ac:dyDescent="0.2">
      <c r="A13" s="673">
        <v>1</v>
      </c>
      <c r="B13" s="674">
        <v>1</v>
      </c>
      <c r="C13" s="675">
        <v>0</v>
      </c>
      <c r="D13" s="673">
        <v>1</v>
      </c>
      <c r="E13" s="674">
        <v>0</v>
      </c>
      <c r="F13" s="675">
        <v>0</v>
      </c>
      <c r="G13" s="673">
        <v>0</v>
      </c>
      <c r="H13" s="675">
        <v>0</v>
      </c>
      <c r="I13" s="673">
        <v>1</v>
      </c>
      <c r="J13" s="674">
        <v>1</v>
      </c>
      <c r="K13" s="675">
        <v>1</v>
      </c>
      <c r="L13" s="676">
        <v>1</v>
      </c>
      <c r="M13" s="673">
        <v>0</v>
      </c>
      <c r="N13" s="674">
        <v>1</v>
      </c>
      <c r="O13" s="674">
        <v>1</v>
      </c>
      <c r="P13" s="675">
        <v>1</v>
      </c>
      <c r="Q13" s="677" t="s">
        <v>10306</v>
      </c>
    </row>
    <row r="14" spans="1:17" ht="15.75" thickBot="1" x14ac:dyDescent="0.2">
      <c r="A14" s="1354"/>
      <c r="B14" s="1355"/>
      <c r="C14" s="1355"/>
      <c r="D14" s="1355"/>
      <c r="E14" s="1355"/>
      <c r="F14" s="1355"/>
      <c r="G14" s="678">
        <v>0</v>
      </c>
      <c r="H14" s="679">
        <v>1</v>
      </c>
      <c r="I14" s="678">
        <v>1</v>
      </c>
      <c r="J14" s="680">
        <v>1</v>
      </c>
      <c r="K14" s="679">
        <v>1</v>
      </c>
      <c r="L14" s="681">
        <v>1</v>
      </c>
      <c r="M14" s="678">
        <v>0</v>
      </c>
      <c r="N14" s="680">
        <v>1</v>
      </c>
      <c r="O14" s="680">
        <v>1</v>
      </c>
      <c r="P14" s="679">
        <v>1</v>
      </c>
      <c r="Q14" s="682" t="s">
        <v>10307</v>
      </c>
    </row>
    <row r="15" spans="1:17" ht="15.75" thickBot="1" x14ac:dyDescent="0.2">
      <c r="A15" s="1356"/>
      <c r="B15" s="1357"/>
      <c r="C15" s="1357"/>
      <c r="D15" s="1357"/>
      <c r="E15" s="1357"/>
      <c r="F15" s="1357"/>
      <c r="G15" s="678">
        <v>1</v>
      </c>
      <c r="H15" s="679">
        <v>0</v>
      </c>
      <c r="I15" s="678">
        <v>1</v>
      </c>
      <c r="J15" s="680">
        <v>1</v>
      </c>
      <c r="K15" s="679">
        <v>1</v>
      </c>
      <c r="L15" s="681">
        <v>1</v>
      </c>
      <c r="M15" s="678">
        <v>0</v>
      </c>
      <c r="N15" s="680">
        <v>1</v>
      </c>
      <c r="O15" s="680">
        <v>1</v>
      </c>
      <c r="P15" s="679">
        <v>1</v>
      </c>
      <c r="Q15" s="682" t="s">
        <v>10308</v>
      </c>
    </row>
    <row r="16" spans="1:17" ht="15.75" thickBot="1" x14ac:dyDescent="0.2">
      <c r="A16" s="1358"/>
      <c r="B16" s="1359"/>
      <c r="C16" s="1359"/>
      <c r="D16" s="1359"/>
      <c r="E16" s="1359"/>
      <c r="F16" s="1359"/>
      <c r="G16" s="683">
        <v>1</v>
      </c>
      <c r="H16" s="684">
        <v>1</v>
      </c>
      <c r="I16" s="683">
        <v>1</v>
      </c>
      <c r="J16" s="685">
        <v>1</v>
      </c>
      <c r="K16" s="684">
        <v>1</v>
      </c>
      <c r="L16" s="681">
        <v>1</v>
      </c>
      <c r="M16" s="683">
        <v>0</v>
      </c>
      <c r="N16" s="685">
        <v>1</v>
      </c>
      <c r="O16" s="685">
        <v>1</v>
      </c>
      <c r="P16" s="684">
        <v>1</v>
      </c>
      <c r="Q16" s="682" t="s">
        <v>10309</v>
      </c>
    </row>
    <row r="17" spans="1:17" ht="15.75" thickBot="1" x14ac:dyDescent="0.2">
      <c r="A17" s="681">
        <v>1</v>
      </c>
      <c r="B17" s="678">
        <v>0</v>
      </c>
      <c r="C17" s="680">
        <v>0</v>
      </c>
      <c r="D17" s="680">
        <v>0</v>
      </c>
      <c r="E17" s="680">
        <v>0</v>
      </c>
      <c r="F17" s="679">
        <v>0</v>
      </c>
      <c r="G17" s="678">
        <v>0</v>
      </c>
      <c r="H17" s="680">
        <v>0</v>
      </c>
      <c r="I17" s="680">
        <v>0</v>
      </c>
      <c r="J17" s="680">
        <v>0</v>
      </c>
      <c r="K17" s="679">
        <v>0</v>
      </c>
      <c r="L17" s="680">
        <v>0</v>
      </c>
      <c r="M17" s="680">
        <v>0</v>
      </c>
      <c r="N17" s="680">
        <v>0</v>
      </c>
      <c r="O17" s="680">
        <v>0</v>
      </c>
      <c r="P17" s="679">
        <v>0</v>
      </c>
      <c r="Q17" s="682" t="s">
        <v>10310</v>
      </c>
    </row>
    <row r="18" spans="1:17" ht="15.75" thickBot="1" x14ac:dyDescent="0.2">
      <c r="A18" s="681">
        <v>0</v>
      </c>
      <c r="B18" s="678">
        <v>0</v>
      </c>
      <c r="C18" s="680">
        <v>0</v>
      </c>
      <c r="D18" s="680">
        <v>0</v>
      </c>
      <c r="E18" s="680">
        <v>0</v>
      </c>
      <c r="F18" s="679">
        <v>0</v>
      </c>
      <c r="G18" s="678">
        <v>0</v>
      </c>
      <c r="H18" s="680">
        <v>0</v>
      </c>
      <c r="I18" s="680">
        <v>0</v>
      </c>
      <c r="J18" s="680">
        <v>0</v>
      </c>
      <c r="K18" s="679">
        <v>0</v>
      </c>
      <c r="L18" s="680">
        <v>0</v>
      </c>
      <c r="M18" s="680">
        <v>0</v>
      </c>
      <c r="N18" s="680">
        <v>0</v>
      </c>
      <c r="O18" s="680">
        <v>0</v>
      </c>
      <c r="P18" s="679">
        <v>0</v>
      </c>
      <c r="Q18" s="682" t="s">
        <v>10311</v>
      </c>
    </row>
    <row r="19" spans="1:17" ht="15.75" thickBot="1" x14ac:dyDescent="0.2">
      <c r="A19" s="681">
        <v>0</v>
      </c>
      <c r="B19" s="678">
        <v>0</v>
      </c>
      <c r="C19" s="680">
        <v>0</v>
      </c>
      <c r="D19" s="680">
        <v>0</v>
      </c>
      <c r="E19" s="680">
        <v>0</v>
      </c>
      <c r="F19" s="679">
        <v>0</v>
      </c>
      <c r="G19" s="678">
        <v>0</v>
      </c>
      <c r="H19" s="680">
        <v>0</v>
      </c>
      <c r="I19" s="680">
        <v>0</v>
      </c>
      <c r="J19" s="680">
        <v>0</v>
      </c>
      <c r="K19" s="679">
        <v>0</v>
      </c>
      <c r="L19" s="680">
        <v>0</v>
      </c>
      <c r="M19" s="680">
        <v>0</v>
      </c>
      <c r="N19" s="680">
        <v>0</v>
      </c>
      <c r="O19" s="680">
        <v>0</v>
      </c>
      <c r="P19" s="679">
        <v>0</v>
      </c>
      <c r="Q19" s="682" t="s">
        <v>10312</v>
      </c>
    </row>
    <row r="20" spans="1:17" ht="15.75" thickBot="1" x14ac:dyDescent="0.2">
      <c r="A20" s="681">
        <v>0</v>
      </c>
      <c r="B20" s="678">
        <v>0</v>
      </c>
      <c r="C20" s="680">
        <v>0</v>
      </c>
      <c r="D20" s="680">
        <v>0</v>
      </c>
      <c r="E20" s="680">
        <v>0</v>
      </c>
      <c r="F20" s="679">
        <v>0</v>
      </c>
      <c r="G20" s="678">
        <v>0</v>
      </c>
      <c r="H20" s="680">
        <v>0</v>
      </c>
      <c r="I20" s="680">
        <v>0</v>
      </c>
      <c r="J20" s="680">
        <v>0</v>
      </c>
      <c r="K20" s="679">
        <v>0</v>
      </c>
      <c r="L20" s="680">
        <v>0</v>
      </c>
      <c r="M20" s="680">
        <v>0</v>
      </c>
      <c r="N20" s="680">
        <v>0</v>
      </c>
      <c r="O20" s="680">
        <v>0</v>
      </c>
      <c r="P20" s="679">
        <v>0</v>
      </c>
      <c r="Q20" s="682" t="s">
        <v>10313</v>
      </c>
    </row>
    <row r="21" spans="1:17" ht="15.75" thickBot="1" x14ac:dyDescent="0.2">
      <c r="A21" s="678">
        <v>0</v>
      </c>
      <c r="B21" s="680">
        <v>0</v>
      </c>
      <c r="C21" s="680">
        <v>0</v>
      </c>
      <c r="D21" s="680">
        <v>0</v>
      </c>
      <c r="E21" s="680">
        <v>0</v>
      </c>
      <c r="F21" s="680">
        <v>0</v>
      </c>
      <c r="G21" s="680">
        <v>0</v>
      </c>
      <c r="H21" s="679">
        <v>0</v>
      </c>
      <c r="I21" s="678">
        <v>0</v>
      </c>
      <c r="J21" s="680">
        <v>0</v>
      </c>
      <c r="K21" s="681">
        <v>0</v>
      </c>
      <c r="L21" s="674">
        <v>0</v>
      </c>
      <c r="M21" s="678">
        <v>1</v>
      </c>
      <c r="N21" s="679">
        <v>0</v>
      </c>
      <c r="O21" s="681">
        <v>1</v>
      </c>
      <c r="P21" s="681">
        <v>0</v>
      </c>
      <c r="Q21" s="686" t="s">
        <v>10314</v>
      </c>
    </row>
    <row r="24" spans="1:17" ht="14.25" thickBot="1" x14ac:dyDescent="0.2"/>
    <row r="25" spans="1:17" ht="15" x14ac:dyDescent="0.15">
      <c r="A25" s="1360" t="s">
        <v>10246</v>
      </c>
      <c r="B25" s="1361"/>
      <c r="C25" s="1361" t="s">
        <v>10315</v>
      </c>
      <c r="D25" s="1361"/>
      <c r="E25" s="1361"/>
      <c r="F25" s="1361"/>
      <c r="G25" s="1361"/>
      <c r="H25" s="1361"/>
      <c r="I25" s="1361"/>
      <c r="J25" s="1361"/>
      <c r="K25" s="1361"/>
      <c r="L25" s="1361"/>
      <c r="M25" s="1361"/>
      <c r="N25" s="1366"/>
      <c r="O25" s="651"/>
      <c r="P25" s="651"/>
      <c r="Q25" s="652"/>
    </row>
    <row r="26" spans="1:17" ht="30" x14ac:dyDescent="0.15">
      <c r="A26" s="1362"/>
      <c r="B26" s="1363"/>
      <c r="C26" s="654" t="s">
        <v>10248</v>
      </c>
      <c r="D26" s="654" t="s">
        <v>10249</v>
      </c>
      <c r="E26" s="654" t="s">
        <v>10250</v>
      </c>
      <c r="F26" s="654" t="s">
        <v>10251</v>
      </c>
      <c r="G26" s="654" t="s">
        <v>10252</v>
      </c>
      <c r="H26" s="654" t="s">
        <v>10253</v>
      </c>
      <c r="I26" s="654" t="s">
        <v>10254</v>
      </c>
      <c r="J26" s="654" t="s">
        <v>10255</v>
      </c>
      <c r="K26" s="655" t="s">
        <v>10256</v>
      </c>
      <c r="L26" s="655" t="s">
        <v>10257</v>
      </c>
      <c r="M26" s="655" t="s">
        <v>10258</v>
      </c>
      <c r="N26" s="656" t="s">
        <v>10259</v>
      </c>
      <c r="O26" s="657"/>
      <c r="P26" s="657"/>
      <c r="Q26" s="658"/>
    </row>
    <row r="27" spans="1:17" ht="15" x14ac:dyDescent="0.15">
      <c r="A27" s="1362"/>
      <c r="B27" s="1363"/>
      <c r="C27" s="659">
        <v>7</v>
      </c>
      <c r="D27" s="659">
        <v>7</v>
      </c>
      <c r="E27" s="659">
        <v>7</v>
      </c>
      <c r="F27" s="659">
        <v>7</v>
      </c>
      <c r="G27" s="790">
        <v>1</v>
      </c>
      <c r="H27" s="790">
        <v>1</v>
      </c>
      <c r="I27" s="790">
        <v>1</v>
      </c>
      <c r="J27" s="790">
        <v>1</v>
      </c>
      <c r="K27" s="659">
        <v>7</v>
      </c>
      <c r="L27" s="659">
        <v>7</v>
      </c>
      <c r="M27" s="659">
        <v>7</v>
      </c>
      <c r="N27" s="660">
        <v>7</v>
      </c>
      <c r="O27" s="657"/>
      <c r="P27" s="657"/>
      <c r="Q27" s="658"/>
    </row>
    <row r="28" spans="1:17" ht="30" x14ac:dyDescent="0.15">
      <c r="A28" s="1362"/>
      <c r="B28" s="1363"/>
      <c r="C28" s="654" t="s">
        <v>10260</v>
      </c>
      <c r="D28" s="654" t="s">
        <v>10261</v>
      </c>
      <c r="E28" s="654" t="s">
        <v>10262</v>
      </c>
      <c r="F28" s="654" t="s">
        <v>10263</v>
      </c>
      <c r="G28" s="655" t="s">
        <v>10264</v>
      </c>
      <c r="H28" s="655" t="s">
        <v>10265</v>
      </c>
      <c r="I28" s="655" t="s">
        <v>252</v>
      </c>
      <c r="J28" s="655" t="s">
        <v>253</v>
      </c>
      <c r="K28" s="655" t="s">
        <v>10266</v>
      </c>
      <c r="L28" s="655" t="s">
        <v>10267</v>
      </c>
      <c r="M28" s="655" t="s">
        <v>10268</v>
      </c>
      <c r="N28" s="656" t="s">
        <v>10269</v>
      </c>
      <c r="O28" s="657"/>
      <c r="P28" s="657"/>
      <c r="Q28" s="658"/>
    </row>
    <row r="29" spans="1:17" ht="15" x14ac:dyDescent="0.15">
      <c r="A29" s="1362"/>
      <c r="B29" s="1363"/>
      <c r="C29" s="790">
        <v>0</v>
      </c>
      <c r="D29" s="790">
        <v>1</v>
      </c>
      <c r="E29" s="790">
        <v>2</v>
      </c>
      <c r="F29" s="790">
        <v>3</v>
      </c>
      <c r="G29" s="659">
        <v>4</v>
      </c>
      <c r="H29" s="659">
        <v>6</v>
      </c>
      <c r="I29" s="790">
        <v>0</v>
      </c>
      <c r="J29" s="790">
        <v>0</v>
      </c>
      <c r="K29" s="790">
        <v>0</v>
      </c>
      <c r="L29" s="790">
        <v>0</v>
      </c>
      <c r="M29" s="790">
        <v>0</v>
      </c>
      <c r="N29" s="791">
        <v>0</v>
      </c>
      <c r="O29" s="657"/>
      <c r="P29" s="657"/>
      <c r="Q29" s="658"/>
    </row>
    <row r="30" spans="1:17" ht="30" x14ac:dyDescent="0.15">
      <c r="A30" s="1362"/>
      <c r="B30" s="1363"/>
      <c r="C30" s="655" t="s">
        <v>10270</v>
      </c>
      <c r="D30" s="655" t="s">
        <v>10271</v>
      </c>
      <c r="E30" s="655" t="s">
        <v>10272</v>
      </c>
      <c r="F30" s="655" t="s">
        <v>10273</v>
      </c>
      <c r="G30" s="655" t="s">
        <v>10274</v>
      </c>
      <c r="H30" s="655" t="s">
        <v>10275</v>
      </c>
      <c r="I30" s="654" t="s">
        <v>10276</v>
      </c>
      <c r="J30" s="654" t="s">
        <v>10277</v>
      </c>
      <c r="K30" s="654" t="s">
        <v>10278</v>
      </c>
      <c r="L30" s="654" t="s">
        <v>10279</v>
      </c>
      <c r="M30" s="655" t="s">
        <v>10280</v>
      </c>
      <c r="N30" s="656" t="s">
        <v>10281</v>
      </c>
      <c r="O30" s="657"/>
      <c r="P30" s="657"/>
      <c r="Q30" s="658"/>
    </row>
    <row r="31" spans="1:17" ht="15" x14ac:dyDescent="0.15">
      <c r="A31" s="1362"/>
      <c r="B31" s="1363"/>
      <c r="C31" s="790">
        <v>0</v>
      </c>
      <c r="D31" s="790">
        <v>0</v>
      </c>
      <c r="E31" s="790">
        <v>0</v>
      </c>
      <c r="F31" s="790">
        <v>0</v>
      </c>
      <c r="G31" s="790">
        <v>0</v>
      </c>
      <c r="H31" s="790">
        <v>0</v>
      </c>
      <c r="I31" s="790">
        <v>1</v>
      </c>
      <c r="J31" s="790">
        <v>0</v>
      </c>
      <c r="K31" s="790">
        <v>0</v>
      </c>
      <c r="L31" s="790">
        <v>0</v>
      </c>
      <c r="M31" s="659">
        <v>0</v>
      </c>
      <c r="N31" s="791">
        <v>1</v>
      </c>
      <c r="O31" s="657"/>
      <c r="P31" s="657"/>
      <c r="Q31" s="658"/>
    </row>
    <row r="32" spans="1:17" ht="30" x14ac:dyDescent="0.15">
      <c r="A32" s="1362"/>
      <c r="B32" s="1363"/>
      <c r="C32" s="654" t="s">
        <v>10282</v>
      </c>
      <c r="D32" s="655" t="s">
        <v>10283</v>
      </c>
      <c r="E32" s="655" t="s">
        <v>10284</v>
      </c>
      <c r="F32" s="655" t="s">
        <v>10285</v>
      </c>
      <c r="G32" s="655" t="s">
        <v>10286</v>
      </c>
      <c r="H32" s="661" t="s">
        <v>10287</v>
      </c>
      <c r="I32" s="662" t="s">
        <v>10288</v>
      </c>
      <c r="J32" s="663"/>
      <c r="K32" s="663"/>
      <c r="L32" s="663"/>
      <c r="M32" s="663"/>
      <c r="N32" s="664"/>
      <c r="O32" s="657"/>
      <c r="P32" s="657"/>
      <c r="Q32" s="658"/>
    </row>
    <row r="33" spans="1:17" ht="15.75" thickBot="1" x14ac:dyDescent="0.2">
      <c r="A33" s="1364"/>
      <c r="B33" s="1365"/>
      <c r="C33" s="792">
        <v>2</v>
      </c>
      <c r="D33" s="665">
        <v>0</v>
      </c>
      <c r="E33" s="792">
        <v>0</v>
      </c>
      <c r="F33" s="792">
        <v>0</v>
      </c>
      <c r="G33" s="687">
        <v>0</v>
      </c>
      <c r="H33" s="666">
        <v>20490</v>
      </c>
      <c r="I33" s="666">
        <v>45045</v>
      </c>
      <c r="J33" s="667"/>
      <c r="K33" s="667"/>
      <c r="L33" s="667"/>
      <c r="M33" s="667"/>
      <c r="N33" s="668"/>
      <c r="O33" s="657"/>
      <c r="P33" s="657"/>
      <c r="Q33" s="658"/>
    </row>
    <row r="34" spans="1:17" ht="15.75" thickBot="1" x14ac:dyDescent="0.2">
      <c r="A34" s="669"/>
      <c r="B34" s="657"/>
      <c r="C34" s="657"/>
      <c r="D34" s="657"/>
      <c r="E34" s="657"/>
      <c r="F34" s="657"/>
      <c r="G34" s="657"/>
      <c r="H34" s="657"/>
      <c r="I34" s="657"/>
      <c r="J34" s="657"/>
      <c r="K34" s="657"/>
      <c r="L34" s="657"/>
      <c r="M34" s="657"/>
      <c r="N34" s="657"/>
      <c r="O34" s="657"/>
      <c r="Q34" s="658"/>
    </row>
    <row r="35" spans="1:17" ht="15" x14ac:dyDescent="0.15">
      <c r="A35" s="1360" t="s">
        <v>10316</v>
      </c>
      <c r="B35" s="1361"/>
      <c r="C35" s="1361"/>
      <c r="D35" s="1361"/>
      <c r="E35" s="1361"/>
      <c r="F35" s="1361"/>
      <c r="G35" s="1361"/>
      <c r="H35" s="1361"/>
      <c r="I35" s="1361"/>
      <c r="J35" s="1361"/>
      <c r="K35" s="1361"/>
      <c r="L35" s="1361"/>
      <c r="M35" s="1361"/>
      <c r="N35" s="1361"/>
      <c r="O35" s="1361"/>
      <c r="P35" s="1361"/>
      <c r="Q35" s="1366"/>
    </row>
    <row r="36" spans="1:17" ht="15.75" thickBot="1" x14ac:dyDescent="0.2">
      <c r="A36" s="670" t="s">
        <v>10317</v>
      </c>
      <c r="B36" s="671" t="s">
        <v>10291</v>
      </c>
      <c r="C36" s="671" t="s">
        <v>10292</v>
      </c>
      <c r="D36" s="671" t="s">
        <v>10318</v>
      </c>
      <c r="E36" s="671" t="s">
        <v>10319</v>
      </c>
      <c r="F36" s="671" t="s">
        <v>10320</v>
      </c>
      <c r="G36" s="671" t="s">
        <v>10296</v>
      </c>
      <c r="H36" s="671" t="s">
        <v>10297</v>
      </c>
      <c r="I36" s="671" t="s">
        <v>10321</v>
      </c>
      <c r="J36" s="671" t="s">
        <v>10322</v>
      </c>
      <c r="K36" s="671" t="s">
        <v>10323</v>
      </c>
      <c r="L36" s="671" t="s">
        <v>10324</v>
      </c>
      <c r="M36" s="671" t="s">
        <v>10302</v>
      </c>
      <c r="N36" s="671" t="s">
        <v>10325</v>
      </c>
      <c r="O36" s="671" t="s">
        <v>10326</v>
      </c>
      <c r="P36" s="671" t="s">
        <v>10327</v>
      </c>
      <c r="Q36" s="672"/>
    </row>
    <row r="37" spans="1:17" ht="15.75" thickBot="1" x14ac:dyDescent="0.2">
      <c r="A37" s="673">
        <v>1</v>
      </c>
      <c r="B37" s="674">
        <v>1</v>
      </c>
      <c r="C37" s="675">
        <v>0</v>
      </c>
      <c r="D37" s="673">
        <v>1</v>
      </c>
      <c r="E37" s="674">
        <v>0</v>
      </c>
      <c r="F37" s="675">
        <v>0</v>
      </c>
      <c r="G37" s="673">
        <v>0</v>
      </c>
      <c r="H37" s="675">
        <v>0</v>
      </c>
      <c r="I37" s="673">
        <v>1</v>
      </c>
      <c r="J37" s="674">
        <v>1</v>
      </c>
      <c r="K37" s="675">
        <v>1</v>
      </c>
      <c r="L37" s="676">
        <v>1</v>
      </c>
      <c r="M37" s="673">
        <v>0</v>
      </c>
      <c r="N37" s="674">
        <v>1</v>
      </c>
      <c r="O37" s="674">
        <v>1</v>
      </c>
      <c r="P37" s="675">
        <v>1</v>
      </c>
      <c r="Q37" s="677" t="s">
        <v>10306</v>
      </c>
    </row>
    <row r="38" spans="1:17" ht="15.75" thickBot="1" x14ac:dyDescent="0.2">
      <c r="A38" s="1354"/>
      <c r="B38" s="1355"/>
      <c r="C38" s="1355"/>
      <c r="D38" s="1355"/>
      <c r="E38" s="1355"/>
      <c r="F38" s="1355"/>
      <c r="G38" s="678">
        <v>0</v>
      </c>
      <c r="H38" s="679">
        <v>1</v>
      </c>
      <c r="I38" s="678">
        <v>1</v>
      </c>
      <c r="J38" s="680">
        <v>1</v>
      </c>
      <c r="K38" s="679">
        <v>1</v>
      </c>
      <c r="L38" s="681">
        <v>1</v>
      </c>
      <c r="M38" s="678">
        <v>0</v>
      </c>
      <c r="N38" s="680">
        <v>1</v>
      </c>
      <c r="O38" s="680">
        <v>1</v>
      </c>
      <c r="P38" s="679">
        <v>1</v>
      </c>
      <c r="Q38" s="682" t="s">
        <v>10328</v>
      </c>
    </row>
    <row r="39" spans="1:17" ht="15.75" thickBot="1" x14ac:dyDescent="0.2">
      <c r="A39" s="1356"/>
      <c r="B39" s="1357"/>
      <c r="C39" s="1357"/>
      <c r="D39" s="1357"/>
      <c r="E39" s="1357"/>
      <c r="F39" s="1357"/>
      <c r="G39" s="678">
        <v>1</v>
      </c>
      <c r="H39" s="679">
        <v>0</v>
      </c>
      <c r="I39" s="678">
        <v>1</v>
      </c>
      <c r="J39" s="680">
        <v>1</v>
      </c>
      <c r="K39" s="679">
        <v>1</v>
      </c>
      <c r="L39" s="681">
        <v>1</v>
      </c>
      <c r="M39" s="678">
        <v>0</v>
      </c>
      <c r="N39" s="680">
        <v>1</v>
      </c>
      <c r="O39" s="680">
        <v>1</v>
      </c>
      <c r="P39" s="679">
        <v>1</v>
      </c>
      <c r="Q39" s="682" t="s">
        <v>10329</v>
      </c>
    </row>
    <row r="40" spans="1:17" ht="15.75" thickBot="1" x14ac:dyDescent="0.2">
      <c r="A40" s="1358"/>
      <c r="B40" s="1359"/>
      <c r="C40" s="1359"/>
      <c r="D40" s="1359"/>
      <c r="E40" s="1359"/>
      <c r="F40" s="1359"/>
      <c r="G40" s="683">
        <v>1</v>
      </c>
      <c r="H40" s="684">
        <v>1</v>
      </c>
      <c r="I40" s="683">
        <v>1</v>
      </c>
      <c r="J40" s="685">
        <v>1</v>
      </c>
      <c r="K40" s="684">
        <v>1</v>
      </c>
      <c r="L40" s="681">
        <v>1</v>
      </c>
      <c r="M40" s="683">
        <v>0</v>
      </c>
      <c r="N40" s="685">
        <v>1</v>
      </c>
      <c r="O40" s="685">
        <v>1</v>
      </c>
      <c r="P40" s="684">
        <v>1</v>
      </c>
      <c r="Q40" s="682" t="s">
        <v>10330</v>
      </c>
    </row>
    <row r="41" spans="1:17" ht="15.75" thickBot="1" x14ac:dyDescent="0.2">
      <c r="A41" s="681">
        <v>1</v>
      </c>
      <c r="B41" s="678">
        <v>0</v>
      </c>
      <c r="C41" s="680">
        <v>0</v>
      </c>
      <c r="D41" s="680">
        <v>0</v>
      </c>
      <c r="E41" s="680">
        <v>0</v>
      </c>
      <c r="F41" s="679">
        <v>0</v>
      </c>
      <c r="G41" s="678">
        <v>0</v>
      </c>
      <c r="H41" s="680">
        <v>0</v>
      </c>
      <c r="I41" s="680">
        <v>0</v>
      </c>
      <c r="J41" s="680">
        <v>0</v>
      </c>
      <c r="K41" s="679">
        <v>0</v>
      </c>
      <c r="L41" s="680">
        <v>0</v>
      </c>
      <c r="M41" s="680">
        <v>0</v>
      </c>
      <c r="N41" s="680">
        <v>0</v>
      </c>
      <c r="O41" s="680">
        <v>0</v>
      </c>
      <c r="P41" s="679">
        <v>0</v>
      </c>
      <c r="Q41" s="682" t="s">
        <v>10331</v>
      </c>
    </row>
    <row r="42" spans="1:17" ht="15.75" thickBot="1" x14ac:dyDescent="0.2">
      <c r="A42" s="681">
        <v>0</v>
      </c>
      <c r="B42" s="678">
        <v>0</v>
      </c>
      <c r="C42" s="680">
        <v>0</v>
      </c>
      <c r="D42" s="680">
        <v>0</v>
      </c>
      <c r="E42" s="680">
        <v>0</v>
      </c>
      <c r="F42" s="679">
        <v>0</v>
      </c>
      <c r="G42" s="678">
        <v>0</v>
      </c>
      <c r="H42" s="680">
        <v>0</v>
      </c>
      <c r="I42" s="680">
        <v>0</v>
      </c>
      <c r="J42" s="680">
        <v>0</v>
      </c>
      <c r="K42" s="679">
        <v>0</v>
      </c>
      <c r="L42" s="680">
        <v>0</v>
      </c>
      <c r="M42" s="680">
        <v>0</v>
      </c>
      <c r="N42" s="680">
        <v>0</v>
      </c>
      <c r="O42" s="680">
        <v>0</v>
      </c>
      <c r="P42" s="679">
        <v>0</v>
      </c>
      <c r="Q42" s="682" t="s">
        <v>10311</v>
      </c>
    </row>
    <row r="43" spans="1:17" ht="15.75" thickBot="1" x14ac:dyDescent="0.2">
      <c r="A43" s="681">
        <v>0</v>
      </c>
      <c r="B43" s="678">
        <v>0</v>
      </c>
      <c r="C43" s="680">
        <v>0</v>
      </c>
      <c r="D43" s="680">
        <v>0</v>
      </c>
      <c r="E43" s="680">
        <v>0</v>
      </c>
      <c r="F43" s="679">
        <v>0</v>
      </c>
      <c r="G43" s="678">
        <v>0</v>
      </c>
      <c r="H43" s="680">
        <v>0</v>
      </c>
      <c r="I43" s="680">
        <v>0</v>
      </c>
      <c r="J43" s="680">
        <v>0</v>
      </c>
      <c r="K43" s="679">
        <v>0</v>
      </c>
      <c r="L43" s="680">
        <v>0</v>
      </c>
      <c r="M43" s="680">
        <v>0</v>
      </c>
      <c r="N43" s="680">
        <v>0</v>
      </c>
      <c r="O43" s="680">
        <v>0</v>
      </c>
      <c r="P43" s="679">
        <v>0</v>
      </c>
      <c r="Q43" s="682" t="s">
        <v>10332</v>
      </c>
    </row>
    <row r="44" spans="1:17" ht="15.75" thickBot="1" x14ac:dyDescent="0.2">
      <c r="A44" s="681">
        <v>0</v>
      </c>
      <c r="B44" s="678">
        <v>0</v>
      </c>
      <c r="C44" s="680">
        <v>0</v>
      </c>
      <c r="D44" s="680">
        <v>0</v>
      </c>
      <c r="E44" s="680">
        <v>0</v>
      </c>
      <c r="F44" s="679">
        <v>0</v>
      </c>
      <c r="G44" s="678">
        <v>0</v>
      </c>
      <c r="H44" s="680">
        <v>0</v>
      </c>
      <c r="I44" s="680">
        <v>0</v>
      </c>
      <c r="J44" s="680">
        <v>0</v>
      </c>
      <c r="K44" s="679">
        <v>0</v>
      </c>
      <c r="L44" s="680">
        <v>0</v>
      </c>
      <c r="M44" s="680">
        <v>0</v>
      </c>
      <c r="N44" s="680">
        <v>0</v>
      </c>
      <c r="O44" s="680">
        <v>0</v>
      </c>
      <c r="P44" s="679">
        <v>0</v>
      </c>
      <c r="Q44" s="682" t="s">
        <v>10313</v>
      </c>
    </row>
    <row r="45" spans="1:17" ht="15.75" thickBot="1" x14ac:dyDescent="0.2">
      <c r="A45" s="678">
        <v>0</v>
      </c>
      <c r="B45" s="680">
        <v>0</v>
      </c>
      <c r="C45" s="680">
        <v>0</v>
      </c>
      <c r="D45" s="680">
        <v>0</v>
      </c>
      <c r="E45" s="680">
        <v>0</v>
      </c>
      <c r="F45" s="680">
        <v>0</v>
      </c>
      <c r="G45" s="680">
        <v>0</v>
      </c>
      <c r="H45" s="679">
        <v>0</v>
      </c>
      <c r="I45" s="678">
        <v>0</v>
      </c>
      <c r="J45" s="680">
        <v>0</v>
      </c>
      <c r="K45" s="681">
        <v>0</v>
      </c>
      <c r="L45" s="674">
        <v>0</v>
      </c>
      <c r="M45" s="678">
        <v>1</v>
      </c>
      <c r="N45" s="679">
        <v>0</v>
      </c>
      <c r="O45" s="681">
        <v>1</v>
      </c>
      <c r="P45" s="681">
        <v>0</v>
      </c>
      <c r="Q45" s="686" t="s">
        <v>10314</v>
      </c>
    </row>
    <row r="48" spans="1:17" ht="14.25" thickBot="1" x14ac:dyDescent="0.2"/>
    <row r="49" spans="1:17" ht="15" x14ac:dyDescent="0.15">
      <c r="A49" s="1360" t="s">
        <v>10333</v>
      </c>
      <c r="B49" s="1361"/>
      <c r="C49" s="1361" t="s">
        <v>10334</v>
      </c>
      <c r="D49" s="1361"/>
      <c r="E49" s="1361"/>
      <c r="F49" s="1361"/>
      <c r="G49" s="1361"/>
      <c r="H49" s="1361"/>
      <c r="I49" s="1361"/>
      <c r="J49" s="1361"/>
      <c r="K49" s="1361"/>
      <c r="L49" s="1361"/>
      <c r="M49" s="1361"/>
      <c r="N49" s="1366"/>
      <c r="O49" s="651"/>
      <c r="P49" s="651"/>
      <c r="Q49" s="652"/>
    </row>
    <row r="50" spans="1:17" ht="30" x14ac:dyDescent="0.15">
      <c r="A50" s="1362"/>
      <c r="B50" s="1363"/>
      <c r="C50" s="654" t="s">
        <v>10248</v>
      </c>
      <c r="D50" s="654" t="s">
        <v>10249</v>
      </c>
      <c r="E50" s="654" t="s">
        <v>10250</v>
      </c>
      <c r="F50" s="654" t="s">
        <v>10251</v>
      </c>
      <c r="G50" s="654" t="s">
        <v>10252</v>
      </c>
      <c r="H50" s="654" t="s">
        <v>10253</v>
      </c>
      <c r="I50" s="654" t="s">
        <v>10254</v>
      </c>
      <c r="J50" s="654" t="s">
        <v>10255</v>
      </c>
      <c r="K50" s="655" t="s">
        <v>10256</v>
      </c>
      <c r="L50" s="655" t="s">
        <v>10257</v>
      </c>
      <c r="M50" s="655" t="s">
        <v>10258</v>
      </c>
      <c r="N50" s="656" t="s">
        <v>10259</v>
      </c>
      <c r="O50" s="657"/>
      <c r="P50" s="657"/>
      <c r="Q50" s="658"/>
    </row>
    <row r="51" spans="1:17" ht="15" x14ac:dyDescent="0.15">
      <c r="A51" s="1362"/>
      <c r="B51" s="1363"/>
      <c r="C51" s="659">
        <v>7</v>
      </c>
      <c r="D51" s="659">
        <v>7</v>
      </c>
      <c r="E51" s="659">
        <v>7</v>
      </c>
      <c r="F51" s="659">
        <v>7</v>
      </c>
      <c r="G51" s="790">
        <v>1</v>
      </c>
      <c r="H51" s="790">
        <v>1</v>
      </c>
      <c r="I51" s="790">
        <v>1</v>
      </c>
      <c r="J51" s="790">
        <v>1</v>
      </c>
      <c r="K51" s="659">
        <v>7</v>
      </c>
      <c r="L51" s="659">
        <v>7</v>
      </c>
      <c r="M51" s="659">
        <v>7</v>
      </c>
      <c r="N51" s="660">
        <v>7</v>
      </c>
      <c r="O51" s="657"/>
      <c r="P51" s="657"/>
      <c r="Q51" s="658"/>
    </row>
    <row r="52" spans="1:17" ht="30" x14ac:dyDescent="0.15">
      <c r="A52" s="1362"/>
      <c r="B52" s="1363"/>
      <c r="C52" s="654" t="s">
        <v>10260</v>
      </c>
      <c r="D52" s="654" t="s">
        <v>10261</v>
      </c>
      <c r="E52" s="654" t="s">
        <v>10262</v>
      </c>
      <c r="F52" s="654" t="s">
        <v>10263</v>
      </c>
      <c r="G52" s="655" t="s">
        <v>10264</v>
      </c>
      <c r="H52" s="655" t="s">
        <v>10265</v>
      </c>
      <c r="I52" s="655" t="s">
        <v>252</v>
      </c>
      <c r="J52" s="655" t="s">
        <v>253</v>
      </c>
      <c r="K52" s="655" t="s">
        <v>10266</v>
      </c>
      <c r="L52" s="655" t="s">
        <v>10267</v>
      </c>
      <c r="M52" s="655" t="s">
        <v>10268</v>
      </c>
      <c r="N52" s="656" t="s">
        <v>10269</v>
      </c>
      <c r="O52" s="657"/>
      <c r="P52" s="657"/>
      <c r="Q52" s="658"/>
    </row>
    <row r="53" spans="1:17" ht="15" x14ac:dyDescent="0.15">
      <c r="A53" s="1362"/>
      <c r="B53" s="1363"/>
      <c r="C53" s="790">
        <v>0</v>
      </c>
      <c r="D53" s="790">
        <v>1</v>
      </c>
      <c r="E53" s="790">
        <v>2</v>
      </c>
      <c r="F53" s="790">
        <v>3</v>
      </c>
      <c r="G53" s="659">
        <v>4</v>
      </c>
      <c r="H53" s="659">
        <v>6</v>
      </c>
      <c r="I53" s="790">
        <v>0</v>
      </c>
      <c r="J53" s="790">
        <v>0</v>
      </c>
      <c r="K53" s="790">
        <v>0</v>
      </c>
      <c r="L53" s="790">
        <v>0</v>
      </c>
      <c r="M53" s="790">
        <v>0</v>
      </c>
      <c r="N53" s="791">
        <v>0</v>
      </c>
      <c r="O53" s="657"/>
      <c r="P53" s="657"/>
      <c r="Q53" s="658"/>
    </row>
    <row r="54" spans="1:17" ht="30" x14ac:dyDescent="0.15">
      <c r="A54" s="1362"/>
      <c r="B54" s="1363"/>
      <c r="C54" s="655" t="s">
        <v>10270</v>
      </c>
      <c r="D54" s="655" t="s">
        <v>10271</v>
      </c>
      <c r="E54" s="655" t="s">
        <v>10272</v>
      </c>
      <c r="F54" s="655" t="s">
        <v>10273</v>
      </c>
      <c r="G54" s="655" t="s">
        <v>10274</v>
      </c>
      <c r="H54" s="655" t="s">
        <v>10275</v>
      </c>
      <c r="I54" s="654" t="s">
        <v>10276</v>
      </c>
      <c r="J54" s="654" t="s">
        <v>10277</v>
      </c>
      <c r="K54" s="654" t="s">
        <v>10278</v>
      </c>
      <c r="L54" s="654" t="s">
        <v>10279</v>
      </c>
      <c r="M54" s="655" t="s">
        <v>10280</v>
      </c>
      <c r="N54" s="656" t="s">
        <v>10281</v>
      </c>
      <c r="O54" s="657"/>
      <c r="P54" s="657"/>
      <c r="Q54" s="658"/>
    </row>
    <row r="55" spans="1:17" ht="15" x14ac:dyDescent="0.15">
      <c r="A55" s="1362"/>
      <c r="B55" s="1363"/>
      <c r="C55" s="790">
        <v>0</v>
      </c>
      <c r="D55" s="790">
        <v>0</v>
      </c>
      <c r="E55" s="790">
        <v>0</v>
      </c>
      <c r="F55" s="790">
        <v>0</v>
      </c>
      <c r="G55" s="790">
        <v>0</v>
      </c>
      <c r="H55" s="790">
        <v>0</v>
      </c>
      <c r="I55" s="790">
        <v>1</v>
      </c>
      <c r="J55" s="790">
        <v>0</v>
      </c>
      <c r="K55" s="790">
        <v>0</v>
      </c>
      <c r="L55" s="790">
        <v>0</v>
      </c>
      <c r="M55" s="659">
        <v>0</v>
      </c>
      <c r="N55" s="791">
        <v>1</v>
      </c>
      <c r="O55" s="657"/>
      <c r="P55" s="657"/>
      <c r="Q55" s="658"/>
    </row>
    <row r="56" spans="1:17" ht="30" x14ac:dyDescent="0.15">
      <c r="A56" s="1362"/>
      <c r="B56" s="1363"/>
      <c r="C56" s="654" t="s">
        <v>10282</v>
      </c>
      <c r="D56" s="655" t="s">
        <v>10283</v>
      </c>
      <c r="E56" s="655" t="s">
        <v>10284</v>
      </c>
      <c r="F56" s="655" t="s">
        <v>10285</v>
      </c>
      <c r="G56" s="655" t="s">
        <v>10286</v>
      </c>
      <c r="H56" s="661" t="s">
        <v>10287</v>
      </c>
      <c r="I56" s="662" t="s">
        <v>10288</v>
      </c>
      <c r="J56" s="663"/>
      <c r="K56" s="663"/>
      <c r="L56" s="663"/>
      <c r="M56" s="663"/>
      <c r="N56" s="664"/>
      <c r="O56" s="657"/>
      <c r="P56" s="657"/>
      <c r="Q56" s="658"/>
    </row>
    <row r="57" spans="1:17" ht="15.75" thickBot="1" x14ac:dyDescent="0.2">
      <c r="A57" s="1364"/>
      <c r="B57" s="1365"/>
      <c r="C57" s="792">
        <v>2</v>
      </c>
      <c r="D57" s="665">
        <v>0</v>
      </c>
      <c r="E57" s="792">
        <v>0</v>
      </c>
      <c r="F57" s="792">
        <v>0</v>
      </c>
      <c r="G57" s="687">
        <v>0</v>
      </c>
      <c r="H57" s="666">
        <v>20490</v>
      </c>
      <c r="I57" s="666">
        <v>45045</v>
      </c>
      <c r="J57" s="667"/>
      <c r="K57" s="667"/>
      <c r="L57" s="667"/>
      <c r="M57" s="667"/>
      <c r="N57" s="668"/>
      <c r="O57" s="657"/>
      <c r="P57" s="657"/>
      <c r="Q57" s="658"/>
    </row>
    <row r="58" spans="1:17" ht="15.75" thickBot="1" x14ac:dyDescent="0.2">
      <c r="A58" s="669"/>
      <c r="B58" s="657"/>
      <c r="C58" s="657"/>
      <c r="D58" s="657"/>
      <c r="E58" s="657"/>
      <c r="F58" s="657"/>
      <c r="G58" s="657"/>
      <c r="H58" s="657"/>
      <c r="I58" s="657"/>
      <c r="J58" s="657"/>
      <c r="K58" s="657"/>
      <c r="L58" s="657"/>
      <c r="M58" s="657"/>
      <c r="N58" s="657"/>
      <c r="O58" s="657"/>
      <c r="Q58" s="658"/>
    </row>
    <row r="59" spans="1:17" ht="15" x14ac:dyDescent="0.15">
      <c r="A59" s="1360" t="s">
        <v>10335</v>
      </c>
      <c r="B59" s="1361"/>
      <c r="C59" s="1361"/>
      <c r="D59" s="1361"/>
      <c r="E59" s="1361"/>
      <c r="F59" s="1361"/>
      <c r="G59" s="1361"/>
      <c r="H59" s="1361"/>
      <c r="I59" s="1361"/>
      <c r="J59" s="1361"/>
      <c r="K59" s="1361"/>
      <c r="L59" s="1361"/>
      <c r="M59" s="1361"/>
      <c r="N59" s="1361"/>
      <c r="O59" s="1361"/>
      <c r="P59" s="1361"/>
      <c r="Q59" s="1366"/>
    </row>
    <row r="60" spans="1:17" ht="15.75" thickBot="1" x14ac:dyDescent="0.2">
      <c r="A60" s="670" t="s">
        <v>10317</v>
      </c>
      <c r="B60" s="671" t="s">
        <v>10336</v>
      </c>
      <c r="C60" s="671" t="s">
        <v>10292</v>
      </c>
      <c r="D60" s="671" t="s">
        <v>10337</v>
      </c>
      <c r="E60" s="671" t="s">
        <v>10338</v>
      </c>
      <c r="F60" s="671" t="s">
        <v>10295</v>
      </c>
      <c r="G60" s="671" t="s">
        <v>10339</v>
      </c>
      <c r="H60" s="671" t="s">
        <v>10340</v>
      </c>
      <c r="I60" s="671" t="s">
        <v>10298</v>
      </c>
      <c r="J60" s="671" t="s">
        <v>10341</v>
      </c>
      <c r="K60" s="671" t="s">
        <v>10300</v>
      </c>
      <c r="L60" s="671" t="s">
        <v>10342</v>
      </c>
      <c r="M60" s="671" t="s">
        <v>10343</v>
      </c>
      <c r="N60" s="671" t="s">
        <v>10325</v>
      </c>
      <c r="O60" s="671" t="s">
        <v>10304</v>
      </c>
      <c r="P60" s="671" t="s">
        <v>10327</v>
      </c>
      <c r="Q60" s="672"/>
    </row>
    <row r="61" spans="1:17" ht="15.75" thickBot="1" x14ac:dyDescent="0.2">
      <c r="A61" s="673">
        <v>1</v>
      </c>
      <c r="B61" s="674">
        <v>1</v>
      </c>
      <c r="C61" s="675">
        <v>0</v>
      </c>
      <c r="D61" s="673">
        <v>1</v>
      </c>
      <c r="E61" s="674">
        <v>0</v>
      </c>
      <c r="F61" s="675">
        <v>0</v>
      </c>
      <c r="G61" s="673">
        <v>0</v>
      </c>
      <c r="H61" s="675">
        <v>0</v>
      </c>
      <c r="I61" s="673">
        <v>1</v>
      </c>
      <c r="J61" s="674">
        <v>1</v>
      </c>
      <c r="K61" s="675">
        <v>1</v>
      </c>
      <c r="L61" s="676">
        <v>1</v>
      </c>
      <c r="M61" s="673">
        <v>0</v>
      </c>
      <c r="N61" s="674">
        <v>1</v>
      </c>
      <c r="O61" s="674">
        <v>1</v>
      </c>
      <c r="P61" s="675">
        <v>1</v>
      </c>
      <c r="Q61" s="677" t="s">
        <v>10306</v>
      </c>
    </row>
    <row r="62" spans="1:17" ht="15.75" thickBot="1" x14ac:dyDescent="0.2">
      <c r="A62" s="1354"/>
      <c r="B62" s="1355"/>
      <c r="C62" s="1355"/>
      <c r="D62" s="1355"/>
      <c r="E62" s="1355"/>
      <c r="F62" s="1355"/>
      <c r="G62" s="678">
        <v>0</v>
      </c>
      <c r="H62" s="679">
        <v>1</v>
      </c>
      <c r="I62" s="678">
        <v>1</v>
      </c>
      <c r="J62" s="680">
        <v>1</v>
      </c>
      <c r="K62" s="679">
        <v>1</v>
      </c>
      <c r="L62" s="681">
        <v>1</v>
      </c>
      <c r="M62" s="678">
        <v>0</v>
      </c>
      <c r="N62" s="680">
        <v>1</v>
      </c>
      <c r="O62" s="680">
        <v>1</v>
      </c>
      <c r="P62" s="679">
        <v>1</v>
      </c>
      <c r="Q62" s="682" t="s">
        <v>10344</v>
      </c>
    </row>
    <row r="63" spans="1:17" ht="15.75" thickBot="1" x14ac:dyDescent="0.2">
      <c r="A63" s="1356"/>
      <c r="B63" s="1357"/>
      <c r="C63" s="1357"/>
      <c r="D63" s="1357"/>
      <c r="E63" s="1357"/>
      <c r="F63" s="1357"/>
      <c r="G63" s="678">
        <v>1</v>
      </c>
      <c r="H63" s="679">
        <v>0</v>
      </c>
      <c r="I63" s="678">
        <v>1</v>
      </c>
      <c r="J63" s="680">
        <v>1</v>
      </c>
      <c r="K63" s="679">
        <v>1</v>
      </c>
      <c r="L63" s="681">
        <v>1</v>
      </c>
      <c r="M63" s="678">
        <v>0</v>
      </c>
      <c r="N63" s="680">
        <v>1</v>
      </c>
      <c r="O63" s="680">
        <v>1</v>
      </c>
      <c r="P63" s="679">
        <v>1</v>
      </c>
      <c r="Q63" s="682" t="s">
        <v>10345</v>
      </c>
    </row>
    <row r="64" spans="1:17" ht="15.75" thickBot="1" x14ac:dyDescent="0.2">
      <c r="A64" s="1358"/>
      <c r="B64" s="1359"/>
      <c r="C64" s="1359"/>
      <c r="D64" s="1359"/>
      <c r="E64" s="1359"/>
      <c r="F64" s="1359"/>
      <c r="G64" s="683">
        <v>1</v>
      </c>
      <c r="H64" s="684">
        <v>1</v>
      </c>
      <c r="I64" s="683">
        <v>1</v>
      </c>
      <c r="J64" s="685">
        <v>1</v>
      </c>
      <c r="K64" s="684">
        <v>1</v>
      </c>
      <c r="L64" s="681">
        <v>1</v>
      </c>
      <c r="M64" s="683">
        <v>0</v>
      </c>
      <c r="N64" s="685">
        <v>1</v>
      </c>
      <c r="O64" s="685">
        <v>1</v>
      </c>
      <c r="P64" s="684">
        <v>1</v>
      </c>
      <c r="Q64" s="682" t="s">
        <v>10330</v>
      </c>
    </row>
    <row r="65" spans="1:17" ht="15.75" thickBot="1" x14ac:dyDescent="0.2">
      <c r="A65" s="681">
        <v>1</v>
      </c>
      <c r="B65" s="678">
        <v>0</v>
      </c>
      <c r="C65" s="680">
        <v>0</v>
      </c>
      <c r="D65" s="680">
        <v>0</v>
      </c>
      <c r="E65" s="680">
        <v>0</v>
      </c>
      <c r="F65" s="679">
        <v>0</v>
      </c>
      <c r="G65" s="678">
        <v>0</v>
      </c>
      <c r="H65" s="680">
        <v>0</v>
      </c>
      <c r="I65" s="680">
        <v>0</v>
      </c>
      <c r="J65" s="680">
        <v>0</v>
      </c>
      <c r="K65" s="679">
        <v>0</v>
      </c>
      <c r="L65" s="680">
        <v>0</v>
      </c>
      <c r="M65" s="680">
        <v>0</v>
      </c>
      <c r="N65" s="680">
        <v>0</v>
      </c>
      <c r="O65" s="680">
        <v>0</v>
      </c>
      <c r="P65" s="679">
        <v>0</v>
      </c>
      <c r="Q65" s="682" t="s">
        <v>10346</v>
      </c>
    </row>
    <row r="66" spans="1:17" ht="15.75" thickBot="1" x14ac:dyDescent="0.2">
      <c r="A66" s="681">
        <v>0</v>
      </c>
      <c r="B66" s="678">
        <v>0</v>
      </c>
      <c r="C66" s="680">
        <v>0</v>
      </c>
      <c r="D66" s="680">
        <v>0</v>
      </c>
      <c r="E66" s="680">
        <v>0</v>
      </c>
      <c r="F66" s="679">
        <v>0</v>
      </c>
      <c r="G66" s="678">
        <v>0</v>
      </c>
      <c r="H66" s="680">
        <v>0</v>
      </c>
      <c r="I66" s="680">
        <v>0</v>
      </c>
      <c r="J66" s="680">
        <v>0</v>
      </c>
      <c r="K66" s="679">
        <v>0</v>
      </c>
      <c r="L66" s="680">
        <v>0</v>
      </c>
      <c r="M66" s="680">
        <v>0</v>
      </c>
      <c r="N66" s="680">
        <v>0</v>
      </c>
      <c r="O66" s="680">
        <v>0</v>
      </c>
      <c r="P66" s="679">
        <v>0</v>
      </c>
      <c r="Q66" s="682" t="s">
        <v>10311</v>
      </c>
    </row>
    <row r="67" spans="1:17" ht="15.75" thickBot="1" x14ac:dyDescent="0.2">
      <c r="A67" s="681">
        <v>0</v>
      </c>
      <c r="B67" s="678">
        <v>0</v>
      </c>
      <c r="C67" s="680">
        <v>0</v>
      </c>
      <c r="D67" s="680">
        <v>0</v>
      </c>
      <c r="E67" s="680">
        <v>0</v>
      </c>
      <c r="F67" s="679">
        <v>0</v>
      </c>
      <c r="G67" s="678">
        <v>0</v>
      </c>
      <c r="H67" s="680">
        <v>0</v>
      </c>
      <c r="I67" s="680">
        <v>0</v>
      </c>
      <c r="J67" s="680">
        <v>0</v>
      </c>
      <c r="K67" s="679">
        <v>0</v>
      </c>
      <c r="L67" s="680">
        <v>0</v>
      </c>
      <c r="M67" s="680">
        <v>0</v>
      </c>
      <c r="N67" s="680">
        <v>0</v>
      </c>
      <c r="O67" s="680">
        <v>0</v>
      </c>
      <c r="P67" s="679">
        <v>0</v>
      </c>
      <c r="Q67" s="682" t="s">
        <v>10332</v>
      </c>
    </row>
    <row r="68" spans="1:17" ht="15.75" thickBot="1" x14ac:dyDescent="0.2">
      <c r="A68" s="681">
        <v>0</v>
      </c>
      <c r="B68" s="678">
        <v>0</v>
      </c>
      <c r="C68" s="680">
        <v>0</v>
      </c>
      <c r="D68" s="680">
        <v>0</v>
      </c>
      <c r="E68" s="680">
        <v>0</v>
      </c>
      <c r="F68" s="679">
        <v>0</v>
      </c>
      <c r="G68" s="678">
        <v>0</v>
      </c>
      <c r="H68" s="680">
        <v>0</v>
      </c>
      <c r="I68" s="680">
        <v>0</v>
      </c>
      <c r="J68" s="680">
        <v>0</v>
      </c>
      <c r="K68" s="679">
        <v>0</v>
      </c>
      <c r="L68" s="680">
        <v>0</v>
      </c>
      <c r="M68" s="680">
        <v>0</v>
      </c>
      <c r="N68" s="680">
        <v>0</v>
      </c>
      <c r="O68" s="680">
        <v>0</v>
      </c>
      <c r="P68" s="679">
        <v>0</v>
      </c>
      <c r="Q68" s="682" t="s">
        <v>10347</v>
      </c>
    </row>
    <row r="69" spans="1:17" ht="15.75" thickBot="1" x14ac:dyDescent="0.2">
      <c r="A69" s="678">
        <v>0</v>
      </c>
      <c r="B69" s="680">
        <v>0</v>
      </c>
      <c r="C69" s="680">
        <v>0</v>
      </c>
      <c r="D69" s="680">
        <v>0</v>
      </c>
      <c r="E69" s="680">
        <v>0</v>
      </c>
      <c r="F69" s="680">
        <v>0</v>
      </c>
      <c r="G69" s="680">
        <v>0</v>
      </c>
      <c r="H69" s="679">
        <v>0</v>
      </c>
      <c r="I69" s="678">
        <v>0</v>
      </c>
      <c r="J69" s="680">
        <v>0</v>
      </c>
      <c r="K69" s="681">
        <v>0</v>
      </c>
      <c r="L69" s="674">
        <v>0</v>
      </c>
      <c r="M69" s="678">
        <v>1</v>
      </c>
      <c r="N69" s="679">
        <v>0</v>
      </c>
      <c r="O69" s="681">
        <v>1</v>
      </c>
      <c r="P69" s="681">
        <v>0</v>
      </c>
      <c r="Q69" s="686" t="s">
        <v>10314</v>
      </c>
    </row>
    <row r="72" spans="1:17" ht="14.25" thickBot="1" x14ac:dyDescent="0.2"/>
    <row r="73" spans="1:17" ht="15" x14ac:dyDescent="0.15">
      <c r="A73" s="1360" t="s">
        <v>10333</v>
      </c>
      <c r="B73" s="1361"/>
      <c r="C73" s="1361" t="s">
        <v>10348</v>
      </c>
      <c r="D73" s="1361"/>
      <c r="E73" s="1361"/>
      <c r="F73" s="1361"/>
      <c r="G73" s="1361"/>
      <c r="H73" s="1361"/>
      <c r="I73" s="1361"/>
      <c r="J73" s="1361"/>
      <c r="K73" s="1361"/>
      <c r="L73" s="1361"/>
      <c r="M73" s="1361"/>
      <c r="N73" s="1366"/>
      <c r="O73" s="651"/>
      <c r="P73" s="651"/>
      <c r="Q73" s="652"/>
    </row>
    <row r="74" spans="1:17" ht="30" x14ac:dyDescent="0.15">
      <c r="A74" s="1362"/>
      <c r="B74" s="1363"/>
      <c r="C74" s="654" t="s">
        <v>10248</v>
      </c>
      <c r="D74" s="654" t="s">
        <v>10249</v>
      </c>
      <c r="E74" s="654" t="s">
        <v>10250</v>
      </c>
      <c r="F74" s="654" t="s">
        <v>10251</v>
      </c>
      <c r="G74" s="654" t="s">
        <v>10252</v>
      </c>
      <c r="H74" s="654" t="s">
        <v>10253</v>
      </c>
      <c r="I74" s="654" t="s">
        <v>10254</v>
      </c>
      <c r="J74" s="654" t="s">
        <v>10255</v>
      </c>
      <c r="K74" s="655" t="s">
        <v>10256</v>
      </c>
      <c r="L74" s="655" t="s">
        <v>10257</v>
      </c>
      <c r="M74" s="655" t="s">
        <v>10258</v>
      </c>
      <c r="N74" s="656" t="s">
        <v>10259</v>
      </c>
      <c r="O74" s="657"/>
      <c r="P74" s="657"/>
      <c r="Q74" s="658"/>
    </row>
    <row r="75" spans="1:17" ht="15" x14ac:dyDescent="0.15">
      <c r="A75" s="1362"/>
      <c r="B75" s="1363"/>
      <c r="C75" s="659">
        <v>7</v>
      </c>
      <c r="D75" s="659">
        <v>7</v>
      </c>
      <c r="E75" s="659">
        <v>7</v>
      </c>
      <c r="F75" s="659">
        <v>7</v>
      </c>
      <c r="G75" s="790">
        <v>1</v>
      </c>
      <c r="H75" s="790">
        <v>1</v>
      </c>
      <c r="I75" s="790">
        <v>1</v>
      </c>
      <c r="J75" s="790">
        <v>1</v>
      </c>
      <c r="K75" s="659">
        <v>7</v>
      </c>
      <c r="L75" s="659">
        <v>7</v>
      </c>
      <c r="M75" s="659">
        <v>7</v>
      </c>
      <c r="N75" s="660">
        <v>7</v>
      </c>
      <c r="O75" s="657"/>
      <c r="P75" s="657"/>
      <c r="Q75" s="658"/>
    </row>
    <row r="76" spans="1:17" ht="30" x14ac:dyDescent="0.15">
      <c r="A76" s="1362"/>
      <c r="B76" s="1363"/>
      <c r="C76" s="654" t="s">
        <v>10260</v>
      </c>
      <c r="D76" s="654" t="s">
        <v>10261</v>
      </c>
      <c r="E76" s="654" t="s">
        <v>10262</v>
      </c>
      <c r="F76" s="654" t="s">
        <v>10263</v>
      </c>
      <c r="G76" s="655" t="s">
        <v>10264</v>
      </c>
      <c r="H76" s="655" t="s">
        <v>10265</v>
      </c>
      <c r="I76" s="655" t="s">
        <v>252</v>
      </c>
      <c r="J76" s="655" t="s">
        <v>253</v>
      </c>
      <c r="K76" s="655" t="s">
        <v>10266</v>
      </c>
      <c r="L76" s="655" t="s">
        <v>10267</v>
      </c>
      <c r="M76" s="655" t="s">
        <v>10268</v>
      </c>
      <c r="N76" s="656" t="s">
        <v>10269</v>
      </c>
      <c r="O76" s="657"/>
      <c r="P76" s="657"/>
      <c r="Q76" s="658"/>
    </row>
    <row r="77" spans="1:17" ht="15" x14ac:dyDescent="0.15">
      <c r="A77" s="1362"/>
      <c r="B77" s="1363"/>
      <c r="C77" s="790">
        <v>0</v>
      </c>
      <c r="D77" s="790">
        <v>1</v>
      </c>
      <c r="E77" s="790">
        <v>2</v>
      </c>
      <c r="F77" s="790">
        <v>3</v>
      </c>
      <c r="G77" s="659">
        <v>4</v>
      </c>
      <c r="H77" s="659">
        <v>6</v>
      </c>
      <c r="I77" s="790">
        <v>0</v>
      </c>
      <c r="J77" s="790">
        <v>0</v>
      </c>
      <c r="K77" s="790">
        <v>0</v>
      </c>
      <c r="L77" s="790">
        <v>0</v>
      </c>
      <c r="M77" s="790">
        <v>0</v>
      </c>
      <c r="N77" s="791">
        <v>0</v>
      </c>
      <c r="O77" s="657"/>
      <c r="P77" s="657"/>
      <c r="Q77" s="658"/>
    </row>
    <row r="78" spans="1:17" ht="30" x14ac:dyDescent="0.15">
      <c r="A78" s="1362"/>
      <c r="B78" s="1363"/>
      <c r="C78" s="655" t="s">
        <v>10270</v>
      </c>
      <c r="D78" s="655" t="s">
        <v>10271</v>
      </c>
      <c r="E78" s="655" t="s">
        <v>10272</v>
      </c>
      <c r="F78" s="655" t="s">
        <v>10273</v>
      </c>
      <c r="G78" s="655" t="s">
        <v>10274</v>
      </c>
      <c r="H78" s="655" t="s">
        <v>10275</v>
      </c>
      <c r="I78" s="654" t="s">
        <v>10276</v>
      </c>
      <c r="J78" s="654" t="s">
        <v>10277</v>
      </c>
      <c r="K78" s="654" t="s">
        <v>10278</v>
      </c>
      <c r="L78" s="654" t="s">
        <v>10279</v>
      </c>
      <c r="M78" s="655" t="s">
        <v>10280</v>
      </c>
      <c r="N78" s="656" t="s">
        <v>10281</v>
      </c>
      <c r="O78" s="657"/>
      <c r="P78" s="657"/>
      <c r="Q78" s="658"/>
    </row>
    <row r="79" spans="1:17" ht="15" x14ac:dyDescent="0.15">
      <c r="A79" s="1362"/>
      <c r="B79" s="1363"/>
      <c r="C79" s="790">
        <v>0</v>
      </c>
      <c r="D79" s="790">
        <v>0</v>
      </c>
      <c r="E79" s="790">
        <v>0</v>
      </c>
      <c r="F79" s="790">
        <v>0</v>
      </c>
      <c r="G79" s="790">
        <v>0</v>
      </c>
      <c r="H79" s="790">
        <v>0</v>
      </c>
      <c r="I79" s="790">
        <v>1</v>
      </c>
      <c r="J79" s="790">
        <v>0</v>
      </c>
      <c r="K79" s="790">
        <v>0</v>
      </c>
      <c r="L79" s="790">
        <v>0</v>
      </c>
      <c r="M79" s="659">
        <v>0</v>
      </c>
      <c r="N79" s="791">
        <v>1</v>
      </c>
      <c r="O79" s="657"/>
      <c r="P79" s="657"/>
      <c r="Q79" s="658"/>
    </row>
    <row r="80" spans="1:17" ht="30" x14ac:dyDescent="0.15">
      <c r="A80" s="1362"/>
      <c r="B80" s="1363"/>
      <c r="C80" s="654" t="s">
        <v>10282</v>
      </c>
      <c r="D80" s="655" t="s">
        <v>10283</v>
      </c>
      <c r="E80" s="655" t="s">
        <v>10284</v>
      </c>
      <c r="F80" s="655" t="s">
        <v>10285</v>
      </c>
      <c r="G80" s="655" t="s">
        <v>10286</v>
      </c>
      <c r="H80" s="661" t="s">
        <v>10287</v>
      </c>
      <c r="I80" s="662" t="s">
        <v>10288</v>
      </c>
      <c r="J80" s="663"/>
      <c r="K80" s="663"/>
      <c r="L80" s="663"/>
      <c r="M80" s="663"/>
      <c r="N80" s="664"/>
      <c r="O80" s="657"/>
      <c r="P80" s="657"/>
      <c r="Q80" s="658"/>
    </row>
    <row r="81" spans="1:17" ht="15.75" thickBot="1" x14ac:dyDescent="0.2">
      <c r="A81" s="1364"/>
      <c r="B81" s="1365"/>
      <c r="C81" s="792">
        <v>2</v>
      </c>
      <c r="D81" s="665">
        <v>0</v>
      </c>
      <c r="E81" s="792">
        <v>0</v>
      </c>
      <c r="F81" s="792">
        <v>0</v>
      </c>
      <c r="G81" s="687">
        <v>0</v>
      </c>
      <c r="H81" s="666">
        <v>20490</v>
      </c>
      <c r="I81" s="666">
        <v>45045</v>
      </c>
      <c r="J81" s="667"/>
      <c r="K81" s="667"/>
      <c r="L81" s="667"/>
      <c r="M81" s="667"/>
      <c r="N81" s="668"/>
      <c r="O81" s="657"/>
      <c r="P81" s="657"/>
      <c r="Q81" s="658"/>
    </row>
    <row r="82" spans="1:17" ht="15.75" thickBot="1" x14ac:dyDescent="0.2">
      <c r="A82" s="669"/>
      <c r="B82" s="657"/>
      <c r="C82" s="657"/>
      <c r="D82" s="657"/>
      <c r="E82" s="657"/>
      <c r="F82" s="657"/>
      <c r="G82" s="657"/>
      <c r="H82" s="657"/>
      <c r="I82" s="657"/>
      <c r="J82" s="657"/>
      <c r="K82" s="657"/>
      <c r="L82" s="657"/>
      <c r="M82" s="657"/>
      <c r="N82" s="657"/>
      <c r="O82" s="657"/>
      <c r="Q82" s="658"/>
    </row>
    <row r="83" spans="1:17" ht="15" x14ac:dyDescent="0.15">
      <c r="A83" s="1360" t="s">
        <v>10349</v>
      </c>
      <c r="B83" s="1361"/>
      <c r="C83" s="1361"/>
      <c r="D83" s="1361"/>
      <c r="E83" s="1361"/>
      <c r="F83" s="1361"/>
      <c r="G83" s="1361"/>
      <c r="H83" s="1361"/>
      <c r="I83" s="1361"/>
      <c r="J83" s="1361"/>
      <c r="K83" s="1361"/>
      <c r="L83" s="1361"/>
      <c r="M83" s="1361"/>
      <c r="N83" s="1361"/>
      <c r="O83" s="1361"/>
      <c r="P83" s="1361"/>
      <c r="Q83" s="1366"/>
    </row>
    <row r="84" spans="1:17" ht="15.75" thickBot="1" x14ac:dyDescent="0.2">
      <c r="A84" s="670" t="s">
        <v>10317</v>
      </c>
      <c r="B84" s="671" t="s">
        <v>10336</v>
      </c>
      <c r="C84" s="671" t="s">
        <v>10292</v>
      </c>
      <c r="D84" s="671" t="s">
        <v>10318</v>
      </c>
      <c r="E84" s="671" t="s">
        <v>10319</v>
      </c>
      <c r="F84" s="671" t="s">
        <v>10295</v>
      </c>
      <c r="G84" s="671" t="s">
        <v>10339</v>
      </c>
      <c r="H84" s="671" t="s">
        <v>10340</v>
      </c>
      <c r="I84" s="671" t="s">
        <v>10298</v>
      </c>
      <c r="J84" s="671" t="s">
        <v>10341</v>
      </c>
      <c r="K84" s="671" t="s">
        <v>10300</v>
      </c>
      <c r="L84" s="671" t="s">
        <v>10342</v>
      </c>
      <c r="M84" s="671" t="s">
        <v>10343</v>
      </c>
      <c r="N84" s="671" t="s">
        <v>10325</v>
      </c>
      <c r="O84" s="671" t="s">
        <v>10350</v>
      </c>
      <c r="P84" s="671" t="s">
        <v>10327</v>
      </c>
      <c r="Q84" s="672"/>
    </row>
    <row r="85" spans="1:17" ht="15.75" thickBot="1" x14ac:dyDescent="0.2">
      <c r="A85" s="673">
        <v>1</v>
      </c>
      <c r="B85" s="674">
        <v>1</v>
      </c>
      <c r="C85" s="675">
        <v>0</v>
      </c>
      <c r="D85" s="673">
        <v>1</v>
      </c>
      <c r="E85" s="674">
        <v>0</v>
      </c>
      <c r="F85" s="675">
        <v>0</v>
      </c>
      <c r="G85" s="673">
        <v>0</v>
      </c>
      <c r="H85" s="675">
        <v>0</v>
      </c>
      <c r="I85" s="673">
        <v>1</v>
      </c>
      <c r="J85" s="674">
        <v>1</v>
      </c>
      <c r="K85" s="675">
        <v>1</v>
      </c>
      <c r="L85" s="676">
        <v>1</v>
      </c>
      <c r="M85" s="673">
        <v>0</v>
      </c>
      <c r="N85" s="674">
        <v>1</v>
      </c>
      <c r="O85" s="674">
        <v>1</v>
      </c>
      <c r="P85" s="675">
        <v>1</v>
      </c>
      <c r="Q85" s="677" t="s">
        <v>10306</v>
      </c>
    </row>
    <row r="86" spans="1:17" ht="15.75" thickBot="1" x14ac:dyDescent="0.2">
      <c r="A86" s="1354"/>
      <c r="B86" s="1355"/>
      <c r="C86" s="1355"/>
      <c r="D86" s="1355"/>
      <c r="E86" s="1355"/>
      <c r="F86" s="1355"/>
      <c r="G86" s="678">
        <v>0</v>
      </c>
      <c r="H86" s="679">
        <v>1</v>
      </c>
      <c r="I86" s="678">
        <v>1</v>
      </c>
      <c r="J86" s="680">
        <v>1</v>
      </c>
      <c r="K86" s="679">
        <v>1</v>
      </c>
      <c r="L86" s="681">
        <v>1</v>
      </c>
      <c r="M86" s="678">
        <v>0</v>
      </c>
      <c r="N86" s="680">
        <v>1</v>
      </c>
      <c r="O86" s="680">
        <v>1</v>
      </c>
      <c r="P86" s="679">
        <v>1</v>
      </c>
      <c r="Q86" s="682" t="s">
        <v>10344</v>
      </c>
    </row>
    <row r="87" spans="1:17" ht="15.75" thickBot="1" x14ac:dyDescent="0.2">
      <c r="A87" s="1356"/>
      <c r="B87" s="1357"/>
      <c r="C87" s="1357"/>
      <c r="D87" s="1357"/>
      <c r="E87" s="1357"/>
      <c r="F87" s="1357"/>
      <c r="G87" s="678">
        <v>1</v>
      </c>
      <c r="H87" s="679">
        <v>0</v>
      </c>
      <c r="I87" s="678">
        <v>1</v>
      </c>
      <c r="J87" s="680">
        <v>1</v>
      </c>
      <c r="K87" s="679">
        <v>1</v>
      </c>
      <c r="L87" s="681">
        <v>1</v>
      </c>
      <c r="M87" s="678">
        <v>0</v>
      </c>
      <c r="N87" s="680">
        <v>1</v>
      </c>
      <c r="O87" s="680">
        <v>1</v>
      </c>
      <c r="P87" s="679">
        <v>1</v>
      </c>
      <c r="Q87" s="682" t="s">
        <v>10351</v>
      </c>
    </row>
    <row r="88" spans="1:17" ht="15.75" thickBot="1" x14ac:dyDescent="0.2">
      <c r="A88" s="1358"/>
      <c r="B88" s="1359"/>
      <c r="C88" s="1359"/>
      <c r="D88" s="1359"/>
      <c r="E88" s="1359"/>
      <c r="F88" s="1359"/>
      <c r="G88" s="683">
        <v>1</v>
      </c>
      <c r="H88" s="684">
        <v>1</v>
      </c>
      <c r="I88" s="683">
        <v>1</v>
      </c>
      <c r="J88" s="685">
        <v>1</v>
      </c>
      <c r="K88" s="684">
        <v>1</v>
      </c>
      <c r="L88" s="681">
        <v>1</v>
      </c>
      <c r="M88" s="683">
        <v>0</v>
      </c>
      <c r="N88" s="685">
        <v>1</v>
      </c>
      <c r="O88" s="685">
        <v>1</v>
      </c>
      <c r="P88" s="684">
        <v>1</v>
      </c>
      <c r="Q88" s="682" t="s">
        <v>10330</v>
      </c>
    </row>
    <row r="89" spans="1:17" ht="15.75" thickBot="1" x14ac:dyDescent="0.2">
      <c r="A89" s="681">
        <v>1</v>
      </c>
      <c r="B89" s="678">
        <v>0</v>
      </c>
      <c r="C89" s="680">
        <v>0</v>
      </c>
      <c r="D89" s="680">
        <v>0</v>
      </c>
      <c r="E89" s="680">
        <v>0</v>
      </c>
      <c r="F89" s="679">
        <v>0</v>
      </c>
      <c r="G89" s="678">
        <v>0</v>
      </c>
      <c r="H89" s="680">
        <v>0</v>
      </c>
      <c r="I89" s="680">
        <v>0</v>
      </c>
      <c r="J89" s="680">
        <v>0</v>
      </c>
      <c r="K89" s="679">
        <v>0</v>
      </c>
      <c r="L89" s="680">
        <v>0</v>
      </c>
      <c r="M89" s="680">
        <v>0</v>
      </c>
      <c r="N89" s="680">
        <v>0</v>
      </c>
      <c r="O89" s="680">
        <v>0</v>
      </c>
      <c r="P89" s="679">
        <v>0</v>
      </c>
      <c r="Q89" s="682" t="s">
        <v>10346</v>
      </c>
    </row>
    <row r="90" spans="1:17" ht="15.75" thickBot="1" x14ac:dyDescent="0.2">
      <c r="A90" s="681">
        <v>0</v>
      </c>
      <c r="B90" s="678">
        <v>0</v>
      </c>
      <c r="C90" s="680">
        <v>0</v>
      </c>
      <c r="D90" s="680">
        <v>0</v>
      </c>
      <c r="E90" s="680">
        <v>0</v>
      </c>
      <c r="F90" s="679">
        <v>0</v>
      </c>
      <c r="G90" s="678">
        <v>0</v>
      </c>
      <c r="H90" s="680">
        <v>0</v>
      </c>
      <c r="I90" s="680">
        <v>0</v>
      </c>
      <c r="J90" s="680">
        <v>0</v>
      </c>
      <c r="K90" s="679">
        <v>0</v>
      </c>
      <c r="L90" s="680">
        <v>0</v>
      </c>
      <c r="M90" s="680">
        <v>0</v>
      </c>
      <c r="N90" s="680">
        <v>0</v>
      </c>
      <c r="O90" s="680">
        <v>0</v>
      </c>
      <c r="P90" s="679">
        <v>0</v>
      </c>
      <c r="Q90" s="682" t="s">
        <v>10311</v>
      </c>
    </row>
    <row r="91" spans="1:17" ht="15.75" thickBot="1" x14ac:dyDescent="0.2">
      <c r="A91" s="681">
        <v>0</v>
      </c>
      <c r="B91" s="678">
        <v>0</v>
      </c>
      <c r="C91" s="680">
        <v>0</v>
      </c>
      <c r="D91" s="680">
        <v>0</v>
      </c>
      <c r="E91" s="680">
        <v>0</v>
      </c>
      <c r="F91" s="679">
        <v>0</v>
      </c>
      <c r="G91" s="678">
        <v>0</v>
      </c>
      <c r="H91" s="680">
        <v>0</v>
      </c>
      <c r="I91" s="680">
        <v>0</v>
      </c>
      <c r="J91" s="680">
        <v>0</v>
      </c>
      <c r="K91" s="679">
        <v>0</v>
      </c>
      <c r="L91" s="680">
        <v>0</v>
      </c>
      <c r="M91" s="680">
        <v>0</v>
      </c>
      <c r="N91" s="680">
        <v>0</v>
      </c>
      <c r="O91" s="680">
        <v>0</v>
      </c>
      <c r="P91" s="679">
        <v>0</v>
      </c>
      <c r="Q91" s="682" t="s">
        <v>10332</v>
      </c>
    </row>
    <row r="92" spans="1:17" ht="15.75" thickBot="1" x14ac:dyDescent="0.2">
      <c r="A92" s="681">
        <v>0</v>
      </c>
      <c r="B92" s="678">
        <v>0</v>
      </c>
      <c r="C92" s="680">
        <v>0</v>
      </c>
      <c r="D92" s="680">
        <v>0</v>
      </c>
      <c r="E92" s="680">
        <v>0</v>
      </c>
      <c r="F92" s="679">
        <v>0</v>
      </c>
      <c r="G92" s="678">
        <v>0</v>
      </c>
      <c r="H92" s="680">
        <v>0</v>
      </c>
      <c r="I92" s="680">
        <v>0</v>
      </c>
      <c r="J92" s="680">
        <v>0</v>
      </c>
      <c r="K92" s="679">
        <v>0</v>
      </c>
      <c r="L92" s="680">
        <v>0</v>
      </c>
      <c r="M92" s="680">
        <v>0</v>
      </c>
      <c r="N92" s="680">
        <v>0</v>
      </c>
      <c r="O92" s="680">
        <v>0</v>
      </c>
      <c r="P92" s="679">
        <v>0</v>
      </c>
      <c r="Q92" s="682" t="s">
        <v>10347</v>
      </c>
    </row>
    <row r="93" spans="1:17" ht="15.75" thickBot="1" x14ac:dyDescent="0.2">
      <c r="A93" s="678">
        <v>0</v>
      </c>
      <c r="B93" s="680">
        <v>0</v>
      </c>
      <c r="C93" s="680">
        <v>0</v>
      </c>
      <c r="D93" s="680">
        <v>0</v>
      </c>
      <c r="E93" s="680">
        <v>0</v>
      </c>
      <c r="F93" s="680">
        <v>0</v>
      </c>
      <c r="G93" s="680">
        <v>0</v>
      </c>
      <c r="H93" s="679">
        <v>0</v>
      </c>
      <c r="I93" s="678">
        <v>0</v>
      </c>
      <c r="J93" s="680">
        <v>0</v>
      </c>
      <c r="K93" s="681">
        <v>0</v>
      </c>
      <c r="L93" s="674">
        <v>0</v>
      </c>
      <c r="M93" s="678">
        <v>1</v>
      </c>
      <c r="N93" s="679">
        <v>0</v>
      </c>
      <c r="O93" s="681">
        <v>1</v>
      </c>
      <c r="P93" s="681">
        <v>0</v>
      </c>
      <c r="Q93" s="686" t="s">
        <v>10314</v>
      </c>
    </row>
    <row r="96" spans="1:17" ht="14.25" thickBot="1" x14ac:dyDescent="0.2"/>
    <row r="97" spans="1:17" ht="15" x14ac:dyDescent="0.15">
      <c r="A97" s="1360" t="s">
        <v>10246</v>
      </c>
      <c r="B97" s="1361"/>
      <c r="C97" s="1361" t="s">
        <v>10352</v>
      </c>
      <c r="D97" s="1361"/>
      <c r="E97" s="1361"/>
      <c r="F97" s="1361"/>
      <c r="G97" s="1361"/>
      <c r="H97" s="1361"/>
      <c r="I97" s="1361"/>
      <c r="J97" s="1361"/>
      <c r="K97" s="1361"/>
      <c r="L97" s="1361"/>
      <c r="M97" s="1361"/>
      <c r="N97" s="1366"/>
      <c r="O97" s="651"/>
      <c r="P97" s="651"/>
      <c r="Q97" s="652"/>
    </row>
    <row r="98" spans="1:17" ht="30" x14ac:dyDescent="0.15">
      <c r="A98" s="1362"/>
      <c r="B98" s="1363"/>
      <c r="C98" s="654" t="s">
        <v>10248</v>
      </c>
      <c r="D98" s="654" t="s">
        <v>10249</v>
      </c>
      <c r="E98" s="654" t="s">
        <v>10250</v>
      </c>
      <c r="F98" s="654" t="s">
        <v>10251</v>
      </c>
      <c r="G98" s="654" t="s">
        <v>10252</v>
      </c>
      <c r="H98" s="654" t="s">
        <v>10253</v>
      </c>
      <c r="I98" s="654" t="s">
        <v>10254</v>
      </c>
      <c r="J98" s="654" t="s">
        <v>10255</v>
      </c>
      <c r="K98" s="655" t="s">
        <v>10256</v>
      </c>
      <c r="L98" s="655" t="s">
        <v>10257</v>
      </c>
      <c r="M98" s="655" t="s">
        <v>10258</v>
      </c>
      <c r="N98" s="656" t="s">
        <v>10259</v>
      </c>
      <c r="O98" s="657"/>
      <c r="P98" s="657"/>
      <c r="Q98" s="658"/>
    </row>
    <row r="99" spans="1:17" ht="15" x14ac:dyDescent="0.15">
      <c r="A99" s="1362"/>
      <c r="B99" s="1363"/>
      <c r="C99" s="659">
        <v>7</v>
      </c>
      <c r="D99" s="659">
        <v>7</v>
      </c>
      <c r="E99" s="659">
        <v>7</v>
      </c>
      <c r="F99" s="659">
        <v>7</v>
      </c>
      <c r="G99" s="790">
        <v>1</v>
      </c>
      <c r="H99" s="790">
        <v>1</v>
      </c>
      <c r="I99" s="790">
        <v>1</v>
      </c>
      <c r="J99" s="790">
        <v>1</v>
      </c>
      <c r="K99" s="659">
        <v>7</v>
      </c>
      <c r="L99" s="659">
        <v>7</v>
      </c>
      <c r="M99" s="659">
        <v>7</v>
      </c>
      <c r="N99" s="660">
        <v>7</v>
      </c>
      <c r="O99" s="657"/>
      <c r="P99" s="657"/>
      <c r="Q99" s="658"/>
    </row>
    <row r="100" spans="1:17" ht="30" x14ac:dyDescent="0.15">
      <c r="A100" s="1362"/>
      <c r="B100" s="1363"/>
      <c r="C100" s="654" t="s">
        <v>10260</v>
      </c>
      <c r="D100" s="654" t="s">
        <v>10261</v>
      </c>
      <c r="E100" s="654" t="s">
        <v>10262</v>
      </c>
      <c r="F100" s="654" t="s">
        <v>10263</v>
      </c>
      <c r="G100" s="655" t="s">
        <v>10264</v>
      </c>
      <c r="H100" s="655" t="s">
        <v>10265</v>
      </c>
      <c r="I100" s="655" t="s">
        <v>252</v>
      </c>
      <c r="J100" s="655" t="s">
        <v>253</v>
      </c>
      <c r="K100" s="655" t="s">
        <v>10266</v>
      </c>
      <c r="L100" s="655" t="s">
        <v>10267</v>
      </c>
      <c r="M100" s="655" t="s">
        <v>10268</v>
      </c>
      <c r="N100" s="656" t="s">
        <v>10269</v>
      </c>
      <c r="O100" s="657"/>
      <c r="P100" s="657"/>
      <c r="Q100" s="658"/>
    </row>
    <row r="101" spans="1:17" ht="15" x14ac:dyDescent="0.15">
      <c r="A101" s="1362"/>
      <c r="B101" s="1363"/>
      <c r="C101" s="790">
        <v>0</v>
      </c>
      <c r="D101" s="790">
        <v>1</v>
      </c>
      <c r="E101" s="790">
        <v>2</v>
      </c>
      <c r="F101" s="790">
        <v>3</v>
      </c>
      <c r="G101" s="659">
        <v>4</v>
      </c>
      <c r="H101" s="659">
        <v>6</v>
      </c>
      <c r="I101" s="790">
        <v>0</v>
      </c>
      <c r="J101" s="790">
        <v>0</v>
      </c>
      <c r="K101" s="790">
        <v>0</v>
      </c>
      <c r="L101" s="790">
        <v>0</v>
      </c>
      <c r="M101" s="790">
        <v>0</v>
      </c>
      <c r="N101" s="791">
        <v>0</v>
      </c>
      <c r="O101" s="657"/>
      <c r="P101" s="657"/>
      <c r="Q101" s="658"/>
    </row>
    <row r="102" spans="1:17" ht="30" x14ac:dyDescent="0.15">
      <c r="A102" s="1362"/>
      <c r="B102" s="1363"/>
      <c r="C102" s="655" t="s">
        <v>10270</v>
      </c>
      <c r="D102" s="655" t="s">
        <v>10271</v>
      </c>
      <c r="E102" s="655" t="s">
        <v>10272</v>
      </c>
      <c r="F102" s="655" t="s">
        <v>10273</v>
      </c>
      <c r="G102" s="655" t="s">
        <v>10274</v>
      </c>
      <c r="H102" s="655" t="s">
        <v>10275</v>
      </c>
      <c r="I102" s="654" t="s">
        <v>10276</v>
      </c>
      <c r="J102" s="654" t="s">
        <v>10277</v>
      </c>
      <c r="K102" s="654" t="s">
        <v>10278</v>
      </c>
      <c r="L102" s="654" t="s">
        <v>10279</v>
      </c>
      <c r="M102" s="655" t="s">
        <v>10280</v>
      </c>
      <c r="N102" s="656" t="s">
        <v>10281</v>
      </c>
      <c r="O102" s="657"/>
      <c r="P102" s="657"/>
      <c r="Q102" s="658"/>
    </row>
    <row r="103" spans="1:17" ht="15" x14ac:dyDescent="0.15">
      <c r="A103" s="1362"/>
      <c r="B103" s="1363"/>
      <c r="C103" s="790">
        <v>0</v>
      </c>
      <c r="D103" s="790">
        <v>0</v>
      </c>
      <c r="E103" s="790">
        <v>0</v>
      </c>
      <c r="F103" s="790">
        <v>0</v>
      </c>
      <c r="G103" s="790">
        <v>0</v>
      </c>
      <c r="H103" s="790">
        <v>0</v>
      </c>
      <c r="I103" s="790">
        <v>1</v>
      </c>
      <c r="J103" s="790">
        <v>0</v>
      </c>
      <c r="K103" s="790">
        <v>0</v>
      </c>
      <c r="L103" s="790">
        <v>0</v>
      </c>
      <c r="M103" s="659">
        <v>0</v>
      </c>
      <c r="N103" s="791">
        <v>1</v>
      </c>
      <c r="O103" s="657"/>
      <c r="P103" s="657"/>
      <c r="Q103" s="658"/>
    </row>
    <row r="104" spans="1:17" ht="30" x14ac:dyDescent="0.15">
      <c r="A104" s="1362"/>
      <c r="B104" s="1363"/>
      <c r="C104" s="654" t="s">
        <v>10282</v>
      </c>
      <c r="D104" s="655" t="s">
        <v>10283</v>
      </c>
      <c r="E104" s="655" t="s">
        <v>10284</v>
      </c>
      <c r="F104" s="655" t="s">
        <v>10285</v>
      </c>
      <c r="G104" s="655" t="s">
        <v>10286</v>
      </c>
      <c r="H104" s="661" t="s">
        <v>10287</v>
      </c>
      <c r="I104" s="662" t="s">
        <v>10288</v>
      </c>
      <c r="J104" s="663"/>
      <c r="K104" s="663"/>
      <c r="L104" s="663"/>
      <c r="M104" s="663"/>
      <c r="N104" s="664"/>
      <c r="O104" s="657"/>
      <c r="P104" s="657"/>
      <c r="Q104" s="658"/>
    </row>
    <row r="105" spans="1:17" ht="15.75" thickBot="1" x14ac:dyDescent="0.2">
      <c r="A105" s="1364"/>
      <c r="B105" s="1365"/>
      <c r="C105" s="792">
        <v>2</v>
      </c>
      <c r="D105" s="665">
        <v>0</v>
      </c>
      <c r="E105" s="792">
        <v>0</v>
      </c>
      <c r="F105" s="792">
        <v>0</v>
      </c>
      <c r="G105" s="687">
        <v>0</v>
      </c>
      <c r="H105" s="666">
        <v>20490</v>
      </c>
      <c r="I105" s="666">
        <v>45045</v>
      </c>
      <c r="J105" s="667"/>
      <c r="K105" s="667"/>
      <c r="L105" s="667"/>
      <c r="M105" s="667"/>
      <c r="N105" s="668"/>
      <c r="O105" s="657"/>
      <c r="P105" s="657"/>
      <c r="Q105" s="658"/>
    </row>
    <row r="106" spans="1:17" ht="15.75" thickBot="1" x14ac:dyDescent="0.2">
      <c r="A106" s="669"/>
      <c r="B106" s="657"/>
      <c r="C106" s="657"/>
      <c r="D106" s="657"/>
      <c r="E106" s="657"/>
      <c r="F106" s="657"/>
      <c r="G106" s="657"/>
      <c r="H106" s="657"/>
      <c r="I106" s="657"/>
      <c r="J106" s="657"/>
      <c r="K106" s="657"/>
      <c r="L106" s="657"/>
      <c r="M106" s="657"/>
      <c r="N106" s="657"/>
      <c r="O106" s="657"/>
      <c r="Q106" s="658"/>
    </row>
    <row r="107" spans="1:17" ht="15" x14ac:dyDescent="0.15">
      <c r="A107" s="1360" t="s">
        <v>10353</v>
      </c>
      <c r="B107" s="1361"/>
      <c r="C107" s="1361"/>
      <c r="D107" s="1361"/>
      <c r="E107" s="1361"/>
      <c r="F107" s="1361"/>
      <c r="G107" s="1361"/>
      <c r="H107" s="1361"/>
      <c r="I107" s="1361"/>
      <c r="J107" s="1361"/>
      <c r="K107" s="1361"/>
      <c r="L107" s="1361"/>
      <c r="M107" s="1361"/>
      <c r="N107" s="1361"/>
      <c r="O107" s="1361"/>
      <c r="P107" s="1361"/>
      <c r="Q107" s="1366"/>
    </row>
    <row r="108" spans="1:17" ht="15.75" thickBot="1" x14ac:dyDescent="0.2">
      <c r="A108" s="670" t="s">
        <v>10317</v>
      </c>
      <c r="B108" s="671" t="s">
        <v>10336</v>
      </c>
      <c r="C108" s="671" t="s">
        <v>10292</v>
      </c>
      <c r="D108" s="671" t="s">
        <v>10318</v>
      </c>
      <c r="E108" s="671" t="s">
        <v>10319</v>
      </c>
      <c r="F108" s="671" t="s">
        <v>10354</v>
      </c>
      <c r="G108" s="671" t="s">
        <v>10355</v>
      </c>
      <c r="H108" s="671" t="s">
        <v>10340</v>
      </c>
      <c r="I108" s="671" t="s">
        <v>10298</v>
      </c>
      <c r="J108" s="671" t="s">
        <v>10341</v>
      </c>
      <c r="K108" s="671" t="s">
        <v>10300</v>
      </c>
      <c r="L108" s="671" t="s">
        <v>10342</v>
      </c>
      <c r="M108" s="671" t="s">
        <v>10343</v>
      </c>
      <c r="N108" s="671" t="s">
        <v>10325</v>
      </c>
      <c r="O108" s="671" t="s">
        <v>10304</v>
      </c>
      <c r="P108" s="671" t="s">
        <v>10327</v>
      </c>
      <c r="Q108" s="672"/>
    </row>
    <row r="109" spans="1:17" ht="15.75" thickBot="1" x14ac:dyDescent="0.2">
      <c r="A109" s="673">
        <v>1</v>
      </c>
      <c r="B109" s="674">
        <v>1</v>
      </c>
      <c r="C109" s="675">
        <v>0</v>
      </c>
      <c r="D109" s="673">
        <v>1</v>
      </c>
      <c r="E109" s="674">
        <v>0</v>
      </c>
      <c r="F109" s="675">
        <v>0</v>
      </c>
      <c r="G109" s="673">
        <v>0</v>
      </c>
      <c r="H109" s="675">
        <v>0</v>
      </c>
      <c r="I109" s="673">
        <v>1</v>
      </c>
      <c r="J109" s="674">
        <v>1</v>
      </c>
      <c r="K109" s="675">
        <v>1</v>
      </c>
      <c r="L109" s="676">
        <v>1</v>
      </c>
      <c r="M109" s="673">
        <v>0</v>
      </c>
      <c r="N109" s="674">
        <v>1</v>
      </c>
      <c r="O109" s="674">
        <v>1</v>
      </c>
      <c r="P109" s="675">
        <v>1</v>
      </c>
      <c r="Q109" s="677" t="s">
        <v>10306</v>
      </c>
    </row>
    <row r="110" spans="1:17" ht="15.75" thickBot="1" x14ac:dyDescent="0.2">
      <c r="A110" s="1354"/>
      <c r="B110" s="1355"/>
      <c r="C110" s="1355"/>
      <c r="D110" s="1355"/>
      <c r="E110" s="1355"/>
      <c r="F110" s="1355"/>
      <c r="G110" s="678">
        <v>0</v>
      </c>
      <c r="H110" s="679">
        <v>1</v>
      </c>
      <c r="I110" s="678">
        <v>1</v>
      </c>
      <c r="J110" s="680">
        <v>1</v>
      </c>
      <c r="K110" s="679">
        <v>1</v>
      </c>
      <c r="L110" s="681">
        <v>1</v>
      </c>
      <c r="M110" s="678">
        <v>0</v>
      </c>
      <c r="N110" s="680">
        <v>1</v>
      </c>
      <c r="O110" s="680">
        <v>1</v>
      </c>
      <c r="P110" s="679">
        <v>1</v>
      </c>
      <c r="Q110" s="682" t="s">
        <v>10356</v>
      </c>
    </row>
    <row r="111" spans="1:17" ht="15.75" thickBot="1" x14ac:dyDescent="0.2">
      <c r="A111" s="1356"/>
      <c r="B111" s="1357"/>
      <c r="C111" s="1357"/>
      <c r="D111" s="1357"/>
      <c r="E111" s="1357"/>
      <c r="F111" s="1357"/>
      <c r="G111" s="678">
        <v>1</v>
      </c>
      <c r="H111" s="679">
        <v>0</v>
      </c>
      <c r="I111" s="678">
        <v>1</v>
      </c>
      <c r="J111" s="680">
        <v>1</v>
      </c>
      <c r="K111" s="679">
        <v>1</v>
      </c>
      <c r="L111" s="681">
        <v>1</v>
      </c>
      <c r="M111" s="678">
        <v>0</v>
      </c>
      <c r="N111" s="680">
        <v>1</v>
      </c>
      <c r="O111" s="680">
        <v>1</v>
      </c>
      <c r="P111" s="679">
        <v>1</v>
      </c>
      <c r="Q111" s="682" t="s">
        <v>10351</v>
      </c>
    </row>
    <row r="112" spans="1:17" ht="15.75" thickBot="1" x14ac:dyDescent="0.2">
      <c r="A112" s="1358"/>
      <c r="B112" s="1359"/>
      <c r="C112" s="1359"/>
      <c r="D112" s="1359"/>
      <c r="E112" s="1359"/>
      <c r="F112" s="1359"/>
      <c r="G112" s="683">
        <v>1</v>
      </c>
      <c r="H112" s="684">
        <v>1</v>
      </c>
      <c r="I112" s="683">
        <v>1</v>
      </c>
      <c r="J112" s="685">
        <v>1</v>
      </c>
      <c r="K112" s="684">
        <v>1</v>
      </c>
      <c r="L112" s="681">
        <v>1</v>
      </c>
      <c r="M112" s="683">
        <v>0</v>
      </c>
      <c r="N112" s="685">
        <v>1</v>
      </c>
      <c r="O112" s="685">
        <v>1</v>
      </c>
      <c r="P112" s="684">
        <v>1</v>
      </c>
      <c r="Q112" s="682" t="s">
        <v>10357</v>
      </c>
    </row>
    <row r="113" spans="1:17" ht="15.75" thickBot="1" x14ac:dyDescent="0.2">
      <c r="A113" s="681">
        <v>1</v>
      </c>
      <c r="B113" s="678">
        <v>0</v>
      </c>
      <c r="C113" s="680">
        <v>0</v>
      </c>
      <c r="D113" s="680">
        <v>0</v>
      </c>
      <c r="E113" s="680">
        <v>0</v>
      </c>
      <c r="F113" s="679">
        <v>0</v>
      </c>
      <c r="G113" s="678">
        <v>0</v>
      </c>
      <c r="H113" s="680">
        <v>0</v>
      </c>
      <c r="I113" s="680">
        <v>0</v>
      </c>
      <c r="J113" s="680">
        <v>0</v>
      </c>
      <c r="K113" s="679">
        <v>0</v>
      </c>
      <c r="L113" s="680">
        <v>0</v>
      </c>
      <c r="M113" s="680">
        <v>0</v>
      </c>
      <c r="N113" s="680">
        <v>0</v>
      </c>
      <c r="O113" s="680">
        <v>0</v>
      </c>
      <c r="P113" s="679">
        <v>0</v>
      </c>
      <c r="Q113" s="682" t="s">
        <v>10346</v>
      </c>
    </row>
    <row r="114" spans="1:17" ht="15.75" thickBot="1" x14ac:dyDescent="0.2">
      <c r="A114" s="681">
        <v>0</v>
      </c>
      <c r="B114" s="678">
        <v>0</v>
      </c>
      <c r="C114" s="680">
        <v>0</v>
      </c>
      <c r="D114" s="680">
        <v>0</v>
      </c>
      <c r="E114" s="680">
        <v>0</v>
      </c>
      <c r="F114" s="679">
        <v>0</v>
      </c>
      <c r="G114" s="678">
        <v>0</v>
      </c>
      <c r="H114" s="680">
        <v>0</v>
      </c>
      <c r="I114" s="680">
        <v>0</v>
      </c>
      <c r="J114" s="680">
        <v>0</v>
      </c>
      <c r="K114" s="679">
        <v>0</v>
      </c>
      <c r="L114" s="680">
        <v>0</v>
      </c>
      <c r="M114" s="680">
        <v>0</v>
      </c>
      <c r="N114" s="680">
        <v>0</v>
      </c>
      <c r="O114" s="680">
        <v>0</v>
      </c>
      <c r="P114" s="679">
        <v>0</v>
      </c>
      <c r="Q114" s="682" t="s">
        <v>10311</v>
      </c>
    </row>
    <row r="115" spans="1:17" ht="15.75" thickBot="1" x14ac:dyDescent="0.2">
      <c r="A115" s="681">
        <v>0</v>
      </c>
      <c r="B115" s="678">
        <v>0</v>
      </c>
      <c r="C115" s="680">
        <v>0</v>
      </c>
      <c r="D115" s="680">
        <v>0</v>
      </c>
      <c r="E115" s="680">
        <v>0</v>
      </c>
      <c r="F115" s="679">
        <v>0</v>
      </c>
      <c r="G115" s="678">
        <v>0</v>
      </c>
      <c r="H115" s="680">
        <v>0</v>
      </c>
      <c r="I115" s="680">
        <v>0</v>
      </c>
      <c r="J115" s="680">
        <v>0</v>
      </c>
      <c r="K115" s="679">
        <v>0</v>
      </c>
      <c r="L115" s="680">
        <v>0</v>
      </c>
      <c r="M115" s="680">
        <v>0</v>
      </c>
      <c r="N115" s="680">
        <v>0</v>
      </c>
      <c r="O115" s="680">
        <v>0</v>
      </c>
      <c r="P115" s="679">
        <v>0</v>
      </c>
      <c r="Q115" s="682" t="s">
        <v>10332</v>
      </c>
    </row>
    <row r="116" spans="1:17" ht="15.75" thickBot="1" x14ac:dyDescent="0.2">
      <c r="A116" s="681">
        <v>0</v>
      </c>
      <c r="B116" s="678">
        <v>0</v>
      </c>
      <c r="C116" s="680">
        <v>0</v>
      </c>
      <c r="D116" s="680">
        <v>0</v>
      </c>
      <c r="E116" s="680">
        <v>0</v>
      </c>
      <c r="F116" s="679">
        <v>0</v>
      </c>
      <c r="G116" s="678">
        <v>0</v>
      </c>
      <c r="H116" s="680">
        <v>0</v>
      </c>
      <c r="I116" s="680">
        <v>0</v>
      </c>
      <c r="J116" s="680">
        <v>0</v>
      </c>
      <c r="K116" s="679">
        <v>0</v>
      </c>
      <c r="L116" s="680">
        <v>0</v>
      </c>
      <c r="M116" s="680">
        <v>0</v>
      </c>
      <c r="N116" s="680">
        <v>0</v>
      </c>
      <c r="O116" s="680">
        <v>0</v>
      </c>
      <c r="P116" s="679">
        <v>0</v>
      </c>
      <c r="Q116" s="682" t="s">
        <v>10347</v>
      </c>
    </row>
    <row r="117" spans="1:17" ht="15.75" thickBot="1" x14ac:dyDescent="0.2">
      <c r="A117" s="678">
        <v>0</v>
      </c>
      <c r="B117" s="680">
        <v>0</v>
      </c>
      <c r="C117" s="680">
        <v>0</v>
      </c>
      <c r="D117" s="680">
        <v>0</v>
      </c>
      <c r="E117" s="680">
        <v>0</v>
      </c>
      <c r="F117" s="680">
        <v>0</v>
      </c>
      <c r="G117" s="680">
        <v>0</v>
      </c>
      <c r="H117" s="679">
        <v>0</v>
      </c>
      <c r="I117" s="678">
        <v>0</v>
      </c>
      <c r="J117" s="680">
        <v>0</v>
      </c>
      <c r="K117" s="681">
        <v>0</v>
      </c>
      <c r="L117" s="674">
        <v>0</v>
      </c>
      <c r="M117" s="678">
        <v>1</v>
      </c>
      <c r="N117" s="679">
        <v>0</v>
      </c>
      <c r="O117" s="681">
        <v>1</v>
      </c>
      <c r="P117" s="681">
        <v>0</v>
      </c>
      <c r="Q117" s="686" t="s">
        <v>10314</v>
      </c>
    </row>
    <row r="120" spans="1:17" ht="14.25" thickBot="1" x14ac:dyDescent="0.2"/>
    <row r="121" spans="1:17" ht="15" x14ac:dyDescent="0.15">
      <c r="A121" s="1360" t="s">
        <v>10246</v>
      </c>
      <c r="B121" s="1361"/>
      <c r="C121" s="1361" t="s">
        <v>10358</v>
      </c>
      <c r="D121" s="1361"/>
      <c r="E121" s="1361"/>
      <c r="F121" s="1361"/>
      <c r="G121" s="1361"/>
      <c r="H121" s="1361"/>
      <c r="I121" s="1361"/>
      <c r="J121" s="1361"/>
      <c r="K121" s="1361"/>
      <c r="L121" s="1361"/>
      <c r="M121" s="1361"/>
      <c r="N121" s="1366"/>
      <c r="O121" s="651"/>
      <c r="P121" s="651"/>
      <c r="Q121" s="652"/>
    </row>
    <row r="122" spans="1:17" ht="30" x14ac:dyDescent="0.15">
      <c r="A122" s="1362"/>
      <c r="B122" s="1363"/>
      <c r="C122" s="654" t="s">
        <v>10248</v>
      </c>
      <c r="D122" s="654" t="s">
        <v>10249</v>
      </c>
      <c r="E122" s="654" t="s">
        <v>10250</v>
      </c>
      <c r="F122" s="654" t="s">
        <v>10251</v>
      </c>
      <c r="G122" s="654" t="s">
        <v>10252</v>
      </c>
      <c r="H122" s="654" t="s">
        <v>10253</v>
      </c>
      <c r="I122" s="654" t="s">
        <v>10254</v>
      </c>
      <c r="J122" s="654" t="s">
        <v>10255</v>
      </c>
      <c r="K122" s="655" t="s">
        <v>10256</v>
      </c>
      <c r="L122" s="655" t="s">
        <v>10257</v>
      </c>
      <c r="M122" s="655" t="s">
        <v>10258</v>
      </c>
      <c r="N122" s="656" t="s">
        <v>10259</v>
      </c>
      <c r="O122" s="657"/>
      <c r="P122" s="657"/>
      <c r="Q122" s="658"/>
    </row>
    <row r="123" spans="1:17" ht="15" x14ac:dyDescent="0.15">
      <c r="A123" s="1362"/>
      <c r="B123" s="1363"/>
      <c r="C123" s="659">
        <v>7</v>
      </c>
      <c r="D123" s="659">
        <v>7</v>
      </c>
      <c r="E123" s="659">
        <v>7</v>
      </c>
      <c r="F123" s="659">
        <v>7</v>
      </c>
      <c r="G123" s="790">
        <v>1</v>
      </c>
      <c r="H123" s="790">
        <v>1</v>
      </c>
      <c r="I123" s="790">
        <v>1</v>
      </c>
      <c r="J123" s="790">
        <v>1</v>
      </c>
      <c r="K123" s="659">
        <v>7</v>
      </c>
      <c r="L123" s="659">
        <v>7</v>
      </c>
      <c r="M123" s="659">
        <v>7</v>
      </c>
      <c r="N123" s="660">
        <v>7</v>
      </c>
      <c r="O123" s="657"/>
      <c r="P123" s="657"/>
      <c r="Q123" s="658"/>
    </row>
    <row r="124" spans="1:17" ht="30" x14ac:dyDescent="0.15">
      <c r="A124" s="1362"/>
      <c r="B124" s="1363"/>
      <c r="C124" s="654" t="s">
        <v>10260</v>
      </c>
      <c r="D124" s="654" t="s">
        <v>10261</v>
      </c>
      <c r="E124" s="654" t="s">
        <v>10262</v>
      </c>
      <c r="F124" s="654" t="s">
        <v>10263</v>
      </c>
      <c r="G124" s="655" t="s">
        <v>10264</v>
      </c>
      <c r="H124" s="655" t="s">
        <v>10265</v>
      </c>
      <c r="I124" s="655" t="s">
        <v>252</v>
      </c>
      <c r="J124" s="655" t="s">
        <v>253</v>
      </c>
      <c r="K124" s="655" t="s">
        <v>10266</v>
      </c>
      <c r="L124" s="655" t="s">
        <v>10267</v>
      </c>
      <c r="M124" s="655" t="s">
        <v>10268</v>
      </c>
      <c r="N124" s="656" t="s">
        <v>10269</v>
      </c>
      <c r="O124" s="657"/>
      <c r="P124" s="657"/>
      <c r="Q124" s="658"/>
    </row>
    <row r="125" spans="1:17" ht="15" x14ac:dyDescent="0.15">
      <c r="A125" s="1362"/>
      <c r="B125" s="1363"/>
      <c r="C125" s="790">
        <v>0</v>
      </c>
      <c r="D125" s="790">
        <v>1</v>
      </c>
      <c r="E125" s="790">
        <v>2</v>
      </c>
      <c r="F125" s="790">
        <v>3</v>
      </c>
      <c r="G125" s="659">
        <v>4</v>
      </c>
      <c r="H125" s="659">
        <v>6</v>
      </c>
      <c r="I125" s="790">
        <v>0</v>
      </c>
      <c r="J125" s="790">
        <v>0</v>
      </c>
      <c r="K125" s="790">
        <v>0</v>
      </c>
      <c r="L125" s="790">
        <v>0</v>
      </c>
      <c r="M125" s="790">
        <v>0</v>
      </c>
      <c r="N125" s="791">
        <v>0</v>
      </c>
      <c r="O125" s="657"/>
      <c r="P125" s="657"/>
      <c r="Q125" s="658"/>
    </row>
    <row r="126" spans="1:17" ht="30" x14ac:dyDescent="0.15">
      <c r="A126" s="1362"/>
      <c r="B126" s="1363"/>
      <c r="C126" s="655" t="s">
        <v>10270</v>
      </c>
      <c r="D126" s="655" t="s">
        <v>10271</v>
      </c>
      <c r="E126" s="655" t="s">
        <v>10272</v>
      </c>
      <c r="F126" s="655" t="s">
        <v>10273</v>
      </c>
      <c r="G126" s="655" t="s">
        <v>10274</v>
      </c>
      <c r="H126" s="655" t="s">
        <v>10275</v>
      </c>
      <c r="I126" s="654" t="s">
        <v>10276</v>
      </c>
      <c r="J126" s="654" t="s">
        <v>10277</v>
      </c>
      <c r="K126" s="654" t="s">
        <v>10278</v>
      </c>
      <c r="L126" s="654" t="s">
        <v>10279</v>
      </c>
      <c r="M126" s="655" t="s">
        <v>10280</v>
      </c>
      <c r="N126" s="656" t="s">
        <v>10281</v>
      </c>
      <c r="O126" s="657"/>
      <c r="P126" s="657"/>
      <c r="Q126" s="658"/>
    </row>
    <row r="127" spans="1:17" ht="15" x14ac:dyDescent="0.15">
      <c r="A127" s="1362"/>
      <c r="B127" s="1363"/>
      <c r="C127" s="790">
        <v>0</v>
      </c>
      <c r="D127" s="790">
        <v>0</v>
      </c>
      <c r="E127" s="790">
        <v>0</v>
      </c>
      <c r="F127" s="790">
        <v>0</v>
      </c>
      <c r="G127" s="790">
        <v>0</v>
      </c>
      <c r="H127" s="790">
        <v>0</v>
      </c>
      <c r="I127" s="790">
        <v>1</v>
      </c>
      <c r="J127" s="790">
        <v>0</v>
      </c>
      <c r="K127" s="790">
        <v>0</v>
      </c>
      <c r="L127" s="790">
        <v>0</v>
      </c>
      <c r="M127" s="659">
        <v>0</v>
      </c>
      <c r="N127" s="791">
        <v>1</v>
      </c>
      <c r="O127" s="657"/>
      <c r="P127" s="657"/>
      <c r="Q127" s="658"/>
    </row>
    <row r="128" spans="1:17" ht="30" x14ac:dyDescent="0.15">
      <c r="A128" s="1362"/>
      <c r="B128" s="1363"/>
      <c r="C128" s="654" t="s">
        <v>10282</v>
      </c>
      <c r="D128" s="655" t="s">
        <v>10283</v>
      </c>
      <c r="E128" s="655" t="s">
        <v>10284</v>
      </c>
      <c r="F128" s="655" t="s">
        <v>10285</v>
      </c>
      <c r="G128" s="655" t="s">
        <v>10286</v>
      </c>
      <c r="H128" s="661" t="s">
        <v>10287</v>
      </c>
      <c r="I128" s="662" t="s">
        <v>10288</v>
      </c>
      <c r="J128" s="663"/>
      <c r="K128" s="663"/>
      <c r="L128" s="663"/>
      <c r="M128" s="663"/>
      <c r="N128" s="664"/>
      <c r="O128" s="657"/>
      <c r="P128" s="657"/>
      <c r="Q128" s="658"/>
    </row>
    <row r="129" spans="1:17" ht="15.75" thickBot="1" x14ac:dyDescent="0.2">
      <c r="A129" s="1364"/>
      <c r="B129" s="1365"/>
      <c r="C129" s="792">
        <v>2</v>
      </c>
      <c r="D129" s="665">
        <v>0</v>
      </c>
      <c r="E129" s="792">
        <v>0</v>
      </c>
      <c r="F129" s="792">
        <v>0</v>
      </c>
      <c r="G129" s="687">
        <v>0</v>
      </c>
      <c r="H129" s="666">
        <v>20490</v>
      </c>
      <c r="I129" s="666">
        <v>45045</v>
      </c>
      <c r="J129" s="667"/>
      <c r="K129" s="667"/>
      <c r="L129" s="667"/>
      <c r="M129" s="667"/>
      <c r="N129" s="668"/>
      <c r="O129" s="657"/>
      <c r="P129" s="657"/>
      <c r="Q129" s="658"/>
    </row>
    <row r="130" spans="1:17" ht="15.75" thickBot="1" x14ac:dyDescent="0.2">
      <c r="A130" s="669"/>
      <c r="B130" s="657"/>
      <c r="C130" s="657"/>
      <c r="D130" s="657"/>
      <c r="E130" s="657"/>
      <c r="F130" s="657"/>
      <c r="G130" s="657"/>
      <c r="H130" s="657"/>
      <c r="I130" s="657"/>
      <c r="J130" s="657"/>
      <c r="K130" s="657"/>
      <c r="L130" s="657"/>
      <c r="M130" s="657"/>
      <c r="N130" s="657"/>
      <c r="O130" s="657"/>
      <c r="Q130" s="658"/>
    </row>
    <row r="131" spans="1:17" ht="15" x14ac:dyDescent="0.15">
      <c r="A131" s="1360" t="s">
        <v>10359</v>
      </c>
      <c r="B131" s="1361"/>
      <c r="C131" s="1361"/>
      <c r="D131" s="1361"/>
      <c r="E131" s="1361"/>
      <c r="F131" s="1361"/>
      <c r="G131" s="1361"/>
      <c r="H131" s="1361"/>
      <c r="I131" s="1361"/>
      <c r="J131" s="1361"/>
      <c r="K131" s="1361"/>
      <c r="L131" s="1361"/>
      <c r="M131" s="1361"/>
      <c r="N131" s="1361"/>
      <c r="O131" s="1361"/>
      <c r="P131" s="1361"/>
      <c r="Q131" s="1366"/>
    </row>
    <row r="132" spans="1:17" ht="15.75" thickBot="1" x14ac:dyDescent="0.2">
      <c r="A132" s="670" t="s">
        <v>10360</v>
      </c>
      <c r="B132" s="671" t="s">
        <v>10336</v>
      </c>
      <c r="C132" s="671" t="s">
        <v>10292</v>
      </c>
      <c r="D132" s="671" t="s">
        <v>10318</v>
      </c>
      <c r="E132" s="671" t="s">
        <v>10319</v>
      </c>
      <c r="F132" s="671" t="s">
        <v>10295</v>
      </c>
      <c r="G132" s="671" t="s">
        <v>10339</v>
      </c>
      <c r="H132" s="671" t="s">
        <v>10340</v>
      </c>
      <c r="I132" s="671" t="s">
        <v>10298</v>
      </c>
      <c r="J132" s="671" t="s">
        <v>10341</v>
      </c>
      <c r="K132" s="671" t="s">
        <v>10300</v>
      </c>
      <c r="L132" s="671" t="s">
        <v>10342</v>
      </c>
      <c r="M132" s="671" t="s">
        <v>10361</v>
      </c>
      <c r="N132" s="671" t="s">
        <v>10325</v>
      </c>
      <c r="O132" s="671" t="s">
        <v>10304</v>
      </c>
      <c r="P132" s="671" t="s">
        <v>10327</v>
      </c>
      <c r="Q132" s="672"/>
    </row>
    <row r="133" spans="1:17" ht="15.75" thickBot="1" x14ac:dyDescent="0.2">
      <c r="A133" s="673">
        <v>1</v>
      </c>
      <c r="B133" s="674">
        <v>1</v>
      </c>
      <c r="C133" s="675">
        <v>0</v>
      </c>
      <c r="D133" s="673">
        <v>1</v>
      </c>
      <c r="E133" s="674">
        <v>0</v>
      </c>
      <c r="F133" s="675">
        <v>0</v>
      </c>
      <c r="G133" s="673">
        <v>0</v>
      </c>
      <c r="H133" s="675">
        <v>0</v>
      </c>
      <c r="I133" s="673">
        <v>1</v>
      </c>
      <c r="J133" s="674">
        <v>1</v>
      </c>
      <c r="K133" s="675">
        <v>1</v>
      </c>
      <c r="L133" s="676">
        <v>1</v>
      </c>
      <c r="M133" s="673">
        <v>0</v>
      </c>
      <c r="N133" s="674">
        <v>1</v>
      </c>
      <c r="O133" s="674">
        <v>1</v>
      </c>
      <c r="P133" s="675">
        <v>1</v>
      </c>
      <c r="Q133" s="677" t="s">
        <v>10306</v>
      </c>
    </row>
    <row r="134" spans="1:17" ht="15.75" thickBot="1" x14ac:dyDescent="0.2">
      <c r="A134" s="1354"/>
      <c r="B134" s="1355"/>
      <c r="C134" s="1355"/>
      <c r="D134" s="1355"/>
      <c r="E134" s="1355"/>
      <c r="F134" s="1355"/>
      <c r="G134" s="678">
        <v>0</v>
      </c>
      <c r="H134" s="679">
        <v>1</v>
      </c>
      <c r="I134" s="678">
        <v>1</v>
      </c>
      <c r="J134" s="680">
        <v>1</v>
      </c>
      <c r="K134" s="679">
        <v>1</v>
      </c>
      <c r="L134" s="681">
        <v>1</v>
      </c>
      <c r="M134" s="678">
        <v>0</v>
      </c>
      <c r="N134" s="680">
        <v>1</v>
      </c>
      <c r="O134" s="680">
        <v>1</v>
      </c>
      <c r="P134" s="679">
        <v>1</v>
      </c>
      <c r="Q134" s="682" t="s">
        <v>10344</v>
      </c>
    </row>
    <row r="135" spans="1:17" ht="15.75" thickBot="1" x14ac:dyDescent="0.2">
      <c r="A135" s="1356"/>
      <c r="B135" s="1357"/>
      <c r="C135" s="1357"/>
      <c r="D135" s="1357"/>
      <c r="E135" s="1357"/>
      <c r="F135" s="1357"/>
      <c r="G135" s="678">
        <v>1</v>
      </c>
      <c r="H135" s="679">
        <v>0</v>
      </c>
      <c r="I135" s="678">
        <v>1</v>
      </c>
      <c r="J135" s="680">
        <v>1</v>
      </c>
      <c r="K135" s="679">
        <v>1</v>
      </c>
      <c r="L135" s="681">
        <v>1</v>
      </c>
      <c r="M135" s="678">
        <v>0</v>
      </c>
      <c r="N135" s="680">
        <v>1</v>
      </c>
      <c r="O135" s="680">
        <v>1</v>
      </c>
      <c r="P135" s="679">
        <v>1</v>
      </c>
      <c r="Q135" s="682" t="s">
        <v>10351</v>
      </c>
    </row>
    <row r="136" spans="1:17" ht="15.75" thickBot="1" x14ac:dyDescent="0.2">
      <c r="A136" s="1358"/>
      <c r="B136" s="1359"/>
      <c r="C136" s="1359"/>
      <c r="D136" s="1359"/>
      <c r="E136" s="1359"/>
      <c r="F136" s="1359"/>
      <c r="G136" s="683">
        <v>1</v>
      </c>
      <c r="H136" s="684">
        <v>1</v>
      </c>
      <c r="I136" s="683">
        <v>1</v>
      </c>
      <c r="J136" s="685">
        <v>1</v>
      </c>
      <c r="K136" s="684">
        <v>1</v>
      </c>
      <c r="L136" s="681">
        <v>1</v>
      </c>
      <c r="M136" s="683">
        <v>0</v>
      </c>
      <c r="N136" s="685">
        <v>1</v>
      </c>
      <c r="O136" s="685">
        <v>1</v>
      </c>
      <c r="P136" s="684">
        <v>1</v>
      </c>
      <c r="Q136" s="682" t="s">
        <v>10330</v>
      </c>
    </row>
    <row r="137" spans="1:17" ht="15.75" thickBot="1" x14ac:dyDescent="0.2">
      <c r="A137" s="681">
        <v>1</v>
      </c>
      <c r="B137" s="678">
        <v>0</v>
      </c>
      <c r="C137" s="680">
        <v>0</v>
      </c>
      <c r="D137" s="680">
        <v>0</v>
      </c>
      <c r="E137" s="680">
        <v>0</v>
      </c>
      <c r="F137" s="679">
        <v>0</v>
      </c>
      <c r="G137" s="678">
        <v>0</v>
      </c>
      <c r="H137" s="680">
        <v>0</v>
      </c>
      <c r="I137" s="680">
        <v>0</v>
      </c>
      <c r="J137" s="680">
        <v>0</v>
      </c>
      <c r="K137" s="679">
        <v>0</v>
      </c>
      <c r="L137" s="680">
        <v>0</v>
      </c>
      <c r="M137" s="680">
        <v>0</v>
      </c>
      <c r="N137" s="680">
        <v>0</v>
      </c>
      <c r="O137" s="680">
        <v>0</v>
      </c>
      <c r="P137" s="679">
        <v>0</v>
      </c>
      <c r="Q137" s="682" t="s">
        <v>10346</v>
      </c>
    </row>
    <row r="138" spans="1:17" ht="15.75" thickBot="1" x14ac:dyDescent="0.2">
      <c r="A138" s="681">
        <v>0</v>
      </c>
      <c r="B138" s="678">
        <v>0</v>
      </c>
      <c r="C138" s="680">
        <v>0</v>
      </c>
      <c r="D138" s="680">
        <v>0</v>
      </c>
      <c r="E138" s="680">
        <v>0</v>
      </c>
      <c r="F138" s="679">
        <v>0</v>
      </c>
      <c r="G138" s="678">
        <v>0</v>
      </c>
      <c r="H138" s="680">
        <v>0</v>
      </c>
      <c r="I138" s="680">
        <v>0</v>
      </c>
      <c r="J138" s="680">
        <v>0</v>
      </c>
      <c r="K138" s="679">
        <v>0</v>
      </c>
      <c r="L138" s="680">
        <v>0</v>
      </c>
      <c r="M138" s="680">
        <v>0</v>
      </c>
      <c r="N138" s="680">
        <v>0</v>
      </c>
      <c r="O138" s="680">
        <v>0</v>
      </c>
      <c r="P138" s="679">
        <v>0</v>
      </c>
      <c r="Q138" s="682" t="s">
        <v>10311</v>
      </c>
    </row>
    <row r="139" spans="1:17" ht="15.75" thickBot="1" x14ac:dyDescent="0.2">
      <c r="A139" s="681">
        <v>0</v>
      </c>
      <c r="B139" s="678">
        <v>0</v>
      </c>
      <c r="C139" s="680">
        <v>0</v>
      </c>
      <c r="D139" s="680">
        <v>0</v>
      </c>
      <c r="E139" s="680">
        <v>0</v>
      </c>
      <c r="F139" s="679">
        <v>0</v>
      </c>
      <c r="G139" s="678">
        <v>0</v>
      </c>
      <c r="H139" s="680">
        <v>0</v>
      </c>
      <c r="I139" s="680">
        <v>0</v>
      </c>
      <c r="J139" s="680">
        <v>0</v>
      </c>
      <c r="K139" s="679">
        <v>0</v>
      </c>
      <c r="L139" s="680">
        <v>0</v>
      </c>
      <c r="M139" s="680">
        <v>0</v>
      </c>
      <c r="N139" s="680">
        <v>0</v>
      </c>
      <c r="O139" s="680">
        <v>0</v>
      </c>
      <c r="P139" s="679">
        <v>0</v>
      </c>
      <c r="Q139" s="682" t="s">
        <v>10332</v>
      </c>
    </row>
    <row r="140" spans="1:17" ht="15.75" thickBot="1" x14ac:dyDescent="0.2">
      <c r="A140" s="681">
        <v>0</v>
      </c>
      <c r="B140" s="678">
        <v>0</v>
      </c>
      <c r="C140" s="680">
        <v>0</v>
      </c>
      <c r="D140" s="680">
        <v>0</v>
      </c>
      <c r="E140" s="680">
        <v>0</v>
      </c>
      <c r="F140" s="679">
        <v>0</v>
      </c>
      <c r="G140" s="678">
        <v>0</v>
      </c>
      <c r="H140" s="680">
        <v>0</v>
      </c>
      <c r="I140" s="680">
        <v>0</v>
      </c>
      <c r="J140" s="680">
        <v>0</v>
      </c>
      <c r="K140" s="679">
        <v>0</v>
      </c>
      <c r="L140" s="680">
        <v>0</v>
      </c>
      <c r="M140" s="680">
        <v>0</v>
      </c>
      <c r="N140" s="680">
        <v>0</v>
      </c>
      <c r="O140" s="680">
        <v>0</v>
      </c>
      <c r="P140" s="679">
        <v>0</v>
      </c>
      <c r="Q140" s="682" t="s">
        <v>10362</v>
      </c>
    </row>
    <row r="141" spans="1:17" ht="15.75" thickBot="1" x14ac:dyDescent="0.2">
      <c r="A141" s="678">
        <v>0</v>
      </c>
      <c r="B141" s="680">
        <v>0</v>
      </c>
      <c r="C141" s="680">
        <v>0</v>
      </c>
      <c r="D141" s="680">
        <v>0</v>
      </c>
      <c r="E141" s="680">
        <v>0</v>
      </c>
      <c r="F141" s="680">
        <v>0</v>
      </c>
      <c r="G141" s="680">
        <v>0</v>
      </c>
      <c r="H141" s="679">
        <v>0</v>
      </c>
      <c r="I141" s="678">
        <v>0</v>
      </c>
      <c r="J141" s="680">
        <v>0</v>
      </c>
      <c r="K141" s="681">
        <v>0</v>
      </c>
      <c r="L141" s="674">
        <v>0</v>
      </c>
      <c r="M141" s="678">
        <v>1</v>
      </c>
      <c r="N141" s="679">
        <v>0</v>
      </c>
      <c r="O141" s="681">
        <v>1</v>
      </c>
      <c r="P141" s="681">
        <v>0</v>
      </c>
      <c r="Q141" s="686" t="s">
        <v>10314</v>
      </c>
    </row>
    <row r="144" spans="1:17" ht="14.25" thickBot="1" x14ac:dyDescent="0.2"/>
    <row r="145" spans="1:17" ht="15" x14ac:dyDescent="0.15">
      <c r="A145" s="1360" t="s">
        <v>10246</v>
      </c>
      <c r="B145" s="1361"/>
      <c r="C145" s="1361" t="s">
        <v>10363</v>
      </c>
      <c r="D145" s="1361"/>
      <c r="E145" s="1361"/>
      <c r="F145" s="1361"/>
      <c r="G145" s="1361"/>
      <c r="H145" s="1361"/>
      <c r="I145" s="1361"/>
      <c r="J145" s="1361"/>
      <c r="K145" s="1361"/>
      <c r="L145" s="1361"/>
      <c r="M145" s="1361"/>
      <c r="N145" s="1366"/>
      <c r="O145" s="651"/>
      <c r="P145" s="651"/>
      <c r="Q145" s="652"/>
    </row>
    <row r="146" spans="1:17" ht="30" x14ac:dyDescent="0.15">
      <c r="A146" s="1362"/>
      <c r="B146" s="1363"/>
      <c r="C146" s="654" t="s">
        <v>10248</v>
      </c>
      <c r="D146" s="654" t="s">
        <v>10249</v>
      </c>
      <c r="E146" s="654" t="s">
        <v>10250</v>
      </c>
      <c r="F146" s="654" t="s">
        <v>10251</v>
      </c>
      <c r="G146" s="654" t="s">
        <v>10252</v>
      </c>
      <c r="H146" s="654" t="s">
        <v>10253</v>
      </c>
      <c r="I146" s="654" t="s">
        <v>10254</v>
      </c>
      <c r="J146" s="654" t="s">
        <v>10255</v>
      </c>
      <c r="K146" s="655" t="s">
        <v>10256</v>
      </c>
      <c r="L146" s="655" t="s">
        <v>10257</v>
      </c>
      <c r="M146" s="655" t="s">
        <v>10258</v>
      </c>
      <c r="N146" s="656" t="s">
        <v>10259</v>
      </c>
      <c r="O146" s="657"/>
      <c r="P146" s="657"/>
      <c r="Q146" s="658"/>
    </row>
    <row r="147" spans="1:17" ht="15" x14ac:dyDescent="0.15">
      <c r="A147" s="1362"/>
      <c r="B147" s="1363"/>
      <c r="C147" s="659">
        <v>7</v>
      </c>
      <c r="D147" s="659">
        <v>7</v>
      </c>
      <c r="E147" s="659">
        <v>7</v>
      </c>
      <c r="F147" s="659">
        <v>7</v>
      </c>
      <c r="G147" s="790">
        <v>1</v>
      </c>
      <c r="H147" s="790">
        <v>1</v>
      </c>
      <c r="I147" s="790">
        <v>1</v>
      </c>
      <c r="J147" s="790">
        <v>1</v>
      </c>
      <c r="K147" s="659">
        <v>7</v>
      </c>
      <c r="L147" s="659">
        <v>7</v>
      </c>
      <c r="M147" s="659">
        <v>7</v>
      </c>
      <c r="N147" s="660">
        <v>7</v>
      </c>
      <c r="O147" s="657"/>
      <c r="P147" s="657"/>
      <c r="Q147" s="658"/>
    </row>
    <row r="148" spans="1:17" ht="30" x14ac:dyDescent="0.15">
      <c r="A148" s="1362"/>
      <c r="B148" s="1363"/>
      <c r="C148" s="654" t="s">
        <v>10260</v>
      </c>
      <c r="D148" s="654" t="s">
        <v>10261</v>
      </c>
      <c r="E148" s="654" t="s">
        <v>10262</v>
      </c>
      <c r="F148" s="654" t="s">
        <v>10263</v>
      </c>
      <c r="G148" s="655" t="s">
        <v>10264</v>
      </c>
      <c r="H148" s="655" t="s">
        <v>10265</v>
      </c>
      <c r="I148" s="655" t="s">
        <v>252</v>
      </c>
      <c r="J148" s="655" t="s">
        <v>253</v>
      </c>
      <c r="K148" s="655" t="s">
        <v>10266</v>
      </c>
      <c r="L148" s="655" t="s">
        <v>10267</v>
      </c>
      <c r="M148" s="655" t="s">
        <v>10268</v>
      </c>
      <c r="N148" s="656" t="s">
        <v>10269</v>
      </c>
      <c r="O148" s="657"/>
      <c r="P148" s="657"/>
      <c r="Q148" s="658"/>
    </row>
    <row r="149" spans="1:17" ht="15" x14ac:dyDescent="0.15">
      <c r="A149" s="1362"/>
      <c r="B149" s="1363"/>
      <c r="C149" s="790">
        <v>0</v>
      </c>
      <c r="D149" s="790">
        <v>1</v>
      </c>
      <c r="E149" s="790">
        <v>2</v>
      </c>
      <c r="F149" s="790">
        <v>3</v>
      </c>
      <c r="G149" s="659">
        <v>4</v>
      </c>
      <c r="H149" s="659">
        <v>6</v>
      </c>
      <c r="I149" s="790">
        <v>0</v>
      </c>
      <c r="J149" s="790">
        <v>0</v>
      </c>
      <c r="K149" s="790">
        <v>0</v>
      </c>
      <c r="L149" s="790">
        <v>0</v>
      </c>
      <c r="M149" s="790">
        <v>0</v>
      </c>
      <c r="N149" s="791">
        <v>0</v>
      </c>
      <c r="O149" s="657"/>
      <c r="P149" s="657"/>
      <c r="Q149" s="658"/>
    </row>
    <row r="150" spans="1:17" ht="30" x14ac:dyDescent="0.15">
      <c r="A150" s="1362"/>
      <c r="B150" s="1363"/>
      <c r="C150" s="655" t="s">
        <v>10270</v>
      </c>
      <c r="D150" s="655" t="s">
        <v>10271</v>
      </c>
      <c r="E150" s="655" t="s">
        <v>10272</v>
      </c>
      <c r="F150" s="655" t="s">
        <v>10273</v>
      </c>
      <c r="G150" s="655" t="s">
        <v>10274</v>
      </c>
      <c r="H150" s="655" t="s">
        <v>10275</v>
      </c>
      <c r="I150" s="654" t="s">
        <v>10276</v>
      </c>
      <c r="J150" s="654" t="s">
        <v>10277</v>
      </c>
      <c r="K150" s="654" t="s">
        <v>10278</v>
      </c>
      <c r="L150" s="654" t="s">
        <v>10279</v>
      </c>
      <c r="M150" s="655" t="s">
        <v>10280</v>
      </c>
      <c r="N150" s="656" t="s">
        <v>10281</v>
      </c>
      <c r="O150" s="657"/>
      <c r="P150" s="657"/>
      <c r="Q150" s="658"/>
    </row>
    <row r="151" spans="1:17" ht="15" x14ac:dyDescent="0.15">
      <c r="A151" s="1362"/>
      <c r="B151" s="1363"/>
      <c r="C151" s="790">
        <v>0</v>
      </c>
      <c r="D151" s="790">
        <v>0</v>
      </c>
      <c r="E151" s="790">
        <v>0</v>
      </c>
      <c r="F151" s="790">
        <v>0</v>
      </c>
      <c r="G151" s="790">
        <v>0</v>
      </c>
      <c r="H151" s="790">
        <v>0</v>
      </c>
      <c r="I151" s="790">
        <v>1</v>
      </c>
      <c r="J151" s="790">
        <v>0</v>
      </c>
      <c r="K151" s="790">
        <v>0</v>
      </c>
      <c r="L151" s="790">
        <v>0</v>
      </c>
      <c r="M151" s="659">
        <v>0</v>
      </c>
      <c r="N151" s="791">
        <v>1</v>
      </c>
      <c r="O151" s="657"/>
      <c r="P151" s="657"/>
      <c r="Q151" s="658"/>
    </row>
    <row r="152" spans="1:17" ht="30" x14ac:dyDescent="0.15">
      <c r="A152" s="1362"/>
      <c r="B152" s="1363"/>
      <c r="C152" s="654" t="s">
        <v>10282</v>
      </c>
      <c r="D152" s="655" t="s">
        <v>10283</v>
      </c>
      <c r="E152" s="655" t="s">
        <v>10284</v>
      </c>
      <c r="F152" s="655" t="s">
        <v>10285</v>
      </c>
      <c r="G152" s="655" t="s">
        <v>10286</v>
      </c>
      <c r="H152" s="661" t="s">
        <v>10287</v>
      </c>
      <c r="I152" s="662" t="s">
        <v>10288</v>
      </c>
      <c r="J152" s="663"/>
      <c r="K152" s="663"/>
      <c r="L152" s="663"/>
      <c r="M152" s="663"/>
      <c r="N152" s="664"/>
      <c r="O152" s="657"/>
      <c r="P152" s="657"/>
      <c r="Q152" s="658"/>
    </row>
    <row r="153" spans="1:17" ht="15.75" thickBot="1" x14ac:dyDescent="0.2">
      <c r="A153" s="1364"/>
      <c r="B153" s="1365"/>
      <c r="C153" s="792">
        <v>2</v>
      </c>
      <c r="D153" s="665">
        <v>0</v>
      </c>
      <c r="E153" s="792">
        <v>0</v>
      </c>
      <c r="F153" s="792">
        <v>0</v>
      </c>
      <c r="G153" s="687">
        <v>0</v>
      </c>
      <c r="H153" s="666">
        <v>20490</v>
      </c>
      <c r="I153" s="666">
        <v>45045</v>
      </c>
      <c r="J153" s="667"/>
      <c r="K153" s="667"/>
      <c r="L153" s="667"/>
      <c r="M153" s="667"/>
      <c r="N153" s="668"/>
      <c r="O153" s="657"/>
      <c r="P153" s="657"/>
      <c r="Q153" s="658"/>
    </row>
    <row r="154" spans="1:17" ht="15.75" thickBot="1" x14ac:dyDescent="0.2">
      <c r="A154" s="669"/>
      <c r="B154" s="657"/>
      <c r="C154" s="657"/>
      <c r="D154" s="657"/>
      <c r="E154" s="657"/>
      <c r="F154" s="657"/>
      <c r="G154" s="657"/>
      <c r="H154" s="657"/>
      <c r="I154" s="657"/>
      <c r="J154" s="657"/>
      <c r="K154" s="657"/>
      <c r="L154" s="657"/>
      <c r="M154" s="657"/>
      <c r="N154" s="657"/>
      <c r="O154" s="657"/>
      <c r="Q154" s="658"/>
    </row>
    <row r="155" spans="1:17" ht="15" x14ac:dyDescent="0.15">
      <c r="A155" s="1360" t="s">
        <v>10364</v>
      </c>
      <c r="B155" s="1361"/>
      <c r="C155" s="1361"/>
      <c r="D155" s="1361"/>
      <c r="E155" s="1361"/>
      <c r="F155" s="1361"/>
      <c r="G155" s="1361"/>
      <c r="H155" s="1361"/>
      <c r="I155" s="1361"/>
      <c r="J155" s="1361"/>
      <c r="K155" s="1361"/>
      <c r="L155" s="1361"/>
      <c r="M155" s="1361"/>
      <c r="N155" s="1361"/>
      <c r="O155" s="1361"/>
      <c r="P155" s="1361"/>
      <c r="Q155" s="1366"/>
    </row>
    <row r="156" spans="1:17" ht="15.75" thickBot="1" x14ac:dyDescent="0.2">
      <c r="A156" s="670" t="s">
        <v>10317</v>
      </c>
      <c r="B156" s="671" t="s">
        <v>10365</v>
      </c>
      <c r="C156" s="671" t="s">
        <v>10366</v>
      </c>
      <c r="D156" s="671" t="s">
        <v>10318</v>
      </c>
      <c r="E156" s="671" t="s">
        <v>10319</v>
      </c>
      <c r="F156" s="671" t="s">
        <v>10295</v>
      </c>
      <c r="G156" s="671" t="s">
        <v>10339</v>
      </c>
      <c r="H156" s="671" t="s">
        <v>10340</v>
      </c>
      <c r="I156" s="671" t="s">
        <v>10298</v>
      </c>
      <c r="J156" s="671" t="s">
        <v>10341</v>
      </c>
      <c r="K156" s="671" t="s">
        <v>10300</v>
      </c>
      <c r="L156" s="671" t="s">
        <v>10342</v>
      </c>
      <c r="M156" s="671" t="s">
        <v>10343</v>
      </c>
      <c r="N156" s="671" t="s">
        <v>10325</v>
      </c>
      <c r="O156" s="671" t="s">
        <v>10304</v>
      </c>
      <c r="P156" s="671" t="s">
        <v>10327</v>
      </c>
      <c r="Q156" s="672"/>
    </row>
    <row r="157" spans="1:17" ht="15.75" thickBot="1" x14ac:dyDescent="0.2">
      <c r="A157" s="673">
        <v>1</v>
      </c>
      <c r="B157" s="674">
        <v>1</v>
      </c>
      <c r="C157" s="675">
        <v>0</v>
      </c>
      <c r="D157" s="673">
        <v>1</v>
      </c>
      <c r="E157" s="674">
        <v>0</v>
      </c>
      <c r="F157" s="675">
        <v>0</v>
      </c>
      <c r="G157" s="673">
        <v>0</v>
      </c>
      <c r="H157" s="675">
        <v>0</v>
      </c>
      <c r="I157" s="673">
        <v>1</v>
      </c>
      <c r="J157" s="674">
        <v>1</v>
      </c>
      <c r="K157" s="675">
        <v>1</v>
      </c>
      <c r="L157" s="676">
        <v>1</v>
      </c>
      <c r="M157" s="673">
        <v>0</v>
      </c>
      <c r="N157" s="674">
        <v>1</v>
      </c>
      <c r="O157" s="674">
        <v>1</v>
      </c>
      <c r="P157" s="675">
        <v>1</v>
      </c>
      <c r="Q157" s="677" t="s">
        <v>10367</v>
      </c>
    </row>
    <row r="158" spans="1:17" ht="15.75" thickBot="1" x14ac:dyDescent="0.2">
      <c r="A158" s="1354"/>
      <c r="B158" s="1355"/>
      <c r="C158" s="1355"/>
      <c r="D158" s="1355"/>
      <c r="E158" s="1355"/>
      <c r="F158" s="1355"/>
      <c r="G158" s="678">
        <v>0</v>
      </c>
      <c r="H158" s="679">
        <v>1</v>
      </c>
      <c r="I158" s="678">
        <v>1</v>
      </c>
      <c r="J158" s="680">
        <v>1</v>
      </c>
      <c r="K158" s="679">
        <v>1</v>
      </c>
      <c r="L158" s="681">
        <v>1</v>
      </c>
      <c r="M158" s="678">
        <v>0</v>
      </c>
      <c r="N158" s="680">
        <v>1</v>
      </c>
      <c r="O158" s="680">
        <v>1</v>
      </c>
      <c r="P158" s="679">
        <v>1</v>
      </c>
      <c r="Q158" s="682" t="s">
        <v>10344</v>
      </c>
    </row>
    <row r="159" spans="1:17" ht="15.75" thickBot="1" x14ac:dyDescent="0.2">
      <c r="A159" s="1356"/>
      <c r="B159" s="1357"/>
      <c r="C159" s="1357"/>
      <c r="D159" s="1357"/>
      <c r="E159" s="1357"/>
      <c r="F159" s="1357"/>
      <c r="G159" s="678">
        <v>1</v>
      </c>
      <c r="H159" s="679">
        <v>0</v>
      </c>
      <c r="I159" s="678">
        <v>1</v>
      </c>
      <c r="J159" s="680">
        <v>1</v>
      </c>
      <c r="K159" s="679">
        <v>1</v>
      </c>
      <c r="L159" s="681">
        <v>1</v>
      </c>
      <c r="M159" s="678">
        <v>0</v>
      </c>
      <c r="N159" s="680">
        <v>1</v>
      </c>
      <c r="O159" s="680">
        <v>1</v>
      </c>
      <c r="P159" s="679">
        <v>1</v>
      </c>
      <c r="Q159" s="682" t="s">
        <v>10351</v>
      </c>
    </row>
    <row r="160" spans="1:17" ht="15.75" thickBot="1" x14ac:dyDescent="0.2">
      <c r="A160" s="1358"/>
      <c r="B160" s="1359"/>
      <c r="C160" s="1359"/>
      <c r="D160" s="1359"/>
      <c r="E160" s="1359"/>
      <c r="F160" s="1359"/>
      <c r="G160" s="683">
        <v>1</v>
      </c>
      <c r="H160" s="684">
        <v>1</v>
      </c>
      <c r="I160" s="683">
        <v>1</v>
      </c>
      <c r="J160" s="685">
        <v>1</v>
      </c>
      <c r="K160" s="684">
        <v>1</v>
      </c>
      <c r="L160" s="681">
        <v>1</v>
      </c>
      <c r="M160" s="683">
        <v>0</v>
      </c>
      <c r="N160" s="685">
        <v>1</v>
      </c>
      <c r="O160" s="685">
        <v>1</v>
      </c>
      <c r="P160" s="684">
        <v>1</v>
      </c>
      <c r="Q160" s="682" t="s">
        <v>10330</v>
      </c>
    </row>
    <row r="161" spans="1:17" ht="15.75" thickBot="1" x14ac:dyDescent="0.2">
      <c r="A161" s="681">
        <v>1</v>
      </c>
      <c r="B161" s="678">
        <v>0</v>
      </c>
      <c r="C161" s="680">
        <v>0</v>
      </c>
      <c r="D161" s="680">
        <v>0</v>
      </c>
      <c r="E161" s="680">
        <v>0</v>
      </c>
      <c r="F161" s="679">
        <v>0</v>
      </c>
      <c r="G161" s="678">
        <v>0</v>
      </c>
      <c r="H161" s="680">
        <v>0</v>
      </c>
      <c r="I161" s="680">
        <v>0</v>
      </c>
      <c r="J161" s="680">
        <v>0</v>
      </c>
      <c r="K161" s="679">
        <v>0</v>
      </c>
      <c r="L161" s="680">
        <v>0</v>
      </c>
      <c r="M161" s="680">
        <v>0</v>
      </c>
      <c r="N161" s="680">
        <v>0</v>
      </c>
      <c r="O161" s="680">
        <v>0</v>
      </c>
      <c r="P161" s="679">
        <v>0</v>
      </c>
      <c r="Q161" s="682" t="s">
        <v>10368</v>
      </c>
    </row>
    <row r="162" spans="1:17" ht="15.75" thickBot="1" x14ac:dyDescent="0.2">
      <c r="A162" s="681">
        <v>0</v>
      </c>
      <c r="B162" s="678">
        <v>0</v>
      </c>
      <c r="C162" s="680">
        <v>0</v>
      </c>
      <c r="D162" s="680">
        <v>0</v>
      </c>
      <c r="E162" s="680">
        <v>0</v>
      </c>
      <c r="F162" s="679">
        <v>0</v>
      </c>
      <c r="G162" s="678">
        <v>0</v>
      </c>
      <c r="H162" s="680">
        <v>0</v>
      </c>
      <c r="I162" s="680">
        <v>0</v>
      </c>
      <c r="J162" s="680">
        <v>0</v>
      </c>
      <c r="K162" s="679">
        <v>0</v>
      </c>
      <c r="L162" s="680">
        <v>0</v>
      </c>
      <c r="M162" s="680">
        <v>0</v>
      </c>
      <c r="N162" s="680">
        <v>0</v>
      </c>
      <c r="O162" s="680">
        <v>0</v>
      </c>
      <c r="P162" s="679">
        <v>0</v>
      </c>
      <c r="Q162" s="682" t="s">
        <v>10311</v>
      </c>
    </row>
    <row r="163" spans="1:17" ht="15.75" thickBot="1" x14ac:dyDescent="0.2">
      <c r="A163" s="681">
        <v>0</v>
      </c>
      <c r="B163" s="678">
        <v>0</v>
      </c>
      <c r="C163" s="680">
        <v>0</v>
      </c>
      <c r="D163" s="680">
        <v>0</v>
      </c>
      <c r="E163" s="680">
        <v>0</v>
      </c>
      <c r="F163" s="679">
        <v>0</v>
      </c>
      <c r="G163" s="678">
        <v>0</v>
      </c>
      <c r="H163" s="680">
        <v>0</v>
      </c>
      <c r="I163" s="680">
        <v>0</v>
      </c>
      <c r="J163" s="680">
        <v>0</v>
      </c>
      <c r="K163" s="679">
        <v>0</v>
      </c>
      <c r="L163" s="680">
        <v>0</v>
      </c>
      <c r="M163" s="680">
        <v>0</v>
      </c>
      <c r="N163" s="680">
        <v>0</v>
      </c>
      <c r="O163" s="680">
        <v>0</v>
      </c>
      <c r="P163" s="679">
        <v>0</v>
      </c>
      <c r="Q163" s="682" t="s">
        <v>10332</v>
      </c>
    </row>
    <row r="164" spans="1:17" ht="15.75" thickBot="1" x14ac:dyDescent="0.2">
      <c r="A164" s="681">
        <v>0</v>
      </c>
      <c r="B164" s="678">
        <v>0</v>
      </c>
      <c r="C164" s="680">
        <v>0</v>
      </c>
      <c r="D164" s="680">
        <v>0</v>
      </c>
      <c r="E164" s="680">
        <v>0</v>
      </c>
      <c r="F164" s="679">
        <v>0</v>
      </c>
      <c r="G164" s="678">
        <v>0</v>
      </c>
      <c r="H164" s="680">
        <v>0</v>
      </c>
      <c r="I164" s="680">
        <v>0</v>
      </c>
      <c r="J164" s="680">
        <v>0</v>
      </c>
      <c r="K164" s="679">
        <v>0</v>
      </c>
      <c r="L164" s="680">
        <v>0</v>
      </c>
      <c r="M164" s="680">
        <v>0</v>
      </c>
      <c r="N164" s="680">
        <v>0</v>
      </c>
      <c r="O164" s="680">
        <v>0</v>
      </c>
      <c r="P164" s="679">
        <v>0</v>
      </c>
      <c r="Q164" s="682" t="s">
        <v>10347</v>
      </c>
    </row>
    <row r="165" spans="1:17" ht="15.75" thickBot="1" x14ac:dyDescent="0.2">
      <c r="A165" s="678">
        <v>0</v>
      </c>
      <c r="B165" s="680">
        <v>0</v>
      </c>
      <c r="C165" s="680">
        <v>0</v>
      </c>
      <c r="D165" s="680">
        <v>0</v>
      </c>
      <c r="E165" s="680">
        <v>0</v>
      </c>
      <c r="F165" s="680">
        <v>0</v>
      </c>
      <c r="G165" s="680">
        <v>0</v>
      </c>
      <c r="H165" s="679">
        <v>0</v>
      </c>
      <c r="I165" s="678">
        <v>0</v>
      </c>
      <c r="J165" s="680">
        <v>0</v>
      </c>
      <c r="K165" s="681">
        <v>0</v>
      </c>
      <c r="L165" s="674">
        <v>0</v>
      </c>
      <c r="M165" s="678">
        <v>1</v>
      </c>
      <c r="N165" s="679">
        <v>0</v>
      </c>
      <c r="O165" s="681">
        <v>1</v>
      </c>
      <c r="P165" s="681">
        <v>0</v>
      </c>
      <c r="Q165" s="686" t="s">
        <v>10369</v>
      </c>
    </row>
    <row r="168" spans="1:17" ht="14.25" thickBot="1" x14ac:dyDescent="0.2"/>
    <row r="169" spans="1:17" ht="15" x14ac:dyDescent="0.15">
      <c r="A169" s="1360" t="s">
        <v>10246</v>
      </c>
      <c r="B169" s="1361"/>
      <c r="C169" s="1361" t="s">
        <v>10370</v>
      </c>
      <c r="D169" s="1361"/>
      <c r="E169" s="1361"/>
      <c r="F169" s="1361"/>
      <c r="G169" s="1361"/>
      <c r="H169" s="1361"/>
      <c r="I169" s="1361"/>
      <c r="J169" s="1361"/>
      <c r="K169" s="1361"/>
      <c r="L169" s="1361"/>
      <c r="M169" s="1361"/>
      <c r="N169" s="1366"/>
      <c r="O169" s="651"/>
      <c r="P169" s="651"/>
      <c r="Q169" s="652"/>
    </row>
    <row r="170" spans="1:17" ht="30" x14ac:dyDescent="0.15">
      <c r="A170" s="1362"/>
      <c r="B170" s="1363"/>
      <c r="C170" s="654" t="s">
        <v>10248</v>
      </c>
      <c r="D170" s="654" t="s">
        <v>10249</v>
      </c>
      <c r="E170" s="654" t="s">
        <v>10250</v>
      </c>
      <c r="F170" s="654" t="s">
        <v>10251</v>
      </c>
      <c r="G170" s="654" t="s">
        <v>10252</v>
      </c>
      <c r="H170" s="654" t="s">
        <v>10253</v>
      </c>
      <c r="I170" s="654" t="s">
        <v>10254</v>
      </c>
      <c r="J170" s="654" t="s">
        <v>10255</v>
      </c>
      <c r="K170" s="655" t="s">
        <v>10256</v>
      </c>
      <c r="L170" s="655" t="s">
        <v>10257</v>
      </c>
      <c r="M170" s="655" t="s">
        <v>10258</v>
      </c>
      <c r="N170" s="656" t="s">
        <v>10259</v>
      </c>
      <c r="O170" s="657"/>
      <c r="P170" s="657"/>
      <c r="Q170" s="658"/>
    </row>
    <row r="171" spans="1:17" ht="15" x14ac:dyDescent="0.15">
      <c r="A171" s="1362"/>
      <c r="B171" s="1363"/>
      <c r="C171" s="659">
        <v>7</v>
      </c>
      <c r="D171" s="659">
        <v>7</v>
      </c>
      <c r="E171" s="659">
        <v>7</v>
      </c>
      <c r="F171" s="659">
        <v>7</v>
      </c>
      <c r="G171" s="790">
        <v>1</v>
      </c>
      <c r="H171" s="790">
        <v>1</v>
      </c>
      <c r="I171" s="790">
        <v>1</v>
      </c>
      <c r="J171" s="790">
        <v>1</v>
      </c>
      <c r="K171" s="659">
        <v>7</v>
      </c>
      <c r="L171" s="659">
        <v>7</v>
      </c>
      <c r="M171" s="659">
        <v>7</v>
      </c>
      <c r="N171" s="660">
        <v>7</v>
      </c>
      <c r="O171" s="657"/>
      <c r="P171" s="657"/>
      <c r="Q171" s="658"/>
    </row>
    <row r="172" spans="1:17" ht="30" x14ac:dyDescent="0.15">
      <c r="A172" s="1362"/>
      <c r="B172" s="1363"/>
      <c r="C172" s="654" t="s">
        <v>10260</v>
      </c>
      <c r="D172" s="654" t="s">
        <v>10261</v>
      </c>
      <c r="E172" s="654" t="s">
        <v>10262</v>
      </c>
      <c r="F172" s="654" t="s">
        <v>10263</v>
      </c>
      <c r="G172" s="655" t="s">
        <v>10264</v>
      </c>
      <c r="H172" s="655" t="s">
        <v>10265</v>
      </c>
      <c r="I172" s="655" t="s">
        <v>252</v>
      </c>
      <c r="J172" s="655" t="s">
        <v>253</v>
      </c>
      <c r="K172" s="655" t="s">
        <v>10266</v>
      </c>
      <c r="L172" s="655" t="s">
        <v>10267</v>
      </c>
      <c r="M172" s="655" t="s">
        <v>10268</v>
      </c>
      <c r="N172" s="656" t="s">
        <v>10269</v>
      </c>
      <c r="O172" s="657"/>
      <c r="P172" s="657"/>
      <c r="Q172" s="658"/>
    </row>
    <row r="173" spans="1:17" ht="15" x14ac:dyDescent="0.15">
      <c r="A173" s="1362"/>
      <c r="B173" s="1363"/>
      <c r="C173" s="790">
        <v>0</v>
      </c>
      <c r="D173" s="790">
        <v>1</v>
      </c>
      <c r="E173" s="790">
        <v>2</v>
      </c>
      <c r="F173" s="790">
        <v>3</v>
      </c>
      <c r="G173" s="659">
        <v>4</v>
      </c>
      <c r="H173" s="659">
        <v>6</v>
      </c>
      <c r="I173" s="790">
        <v>0</v>
      </c>
      <c r="J173" s="790">
        <v>0</v>
      </c>
      <c r="K173" s="790">
        <v>0</v>
      </c>
      <c r="L173" s="790">
        <v>0</v>
      </c>
      <c r="M173" s="790">
        <v>0</v>
      </c>
      <c r="N173" s="791">
        <v>0</v>
      </c>
      <c r="O173" s="657"/>
      <c r="P173" s="657"/>
      <c r="Q173" s="658"/>
    </row>
    <row r="174" spans="1:17" ht="30" x14ac:dyDescent="0.15">
      <c r="A174" s="1362"/>
      <c r="B174" s="1363"/>
      <c r="C174" s="655" t="s">
        <v>10270</v>
      </c>
      <c r="D174" s="655" t="s">
        <v>10271</v>
      </c>
      <c r="E174" s="655" t="s">
        <v>10272</v>
      </c>
      <c r="F174" s="655" t="s">
        <v>10273</v>
      </c>
      <c r="G174" s="655" t="s">
        <v>10274</v>
      </c>
      <c r="H174" s="655" t="s">
        <v>10275</v>
      </c>
      <c r="I174" s="654" t="s">
        <v>10276</v>
      </c>
      <c r="J174" s="654" t="s">
        <v>10277</v>
      </c>
      <c r="K174" s="654" t="s">
        <v>10278</v>
      </c>
      <c r="L174" s="654" t="s">
        <v>10279</v>
      </c>
      <c r="M174" s="655" t="s">
        <v>10280</v>
      </c>
      <c r="N174" s="656" t="s">
        <v>10281</v>
      </c>
      <c r="O174" s="657"/>
      <c r="P174" s="657"/>
      <c r="Q174" s="658"/>
    </row>
    <row r="175" spans="1:17" ht="15" x14ac:dyDescent="0.15">
      <c r="A175" s="1362"/>
      <c r="B175" s="1363"/>
      <c r="C175" s="790">
        <v>0</v>
      </c>
      <c r="D175" s="790">
        <v>0</v>
      </c>
      <c r="E175" s="790">
        <v>0</v>
      </c>
      <c r="F175" s="790">
        <v>0</v>
      </c>
      <c r="G175" s="790">
        <v>0</v>
      </c>
      <c r="H175" s="790">
        <v>0</v>
      </c>
      <c r="I175" s="790">
        <v>1</v>
      </c>
      <c r="J175" s="790">
        <v>0</v>
      </c>
      <c r="K175" s="790">
        <v>0</v>
      </c>
      <c r="L175" s="790">
        <v>0</v>
      </c>
      <c r="M175" s="659">
        <v>0</v>
      </c>
      <c r="N175" s="791">
        <v>1</v>
      </c>
      <c r="O175" s="657"/>
      <c r="P175" s="657"/>
      <c r="Q175" s="658"/>
    </row>
    <row r="176" spans="1:17" ht="30" x14ac:dyDescent="0.15">
      <c r="A176" s="1362"/>
      <c r="B176" s="1363"/>
      <c r="C176" s="654" t="s">
        <v>10282</v>
      </c>
      <c r="D176" s="655" t="s">
        <v>10283</v>
      </c>
      <c r="E176" s="655" t="s">
        <v>10284</v>
      </c>
      <c r="F176" s="655" t="s">
        <v>10285</v>
      </c>
      <c r="G176" s="655" t="s">
        <v>10286</v>
      </c>
      <c r="H176" s="661" t="s">
        <v>10287</v>
      </c>
      <c r="I176" s="662" t="s">
        <v>10288</v>
      </c>
      <c r="J176" s="663"/>
      <c r="K176" s="663"/>
      <c r="L176" s="663"/>
      <c r="M176" s="663"/>
      <c r="N176" s="664"/>
      <c r="O176" s="657"/>
      <c r="P176" s="657"/>
      <c r="Q176" s="658"/>
    </row>
    <row r="177" spans="1:17" ht="15.75" thickBot="1" x14ac:dyDescent="0.2">
      <c r="A177" s="1364"/>
      <c r="B177" s="1365"/>
      <c r="C177" s="792">
        <v>2</v>
      </c>
      <c r="D177" s="665">
        <v>0</v>
      </c>
      <c r="E177" s="792">
        <v>0</v>
      </c>
      <c r="F177" s="792">
        <v>0</v>
      </c>
      <c r="G177" s="687">
        <v>0</v>
      </c>
      <c r="H177" s="666">
        <v>20490</v>
      </c>
      <c r="I177" s="666">
        <v>45045</v>
      </c>
      <c r="J177" s="667"/>
      <c r="K177" s="667"/>
      <c r="L177" s="667"/>
      <c r="M177" s="667"/>
      <c r="N177" s="668"/>
      <c r="O177" s="657"/>
      <c r="P177" s="657"/>
      <c r="Q177" s="658"/>
    </row>
    <row r="178" spans="1:17" ht="15.75" thickBot="1" x14ac:dyDescent="0.2">
      <c r="A178" s="669"/>
      <c r="B178" s="657"/>
      <c r="C178" s="657"/>
      <c r="D178" s="657"/>
      <c r="E178" s="657"/>
      <c r="F178" s="657"/>
      <c r="G178" s="657"/>
      <c r="H178" s="657"/>
      <c r="I178" s="657"/>
      <c r="J178" s="657"/>
      <c r="K178" s="657"/>
      <c r="L178" s="657"/>
      <c r="M178" s="657"/>
      <c r="N178" s="657"/>
      <c r="O178" s="657"/>
      <c r="Q178" s="658"/>
    </row>
    <row r="179" spans="1:17" ht="15" x14ac:dyDescent="0.15">
      <c r="A179" s="1360" t="s">
        <v>10371</v>
      </c>
      <c r="B179" s="1361"/>
      <c r="C179" s="1361"/>
      <c r="D179" s="1361"/>
      <c r="E179" s="1361"/>
      <c r="F179" s="1361"/>
      <c r="G179" s="1361"/>
      <c r="H179" s="1361"/>
      <c r="I179" s="1361"/>
      <c r="J179" s="1361"/>
      <c r="K179" s="1361"/>
      <c r="L179" s="1361"/>
      <c r="M179" s="1361"/>
      <c r="N179" s="1361"/>
      <c r="O179" s="1361"/>
      <c r="P179" s="1361"/>
      <c r="Q179" s="1366"/>
    </row>
    <row r="180" spans="1:17" ht="15.75" thickBot="1" x14ac:dyDescent="0.2">
      <c r="A180" s="670" t="s">
        <v>10317</v>
      </c>
      <c r="B180" s="671" t="s">
        <v>10336</v>
      </c>
      <c r="C180" s="671" t="s">
        <v>10292</v>
      </c>
      <c r="D180" s="671" t="s">
        <v>10318</v>
      </c>
      <c r="E180" s="671" t="s">
        <v>10319</v>
      </c>
      <c r="F180" s="671" t="s">
        <v>10295</v>
      </c>
      <c r="G180" s="671" t="s">
        <v>10339</v>
      </c>
      <c r="H180" s="671" t="s">
        <v>10340</v>
      </c>
      <c r="I180" s="671" t="s">
        <v>10298</v>
      </c>
      <c r="J180" s="671" t="s">
        <v>10341</v>
      </c>
      <c r="K180" s="671" t="s">
        <v>10300</v>
      </c>
      <c r="L180" s="671" t="s">
        <v>10342</v>
      </c>
      <c r="M180" s="671" t="s">
        <v>10361</v>
      </c>
      <c r="N180" s="671" t="s">
        <v>10325</v>
      </c>
      <c r="O180" s="671" t="s">
        <v>10304</v>
      </c>
      <c r="P180" s="671" t="s">
        <v>10327</v>
      </c>
      <c r="Q180" s="672"/>
    </row>
    <row r="181" spans="1:17" ht="15.75" thickBot="1" x14ac:dyDescent="0.2">
      <c r="A181" s="673">
        <v>1</v>
      </c>
      <c r="B181" s="674">
        <v>1</v>
      </c>
      <c r="C181" s="675">
        <v>0</v>
      </c>
      <c r="D181" s="673">
        <v>1</v>
      </c>
      <c r="E181" s="674">
        <v>0</v>
      </c>
      <c r="F181" s="675">
        <v>0</v>
      </c>
      <c r="G181" s="673">
        <v>0</v>
      </c>
      <c r="H181" s="675">
        <v>0</v>
      </c>
      <c r="I181" s="673">
        <v>1</v>
      </c>
      <c r="J181" s="674">
        <v>1</v>
      </c>
      <c r="K181" s="675">
        <v>1</v>
      </c>
      <c r="L181" s="676">
        <v>1</v>
      </c>
      <c r="M181" s="673">
        <v>0</v>
      </c>
      <c r="N181" s="674">
        <v>1</v>
      </c>
      <c r="O181" s="674">
        <v>1</v>
      </c>
      <c r="P181" s="675">
        <v>1</v>
      </c>
      <c r="Q181" s="677" t="s">
        <v>10306</v>
      </c>
    </row>
    <row r="182" spans="1:17" ht="15.75" thickBot="1" x14ac:dyDescent="0.2">
      <c r="A182" s="1354"/>
      <c r="B182" s="1355"/>
      <c r="C182" s="1355"/>
      <c r="D182" s="1355"/>
      <c r="E182" s="1355"/>
      <c r="F182" s="1355"/>
      <c r="G182" s="678">
        <v>0</v>
      </c>
      <c r="H182" s="679">
        <v>1</v>
      </c>
      <c r="I182" s="678">
        <v>1</v>
      </c>
      <c r="J182" s="680">
        <v>1</v>
      </c>
      <c r="K182" s="679">
        <v>1</v>
      </c>
      <c r="L182" s="681">
        <v>1</v>
      </c>
      <c r="M182" s="678">
        <v>0</v>
      </c>
      <c r="N182" s="680">
        <v>1</v>
      </c>
      <c r="O182" s="680">
        <v>1</v>
      </c>
      <c r="P182" s="679">
        <v>1</v>
      </c>
      <c r="Q182" s="682" t="s">
        <v>10344</v>
      </c>
    </row>
    <row r="183" spans="1:17" ht="15.75" thickBot="1" x14ac:dyDescent="0.2">
      <c r="A183" s="1356"/>
      <c r="B183" s="1357"/>
      <c r="C183" s="1357"/>
      <c r="D183" s="1357"/>
      <c r="E183" s="1357"/>
      <c r="F183" s="1357"/>
      <c r="G183" s="678">
        <v>1</v>
      </c>
      <c r="H183" s="679">
        <v>0</v>
      </c>
      <c r="I183" s="678">
        <v>1</v>
      </c>
      <c r="J183" s="680">
        <v>1</v>
      </c>
      <c r="K183" s="679">
        <v>1</v>
      </c>
      <c r="L183" s="681">
        <v>1</v>
      </c>
      <c r="M183" s="678">
        <v>0</v>
      </c>
      <c r="N183" s="680">
        <v>1</v>
      </c>
      <c r="O183" s="680">
        <v>1</v>
      </c>
      <c r="P183" s="679">
        <v>1</v>
      </c>
      <c r="Q183" s="682" t="s">
        <v>10351</v>
      </c>
    </row>
    <row r="184" spans="1:17" ht="15.75" thickBot="1" x14ac:dyDescent="0.2">
      <c r="A184" s="1358"/>
      <c r="B184" s="1359"/>
      <c r="C184" s="1359"/>
      <c r="D184" s="1359"/>
      <c r="E184" s="1359"/>
      <c r="F184" s="1359"/>
      <c r="G184" s="683">
        <v>1</v>
      </c>
      <c r="H184" s="684">
        <v>1</v>
      </c>
      <c r="I184" s="683">
        <v>1</v>
      </c>
      <c r="J184" s="685">
        <v>1</v>
      </c>
      <c r="K184" s="684">
        <v>1</v>
      </c>
      <c r="L184" s="681">
        <v>1</v>
      </c>
      <c r="M184" s="683">
        <v>0</v>
      </c>
      <c r="N184" s="685">
        <v>1</v>
      </c>
      <c r="O184" s="685">
        <v>1</v>
      </c>
      <c r="P184" s="684">
        <v>1</v>
      </c>
      <c r="Q184" s="682" t="s">
        <v>10330</v>
      </c>
    </row>
    <row r="185" spans="1:17" ht="15.75" thickBot="1" x14ac:dyDescent="0.2">
      <c r="A185" s="681">
        <v>1</v>
      </c>
      <c r="B185" s="678">
        <v>0</v>
      </c>
      <c r="C185" s="680">
        <v>0</v>
      </c>
      <c r="D185" s="680">
        <v>0</v>
      </c>
      <c r="E185" s="680">
        <v>0</v>
      </c>
      <c r="F185" s="679">
        <v>0</v>
      </c>
      <c r="G185" s="678">
        <v>0</v>
      </c>
      <c r="H185" s="680">
        <v>0</v>
      </c>
      <c r="I185" s="680">
        <v>0</v>
      </c>
      <c r="J185" s="680">
        <v>0</v>
      </c>
      <c r="K185" s="679">
        <v>0</v>
      </c>
      <c r="L185" s="680">
        <v>0</v>
      </c>
      <c r="M185" s="680">
        <v>0</v>
      </c>
      <c r="N185" s="680">
        <v>0</v>
      </c>
      <c r="O185" s="680">
        <v>0</v>
      </c>
      <c r="P185" s="679">
        <v>0</v>
      </c>
      <c r="Q185" s="682" t="s">
        <v>10346</v>
      </c>
    </row>
    <row r="186" spans="1:17" ht="15.75" thickBot="1" x14ac:dyDescent="0.2">
      <c r="A186" s="681">
        <v>0</v>
      </c>
      <c r="B186" s="678">
        <v>0</v>
      </c>
      <c r="C186" s="680">
        <v>0</v>
      </c>
      <c r="D186" s="680">
        <v>0</v>
      </c>
      <c r="E186" s="680">
        <v>0</v>
      </c>
      <c r="F186" s="679">
        <v>0</v>
      </c>
      <c r="G186" s="678">
        <v>0</v>
      </c>
      <c r="H186" s="680">
        <v>0</v>
      </c>
      <c r="I186" s="680">
        <v>0</v>
      </c>
      <c r="J186" s="680">
        <v>0</v>
      </c>
      <c r="K186" s="679">
        <v>0</v>
      </c>
      <c r="L186" s="680">
        <v>0</v>
      </c>
      <c r="M186" s="680">
        <v>0</v>
      </c>
      <c r="N186" s="680">
        <v>0</v>
      </c>
      <c r="O186" s="680">
        <v>0</v>
      </c>
      <c r="P186" s="679">
        <v>0</v>
      </c>
      <c r="Q186" s="682" t="s">
        <v>10311</v>
      </c>
    </row>
    <row r="187" spans="1:17" ht="15.75" thickBot="1" x14ac:dyDescent="0.2">
      <c r="A187" s="681">
        <v>0</v>
      </c>
      <c r="B187" s="678">
        <v>0</v>
      </c>
      <c r="C187" s="680">
        <v>0</v>
      </c>
      <c r="D187" s="680">
        <v>0</v>
      </c>
      <c r="E187" s="680">
        <v>0</v>
      </c>
      <c r="F187" s="679">
        <v>0</v>
      </c>
      <c r="G187" s="678">
        <v>0</v>
      </c>
      <c r="H187" s="680">
        <v>0</v>
      </c>
      <c r="I187" s="680">
        <v>0</v>
      </c>
      <c r="J187" s="680">
        <v>0</v>
      </c>
      <c r="K187" s="679">
        <v>0</v>
      </c>
      <c r="L187" s="680">
        <v>0</v>
      </c>
      <c r="M187" s="680">
        <v>0</v>
      </c>
      <c r="N187" s="680">
        <v>0</v>
      </c>
      <c r="O187" s="680">
        <v>0</v>
      </c>
      <c r="P187" s="679">
        <v>0</v>
      </c>
      <c r="Q187" s="682" t="s">
        <v>10372</v>
      </c>
    </row>
    <row r="188" spans="1:17" ht="15.75" thickBot="1" x14ac:dyDescent="0.2">
      <c r="A188" s="681">
        <v>0</v>
      </c>
      <c r="B188" s="678">
        <v>0</v>
      </c>
      <c r="C188" s="680">
        <v>0</v>
      </c>
      <c r="D188" s="680">
        <v>0</v>
      </c>
      <c r="E188" s="680">
        <v>0</v>
      </c>
      <c r="F188" s="679">
        <v>0</v>
      </c>
      <c r="G188" s="678">
        <v>0</v>
      </c>
      <c r="H188" s="680">
        <v>0</v>
      </c>
      <c r="I188" s="680">
        <v>0</v>
      </c>
      <c r="J188" s="680">
        <v>0</v>
      </c>
      <c r="K188" s="679">
        <v>0</v>
      </c>
      <c r="L188" s="680">
        <v>0</v>
      </c>
      <c r="M188" s="680">
        <v>0</v>
      </c>
      <c r="N188" s="680">
        <v>0</v>
      </c>
      <c r="O188" s="680">
        <v>0</v>
      </c>
      <c r="P188" s="679">
        <v>0</v>
      </c>
      <c r="Q188" s="682" t="s">
        <v>10347</v>
      </c>
    </row>
    <row r="189" spans="1:17" ht="15.75" thickBot="1" x14ac:dyDescent="0.2">
      <c r="A189" s="678">
        <v>0</v>
      </c>
      <c r="B189" s="680">
        <v>0</v>
      </c>
      <c r="C189" s="680">
        <v>0</v>
      </c>
      <c r="D189" s="680">
        <v>0</v>
      </c>
      <c r="E189" s="680">
        <v>0</v>
      </c>
      <c r="F189" s="680">
        <v>0</v>
      </c>
      <c r="G189" s="680">
        <v>0</v>
      </c>
      <c r="H189" s="679">
        <v>0</v>
      </c>
      <c r="I189" s="678">
        <v>0</v>
      </c>
      <c r="J189" s="680">
        <v>0</v>
      </c>
      <c r="K189" s="681">
        <v>0</v>
      </c>
      <c r="L189" s="674">
        <v>0</v>
      </c>
      <c r="M189" s="678">
        <v>1</v>
      </c>
      <c r="N189" s="679">
        <v>0</v>
      </c>
      <c r="O189" s="681">
        <v>1</v>
      </c>
      <c r="P189" s="681">
        <v>0</v>
      </c>
      <c r="Q189" s="686" t="s">
        <v>10314</v>
      </c>
    </row>
    <row r="192" spans="1:17" ht="14.25" thickBot="1" x14ac:dyDescent="0.2"/>
    <row r="193" spans="1:17" ht="15" x14ac:dyDescent="0.15">
      <c r="A193" s="1360" t="s">
        <v>10246</v>
      </c>
      <c r="B193" s="1361"/>
      <c r="C193" s="1361" t="s">
        <v>10373</v>
      </c>
      <c r="D193" s="1361"/>
      <c r="E193" s="1361"/>
      <c r="F193" s="1361"/>
      <c r="G193" s="1361"/>
      <c r="H193" s="1361"/>
      <c r="I193" s="1361"/>
      <c r="J193" s="1361"/>
      <c r="K193" s="1361"/>
      <c r="L193" s="1361"/>
      <c r="M193" s="1361"/>
      <c r="N193" s="1366"/>
      <c r="O193" s="651"/>
      <c r="P193" s="651"/>
      <c r="Q193" s="652"/>
    </row>
    <row r="194" spans="1:17" ht="30" x14ac:dyDescent="0.15">
      <c r="A194" s="1362"/>
      <c r="B194" s="1363"/>
      <c r="C194" s="654" t="s">
        <v>10248</v>
      </c>
      <c r="D194" s="654" t="s">
        <v>10249</v>
      </c>
      <c r="E194" s="654" t="s">
        <v>10250</v>
      </c>
      <c r="F194" s="654" t="s">
        <v>10251</v>
      </c>
      <c r="G194" s="654" t="s">
        <v>10252</v>
      </c>
      <c r="H194" s="654" t="s">
        <v>10253</v>
      </c>
      <c r="I194" s="654" t="s">
        <v>10254</v>
      </c>
      <c r="J194" s="654" t="s">
        <v>10255</v>
      </c>
      <c r="K194" s="655" t="s">
        <v>10256</v>
      </c>
      <c r="L194" s="655" t="s">
        <v>10257</v>
      </c>
      <c r="M194" s="655" t="s">
        <v>10258</v>
      </c>
      <c r="N194" s="656" t="s">
        <v>10259</v>
      </c>
      <c r="O194" s="657"/>
      <c r="P194" s="657"/>
      <c r="Q194" s="658"/>
    </row>
    <row r="195" spans="1:17" ht="15" x14ac:dyDescent="0.15">
      <c r="A195" s="1362"/>
      <c r="B195" s="1363"/>
      <c r="C195" s="659">
        <v>7</v>
      </c>
      <c r="D195" s="659">
        <v>7</v>
      </c>
      <c r="E195" s="659">
        <v>7</v>
      </c>
      <c r="F195" s="659">
        <v>7</v>
      </c>
      <c r="G195" s="790">
        <v>1</v>
      </c>
      <c r="H195" s="790">
        <v>1</v>
      </c>
      <c r="I195" s="790">
        <v>1</v>
      </c>
      <c r="J195" s="790">
        <v>1</v>
      </c>
      <c r="K195" s="659">
        <v>7</v>
      </c>
      <c r="L195" s="659">
        <v>7</v>
      </c>
      <c r="M195" s="659">
        <v>7</v>
      </c>
      <c r="N195" s="660">
        <v>7</v>
      </c>
      <c r="O195" s="657"/>
      <c r="P195" s="657"/>
      <c r="Q195" s="658"/>
    </row>
    <row r="196" spans="1:17" ht="30" x14ac:dyDescent="0.15">
      <c r="A196" s="1362"/>
      <c r="B196" s="1363"/>
      <c r="C196" s="654" t="s">
        <v>10260</v>
      </c>
      <c r="D196" s="654" t="s">
        <v>10261</v>
      </c>
      <c r="E196" s="654" t="s">
        <v>10262</v>
      </c>
      <c r="F196" s="654" t="s">
        <v>10263</v>
      </c>
      <c r="G196" s="655" t="s">
        <v>10264</v>
      </c>
      <c r="H196" s="655" t="s">
        <v>10265</v>
      </c>
      <c r="I196" s="655" t="s">
        <v>252</v>
      </c>
      <c r="J196" s="655" t="s">
        <v>253</v>
      </c>
      <c r="K196" s="655" t="s">
        <v>10266</v>
      </c>
      <c r="L196" s="655" t="s">
        <v>10267</v>
      </c>
      <c r="M196" s="655" t="s">
        <v>10268</v>
      </c>
      <c r="N196" s="656" t="s">
        <v>10269</v>
      </c>
      <c r="O196" s="657"/>
      <c r="P196" s="657"/>
      <c r="Q196" s="658"/>
    </row>
    <row r="197" spans="1:17" ht="15" x14ac:dyDescent="0.15">
      <c r="A197" s="1362"/>
      <c r="B197" s="1363"/>
      <c r="C197" s="790">
        <v>0</v>
      </c>
      <c r="D197" s="790">
        <v>1</v>
      </c>
      <c r="E197" s="790">
        <v>2</v>
      </c>
      <c r="F197" s="790">
        <v>3</v>
      </c>
      <c r="G197" s="659">
        <v>4</v>
      </c>
      <c r="H197" s="659">
        <v>6</v>
      </c>
      <c r="I197" s="790">
        <v>0</v>
      </c>
      <c r="J197" s="790">
        <v>0</v>
      </c>
      <c r="K197" s="790">
        <v>0</v>
      </c>
      <c r="L197" s="790">
        <v>0</v>
      </c>
      <c r="M197" s="790">
        <v>0</v>
      </c>
      <c r="N197" s="791">
        <v>0</v>
      </c>
      <c r="O197" s="657"/>
      <c r="P197" s="657"/>
      <c r="Q197" s="658"/>
    </row>
    <row r="198" spans="1:17" ht="30" x14ac:dyDescent="0.15">
      <c r="A198" s="1362"/>
      <c r="B198" s="1363"/>
      <c r="C198" s="655" t="s">
        <v>10270</v>
      </c>
      <c r="D198" s="655" t="s">
        <v>10271</v>
      </c>
      <c r="E198" s="655" t="s">
        <v>10272</v>
      </c>
      <c r="F198" s="655" t="s">
        <v>10273</v>
      </c>
      <c r="G198" s="655" t="s">
        <v>10274</v>
      </c>
      <c r="H198" s="655" t="s">
        <v>10275</v>
      </c>
      <c r="I198" s="654" t="s">
        <v>10276</v>
      </c>
      <c r="J198" s="654" t="s">
        <v>10277</v>
      </c>
      <c r="K198" s="654" t="s">
        <v>10278</v>
      </c>
      <c r="L198" s="654" t="s">
        <v>10279</v>
      </c>
      <c r="M198" s="655" t="s">
        <v>10280</v>
      </c>
      <c r="N198" s="656" t="s">
        <v>10281</v>
      </c>
      <c r="O198" s="657"/>
      <c r="P198" s="657"/>
      <c r="Q198" s="658"/>
    </row>
    <row r="199" spans="1:17" ht="15" x14ac:dyDescent="0.15">
      <c r="A199" s="1362"/>
      <c r="B199" s="1363"/>
      <c r="C199" s="790">
        <v>0</v>
      </c>
      <c r="D199" s="790">
        <v>0</v>
      </c>
      <c r="E199" s="790">
        <v>0</v>
      </c>
      <c r="F199" s="790">
        <v>0</v>
      </c>
      <c r="G199" s="790">
        <v>0</v>
      </c>
      <c r="H199" s="790">
        <v>0</v>
      </c>
      <c r="I199" s="790">
        <v>1</v>
      </c>
      <c r="J199" s="790">
        <v>0</v>
      </c>
      <c r="K199" s="790">
        <v>0</v>
      </c>
      <c r="L199" s="790">
        <v>0</v>
      </c>
      <c r="M199" s="659">
        <v>0</v>
      </c>
      <c r="N199" s="791">
        <v>1</v>
      </c>
      <c r="O199" s="657"/>
      <c r="P199" s="657"/>
      <c r="Q199" s="658"/>
    </row>
    <row r="200" spans="1:17" ht="30" x14ac:dyDescent="0.15">
      <c r="A200" s="1362"/>
      <c r="B200" s="1363"/>
      <c r="C200" s="654" t="s">
        <v>10282</v>
      </c>
      <c r="D200" s="655" t="s">
        <v>10283</v>
      </c>
      <c r="E200" s="655" t="s">
        <v>10284</v>
      </c>
      <c r="F200" s="655" t="s">
        <v>10285</v>
      </c>
      <c r="G200" s="655" t="s">
        <v>10286</v>
      </c>
      <c r="H200" s="661" t="s">
        <v>10287</v>
      </c>
      <c r="I200" s="662" t="s">
        <v>10288</v>
      </c>
      <c r="J200" s="663"/>
      <c r="K200" s="663"/>
      <c r="L200" s="663"/>
      <c r="M200" s="663"/>
      <c r="N200" s="664"/>
      <c r="O200" s="657"/>
      <c r="P200" s="657"/>
      <c r="Q200" s="658"/>
    </row>
    <row r="201" spans="1:17" ht="15.75" thickBot="1" x14ac:dyDescent="0.2">
      <c r="A201" s="1364"/>
      <c r="B201" s="1365"/>
      <c r="C201" s="792">
        <v>2</v>
      </c>
      <c r="D201" s="665">
        <v>0</v>
      </c>
      <c r="E201" s="792">
        <v>0</v>
      </c>
      <c r="F201" s="792">
        <v>0</v>
      </c>
      <c r="G201" s="687">
        <v>0</v>
      </c>
      <c r="H201" s="666">
        <v>20490</v>
      </c>
      <c r="I201" s="666">
        <v>45045</v>
      </c>
      <c r="J201" s="667"/>
      <c r="K201" s="667"/>
      <c r="L201" s="667"/>
      <c r="M201" s="667"/>
      <c r="N201" s="668"/>
      <c r="O201" s="657"/>
      <c r="P201" s="657"/>
      <c r="Q201" s="658"/>
    </row>
    <row r="202" spans="1:17" ht="15.75" thickBot="1" x14ac:dyDescent="0.2">
      <c r="A202" s="669"/>
      <c r="B202" s="657"/>
      <c r="C202" s="657"/>
      <c r="D202" s="657"/>
      <c r="E202" s="657"/>
      <c r="F202" s="657"/>
      <c r="G202" s="657"/>
      <c r="H202" s="657"/>
      <c r="I202" s="657"/>
      <c r="J202" s="657"/>
      <c r="K202" s="657"/>
      <c r="L202" s="657"/>
      <c r="M202" s="657"/>
      <c r="N202" s="657"/>
      <c r="O202" s="657"/>
      <c r="Q202" s="658"/>
    </row>
    <row r="203" spans="1:17" ht="15" x14ac:dyDescent="0.15">
      <c r="A203" s="1360" t="s">
        <v>10374</v>
      </c>
      <c r="B203" s="1361"/>
      <c r="C203" s="1361"/>
      <c r="D203" s="1361"/>
      <c r="E203" s="1361"/>
      <c r="F203" s="1361"/>
      <c r="G203" s="1361"/>
      <c r="H203" s="1361"/>
      <c r="I203" s="1361"/>
      <c r="J203" s="1361"/>
      <c r="K203" s="1361"/>
      <c r="L203" s="1361"/>
      <c r="M203" s="1361"/>
      <c r="N203" s="1361"/>
      <c r="O203" s="1361"/>
      <c r="P203" s="1361"/>
      <c r="Q203" s="1366"/>
    </row>
    <row r="204" spans="1:17" ht="15.75" thickBot="1" x14ac:dyDescent="0.2">
      <c r="A204" s="670" t="s">
        <v>10360</v>
      </c>
      <c r="B204" s="671" t="s">
        <v>10336</v>
      </c>
      <c r="C204" s="671" t="s">
        <v>10292</v>
      </c>
      <c r="D204" s="671" t="s">
        <v>10318</v>
      </c>
      <c r="E204" s="671" t="s">
        <v>10319</v>
      </c>
      <c r="F204" s="671" t="s">
        <v>10295</v>
      </c>
      <c r="G204" s="671" t="s">
        <v>10339</v>
      </c>
      <c r="H204" s="671" t="s">
        <v>10375</v>
      </c>
      <c r="I204" s="671" t="s">
        <v>10298</v>
      </c>
      <c r="J204" s="671" t="s">
        <v>10376</v>
      </c>
      <c r="K204" s="671" t="s">
        <v>10300</v>
      </c>
      <c r="L204" s="671" t="s">
        <v>10342</v>
      </c>
      <c r="M204" s="671" t="s">
        <v>10343</v>
      </c>
      <c r="N204" s="671" t="s">
        <v>10325</v>
      </c>
      <c r="O204" s="671" t="s">
        <v>10304</v>
      </c>
      <c r="P204" s="671" t="s">
        <v>10327</v>
      </c>
      <c r="Q204" s="672"/>
    </row>
    <row r="205" spans="1:17" ht="15.75" thickBot="1" x14ac:dyDescent="0.2">
      <c r="A205" s="673">
        <v>1</v>
      </c>
      <c r="B205" s="674">
        <v>1</v>
      </c>
      <c r="C205" s="675">
        <v>0</v>
      </c>
      <c r="D205" s="673">
        <v>1</v>
      </c>
      <c r="E205" s="674">
        <v>0</v>
      </c>
      <c r="F205" s="675">
        <v>0</v>
      </c>
      <c r="G205" s="673">
        <v>0</v>
      </c>
      <c r="H205" s="675">
        <v>0</v>
      </c>
      <c r="I205" s="673">
        <v>1</v>
      </c>
      <c r="J205" s="674">
        <v>1</v>
      </c>
      <c r="K205" s="675">
        <v>1</v>
      </c>
      <c r="L205" s="676">
        <v>1</v>
      </c>
      <c r="M205" s="673">
        <v>0</v>
      </c>
      <c r="N205" s="674">
        <v>1</v>
      </c>
      <c r="O205" s="674">
        <v>1</v>
      </c>
      <c r="P205" s="675">
        <v>1</v>
      </c>
      <c r="Q205" s="677" t="s">
        <v>10306</v>
      </c>
    </row>
    <row r="206" spans="1:17" ht="15.75" thickBot="1" x14ac:dyDescent="0.2">
      <c r="A206" s="1354"/>
      <c r="B206" s="1355"/>
      <c r="C206" s="1355"/>
      <c r="D206" s="1355"/>
      <c r="E206" s="1355"/>
      <c r="F206" s="1355"/>
      <c r="G206" s="678">
        <v>0</v>
      </c>
      <c r="H206" s="679">
        <v>1</v>
      </c>
      <c r="I206" s="678">
        <v>1</v>
      </c>
      <c r="J206" s="680">
        <v>1</v>
      </c>
      <c r="K206" s="679">
        <v>1</v>
      </c>
      <c r="L206" s="681">
        <v>1</v>
      </c>
      <c r="M206" s="678">
        <v>0</v>
      </c>
      <c r="N206" s="680">
        <v>1</v>
      </c>
      <c r="O206" s="680">
        <v>1</v>
      </c>
      <c r="P206" s="679">
        <v>1</v>
      </c>
      <c r="Q206" s="682" t="s">
        <v>10344</v>
      </c>
    </row>
    <row r="207" spans="1:17" ht="15.75" thickBot="1" x14ac:dyDescent="0.2">
      <c r="A207" s="1356"/>
      <c r="B207" s="1357"/>
      <c r="C207" s="1357"/>
      <c r="D207" s="1357"/>
      <c r="E207" s="1357"/>
      <c r="F207" s="1357"/>
      <c r="G207" s="678">
        <v>1</v>
      </c>
      <c r="H207" s="679">
        <v>0</v>
      </c>
      <c r="I207" s="678">
        <v>1</v>
      </c>
      <c r="J207" s="680">
        <v>1</v>
      </c>
      <c r="K207" s="679">
        <v>1</v>
      </c>
      <c r="L207" s="681">
        <v>1</v>
      </c>
      <c r="M207" s="678">
        <v>0</v>
      </c>
      <c r="N207" s="680">
        <v>1</v>
      </c>
      <c r="O207" s="680">
        <v>1</v>
      </c>
      <c r="P207" s="679">
        <v>1</v>
      </c>
      <c r="Q207" s="682" t="s">
        <v>10345</v>
      </c>
    </row>
    <row r="208" spans="1:17" ht="15.75" thickBot="1" x14ac:dyDescent="0.2">
      <c r="A208" s="1358"/>
      <c r="B208" s="1359"/>
      <c r="C208" s="1359"/>
      <c r="D208" s="1359"/>
      <c r="E208" s="1359"/>
      <c r="F208" s="1359"/>
      <c r="G208" s="683">
        <v>1</v>
      </c>
      <c r="H208" s="684">
        <v>1</v>
      </c>
      <c r="I208" s="683">
        <v>1</v>
      </c>
      <c r="J208" s="685">
        <v>1</v>
      </c>
      <c r="K208" s="684">
        <v>1</v>
      </c>
      <c r="L208" s="681">
        <v>1</v>
      </c>
      <c r="M208" s="683">
        <v>0</v>
      </c>
      <c r="N208" s="685">
        <v>1</v>
      </c>
      <c r="O208" s="685">
        <v>1</v>
      </c>
      <c r="P208" s="684">
        <v>1</v>
      </c>
      <c r="Q208" s="682" t="s">
        <v>10330</v>
      </c>
    </row>
    <row r="209" spans="1:17" ht="15.75" thickBot="1" x14ac:dyDescent="0.2">
      <c r="A209" s="681">
        <v>1</v>
      </c>
      <c r="B209" s="678">
        <v>0</v>
      </c>
      <c r="C209" s="680">
        <v>0</v>
      </c>
      <c r="D209" s="680">
        <v>0</v>
      </c>
      <c r="E209" s="680">
        <v>0</v>
      </c>
      <c r="F209" s="679">
        <v>0</v>
      </c>
      <c r="G209" s="678">
        <v>0</v>
      </c>
      <c r="H209" s="680">
        <v>0</v>
      </c>
      <c r="I209" s="680">
        <v>0</v>
      </c>
      <c r="J209" s="680">
        <v>0</v>
      </c>
      <c r="K209" s="679">
        <v>0</v>
      </c>
      <c r="L209" s="680">
        <v>0</v>
      </c>
      <c r="M209" s="680">
        <v>0</v>
      </c>
      <c r="N209" s="680">
        <v>0</v>
      </c>
      <c r="O209" s="680">
        <v>0</v>
      </c>
      <c r="P209" s="679">
        <v>0</v>
      </c>
      <c r="Q209" s="682" t="s">
        <v>10368</v>
      </c>
    </row>
    <row r="210" spans="1:17" ht="15.75" thickBot="1" x14ac:dyDescent="0.2">
      <c r="A210" s="681">
        <v>0</v>
      </c>
      <c r="B210" s="678">
        <v>0</v>
      </c>
      <c r="C210" s="680">
        <v>0</v>
      </c>
      <c r="D210" s="680">
        <v>0</v>
      </c>
      <c r="E210" s="680">
        <v>0</v>
      </c>
      <c r="F210" s="679">
        <v>0</v>
      </c>
      <c r="G210" s="678">
        <v>0</v>
      </c>
      <c r="H210" s="680">
        <v>0</v>
      </c>
      <c r="I210" s="680">
        <v>0</v>
      </c>
      <c r="J210" s="680">
        <v>0</v>
      </c>
      <c r="K210" s="679">
        <v>0</v>
      </c>
      <c r="L210" s="680">
        <v>0</v>
      </c>
      <c r="M210" s="680">
        <v>0</v>
      </c>
      <c r="N210" s="680">
        <v>0</v>
      </c>
      <c r="O210" s="680">
        <v>0</v>
      </c>
      <c r="P210" s="679">
        <v>0</v>
      </c>
      <c r="Q210" s="682" t="s">
        <v>10311</v>
      </c>
    </row>
    <row r="211" spans="1:17" ht="15.75" thickBot="1" x14ac:dyDescent="0.2">
      <c r="A211" s="681">
        <v>0</v>
      </c>
      <c r="B211" s="678">
        <v>0</v>
      </c>
      <c r="C211" s="680">
        <v>0</v>
      </c>
      <c r="D211" s="680">
        <v>0</v>
      </c>
      <c r="E211" s="680">
        <v>0</v>
      </c>
      <c r="F211" s="679">
        <v>0</v>
      </c>
      <c r="G211" s="678">
        <v>0</v>
      </c>
      <c r="H211" s="680">
        <v>0</v>
      </c>
      <c r="I211" s="680">
        <v>0</v>
      </c>
      <c r="J211" s="680">
        <v>0</v>
      </c>
      <c r="K211" s="679">
        <v>0</v>
      </c>
      <c r="L211" s="680">
        <v>0</v>
      </c>
      <c r="M211" s="680">
        <v>0</v>
      </c>
      <c r="N211" s="680">
        <v>0</v>
      </c>
      <c r="O211" s="680">
        <v>0</v>
      </c>
      <c r="P211" s="679">
        <v>0</v>
      </c>
      <c r="Q211" s="682" t="s">
        <v>10332</v>
      </c>
    </row>
    <row r="212" spans="1:17" ht="15.75" thickBot="1" x14ac:dyDescent="0.2">
      <c r="A212" s="681">
        <v>0</v>
      </c>
      <c r="B212" s="678">
        <v>0</v>
      </c>
      <c r="C212" s="680">
        <v>0</v>
      </c>
      <c r="D212" s="680">
        <v>0</v>
      </c>
      <c r="E212" s="680">
        <v>0</v>
      </c>
      <c r="F212" s="679">
        <v>0</v>
      </c>
      <c r="G212" s="678">
        <v>0</v>
      </c>
      <c r="H212" s="680">
        <v>0</v>
      </c>
      <c r="I212" s="680">
        <v>0</v>
      </c>
      <c r="J212" s="680">
        <v>0</v>
      </c>
      <c r="K212" s="679">
        <v>0</v>
      </c>
      <c r="L212" s="680">
        <v>0</v>
      </c>
      <c r="M212" s="680">
        <v>0</v>
      </c>
      <c r="N212" s="680">
        <v>0</v>
      </c>
      <c r="O212" s="680">
        <v>0</v>
      </c>
      <c r="P212" s="679">
        <v>0</v>
      </c>
      <c r="Q212" s="682" t="s">
        <v>10347</v>
      </c>
    </row>
    <row r="213" spans="1:17" ht="15.75" thickBot="1" x14ac:dyDescent="0.2">
      <c r="A213" s="678">
        <v>0</v>
      </c>
      <c r="B213" s="680">
        <v>0</v>
      </c>
      <c r="C213" s="680">
        <v>0</v>
      </c>
      <c r="D213" s="680">
        <v>0</v>
      </c>
      <c r="E213" s="680">
        <v>0</v>
      </c>
      <c r="F213" s="680">
        <v>0</v>
      </c>
      <c r="G213" s="680">
        <v>0</v>
      </c>
      <c r="H213" s="679">
        <v>0</v>
      </c>
      <c r="I213" s="678">
        <v>0</v>
      </c>
      <c r="J213" s="680">
        <v>0</v>
      </c>
      <c r="K213" s="681">
        <v>0</v>
      </c>
      <c r="L213" s="674">
        <v>0</v>
      </c>
      <c r="M213" s="678">
        <v>1</v>
      </c>
      <c r="N213" s="679">
        <v>0</v>
      </c>
      <c r="O213" s="681">
        <v>1</v>
      </c>
      <c r="P213" s="681">
        <v>0</v>
      </c>
      <c r="Q213" s="686" t="s">
        <v>10314</v>
      </c>
    </row>
    <row r="216" spans="1:17" ht="14.25" thickBot="1" x14ac:dyDescent="0.2"/>
    <row r="217" spans="1:17" ht="15" x14ac:dyDescent="0.15">
      <c r="A217" s="1360" t="s">
        <v>10333</v>
      </c>
      <c r="B217" s="1361"/>
      <c r="C217" s="1361" t="s">
        <v>10377</v>
      </c>
      <c r="D217" s="1361"/>
      <c r="E217" s="1361"/>
      <c r="F217" s="1361"/>
      <c r="G217" s="1361"/>
      <c r="H217" s="1361"/>
      <c r="I217" s="1361"/>
      <c r="J217" s="1361"/>
      <c r="K217" s="1361"/>
      <c r="L217" s="1361"/>
      <c r="M217" s="1361"/>
      <c r="N217" s="1366"/>
      <c r="O217" s="651"/>
      <c r="P217" s="651"/>
      <c r="Q217" s="652"/>
    </row>
    <row r="218" spans="1:17" ht="30" x14ac:dyDescent="0.15">
      <c r="A218" s="1362"/>
      <c r="B218" s="1363"/>
      <c r="C218" s="654" t="s">
        <v>10248</v>
      </c>
      <c r="D218" s="654" t="s">
        <v>10249</v>
      </c>
      <c r="E218" s="654" t="s">
        <v>10250</v>
      </c>
      <c r="F218" s="654" t="s">
        <v>10251</v>
      </c>
      <c r="G218" s="654" t="s">
        <v>10252</v>
      </c>
      <c r="H218" s="654" t="s">
        <v>10253</v>
      </c>
      <c r="I218" s="654" t="s">
        <v>10254</v>
      </c>
      <c r="J218" s="654" t="s">
        <v>10255</v>
      </c>
      <c r="K218" s="655" t="s">
        <v>10256</v>
      </c>
      <c r="L218" s="655" t="s">
        <v>10257</v>
      </c>
      <c r="M218" s="655" t="s">
        <v>10258</v>
      </c>
      <c r="N218" s="656" t="s">
        <v>10259</v>
      </c>
      <c r="O218" s="657"/>
      <c r="P218" s="657"/>
      <c r="Q218" s="658"/>
    </row>
    <row r="219" spans="1:17" ht="15" x14ac:dyDescent="0.15">
      <c r="A219" s="1362"/>
      <c r="B219" s="1363"/>
      <c r="C219" s="659">
        <v>7</v>
      </c>
      <c r="D219" s="659">
        <v>7</v>
      </c>
      <c r="E219" s="659">
        <v>7</v>
      </c>
      <c r="F219" s="659">
        <v>7</v>
      </c>
      <c r="G219" s="790">
        <v>1</v>
      </c>
      <c r="H219" s="790">
        <v>1</v>
      </c>
      <c r="I219" s="790">
        <v>1</v>
      </c>
      <c r="J219" s="790">
        <v>1</v>
      </c>
      <c r="K219" s="659">
        <v>7</v>
      </c>
      <c r="L219" s="659">
        <v>7</v>
      </c>
      <c r="M219" s="659">
        <v>7</v>
      </c>
      <c r="N219" s="660">
        <v>7</v>
      </c>
      <c r="O219" s="657"/>
      <c r="P219" s="657"/>
      <c r="Q219" s="658"/>
    </row>
    <row r="220" spans="1:17" ht="30" x14ac:dyDescent="0.15">
      <c r="A220" s="1362"/>
      <c r="B220" s="1363"/>
      <c r="C220" s="654" t="s">
        <v>10260</v>
      </c>
      <c r="D220" s="654" t="s">
        <v>10261</v>
      </c>
      <c r="E220" s="654" t="s">
        <v>10262</v>
      </c>
      <c r="F220" s="654" t="s">
        <v>10263</v>
      </c>
      <c r="G220" s="655" t="s">
        <v>10264</v>
      </c>
      <c r="H220" s="655" t="s">
        <v>10265</v>
      </c>
      <c r="I220" s="655" t="s">
        <v>252</v>
      </c>
      <c r="J220" s="655" t="s">
        <v>253</v>
      </c>
      <c r="K220" s="655" t="s">
        <v>10266</v>
      </c>
      <c r="L220" s="655" t="s">
        <v>10267</v>
      </c>
      <c r="M220" s="655" t="s">
        <v>10268</v>
      </c>
      <c r="N220" s="656" t="s">
        <v>10269</v>
      </c>
      <c r="O220" s="657"/>
      <c r="P220" s="657"/>
      <c r="Q220" s="658"/>
    </row>
    <row r="221" spans="1:17" ht="15" x14ac:dyDescent="0.15">
      <c r="A221" s="1362"/>
      <c r="B221" s="1363"/>
      <c r="C221" s="790">
        <v>0</v>
      </c>
      <c r="D221" s="790">
        <v>1</v>
      </c>
      <c r="E221" s="790">
        <v>2</v>
      </c>
      <c r="F221" s="790">
        <v>3</v>
      </c>
      <c r="G221" s="659">
        <v>4</v>
      </c>
      <c r="H221" s="659">
        <v>6</v>
      </c>
      <c r="I221" s="790">
        <v>0</v>
      </c>
      <c r="J221" s="790">
        <v>0</v>
      </c>
      <c r="K221" s="790">
        <v>0</v>
      </c>
      <c r="L221" s="790">
        <v>0</v>
      </c>
      <c r="M221" s="790">
        <v>0</v>
      </c>
      <c r="N221" s="791">
        <v>0</v>
      </c>
      <c r="O221" s="657"/>
      <c r="P221" s="657"/>
      <c r="Q221" s="658"/>
    </row>
    <row r="222" spans="1:17" ht="30" x14ac:dyDescent="0.15">
      <c r="A222" s="1362"/>
      <c r="B222" s="1363"/>
      <c r="C222" s="655" t="s">
        <v>10270</v>
      </c>
      <c r="D222" s="655" t="s">
        <v>10271</v>
      </c>
      <c r="E222" s="655" t="s">
        <v>10272</v>
      </c>
      <c r="F222" s="655" t="s">
        <v>10273</v>
      </c>
      <c r="G222" s="655" t="s">
        <v>10274</v>
      </c>
      <c r="H222" s="655" t="s">
        <v>10275</v>
      </c>
      <c r="I222" s="654" t="s">
        <v>10276</v>
      </c>
      <c r="J222" s="654" t="s">
        <v>10277</v>
      </c>
      <c r="K222" s="654" t="s">
        <v>10278</v>
      </c>
      <c r="L222" s="654" t="s">
        <v>10279</v>
      </c>
      <c r="M222" s="655" t="s">
        <v>10280</v>
      </c>
      <c r="N222" s="656" t="s">
        <v>10281</v>
      </c>
      <c r="O222" s="657"/>
      <c r="P222" s="657"/>
      <c r="Q222" s="658"/>
    </row>
    <row r="223" spans="1:17" ht="15" x14ac:dyDescent="0.15">
      <c r="A223" s="1362"/>
      <c r="B223" s="1363"/>
      <c r="C223" s="790">
        <v>0</v>
      </c>
      <c r="D223" s="790">
        <v>0</v>
      </c>
      <c r="E223" s="790">
        <v>0</v>
      </c>
      <c r="F223" s="790">
        <v>0</v>
      </c>
      <c r="G223" s="790">
        <v>0</v>
      </c>
      <c r="H223" s="790">
        <v>0</v>
      </c>
      <c r="I223" s="790">
        <v>1</v>
      </c>
      <c r="J223" s="790">
        <v>0</v>
      </c>
      <c r="K223" s="790">
        <v>0</v>
      </c>
      <c r="L223" s="790">
        <v>0</v>
      </c>
      <c r="M223" s="659">
        <v>0</v>
      </c>
      <c r="N223" s="791">
        <v>1</v>
      </c>
      <c r="O223" s="657"/>
      <c r="P223" s="657"/>
      <c r="Q223" s="658"/>
    </row>
    <row r="224" spans="1:17" ht="30" x14ac:dyDescent="0.15">
      <c r="A224" s="1362"/>
      <c r="B224" s="1363"/>
      <c r="C224" s="654" t="s">
        <v>10282</v>
      </c>
      <c r="D224" s="655" t="s">
        <v>10283</v>
      </c>
      <c r="E224" s="655" t="s">
        <v>10284</v>
      </c>
      <c r="F224" s="655" t="s">
        <v>10285</v>
      </c>
      <c r="G224" s="655" t="s">
        <v>10286</v>
      </c>
      <c r="H224" s="661" t="s">
        <v>10287</v>
      </c>
      <c r="I224" s="662" t="s">
        <v>10288</v>
      </c>
      <c r="J224" s="663"/>
      <c r="K224" s="663"/>
      <c r="L224" s="663"/>
      <c r="M224" s="663"/>
      <c r="N224" s="664"/>
      <c r="O224" s="657"/>
      <c r="P224" s="657"/>
      <c r="Q224" s="658"/>
    </row>
    <row r="225" spans="1:17" ht="15.75" thickBot="1" x14ac:dyDescent="0.2">
      <c r="A225" s="1364"/>
      <c r="B225" s="1365"/>
      <c r="C225" s="792">
        <v>2</v>
      </c>
      <c r="D225" s="665">
        <v>0</v>
      </c>
      <c r="E225" s="792">
        <v>0</v>
      </c>
      <c r="F225" s="792">
        <v>0</v>
      </c>
      <c r="G225" s="687">
        <v>0</v>
      </c>
      <c r="H225" s="666">
        <v>20490</v>
      </c>
      <c r="I225" s="666">
        <v>45045</v>
      </c>
      <c r="J225" s="667"/>
      <c r="K225" s="667"/>
      <c r="L225" s="667"/>
      <c r="M225" s="667"/>
      <c r="N225" s="668"/>
      <c r="O225" s="657"/>
      <c r="P225" s="657"/>
      <c r="Q225" s="658"/>
    </row>
    <row r="226" spans="1:17" ht="15.75" thickBot="1" x14ac:dyDescent="0.2">
      <c r="A226" s="669"/>
      <c r="B226" s="657"/>
      <c r="C226" s="657"/>
      <c r="D226" s="657"/>
      <c r="E226" s="657"/>
      <c r="F226" s="657"/>
      <c r="G226" s="657"/>
      <c r="H226" s="657"/>
      <c r="I226" s="657"/>
      <c r="J226" s="657"/>
      <c r="K226" s="657"/>
      <c r="L226" s="657"/>
      <c r="M226" s="657"/>
      <c r="N226" s="657"/>
      <c r="O226" s="657"/>
      <c r="Q226" s="658"/>
    </row>
    <row r="227" spans="1:17" ht="15" x14ac:dyDescent="0.15">
      <c r="A227" s="1360" t="s">
        <v>10378</v>
      </c>
      <c r="B227" s="1361"/>
      <c r="C227" s="1361"/>
      <c r="D227" s="1361"/>
      <c r="E227" s="1361"/>
      <c r="F227" s="1361"/>
      <c r="G227" s="1361"/>
      <c r="H227" s="1361"/>
      <c r="I227" s="1361"/>
      <c r="J227" s="1361"/>
      <c r="K227" s="1361"/>
      <c r="L227" s="1361"/>
      <c r="M227" s="1361"/>
      <c r="N227" s="1361"/>
      <c r="O227" s="1361"/>
      <c r="P227" s="1361"/>
      <c r="Q227" s="1366"/>
    </row>
    <row r="228" spans="1:17" ht="15.75" thickBot="1" x14ac:dyDescent="0.2">
      <c r="A228" s="670" t="s">
        <v>10317</v>
      </c>
      <c r="B228" s="671" t="s">
        <v>10336</v>
      </c>
      <c r="C228" s="671" t="s">
        <v>10366</v>
      </c>
      <c r="D228" s="671" t="s">
        <v>10337</v>
      </c>
      <c r="E228" s="671" t="s">
        <v>10319</v>
      </c>
      <c r="F228" s="671" t="s">
        <v>10295</v>
      </c>
      <c r="G228" s="671" t="s">
        <v>10339</v>
      </c>
      <c r="H228" s="671" t="s">
        <v>10340</v>
      </c>
      <c r="I228" s="671" t="s">
        <v>10298</v>
      </c>
      <c r="J228" s="671" t="s">
        <v>10341</v>
      </c>
      <c r="K228" s="671" t="s">
        <v>10300</v>
      </c>
      <c r="L228" s="671" t="s">
        <v>10342</v>
      </c>
      <c r="M228" s="671" t="s">
        <v>10343</v>
      </c>
      <c r="N228" s="671" t="s">
        <v>10325</v>
      </c>
      <c r="O228" s="671" t="s">
        <v>10304</v>
      </c>
      <c r="P228" s="671" t="s">
        <v>10327</v>
      </c>
      <c r="Q228" s="672"/>
    </row>
    <row r="229" spans="1:17" ht="15.75" thickBot="1" x14ac:dyDescent="0.2">
      <c r="A229" s="673">
        <v>1</v>
      </c>
      <c r="B229" s="674">
        <v>1</v>
      </c>
      <c r="C229" s="675">
        <v>0</v>
      </c>
      <c r="D229" s="673">
        <v>1</v>
      </c>
      <c r="E229" s="674">
        <v>0</v>
      </c>
      <c r="F229" s="675">
        <v>0</v>
      </c>
      <c r="G229" s="673">
        <v>0</v>
      </c>
      <c r="H229" s="675">
        <v>0</v>
      </c>
      <c r="I229" s="673">
        <v>1</v>
      </c>
      <c r="J229" s="674">
        <v>1</v>
      </c>
      <c r="K229" s="675">
        <v>1</v>
      </c>
      <c r="L229" s="676">
        <v>1</v>
      </c>
      <c r="M229" s="673">
        <v>0</v>
      </c>
      <c r="N229" s="674">
        <v>1</v>
      </c>
      <c r="O229" s="674">
        <v>1</v>
      </c>
      <c r="P229" s="675">
        <v>1</v>
      </c>
      <c r="Q229" s="677" t="s">
        <v>10306</v>
      </c>
    </row>
    <row r="230" spans="1:17" ht="15.75" thickBot="1" x14ac:dyDescent="0.2">
      <c r="A230" s="1354"/>
      <c r="B230" s="1355"/>
      <c r="C230" s="1355"/>
      <c r="D230" s="1355"/>
      <c r="E230" s="1355"/>
      <c r="F230" s="1355"/>
      <c r="G230" s="678">
        <v>0</v>
      </c>
      <c r="H230" s="679">
        <v>1</v>
      </c>
      <c r="I230" s="678">
        <v>1</v>
      </c>
      <c r="J230" s="680">
        <v>1</v>
      </c>
      <c r="K230" s="679">
        <v>1</v>
      </c>
      <c r="L230" s="681">
        <v>1</v>
      </c>
      <c r="M230" s="678">
        <v>0</v>
      </c>
      <c r="N230" s="680">
        <v>1</v>
      </c>
      <c r="O230" s="680">
        <v>1</v>
      </c>
      <c r="P230" s="679">
        <v>1</v>
      </c>
      <c r="Q230" s="682" t="s">
        <v>10344</v>
      </c>
    </row>
    <row r="231" spans="1:17" ht="15.75" thickBot="1" x14ac:dyDescent="0.2">
      <c r="A231" s="1356"/>
      <c r="B231" s="1357"/>
      <c r="C231" s="1357"/>
      <c r="D231" s="1357"/>
      <c r="E231" s="1357"/>
      <c r="F231" s="1357"/>
      <c r="G231" s="678">
        <v>1</v>
      </c>
      <c r="H231" s="679">
        <v>0</v>
      </c>
      <c r="I231" s="678">
        <v>1</v>
      </c>
      <c r="J231" s="680">
        <v>1</v>
      </c>
      <c r="K231" s="679">
        <v>1</v>
      </c>
      <c r="L231" s="681">
        <v>1</v>
      </c>
      <c r="M231" s="678">
        <v>0</v>
      </c>
      <c r="N231" s="680">
        <v>1</v>
      </c>
      <c r="O231" s="680">
        <v>1</v>
      </c>
      <c r="P231" s="679">
        <v>1</v>
      </c>
      <c r="Q231" s="682" t="s">
        <v>10351</v>
      </c>
    </row>
    <row r="232" spans="1:17" ht="15.75" thickBot="1" x14ac:dyDescent="0.2">
      <c r="A232" s="1358"/>
      <c r="B232" s="1359"/>
      <c r="C232" s="1359"/>
      <c r="D232" s="1359"/>
      <c r="E232" s="1359"/>
      <c r="F232" s="1359"/>
      <c r="G232" s="683">
        <v>1</v>
      </c>
      <c r="H232" s="684">
        <v>1</v>
      </c>
      <c r="I232" s="683">
        <v>1</v>
      </c>
      <c r="J232" s="685">
        <v>1</v>
      </c>
      <c r="K232" s="684">
        <v>1</v>
      </c>
      <c r="L232" s="681">
        <v>1</v>
      </c>
      <c r="M232" s="683">
        <v>0</v>
      </c>
      <c r="N232" s="685">
        <v>1</v>
      </c>
      <c r="O232" s="685">
        <v>1</v>
      </c>
      <c r="P232" s="684">
        <v>1</v>
      </c>
      <c r="Q232" s="682" t="s">
        <v>10330</v>
      </c>
    </row>
    <row r="233" spans="1:17" ht="15.75" thickBot="1" x14ac:dyDescent="0.2">
      <c r="A233" s="681">
        <v>1</v>
      </c>
      <c r="B233" s="678">
        <v>0</v>
      </c>
      <c r="C233" s="680">
        <v>0</v>
      </c>
      <c r="D233" s="680">
        <v>0</v>
      </c>
      <c r="E233" s="680">
        <v>0</v>
      </c>
      <c r="F233" s="679">
        <v>0</v>
      </c>
      <c r="G233" s="678">
        <v>0</v>
      </c>
      <c r="H233" s="680">
        <v>0</v>
      </c>
      <c r="I233" s="680">
        <v>0</v>
      </c>
      <c r="J233" s="680">
        <v>0</v>
      </c>
      <c r="K233" s="679">
        <v>0</v>
      </c>
      <c r="L233" s="680">
        <v>0</v>
      </c>
      <c r="M233" s="680">
        <v>0</v>
      </c>
      <c r="N233" s="680">
        <v>0</v>
      </c>
      <c r="O233" s="680">
        <v>0</v>
      </c>
      <c r="P233" s="679">
        <v>0</v>
      </c>
      <c r="Q233" s="682" t="s">
        <v>10346</v>
      </c>
    </row>
    <row r="234" spans="1:17" ht="15.75" thickBot="1" x14ac:dyDescent="0.2">
      <c r="A234" s="681">
        <v>0</v>
      </c>
      <c r="B234" s="678">
        <v>0</v>
      </c>
      <c r="C234" s="680">
        <v>0</v>
      </c>
      <c r="D234" s="680">
        <v>0</v>
      </c>
      <c r="E234" s="680">
        <v>0</v>
      </c>
      <c r="F234" s="679">
        <v>0</v>
      </c>
      <c r="G234" s="678">
        <v>0</v>
      </c>
      <c r="H234" s="680">
        <v>0</v>
      </c>
      <c r="I234" s="680">
        <v>0</v>
      </c>
      <c r="J234" s="680">
        <v>0</v>
      </c>
      <c r="K234" s="679">
        <v>0</v>
      </c>
      <c r="L234" s="680">
        <v>0</v>
      </c>
      <c r="M234" s="680">
        <v>0</v>
      </c>
      <c r="N234" s="680">
        <v>0</v>
      </c>
      <c r="O234" s="680">
        <v>0</v>
      </c>
      <c r="P234" s="679">
        <v>0</v>
      </c>
      <c r="Q234" s="682" t="s">
        <v>10311</v>
      </c>
    </row>
    <row r="235" spans="1:17" ht="15.75" thickBot="1" x14ac:dyDescent="0.2">
      <c r="A235" s="681">
        <v>0</v>
      </c>
      <c r="B235" s="678">
        <v>0</v>
      </c>
      <c r="C235" s="680">
        <v>0</v>
      </c>
      <c r="D235" s="680">
        <v>0</v>
      </c>
      <c r="E235" s="680">
        <v>0</v>
      </c>
      <c r="F235" s="679">
        <v>0</v>
      </c>
      <c r="G235" s="678">
        <v>0</v>
      </c>
      <c r="H235" s="680">
        <v>0</v>
      </c>
      <c r="I235" s="680">
        <v>0</v>
      </c>
      <c r="J235" s="680">
        <v>0</v>
      </c>
      <c r="K235" s="679">
        <v>0</v>
      </c>
      <c r="L235" s="680">
        <v>0</v>
      </c>
      <c r="M235" s="680">
        <v>0</v>
      </c>
      <c r="N235" s="680">
        <v>0</v>
      </c>
      <c r="O235" s="680">
        <v>0</v>
      </c>
      <c r="P235" s="679">
        <v>0</v>
      </c>
      <c r="Q235" s="682" t="s">
        <v>10332</v>
      </c>
    </row>
    <row r="236" spans="1:17" ht="15.75" thickBot="1" x14ac:dyDescent="0.2">
      <c r="A236" s="681">
        <v>0</v>
      </c>
      <c r="B236" s="678">
        <v>0</v>
      </c>
      <c r="C236" s="680">
        <v>0</v>
      </c>
      <c r="D236" s="680">
        <v>0</v>
      </c>
      <c r="E236" s="680">
        <v>0</v>
      </c>
      <c r="F236" s="679">
        <v>0</v>
      </c>
      <c r="G236" s="678">
        <v>0</v>
      </c>
      <c r="H236" s="680">
        <v>0</v>
      </c>
      <c r="I236" s="680">
        <v>0</v>
      </c>
      <c r="J236" s="680">
        <v>0</v>
      </c>
      <c r="K236" s="679">
        <v>0</v>
      </c>
      <c r="L236" s="680">
        <v>0</v>
      </c>
      <c r="M236" s="680">
        <v>0</v>
      </c>
      <c r="N236" s="680">
        <v>0</v>
      </c>
      <c r="O236" s="680">
        <v>0</v>
      </c>
      <c r="P236" s="679">
        <v>0</v>
      </c>
      <c r="Q236" s="682" t="s">
        <v>10347</v>
      </c>
    </row>
    <row r="237" spans="1:17" ht="15.75" thickBot="1" x14ac:dyDescent="0.2">
      <c r="A237" s="678">
        <v>0</v>
      </c>
      <c r="B237" s="680">
        <v>0</v>
      </c>
      <c r="C237" s="680">
        <v>0</v>
      </c>
      <c r="D237" s="680">
        <v>0</v>
      </c>
      <c r="E237" s="680">
        <v>0</v>
      </c>
      <c r="F237" s="680">
        <v>0</v>
      </c>
      <c r="G237" s="680">
        <v>0</v>
      </c>
      <c r="H237" s="679">
        <v>0</v>
      </c>
      <c r="I237" s="678">
        <v>0</v>
      </c>
      <c r="J237" s="680">
        <v>0</v>
      </c>
      <c r="K237" s="681">
        <v>0</v>
      </c>
      <c r="L237" s="674">
        <v>0</v>
      </c>
      <c r="M237" s="678">
        <v>1</v>
      </c>
      <c r="N237" s="679">
        <v>0</v>
      </c>
      <c r="O237" s="681">
        <v>1</v>
      </c>
      <c r="P237" s="681">
        <v>0</v>
      </c>
      <c r="Q237" s="686" t="s">
        <v>10369</v>
      </c>
    </row>
    <row r="240" spans="1:17" ht="14.25" thickBot="1" x14ac:dyDescent="0.2"/>
    <row r="241" spans="1:17" ht="15" x14ac:dyDescent="0.15">
      <c r="A241" s="1360" t="s">
        <v>10246</v>
      </c>
      <c r="B241" s="1361"/>
      <c r="C241" s="1361" t="s">
        <v>10379</v>
      </c>
      <c r="D241" s="1361"/>
      <c r="E241" s="1361"/>
      <c r="F241" s="1361"/>
      <c r="G241" s="1361"/>
      <c r="H241" s="1361"/>
      <c r="I241" s="1361"/>
      <c r="J241" s="1361"/>
      <c r="K241" s="1361"/>
      <c r="L241" s="1361"/>
      <c r="M241" s="1361"/>
      <c r="N241" s="1366"/>
      <c r="O241" s="651"/>
      <c r="P241" s="651"/>
      <c r="Q241" s="652"/>
    </row>
    <row r="242" spans="1:17" ht="30" x14ac:dyDescent="0.15">
      <c r="A242" s="1362"/>
      <c r="B242" s="1363"/>
      <c r="C242" s="654" t="s">
        <v>10248</v>
      </c>
      <c r="D242" s="654" t="s">
        <v>10249</v>
      </c>
      <c r="E242" s="654" t="s">
        <v>10250</v>
      </c>
      <c r="F242" s="654" t="s">
        <v>10251</v>
      </c>
      <c r="G242" s="654" t="s">
        <v>10252</v>
      </c>
      <c r="H242" s="654" t="s">
        <v>10253</v>
      </c>
      <c r="I242" s="654" t="s">
        <v>10254</v>
      </c>
      <c r="J242" s="654" t="s">
        <v>10255</v>
      </c>
      <c r="K242" s="655" t="s">
        <v>10256</v>
      </c>
      <c r="L242" s="655" t="s">
        <v>10257</v>
      </c>
      <c r="M242" s="655" t="s">
        <v>10258</v>
      </c>
      <c r="N242" s="656" t="s">
        <v>10259</v>
      </c>
      <c r="O242" s="657"/>
      <c r="P242" s="657"/>
      <c r="Q242" s="658"/>
    </row>
    <row r="243" spans="1:17" ht="15" x14ac:dyDescent="0.15">
      <c r="A243" s="1362"/>
      <c r="B243" s="1363"/>
      <c r="C243" s="659">
        <v>7</v>
      </c>
      <c r="D243" s="659">
        <v>7</v>
      </c>
      <c r="E243" s="659">
        <v>7</v>
      </c>
      <c r="F243" s="659">
        <v>7</v>
      </c>
      <c r="G243" s="790">
        <v>1</v>
      </c>
      <c r="H243" s="790">
        <v>1</v>
      </c>
      <c r="I243" s="790">
        <v>1</v>
      </c>
      <c r="J243" s="790">
        <v>1</v>
      </c>
      <c r="K243" s="659">
        <v>7</v>
      </c>
      <c r="L243" s="659">
        <v>7</v>
      </c>
      <c r="M243" s="659">
        <v>7</v>
      </c>
      <c r="N243" s="660">
        <v>7</v>
      </c>
      <c r="O243" s="657"/>
      <c r="P243" s="657"/>
      <c r="Q243" s="658"/>
    </row>
    <row r="244" spans="1:17" ht="30" x14ac:dyDescent="0.15">
      <c r="A244" s="1362"/>
      <c r="B244" s="1363"/>
      <c r="C244" s="654" t="s">
        <v>10260</v>
      </c>
      <c r="D244" s="654" t="s">
        <v>10261</v>
      </c>
      <c r="E244" s="654" t="s">
        <v>10262</v>
      </c>
      <c r="F244" s="654" t="s">
        <v>10263</v>
      </c>
      <c r="G244" s="655" t="s">
        <v>10264</v>
      </c>
      <c r="H244" s="655" t="s">
        <v>10265</v>
      </c>
      <c r="I244" s="655" t="s">
        <v>252</v>
      </c>
      <c r="J244" s="655" t="s">
        <v>253</v>
      </c>
      <c r="K244" s="655" t="s">
        <v>10266</v>
      </c>
      <c r="L244" s="655" t="s">
        <v>10267</v>
      </c>
      <c r="M244" s="655" t="s">
        <v>10268</v>
      </c>
      <c r="N244" s="656" t="s">
        <v>10269</v>
      </c>
      <c r="O244" s="657"/>
      <c r="P244" s="657"/>
      <c r="Q244" s="658"/>
    </row>
    <row r="245" spans="1:17" ht="15" x14ac:dyDescent="0.15">
      <c r="A245" s="1362"/>
      <c r="B245" s="1363"/>
      <c r="C245" s="790">
        <v>0</v>
      </c>
      <c r="D245" s="790">
        <v>1</v>
      </c>
      <c r="E245" s="790">
        <v>2</v>
      </c>
      <c r="F245" s="790">
        <v>3</v>
      </c>
      <c r="G245" s="659">
        <v>4</v>
      </c>
      <c r="H245" s="659">
        <v>6</v>
      </c>
      <c r="I245" s="790">
        <v>0</v>
      </c>
      <c r="J245" s="790">
        <v>0</v>
      </c>
      <c r="K245" s="790">
        <v>0</v>
      </c>
      <c r="L245" s="790">
        <v>0</v>
      </c>
      <c r="M245" s="790">
        <v>0</v>
      </c>
      <c r="N245" s="791">
        <v>0</v>
      </c>
      <c r="O245" s="657"/>
      <c r="P245" s="657"/>
      <c r="Q245" s="658"/>
    </row>
    <row r="246" spans="1:17" ht="30" x14ac:dyDescent="0.15">
      <c r="A246" s="1362"/>
      <c r="B246" s="1363"/>
      <c r="C246" s="655" t="s">
        <v>10270</v>
      </c>
      <c r="D246" s="655" t="s">
        <v>10271</v>
      </c>
      <c r="E246" s="655" t="s">
        <v>10272</v>
      </c>
      <c r="F246" s="655" t="s">
        <v>10273</v>
      </c>
      <c r="G246" s="655" t="s">
        <v>10274</v>
      </c>
      <c r="H246" s="655" t="s">
        <v>10275</v>
      </c>
      <c r="I246" s="654" t="s">
        <v>10276</v>
      </c>
      <c r="J246" s="654" t="s">
        <v>10277</v>
      </c>
      <c r="K246" s="654" t="s">
        <v>10278</v>
      </c>
      <c r="L246" s="654" t="s">
        <v>10279</v>
      </c>
      <c r="M246" s="655" t="s">
        <v>10280</v>
      </c>
      <c r="N246" s="656" t="s">
        <v>10281</v>
      </c>
      <c r="O246" s="657"/>
      <c r="P246" s="657"/>
      <c r="Q246" s="658"/>
    </row>
    <row r="247" spans="1:17" ht="15" x14ac:dyDescent="0.15">
      <c r="A247" s="1362"/>
      <c r="B247" s="1363"/>
      <c r="C247" s="790">
        <v>0</v>
      </c>
      <c r="D247" s="790">
        <v>0</v>
      </c>
      <c r="E247" s="790">
        <v>0</v>
      </c>
      <c r="F247" s="790">
        <v>0</v>
      </c>
      <c r="G247" s="790">
        <v>0</v>
      </c>
      <c r="H247" s="790">
        <v>0</v>
      </c>
      <c r="I247" s="790">
        <v>1</v>
      </c>
      <c r="J247" s="790">
        <v>0</v>
      </c>
      <c r="K247" s="790">
        <v>0</v>
      </c>
      <c r="L247" s="790">
        <v>0</v>
      </c>
      <c r="M247" s="659">
        <v>0</v>
      </c>
      <c r="N247" s="791">
        <v>1</v>
      </c>
      <c r="O247" s="657"/>
      <c r="P247" s="657"/>
      <c r="Q247" s="658"/>
    </row>
    <row r="248" spans="1:17" ht="30" x14ac:dyDescent="0.15">
      <c r="A248" s="1362"/>
      <c r="B248" s="1363"/>
      <c r="C248" s="654" t="s">
        <v>10282</v>
      </c>
      <c r="D248" s="655" t="s">
        <v>10283</v>
      </c>
      <c r="E248" s="655" t="s">
        <v>10284</v>
      </c>
      <c r="F248" s="655" t="s">
        <v>10285</v>
      </c>
      <c r="G248" s="655" t="s">
        <v>10286</v>
      </c>
      <c r="H248" s="661" t="s">
        <v>10287</v>
      </c>
      <c r="I248" s="662" t="s">
        <v>10288</v>
      </c>
      <c r="J248" s="663"/>
      <c r="K248" s="663"/>
      <c r="L248" s="663"/>
      <c r="M248" s="663"/>
      <c r="N248" s="664"/>
      <c r="O248" s="657"/>
      <c r="P248" s="657"/>
      <c r="Q248" s="658"/>
    </row>
    <row r="249" spans="1:17" ht="15.75" thickBot="1" x14ac:dyDescent="0.2">
      <c r="A249" s="1364"/>
      <c r="B249" s="1365"/>
      <c r="C249" s="792">
        <v>2</v>
      </c>
      <c r="D249" s="665">
        <v>0</v>
      </c>
      <c r="E249" s="792">
        <v>0</v>
      </c>
      <c r="F249" s="792">
        <v>0</v>
      </c>
      <c r="G249" s="687">
        <v>0</v>
      </c>
      <c r="H249" s="666">
        <v>20490</v>
      </c>
      <c r="I249" s="666">
        <v>45045</v>
      </c>
      <c r="J249" s="667"/>
      <c r="K249" s="667"/>
      <c r="L249" s="667"/>
      <c r="M249" s="667"/>
      <c r="N249" s="668"/>
      <c r="O249" s="657"/>
      <c r="P249" s="657"/>
      <c r="Q249" s="658"/>
    </row>
    <row r="250" spans="1:17" ht="15.75" thickBot="1" x14ac:dyDescent="0.2">
      <c r="A250" s="669"/>
      <c r="B250" s="657"/>
      <c r="C250" s="657"/>
      <c r="D250" s="657"/>
      <c r="E250" s="657"/>
      <c r="F250" s="657"/>
      <c r="G250" s="657"/>
      <c r="H250" s="657"/>
      <c r="I250" s="657"/>
      <c r="J250" s="657"/>
      <c r="K250" s="657"/>
      <c r="L250" s="657"/>
      <c r="M250" s="657"/>
      <c r="N250" s="657"/>
      <c r="O250" s="657"/>
      <c r="Q250" s="658"/>
    </row>
    <row r="251" spans="1:17" ht="15" x14ac:dyDescent="0.15">
      <c r="A251" s="1360" t="s">
        <v>10380</v>
      </c>
      <c r="B251" s="1361"/>
      <c r="C251" s="1361"/>
      <c r="D251" s="1361"/>
      <c r="E251" s="1361"/>
      <c r="F251" s="1361"/>
      <c r="G251" s="1361"/>
      <c r="H251" s="1361"/>
      <c r="I251" s="1361"/>
      <c r="J251" s="1361"/>
      <c r="K251" s="1361"/>
      <c r="L251" s="1361"/>
      <c r="M251" s="1361"/>
      <c r="N251" s="1361"/>
      <c r="O251" s="1361"/>
      <c r="P251" s="1361"/>
      <c r="Q251" s="1366"/>
    </row>
    <row r="252" spans="1:17" ht="15.75" thickBot="1" x14ac:dyDescent="0.2">
      <c r="A252" s="670" t="s">
        <v>10317</v>
      </c>
      <c r="B252" s="671" t="s">
        <v>10336</v>
      </c>
      <c r="C252" s="671" t="s">
        <v>10292</v>
      </c>
      <c r="D252" s="671" t="s">
        <v>10318</v>
      </c>
      <c r="E252" s="671" t="s">
        <v>10319</v>
      </c>
      <c r="F252" s="671" t="s">
        <v>10295</v>
      </c>
      <c r="G252" s="671" t="s">
        <v>10355</v>
      </c>
      <c r="H252" s="671" t="s">
        <v>10340</v>
      </c>
      <c r="I252" s="671" t="s">
        <v>10298</v>
      </c>
      <c r="J252" s="671" t="s">
        <v>10341</v>
      </c>
      <c r="K252" s="671" t="s">
        <v>10300</v>
      </c>
      <c r="L252" s="671" t="s">
        <v>10342</v>
      </c>
      <c r="M252" s="671" t="s">
        <v>10343</v>
      </c>
      <c r="N252" s="671" t="s">
        <v>10325</v>
      </c>
      <c r="O252" s="671" t="s">
        <v>10350</v>
      </c>
      <c r="P252" s="671" t="s">
        <v>10327</v>
      </c>
      <c r="Q252" s="672"/>
    </row>
    <row r="253" spans="1:17" ht="15.75" thickBot="1" x14ac:dyDescent="0.2">
      <c r="A253" s="673">
        <v>1</v>
      </c>
      <c r="B253" s="674">
        <v>1</v>
      </c>
      <c r="C253" s="675">
        <v>0</v>
      </c>
      <c r="D253" s="673">
        <v>1</v>
      </c>
      <c r="E253" s="674">
        <v>0</v>
      </c>
      <c r="F253" s="675">
        <v>0</v>
      </c>
      <c r="G253" s="673">
        <v>0</v>
      </c>
      <c r="H253" s="675">
        <v>0</v>
      </c>
      <c r="I253" s="673">
        <v>1</v>
      </c>
      <c r="J253" s="674">
        <v>1</v>
      </c>
      <c r="K253" s="675">
        <v>1</v>
      </c>
      <c r="L253" s="676">
        <v>1</v>
      </c>
      <c r="M253" s="673">
        <v>0</v>
      </c>
      <c r="N253" s="674">
        <v>1</v>
      </c>
      <c r="O253" s="674">
        <v>1</v>
      </c>
      <c r="P253" s="675">
        <v>1</v>
      </c>
      <c r="Q253" s="677" t="s">
        <v>10306</v>
      </c>
    </row>
    <row r="254" spans="1:17" ht="15.75" thickBot="1" x14ac:dyDescent="0.2">
      <c r="A254" s="1354"/>
      <c r="B254" s="1355"/>
      <c r="C254" s="1355"/>
      <c r="D254" s="1355"/>
      <c r="E254" s="1355"/>
      <c r="F254" s="1355"/>
      <c r="G254" s="678">
        <v>0</v>
      </c>
      <c r="H254" s="679">
        <v>1</v>
      </c>
      <c r="I254" s="678">
        <v>1</v>
      </c>
      <c r="J254" s="680">
        <v>1</v>
      </c>
      <c r="K254" s="679">
        <v>1</v>
      </c>
      <c r="L254" s="681">
        <v>1</v>
      </c>
      <c r="M254" s="678">
        <v>0</v>
      </c>
      <c r="N254" s="680">
        <v>1</v>
      </c>
      <c r="O254" s="680">
        <v>1</v>
      </c>
      <c r="P254" s="679">
        <v>1</v>
      </c>
      <c r="Q254" s="682" t="s">
        <v>10344</v>
      </c>
    </row>
    <row r="255" spans="1:17" ht="15.75" thickBot="1" x14ac:dyDescent="0.2">
      <c r="A255" s="1356"/>
      <c r="B255" s="1357"/>
      <c r="C255" s="1357"/>
      <c r="D255" s="1357"/>
      <c r="E255" s="1357"/>
      <c r="F255" s="1357"/>
      <c r="G255" s="678">
        <v>1</v>
      </c>
      <c r="H255" s="679">
        <v>0</v>
      </c>
      <c r="I255" s="678">
        <v>1</v>
      </c>
      <c r="J255" s="680">
        <v>1</v>
      </c>
      <c r="K255" s="679">
        <v>1</v>
      </c>
      <c r="L255" s="681">
        <v>1</v>
      </c>
      <c r="M255" s="678">
        <v>0</v>
      </c>
      <c r="N255" s="680">
        <v>1</v>
      </c>
      <c r="O255" s="680">
        <v>1</v>
      </c>
      <c r="P255" s="679">
        <v>1</v>
      </c>
      <c r="Q255" s="682" t="s">
        <v>10351</v>
      </c>
    </row>
    <row r="256" spans="1:17" ht="15.75" thickBot="1" x14ac:dyDescent="0.2">
      <c r="A256" s="1358"/>
      <c r="B256" s="1359"/>
      <c r="C256" s="1359"/>
      <c r="D256" s="1359"/>
      <c r="E256" s="1359"/>
      <c r="F256" s="1359"/>
      <c r="G256" s="683">
        <v>1</v>
      </c>
      <c r="H256" s="684">
        <v>1</v>
      </c>
      <c r="I256" s="683">
        <v>1</v>
      </c>
      <c r="J256" s="685">
        <v>1</v>
      </c>
      <c r="K256" s="684">
        <v>1</v>
      </c>
      <c r="L256" s="681">
        <v>1</v>
      </c>
      <c r="M256" s="683">
        <v>0</v>
      </c>
      <c r="N256" s="685">
        <v>1</v>
      </c>
      <c r="O256" s="685">
        <v>1</v>
      </c>
      <c r="P256" s="684">
        <v>1</v>
      </c>
      <c r="Q256" s="682" t="s">
        <v>10330</v>
      </c>
    </row>
    <row r="257" spans="1:17" ht="15.75" thickBot="1" x14ac:dyDescent="0.2">
      <c r="A257" s="681">
        <v>1</v>
      </c>
      <c r="B257" s="678">
        <v>0</v>
      </c>
      <c r="C257" s="680">
        <v>0</v>
      </c>
      <c r="D257" s="680">
        <v>0</v>
      </c>
      <c r="E257" s="680">
        <v>0</v>
      </c>
      <c r="F257" s="679">
        <v>0</v>
      </c>
      <c r="G257" s="678">
        <v>0</v>
      </c>
      <c r="H257" s="680">
        <v>0</v>
      </c>
      <c r="I257" s="680">
        <v>0</v>
      </c>
      <c r="J257" s="680">
        <v>0</v>
      </c>
      <c r="K257" s="679">
        <v>0</v>
      </c>
      <c r="L257" s="680">
        <v>0</v>
      </c>
      <c r="M257" s="680">
        <v>0</v>
      </c>
      <c r="N257" s="680">
        <v>0</v>
      </c>
      <c r="O257" s="680">
        <v>0</v>
      </c>
      <c r="P257" s="679">
        <v>0</v>
      </c>
      <c r="Q257" s="682" t="s">
        <v>10346</v>
      </c>
    </row>
    <row r="258" spans="1:17" ht="15.75" thickBot="1" x14ac:dyDescent="0.2">
      <c r="A258" s="681">
        <v>0</v>
      </c>
      <c r="B258" s="678">
        <v>0</v>
      </c>
      <c r="C258" s="680">
        <v>0</v>
      </c>
      <c r="D258" s="680">
        <v>0</v>
      </c>
      <c r="E258" s="680">
        <v>0</v>
      </c>
      <c r="F258" s="679">
        <v>0</v>
      </c>
      <c r="G258" s="678">
        <v>0</v>
      </c>
      <c r="H258" s="680">
        <v>0</v>
      </c>
      <c r="I258" s="680">
        <v>0</v>
      </c>
      <c r="J258" s="680">
        <v>0</v>
      </c>
      <c r="K258" s="679">
        <v>0</v>
      </c>
      <c r="L258" s="680">
        <v>0</v>
      </c>
      <c r="M258" s="680">
        <v>0</v>
      </c>
      <c r="N258" s="680">
        <v>0</v>
      </c>
      <c r="O258" s="680">
        <v>0</v>
      </c>
      <c r="P258" s="679">
        <v>0</v>
      </c>
      <c r="Q258" s="682" t="s">
        <v>10311</v>
      </c>
    </row>
    <row r="259" spans="1:17" ht="15.75" thickBot="1" x14ac:dyDescent="0.2">
      <c r="A259" s="681">
        <v>0</v>
      </c>
      <c r="B259" s="678">
        <v>0</v>
      </c>
      <c r="C259" s="680">
        <v>0</v>
      </c>
      <c r="D259" s="680">
        <v>0</v>
      </c>
      <c r="E259" s="680">
        <v>0</v>
      </c>
      <c r="F259" s="679">
        <v>0</v>
      </c>
      <c r="G259" s="678">
        <v>0</v>
      </c>
      <c r="H259" s="680">
        <v>0</v>
      </c>
      <c r="I259" s="680">
        <v>0</v>
      </c>
      <c r="J259" s="680">
        <v>0</v>
      </c>
      <c r="K259" s="679">
        <v>0</v>
      </c>
      <c r="L259" s="680">
        <v>0</v>
      </c>
      <c r="M259" s="680">
        <v>0</v>
      </c>
      <c r="N259" s="680">
        <v>0</v>
      </c>
      <c r="O259" s="680">
        <v>0</v>
      </c>
      <c r="P259" s="679">
        <v>0</v>
      </c>
      <c r="Q259" s="682" t="s">
        <v>10372</v>
      </c>
    </row>
    <row r="260" spans="1:17" ht="15.75" thickBot="1" x14ac:dyDescent="0.2">
      <c r="A260" s="681">
        <v>0</v>
      </c>
      <c r="B260" s="678">
        <v>0</v>
      </c>
      <c r="C260" s="680">
        <v>0</v>
      </c>
      <c r="D260" s="680">
        <v>0</v>
      </c>
      <c r="E260" s="680">
        <v>0</v>
      </c>
      <c r="F260" s="679">
        <v>0</v>
      </c>
      <c r="G260" s="678">
        <v>0</v>
      </c>
      <c r="H260" s="680">
        <v>0</v>
      </c>
      <c r="I260" s="680">
        <v>0</v>
      </c>
      <c r="J260" s="680">
        <v>0</v>
      </c>
      <c r="K260" s="679">
        <v>0</v>
      </c>
      <c r="L260" s="680">
        <v>0</v>
      </c>
      <c r="M260" s="680">
        <v>0</v>
      </c>
      <c r="N260" s="680">
        <v>0</v>
      </c>
      <c r="O260" s="680">
        <v>0</v>
      </c>
      <c r="P260" s="679">
        <v>0</v>
      </c>
      <c r="Q260" s="682" t="s">
        <v>10347</v>
      </c>
    </row>
    <row r="261" spans="1:17" ht="15.75" thickBot="1" x14ac:dyDescent="0.2">
      <c r="A261" s="678">
        <v>0</v>
      </c>
      <c r="B261" s="680">
        <v>0</v>
      </c>
      <c r="C261" s="680">
        <v>0</v>
      </c>
      <c r="D261" s="680">
        <v>0</v>
      </c>
      <c r="E261" s="680">
        <v>0</v>
      </c>
      <c r="F261" s="680">
        <v>0</v>
      </c>
      <c r="G261" s="680">
        <v>0</v>
      </c>
      <c r="H261" s="679">
        <v>0</v>
      </c>
      <c r="I261" s="678">
        <v>0</v>
      </c>
      <c r="J261" s="680">
        <v>0</v>
      </c>
      <c r="K261" s="681">
        <v>0</v>
      </c>
      <c r="L261" s="674">
        <v>0</v>
      </c>
      <c r="M261" s="678">
        <v>1</v>
      </c>
      <c r="N261" s="679">
        <v>0</v>
      </c>
      <c r="O261" s="681">
        <v>1</v>
      </c>
      <c r="P261" s="681">
        <v>0</v>
      </c>
      <c r="Q261" s="686" t="s">
        <v>10314</v>
      </c>
    </row>
    <row r="264" spans="1:17" ht="14.25" thickBot="1" x14ac:dyDescent="0.2"/>
    <row r="265" spans="1:17" ht="15" x14ac:dyDescent="0.15">
      <c r="A265" s="1360" t="s">
        <v>10246</v>
      </c>
      <c r="B265" s="1361"/>
      <c r="C265" s="1361" t="s">
        <v>10381</v>
      </c>
      <c r="D265" s="1361"/>
      <c r="E265" s="1361"/>
      <c r="F265" s="1361"/>
      <c r="G265" s="1361"/>
      <c r="H265" s="1361"/>
      <c r="I265" s="1361"/>
      <c r="J265" s="1361"/>
      <c r="K265" s="1361"/>
      <c r="L265" s="1361"/>
      <c r="M265" s="1361"/>
      <c r="N265" s="1366"/>
      <c r="O265" s="651"/>
      <c r="P265" s="651"/>
      <c r="Q265" s="652"/>
    </row>
    <row r="266" spans="1:17" ht="30" x14ac:dyDescent="0.15">
      <c r="A266" s="1362"/>
      <c r="B266" s="1363"/>
      <c r="C266" s="654" t="s">
        <v>10248</v>
      </c>
      <c r="D266" s="654" t="s">
        <v>10249</v>
      </c>
      <c r="E266" s="654" t="s">
        <v>10250</v>
      </c>
      <c r="F266" s="654" t="s">
        <v>10251</v>
      </c>
      <c r="G266" s="654" t="s">
        <v>10252</v>
      </c>
      <c r="H266" s="654" t="s">
        <v>10253</v>
      </c>
      <c r="I266" s="654" t="s">
        <v>10254</v>
      </c>
      <c r="J266" s="654" t="s">
        <v>10255</v>
      </c>
      <c r="K266" s="655" t="s">
        <v>10256</v>
      </c>
      <c r="L266" s="655" t="s">
        <v>10257</v>
      </c>
      <c r="M266" s="655" t="s">
        <v>10258</v>
      </c>
      <c r="N266" s="656" t="s">
        <v>10259</v>
      </c>
      <c r="O266" s="657"/>
      <c r="P266" s="657"/>
      <c r="Q266" s="658"/>
    </row>
    <row r="267" spans="1:17" ht="15" x14ac:dyDescent="0.15">
      <c r="A267" s="1362"/>
      <c r="B267" s="1363"/>
      <c r="C267" s="659">
        <v>7</v>
      </c>
      <c r="D267" s="659">
        <v>7</v>
      </c>
      <c r="E267" s="659">
        <v>7</v>
      </c>
      <c r="F267" s="659">
        <v>7</v>
      </c>
      <c r="G267" s="790">
        <v>1</v>
      </c>
      <c r="H267" s="790">
        <v>1</v>
      </c>
      <c r="I267" s="790">
        <v>1</v>
      </c>
      <c r="J267" s="790">
        <v>1</v>
      </c>
      <c r="K267" s="659">
        <v>7</v>
      </c>
      <c r="L267" s="659">
        <v>7</v>
      </c>
      <c r="M267" s="659">
        <v>7</v>
      </c>
      <c r="N267" s="660">
        <v>7</v>
      </c>
      <c r="O267" s="657"/>
      <c r="P267" s="657"/>
      <c r="Q267" s="658"/>
    </row>
    <row r="268" spans="1:17" ht="30" x14ac:dyDescent="0.15">
      <c r="A268" s="1362"/>
      <c r="B268" s="1363"/>
      <c r="C268" s="654" t="s">
        <v>10260</v>
      </c>
      <c r="D268" s="654" t="s">
        <v>10261</v>
      </c>
      <c r="E268" s="654" t="s">
        <v>10262</v>
      </c>
      <c r="F268" s="654" t="s">
        <v>10263</v>
      </c>
      <c r="G268" s="655" t="s">
        <v>10264</v>
      </c>
      <c r="H268" s="655" t="s">
        <v>10265</v>
      </c>
      <c r="I268" s="655" t="s">
        <v>252</v>
      </c>
      <c r="J268" s="655" t="s">
        <v>253</v>
      </c>
      <c r="K268" s="655" t="s">
        <v>10266</v>
      </c>
      <c r="L268" s="655" t="s">
        <v>10267</v>
      </c>
      <c r="M268" s="655" t="s">
        <v>10268</v>
      </c>
      <c r="N268" s="656" t="s">
        <v>10269</v>
      </c>
      <c r="O268" s="657"/>
      <c r="P268" s="657"/>
      <c r="Q268" s="658"/>
    </row>
    <row r="269" spans="1:17" ht="15" x14ac:dyDescent="0.15">
      <c r="A269" s="1362"/>
      <c r="B269" s="1363"/>
      <c r="C269" s="790">
        <v>0</v>
      </c>
      <c r="D269" s="790">
        <v>1</v>
      </c>
      <c r="E269" s="790">
        <v>2</v>
      </c>
      <c r="F269" s="790">
        <v>3</v>
      </c>
      <c r="G269" s="659">
        <v>4</v>
      </c>
      <c r="H269" s="659">
        <v>6</v>
      </c>
      <c r="I269" s="790">
        <v>0</v>
      </c>
      <c r="J269" s="790">
        <v>0</v>
      </c>
      <c r="K269" s="790">
        <v>0</v>
      </c>
      <c r="L269" s="790">
        <v>0</v>
      </c>
      <c r="M269" s="790">
        <v>0</v>
      </c>
      <c r="N269" s="791">
        <v>0</v>
      </c>
      <c r="O269" s="657"/>
      <c r="P269" s="657"/>
      <c r="Q269" s="658"/>
    </row>
    <row r="270" spans="1:17" ht="30" x14ac:dyDescent="0.15">
      <c r="A270" s="1362"/>
      <c r="B270" s="1363"/>
      <c r="C270" s="655" t="s">
        <v>10270</v>
      </c>
      <c r="D270" s="655" t="s">
        <v>10271</v>
      </c>
      <c r="E270" s="655" t="s">
        <v>10272</v>
      </c>
      <c r="F270" s="655" t="s">
        <v>10273</v>
      </c>
      <c r="G270" s="655" t="s">
        <v>10274</v>
      </c>
      <c r="H270" s="655" t="s">
        <v>10275</v>
      </c>
      <c r="I270" s="654" t="s">
        <v>10276</v>
      </c>
      <c r="J270" s="654" t="s">
        <v>10277</v>
      </c>
      <c r="K270" s="654" t="s">
        <v>10278</v>
      </c>
      <c r="L270" s="654" t="s">
        <v>10279</v>
      </c>
      <c r="M270" s="655" t="s">
        <v>10280</v>
      </c>
      <c r="N270" s="656" t="s">
        <v>10281</v>
      </c>
      <c r="O270" s="657"/>
      <c r="P270" s="657"/>
      <c r="Q270" s="658"/>
    </row>
    <row r="271" spans="1:17" ht="15" x14ac:dyDescent="0.15">
      <c r="A271" s="1362"/>
      <c r="B271" s="1363"/>
      <c r="C271" s="790">
        <v>0</v>
      </c>
      <c r="D271" s="790">
        <v>0</v>
      </c>
      <c r="E271" s="790">
        <v>0</v>
      </c>
      <c r="F271" s="790">
        <v>0</v>
      </c>
      <c r="G271" s="790">
        <v>0</v>
      </c>
      <c r="H271" s="790">
        <v>0</v>
      </c>
      <c r="I271" s="790">
        <v>1</v>
      </c>
      <c r="J271" s="790">
        <v>0</v>
      </c>
      <c r="K271" s="790">
        <v>0</v>
      </c>
      <c r="L271" s="790">
        <v>0</v>
      </c>
      <c r="M271" s="659">
        <v>0</v>
      </c>
      <c r="N271" s="791">
        <v>1</v>
      </c>
      <c r="O271" s="657"/>
      <c r="P271" s="657"/>
      <c r="Q271" s="658"/>
    </row>
    <row r="272" spans="1:17" ht="30" x14ac:dyDescent="0.15">
      <c r="A272" s="1362"/>
      <c r="B272" s="1363"/>
      <c r="C272" s="654" t="s">
        <v>10282</v>
      </c>
      <c r="D272" s="655" t="s">
        <v>10283</v>
      </c>
      <c r="E272" s="655" t="s">
        <v>10284</v>
      </c>
      <c r="F272" s="655" t="s">
        <v>10285</v>
      </c>
      <c r="G272" s="655" t="s">
        <v>10286</v>
      </c>
      <c r="H272" s="661" t="s">
        <v>10287</v>
      </c>
      <c r="I272" s="662" t="s">
        <v>10288</v>
      </c>
      <c r="J272" s="663"/>
      <c r="K272" s="663"/>
      <c r="L272" s="663"/>
      <c r="M272" s="663"/>
      <c r="N272" s="664"/>
      <c r="O272" s="657"/>
      <c r="P272" s="657"/>
      <c r="Q272" s="658"/>
    </row>
    <row r="273" spans="1:17" ht="15.75" thickBot="1" x14ac:dyDescent="0.2">
      <c r="A273" s="1364"/>
      <c r="B273" s="1365"/>
      <c r="C273" s="792">
        <v>2</v>
      </c>
      <c r="D273" s="665">
        <v>0</v>
      </c>
      <c r="E273" s="792">
        <v>0</v>
      </c>
      <c r="F273" s="792">
        <v>0</v>
      </c>
      <c r="G273" s="687">
        <v>0</v>
      </c>
      <c r="H273" s="666">
        <v>20490</v>
      </c>
      <c r="I273" s="666">
        <v>45045</v>
      </c>
      <c r="J273" s="667"/>
      <c r="K273" s="667"/>
      <c r="L273" s="667"/>
      <c r="M273" s="667"/>
      <c r="N273" s="668"/>
      <c r="O273" s="657"/>
      <c r="P273" s="657"/>
      <c r="Q273" s="658"/>
    </row>
    <row r="274" spans="1:17" ht="15.75" thickBot="1" x14ac:dyDescent="0.2">
      <c r="A274" s="669"/>
      <c r="B274" s="657"/>
      <c r="C274" s="657"/>
      <c r="D274" s="657"/>
      <c r="E274" s="657"/>
      <c r="F274" s="657"/>
      <c r="G274" s="657"/>
      <c r="H274" s="657"/>
      <c r="I274" s="657"/>
      <c r="J274" s="657"/>
      <c r="K274" s="657"/>
      <c r="L274" s="657"/>
      <c r="M274" s="657"/>
      <c r="N274" s="657"/>
      <c r="O274" s="657"/>
      <c r="Q274" s="658"/>
    </row>
    <row r="275" spans="1:17" ht="15" x14ac:dyDescent="0.15">
      <c r="A275" s="1360" t="s">
        <v>10382</v>
      </c>
      <c r="B275" s="1361"/>
      <c r="C275" s="1361"/>
      <c r="D275" s="1361"/>
      <c r="E275" s="1361"/>
      <c r="F275" s="1361"/>
      <c r="G275" s="1361"/>
      <c r="H275" s="1361"/>
      <c r="I275" s="1361"/>
      <c r="J275" s="1361"/>
      <c r="K275" s="1361"/>
      <c r="L275" s="1361"/>
      <c r="M275" s="1361"/>
      <c r="N275" s="1361"/>
      <c r="O275" s="1361"/>
      <c r="P275" s="1361"/>
      <c r="Q275" s="1366"/>
    </row>
    <row r="276" spans="1:17" ht="15.75" thickBot="1" x14ac:dyDescent="0.2">
      <c r="A276" s="670" t="s">
        <v>10360</v>
      </c>
      <c r="B276" s="671" t="s">
        <v>10365</v>
      </c>
      <c r="C276" s="671" t="s">
        <v>10292</v>
      </c>
      <c r="D276" s="671" t="s">
        <v>10318</v>
      </c>
      <c r="E276" s="671" t="s">
        <v>10319</v>
      </c>
      <c r="F276" s="671" t="s">
        <v>10354</v>
      </c>
      <c r="G276" s="671" t="s">
        <v>10339</v>
      </c>
      <c r="H276" s="671" t="s">
        <v>10340</v>
      </c>
      <c r="I276" s="671" t="s">
        <v>10298</v>
      </c>
      <c r="J276" s="671" t="s">
        <v>10341</v>
      </c>
      <c r="K276" s="671" t="s">
        <v>10300</v>
      </c>
      <c r="L276" s="671" t="s">
        <v>10342</v>
      </c>
      <c r="M276" s="671" t="s">
        <v>10361</v>
      </c>
      <c r="N276" s="671" t="s">
        <v>10325</v>
      </c>
      <c r="O276" s="671" t="s">
        <v>10350</v>
      </c>
      <c r="P276" s="671" t="s">
        <v>10327</v>
      </c>
      <c r="Q276" s="672"/>
    </row>
    <row r="277" spans="1:17" ht="15.75" thickBot="1" x14ac:dyDescent="0.2">
      <c r="A277" s="673">
        <v>1</v>
      </c>
      <c r="B277" s="674">
        <v>1</v>
      </c>
      <c r="C277" s="675">
        <v>0</v>
      </c>
      <c r="D277" s="673">
        <v>1</v>
      </c>
      <c r="E277" s="674">
        <v>0</v>
      </c>
      <c r="F277" s="675">
        <v>0</v>
      </c>
      <c r="G277" s="673">
        <v>0</v>
      </c>
      <c r="H277" s="675">
        <v>0</v>
      </c>
      <c r="I277" s="673">
        <v>1</v>
      </c>
      <c r="J277" s="674">
        <v>1</v>
      </c>
      <c r="K277" s="675">
        <v>1</v>
      </c>
      <c r="L277" s="676">
        <v>1</v>
      </c>
      <c r="M277" s="673">
        <v>0</v>
      </c>
      <c r="N277" s="674">
        <v>1</v>
      </c>
      <c r="O277" s="674">
        <v>1</v>
      </c>
      <c r="P277" s="675">
        <v>1</v>
      </c>
      <c r="Q277" s="677" t="s">
        <v>10306</v>
      </c>
    </row>
    <row r="278" spans="1:17" ht="15.75" thickBot="1" x14ac:dyDescent="0.2">
      <c r="A278" s="1354"/>
      <c r="B278" s="1355"/>
      <c r="C278" s="1355"/>
      <c r="D278" s="1355"/>
      <c r="E278" s="1355"/>
      <c r="F278" s="1355"/>
      <c r="G278" s="678">
        <v>0</v>
      </c>
      <c r="H278" s="679">
        <v>1</v>
      </c>
      <c r="I278" s="678">
        <v>1</v>
      </c>
      <c r="J278" s="680">
        <v>1</v>
      </c>
      <c r="K278" s="679">
        <v>1</v>
      </c>
      <c r="L278" s="681">
        <v>1</v>
      </c>
      <c r="M278" s="678">
        <v>0</v>
      </c>
      <c r="N278" s="680">
        <v>1</v>
      </c>
      <c r="O278" s="680">
        <v>1</v>
      </c>
      <c r="P278" s="679">
        <v>1</v>
      </c>
      <c r="Q278" s="682" t="s">
        <v>10344</v>
      </c>
    </row>
    <row r="279" spans="1:17" ht="15.75" thickBot="1" x14ac:dyDescent="0.2">
      <c r="A279" s="1356"/>
      <c r="B279" s="1357"/>
      <c r="C279" s="1357"/>
      <c r="D279" s="1357"/>
      <c r="E279" s="1357"/>
      <c r="F279" s="1357"/>
      <c r="G279" s="678">
        <v>1</v>
      </c>
      <c r="H279" s="679">
        <v>0</v>
      </c>
      <c r="I279" s="678">
        <v>1</v>
      </c>
      <c r="J279" s="680">
        <v>1</v>
      </c>
      <c r="K279" s="679">
        <v>1</v>
      </c>
      <c r="L279" s="681">
        <v>1</v>
      </c>
      <c r="M279" s="678">
        <v>0</v>
      </c>
      <c r="N279" s="680">
        <v>1</v>
      </c>
      <c r="O279" s="680">
        <v>1</v>
      </c>
      <c r="P279" s="679">
        <v>1</v>
      </c>
      <c r="Q279" s="682" t="s">
        <v>10351</v>
      </c>
    </row>
    <row r="280" spans="1:17" ht="15.75" thickBot="1" x14ac:dyDescent="0.2">
      <c r="A280" s="1358"/>
      <c r="B280" s="1359"/>
      <c r="C280" s="1359"/>
      <c r="D280" s="1359"/>
      <c r="E280" s="1359"/>
      <c r="F280" s="1359"/>
      <c r="G280" s="683">
        <v>1</v>
      </c>
      <c r="H280" s="684">
        <v>1</v>
      </c>
      <c r="I280" s="683">
        <v>1</v>
      </c>
      <c r="J280" s="685">
        <v>1</v>
      </c>
      <c r="K280" s="684">
        <v>1</v>
      </c>
      <c r="L280" s="681">
        <v>1</v>
      </c>
      <c r="M280" s="683">
        <v>0</v>
      </c>
      <c r="N280" s="685">
        <v>1</v>
      </c>
      <c r="O280" s="685">
        <v>1</v>
      </c>
      <c r="P280" s="684">
        <v>1</v>
      </c>
      <c r="Q280" s="682" t="s">
        <v>10330</v>
      </c>
    </row>
    <row r="281" spans="1:17" ht="15.75" thickBot="1" x14ac:dyDescent="0.2">
      <c r="A281" s="681">
        <v>1</v>
      </c>
      <c r="B281" s="678">
        <v>0</v>
      </c>
      <c r="C281" s="680">
        <v>0</v>
      </c>
      <c r="D281" s="680">
        <v>0</v>
      </c>
      <c r="E281" s="680">
        <v>0</v>
      </c>
      <c r="F281" s="679">
        <v>0</v>
      </c>
      <c r="G281" s="678">
        <v>0</v>
      </c>
      <c r="H281" s="680">
        <v>0</v>
      </c>
      <c r="I281" s="680">
        <v>0</v>
      </c>
      <c r="J281" s="680">
        <v>0</v>
      </c>
      <c r="K281" s="679">
        <v>0</v>
      </c>
      <c r="L281" s="680">
        <v>0</v>
      </c>
      <c r="M281" s="680">
        <v>0</v>
      </c>
      <c r="N281" s="680">
        <v>0</v>
      </c>
      <c r="O281" s="680">
        <v>0</v>
      </c>
      <c r="P281" s="679">
        <v>0</v>
      </c>
      <c r="Q281" s="682" t="s">
        <v>10346</v>
      </c>
    </row>
    <row r="282" spans="1:17" ht="15.75" thickBot="1" x14ac:dyDescent="0.2">
      <c r="A282" s="681">
        <v>0</v>
      </c>
      <c r="B282" s="678">
        <v>0</v>
      </c>
      <c r="C282" s="680">
        <v>0</v>
      </c>
      <c r="D282" s="680">
        <v>0</v>
      </c>
      <c r="E282" s="680">
        <v>0</v>
      </c>
      <c r="F282" s="679">
        <v>0</v>
      </c>
      <c r="G282" s="678">
        <v>0</v>
      </c>
      <c r="H282" s="680">
        <v>0</v>
      </c>
      <c r="I282" s="680">
        <v>0</v>
      </c>
      <c r="J282" s="680">
        <v>0</v>
      </c>
      <c r="K282" s="679">
        <v>0</v>
      </c>
      <c r="L282" s="680">
        <v>0</v>
      </c>
      <c r="M282" s="680">
        <v>0</v>
      </c>
      <c r="N282" s="680">
        <v>0</v>
      </c>
      <c r="O282" s="680">
        <v>0</v>
      </c>
      <c r="P282" s="679">
        <v>0</v>
      </c>
      <c r="Q282" s="682" t="s">
        <v>10311</v>
      </c>
    </row>
    <row r="283" spans="1:17" ht="15.75" thickBot="1" x14ac:dyDescent="0.2">
      <c r="A283" s="681">
        <v>0</v>
      </c>
      <c r="B283" s="678">
        <v>0</v>
      </c>
      <c r="C283" s="680">
        <v>0</v>
      </c>
      <c r="D283" s="680">
        <v>0</v>
      </c>
      <c r="E283" s="680">
        <v>0</v>
      </c>
      <c r="F283" s="679">
        <v>0</v>
      </c>
      <c r="G283" s="678">
        <v>0</v>
      </c>
      <c r="H283" s="680">
        <v>0</v>
      </c>
      <c r="I283" s="680">
        <v>0</v>
      </c>
      <c r="J283" s="680">
        <v>0</v>
      </c>
      <c r="K283" s="679">
        <v>0</v>
      </c>
      <c r="L283" s="680">
        <v>0</v>
      </c>
      <c r="M283" s="680">
        <v>0</v>
      </c>
      <c r="N283" s="680">
        <v>0</v>
      </c>
      <c r="O283" s="680">
        <v>0</v>
      </c>
      <c r="P283" s="679">
        <v>0</v>
      </c>
      <c r="Q283" s="682" t="s">
        <v>10332</v>
      </c>
    </row>
    <row r="284" spans="1:17" ht="15.75" thickBot="1" x14ac:dyDescent="0.2">
      <c r="A284" s="681">
        <v>0</v>
      </c>
      <c r="B284" s="678">
        <v>0</v>
      </c>
      <c r="C284" s="680">
        <v>0</v>
      </c>
      <c r="D284" s="680">
        <v>0</v>
      </c>
      <c r="E284" s="680">
        <v>0</v>
      </c>
      <c r="F284" s="679">
        <v>0</v>
      </c>
      <c r="G284" s="678">
        <v>0</v>
      </c>
      <c r="H284" s="680">
        <v>0</v>
      </c>
      <c r="I284" s="680">
        <v>0</v>
      </c>
      <c r="J284" s="680">
        <v>0</v>
      </c>
      <c r="K284" s="679">
        <v>0</v>
      </c>
      <c r="L284" s="680">
        <v>0</v>
      </c>
      <c r="M284" s="680">
        <v>0</v>
      </c>
      <c r="N284" s="680">
        <v>0</v>
      </c>
      <c r="O284" s="680">
        <v>0</v>
      </c>
      <c r="P284" s="679">
        <v>0</v>
      </c>
      <c r="Q284" s="682" t="s">
        <v>10347</v>
      </c>
    </row>
    <row r="285" spans="1:17" ht="15.75" thickBot="1" x14ac:dyDescent="0.2">
      <c r="A285" s="678">
        <v>0</v>
      </c>
      <c r="B285" s="680">
        <v>0</v>
      </c>
      <c r="C285" s="680">
        <v>0</v>
      </c>
      <c r="D285" s="680">
        <v>0</v>
      </c>
      <c r="E285" s="680">
        <v>0</v>
      </c>
      <c r="F285" s="680">
        <v>0</v>
      </c>
      <c r="G285" s="680">
        <v>0</v>
      </c>
      <c r="H285" s="679">
        <v>0</v>
      </c>
      <c r="I285" s="678">
        <v>0</v>
      </c>
      <c r="J285" s="680">
        <v>0</v>
      </c>
      <c r="K285" s="681">
        <v>0</v>
      </c>
      <c r="L285" s="674">
        <v>0</v>
      </c>
      <c r="M285" s="678">
        <v>1</v>
      </c>
      <c r="N285" s="679">
        <v>0</v>
      </c>
      <c r="O285" s="681">
        <v>1</v>
      </c>
      <c r="P285" s="681">
        <v>0</v>
      </c>
      <c r="Q285" s="686" t="s">
        <v>10369</v>
      </c>
    </row>
    <row r="288" spans="1:17" ht="14.25" thickBot="1" x14ac:dyDescent="0.2"/>
    <row r="289" spans="1:17" ht="15" x14ac:dyDescent="0.15">
      <c r="A289" s="1360" t="s">
        <v>10246</v>
      </c>
      <c r="B289" s="1361"/>
      <c r="C289" s="1361" t="s">
        <v>10383</v>
      </c>
      <c r="D289" s="1361"/>
      <c r="E289" s="1361"/>
      <c r="F289" s="1361"/>
      <c r="G289" s="1361"/>
      <c r="H289" s="1361"/>
      <c r="I289" s="1361"/>
      <c r="J289" s="1361"/>
      <c r="K289" s="1361"/>
      <c r="L289" s="1361"/>
      <c r="M289" s="1361"/>
      <c r="N289" s="1366"/>
      <c r="O289" s="651"/>
      <c r="P289" s="651"/>
      <c r="Q289" s="652"/>
    </row>
    <row r="290" spans="1:17" ht="30" x14ac:dyDescent="0.15">
      <c r="A290" s="1362"/>
      <c r="B290" s="1363"/>
      <c r="C290" s="654" t="s">
        <v>10248</v>
      </c>
      <c r="D290" s="654" t="s">
        <v>10249</v>
      </c>
      <c r="E290" s="654" t="s">
        <v>10250</v>
      </c>
      <c r="F290" s="654" t="s">
        <v>10251</v>
      </c>
      <c r="G290" s="654" t="s">
        <v>10252</v>
      </c>
      <c r="H290" s="654" t="s">
        <v>10253</v>
      </c>
      <c r="I290" s="654" t="s">
        <v>10254</v>
      </c>
      <c r="J290" s="654" t="s">
        <v>10255</v>
      </c>
      <c r="K290" s="655" t="s">
        <v>10256</v>
      </c>
      <c r="L290" s="655" t="s">
        <v>10257</v>
      </c>
      <c r="M290" s="655" t="s">
        <v>10258</v>
      </c>
      <c r="N290" s="656" t="s">
        <v>10259</v>
      </c>
      <c r="O290" s="657"/>
      <c r="P290" s="657"/>
      <c r="Q290" s="658"/>
    </row>
    <row r="291" spans="1:17" ht="15" x14ac:dyDescent="0.15">
      <c r="A291" s="1362"/>
      <c r="B291" s="1363"/>
      <c r="C291" s="659">
        <v>7</v>
      </c>
      <c r="D291" s="659">
        <v>7</v>
      </c>
      <c r="E291" s="659">
        <v>7</v>
      </c>
      <c r="F291" s="659">
        <v>7</v>
      </c>
      <c r="G291" s="790">
        <v>1</v>
      </c>
      <c r="H291" s="790">
        <v>1</v>
      </c>
      <c r="I291" s="790">
        <v>1</v>
      </c>
      <c r="J291" s="790">
        <v>1</v>
      </c>
      <c r="K291" s="659">
        <v>7</v>
      </c>
      <c r="L291" s="659">
        <v>7</v>
      </c>
      <c r="M291" s="659">
        <v>7</v>
      </c>
      <c r="N291" s="660">
        <v>7</v>
      </c>
      <c r="O291" s="657"/>
      <c r="P291" s="657"/>
      <c r="Q291" s="658"/>
    </row>
    <row r="292" spans="1:17" ht="30" x14ac:dyDescent="0.15">
      <c r="A292" s="1362"/>
      <c r="B292" s="1363"/>
      <c r="C292" s="654" t="s">
        <v>10260</v>
      </c>
      <c r="D292" s="654" t="s">
        <v>10261</v>
      </c>
      <c r="E292" s="654" t="s">
        <v>10262</v>
      </c>
      <c r="F292" s="654" t="s">
        <v>10263</v>
      </c>
      <c r="G292" s="655" t="s">
        <v>10264</v>
      </c>
      <c r="H292" s="655" t="s">
        <v>10265</v>
      </c>
      <c r="I292" s="655" t="s">
        <v>252</v>
      </c>
      <c r="J292" s="655" t="s">
        <v>253</v>
      </c>
      <c r="K292" s="655" t="s">
        <v>10266</v>
      </c>
      <c r="L292" s="655" t="s">
        <v>10267</v>
      </c>
      <c r="M292" s="655" t="s">
        <v>10268</v>
      </c>
      <c r="N292" s="656" t="s">
        <v>10269</v>
      </c>
      <c r="O292" s="657"/>
      <c r="P292" s="657"/>
      <c r="Q292" s="658"/>
    </row>
    <row r="293" spans="1:17" ht="15" x14ac:dyDescent="0.15">
      <c r="A293" s="1362"/>
      <c r="B293" s="1363"/>
      <c r="C293" s="790">
        <v>0</v>
      </c>
      <c r="D293" s="790">
        <v>1</v>
      </c>
      <c r="E293" s="790">
        <v>2</v>
      </c>
      <c r="F293" s="790">
        <v>3</v>
      </c>
      <c r="G293" s="659">
        <v>4</v>
      </c>
      <c r="H293" s="659">
        <v>6</v>
      </c>
      <c r="I293" s="790">
        <v>0</v>
      </c>
      <c r="J293" s="790">
        <v>0</v>
      </c>
      <c r="K293" s="790">
        <v>0</v>
      </c>
      <c r="L293" s="790">
        <v>0</v>
      </c>
      <c r="M293" s="790">
        <v>0</v>
      </c>
      <c r="N293" s="791">
        <v>0</v>
      </c>
      <c r="O293" s="657"/>
      <c r="P293" s="657"/>
      <c r="Q293" s="658"/>
    </row>
    <row r="294" spans="1:17" ht="30" x14ac:dyDescent="0.15">
      <c r="A294" s="1362"/>
      <c r="B294" s="1363"/>
      <c r="C294" s="655" t="s">
        <v>10270</v>
      </c>
      <c r="D294" s="655" t="s">
        <v>10271</v>
      </c>
      <c r="E294" s="655" t="s">
        <v>10272</v>
      </c>
      <c r="F294" s="655" t="s">
        <v>10273</v>
      </c>
      <c r="G294" s="655" t="s">
        <v>10274</v>
      </c>
      <c r="H294" s="655" t="s">
        <v>10275</v>
      </c>
      <c r="I294" s="654" t="s">
        <v>10276</v>
      </c>
      <c r="J294" s="654" t="s">
        <v>10277</v>
      </c>
      <c r="K294" s="654" t="s">
        <v>10278</v>
      </c>
      <c r="L294" s="654" t="s">
        <v>10279</v>
      </c>
      <c r="M294" s="655" t="s">
        <v>10280</v>
      </c>
      <c r="N294" s="656" t="s">
        <v>10281</v>
      </c>
      <c r="O294" s="657"/>
      <c r="P294" s="657"/>
      <c r="Q294" s="658"/>
    </row>
    <row r="295" spans="1:17" ht="15" x14ac:dyDescent="0.15">
      <c r="A295" s="1362"/>
      <c r="B295" s="1363"/>
      <c r="C295" s="790">
        <v>0</v>
      </c>
      <c r="D295" s="790">
        <v>0</v>
      </c>
      <c r="E295" s="790">
        <v>0</v>
      </c>
      <c r="F295" s="790">
        <v>0</v>
      </c>
      <c r="G295" s="790">
        <v>0</v>
      </c>
      <c r="H295" s="790">
        <v>0</v>
      </c>
      <c r="I295" s="790">
        <v>1</v>
      </c>
      <c r="J295" s="790">
        <v>0</v>
      </c>
      <c r="K295" s="790">
        <v>0</v>
      </c>
      <c r="L295" s="790">
        <v>0</v>
      </c>
      <c r="M295" s="659">
        <v>0</v>
      </c>
      <c r="N295" s="791">
        <v>1</v>
      </c>
      <c r="O295" s="657"/>
      <c r="P295" s="657"/>
      <c r="Q295" s="658"/>
    </row>
    <row r="296" spans="1:17" ht="30" x14ac:dyDescent="0.15">
      <c r="A296" s="1362"/>
      <c r="B296" s="1363"/>
      <c r="C296" s="654" t="s">
        <v>10282</v>
      </c>
      <c r="D296" s="655" t="s">
        <v>10283</v>
      </c>
      <c r="E296" s="655" t="s">
        <v>10284</v>
      </c>
      <c r="F296" s="655" t="s">
        <v>10285</v>
      </c>
      <c r="G296" s="655" t="s">
        <v>10286</v>
      </c>
      <c r="H296" s="661" t="s">
        <v>10287</v>
      </c>
      <c r="I296" s="662" t="s">
        <v>10288</v>
      </c>
      <c r="J296" s="663"/>
      <c r="K296" s="663"/>
      <c r="L296" s="663"/>
      <c r="M296" s="663"/>
      <c r="N296" s="664"/>
      <c r="O296" s="657"/>
      <c r="P296" s="657"/>
      <c r="Q296" s="658"/>
    </row>
    <row r="297" spans="1:17" ht="15.75" thickBot="1" x14ac:dyDescent="0.2">
      <c r="A297" s="1364"/>
      <c r="B297" s="1365"/>
      <c r="C297" s="792">
        <v>2</v>
      </c>
      <c r="D297" s="665">
        <v>0</v>
      </c>
      <c r="E297" s="792">
        <v>0</v>
      </c>
      <c r="F297" s="792">
        <v>0</v>
      </c>
      <c r="G297" s="687">
        <v>0</v>
      </c>
      <c r="H297" s="666">
        <v>20490</v>
      </c>
      <c r="I297" s="666">
        <v>45045</v>
      </c>
      <c r="J297" s="667"/>
      <c r="K297" s="667"/>
      <c r="L297" s="667"/>
      <c r="M297" s="667"/>
      <c r="N297" s="668"/>
      <c r="O297" s="657"/>
      <c r="P297" s="657"/>
      <c r="Q297" s="658"/>
    </row>
    <row r="298" spans="1:17" ht="15.75" thickBot="1" x14ac:dyDescent="0.2">
      <c r="A298" s="669"/>
      <c r="B298" s="657"/>
      <c r="C298" s="657"/>
      <c r="D298" s="657"/>
      <c r="E298" s="657"/>
      <c r="F298" s="657"/>
      <c r="G298" s="657"/>
      <c r="H298" s="657"/>
      <c r="I298" s="657"/>
      <c r="J298" s="657"/>
      <c r="K298" s="657"/>
      <c r="L298" s="657"/>
      <c r="M298" s="657"/>
      <c r="N298" s="657"/>
      <c r="O298" s="657"/>
      <c r="Q298" s="658"/>
    </row>
    <row r="299" spans="1:17" ht="15" x14ac:dyDescent="0.15">
      <c r="A299" s="1360" t="s">
        <v>10384</v>
      </c>
      <c r="B299" s="1361"/>
      <c r="C299" s="1361"/>
      <c r="D299" s="1361"/>
      <c r="E299" s="1361"/>
      <c r="F299" s="1361"/>
      <c r="G299" s="1361"/>
      <c r="H299" s="1361"/>
      <c r="I299" s="1361"/>
      <c r="J299" s="1361"/>
      <c r="K299" s="1361"/>
      <c r="L299" s="1361"/>
      <c r="M299" s="1361"/>
      <c r="N299" s="1361"/>
      <c r="O299" s="1361"/>
      <c r="P299" s="1361"/>
      <c r="Q299" s="1366"/>
    </row>
    <row r="300" spans="1:17" ht="15.75" thickBot="1" x14ac:dyDescent="0.2">
      <c r="A300" s="670" t="s">
        <v>10317</v>
      </c>
      <c r="B300" s="671" t="s">
        <v>10336</v>
      </c>
      <c r="C300" s="671" t="s">
        <v>10366</v>
      </c>
      <c r="D300" s="671" t="s">
        <v>10318</v>
      </c>
      <c r="E300" s="671" t="s">
        <v>10319</v>
      </c>
      <c r="F300" s="671" t="s">
        <v>10295</v>
      </c>
      <c r="G300" s="671" t="s">
        <v>10339</v>
      </c>
      <c r="H300" s="671" t="s">
        <v>10375</v>
      </c>
      <c r="I300" s="671" t="s">
        <v>10298</v>
      </c>
      <c r="J300" s="671" t="s">
        <v>10341</v>
      </c>
      <c r="K300" s="671" t="s">
        <v>10300</v>
      </c>
      <c r="L300" s="671" t="s">
        <v>10385</v>
      </c>
      <c r="M300" s="671" t="s">
        <v>10361</v>
      </c>
      <c r="N300" s="671" t="s">
        <v>10325</v>
      </c>
      <c r="O300" s="671" t="s">
        <v>10304</v>
      </c>
      <c r="P300" s="671" t="s">
        <v>10327</v>
      </c>
      <c r="Q300" s="672"/>
    </row>
    <row r="301" spans="1:17" ht="15.75" thickBot="1" x14ac:dyDescent="0.2">
      <c r="A301" s="673">
        <v>1</v>
      </c>
      <c r="B301" s="674">
        <v>1</v>
      </c>
      <c r="C301" s="675">
        <v>0</v>
      </c>
      <c r="D301" s="673">
        <v>1</v>
      </c>
      <c r="E301" s="674">
        <v>0</v>
      </c>
      <c r="F301" s="675">
        <v>0</v>
      </c>
      <c r="G301" s="673">
        <v>0</v>
      </c>
      <c r="H301" s="675">
        <v>0</v>
      </c>
      <c r="I301" s="673">
        <v>1</v>
      </c>
      <c r="J301" s="674">
        <v>1</v>
      </c>
      <c r="K301" s="675">
        <v>1</v>
      </c>
      <c r="L301" s="676">
        <v>1</v>
      </c>
      <c r="M301" s="673">
        <v>0</v>
      </c>
      <c r="N301" s="674">
        <v>1</v>
      </c>
      <c r="O301" s="674">
        <v>1</v>
      </c>
      <c r="P301" s="675">
        <v>1</v>
      </c>
      <c r="Q301" s="677" t="s">
        <v>10306</v>
      </c>
    </row>
    <row r="302" spans="1:17" ht="15.75" thickBot="1" x14ac:dyDescent="0.2">
      <c r="A302" s="1354"/>
      <c r="B302" s="1355"/>
      <c r="C302" s="1355"/>
      <c r="D302" s="1355"/>
      <c r="E302" s="1355"/>
      <c r="F302" s="1355"/>
      <c r="G302" s="678">
        <v>0</v>
      </c>
      <c r="H302" s="679">
        <v>1</v>
      </c>
      <c r="I302" s="678">
        <v>1</v>
      </c>
      <c r="J302" s="680">
        <v>1</v>
      </c>
      <c r="K302" s="679">
        <v>1</v>
      </c>
      <c r="L302" s="681">
        <v>1</v>
      </c>
      <c r="M302" s="678">
        <v>0</v>
      </c>
      <c r="N302" s="680">
        <v>1</v>
      </c>
      <c r="O302" s="680">
        <v>1</v>
      </c>
      <c r="P302" s="679">
        <v>1</v>
      </c>
      <c r="Q302" s="682" t="s">
        <v>10344</v>
      </c>
    </row>
    <row r="303" spans="1:17" ht="15.75" thickBot="1" x14ac:dyDescent="0.2">
      <c r="A303" s="1356"/>
      <c r="B303" s="1357"/>
      <c r="C303" s="1357"/>
      <c r="D303" s="1357"/>
      <c r="E303" s="1357"/>
      <c r="F303" s="1357"/>
      <c r="G303" s="678">
        <v>1</v>
      </c>
      <c r="H303" s="679">
        <v>0</v>
      </c>
      <c r="I303" s="678">
        <v>1</v>
      </c>
      <c r="J303" s="680">
        <v>1</v>
      </c>
      <c r="K303" s="679">
        <v>1</v>
      </c>
      <c r="L303" s="681">
        <v>1</v>
      </c>
      <c r="M303" s="678">
        <v>0</v>
      </c>
      <c r="N303" s="680">
        <v>1</v>
      </c>
      <c r="O303" s="680">
        <v>1</v>
      </c>
      <c r="P303" s="679">
        <v>1</v>
      </c>
      <c r="Q303" s="682" t="s">
        <v>10345</v>
      </c>
    </row>
    <row r="304" spans="1:17" ht="15.75" thickBot="1" x14ac:dyDescent="0.2">
      <c r="A304" s="1358"/>
      <c r="B304" s="1359"/>
      <c r="C304" s="1359"/>
      <c r="D304" s="1359"/>
      <c r="E304" s="1359"/>
      <c r="F304" s="1359"/>
      <c r="G304" s="683">
        <v>1</v>
      </c>
      <c r="H304" s="684">
        <v>1</v>
      </c>
      <c r="I304" s="683">
        <v>1</v>
      </c>
      <c r="J304" s="685">
        <v>1</v>
      </c>
      <c r="K304" s="684">
        <v>1</v>
      </c>
      <c r="L304" s="681">
        <v>1</v>
      </c>
      <c r="M304" s="683">
        <v>0</v>
      </c>
      <c r="N304" s="685">
        <v>1</v>
      </c>
      <c r="O304" s="685">
        <v>1</v>
      </c>
      <c r="P304" s="684">
        <v>1</v>
      </c>
      <c r="Q304" s="682" t="s">
        <v>10357</v>
      </c>
    </row>
    <row r="305" spans="1:17" ht="15.75" thickBot="1" x14ac:dyDescent="0.2">
      <c r="A305" s="681">
        <v>1</v>
      </c>
      <c r="B305" s="678">
        <v>0</v>
      </c>
      <c r="C305" s="680">
        <v>0</v>
      </c>
      <c r="D305" s="680">
        <v>0</v>
      </c>
      <c r="E305" s="680">
        <v>0</v>
      </c>
      <c r="F305" s="679">
        <v>0</v>
      </c>
      <c r="G305" s="678">
        <v>0</v>
      </c>
      <c r="H305" s="680">
        <v>0</v>
      </c>
      <c r="I305" s="680">
        <v>0</v>
      </c>
      <c r="J305" s="680">
        <v>0</v>
      </c>
      <c r="K305" s="679">
        <v>0</v>
      </c>
      <c r="L305" s="680">
        <v>0</v>
      </c>
      <c r="M305" s="680">
        <v>0</v>
      </c>
      <c r="N305" s="680">
        <v>0</v>
      </c>
      <c r="O305" s="680">
        <v>0</v>
      </c>
      <c r="P305" s="679">
        <v>0</v>
      </c>
      <c r="Q305" s="682" t="s">
        <v>10346</v>
      </c>
    </row>
    <row r="306" spans="1:17" ht="15.75" thickBot="1" x14ac:dyDescent="0.2">
      <c r="A306" s="681">
        <v>0</v>
      </c>
      <c r="B306" s="678">
        <v>0</v>
      </c>
      <c r="C306" s="680">
        <v>0</v>
      </c>
      <c r="D306" s="680">
        <v>0</v>
      </c>
      <c r="E306" s="680">
        <v>0</v>
      </c>
      <c r="F306" s="679">
        <v>0</v>
      </c>
      <c r="G306" s="678">
        <v>0</v>
      </c>
      <c r="H306" s="680">
        <v>0</v>
      </c>
      <c r="I306" s="680">
        <v>0</v>
      </c>
      <c r="J306" s="680">
        <v>0</v>
      </c>
      <c r="K306" s="679">
        <v>0</v>
      </c>
      <c r="L306" s="680">
        <v>0</v>
      </c>
      <c r="M306" s="680">
        <v>0</v>
      </c>
      <c r="N306" s="680">
        <v>0</v>
      </c>
      <c r="O306" s="680">
        <v>0</v>
      </c>
      <c r="P306" s="679">
        <v>0</v>
      </c>
      <c r="Q306" s="682" t="s">
        <v>10311</v>
      </c>
    </row>
    <row r="307" spans="1:17" ht="15.75" thickBot="1" x14ac:dyDescent="0.2">
      <c r="A307" s="681">
        <v>0</v>
      </c>
      <c r="B307" s="678">
        <v>0</v>
      </c>
      <c r="C307" s="680">
        <v>0</v>
      </c>
      <c r="D307" s="680">
        <v>0</v>
      </c>
      <c r="E307" s="680">
        <v>0</v>
      </c>
      <c r="F307" s="679">
        <v>0</v>
      </c>
      <c r="G307" s="678">
        <v>0</v>
      </c>
      <c r="H307" s="680">
        <v>0</v>
      </c>
      <c r="I307" s="680">
        <v>0</v>
      </c>
      <c r="J307" s="680">
        <v>0</v>
      </c>
      <c r="K307" s="679">
        <v>0</v>
      </c>
      <c r="L307" s="680">
        <v>0</v>
      </c>
      <c r="M307" s="680">
        <v>0</v>
      </c>
      <c r="N307" s="680">
        <v>0</v>
      </c>
      <c r="O307" s="680">
        <v>0</v>
      </c>
      <c r="P307" s="679">
        <v>0</v>
      </c>
      <c r="Q307" s="682" t="s">
        <v>10332</v>
      </c>
    </row>
    <row r="308" spans="1:17" ht="15.75" thickBot="1" x14ac:dyDescent="0.2">
      <c r="A308" s="681">
        <v>0</v>
      </c>
      <c r="B308" s="678">
        <v>0</v>
      </c>
      <c r="C308" s="680">
        <v>0</v>
      </c>
      <c r="D308" s="680">
        <v>0</v>
      </c>
      <c r="E308" s="680">
        <v>0</v>
      </c>
      <c r="F308" s="679">
        <v>0</v>
      </c>
      <c r="G308" s="678">
        <v>0</v>
      </c>
      <c r="H308" s="680">
        <v>0</v>
      </c>
      <c r="I308" s="680">
        <v>0</v>
      </c>
      <c r="J308" s="680">
        <v>0</v>
      </c>
      <c r="K308" s="679">
        <v>0</v>
      </c>
      <c r="L308" s="680">
        <v>0</v>
      </c>
      <c r="M308" s="680">
        <v>0</v>
      </c>
      <c r="N308" s="680">
        <v>0</v>
      </c>
      <c r="O308" s="680">
        <v>0</v>
      </c>
      <c r="P308" s="679">
        <v>0</v>
      </c>
      <c r="Q308" s="682" t="s">
        <v>10347</v>
      </c>
    </row>
    <row r="309" spans="1:17" ht="15.75" thickBot="1" x14ac:dyDescent="0.2">
      <c r="A309" s="678">
        <v>0</v>
      </c>
      <c r="B309" s="680">
        <v>0</v>
      </c>
      <c r="C309" s="680">
        <v>0</v>
      </c>
      <c r="D309" s="680">
        <v>0</v>
      </c>
      <c r="E309" s="680">
        <v>0</v>
      </c>
      <c r="F309" s="680">
        <v>0</v>
      </c>
      <c r="G309" s="680">
        <v>0</v>
      </c>
      <c r="H309" s="679">
        <v>0</v>
      </c>
      <c r="I309" s="678">
        <v>0</v>
      </c>
      <c r="J309" s="680">
        <v>0</v>
      </c>
      <c r="K309" s="681">
        <v>0</v>
      </c>
      <c r="L309" s="674">
        <v>0</v>
      </c>
      <c r="M309" s="678">
        <v>1</v>
      </c>
      <c r="N309" s="679">
        <v>0</v>
      </c>
      <c r="O309" s="681">
        <v>1</v>
      </c>
      <c r="P309" s="681">
        <v>0</v>
      </c>
      <c r="Q309" s="686" t="s">
        <v>10314</v>
      </c>
    </row>
    <row r="312" spans="1:17" ht="14.25" thickBot="1" x14ac:dyDescent="0.2"/>
    <row r="313" spans="1:17" ht="15" x14ac:dyDescent="0.15">
      <c r="A313" s="1360" t="s">
        <v>10246</v>
      </c>
      <c r="B313" s="1361"/>
      <c r="C313" s="1361" t="s">
        <v>10386</v>
      </c>
      <c r="D313" s="1361"/>
      <c r="E313" s="1361"/>
      <c r="F313" s="1361"/>
      <c r="G313" s="1361"/>
      <c r="H313" s="1361"/>
      <c r="I313" s="1361"/>
      <c r="J313" s="1361"/>
      <c r="K313" s="1361"/>
      <c r="L313" s="1361"/>
      <c r="M313" s="1361"/>
      <c r="N313" s="1366"/>
      <c r="O313" s="651"/>
      <c r="P313" s="651"/>
      <c r="Q313" s="652"/>
    </row>
    <row r="314" spans="1:17" ht="30" x14ac:dyDescent="0.15">
      <c r="A314" s="1362"/>
      <c r="B314" s="1363"/>
      <c r="C314" s="654" t="s">
        <v>10248</v>
      </c>
      <c r="D314" s="654" t="s">
        <v>10249</v>
      </c>
      <c r="E314" s="654" t="s">
        <v>10250</v>
      </c>
      <c r="F314" s="654" t="s">
        <v>10251</v>
      </c>
      <c r="G314" s="654" t="s">
        <v>10252</v>
      </c>
      <c r="H314" s="654" t="s">
        <v>10253</v>
      </c>
      <c r="I314" s="654" t="s">
        <v>10254</v>
      </c>
      <c r="J314" s="654" t="s">
        <v>10255</v>
      </c>
      <c r="K314" s="655" t="s">
        <v>10256</v>
      </c>
      <c r="L314" s="655" t="s">
        <v>10257</v>
      </c>
      <c r="M314" s="655" t="s">
        <v>10258</v>
      </c>
      <c r="N314" s="656" t="s">
        <v>10259</v>
      </c>
      <c r="O314" s="657"/>
      <c r="P314" s="657"/>
      <c r="Q314" s="658"/>
    </row>
    <row r="315" spans="1:17" ht="15" x14ac:dyDescent="0.15">
      <c r="A315" s="1362"/>
      <c r="B315" s="1363"/>
      <c r="C315" s="659">
        <v>7</v>
      </c>
      <c r="D315" s="659">
        <v>7</v>
      </c>
      <c r="E315" s="659">
        <v>7</v>
      </c>
      <c r="F315" s="659">
        <v>7</v>
      </c>
      <c r="G315" s="790">
        <v>1</v>
      </c>
      <c r="H315" s="790">
        <v>1</v>
      </c>
      <c r="I315" s="790">
        <v>1</v>
      </c>
      <c r="J315" s="790">
        <v>1</v>
      </c>
      <c r="K315" s="659">
        <v>7</v>
      </c>
      <c r="L315" s="659">
        <v>7</v>
      </c>
      <c r="M315" s="659">
        <v>7</v>
      </c>
      <c r="N315" s="660">
        <v>7</v>
      </c>
      <c r="O315" s="657"/>
      <c r="P315" s="657"/>
      <c r="Q315" s="658"/>
    </row>
    <row r="316" spans="1:17" ht="30" x14ac:dyDescent="0.15">
      <c r="A316" s="1362"/>
      <c r="B316" s="1363"/>
      <c r="C316" s="654" t="s">
        <v>10260</v>
      </c>
      <c r="D316" s="654" t="s">
        <v>10261</v>
      </c>
      <c r="E316" s="654" t="s">
        <v>10262</v>
      </c>
      <c r="F316" s="654" t="s">
        <v>10263</v>
      </c>
      <c r="G316" s="655" t="s">
        <v>10264</v>
      </c>
      <c r="H316" s="655" t="s">
        <v>10265</v>
      </c>
      <c r="I316" s="655" t="s">
        <v>252</v>
      </c>
      <c r="J316" s="655" t="s">
        <v>253</v>
      </c>
      <c r="K316" s="655" t="s">
        <v>10266</v>
      </c>
      <c r="L316" s="655" t="s">
        <v>10267</v>
      </c>
      <c r="M316" s="655" t="s">
        <v>10268</v>
      </c>
      <c r="N316" s="656" t="s">
        <v>10269</v>
      </c>
      <c r="O316" s="657"/>
      <c r="P316" s="657"/>
      <c r="Q316" s="658"/>
    </row>
    <row r="317" spans="1:17" ht="15" x14ac:dyDescent="0.15">
      <c r="A317" s="1362"/>
      <c r="B317" s="1363"/>
      <c r="C317" s="790">
        <v>0</v>
      </c>
      <c r="D317" s="790">
        <v>1</v>
      </c>
      <c r="E317" s="790">
        <v>2</v>
      </c>
      <c r="F317" s="790">
        <v>3</v>
      </c>
      <c r="G317" s="659">
        <v>4</v>
      </c>
      <c r="H317" s="659">
        <v>6</v>
      </c>
      <c r="I317" s="790">
        <v>0</v>
      </c>
      <c r="J317" s="790">
        <v>0</v>
      </c>
      <c r="K317" s="790">
        <v>0</v>
      </c>
      <c r="L317" s="790">
        <v>0</v>
      </c>
      <c r="M317" s="790">
        <v>0</v>
      </c>
      <c r="N317" s="791">
        <v>0</v>
      </c>
      <c r="O317" s="657"/>
      <c r="P317" s="657"/>
      <c r="Q317" s="658"/>
    </row>
    <row r="318" spans="1:17" ht="30" x14ac:dyDescent="0.15">
      <c r="A318" s="1362"/>
      <c r="B318" s="1363"/>
      <c r="C318" s="655" t="s">
        <v>10270</v>
      </c>
      <c r="D318" s="655" t="s">
        <v>10271</v>
      </c>
      <c r="E318" s="655" t="s">
        <v>10272</v>
      </c>
      <c r="F318" s="655" t="s">
        <v>10273</v>
      </c>
      <c r="G318" s="655" t="s">
        <v>10274</v>
      </c>
      <c r="H318" s="655" t="s">
        <v>10275</v>
      </c>
      <c r="I318" s="654" t="s">
        <v>10276</v>
      </c>
      <c r="J318" s="654" t="s">
        <v>10277</v>
      </c>
      <c r="K318" s="654" t="s">
        <v>10278</v>
      </c>
      <c r="L318" s="654" t="s">
        <v>10279</v>
      </c>
      <c r="M318" s="655" t="s">
        <v>10280</v>
      </c>
      <c r="N318" s="656" t="s">
        <v>10281</v>
      </c>
      <c r="O318" s="657"/>
      <c r="P318" s="657"/>
      <c r="Q318" s="658"/>
    </row>
    <row r="319" spans="1:17" ht="15" x14ac:dyDescent="0.15">
      <c r="A319" s="1362"/>
      <c r="B319" s="1363"/>
      <c r="C319" s="790">
        <v>0</v>
      </c>
      <c r="D319" s="790">
        <v>0</v>
      </c>
      <c r="E319" s="790">
        <v>0</v>
      </c>
      <c r="F319" s="790">
        <v>0</v>
      </c>
      <c r="G319" s="790">
        <v>0</v>
      </c>
      <c r="H319" s="790">
        <v>0</v>
      </c>
      <c r="I319" s="790">
        <v>1</v>
      </c>
      <c r="J319" s="790">
        <v>0</v>
      </c>
      <c r="K319" s="790">
        <v>0</v>
      </c>
      <c r="L319" s="790">
        <v>0</v>
      </c>
      <c r="M319" s="659">
        <v>0</v>
      </c>
      <c r="N319" s="791">
        <v>1</v>
      </c>
      <c r="O319" s="657"/>
      <c r="P319" s="657"/>
      <c r="Q319" s="658"/>
    </row>
    <row r="320" spans="1:17" ht="30" x14ac:dyDescent="0.15">
      <c r="A320" s="1362"/>
      <c r="B320" s="1363"/>
      <c r="C320" s="654" t="s">
        <v>10282</v>
      </c>
      <c r="D320" s="655" t="s">
        <v>10283</v>
      </c>
      <c r="E320" s="655" t="s">
        <v>10284</v>
      </c>
      <c r="F320" s="655" t="s">
        <v>10285</v>
      </c>
      <c r="G320" s="655" t="s">
        <v>10286</v>
      </c>
      <c r="H320" s="661" t="s">
        <v>10287</v>
      </c>
      <c r="I320" s="662" t="s">
        <v>10288</v>
      </c>
      <c r="J320" s="663"/>
      <c r="K320" s="663"/>
      <c r="L320" s="663"/>
      <c r="M320" s="663"/>
      <c r="N320" s="664"/>
      <c r="O320" s="657"/>
      <c r="P320" s="657"/>
      <c r="Q320" s="658"/>
    </row>
    <row r="321" spans="1:17" ht="15.75" thickBot="1" x14ac:dyDescent="0.2">
      <c r="A321" s="1364"/>
      <c r="B321" s="1365"/>
      <c r="C321" s="792">
        <v>2</v>
      </c>
      <c r="D321" s="665">
        <v>0</v>
      </c>
      <c r="E321" s="792">
        <v>0</v>
      </c>
      <c r="F321" s="792">
        <v>0</v>
      </c>
      <c r="G321" s="687">
        <v>0</v>
      </c>
      <c r="H321" s="666">
        <v>20490</v>
      </c>
      <c r="I321" s="666">
        <v>45045</v>
      </c>
      <c r="J321" s="667"/>
      <c r="K321" s="667"/>
      <c r="L321" s="667"/>
      <c r="M321" s="667"/>
      <c r="N321" s="668"/>
      <c r="O321" s="657"/>
      <c r="P321" s="657"/>
      <c r="Q321" s="658"/>
    </row>
    <row r="322" spans="1:17" ht="15.75" thickBot="1" x14ac:dyDescent="0.2">
      <c r="A322" s="669"/>
      <c r="B322" s="657"/>
      <c r="C322" s="657"/>
      <c r="D322" s="657"/>
      <c r="E322" s="657"/>
      <c r="F322" s="657"/>
      <c r="G322" s="657"/>
      <c r="H322" s="657"/>
      <c r="I322" s="657"/>
      <c r="J322" s="657"/>
      <c r="K322" s="657"/>
      <c r="L322" s="657"/>
      <c r="M322" s="657"/>
      <c r="N322" s="657"/>
      <c r="O322" s="657"/>
      <c r="Q322" s="658"/>
    </row>
    <row r="323" spans="1:17" ht="15" x14ac:dyDescent="0.15">
      <c r="A323" s="1360" t="s">
        <v>10387</v>
      </c>
      <c r="B323" s="1361"/>
      <c r="C323" s="1361"/>
      <c r="D323" s="1361"/>
      <c r="E323" s="1361"/>
      <c r="F323" s="1361"/>
      <c r="G323" s="1361"/>
      <c r="H323" s="1361"/>
      <c r="I323" s="1361"/>
      <c r="J323" s="1361"/>
      <c r="K323" s="1361"/>
      <c r="L323" s="1361"/>
      <c r="M323" s="1361"/>
      <c r="N323" s="1361"/>
      <c r="O323" s="1361"/>
      <c r="P323" s="1361"/>
      <c r="Q323" s="1366"/>
    </row>
    <row r="324" spans="1:17" ht="15.75" thickBot="1" x14ac:dyDescent="0.2">
      <c r="A324" s="670" t="s">
        <v>10317</v>
      </c>
      <c r="B324" s="671" t="s">
        <v>10336</v>
      </c>
      <c r="C324" s="671" t="s">
        <v>10292</v>
      </c>
      <c r="D324" s="671" t="s">
        <v>10318</v>
      </c>
      <c r="E324" s="671" t="s">
        <v>10319</v>
      </c>
      <c r="F324" s="671" t="s">
        <v>10295</v>
      </c>
      <c r="G324" s="671" t="s">
        <v>10339</v>
      </c>
      <c r="H324" s="671" t="s">
        <v>10375</v>
      </c>
      <c r="I324" s="671" t="s">
        <v>10388</v>
      </c>
      <c r="J324" s="671" t="s">
        <v>10341</v>
      </c>
      <c r="K324" s="671" t="s">
        <v>10300</v>
      </c>
      <c r="L324" s="671" t="s">
        <v>10342</v>
      </c>
      <c r="M324" s="671" t="s">
        <v>10343</v>
      </c>
      <c r="N324" s="671" t="s">
        <v>10325</v>
      </c>
      <c r="O324" s="671" t="s">
        <v>10304</v>
      </c>
      <c r="P324" s="671" t="s">
        <v>10327</v>
      </c>
      <c r="Q324" s="672"/>
    </row>
    <row r="325" spans="1:17" ht="15.75" thickBot="1" x14ac:dyDescent="0.2">
      <c r="A325" s="673">
        <v>1</v>
      </c>
      <c r="B325" s="674">
        <v>1</v>
      </c>
      <c r="C325" s="675">
        <v>0</v>
      </c>
      <c r="D325" s="673">
        <v>1</v>
      </c>
      <c r="E325" s="674">
        <v>0</v>
      </c>
      <c r="F325" s="675">
        <v>0</v>
      </c>
      <c r="G325" s="673">
        <v>0</v>
      </c>
      <c r="H325" s="675">
        <v>0</v>
      </c>
      <c r="I325" s="673">
        <v>1</v>
      </c>
      <c r="J325" s="674">
        <v>1</v>
      </c>
      <c r="K325" s="675">
        <v>1</v>
      </c>
      <c r="L325" s="676">
        <v>1</v>
      </c>
      <c r="M325" s="673">
        <v>0</v>
      </c>
      <c r="N325" s="674">
        <v>1</v>
      </c>
      <c r="O325" s="674">
        <v>1</v>
      </c>
      <c r="P325" s="675">
        <v>1</v>
      </c>
      <c r="Q325" s="677" t="s">
        <v>10306</v>
      </c>
    </row>
    <row r="326" spans="1:17" ht="15.75" thickBot="1" x14ac:dyDescent="0.2">
      <c r="A326" s="1354"/>
      <c r="B326" s="1355"/>
      <c r="C326" s="1355"/>
      <c r="D326" s="1355"/>
      <c r="E326" s="1355"/>
      <c r="F326" s="1355"/>
      <c r="G326" s="678">
        <v>0</v>
      </c>
      <c r="H326" s="679">
        <v>1</v>
      </c>
      <c r="I326" s="678">
        <v>1</v>
      </c>
      <c r="J326" s="680">
        <v>1</v>
      </c>
      <c r="K326" s="679">
        <v>1</v>
      </c>
      <c r="L326" s="681">
        <v>1</v>
      </c>
      <c r="M326" s="678">
        <v>0</v>
      </c>
      <c r="N326" s="680">
        <v>1</v>
      </c>
      <c r="O326" s="680">
        <v>1</v>
      </c>
      <c r="P326" s="679">
        <v>1</v>
      </c>
      <c r="Q326" s="682" t="s">
        <v>10344</v>
      </c>
    </row>
    <row r="327" spans="1:17" ht="15.75" thickBot="1" x14ac:dyDescent="0.2">
      <c r="A327" s="1356"/>
      <c r="B327" s="1357"/>
      <c r="C327" s="1357"/>
      <c r="D327" s="1357"/>
      <c r="E327" s="1357"/>
      <c r="F327" s="1357"/>
      <c r="G327" s="678">
        <v>1</v>
      </c>
      <c r="H327" s="679">
        <v>0</v>
      </c>
      <c r="I327" s="678">
        <v>1</v>
      </c>
      <c r="J327" s="680">
        <v>1</v>
      </c>
      <c r="K327" s="679">
        <v>1</v>
      </c>
      <c r="L327" s="681">
        <v>1</v>
      </c>
      <c r="M327" s="678">
        <v>0</v>
      </c>
      <c r="N327" s="680">
        <v>1</v>
      </c>
      <c r="O327" s="680">
        <v>1</v>
      </c>
      <c r="P327" s="679">
        <v>1</v>
      </c>
      <c r="Q327" s="682" t="s">
        <v>10351</v>
      </c>
    </row>
    <row r="328" spans="1:17" ht="15.75" thickBot="1" x14ac:dyDescent="0.2">
      <c r="A328" s="1358"/>
      <c r="B328" s="1359"/>
      <c r="C328" s="1359"/>
      <c r="D328" s="1359"/>
      <c r="E328" s="1359"/>
      <c r="F328" s="1359"/>
      <c r="G328" s="683">
        <v>1</v>
      </c>
      <c r="H328" s="684">
        <v>1</v>
      </c>
      <c r="I328" s="683">
        <v>1</v>
      </c>
      <c r="J328" s="685">
        <v>1</v>
      </c>
      <c r="K328" s="684">
        <v>1</v>
      </c>
      <c r="L328" s="681">
        <v>1</v>
      </c>
      <c r="M328" s="683">
        <v>0</v>
      </c>
      <c r="N328" s="685">
        <v>1</v>
      </c>
      <c r="O328" s="685">
        <v>1</v>
      </c>
      <c r="P328" s="684">
        <v>1</v>
      </c>
      <c r="Q328" s="682" t="s">
        <v>10330</v>
      </c>
    </row>
    <row r="329" spans="1:17" ht="15.75" thickBot="1" x14ac:dyDescent="0.2">
      <c r="A329" s="681">
        <v>1</v>
      </c>
      <c r="B329" s="678">
        <v>0</v>
      </c>
      <c r="C329" s="680">
        <v>0</v>
      </c>
      <c r="D329" s="680">
        <v>0</v>
      </c>
      <c r="E329" s="680">
        <v>0</v>
      </c>
      <c r="F329" s="679">
        <v>0</v>
      </c>
      <c r="G329" s="678">
        <v>0</v>
      </c>
      <c r="H329" s="680">
        <v>0</v>
      </c>
      <c r="I329" s="680">
        <v>0</v>
      </c>
      <c r="J329" s="680">
        <v>0</v>
      </c>
      <c r="K329" s="679">
        <v>0</v>
      </c>
      <c r="L329" s="680">
        <v>0</v>
      </c>
      <c r="M329" s="680">
        <v>0</v>
      </c>
      <c r="N329" s="680">
        <v>0</v>
      </c>
      <c r="O329" s="680">
        <v>0</v>
      </c>
      <c r="P329" s="679">
        <v>0</v>
      </c>
      <c r="Q329" s="682" t="s">
        <v>10346</v>
      </c>
    </row>
    <row r="330" spans="1:17" ht="15.75" thickBot="1" x14ac:dyDescent="0.2">
      <c r="A330" s="681">
        <v>0</v>
      </c>
      <c r="B330" s="678">
        <v>0</v>
      </c>
      <c r="C330" s="680">
        <v>0</v>
      </c>
      <c r="D330" s="680">
        <v>0</v>
      </c>
      <c r="E330" s="680">
        <v>0</v>
      </c>
      <c r="F330" s="679">
        <v>0</v>
      </c>
      <c r="G330" s="678">
        <v>0</v>
      </c>
      <c r="H330" s="680">
        <v>0</v>
      </c>
      <c r="I330" s="680">
        <v>0</v>
      </c>
      <c r="J330" s="680">
        <v>0</v>
      </c>
      <c r="K330" s="679">
        <v>0</v>
      </c>
      <c r="L330" s="680">
        <v>0</v>
      </c>
      <c r="M330" s="680">
        <v>0</v>
      </c>
      <c r="N330" s="680">
        <v>0</v>
      </c>
      <c r="O330" s="680">
        <v>0</v>
      </c>
      <c r="P330" s="679">
        <v>0</v>
      </c>
      <c r="Q330" s="682" t="s">
        <v>10311</v>
      </c>
    </row>
    <row r="331" spans="1:17" ht="15.75" thickBot="1" x14ac:dyDescent="0.2">
      <c r="A331" s="681">
        <v>0</v>
      </c>
      <c r="B331" s="678">
        <v>0</v>
      </c>
      <c r="C331" s="680">
        <v>0</v>
      </c>
      <c r="D331" s="680">
        <v>0</v>
      </c>
      <c r="E331" s="680">
        <v>0</v>
      </c>
      <c r="F331" s="679">
        <v>0</v>
      </c>
      <c r="G331" s="678">
        <v>0</v>
      </c>
      <c r="H331" s="680">
        <v>0</v>
      </c>
      <c r="I331" s="680">
        <v>0</v>
      </c>
      <c r="J331" s="680">
        <v>0</v>
      </c>
      <c r="K331" s="679">
        <v>0</v>
      </c>
      <c r="L331" s="680">
        <v>0</v>
      </c>
      <c r="M331" s="680">
        <v>0</v>
      </c>
      <c r="N331" s="680">
        <v>0</v>
      </c>
      <c r="O331" s="680">
        <v>0</v>
      </c>
      <c r="P331" s="679">
        <v>0</v>
      </c>
      <c r="Q331" s="682" t="s">
        <v>10332</v>
      </c>
    </row>
    <row r="332" spans="1:17" ht="15.75" thickBot="1" x14ac:dyDescent="0.2">
      <c r="A332" s="681">
        <v>0</v>
      </c>
      <c r="B332" s="678">
        <v>0</v>
      </c>
      <c r="C332" s="680">
        <v>0</v>
      </c>
      <c r="D332" s="680">
        <v>0</v>
      </c>
      <c r="E332" s="680">
        <v>0</v>
      </c>
      <c r="F332" s="679">
        <v>0</v>
      </c>
      <c r="G332" s="678">
        <v>0</v>
      </c>
      <c r="H332" s="680">
        <v>0</v>
      </c>
      <c r="I332" s="680">
        <v>0</v>
      </c>
      <c r="J332" s="680">
        <v>0</v>
      </c>
      <c r="K332" s="679">
        <v>0</v>
      </c>
      <c r="L332" s="680">
        <v>0</v>
      </c>
      <c r="M332" s="680">
        <v>0</v>
      </c>
      <c r="N332" s="680">
        <v>0</v>
      </c>
      <c r="O332" s="680">
        <v>0</v>
      </c>
      <c r="P332" s="679">
        <v>0</v>
      </c>
      <c r="Q332" s="682" t="s">
        <v>10347</v>
      </c>
    </row>
    <row r="333" spans="1:17" ht="15.75" thickBot="1" x14ac:dyDescent="0.2">
      <c r="A333" s="678">
        <v>0</v>
      </c>
      <c r="B333" s="680">
        <v>0</v>
      </c>
      <c r="C333" s="680">
        <v>0</v>
      </c>
      <c r="D333" s="680">
        <v>0</v>
      </c>
      <c r="E333" s="680">
        <v>0</v>
      </c>
      <c r="F333" s="680">
        <v>0</v>
      </c>
      <c r="G333" s="680">
        <v>0</v>
      </c>
      <c r="H333" s="679">
        <v>0</v>
      </c>
      <c r="I333" s="678">
        <v>0</v>
      </c>
      <c r="J333" s="680">
        <v>0</v>
      </c>
      <c r="K333" s="681">
        <v>0</v>
      </c>
      <c r="L333" s="674">
        <v>0</v>
      </c>
      <c r="M333" s="678">
        <v>1</v>
      </c>
      <c r="N333" s="679">
        <v>0</v>
      </c>
      <c r="O333" s="681">
        <v>1</v>
      </c>
      <c r="P333" s="681">
        <v>0</v>
      </c>
      <c r="Q333" s="686" t="s">
        <v>10314</v>
      </c>
    </row>
    <row r="336" spans="1:17" ht="14.25" thickBot="1" x14ac:dyDescent="0.2"/>
    <row r="337" spans="1:17" ht="15" x14ac:dyDescent="0.15">
      <c r="A337" s="1360" t="s">
        <v>10246</v>
      </c>
      <c r="B337" s="1361"/>
      <c r="C337" s="1361" t="s">
        <v>10389</v>
      </c>
      <c r="D337" s="1361"/>
      <c r="E337" s="1361"/>
      <c r="F337" s="1361"/>
      <c r="G337" s="1361"/>
      <c r="H337" s="1361"/>
      <c r="I337" s="1361"/>
      <c r="J337" s="1361"/>
      <c r="K337" s="1361"/>
      <c r="L337" s="1361"/>
      <c r="M337" s="1361"/>
      <c r="N337" s="1366"/>
      <c r="O337" s="651"/>
      <c r="P337" s="651"/>
      <c r="Q337" s="652"/>
    </row>
    <row r="338" spans="1:17" ht="30" x14ac:dyDescent="0.15">
      <c r="A338" s="1362"/>
      <c r="B338" s="1363"/>
      <c r="C338" s="654" t="s">
        <v>10248</v>
      </c>
      <c r="D338" s="654" t="s">
        <v>10249</v>
      </c>
      <c r="E338" s="654" t="s">
        <v>10250</v>
      </c>
      <c r="F338" s="654" t="s">
        <v>10251</v>
      </c>
      <c r="G338" s="654" t="s">
        <v>10252</v>
      </c>
      <c r="H338" s="654" t="s">
        <v>10253</v>
      </c>
      <c r="I338" s="654" t="s">
        <v>10254</v>
      </c>
      <c r="J338" s="654" t="s">
        <v>10255</v>
      </c>
      <c r="K338" s="655" t="s">
        <v>10256</v>
      </c>
      <c r="L338" s="655" t="s">
        <v>10257</v>
      </c>
      <c r="M338" s="655" t="s">
        <v>10258</v>
      </c>
      <c r="N338" s="656" t="s">
        <v>10259</v>
      </c>
      <c r="O338" s="657"/>
      <c r="P338" s="657"/>
      <c r="Q338" s="658"/>
    </row>
    <row r="339" spans="1:17" ht="15" x14ac:dyDescent="0.15">
      <c r="A339" s="1362"/>
      <c r="B339" s="1363"/>
      <c r="C339" s="659">
        <v>7</v>
      </c>
      <c r="D339" s="659">
        <v>7</v>
      </c>
      <c r="E339" s="659">
        <v>7</v>
      </c>
      <c r="F339" s="659">
        <v>7</v>
      </c>
      <c r="G339" s="790">
        <v>1</v>
      </c>
      <c r="H339" s="790">
        <v>1</v>
      </c>
      <c r="I339" s="790">
        <v>1</v>
      </c>
      <c r="J339" s="790">
        <v>1</v>
      </c>
      <c r="K339" s="659">
        <v>7</v>
      </c>
      <c r="L339" s="659">
        <v>7</v>
      </c>
      <c r="M339" s="659">
        <v>7</v>
      </c>
      <c r="N339" s="660">
        <v>7</v>
      </c>
      <c r="O339" s="657"/>
      <c r="P339" s="657"/>
      <c r="Q339" s="658"/>
    </row>
    <row r="340" spans="1:17" ht="30" x14ac:dyDescent="0.15">
      <c r="A340" s="1362"/>
      <c r="B340" s="1363"/>
      <c r="C340" s="654" t="s">
        <v>10260</v>
      </c>
      <c r="D340" s="654" t="s">
        <v>10261</v>
      </c>
      <c r="E340" s="654" t="s">
        <v>10262</v>
      </c>
      <c r="F340" s="654" t="s">
        <v>10263</v>
      </c>
      <c r="G340" s="655" t="s">
        <v>10264</v>
      </c>
      <c r="H340" s="655" t="s">
        <v>10265</v>
      </c>
      <c r="I340" s="655" t="s">
        <v>252</v>
      </c>
      <c r="J340" s="655" t="s">
        <v>253</v>
      </c>
      <c r="K340" s="655" t="s">
        <v>10266</v>
      </c>
      <c r="L340" s="655" t="s">
        <v>10267</v>
      </c>
      <c r="M340" s="655" t="s">
        <v>10268</v>
      </c>
      <c r="N340" s="656" t="s">
        <v>10269</v>
      </c>
      <c r="O340" s="657"/>
      <c r="P340" s="657"/>
      <c r="Q340" s="658"/>
    </row>
    <row r="341" spans="1:17" ht="15" x14ac:dyDescent="0.15">
      <c r="A341" s="1362"/>
      <c r="B341" s="1363"/>
      <c r="C341" s="790">
        <v>0</v>
      </c>
      <c r="D341" s="790">
        <v>1</v>
      </c>
      <c r="E341" s="790">
        <v>2</v>
      </c>
      <c r="F341" s="790">
        <v>3</v>
      </c>
      <c r="G341" s="659">
        <v>4</v>
      </c>
      <c r="H341" s="659">
        <v>6</v>
      </c>
      <c r="I341" s="790">
        <v>0</v>
      </c>
      <c r="J341" s="790">
        <v>0</v>
      </c>
      <c r="K341" s="790">
        <v>0</v>
      </c>
      <c r="L341" s="790">
        <v>0</v>
      </c>
      <c r="M341" s="790">
        <v>0</v>
      </c>
      <c r="N341" s="791">
        <v>0</v>
      </c>
      <c r="O341" s="657"/>
      <c r="P341" s="657"/>
      <c r="Q341" s="658"/>
    </row>
    <row r="342" spans="1:17" ht="30" x14ac:dyDescent="0.15">
      <c r="A342" s="1362"/>
      <c r="B342" s="1363"/>
      <c r="C342" s="655" t="s">
        <v>10270</v>
      </c>
      <c r="D342" s="655" t="s">
        <v>10271</v>
      </c>
      <c r="E342" s="655" t="s">
        <v>10272</v>
      </c>
      <c r="F342" s="655" t="s">
        <v>10273</v>
      </c>
      <c r="G342" s="655" t="s">
        <v>10274</v>
      </c>
      <c r="H342" s="655" t="s">
        <v>10275</v>
      </c>
      <c r="I342" s="654" t="s">
        <v>10276</v>
      </c>
      <c r="J342" s="654" t="s">
        <v>10277</v>
      </c>
      <c r="K342" s="654" t="s">
        <v>10278</v>
      </c>
      <c r="L342" s="654" t="s">
        <v>10279</v>
      </c>
      <c r="M342" s="655" t="s">
        <v>10280</v>
      </c>
      <c r="N342" s="656" t="s">
        <v>10281</v>
      </c>
      <c r="O342" s="657"/>
      <c r="P342" s="657"/>
      <c r="Q342" s="658"/>
    </row>
    <row r="343" spans="1:17" ht="15" x14ac:dyDescent="0.15">
      <c r="A343" s="1362"/>
      <c r="B343" s="1363"/>
      <c r="C343" s="790">
        <v>0</v>
      </c>
      <c r="D343" s="790">
        <v>0</v>
      </c>
      <c r="E343" s="790">
        <v>0</v>
      </c>
      <c r="F343" s="790">
        <v>0</v>
      </c>
      <c r="G343" s="790">
        <v>0</v>
      </c>
      <c r="H343" s="790">
        <v>0</v>
      </c>
      <c r="I343" s="790">
        <v>1</v>
      </c>
      <c r="J343" s="790">
        <v>0</v>
      </c>
      <c r="K343" s="790">
        <v>0</v>
      </c>
      <c r="L343" s="790">
        <v>0</v>
      </c>
      <c r="M343" s="659">
        <v>0</v>
      </c>
      <c r="N343" s="791">
        <v>1</v>
      </c>
      <c r="O343" s="657"/>
      <c r="P343" s="657"/>
      <c r="Q343" s="658"/>
    </row>
    <row r="344" spans="1:17" ht="30" x14ac:dyDescent="0.15">
      <c r="A344" s="1362"/>
      <c r="B344" s="1363"/>
      <c r="C344" s="654" t="s">
        <v>10282</v>
      </c>
      <c r="D344" s="655" t="s">
        <v>10283</v>
      </c>
      <c r="E344" s="655" t="s">
        <v>10284</v>
      </c>
      <c r="F344" s="655" t="s">
        <v>10285</v>
      </c>
      <c r="G344" s="655" t="s">
        <v>10286</v>
      </c>
      <c r="H344" s="661" t="s">
        <v>10287</v>
      </c>
      <c r="I344" s="662" t="s">
        <v>10288</v>
      </c>
      <c r="J344" s="663"/>
      <c r="K344" s="663"/>
      <c r="L344" s="663"/>
      <c r="M344" s="663"/>
      <c r="N344" s="664"/>
      <c r="O344" s="657"/>
      <c r="P344" s="657"/>
      <c r="Q344" s="658"/>
    </row>
    <row r="345" spans="1:17" ht="15.75" thickBot="1" x14ac:dyDescent="0.2">
      <c r="A345" s="1364"/>
      <c r="B345" s="1365"/>
      <c r="C345" s="792">
        <v>2</v>
      </c>
      <c r="D345" s="665">
        <v>0</v>
      </c>
      <c r="E345" s="792">
        <v>0</v>
      </c>
      <c r="F345" s="792">
        <v>0</v>
      </c>
      <c r="G345" s="687">
        <v>0</v>
      </c>
      <c r="H345" s="666">
        <v>20490</v>
      </c>
      <c r="I345" s="666">
        <v>45045</v>
      </c>
      <c r="J345" s="667"/>
      <c r="K345" s="667"/>
      <c r="L345" s="667"/>
      <c r="M345" s="667"/>
      <c r="N345" s="668"/>
      <c r="O345" s="657"/>
      <c r="P345" s="657"/>
      <c r="Q345" s="658"/>
    </row>
    <row r="346" spans="1:17" ht="15.75" thickBot="1" x14ac:dyDescent="0.2">
      <c r="A346" s="669"/>
      <c r="B346" s="657"/>
      <c r="C346" s="657"/>
      <c r="D346" s="657"/>
      <c r="E346" s="657"/>
      <c r="F346" s="657"/>
      <c r="G346" s="657"/>
      <c r="H346" s="657"/>
      <c r="I346" s="657"/>
      <c r="J346" s="657"/>
      <c r="K346" s="657"/>
      <c r="L346" s="657"/>
      <c r="M346" s="657"/>
      <c r="N346" s="657"/>
      <c r="O346" s="657"/>
      <c r="Q346" s="658"/>
    </row>
    <row r="347" spans="1:17" ht="15" x14ac:dyDescent="0.15">
      <c r="A347" s="1360" t="s">
        <v>10390</v>
      </c>
      <c r="B347" s="1361"/>
      <c r="C347" s="1361"/>
      <c r="D347" s="1361"/>
      <c r="E347" s="1361"/>
      <c r="F347" s="1361"/>
      <c r="G347" s="1361"/>
      <c r="H347" s="1361"/>
      <c r="I347" s="1361"/>
      <c r="J347" s="1361"/>
      <c r="K347" s="1361"/>
      <c r="L347" s="1361"/>
      <c r="M347" s="1361"/>
      <c r="N347" s="1361"/>
      <c r="O347" s="1361"/>
      <c r="P347" s="1361"/>
      <c r="Q347" s="1366"/>
    </row>
    <row r="348" spans="1:17" ht="15.75" thickBot="1" x14ac:dyDescent="0.2">
      <c r="A348" s="670" t="s">
        <v>10317</v>
      </c>
      <c r="B348" s="671" t="s">
        <v>10365</v>
      </c>
      <c r="C348" s="671" t="s">
        <v>10292</v>
      </c>
      <c r="D348" s="671" t="s">
        <v>10318</v>
      </c>
      <c r="E348" s="671" t="s">
        <v>10319</v>
      </c>
      <c r="F348" s="671" t="s">
        <v>10295</v>
      </c>
      <c r="G348" s="671" t="s">
        <v>10339</v>
      </c>
      <c r="H348" s="671" t="s">
        <v>10340</v>
      </c>
      <c r="I348" s="671" t="s">
        <v>10298</v>
      </c>
      <c r="J348" s="671" t="s">
        <v>10341</v>
      </c>
      <c r="K348" s="671" t="s">
        <v>10300</v>
      </c>
      <c r="L348" s="671" t="s">
        <v>10342</v>
      </c>
      <c r="M348" s="671" t="s">
        <v>10343</v>
      </c>
      <c r="N348" s="671" t="s">
        <v>10325</v>
      </c>
      <c r="O348" s="671" t="s">
        <v>10304</v>
      </c>
      <c r="P348" s="671" t="s">
        <v>10327</v>
      </c>
      <c r="Q348" s="672"/>
    </row>
    <row r="349" spans="1:17" ht="15.75" thickBot="1" x14ac:dyDescent="0.2">
      <c r="A349" s="673">
        <v>1</v>
      </c>
      <c r="B349" s="674">
        <v>1</v>
      </c>
      <c r="C349" s="675">
        <v>0</v>
      </c>
      <c r="D349" s="673">
        <v>1</v>
      </c>
      <c r="E349" s="674">
        <v>0</v>
      </c>
      <c r="F349" s="675">
        <v>0</v>
      </c>
      <c r="G349" s="673">
        <v>0</v>
      </c>
      <c r="H349" s="675">
        <v>0</v>
      </c>
      <c r="I349" s="673">
        <v>1</v>
      </c>
      <c r="J349" s="674">
        <v>1</v>
      </c>
      <c r="K349" s="675">
        <v>1</v>
      </c>
      <c r="L349" s="676">
        <v>1</v>
      </c>
      <c r="M349" s="673">
        <v>0</v>
      </c>
      <c r="N349" s="674">
        <v>1</v>
      </c>
      <c r="O349" s="674">
        <v>1</v>
      </c>
      <c r="P349" s="675">
        <v>1</v>
      </c>
      <c r="Q349" s="677" t="s">
        <v>10306</v>
      </c>
    </row>
    <row r="350" spans="1:17" ht="15.75" thickBot="1" x14ac:dyDescent="0.2">
      <c r="A350" s="1354"/>
      <c r="B350" s="1355"/>
      <c r="C350" s="1355"/>
      <c r="D350" s="1355"/>
      <c r="E350" s="1355"/>
      <c r="F350" s="1355"/>
      <c r="G350" s="678">
        <v>0</v>
      </c>
      <c r="H350" s="679">
        <v>1</v>
      </c>
      <c r="I350" s="678">
        <v>1</v>
      </c>
      <c r="J350" s="680">
        <v>1</v>
      </c>
      <c r="K350" s="679">
        <v>1</v>
      </c>
      <c r="L350" s="681">
        <v>1</v>
      </c>
      <c r="M350" s="678">
        <v>0</v>
      </c>
      <c r="N350" s="680">
        <v>1</v>
      </c>
      <c r="O350" s="680">
        <v>1</v>
      </c>
      <c r="P350" s="679">
        <v>1</v>
      </c>
      <c r="Q350" s="682" t="s">
        <v>10344</v>
      </c>
    </row>
    <row r="351" spans="1:17" ht="15.75" thickBot="1" x14ac:dyDescent="0.2">
      <c r="A351" s="1356"/>
      <c r="B351" s="1357"/>
      <c r="C351" s="1357"/>
      <c r="D351" s="1357"/>
      <c r="E351" s="1357"/>
      <c r="F351" s="1357"/>
      <c r="G351" s="678">
        <v>1</v>
      </c>
      <c r="H351" s="679">
        <v>0</v>
      </c>
      <c r="I351" s="678">
        <v>1</v>
      </c>
      <c r="J351" s="680">
        <v>1</v>
      </c>
      <c r="K351" s="679">
        <v>1</v>
      </c>
      <c r="L351" s="681">
        <v>1</v>
      </c>
      <c r="M351" s="678">
        <v>0</v>
      </c>
      <c r="N351" s="680">
        <v>1</v>
      </c>
      <c r="O351" s="680">
        <v>1</v>
      </c>
      <c r="P351" s="679">
        <v>1</v>
      </c>
      <c r="Q351" s="682" t="s">
        <v>10351</v>
      </c>
    </row>
    <row r="352" spans="1:17" ht="15.75" thickBot="1" x14ac:dyDescent="0.2">
      <c r="A352" s="1358"/>
      <c r="B352" s="1359"/>
      <c r="C352" s="1359"/>
      <c r="D352" s="1359"/>
      <c r="E352" s="1359"/>
      <c r="F352" s="1359"/>
      <c r="G352" s="683">
        <v>1</v>
      </c>
      <c r="H352" s="684">
        <v>1</v>
      </c>
      <c r="I352" s="683">
        <v>1</v>
      </c>
      <c r="J352" s="685">
        <v>1</v>
      </c>
      <c r="K352" s="684">
        <v>1</v>
      </c>
      <c r="L352" s="681">
        <v>1</v>
      </c>
      <c r="M352" s="683">
        <v>0</v>
      </c>
      <c r="N352" s="685">
        <v>1</v>
      </c>
      <c r="O352" s="685">
        <v>1</v>
      </c>
      <c r="P352" s="684">
        <v>1</v>
      </c>
      <c r="Q352" s="682" t="s">
        <v>10330</v>
      </c>
    </row>
    <row r="353" spans="1:17" ht="15.75" thickBot="1" x14ac:dyDescent="0.2">
      <c r="A353" s="681">
        <v>1</v>
      </c>
      <c r="B353" s="678">
        <v>0</v>
      </c>
      <c r="C353" s="680">
        <v>0</v>
      </c>
      <c r="D353" s="680">
        <v>0</v>
      </c>
      <c r="E353" s="680">
        <v>0</v>
      </c>
      <c r="F353" s="679">
        <v>0</v>
      </c>
      <c r="G353" s="678">
        <v>0</v>
      </c>
      <c r="H353" s="680">
        <v>0</v>
      </c>
      <c r="I353" s="680">
        <v>0</v>
      </c>
      <c r="J353" s="680">
        <v>0</v>
      </c>
      <c r="K353" s="679">
        <v>0</v>
      </c>
      <c r="L353" s="680">
        <v>0</v>
      </c>
      <c r="M353" s="680">
        <v>0</v>
      </c>
      <c r="N353" s="680">
        <v>0</v>
      </c>
      <c r="O353" s="680">
        <v>0</v>
      </c>
      <c r="P353" s="679">
        <v>0</v>
      </c>
      <c r="Q353" s="682" t="s">
        <v>10368</v>
      </c>
    </row>
    <row r="354" spans="1:17" ht="15.75" thickBot="1" x14ac:dyDescent="0.2">
      <c r="A354" s="681">
        <v>0</v>
      </c>
      <c r="B354" s="678">
        <v>0</v>
      </c>
      <c r="C354" s="680">
        <v>0</v>
      </c>
      <c r="D354" s="680">
        <v>0</v>
      </c>
      <c r="E354" s="680">
        <v>0</v>
      </c>
      <c r="F354" s="679">
        <v>0</v>
      </c>
      <c r="G354" s="678">
        <v>0</v>
      </c>
      <c r="H354" s="680">
        <v>0</v>
      </c>
      <c r="I354" s="680">
        <v>0</v>
      </c>
      <c r="J354" s="680">
        <v>0</v>
      </c>
      <c r="K354" s="679">
        <v>0</v>
      </c>
      <c r="L354" s="680">
        <v>0</v>
      </c>
      <c r="M354" s="680">
        <v>0</v>
      </c>
      <c r="N354" s="680">
        <v>0</v>
      </c>
      <c r="O354" s="680">
        <v>0</v>
      </c>
      <c r="P354" s="679">
        <v>0</v>
      </c>
      <c r="Q354" s="682" t="s">
        <v>10311</v>
      </c>
    </row>
    <row r="355" spans="1:17" ht="15.75" thickBot="1" x14ac:dyDescent="0.2">
      <c r="A355" s="681">
        <v>0</v>
      </c>
      <c r="B355" s="678">
        <v>0</v>
      </c>
      <c r="C355" s="680">
        <v>0</v>
      </c>
      <c r="D355" s="680">
        <v>0</v>
      </c>
      <c r="E355" s="680">
        <v>0</v>
      </c>
      <c r="F355" s="679">
        <v>0</v>
      </c>
      <c r="G355" s="678">
        <v>0</v>
      </c>
      <c r="H355" s="680">
        <v>0</v>
      </c>
      <c r="I355" s="680">
        <v>0</v>
      </c>
      <c r="J355" s="680">
        <v>0</v>
      </c>
      <c r="K355" s="679">
        <v>0</v>
      </c>
      <c r="L355" s="680">
        <v>0</v>
      </c>
      <c r="M355" s="680">
        <v>0</v>
      </c>
      <c r="N355" s="680">
        <v>0</v>
      </c>
      <c r="O355" s="680">
        <v>0</v>
      </c>
      <c r="P355" s="679">
        <v>0</v>
      </c>
      <c r="Q355" s="682" t="s">
        <v>10332</v>
      </c>
    </row>
    <row r="356" spans="1:17" ht="15.75" thickBot="1" x14ac:dyDescent="0.2">
      <c r="A356" s="681">
        <v>0</v>
      </c>
      <c r="B356" s="678">
        <v>0</v>
      </c>
      <c r="C356" s="680">
        <v>0</v>
      </c>
      <c r="D356" s="680">
        <v>0</v>
      </c>
      <c r="E356" s="680">
        <v>0</v>
      </c>
      <c r="F356" s="679">
        <v>0</v>
      </c>
      <c r="G356" s="678">
        <v>0</v>
      </c>
      <c r="H356" s="680">
        <v>0</v>
      </c>
      <c r="I356" s="680">
        <v>0</v>
      </c>
      <c r="J356" s="680">
        <v>0</v>
      </c>
      <c r="K356" s="679">
        <v>0</v>
      </c>
      <c r="L356" s="680">
        <v>0</v>
      </c>
      <c r="M356" s="680">
        <v>0</v>
      </c>
      <c r="N356" s="680">
        <v>0</v>
      </c>
      <c r="O356" s="680">
        <v>0</v>
      </c>
      <c r="P356" s="679">
        <v>0</v>
      </c>
      <c r="Q356" s="682" t="s">
        <v>10347</v>
      </c>
    </row>
    <row r="357" spans="1:17" ht="15.75" thickBot="1" x14ac:dyDescent="0.2">
      <c r="A357" s="678">
        <v>0</v>
      </c>
      <c r="B357" s="680">
        <v>0</v>
      </c>
      <c r="C357" s="680">
        <v>0</v>
      </c>
      <c r="D357" s="680">
        <v>0</v>
      </c>
      <c r="E357" s="680">
        <v>0</v>
      </c>
      <c r="F357" s="680">
        <v>0</v>
      </c>
      <c r="G357" s="680">
        <v>0</v>
      </c>
      <c r="H357" s="679">
        <v>0</v>
      </c>
      <c r="I357" s="678">
        <v>0</v>
      </c>
      <c r="J357" s="680">
        <v>0</v>
      </c>
      <c r="K357" s="681">
        <v>0</v>
      </c>
      <c r="L357" s="674">
        <v>0</v>
      </c>
      <c r="M357" s="678">
        <v>1</v>
      </c>
      <c r="N357" s="679">
        <v>0</v>
      </c>
      <c r="O357" s="681">
        <v>1</v>
      </c>
      <c r="P357" s="681">
        <v>0</v>
      </c>
      <c r="Q357" s="686" t="s">
        <v>10314</v>
      </c>
    </row>
    <row r="360" spans="1:17" ht="14.25" thickBot="1" x14ac:dyDescent="0.2"/>
    <row r="361" spans="1:17" ht="15" x14ac:dyDescent="0.15">
      <c r="A361" s="1360" t="s">
        <v>10246</v>
      </c>
      <c r="B361" s="1361"/>
      <c r="C361" s="1361" t="s">
        <v>10391</v>
      </c>
      <c r="D361" s="1361"/>
      <c r="E361" s="1361"/>
      <c r="F361" s="1361"/>
      <c r="G361" s="1361"/>
      <c r="H361" s="1361"/>
      <c r="I361" s="1361"/>
      <c r="J361" s="1361"/>
      <c r="K361" s="1361"/>
      <c r="L361" s="1361"/>
      <c r="M361" s="1361"/>
      <c r="N361" s="1366"/>
      <c r="O361" s="651"/>
      <c r="P361" s="651"/>
      <c r="Q361" s="652"/>
    </row>
    <row r="362" spans="1:17" ht="30" x14ac:dyDescent="0.15">
      <c r="A362" s="1362"/>
      <c r="B362" s="1363"/>
      <c r="C362" s="654" t="s">
        <v>10248</v>
      </c>
      <c r="D362" s="654" t="s">
        <v>10249</v>
      </c>
      <c r="E362" s="654" t="s">
        <v>10250</v>
      </c>
      <c r="F362" s="654" t="s">
        <v>10251</v>
      </c>
      <c r="G362" s="654" t="s">
        <v>10252</v>
      </c>
      <c r="H362" s="654" t="s">
        <v>10253</v>
      </c>
      <c r="I362" s="654" t="s">
        <v>10254</v>
      </c>
      <c r="J362" s="654" t="s">
        <v>10255</v>
      </c>
      <c r="K362" s="655" t="s">
        <v>10256</v>
      </c>
      <c r="L362" s="655" t="s">
        <v>10257</v>
      </c>
      <c r="M362" s="655" t="s">
        <v>10258</v>
      </c>
      <c r="N362" s="656" t="s">
        <v>10259</v>
      </c>
      <c r="O362" s="657"/>
      <c r="P362" s="657"/>
      <c r="Q362" s="658"/>
    </row>
    <row r="363" spans="1:17" ht="15" x14ac:dyDescent="0.15">
      <c r="A363" s="1362"/>
      <c r="B363" s="1363"/>
      <c r="C363" s="659">
        <v>7</v>
      </c>
      <c r="D363" s="659">
        <v>7</v>
      </c>
      <c r="E363" s="659">
        <v>7</v>
      </c>
      <c r="F363" s="659">
        <v>7</v>
      </c>
      <c r="G363" s="790">
        <v>1</v>
      </c>
      <c r="H363" s="790">
        <v>1</v>
      </c>
      <c r="I363" s="790">
        <v>1</v>
      </c>
      <c r="J363" s="790">
        <v>1</v>
      </c>
      <c r="K363" s="659">
        <v>7</v>
      </c>
      <c r="L363" s="659">
        <v>7</v>
      </c>
      <c r="M363" s="659">
        <v>7</v>
      </c>
      <c r="N363" s="660">
        <v>7</v>
      </c>
      <c r="O363" s="657"/>
      <c r="P363" s="657"/>
      <c r="Q363" s="658"/>
    </row>
    <row r="364" spans="1:17" ht="30" x14ac:dyDescent="0.15">
      <c r="A364" s="1362"/>
      <c r="B364" s="1363"/>
      <c r="C364" s="654" t="s">
        <v>10260</v>
      </c>
      <c r="D364" s="654" t="s">
        <v>10261</v>
      </c>
      <c r="E364" s="654" t="s">
        <v>10262</v>
      </c>
      <c r="F364" s="654" t="s">
        <v>10263</v>
      </c>
      <c r="G364" s="655" t="s">
        <v>10264</v>
      </c>
      <c r="H364" s="655" t="s">
        <v>10265</v>
      </c>
      <c r="I364" s="655" t="s">
        <v>252</v>
      </c>
      <c r="J364" s="655" t="s">
        <v>253</v>
      </c>
      <c r="K364" s="655" t="s">
        <v>10266</v>
      </c>
      <c r="L364" s="655" t="s">
        <v>10267</v>
      </c>
      <c r="M364" s="655" t="s">
        <v>10268</v>
      </c>
      <c r="N364" s="656" t="s">
        <v>10269</v>
      </c>
      <c r="O364" s="657"/>
      <c r="P364" s="657"/>
      <c r="Q364" s="658"/>
    </row>
    <row r="365" spans="1:17" ht="15" x14ac:dyDescent="0.15">
      <c r="A365" s="1362"/>
      <c r="B365" s="1363"/>
      <c r="C365" s="790">
        <v>0</v>
      </c>
      <c r="D365" s="790">
        <v>1</v>
      </c>
      <c r="E365" s="790">
        <v>2</v>
      </c>
      <c r="F365" s="790">
        <v>3</v>
      </c>
      <c r="G365" s="659">
        <v>4</v>
      </c>
      <c r="H365" s="659">
        <v>6</v>
      </c>
      <c r="I365" s="790">
        <v>0</v>
      </c>
      <c r="J365" s="790">
        <v>0</v>
      </c>
      <c r="K365" s="790">
        <v>0</v>
      </c>
      <c r="L365" s="790">
        <v>0</v>
      </c>
      <c r="M365" s="790">
        <v>0</v>
      </c>
      <c r="N365" s="791">
        <v>0</v>
      </c>
      <c r="O365" s="657"/>
      <c r="P365" s="657"/>
      <c r="Q365" s="658"/>
    </row>
    <row r="366" spans="1:17" ht="30" x14ac:dyDescent="0.15">
      <c r="A366" s="1362"/>
      <c r="B366" s="1363"/>
      <c r="C366" s="655" t="s">
        <v>10270</v>
      </c>
      <c r="D366" s="655" t="s">
        <v>10271</v>
      </c>
      <c r="E366" s="655" t="s">
        <v>10272</v>
      </c>
      <c r="F366" s="655" t="s">
        <v>10273</v>
      </c>
      <c r="G366" s="655" t="s">
        <v>10274</v>
      </c>
      <c r="H366" s="655" t="s">
        <v>10275</v>
      </c>
      <c r="I366" s="654" t="s">
        <v>10276</v>
      </c>
      <c r="J366" s="654" t="s">
        <v>10277</v>
      </c>
      <c r="K366" s="654" t="s">
        <v>10278</v>
      </c>
      <c r="L366" s="654" t="s">
        <v>10279</v>
      </c>
      <c r="M366" s="655" t="s">
        <v>10280</v>
      </c>
      <c r="N366" s="656" t="s">
        <v>10281</v>
      </c>
      <c r="O366" s="657"/>
      <c r="P366" s="657"/>
      <c r="Q366" s="658"/>
    </row>
    <row r="367" spans="1:17" ht="15" x14ac:dyDescent="0.15">
      <c r="A367" s="1362"/>
      <c r="B367" s="1363"/>
      <c r="C367" s="790">
        <v>0</v>
      </c>
      <c r="D367" s="790">
        <v>0</v>
      </c>
      <c r="E367" s="790">
        <v>0</v>
      </c>
      <c r="F367" s="790">
        <v>0</v>
      </c>
      <c r="G367" s="790">
        <v>0</v>
      </c>
      <c r="H367" s="790">
        <v>0</v>
      </c>
      <c r="I367" s="790">
        <v>1</v>
      </c>
      <c r="J367" s="790">
        <v>0</v>
      </c>
      <c r="K367" s="790">
        <v>0</v>
      </c>
      <c r="L367" s="790">
        <v>0</v>
      </c>
      <c r="M367" s="659">
        <v>0</v>
      </c>
      <c r="N367" s="791">
        <v>1</v>
      </c>
      <c r="O367" s="657"/>
      <c r="P367" s="657"/>
      <c r="Q367" s="658"/>
    </row>
    <row r="368" spans="1:17" ht="30" x14ac:dyDescent="0.15">
      <c r="A368" s="1362"/>
      <c r="B368" s="1363"/>
      <c r="C368" s="654" t="s">
        <v>10282</v>
      </c>
      <c r="D368" s="655" t="s">
        <v>10283</v>
      </c>
      <c r="E368" s="655" t="s">
        <v>10284</v>
      </c>
      <c r="F368" s="655" t="s">
        <v>10285</v>
      </c>
      <c r="G368" s="655" t="s">
        <v>10286</v>
      </c>
      <c r="H368" s="661" t="s">
        <v>10287</v>
      </c>
      <c r="I368" s="662" t="s">
        <v>10288</v>
      </c>
      <c r="J368" s="663"/>
      <c r="K368" s="663"/>
      <c r="L368" s="663"/>
      <c r="M368" s="663"/>
      <c r="N368" s="664"/>
      <c r="O368" s="657"/>
      <c r="P368" s="657"/>
      <c r="Q368" s="658"/>
    </row>
    <row r="369" spans="1:17" ht="15.75" thickBot="1" x14ac:dyDescent="0.2">
      <c r="A369" s="1364"/>
      <c r="B369" s="1365"/>
      <c r="C369" s="792">
        <v>2</v>
      </c>
      <c r="D369" s="665">
        <v>0</v>
      </c>
      <c r="E369" s="792">
        <v>0</v>
      </c>
      <c r="F369" s="792">
        <v>0</v>
      </c>
      <c r="G369" s="687">
        <v>0</v>
      </c>
      <c r="H369" s="666">
        <v>20490</v>
      </c>
      <c r="I369" s="666">
        <v>45045</v>
      </c>
      <c r="J369" s="667"/>
      <c r="K369" s="667"/>
      <c r="L369" s="667"/>
      <c r="M369" s="667"/>
      <c r="N369" s="668"/>
      <c r="O369" s="657"/>
      <c r="P369" s="657"/>
      <c r="Q369" s="658"/>
    </row>
    <row r="370" spans="1:17" ht="15.75" thickBot="1" x14ac:dyDescent="0.2">
      <c r="A370" s="669"/>
      <c r="B370" s="657"/>
      <c r="C370" s="657"/>
      <c r="D370" s="657"/>
      <c r="E370" s="657"/>
      <c r="F370" s="657"/>
      <c r="G370" s="657"/>
      <c r="H370" s="657"/>
      <c r="I370" s="657"/>
      <c r="J370" s="657"/>
      <c r="K370" s="657"/>
      <c r="L370" s="657"/>
      <c r="M370" s="657"/>
      <c r="N370" s="657"/>
      <c r="O370" s="657"/>
      <c r="Q370" s="658"/>
    </row>
    <row r="371" spans="1:17" ht="15" x14ac:dyDescent="0.15">
      <c r="A371" s="1360" t="s">
        <v>10392</v>
      </c>
      <c r="B371" s="1361"/>
      <c r="C371" s="1361"/>
      <c r="D371" s="1361"/>
      <c r="E371" s="1361"/>
      <c r="F371" s="1361"/>
      <c r="G371" s="1361"/>
      <c r="H371" s="1361"/>
      <c r="I371" s="1361"/>
      <c r="J371" s="1361"/>
      <c r="K371" s="1361"/>
      <c r="L371" s="1361"/>
      <c r="M371" s="1361"/>
      <c r="N371" s="1361"/>
      <c r="O371" s="1361"/>
      <c r="P371" s="1361"/>
      <c r="Q371" s="1366"/>
    </row>
    <row r="372" spans="1:17" ht="15.75" thickBot="1" x14ac:dyDescent="0.2">
      <c r="A372" s="670" t="s">
        <v>10317</v>
      </c>
      <c r="B372" s="671" t="s">
        <v>10336</v>
      </c>
      <c r="C372" s="671" t="s">
        <v>10292</v>
      </c>
      <c r="D372" s="671" t="s">
        <v>10318</v>
      </c>
      <c r="E372" s="671" t="s">
        <v>10319</v>
      </c>
      <c r="F372" s="671" t="s">
        <v>10295</v>
      </c>
      <c r="G372" s="671" t="s">
        <v>10339</v>
      </c>
      <c r="H372" s="671" t="s">
        <v>10340</v>
      </c>
      <c r="I372" s="671" t="s">
        <v>10298</v>
      </c>
      <c r="J372" s="671" t="s">
        <v>10341</v>
      </c>
      <c r="K372" s="671" t="s">
        <v>10300</v>
      </c>
      <c r="L372" s="671" t="s">
        <v>10342</v>
      </c>
      <c r="M372" s="671" t="s">
        <v>10343</v>
      </c>
      <c r="N372" s="671" t="s">
        <v>10325</v>
      </c>
      <c r="O372" s="671" t="s">
        <v>10304</v>
      </c>
      <c r="P372" s="671" t="s">
        <v>10327</v>
      </c>
      <c r="Q372" s="672"/>
    </row>
    <row r="373" spans="1:17" ht="15.75" thickBot="1" x14ac:dyDescent="0.2">
      <c r="A373" s="673">
        <v>1</v>
      </c>
      <c r="B373" s="674">
        <v>1</v>
      </c>
      <c r="C373" s="675">
        <v>0</v>
      </c>
      <c r="D373" s="673">
        <v>1</v>
      </c>
      <c r="E373" s="674">
        <v>0</v>
      </c>
      <c r="F373" s="675">
        <v>0</v>
      </c>
      <c r="G373" s="673">
        <v>0</v>
      </c>
      <c r="H373" s="675">
        <v>0</v>
      </c>
      <c r="I373" s="673">
        <v>1</v>
      </c>
      <c r="J373" s="674">
        <v>1</v>
      </c>
      <c r="K373" s="675">
        <v>1</v>
      </c>
      <c r="L373" s="676">
        <v>1</v>
      </c>
      <c r="M373" s="673">
        <v>0</v>
      </c>
      <c r="N373" s="674">
        <v>1</v>
      </c>
      <c r="O373" s="674">
        <v>1</v>
      </c>
      <c r="P373" s="675">
        <v>1</v>
      </c>
      <c r="Q373" s="677" t="s">
        <v>10306</v>
      </c>
    </row>
    <row r="374" spans="1:17" ht="15.75" thickBot="1" x14ac:dyDescent="0.2">
      <c r="A374" s="1354"/>
      <c r="B374" s="1355"/>
      <c r="C374" s="1355"/>
      <c r="D374" s="1355"/>
      <c r="E374" s="1355"/>
      <c r="F374" s="1355"/>
      <c r="G374" s="678">
        <v>0</v>
      </c>
      <c r="H374" s="679">
        <v>1</v>
      </c>
      <c r="I374" s="678">
        <v>1</v>
      </c>
      <c r="J374" s="680">
        <v>1</v>
      </c>
      <c r="K374" s="679">
        <v>1</v>
      </c>
      <c r="L374" s="681">
        <v>1</v>
      </c>
      <c r="M374" s="678">
        <v>0</v>
      </c>
      <c r="N374" s="680">
        <v>1</v>
      </c>
      <c r="O374" s="680">
        <v>1</v>
      </c>
      <c r="P374" s="679">
        <v>1</v>
      </c>
      <c r="Q374" s="682" t="s">
        <v>10344</v>
      </c>
    </row>
    <row r="375" spans="1:17" ht="15.75" thickBot="1" x14ac:dyDescent="0.2">
      <c r="A375" s="1356"/>
      <c r="B375" s="1357"/>
      <c r="C375" s="1357"/>
      <c r="D375" s="1357"/>
      <c r="E375" s="1357"/>
      <c r="F375" s="1357"/>
      <c r="G375" s="678">
        <v>1</v>
      </c>
      <c r="H375" s="679">
        <v>0</v>
      </c>
      <c r="I375" s="678">
        <v>1</v>
      </c>
      <c r="J375" s="680">
        <v>1</v>
      </c>
      <c r="K375" s="679">
        <v>1</v>
      </c>
      <c r="L375" s="681">
        <v>1</v>
      </c>
      <c r="M375" s="678">
        <v>0</v>
      </c>
      <c r="N375" s="680">
        <v>1</v>
      </c>
      <c r="O375" s="680">
        <v>1</v>
      </c>
      <c r="P375" s="679">
        <v>1</v>
      </c>
      <c r="Q375" s="682" t="s">
        <v>10351</v>
      </c>
    </row>
    <row r="376" spans="1:17" ht="15.75" thickBot="1" x14ac:dyDescent="0.2">
      <c r="A376" s="1358"/>
      <c r="B376" s="1359"/>
      <c r="C376" s="1359"/>
      <c r="D376" s="1359"/>
      <c r="E376" s="1359"/>
      <c r="F376" s="1359"/>
      <c r="G376" s="683">
        <v>1</v>
      </c>
      <c r="H376" s="684">
        <v>1</v>
      </c>
      <c r="I376" s="683">
        <v>1</v>
      </c>
      <c r="J376" s="685">
        <v>1</v>
      </c>
      <c r="K376" s="684">
        <v>1</v>
      </c>
      <c r="L376" s="681">
        <v>1</v>
      </c>
      <c r="M376" s="683">
        <v>0</v>
      </c>
      <c r="N376" s="685">
        <v>1</v>
      </c>
      <c r="O376" s="685">
        <v>1</v>
      </c>
      <c r="P376" s="684">
        <v>1</v>
      </c>
      <c r="Q376" s="682" t="s">
        <v>10330</v>
      </c>
    </row>
    <row r="377" spans="1:17" ht="15.75" thickBot="1" x14ac:dyDescent="0.2">
      <c r="A377" s="681">
        <v>1</v>
      </c>
      <c r="B377" s="678">
        <v>0</v>
      </c>
      <c r="C377" s="680">
        <v>0</v>
      </c>
      <c r="D377" s="680">
        <v>0</v>
      </c>
      <c r="E377" s="680">
        <v>0</v>
      </c>
      <c r="F377" s="679">
        <v>0</v>
      </c>
      <c r="G377" s="678">
        <v>0</v>
      </c>
      <c r="H377" s="680">
        <v>0</v>
      </c>
      <c r="I377" s="680">
        <v>0</v>
      </c>
      <c r="J377" s="680">
        <v>0</v>
      </c>
      <c r="K377" s="679">
        <v>0</v>
      </c>
      <c r="L377" s="680">
        <v>0</v>
      </c>
      <c r="M377" s="680">
        <v>0</v>
      </c>
      <c r="N377" s="680">
        <v>0</v>
      </c>
      <c r="O377" s="680">
        <v>0</v>
      </c>
      <c r="P377" s="679">
        <v>0</v>
      </c>
      <c r="Q377" s="682" t="s">
        <v>10368</v>
      </c>
    </row>
    <row r="378" spans="1:17" ht="15.75" thickBot="1" x14ac:dyDescent="0.2">
      <c r="A378" s="681">
        <v>0</v>
      </c>
      <c r="B378" s="678">
        <v>0</v>
      </c>
      <c r="C378" s="680">
        <v>0</v>
      </c>
      <c r="D378" s="680">
        <v>0</v>
      </c>
      <c r="E378" s="680">
        <v>0</v>
      </c>
      <c r="F378" s="679">
        <v>0</v>
      </c>
      <c r="G378" s="678">
        <v>0</v>
      </c>
      <c r="H378" s="680">
        <v>0</v>
      </c>
      <c r="I378" s="680">
        <v>0</v>
      </c>
      <c r="J378" s="680">
        <v>0</v>
      </c>
      <c r="K378" s="679">
        <v>0</v>
      </c>
      <c r="L378" s="680">
        <v>0</v>
      </c>
      <c r="M378" s="680">
        <v>0</v>
      </c>
      <c r="N378" s="680">
        <v>0</v>
      </c>
      <c r="O378" s="680">
        <v>0</v>
      </c>
      <c r="P378" s="679">
        <v>0</v>
      </c>
      <c r="Q378" s="682" t="s">
        <v>10311</v>
      </c>
    </row>
    <row r="379" spans="1:17" ht="15.75" thickBot="1" x14ac:dyDescent="0.2">
      <c r="A379" s="681">
        <v>0</v>
      </c>
      <c r="B379" s="678">
        <v>0</v>
      </c>
      <c r="C379" s="680">
        <v>0</v>
      </c>
      <c r="D379" s="680">
        <v>0</v>
      </c>
      <c r="E379" s="680">
        <v>0</v>
      </c>
      <c r="F379" s="679">
        <v>0</v>
      </c>
      <c r="G379" s="678">
        <v>0</v>
      </c>
      <c r="H379" s="680">
        <v>0</v>
      </c>
      <c r="I379" s="680">
        <v>0</v>
      </c>
      <c r="J379" s="680">
        <v>0</v>
      </c>
      <c r="K379" s="679">
        <v>0</v>
      </c>
      <c r="L379" s="680">
        <v>0</v>
      </c>
      <c r="M379" s="680">
        <v>0</v>
      </c>
      <c r="N379" s="680">
        <v>0</v>
      </c>
      <c r="O379" s="680">
        <v>0</v>
      </c>
      <c r="P379" s="679">
        <v>0</v>
      </c>
      <c r="Q379" s="682" t="s">
        <v>10332</v>
      </c>
    </row>
    <row r="380" spans="1:17" ht="15.75" thickBot="1" x14ac:dyDescent="0.2">
      <c r="A380" s="681">
        <v>0</v>
      </c>
      <c r="B380" s="678">
        <v>0</v>
      </c>
      <c r="C380" s="680">
        <v>0</v>
      </c>
      <c r="D380" s="680">
        <v>0</v>
      </c>
      <c r="E380" s="680">
        <v>0</v>
      </c>
      <c r="F380" s="679">
        <v>0</v>
      </c>
      <c r="G380" s="678">
        <v>0</v>
      </c>
      <c r="H380" s="680">
        <v>0</v>
      </c>
      <c r="I380" s="680">
        <v>0</v>
      </c>
      <c r="J380" s="680">
        <v>0</v>
      </c>
      <c r="K380" s="679">
        <v>0</v>
      </c>
      <c r="L380" s="680">
        <v>0</v>
      </c>
      <c r="M380" s="680">
        <v>0</v>
      </c>
      <c r="N380" s="680">
        <v>0</v>
      </c>
      <c r="O380" s="680">
        <v>0</v>
      </c>
      <c r="P380" s="679">
        <v>0</v>
      </c>
      <c r="Q380" s="682" t="s">
        <v>10347</v>
      </c>
    </row>
    <row r="381" spans="1:17" ht="15.75" thickBot="1" x14ac:dyDescent="0.2">
      <c r="A381" s="678">
        <v>0</v>
      </c>
      <c r="B381" s="680">
        <v>0</v>
      </c>
      <c r="C381" s="680">
        <v>0</v>
      </c>
      <c r="D381" s="680">
        <v>0</v>
      </c>
      <c r="E381" s="680">
        <v>0</v>
      </c>
      <c r="F381" s="680">
        <v>0</v>
      </c>
      <c r="G381" s="680">
        <v>0</v>
      </c>
      <c r="H381" s="679">
        <v>0</v>
      </c>
      <c r="I381" s="678">
        <v>0</v>
      </c>
      <c r="J381" s="680">
        <v>0</v>
      </c>
      <c r="K381" s="681">
        <v>0</v>
      </c>
      <c r="L381" s="674">
        <v>0</v>
      </c>
      <c r="M381" s="678">
        <v>1</v>
      </c>
      <c r="N381" s="679">
        <v>0</v>
      </c>
      <c r="O381" s="681">
        <v>1</v>
      </c>
      <c r="P381" s="681">
        <v>0</v>
      </c>
      <c r="Q381" s="686" t="s">
        <v>10314</v>
      </c>
    </row>
  </sheetData>
  <sheetProtection algorithmName="SHA-512" hashValue="patvnWjOjkXCIjQcrFX3ji4ebJYbAU2lBx39xvmPAhIcmYuUd7R4CT3mDmj/eoCDOGqnaoS65shIJvVqG8r2OA==" saltValue="Zw1CZBx27Frr9lsKf4qJzw==" spinCount="100000" sheet="1" objects="1" scenarios="1"/>
  <dataConsolidate/>
  <mergeCells count="64">
    <mergeCell ref="A14:F16"/>
    <mergeCell ref="C1:N1"/>
    <mergeCell ref="A1:B9"/>
    <mergeCell ref="A11:Q11"/>
    <mergeCell ref="A25:B33"/>
    <mergeCell ref="C25:N25"/>
    <mergeCell ref="A35:Q35"/>
    <mergeCell ref="A38:F40"/>
    <mergeCell ref="A49:B57"/>
    <mergeCell ref="C49:N49"/>
    <mergeCell ref="A59:Q59"/>
    <mergeCell ref="A62:F64"/>
    <mergeCell ref="A73:B81"/>
    <mergeCell ref="C73:N73"/>
    <mergeCell ref="A83:Q83"/>
    <mergeCell ref="A86:F88"/>
    <mergeCell ref="A97:B105"/>
    <mergeCell ref="C97:N97"/>
    <mergeCell ref="A107:Q107"/>
    <mergeCell ref="A110:F112"/>
    <mergeCell ref="A121:B129"/>
    <mergeCell ref="C121:N121"/>
    <mergeCell ref="A131:Q131"/>
    <mergeCell ref="A134:F136"/>
    <mergeCell ref="A145:B153"/>
    <mergeCell ref="C145:N145"/>
    <mergeCell ref="A155:Q155"/>
    <mergeCell ref="A158:F160"/>
    <mergeCell ref="A169:B177"/>
    <mergeCell ref="C169:N169"/>
    <mergeCell ref="A179:Q179"/>
    <mergeCell ref="A182:F184"/>
    <mergeCell ref="A193:B201"/>
    <mergeCell ref="C193:N193"/>
    <mergeCell ref="A203:Q203"/>
    <mergeCell ref="A206:F208"/>
    <mergeCell ref="A217:B225"/>
    <mergeCell ref="C217:N217"/>
    <mergeCell ref="A227:Q227"/>
    <mergeCell ref="A230:F232"/>
    <mergeCell ref="A241:B249"/>
    <mergeCell ref="C241:N241"/>
    <mergeCell ref="A251:Q251"/>
    <mergeCell ref="A254:F256"/>
    <mergeCell ref="A265:B273"/>
    <mergeCell ref="C265:N265"/>
    <mergeCell ref="A275:Q275"/>
    <mergeCell ref="A278:F280"/>
    <mergeCell ref="A289:B297"/>
    <mergeCell ref="C289:N289"/>
    <mergeCell ref="A299:Q299"/>
    <mergeCell ref="A302:F304"/>
    <mergeCell ref="A313:B321"/>
    <mergeCell ref="C313:N313"/>
    <mergeCell ref="A323:Q323"/>
    <mergeCell ref="A326:F328"/>
    <mergeCell ref="A337:B345"/>
    <mergeCell ref="C337:N337"/>
    <mergeCell ref="A347:Q347"/>
    <mergeCell ref="A350:F352"/>
    <mergeCell ref="A361:B369"/>
    <mergeCell ref="C361:N361"/>
    <mergeCell ref="A371:Q371"/>
    <mergeCell ref="A374:F376"/>
  </mergeCells>
  <phoneticPr fontId="8" type="noConversion"/>
  <dataValidations count="6">
    <dataValidation type="whole" showInputMessage="1" showErrorMessage="1" errorTitle="Error!" error="The Valid Data is From 0~15._x000a_Only Integer is Acceptable." sqref="C3:F3 C339:F339 C27:F27 C51:F51 C75:F75 C99:F99 C123:F123 C147:F147 C171:F171 C195:F195 C219:F219 C243:F243 C267:F267 C291:F291 C315:F315 C363:F363">
      <formula1>0</formula1>
      <formula2>15</formula2>
    </dataValidation>
    <dataValidation type="whole" showInputMessage="1" showErrorMessage="1" errorTitle="Error!" error="The Valid Data is From 0~1._x000a_Only Integer is Acceptable." sqref="G3:J3 D9:E9 I7:N7 G339:J339 D345:E345 I343:N343 G27:J27 D33:E33 I31:N31 G51:J51 D57:E57 I55:N55 G75:J75 D81:E81 I79:N79 G99:J99 D105:E105 I103:N103 G123:J123 D129:E129 I127:N127 G147:J147 D153:E153 I151:N151 G171:J171 D177:E177 I175:N175 G195:J195 D201:E201 I199:N199 G219:J219 D225:E225 I223:N223 G243:J243 D249:E249 I247:N247 G267:J267 D273:E273 I271:N271 G291:J291 D297:E297 I295:N295 G315:J315 D321:E321 I319:N319 G363:J363 D369:E369 I367:N367">
      <formula1>0</formula1>
      <formula2>1</formula2>
    </dataValidation>
    <dataValidation type="whole" showInputMessage="1" showErrorMessage="1" errorTitle="Error!" error="The Valid Data is From 0~7._x000a_Only Integer is Acceptable." sqref="K3:N3 G5:H5 K339:N339 G341:H341 K27:N27 G29:H29 K51:N51 G53:H53 K75:N75 G77:H77 K99:N99 G101:H101 K123:N123 G125:H125 K147:N147 G149:H149 K171:N171 G173:H173 K195:N195 G197:H197 K219:N219 G221:H221 K243:N243 G245:H245 K267:N267 G269:H269 K291:N291 G293:H293 K315:N315 G317:H317 K363:N363 G365:H365">
      <formula1>0</formula1>
      <formula2>7</formula2>
    </dataValidation>
    <dataValidation type="whole" showInputMessage="1" showErrorMessage="1" errorTitle="Error!" error="The Valid Data is From 0~3._x000a_Only Integer is Acceptable." sqref="C5:F5 C9 F9 C341:F341 C345 F345 C29:F29 C33 F33 C53:F53 C57 F57 C77:F77 C81 F81 C101:F101 C105 F105 C125:F125 C129 F129 C149:F149 C153 F153 C173:F173 C177 F177 C197:F197 C201 F201 C221:F221 C225 F225 C245:F245 C249 F249 C269:F269 C273 F273 C293:F293 C297 F297 C317:F317 C321 F321 C365:F365 C369 F369">
      <formula1>0</formula1>
      <formula2>3</formula2>
    </dataValidation>
    <dataValidation type="whole" showInputMessage="1" showErrorMessage="1" errorTitle="Error!" error="The Valid Data is From 0~31._x000a_Only Integer is Acceptable." sqref="I5:N5 C7:H7 I341:N341 C343:H343 I29:N29 C31:H31 I53:N53 C55:H55 I77:N77 C79:H79 I101:N101 C103:H103 I125:N125 C127:H127 I149:N149 C151:H151 I173:N173 C175:H175 I197:N197 C199:H199 I221:N221 C223:H223 I245:N245 C247:H247 I269:N269 C271:H271 I293:N293 C295:H295 I317:N317 C319:H319 I365:N365 C367:H367">
      <formula1>0</formula1>
      <formula2>31</formula2>
    </dataValidation>
    <dataValidation type="whole" showInputMessage="1" showErrorMessage="1" errorTitle="Error!" error="The Valid Data is From 0~255._x000a_Only Integer is Acceptable." sqref="G9 G345 G33 G57 G81 G105 G129 G153 G177 G201 G225 G249 G273 G297 G321 G369">
      <formula1>0</formula1>
      <formula2>255</formula2>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Set_Default_Cfg_Btn">
                <anchor moveWithCells="1" sizeWithCells="1">
                  <from>
                    <xdr:col>0</xdr:col>
                    <xdr:colOff>438150</xdr:colOff>
                    <xdr:row>7</xdr:row>
                    <xdr:rowOff>38100</xdr:rowOff>
                  </from>
                  <to>
                    <xdr:col>1</xdr:col>
                    <xdr:colOff>323850</xdr:colOff>
                    <xdr:row>7</xdr:row>
                    <xdr:rowOff>295275</xdr:rowOff>
                  </to>
                </anchor>
              </controlPr>
            </control>
          </mc:Choice>
        </mc:AlternateContent>
        <mc:AlternateContent xmlns:mc="http://schemas.openxmlformats.org/markup-compatibility/2006">
          <mc:Choice Requires="x14">
            <control shapeId="33794" r:id="rId5" name="Button 2">
              <controlPr defaultSize="0" print="0" autoFill="0" autoPict="0">
                <anchor moveWithCells="1" sizeWithCells="1">
                  <from>
                    <xdr:col>0</xdr:col>
                    <xdr:colOff>438150</xdr:colOff>
                    <xdr:row>7</xdr:row>
                    <xdr:rowOff>38100</xdr:rowOff>
                  </from>
                  <to>
                    <xdr:col>1</xdr:col>
                    <xdr:colOff>323850</xdr:colOff>
                    <xdr:row>7</xdr:row>
                    <xdr:rowOff>295275</xdr:rowOff>
                  </to>
                </anchor>
              </controlPr>
            </control>
          </mc:Choice>
        </mc:AlternateContent>
        <mc:AlternateContent xmlns:mc="http://schemas.openxmlformats.org/markup-compatibility/2006">
          <mc:Choice Requires="x14">
            <control shapeId="33795" r:id="rId6" name="Button 3">
              <controlPr defaultSize="0" print="0" autoFill="0" autoPict="0" macro="[0]!Set_CH1_Matrix_MTP_Default_Cfg_Btn">
                <anchor moveWithCells="1" sizeWithCells="1">
                  <from>
                    <xdr:col>0</xdr:col>
                    <xdr:colOff>438150</xdr:colOff>
                    <xdr:row>7</xdr:row>
                    <xdr:rowOff>38100</xdr:rowOff>
                  </from>
                  <to>
                    <xdr:col>1</xdr:col>
                    <xdr:colOff>323850</xdr:colOff>
                    <xdr:row>7</xdr:row>
                    <xdr:rowOff>295275</xdr:rowOff>
                  </to>
                </anchor>
              </controlPr>
            </control>
          </mc:Choice>
        </mc:AlternateContent>
        <mc:AlternateContent xmlns:mc="http://schemas.openxmlformats.org/markup-compatibility/2006">
          <mc:Choice Requires="x14">
            <control shapeId="33796" r:id="rId7" name="Button 4">
              <controlPr defaultSize="0" print="0" autoFill="0" autoPict="0" macro="[0]!Set_CH2_Matrix_MTP_Default_Cfg_Btn">
                <anchor moveWithCells="1" sizeWithCells="1">
                  <from>
                    <xdr:col>0</xdr:col>
                    <xdr:colOff>438150</xdr:colOff>
                    <xdr:row>31</xdr:row>
                    <xdr:rowOff>38100</xdr:rowOff>
                  </from>
                  <to>
                    <xdr:col>1</xdr:col>
                    <xdr:colOff>323850</xdr:colOff>
                    <xdr:row>31</xdr:row>
                    <xdr:rowOff>295275</xdr:rowOff>
                  </to>
                </anchor>
              </controlPr>
            </control>
          </mc:Choice>
        </mc:AlternateContent>
        <mc:AlternateContent xmlns:mc="http://schemas.openxmlformats.org/markup-compatibility/2006">
          <mc:Choice Requires="x14">
            <control shapeId="33797" r:id="rId8" name="Button 5">
              <controlPr defaultSize="0" print="0" autoFill="0" autoPict="0" macro="[0]!Set_CH3_Matrix_MTP_Default_Cfg_Btn">
                <anchor moveWithCells="1" sizeWithCells="1">
                  <from>
                    <xdr:col>0</xdr:col>
                    <xdr:colOff>438150</xdr:colOff>
                    <xdr:row>55</xdr:row>
                    <xdr:rowOff>38100</xdr:rowOff>
                  </from>
                  <to>
                    <xdr:col>1</xdr:col>
                    <xdr:colOff>323850</xdr:colOff>
                    <xdr:row>55</xdr:row>
                    <xdr:rowOff>295275</xdr:rowOff>
                  </to>
                </anchor>
              </controlPr>
            </control>
          </mc:Choice>
        </mc:AlternateContent>
        <mc:AlternateContent xmlns:mc="http://schemas.openxmlformats.org/markup-compatibility/2006">
          <mc:Choice Requires="x14">
            <control shapeId="33798" r:id="rId9" name="Button 6">
              <controlPr defaultSize="0" print="0" autoFill="0" autoPict="0" macro="[0]!Set_CH4_Matrix_MTP_Default_Cfg_Btn">
                <anchor moveWithCells="1" sizeWithCells="1">
                  <from>
                    <xdr:col>0</xdr:col>
                    <xdr:colOff>438150</xdr:colOff>
                    <xdr:row>79</xdr:row>
                    <xdr:rowOff>38100</xdr:rowOff>
                  </from>
                  <to>
                    <xdr:col>1</xdr:col>
                    <xdr:colOff>323850</xdr:colOff>
                    <xdr:row>79</xdr:row>
                    <xdr:rowOff>295275</xdr:rowOff>
                  </to>
                </anchor>
              </controlPr>
            </control>
          </mc:Choice>
        </mc:AlternateContent>
        <mc:AlternateContent xmlns:mc="http://schemas.openxmlformats.org/markup-compatibility/2006">
          <mc:Choice Requires="x14">
            <control shapeId="33799" r:id="rId10" name="Button 7">
              <controlPr defaultSize="0" print="0" autoFill="0" autoPict="0" macro="[0]!Set_CH5_Matrix_MTP_Default_Cfg_Btn">
                <anchor moveWithCells="1" sizeWithCells="1">
                  <from>
                    <xdr:col>0</xdr:col>
                    <xdr:colOff>438150</xdr:colOff>
                    <xdr:row>103</xdr:row>
                    <xdr:rowOff>38100</xdr:rowOff>
                  </from>
                  <to>
                    <xdr:col>1</xdr:col>
                    <xdr:colOff>323850</xdr:colOff>
                    <xdr:row>103</xdr:row>
                    <xdr:rowOff>295275</xdr:rowOff>
                  </to>
                </anchor>
              </controlPr>
            </control>
          </mc:Choice>
        </mc:AlternateContent>
        <mc:AlternateContent xmlns:mc="http://schemas.openxmlformats.org/markup-compatibility/2006">
          <mc:Choice Requires="x14">
            <control shapeId="33800" r:id="rId11" name="Button 8">
              <controlPr defaultSize="0" print="0" autoFill="0" autoPict="0" macro="[0]!Set_CH6_Matrix_MTP_Default_Cfg_Btn">
                <anchor moveWithCells="1" sizeWithCells="1">
                  <from>
                    <xdr:col>0</xdr:col>
                    <xdr:colOff>438150</xdr:colOff>
                    <xdr:row>127</xdr:row>
                    <xdr:rowOff>38100</xdr:rowOff>
                  </from>
                  <to>
                    <xdr:col>1</xdr:col>
                    <xdr:colOff>323850</xdr:colOff>
                    <xdr:row>127</xdr:row>
                    <xdr:rowOff>295275</xdr:rowOff>
                  </to>
                </anchor>
              </controlPr>
            </control>
          </mc:Choice>
        </mc:AlternateContent>
        <mc:AlternateContent xmlns:mc="http://schemas.openxmlformats.org/markup-compatibility/2006">
          <mc:Choice Requires="x14">
            <control shapeId="33801" r:id="rId12" name="Button 9">
              <controlPr defaultSize="0" print="0" autoFill="0" autoPict="0" macro="[0]!Set_CH7_Matrix_MTP_Default_Cfg_Btn">
                <anchor moveWithCells="1" sizeWithCells="1">
                  <from>
                    <xdr:col>0</xdr:col>
                    <xdr:colOff>438150</xdr:colOff>
                    <xdr:row>151</xdr:row>
                    <xdr:rowOff>38100</xdr:rowOff>
                  </from>
                  <to>
                    <xdr:col>1</xdr:col>
                    <xdr:colOff>323850</xdr:colOff>
                    <xdr:row>151</xdr:row>
                    <xdr:rowOff>295275</xdr:rowOff>
                  </to>
                </anchor>
              </controlPr>
            </control>
          </mc:Choice>
        </mc:AlternateContent>
        <mc:AlternateContent xmlns:mc="http://schemas.openxmlformats.org/markup-compatibility/2006">
          <mc:Choice Requires="x14">
            <control shapeId="33802" r:id="rId13" name="Button 10">
              <controlPr defaultSize="0" print="0" autoFill="0" autoPict="0" macro="[0]!Set_CH8_Matrix_MTP_Default_Cfg_Btn">
                <anchor moveWithCells="1" sizeWithCells="1">
                  <from>
                    <xdr:col>0</xdr:col>
                    <xdr:colOff>438150</xdr:colOff>
                    <xdr:row>175</xdr:row>
                    <xdr:rowOff>38100</xdr:rowOff>
                  </from>
                  <to>
                    <xdr:col>1</xdr:col>
                    <xdr:colOff>323850</xdr:colOff>
                    <xdr:row>175</xdr:row>
                    <xdr:rowOff>295275</xdr:rowOff>
                  </to>
                </anchor>
              </controlPr>
            </control>
          </mc:Choice>
        </mc:AlternateContent>
        <mc:AlternateContent xmlns:mc="http://schemas.openxmlformats.org/markup-compatibility/2006">
          <mc:Choice Requires="x14">
            <control shapeId="33803" r:id="rId14" name="Button 11">
              <controlPr defaultSize="0" print="0" autoFill="0" autoPict="0" macro="[0]!Set_CH9_Matrix_MTP_Default_Cfg_Btn">
                <anchor moveWithCells="1" sizeWithCells="1">
                  <from>
                    <xdr:col>0</xdr:col>
                    <xdr:colOff>438150</xdr:colOff>
                    <xdr:row>199</xdr:row>
                    <xdr:rowOff>38100</xdr:rowOff>
                  </from>
                  <to>
                    <xdr:col>1</xdr:col>
                    <xdr:colOff>323850</xdr:colOff>
                    <xdr:row>199</xdr:row>
                    <xdr:rowOff>295275</xdr:rowOff>
                  </to>
                </anchor>
              </controlPr>
            </control>
          </mc:Choice>
        </mc:AlternateContent>
        <mc:AlternateContent xmlns:mc="http://schemas.openxmlformats.org/markup-compatibility/2006">
          <mc:Choice Requires="x14">
            <control shapeId="33804" r:id="rId15" name="Button 12">
              <controlPr defaultSize="0" print="0" autoFill="0" autoPict="0" macro="[0]!Set_CH10_Matrix_MTP_Default_Cfg_Btn">
                <anchor moveWithCells="1" sizeWithCells="1">
                  <from>
                    <xdr:col>0</xdr:col>
                    <xdr:colOff>438150</xdr:colOff>
                    <xdr:row>223</xdr:row>
                    <xdr:rowOff>38100</xdr:rowOff>
                  </from>
                  <to>
                    <xdr:col>1</xdr:col>
                    <xdr:colOff>323850</xdr:colOff>
                    <xdr:row>223</xdr:row>
                    <xdr:rowOff>295275</xdr:rowOff>
                  </to>
                </anchor>
              </controlPr>
            </control>
          </mc:Choice>
        </mc:AlternateContent>
        <mc:AlternateContent xmlns:mc="http://schemas.openxmlformats.org/markup-compatibility/2006">
          <mc:Choice Requires="x14">
            <control shapeId="33805" r:id="rId16" name="Button 13">
              <controlPr defaultSize="0" print="0" autoFill="0" autoPict="0" macro="[0]!Set_CH11_Matrix_MTP_Default_Cfg_Btn">
                <anchor moveWithCells="1" sizeWithCells="1">
                  <from>
                    <xdr:col>0</xdr:col>
                    <xdr:colOff>438150</xdr:colOff>
                    <xdr:row>247</xdr:row>
                    <xdr:rowOff>38100</xdr:rowOff>
                  </from>
                  <to>
                    <xdr:col>1</xdr:col>
                    <xdr:colOff>323850</xdr:colOff>
                    <xdr:row>247</xdr:row>
                    <xdr:rowOff>295275</xdr:rowOff>
                  </to>
                </anchor>
              </controlPr>
            </control>
          </mc:Choice>
        </mc:AlternateContent>
        <mc:AlternateContent xmlns:mc="http://schemas.openxmlformats.org/markup-compatibility/2006">
          <mc:Choice Requires="x14">
            <control shapeId="33806" r:id="rId17" name="Button 14">
              <controlPr defaultSize="0" print="0" autoFill="0" autoPict="0" macro="[0]!Set_CH12_Matrix_MTP_Default_Cfg_Btn">
                <anchor moveWithCells="1" sizeWithCells="1">
                  <from>
                    <xdr:col>0</xdr:col>
                    <xdr:colOff>438150</xdr:colOff>
                    <xdr:row>271</xdr:row>
                    <xdr:rowOff>38100</xdr:rowOff>
                  </from>
                  <to>
                    <xdr:col>1</xdr:col>
                    <xdr:colOff>323850</xdr:colOff>
                    <xdr:row>271</xdr:row>
                    <xdr:rowOff>295275</xdr:rowOff>
                  </to>
                </anchor>
              </controlPr>
            </control>
          </mc:Choice>
        </mc:AlternateContent>
        <mc:AlternateContent xmlns:mc="http://schemas.openxmlformats.org/markup-compatibility/2006">
          <mc:Choice Requires="x14">
            <control shapeId="33807" r:id="rId18" name="Button 15">
              <controlPr defaultSize="0" print="0" autoFill="0" autoPict="0" macro="[0]!Set_CH9_2ndMatrix_MTP_Default_Cfg_Btn">
                <anchor moveWithCells="1" sizeWithCells="1">
                  <from>
                    <xdr:col>0</xdr:col>
                    <xdr:colOff>438150</xdr:colOff>
                    <xdr:row>295</xdr:row>
                    <xdr:rowOff>38100</xdr:rowOff>
                  </from>
                  <to>
                    <xdr:col>1</xdr:col>
                    <xdr:colOff>323850</xdr:colOff>
                    <xdr:row>295</xdr:row>
                    <xdr:rowOff>295275</xdr:rowOff>
                  </to>
                </anchor>
              </controlPr>
            </control>
          </mc:Choice>
        </mc:AlternateContent>
        <mc:AlternateContent xmlns:mc="http://schemas.openxmlformats.org/markup-compatibility/2006">
          <mc:Choice Requires="x14">
            <control shapeId="33808" r:id="rId19" name="Button 16">
              <controlPr defaultSize="0" print="0" autoFill="0" autoPict="0" macro="[0]!Set_CH10_2ndMatrix_MTP_Default_Cfg_Btn">
                <anchor moveWithCells="1" sizeWithCells="1">
                  <from>
                    <xdr:col>0</xdr:col>
                    <xdr:colOff>438150</xdr:colOff>
                    <xdr:row>319</xdr:row>
                    <xdr:rowOff>38100</xdr:rowOff>
                  </from>
                  <to>
                    <xdr:col>1</xdr:col>
                    <xdr:colOff>323850</xdr:colOff>
                    <xdr:row>319</xdr:row>
                    <xdr:rowOff>295275</xdr:rowOff>
                  </to>
                </anchor>
              </controlPr>
            </control>
          </mc:Choice>
        </mc:AlternateContent>
        <mc:AlternateContent xmlns:mc="http://schemas.openxmlformats.org/markup-compatibility/2006">
          <mc:Choice Requires="x14">
            <control shapeId="33809" r:id="rId20" name="Button 17">
              <controlPr defaultSize="0" print="0" autoFill="0" autoPict="0" macro="[0]!Set_CH11_2ndMatrix_MTP_Default_Cfg_Btn">
                <anchor moveWithCells="1" sizeWithCells="1">
                  <from>
                    <xdr:col>0</xdr:col>
                    <xdr:colOff>438150</xdr:colOff>
                    <xdr:row>343</xdr:row>
                    <xdr:rowOff>38100</xdr:rowOff>
                  </from>
                  <to>
                    <xdr:col>1</xdr:col>
                    <xdr:colOff>323850</xdr:colOff>
                    <xdr:row>343</xdr:row>
                    <xdr:rowOff>295275</xdr:rowOff>
                  </to>
                </anchor>
              </controlPr>
            </control>
          </mc:Choice>
        </mc:AlternateContent>
        <mc:AlternateContent xmlns:mc="http://schemas.openxmlformats.org/markup-compatibility/2006">
          <mc:Choice Requires="x14">
            <control shapeId="33810" r:id="rId21" name="Button 18">
              <controlPr defaultSize="0" print="0" autoFill="0" autoPict="0" macro="[0]!Set_CH12_2ndMatrix_MTP_Default_Cfg_Btn">
                <anchor moveWithCells="1" sizeWithCells="1">
                  <from>
                    <xdr:col>0</xdr:col>
                    <xdr:colOff>438150</xdr:colOff>
                    <xdr:row>367</xdr:row>
                    <xdr:rowOff>38100</xdr:rowOff>
                  </from>
                  <to>
                    <xdr:col>1</xdr:col>
                    <xdr:colOff>323850</xdr:colOff>
                    <xdr:row>367</xdr:row>
                    <xdr:rowOff>295275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S45"/>
  <sheetViews>
    <sheetView topLeftCell="CF1" zoomScale="90" zoomScaleNormal="90" workbookViewId="0">
      <selection activeCell="CJ1" sqref="CJ1"/>
    </sheetView>
  </sheetViews>
  <sheetFormatPr defaultColWidth="9" defaultRowHeight="15" x14ac:dyDescent="0.15"/>
  <cols>
    <col min="1" max="1" width="11.625" style="17" customWidth="1"/>
    <col min="2" max="2" width="14.625" style="17" customWidth="1"/>
    <col min="3" max="3" width="17.625" style="31" customWidth="1"/>
    <col min="4" max="4" width="16.5" style="31" customWidth="1"/>
    <col min="5" max="5" width="23.125" style="31" customWidth="1"/>
    <col min="6" max="6" width="23.875" style="17" customWidth="1"/>
    <col min="7" max="8" width="25.625" style="17" customWidth="1"/>
    <col min="9" max="9" width="24.375" style="17" hidden="1" customWidth="1"/>
    <col min="10" max="18" width="23.375" style="17" hidden="1" customWidth="1"/>
    <col min="19" max="19" width="11.5" style="17" customWidth="1"/>
    <col min="20" max="20" width="20.25" style="17" customWidth="1"/>
    <col min="21" max="21" width="22.25" style="17" customWidth="1"/>
    <col min="22" max="22" width="21" style="17" customWidth="1"/>
    <col min="23" max="23" width="23.125" style="17" customWidth="1"/>
    <col min="24" max="25" width="22.625" style="17" customWidth="1"/>
    <col min="26" max="26" width="18.375" style="17" hidden="1" customWidth="1"/>
    <col min="27" max="27" width="12.875" style="17" customWidth="1"/>
    <col min="28" max="28" width="9.5" style="17" hidden="1" customWidth="1"/>
    <col min="29" max="32" width="9" style="17" hidden="1" customWidth="1"/>
    <col min="33" max="33" width="21.625" style="17" customWidth="1"/>
    <col min="34" max="34" width="23.875" style="31" customWidth="1"/>
    <col min="35" max="37" width="23.375" style="17" customWidth="1"/>
    <col min="38" max="39" width="24.375" style="17" customWidth="1"/>
    <col min="40" max="40" width="21.5" style="17" customWidth="1"/>
    <col min="41" max="41" width="23.125" style="17" customWidth="1"/>
    <col min="42" max="42" width="29.875" style="17" customWidth="1"/>
    <col min="43" max="43" width="30.375" style="17" customWidth="1"/>
    <col min="44" max="44" width="29.25" style="17" customWidth="1"/>
    <col min="45" max="45" width="28" style="17" hidden="1" customWidth="1"/>
    <col min="46" max="46" width="16.5" style="17" hidden="1" customWidth="1"/>
    <col min="47" max="47" width="19.375" style="17" hidden="1" customWidth="1"/>
    <col min="48" max="48" width="9" style="17"/>
    <col min="49" max="51" width="13.5" style="17" customWidth="1"/>
    <col min="52" max="52" width="13.25" style="17" customWidth="1"/>
    <col min="53" max="53" width="16" style="17" customWidth="1"/>
    <col min="54" max="54" width="13.875" style="17" customWidth="1"/>
    <col min="55" max="55" width="34.375" style="17" customWidth="1"/>
    <col min="56" max="56" width="20" style="17" hidden="1" customWidth="1"/>
    <col min="57" max="57" width="43.625" style="17" customWidth="1"/>
    <col min="58" max="58" width="22.5" style="17" customWidth="1"/>
    <col min="59" max="59" width="15.75" style="17" customWidth="1"/>
    <col min="60" max="60" width="11.375" style="17" customWidth="1"/>
    <col min="61" max="64" width="15.625" style="17" customWidth="1"/>
    <col min="65" max="65" width="15.625" customWidth="1"/>
    <col min="66" max="71" width="15.625" style="17" customWidth="1"/>
    <col min="72" max="72" width="9" style="17"/>
    <col min="73" max="73" width="22" style="17" customWidth="1"/>
    <col min="74" max="74" width="18.875" style="17" customWidth="1"/>
    <col min="75" max="75" width="24.875" style="17" customWidth="1"/>
    <col min="76" max="76" width="15.25" style="17" customWidth="1"/>
    <col min="77" max="77" width="19.125" style="17" customWidth="1"/>
    <col min="78" max="78" width="23.75" style="17" customWidth="1"/>
    <col min="79" max="79" width="15.75" style="17" customWidth="1"/>
    <col min="80" max="80" width="14.125" style="17" customWidth="1"/>
    <col min="81" max="81" width="21.875" style="17" customWidth="1"/>
    <col min="82" max="82" width="22" style="17" hidden="1" customWidth="1"/>
    <col min="83" max="83" width="19.125" style="17" customWidth="1"/>
    <col min="84" max="86" width="15.625" style="17" customWidth="1"/>
    <col min="87" max="87" width="31.375" style="17" customWidth="1"/>
    <col min="88" max="88" width="23.875" style="17" customWidth="1"/>
    <col min="89" max="89" width="17" style="17" customWidth="1"/>
    <col min="90" max="90" width="15.25" style="17" customWidth="1"/>
    <col min="91" max="91" width="19.875" style="17" customWidth="1"/>
    <col min="92" max="93" width="14.875" style="17" customWidth="1"/>
    <col min="94" max="94" width="21.5" style="17" customWidth="1"/>
    <col min="95" max="95" width="18.25" style="17" customWidth="1"/>
    <col min="96" max="97" width="19" style="17" customWidth="1"/>
    <col min="98" max="98" width="12.5" style="17" customWidth="1"/>
    <col min="99" max="99" width="51.25" style="17" customWidth="1"/>
    <col min="100" max="100" width="19.875" style="17" customWidth="1"/>
    <col min="101" max="101" width="9" style="17"/>
    <col min="102" max="102" width="12.5" style="17" customWidth="1"/>
    <col min="103" max="103" width="12.125" style="17" customWidth="1"/>
    <col min="104" max="104" width="17.25" style="17" customWidth="1"/>
    <col min="105" max="105" width="16.375" style="17" customWidth="1"/>
    <col min="106" max="108" width="14.875" style="17" customWidth="1"/>
    <col min="109" max="109" width="29.5" style="17" customWidth="1"/>
    <col min="110" max="110" width="19.625" style="17" bestFit="1" customWidth="1"/>
    <col min="111" max="111" width="32.125" style="17" bestFit="1" customWidth="1"/>
    <col min="112" max="112" width="15.875" style="17" bestFit="1" customWidth="1"/>
    <col min="113" max="113" width="13.375" style="17" bestFit="1" customWidth="1"/>
    <col min="114" max="114" width="23.625" style="17" bestFit="1" customWidth="1"/>
    <col min="115" max="115" width="17.875" style="17" bestFit="1" customWidth="1"/>
    <col min="116" max="116" width="20.875" style="17" bestFit="1" customWidth="1"/>
    <col min="117" max="117" width="12.125" style="17" bestFit="1" customWidth="1"/>
    <col min="118" max="118" width="16.5" style="17" bestFit="1" customWidth="1"/>
    <col min="119" max="119" width="13.5" style="17" bestFit="1" customWidth="1"/>
    <col min="120" max="120" width="20.875" style="17" bestFit="1" customWidth="1"/>
    <col min="121" max="121" width="11" style="17" bestFit="1" customWidth="1"/>
    <col min="122" max="122" width="13.375" style="17" bestFit="1" customWidth="1"/>
    <col min="123" max="16384" width="9" style="17"/>
  </cols>
  <sheetData>
    <row r="1" spans="1:123" s="57" customFormat="1" ht="26.1" customHeight="1" thickBot="1" x14ac:dyDescent="0.2">
      <c r="A1" s="480" t="s">
        <v>192</v>
      </c>
      <c r="B1" s="62" t="s">
        <v>42</v>
      </c>
      <c r="C1" s="61" t="s">
        <v>191</v>
      </c>
      <c r="D1" s="61" t="s">
        <v>190</v>
      </c>
      <c r="E1" s="59" t="s">
        <v>291</v>
      </c>
      <c r="F1" s="60" t="s">
        <v>43</v>
      </c>
      <c r="G1" s="59" t="s">
        <v>189</v>
      </c>
      <c r="H1" s="59" t="s">
        <v>188</v>
      </c>
      <c r="I1" s="59" t="s">
        <v>187</v>
      </c>
      <c r="J1" s="59" t="s">
        <v>44</v>
      </c>
      <c r="K1" s="59" t="s">
        <v>45</v>
      </c>
      <c r="L1" s="59" t="s">
        <v>46</v>
      </c>
      <c r="M1" s="59" t="s">
        <v>47</v>
      </c>
      <c r="N1" s="59" t="s">
        <v>186</v>
      </c>
      <c r="O1" s="59" t="s">
        <v>48</v>
      </c>
      <c r="P1" s="59" t="s">
        <v>49</v>
      </c>
      <c r="Q1" s="59" t="s">
        <v>50</v>
      </c>
      <c r="R1" s="59" t="s">
        <v>51</v>
      </c>
      <c r="S1" s="59" t="s">
        <v>185</v>
      </c>
      <c r="T1" s="59" t="s">
        <v>289</v>
      </c>
      <c r="U1" s="60" t="s">
        <v>184</v>
      </c>
      <c r="V1" s="60" t="s">
        <v>183</v>
      </c>
      <c r="W1" s="59" t="s">
        <v>182</v>
      </c>
      <c r="X1" s="59" t="s">
        <v>181</v>
      </c>
      <c r="Y1" s="60" t="s">
        <v>180</v>
      </c>
      <c r="Z1" s="59"/>
      <c r="AA1" s="59" t="s">
        <v>179</v>
      </c>
      <c r="AB1" s="59" t="s">
        <v>178</v>
      </c>
      <c r="AC1" s="59" t="s">
        <v>20</v>
      </c>
      <c r="AD1" s="59" t="s">
        <v>21</v>
      </c>
      <c r="AE1" s="59" t="s">
        <v>22</v>
      </c>
      <c r="AF1" s="59" t="s">
        <v>23</v>
      </c>
      <c r="AG1" s="59" t="s">
        <v>7292</v>
      </c>
      <c r="AH1" s="59" t="s">
        <v>267</v>
      </c>
      <c r="AI1" s="59" t="s">
        <v>177</v>
      </c>
      <c r="AJ1" s="59" t="s">
        <v>335</v>
      </c>
      <c r="AK1" s="59" t="s">
        <v>334</v>
      </c>
      <c r="AL1" s="59" t="s">
        <v>176</v>
      </c>
      <c r="AM1" s="59" t="s">
        <v>175</v>
      </c>
      <c r="AN1" s="59" t="s">
        <v>6475</v>
      </c>
      <c r="AO1" s="59" t="s">
        <v>39</v>
      </c>
      <c r="AP1" s="60" t="s">
        <v>174</v>
      </c>
      <c r="AQ1" s="59" t="s">
        <v>315</v>
      </c>
      <c r="AR1" s="59" t="s">
        <v>314</v>
      </c>
      <c r="AS1" s="59"/>
      <c r="AT1" s="59"/>
      <c r="AU1" s="59"/>
      <c r="AV1" s="59" t="s">
        <v>173</v>
      </c>
      <c r="AW1" s="58" t="s">
        <v>172</v>
      </c>
      <c r="AX1" s="58" t="s">
        <v>171</v>
      </c>
      <c r="AY1" s="58" t="s">
        <v>170</v>
      </c>
      <c r="AZ1" s="58" t="s">
        <v>40</v>
      </c>
      <c r="BA1" s="58" t="s">
        <v>169</v>
      </c>
      <c r="BB1" s="58" t="s">
        <v>168</v>
      </c>
      <c r="BC1" s="480" t="s">
        <v>167</v>
      </c>
      <c r="BD1" s="58"/>
      <c r="BE1" s="58" t="s">
        <v>199</v>
      </c>
      <c r="BF1" s="58" t="s">
        <v>206</v>
      </c>
      <c r="BG1" s="58" t="s">
        <v>215</v>
      </c>
      <c r="BH1" s="58" t="s">
        <v>224</v>
      </c>
      <c r="BI1" s="58" t="s">
        <v>6357</v>
      </c>
      <c r="BJ1" s="58" t="s">
        <v>6358</v>
      </c>
      <c r="BK1" s="58" t="s">
        <v>6359</v>
      </c>
      <c r="BL1" s="58" t="s">
        <v>381</v>
      </c>
      <c r="BM1" s="58" t="s">
        <v>382</v>
      </c>
      <c r="BN1" s="58" t="s">
        <v>383</v>
      </c>
      <c r="BO1" s="58" t="s">
        <v>384</v>
      </c>
      <c r="BP1" s="58" t="s">
        <v>385</v>
      </c>
      <c r="BQ1" s="58" t="s">
        <v>386</v>
      </c>
      <c r="BR1" s="58" t="s">
        <v>387</v>
      </c>
      <c r="BS1" s="58" t="s">
        <v>226</v>
      </c>
      <c r="BT1" s="58" t="s">
        <v>242</v>
      </c>
      <c r="BU1" s="58" t="s">
        <v>359</v>
      </c>
      <c r="BV1" s="58" t="s">
        <v>258</v>
      </c>
      <c r="BW1" s="58" t="s">
        <v>264</v>
      </c>
      <c r="BX1" s="58" t="s">
        <v>5987</v>
      </c>
      <c r="BY1" s="209" t="s">
        <v>5988</v>
      </c>
      <c r="BZ1" s="209" t="s">
        <v>407</v>
      </c>
      <c r="CA1" s="60" t="s">
        <v>309</v>
      </c>
      <c r="CB1" s="60" t="s">
        <v>373</v>
      </c>
      <c r="CC1" s="60" t="s">
        <v>374</v>
      </c>
      <c r="CD1" s="60" t="s">
        <v>401</v>
      </c>
      <c r="CE1" s="60" t="s">
        <v>411</v>
      </c>
      <c r="CF1" s="60" t="s">
        <v>388</v>
      </c>
      <c r="CG1" s="60" t="s">
        <v>408</v>
      </c>
      <c r="CH1" s="59" t="s">
        <v>5989</v>
      </c>
      <c r="CI1" s="60" t="s">
        <v>5998</v>
      </c>
      <c r="CJ1" s="891" t="s">
        <v>6000</v>
      </c>
      <c r="CK1" s="60" t="s">
        <v>6046</v>
      </c>
      <c r="CL1" s="59" t="s">
        <v>6047</v>
      </c>
      <c r="CM1" s="60" t="s">
        <v>6366</v>
      </c>
      <c r="CN1" s="60" t="s">
        <v>6500</v>
      </c>
      <c r="CO1" s="60" t="s">
        <v>6561</v>
      </c>
      <c r="CP1" s="60" t="s">
        <v>6566</v>
      </c>
      <c r="CQ1" s="59" t="s">
        <v>6565</v>
      </c>
      <c r="CR1" s="60" t="s">
        <v>6567</v>
      </c>
      <c r="CS1" s="60" t="s">
        <v>6522</v>
      </c>
      <c r="CT1" s="60" t="s">
        <v>6538</v>
      </c>
      <c r="CU1" s="60" t="s">
        <v>6542</v>
      </c>
      <c r="CV1" s="60" t="s">
        <v>6560</v>
      </c>
      <c r="CW1" s="60" t="s">
        <v>6961</v>
      </c>
      <c r="CX1" s="60" t="s">
        <v>6969</v>
      </c>
      <c r="CY1" s="58" t="s">
        <v>6972</v>
      </c>
      <c r="CZ1" s="60" t="s">
        <v>6973</v>
      </c>
      <c r="DA1" s="60" t="s">
        <v>10029</v>
      </c>
      <c r="DB1" s="60" t="s">
        <v>10173</v>
      </c>
      <c r="DC1" s="60" t="s">
        <v>10174</v>
      </c>
      <c r="DD1" s="589" t="s">
        <v>10204</v>
      </c>
      <c r="DE1" s="589" t="s">
        <v>10205</v>
      </c>
      <c r="DF1" s="702" t="s">
        <v>10404</v>
      </c>
      <c r="DG1" s="702" t="s">
        <v>10410</v>
      </c>
      <c r="DH1" s="60" t="s">
        <v>10450</v>
      </c>
      <c r="DI1" s="772" t="s">
        <v>10459</v>
      </c>
      <c r="DJ1" s="773" t="s">
        <v>10460</v>
      </c>
      <c r="DK1" s="793" t="s">
        <v>10461</v>
      </c>
      <c r="DL1" s="772" t="s">
        <v>10513</v>
      </c>
      <c r="DM1" s="817" t="s">
        <v>10512</v>
      </c>
      <c r="DN1" s="772" t="s">
        <v>10705</v>
      </c>
      <c r="DO1" s="772" t="s">
        <v>10729</v>
      </c>
      <c r="DP1" s="793" t="s">
        <v>10733</v>
      </c>
      <c r="DQ1" s="870" t="s">
        <v>10764</v>
      </c>
      <c r="DR1" s="871" t="s">
        <v>10765</v>
      </c>
      <c r="DS1" s="869"/>
    </row>
    <row r="2" spans="1:123" ht="26.1" customHeight="1" thickBot="1" x14ac:dyDescent="0.2">
      <c r="A2" s="36" t="s">
        <v>10027</v>
      </c>
      <c r="B2" s="478" t="s">
        <v>52</v>
      </c>
      <c r="C2" s="56">
        <v>0</v>
      </c>
      <c r="D2" s="78" t="s">
        <v>166</v>
      </c>
      <c r="E2" s="53" t="s">
        <v>165</v>
      </c>
      <c r="F2" s="55" t="s">
        <v>164</v>
      </c>
      <c r="G2" s="53" t="s">
        <v>163</v>
      </c>
      <c r="H2" s="42" t="s">
        <v>53</v>
      </c>
      <c r="I2" s="42" t="s">
        <v>161</v>
      </c>
      <c r="J2" s="42" t="s">
        <v>12</v>
      </c>
      <c r="K2" s="42" t="s">
        <v>12</v>
      </c>
      <c r="L2" s="42" t="s">
        <v>162</v>
      </c>
      <c r="M2" s="42" t="s">
        <v>162</v>
      </c>
      <c r="N2" s="42" t="s">
        <v>160</v>
      </c>
      <c r="O2" s="42" t="s">
        <v>161</v>
      </c>
      <c r="P2" s="42" t="s">
        <v>12</v>
      </c>
      <c r="Q2" s="42" t="s">
        <v>160</v>
      </c>
      <c r="R2" s="42" t="s">
        <v>12</v>
      </c>
      <c r="S2" s="51">
        <v>1</v>
      </c>
      <c r="T2" s="42" t="s">
        <v>287</v>
      </c>
      <c r="U2" s="44" t="s">
        <v>10660</v>
      </c>
      <c r="V2" s="44" t="s">
        <v>159</v>
      </c>
      <c r="W2" s="50" t="s">
        <v>209</v>
      </c>
      <c r="X2" s="53" t="s">
        <v>157</v>
      </c>
      <c r="Y2" s="42" t="s">
        <v>54</v>
      </c>
      <c r="Z2" s="42"/>
      <c r="AA2" s="51" t="s">
        <v>12</v>
      </c>
      <c r="AB2" s="51">
        <v>11</v>
      </c>
      <c r="AC2" s="51">
        <v>11</v>
      </c>
      <c r="AD2" s="51">
        <v>13</v>
      </c>
      <c r="AE2" s="51">
        <v>13</v>
      </c>
      <c r="AF2" s="51">
        <v>13</v>
      </c>
      <c r="AG2" s="79" t="s">
        <v>55</v>
      </c>
      <c r="AH2" s="53" t="s">
        <v>55</v>
      </c>
      <c r="AI2" s="79" t="s">
        <v>55</v>
      </c>
      <c r="AJ2" s="54" t="s">
        <v>55</v>
      </c>
      <c r="AK2" s="54" t="s">
        <v>55</v>
      </c>
      <c r="AL2" s="53" t="s">
        <v>156</v>
      </c>
      <c r="AM2" s="42" t="s">
        <v>155</v>
      </c>
      <c r="AN2" s="42" t="s">
        <v>10900</v>
      </c>
      <c r="AO2" s="53" t="s">
        <v>10900</v>
      </c>
      <c r="AP2" s="44" t="s">
        <v>154</v>
      </c>
      <c r="AQ2" s="52" t="s">
        <v>316</v>
      </c>
      <c r="AR2" s="52" t="s">
        <v>325</v>
      </c>
      <c r="AS2" s="42"/>
      <c r="AT2" s="33"/>
      <c r="AU2" s="46"/>
      <c r="AV2" s="51">
        <v>0</v>
      </c>
      <c r="AW2" s="50" t="s">
        <v>10724</v>
      </c>
      <c r="AX2" s="50" t="s">
        <v>10244</v>
      </c>
      <c r="AY2" s="50" t="s">
        <v>153</v>
      </c>
      <c r="AZ2" s="50">
        <v>0</v>
      </c>
      <c r="BA2" s="50" t="s">
        <v>139</v>
      </c>
      <c r="BB2" s="838">
        <v>59</v>
      </c>
      <c r="BC2" s="842" t="s">
        <v>406</v>
      </c>
      <c r="BD2" s="840"/>
      <c r="BE2" s="50" t="s">
        <v>200</v>
      </c>
      <c r="BF2" s="53" t="s">
        <v>158</v>
      </c>
      <c r="BG2" s="53" t="s">
        <v>216</v>
      </c>
      <c r="BH2" s="53" t="s">
        <v>369</v>
      </c>
      <c r="BI2" s="53" t="s">
        <v>6059</v>
      </c>
      <c r="BJ2" s="79" t="s">
        <v>3024</v>
      </c>
      <c r="BK2" s="79" t="s">
        <v>10900</v>
      </c>
      <c r="BL2" s="79" t="s">
        <v>225</v>
      </c>
      <c r="BM2" s="79" t="s">
        <v>225</v>
      </c>
      <c r="BN2" s="79" t="s">
        <v>380</v>
      </c>
      <c r="BO2" s="79" t="s">
        <v>225</v>
      </c>
      <c r="BP2" s="79" t="s">
        <v>225</v>
      </c>
      <c r="BQ2" s="79" t="s">
        <v>225</v>
      </c>
      <c r="BR2" s="79" t="s">
        <v>225</v>
      </c>
      <c r="BS2" s="79">
        <v>1</v>
      </c>
      <c r="BT2" s="123">
        <v>52</v>
      </c>
      <c r="BU2" s="157" t="s">
        <v>355</v>
      </c>
      <c r="BV2" s="157" t="s">
        <v>265</v>
      </c>
      <c r="BW2" s="157">
        <v>0</v>
      </c>
      <c r="BX2" s="591">
        <v>30</v>
      </c>
      <c r="BY2" s="591">
        <v>64</v>
      </c>
      <c r="BZ2" s="157" t="s">
        <v>351</v>
      </c>
      <c r="CA2" s="44" t="s">
        <v>10667</v>
      </c>
      <c r="CB2" s="44" t="s">
        <v>369</v>
      </c>
      <c r="CC2" s="44" t="s">
        <v>415</v>
      </c>
      <c r="CD2" s="53" t="s">
        <v>419</v>
      </c>
      <c r="CE2" s="53" t="s">
        <v>3015</v>
      </c>
      <c r="CF2" s="247" t="s">
        <v>389</v>
      </c>
      <c r="CG2" s="247" t="s">
        <v>409</v>
      </c>
      <c r="CH2" s="42" t="s">
        <v>3024</v>
      </c>
      <c r="CI2" s="890" t="s">
        <v>10657</v>
      </c>
      <c r="CJ2" s="53" t="s">
        <v>6002</v>
      </c>
      <c r="CK2" s="340">
        <v>0</v>
      </c>
      <c r="CL2" s="53">
        <v>0</v>
      </c>
      <c r="CM2" s="53" t="s">
        <v>6367</v>
      </c>
      <c r="CN2" s="53" t="s">
        <v>6501</v>
      </c>
      <c r="CO2" s="53" t="s">
        <v>6562</v>
      </c>
      <c r="CP2" s="366" t="s">
        <v>6517</v>
      </c>
      <c r="CQ2" s="369" t="s">
        <v>10464</v>
      </c>
      <c r="CR2" s="367" t="s">
        <v>6523</v>
      </c>
      <c r="CS2" s="53" t="s">
        <v>6523</v>
      </c>
      <c r="CT2" s="53" t="s">
        <v>6539</v>
      </c>
      <c r="CU2" s="363" t="s">
        <v>6541</v>
      </c>
      <c r="CV2" s="352" t="s">
        <v>6544</v>
      </c>
      <c r="CW2" s="377" t="s">
        <v>6968</v>
      </c>
      <c r="CX2" s="377" t="s">
        <v>6970</v>
      </c>
      <c r="CY2" s="50" t="s">
        <v>153</v>
      </c>
      <c r="CZ2" s="377" t="s">
        <v>6974</v>
      </c>
      <c r="DA2" s="247" t="s">
        <v>6002</v>
      </c>
      <c r="DB2" s="366" t="s">
        <v>3015</v>
      </c>
      <c r="DC2" s="247" t="s">
        <v>3016</v>
      </c>
      <c r="DD2" s="590">
        <v>225</v>
      </c>
      <c r="DE2" s="590">
        <v>112</v>
      </c>
      <c r="DF2" s="703" t="s">
        <v>10402</v>
      </c>
      <c r="DG2" s="703" t="s">
        <v>10408</v>
      </c>
      <c r="DH2" s="774" t="s">
        <v>10462</v>
      </c>
      <c r="DI2" s="158" t="s">
        <v>10463</v>
      </c>
      <c r="DJ2" s="777" t="s">
        <v>6577</v>
      </c>
      <c r="DK2" s="794" t="s">
        <v>10853</v>
      </c>
      <c r="DL2" s="158" t="s">
        <v>10463</v>
      </c>
      <c r="DM2" s="818" t="s">
        <v>10485</v>
      </c>
      <c r="DN2" s="819" t="s">
        <v>10702</v>
      </c>
      <c r="DO2" s="834" t="s">
        <v>10748</v>
      </c>
      <c r="DP2" s="868" t="s">
        <v>10857</v>
      </c>
      <c r="DQ2" s="872" t="s">
        <v>10766</v>
      </c>
      <c r="DR2" s="873" t="s">
        <v>10861</v>
      </c>
    </row>
    <row r="3" spans="1:123" ht="26.1" customHeight="1" thickBot="1" x14ac:dyDescent="0.2">
      <c r="A3" s="34" t="s">
        <v>10719</v>
      </c>
      <c r="B3" s="479" t="s">
        <v>70</v>
      </c>
      <c r="C3" s="212">
        <v>1</v>
      </c>
      <c r="D3" s="213" t="s">
        <v>152</v>
      </c>
      <c r="E3" s="35" t="s">
        <v>151</v>
      </c>
      <c r="F3" s="49" t="s">
        <v>56</v>
      </c>
      <c r="G3" s="35" t="s">
        <v>240</v>
      </c>
      <c r="H3" s="35" t="s">
        <v>211</v>
      </c>
      <c r="I3" s="35">
        <v>55</v>
      </c>
      <c r="J3" s="35">
        <v>80</v>
      </c>
      <c r="K3" s="35">
        <v>90</v>
      </c>
      <c r="L3" s="35">
        <v>110</v>
      </c>
      <c r="M3" s="35">
        <v>110</v>
      </c>
      <c r="N3" s="35">
        <v>55</v>
      </c>
      <c r="O3" s="35">
        <v>80</v>
      </c>
      <c r="P3" s="35">
        <v>90</v>
      </c>
      <c r="Q3" s="35">
        <v>110</v>
      </c>
      <c r="R3" s="35">
        <v>110</v>
      </c>
      <c r="S3" s="39">
        <v>1.5</v>
      </c>
      <c r="T3" s="45" t="s">
        <v>288</v>
      </c>
      <c r="U3" s="47" t="s">
        <v>10661</v>
      </c>
      <c r="V3" s="44" t="s">
        <v>150</v>
      </c>
      <c r="W3" s="36" t="s">
        <v>208</v>
      </c>
      <c r="X3" s="40" t="s">
        <v>17</v>
      </c>
      <c r="Y3" s="40" t="s">
        <v>17</v>
      </c>
      <c r="Z3" s="40"/>
      <c r="AA3" s="38" t="s">
        <v>210</v>
      </c>
      <c r="AB3" s="39">
        <v>12</v>
      </c>
      <c r="AC3" s="39">
        <v>12</v>
      </c>
      <c r="AD3" s="39">
        <v>14</v>
      </c>
      <c r="AE3" s="39">
        <v>14</v>
      </c>
      <c r="AF3" s="39">
        <v>14</v>
      </c>
      <c r="AG3" s="80" t="s">
        <v>239</v>
      </c>
      <c r="AH3" s="35" t="s">
        <v>239</v>
      </c>
      <c r="AI3" s="80" t="s">
        <v>343</v>
      </c>
      <c r="AJ3" s="48" t="s">
        <v>268</v>
      </c>
      <c r="AK3" s="40" t="s">
        <v>266</v>
      </c>
      <c r="AL3" s="35" t="s">
        <v>149</v>
      </c>
      <c r="AM3" s="40" t="s">
        <v>148</v>
      </c>
      <c r="AN3" s="42" t="s">
        <v>10880</v>
      </c>
      <c r="AO3" s="42" t="s">
        <v>10898</v>
      </c>
      <c r="AP3" s="44" t="s">
        <v>147</v>
      </c>
      <c r="AQ3" s="43" t="s">
        <v>317</v>
      </c>
      <c r="AR3" s="43" t="s">
        <v>326</v>
      </c>
      <c r="AS3" s="45"/>
      <c r="AT3" s="33"/>
      <c r="AU3" s="33"/>
      <c r="AV3" s="38">
        <v>1</v>
      </c>
      <c r="AW3" s="34" t="s">
        <v>10725</v>
      </c>
      <c r="AX3" s="34" t="s">
        <v>146</v>
      </c>
      <c r="AY3" s="36" t="s">
        <v>145</v>
      </c>
      <c r="AZ3" s="34">
        <v>1</v>
      </c>
      <c r="BA3" s="36" t="s">
        <v>6059</v>
      </c>
      <c r="BB3" s="839">
        <v>71</v>
      </c>
      <c r="BC3" s="842" t="s">
        <v>337</v>
      </c>
      <c r="BD3" s="841"/>
      <c r="BE3" s="34" t="s">
        <v>10690</v>
      </c>
      <c r="BF3" s="40" t="s">
        <v>57</v>
      </c>
      <c r="BG3" s="35" t="s">
        <v>217</v>
      </c>
      <c r="BH3" s="40" t="s">
        <v>10680</v>
      </c>
      <c r="BI3" s="35" t="s">
        <v>3006</v>
      </c>
      <c r="BJ3" s="80" t="s">
        <v>10880</v>
      </c>
      <c r="BK3" s="350" t="s">
        <v>10880</v>
      </c>
      <c r="BL3" s="80"/>
      <c r="BM3" s="80"/>
      <c r="BN3" s="80"/>
      <c r="BO3" s="80"/>
      <c r="BP3" s="80"/>
      <c r="BQ3" s="80"/>
      <c r="BR3" s="80"/>
      <c r="BS3" s="80">
        <v>6</v>
      </c>
      <c r="BT3" s="124">
        <v>102</v>
      </c>
      <c r="BU3" s="158" t="s">
        <v>356</v>
      </c>
      <c r="BV3" s="159" t="s">
        <v>259</v>
      </c>
      <c r="BW3" s="158">
        <v>241</v>
      </c>
      <c r="BX3" s="592">
        <v>45</v>
      </c>
      <c r="BY3" s="592">
        <v>43</v>
      </c>
      <c r="BZ3" s="158" t="s">
        <v>347</v>
      </c>
      <c r="CA3" s="47" t="s">
        <v>310</v>
      </c>
      <c r="CB3" s="47" t="s">
        <v>370</v>
      </c>
      <c r="CC3" s="47" t="s">
        <v>416</v>
      </c>
      <c r="CD3" s="35" t="s">
        <v>420</v>
      </c>
      <c r="CE3" s="42" t="s">
        <v>3017</v>
      </c>
      <c r="CF3" s="248" t="s">
        <v>390</v>
      </c>
      <c r="CG3" s="248" t="s">
        <v>410</v>
      </c>
      <c r="CH3" s="42" t="s">
        <v>3006</v>
      </c>
      <c r="CI3" s="44" t="s">
        <v>7073</v>
      </c>
      <c r="CJ3" s="35" t="s">
        <v>10792</v>
      </c>
      <c r="CK3" s="341">
        <v>1</v>
      </c>
      <c r="CL3" s="35">
        <v>1</v>
      </c>
      <c r="CM3" s="862">
        <v>1.0049999999999999</v>
      </c>
      <c r="CN3" s="352" t="s">
        <v>6502</v>
      </c>
      <c r="CO3" s="352" t="s">
        <v>6563</v>
      </c>
      <c r="CP3" s="366" t="s">
        <v>6510</v>
      </c>
      <c r="CQ3" s="369" t="s">
        <v>10900</v>
      </c>
      <c r="CR3" s="368" t="s">
        <v>6524</v>
      </c>
      <c r="CS3" s="352" t="s">
        <v>6524</v>
      </c>
      <c r="CT3" s="352" t="s">
        <v>6540</v>
      </c>
      <c r="CU3" s="352" t="s">
        <v>6543</v>
      </c>
      <c r="CV3" s="352" t="s">
        <v>6545</v>
      </c>
      <c r="CW3" s="377" t="s">
        <v>6962</v>
      </c>
      <c r="CX3" s="377" t="s">
        <v>6971</v>
      </c>
      <c r="CY3" s="36" t="s">
        <v>145</v>
      </c>
      <c r="CZ3" s="377" t="s">
        <v>6975</v>
      </c>
      <c r="DA3" s="48" t="s">
        <v>6001</v>
      </c>
      <c r="DB3" s="366" t="s">
        <v>3017</v>
      </c>
      <c r="DC3" s="247" t="s">
        <v>10141</v>
      </c>
      <c r="DD3" s="590">
        <v>232</v>
      </c>
      <c r="DE3" s="590">
        <v>109</v>
      </c>
      <c r="DF3" s="704" t="s">
        <v>10405</v>
      </c>
      <c r="DG3" s="704" t="s">
        <v>10409</v>
      </c>
      <c r="DH3" s="775" t="s">
        <v>259</v>
      </c>
      <c r="DI3" s="158" t="s">
        <v>10451</v>
      </c>
      <c r="DJ3" s="778" t="s">
        <v>10853</v>
      </c>
      <c r="DK3" s="795" t="s">
        <v>10853</v>
      </c>
      <c r="DL3" s="158" t="s">
        <v>10451</v>
      </c>
      <c r="DM3" s="818" t="s">
        <v>10486</v>
      </c>
      <c r="DN3" s="819" t="s">
        <v>10703</v>
      </c>
      <c r="DO3" s="834" t="s">
        <v>10730</v>
      </c>
      <c r="DP3" s="868" t="s">
        <v>10858</v>
      </c>
      <c r="DQ3" s="872" t="s">
        <v>10767</v>
      </c>
      <c r="DR3" s="873" t="s">
        <v>10767</v>
      </c>
    </row>
    <row r="4" spans="1:123" ht="26.1" customHeight="1" thickBot="1" x14ac:dyDescent="0.2">
      <c r="B4" s="479" t="s">
        <v>10751</v>
      </c>
      <c r="C4" s="41"/>
      <c r="E4" s="35" t="s">
        <v>144</v>
      </c>
      <c r="G4" s="35" t="s">
        <v>238</v>
      </c>
      <c r="H4" s="35" t="s">
        <v>212</v>
      </c>
      <c r="I4" s="35">
        <v>60</v>
      </c>
      <c r="J4" s="35">
        <v>85</v>
      </c>
      <c r="K4" s="35">
        <v>95</v>
      </c>
      <c r="L4" s="35">
        <v>115</v>
      </c>
      <c r="M4" s="35">
        <v>115</v>
      </c>
      <c r="N4" s="35">
        <v>60</v>
      </c>
      <c r="O4" s="35">
        <v>85</v>
      </c>
      <c r="P4" s="35">
        <v>95</v>
      </c>
      <c r="Q4" s="35">
        <v>115</v>
      </c>
      <c r="R4" s="35">
        <v>115</v>
      </c>
      <c r="S4" s="39">
        <v>2.2000000000000002</v>
      </c>
      <c r="T4" s="2"/>
      <c r="U4" s="2"/>
      <c r="V4" s="35" t="s">
        <v>143</v>
      </c>
      <c r="W4" s="34" t="s">
        <v>207</v>
      </c>
      <c r="X4" s="2"/>
      <c r="Y4" s="2"/>
      <c r="Z4" s="2"/>
      <c r="AB4" s="39">
        <v>13</v>
      </c>
      <c r="AC4" s="39">
        <v>13</v>
      </c>
      <c r="AD4" s="39">
        <v>15</v>
      </c>
      <c r="AE4" s="39">
        <v>15</v>
      </c>
      <c r="AF4" s="39">
        <v>15</v>
      </c>
      <c r="AG4" s="80" t="s">
        <v>457</v>
      </c>
      <c r="AH4" s="35" t="s">
        <v>197</v>
      </c>
      <c r="AI4" s="80" t="s">
        <v>10836</v>
      </c>
      <c r="AL4" s="35" t="s">
        <v>269</v>
      </c>
      <c r="AN4" s="42" t="s">
        <v>10850</v>
      </c>
      <c r="AO4" s="42" t="s">
        <v>10850</v>
      </c>
      <c r="AP4" s="44" t="s">
        <v>142</v>
      </c>
      <c r="AQ4" s="43" t="s">
        <v>318</v>
      </c>
      <c r="AR4" s="43" t="s">
        <v>327</v>
      </c>
      <c r="AS4" s="2"/>
      <c r="AT4" s="33"/>
      <c r="AU4" s="33"/>
      <c r="AY4" s="36" t="s">
        <v>141</v>
      </c>
      <c r="BA4" s="36" t="s">
        <v>3006</v>
      </c>
      <c r="BB4" s="839">
        <v>84</v>
      </c>
      <c r="BC4" s="842" t="s">
        <v>140</v>
      </c>
      <c r="BG4" s="35" t="s">
        <v>218</v>
      </c>
      <c r="BI4" s="35" t="s">
        <v>3007</v>
      </c>
      <c r="BJ4" s="80" t="s">
        <v>10881</v>
      </c>
      <c r="BK4" s="80" t="s">
        <v>10850</v>
      </c>
      <c r="BL4" s="80"/>
      <c r="BM4" s="80"/>
      <c r="BN4" s="80"/>
      <c r="BO4" s="80"/>
      <c r="BP4" s="80"/>
      <c r="BQ4" s="80"/>
      <c r="BR4" s="80"/>
      <c r="BS4" s="80">
        <v>13</v>
      </c>
      <c r="BT4" s="124">
        <v>45</v>
      </c>
      <c r="BU4" s="158" t="s">
        <v>357</v>
      </c>
      <c r="BW4" s="158">
        <v>482</v>
      </c>
      <c r="BX4" s="592">
        <v>60</v>
      </c>
      <c r="BY4" s="592">
        <v>32</v>
      </c>
      <c r="BZ4" s="158" t="s">
        <v>352</v>
      </c>
      <c r="CD4" s="35" t="s">
        <v>421</v>
      </c>
      <c r="CE4" s="42" t="s">
        <v>3018</v>
      </c>
      <c r="CF4" s="247" t="s">
        <v>10241</v>
      </c>
      <c r="CG4" s="48" t="s">
        <v>12</v>
      </c>
      <c r="CH4" s="42" t="s">
        <v>3007</v>
      </c>
      <c r="CI4" s="44" t="s">
        <v>7074</v>
      </c>
      <c r="CJ4" s="40" t="s">
        <v>10793</v>
      </c>
      <c r="CL4" s="40">
        <v>3</v>
      </c>
      <c r="CM4" s="862">
        <v>1.095</v>
      </c>
      <c r="CN4" s="352" t="s">
        <v>6503</v>
      </c>
      <c r="CO4" s="352" t="s">
        <v>6486</v>
      </c>
      <c r="CP4" s="366" t="s">
        <v>6511</v>
      </c>
      <c r="CQ4" s="369" t="s">
        <v>10900</v>
      </c>
      <c r="CR4" s="368" t="s">
        <v>6525</v>
      </c>
      <c r="CS4" s="374" t="s">
        <v>6578</v>
      </c>
      <c r="CV4" s="352" t="s">
        <v>6546</v>
      </c>
      <c r="CW4" s="376" t="s">
        <v>6963</v>
      </c>
      <c r="CY4" s="36" t="s">
        <v>141</v>
      </c>
      <c r="DB4" s="366" t="s">
        <v>3018</v>
      </c>
      <c r="DC4" s="247" t="s">
        <v>10150</v>
      </c>
      <c r="DD4" s="590">
        <v>238</v>
      </c>
      <c r="DE4" s="590">
        <v>106</v>
      </c>
      <c r="DF4" s="705" t="s">
        <v>10403</v>
      </c>
      <c r="DI4" s="158" t="s">
        <v>10452</v>
      </c>
      <c r="DJ4" s="778" t="s">
        <v>10853</v>
      </c>
      <c r="DK4" s="795" t="s">
        <v>6577</v>
      </c>
      <c r="DL4" s="158" t="s">
        <v>10452</v>
      </c>
      <c r="DM4" s="818" t="s">
        <v>10487</v>
      </c>
      <c r="DN4" s="820" t="s">
        <v>10704</v>
      </c>
      <c r="DO4" s="834" t="s">
        <v>10752</v>
      </c>
      <c r="DP4" s="868" t="s">
        <v>10860</v>
      </c>
      <c r="DQ4" s="874" t="s">
        <v>10768</v>
      </c>
      <c r="DR4" s="875" t="s">
        <v>10768</v>
      </c>
    </row>
    <row r="5" spans="1:123" ht="26.1" customHeight="1" thickBot="1" x14ac:dyDescent="0.2">
      <c r="B5" s="827" t="s">
        <v>10728</v>
      </c>
      <c r="C5" s="41"/>
      <c r="E5" s="40" t="s">
        <v>233</v>
      </c>
      <c r="G5" s="35" t="s">
        <v>237</v>
      </c>
      <c r="H5" s="35" t="s">
        <v>213</v>
      </c>
      <c r="I5" s="35">
        <v>65</v>
      </c>
      <c r="J5" s="35">
        <v>90</v>
      </c>
      <c r="K5" s="35">
        <v>100</v>
      </c>
      <c r="L5" s="35">
        <v>120</v>
      </c>
      <c r="M5" s="35">
        <v>120</v>
      </c>
      <c r="N5" s="35">
        <v>65</v>
      </c>
      <c r="O5" s="35">
        <v>90</v>
      </c>
      <c r="P5" s="35">
        <v>100</v>
      </c>
      <c r="Q5" s="35">
        <v>120</v>
      </c>
      <c r="R5" s="35">
        <v>120</v>
      </c>
      <c r="S5" s="39">
        <v>3.3</v>
      </c>
      <c r="T5" s="2"/>
      <c r="U5" s="2"/>
      <c r="V5" s="40" t="s">
        <v>139</v>
      </c>
      <c r="W5" s="2"/>
      <c r="X5" s="2"/>
      <c r="Y5" s="2"/>
      <c r="Z5" s="2"/>
      <c r="AB5" s="39">
        <v>14</v>
      </c>
      <c r="AC5" s="39">
        <v>14</v>
      </c>
      <c r="AD5" s="38">
        <v>16</v>
      </c>
      <c r="AE5" s="38">
        <v>16</v>
      </c>
      <c r="AF5" s="38">
        <v>16</v>
      </c>
      <c r="AG5" s="80" t="s">
        <v>214</v>
      </c>
      <c r="AH5" s="35" t="s">
        <v>214</v>
      </c>
      <c r="AI5" s="80" t="s">
        <v>10814</v>
      </c>
      <c r="AL5" s="35" t="s">
        <v>270</v>
      </c>
      <c r="AN5" s="42" t="s">
        <v>10820</v>
      </c>
      <c r="AO5" s="42" t="s">
        <v>10820</v>
      </c>
      <c r="AP5" s="88" t="s">
        <v>10601</v>
      </c>
      <c r="AQ5" s="43" t="s">
        <v>319</v>
      </c>
      <c r="AR5" s="43" t="s">
        <v>328</v>
      </c>
      <c r="AS5" s="2"/>
      <c r="AT5" s="33"/>
      <c r="AU5" s="33"/>
      <c r="AY5" s="36" t="s">
        <v>138</v>
      </c>
      <c r="BA5" s="36" t="s">
        <v>3007</v>
      </c>
      <c r="BB5" s="839">
        <v>100</v>
      </c>
      <c r="BC5" s="842" t="s">
        <v>60</v>
      </c>
      <c r="BG5" s="35" t="s">
        <v>219</v>
      </c>
      <c r="BI5" s="35" t="s">
        <v>3008</v>
      </c>
      <c r="BJ5" s="350" t="s">
        <v>10820</v>
      </c>
      <c r="BK5" s="80" t="s">
        <v>10889</v>
      </c>
      <c r="BL5" s="80"/>
      <c r="BM5" s="80"/>
      <c r="BN5" s="80"/>
      <c r="BO5" s="80"/>
      <c r="BP5" s="80"/>
      <c r="BQ5" s="80"/>
      <c r="BR5" s="80"/>
      <c r="BS5" s="80"/>
      <c r="BT5" s="124">
        <v>62</v>
      </c>
      <c r="BU5" s="159" t="s">
        <v>358</v>
      </c>
      <c r="BW5" s="158">
        <v>723</v>
      </c>
      <c r="BX5" s="592">
        <v>75</v>
      </c>
      <c r="BY5" s="592">
        <v>26</v>
      </c>
      <c r="BZ5" s="158" t="s">
        <v>348</v>
      </c>
      <c r="CD5" s="35" t="s">
        <v>422</v>
      </c>
      <c r="CE5" s="42" t="s">
        <v>3019</v>
      </c>
      <c r="CF5" s="248" t="s">
        <v>10242</v>
      </c>
      <c r="CH5" s="42" t="s">
        <v>3008</v>
      </c>
      <c r="CI5" s="35" t="s">
        <v>7075</v>
      </c>
      <c r="CM5" s="862">
        <v>1.2</v>
      </c>
      <c r="CN5" s="352" t="s">
        <v>6504</v>
      </c>
      <c r="CO5" s="352" t="s">
        <v>6487</v>
      </c>
      <c r="CP5" s="366" t="s">
        <v>6512</v>
      </c>
      <c r="CQ5" s="369" t="s">
        <v>10902</v>
      </c>
      <c r="CR5" s="368" t="s">
        <v>6526</v>
      </c>
      <c r="CS5" s="374" t="s">
        <v>6579</v>
      </c>
      <c r="CV5" s="352" t="s">
        <v>6547</v>
      </c>
      <c r="CW5" s="376" t="s">
        <v>6964</v>
      </c>
      <c r="CY5" s="36" t="s">
        <v>138</v>
      </c>
      <c r="DB5" s="366" t="s">
        <v>3019</v>
      </c>
      <c r="DC5" s="247" t="s">
        <v>10151</v>
      </c>
      <c r="DD5" s="590">
        <v>245</v>
      </c>
      <c r="DE5" s="590">
        <v>104</v>
      </c>
      <c r="DI5" s="158" t="s">
        <v>10453</v>
      </c>
      <c r="DJ5" s="778" t="s">
        <v>10854</v>
      </c>
      <c r="DK5" s="795" t="s">
        <v>10855</v>
      </c>
      <c r="DL5" s="158" t="s">
        <v>10453</v>
      </c>
      <c r="DM5" s="590" t="s">
        <v>10488</v>
      </c>
      <c r="DO5" s="834" t="s">
        <v>10731</v>
      </c>
      <c r="DP5" s="835" t="s">
        <v>10859</v>
      </c>
    </row>
    <row r="6" spans="1:123" ht="26.1" customHeight="1" thickBot="1" x14ac:dyDescent="0.2">
      <c r="C6" s="41"/>
      <c r="G6" s="35" t="s">
        <v>271</v>
      </c>
      <c r="H6" s="35" t="s">
        <v>280</v>
      </c>
      <c r="I6" s="35">
        <v>70</v>
      </c>
      <c r="J6" s="35">
        <v>95</v>
      </c>
      <c r="K6" s="35">
        <v>105</v>
      </c>
      <c r="L6" s="35">
        <v>125</v>
      </c>
      <c r="M6" s="35">
        <v>125</v>
      </c>
      <c r="N6" s="35">
        <v>70</v>
      </c>
      <c r="O6" s="35">
        <v>95</v>
      </c>
      <c r="P6" s="35">
        <v>105</v>
      </c>
      <c r="Q6" s="35">
        <v>125</v>
      </c>
      <c r="R6" s="35">
        <v>125</v>
      </c>
      <c r="S6" s="39">
        <v>4.7</v>
      </c>
      <c r="T6" s="2"/>
      <c r="U6" s="2"/>
      <c r="V6" s="2"/>
      <c r="X6" s="2"/>
      <c r="Y6" s="2"/>
      <c r="Z6" s="2"/>
      <c r="AB6" s="39">
        <v>15</v>
      </c>
      <c r="AC6" s="39">
        <v>15</v>
      </c>
      <c r="AG6" s="80" t="s">
        <v>10147</v>
      </c>
      <c r="AH6" s="35" t="s">
        <v>10146</v>
      </c>
      <c r="AI6" s="80" t="s">
        <v>6577</v>
      </c>
      <c r="AL6" s="35" t="s">
        <v>59</v>
      </c>
      <c r="AN6" s="42" t="s">
        <v>10890</v>
      </c>
      <c r="AO6" s="42" t="s">
        <v>10890</v>
      </c>
      <c r="AP6" s="89" t="s">
        <v>10602</v>
      </c>
      <c r="AQ6" s="43" t="s">
        <v>320</v>
      </c>
      <c r="AR6" s="43" t="s">
        <v>329</v>
      </c>
      <c r="AS6" s="2"/>
      <c r="AT6" s="33"/>
      <c r="AU6" s="33"/>
      <c r="AY6" s="36" t="s">
        <v>137</v>
      </c>
      <c r="BA6" s="36" t="s">
        <v>3008</v>
      </c>
      <c r="BB6" s="839">
        <v>119</v>
      </c>
      <c r="BC6" s="842" t="s">
        <v>61</v>
      </c>
      <c r="BG6" s="40" t="s">
        <v>220</v>
      </c>
      <c r="BI6" s="35" t="s">
        <v>3009</v>
      </c>
      <c r="BJ6" s="80" t="s">
        <v>10882</v>
      </c>
      <c r="BK6" s="80" t="s">
        <v>10890</v>
      </c>
      <c r="BL6" s="80"/>
      <c r="BM6" s="80"/>
      <c r="BN6" s="80"/>
      <c r="BO6" s="80"/>
      <c r="BP6" s="80"/>
      <c r="BQ6" s="80"/>
      <c r="BR6" s="80"/>
      <c r="BS6" s="80"/>
      <c r="BW6" s="158">
        <v>964</v>
      </c>
      <c r="BX6" s="592">
        <v>90</v>
      </c>
      <c r="BY6" s="592">
        <v>22</v>
      </c>
      <c r="BZ6" s="158" t="s">
        <v>353</v>
      </c>
      <c r="CA6" s="2"/>
      <c r="CD6" s="35" t="s">
        <v>423</v>
      </c>
      <c r="CE6" s="42" t="s">
        <v>3020</v>
      </c>
      <c r="CF6" s="48" t="s">
        <v>398</v>
      </c>
      <c r="CH6" s="42" t="s">
        <v>3009</v>
      </c>
      <c r="CI6" s="35" t="s">
        <v>7076</v>
      </c>
      <c r="CM6" s="862">
        <v>1.3049999999999999</v>
      </c>
      <c r="CN6" s="352" t="s">
        <v>6505</v>
      </c>
      <c r="CO6" s="352" t="s">
        <v>6488</v>
      </c>
      <c r="CP6" s="366" t="s">
        <v>6513</v>
      </c>
      <c r="CQ6" s="369" t="s">
        <v>10903</v>
      </c>
      <c r="CR6" s="368" t="s">
        <v>6527</v>
      </c>
      <c r="CS6" s="374" t="s">
        <v>6580</v>
      </c>
      <c r="CV6" s="352" t="s">
        <v>6548</v>
      </c>
      <c r="CW6" s="376" t="s">
        <v>6965</v>
      </c>
      <c r="CY6" s="36" t="s">
        <v>137</v>
      </c>
      <c r="DB6" s="366" t="s">
        <v>3020</v>
      </c>
      <c r="DC6" s="247" t="s">
        <v>10152</v>
      </c>
      <c r="DD6" s="590">
        <v>251</v>
      </c>
      <c r="DE6" s="590">
        <v>101</v>
      </c>
      <c r="DI6" s="158" t="s">
        <v>10454</v>
      </c>
      <c r="DJ6" s="778" t="s">
        <v>10853</v>
      </c>
      <c r="DK6" s="795" t="s">
        <v>6577</v>
      </c>
      <c r="DL6" s="158" t="s">
        <v>10454</v>
      </c>
      <c r="DM6" s="590" t="s">
        <v>10489</v>
      </c>
      <c r="DO6" s="834" t="s">
        <v>10732</v>
      </c>
      <c r="DP6" s="835" t="s">
        <v>10860</v>
      </c>
    </row>
    <row r="7" spans="1:123" ht="26.1" customHeight="1" thickBot="1" x14ac:dyDescent="0.2">
      <c r="B7" s="2"/>
      <c r="C7" s="41"/>
      <c r="G7" s="35" t="s">
        <v>272</v>
      </c>
      <c r="H7" s="35" t="s">
        <v>279</v>
      </c>
      <c r="I7" s="35">
        <v>75</v>
      </c>
      <c r="J7" s="35">
        <v>100</v>
      </c>
      <c r="K7" s="35">
        <v>110</v>
      </c>
      <c r="L7" s="35">
        <v>130</v>
      </c>
      <c r="M7" s="35">
        <v>130</v>
      </c>
      <c r="N7" s="35">
        <v>75</v>
      </c>
      <c r="O7" s="35">
        <v>100</v>
      </c>
      <c r="P7" s="35">
        <v>110</v>
      </c>
      <c r="Q7" s="35">
        <v>130</v>
      </c>
      <c r="R7" s="35">
        <v>130</v>
      </c>
      <c r="S7" s="39">
        <v>6.8</v>
      </c>
      <c r="T7" s="2"/>
      <c r="U7" s="2"/>
      <c r="V7" s="2"/>
      <c r="X7" s="2"/>
      <c r="Y7" s="2"/>
      <c r="Z7" s="2"/>
      <c r="AB7" s="38">
        <v>16</v>
      </c>
      <c r="AC7" s="38">
        <v>16</v>
      </c>
      <c r="AG7" s="80" t="s">
        <v>10149</v>
      </c>
      <c r="AH7" s="35" t="s">
        <v>10148</v>
      </c>
      <c r="AI7" s="80" t="s">
        <v>6577</v>
      </c>
      <c r="AL7" s="35" t="s">
        <v>413</v>
      </c>
      <c r="AN7" s="42" t="s">
        <v>10883</v>
      </c>
      <c r="AO7" s="42" t="s">
        <v>10883</v>
      </c>
      <c r="AP7" s="2"/>
      <c r="AQ7" s="43" t="s">
        <v>321</v>
      </c>
      <c r="AR7" s="43" t="s">
        <v>330</v>
      </c>
      <c r="AS7" s="2"/>
      <c r="AT7" s="33"/>
      <c r="AU7" s="33"/>
      <c r="AY7" s="36" t="s">
        <v>135</v>
      </c>
      <c r="BA7" s="36" t="s">
        <v>3009</v>
      </c>
      <c r="BB7" s="839">
        <v>141</v>
      </c>
      <c r="BC7" s="842" t="s">
        <v>63</v>
      </c>
      <c r="BI7" s="35" t="s">
        <v>3010</v>
      </c>
      <c r="BJ7" s="80" t="s">
        <v>10883</v>
      </c>
      <c r="BK7" s="80" t="s">
        <v>10851</v>
      </c>
      <c r="BL7" s="80"/>
      <c r="BM7" s="80"/>
      <c r="BN7" s="80"/>
      <c r="BO7" s="80"/>
      <c r="BP7" s="80"/>
      <c r="BQ7" s="80"/>
      <c r="BR7" s="80"/>
      <c r="BS7" s="80"/>
      <c r="BW7" s="158">
        <v>1205</v>
      </c>
      <c r="BX7" s="592">
        <v>105</v>
      </c>
      <c r="BY7" s="592">
        <v>19</v>
      </c>
      <c r="BZ7" s="159" t="s">
        <v>354</v>
      </c>
      <c r="CA7" s="2"/>
      <c r="CD7" s="35" t="s">
        <v>424</v>
      </c>
      <c r="CE7" s="42" t="s">
        <v>3021</v>
      </c>
      <c r="CH7" s="42" t="s">
        <v>3010</v>
      </c>
      <c r="CI7" s="40" t="s">
        <v>10658</v>
      </c>
      <c r="CM7" s="862">
        <v>1.395</v>
      </c>
      <c r="CN7" s="352" t="s">
        <v>6506</v>
      </c>
      <c r="CO7" s="352" t="s">
        <v>6489</v>
      </c>
      <c r="CP7" s="366" t="s">
        <v>6514</v>
      </c>
      <c r="CQ7" s="369" t="s">
        <v>10904</v>
      </c>
      <c r="CR7" s="368" t="s">
        <v>6528</v>
      </c>
      <c r="CS7" s="374" t="s">
        <v>6577</v>
      </c>
      <c r="CV7" s="352" t="s">
        <v>6549</v>
      </c>
      <c r="CW7" s="376" t="s">
        <v>6966</v>
      </c>
      <c r="CY7" s="36" t="s">
        <v>135</v>
      </c>
      <c r="DB7" s="366" t="s">
        <v>3021</v>
      </c>
      <c r="DC7" s="247" t="s">
        <v>10156</v>
      </c>
      <c r="DD7" s="590">
        <v>257</v>
      </c>
      <c r="DE7" s="590">
        <v>99</v>
      </c>
      <c r="DI7" s="158" t="s">
        <v>10455</v>
      </c>
      <c r="DJ7" s="778" t="s">
        <v>6577</v>
      </c>
      <c r="DK7" s="795" t="s">
        <v>6577</v>
      </c>
      <c r="DL7" s="158" t="s">
        <v>10455</v>
      </c>
      <c r="DM7" s="590" t="s">
        <v>10490</v>
      </c>
    </row>
    <row r="8" spans="1:123" ht="26.1" customHeight="1" thickBot="1" x14ac:dyDescent="0.2">
      <c r="B8" s="2"/>
      <c r="C8" s="41"/>
      <c r="G8" s="35" t="s">
        <v>273</v>
      </c>
      <c r="H8" s="35" t="s">
        <v>281</v>
      </c>
      <c r="I8" s="35">
        <v>80</v>
      </c>
      <c r="J8" s="35">
        <v>105</v>
      </c>
      <c r="K8" s="35">
        <v>115</v>
      </c>
      <c r="L8" s="35">
        <v>135</v>
      </c>
      <c r="M8" s="35">
        <v>135</v>
      </c>
      <c r="N8" s="35">
        <v>80</v>
      </c>
      <c r="O8" s="35">
        <v>105</v>
      </c>
      <c r="P8" s="35">
        <v>115</v>
      </c>
      <c r="Q8" s="35">
        <v>135</v>
      </c>
      <c r="R8" s="35">
        <v>135</v>
      </c>
      <c r="S8" s="39">
        <v>10</v>
      </c>
      <c r="T8" s="2"/>
      <c r="U8" s="2"/>
      <c r="V8" s="2"/>
      <c r="Y8" s="2"/>
      <c r="Z8" s="2"/>
      <c r="AG8" s="80" t="s">
        <v>6999</v>
      </c>
      <c r="AH8" s="35" t="s">
        <v>62</v>
      </c>
      <c r="AI8" s="80" t="s">
        <v>10832</v>
      </c>
      <c r="AL8" s="35" t="s">
        <v>414</v>
      </c>
      <c r="AN8" s="42" t="s">
        <v>10893</v>
      </c>
      <c r="AO8" s="42" t="s">
        <v>10893</v>
      </c>
      <c r="AP8" s="2"/>
      <c r="AQ8" s="43" t="s">
        <v>322</v>
      </c>
      <c r="AR8" s="43" t="s">
        <v>331</v>
      </c>
      <c r="AS8" s="2"/>
      <c r="AT8" s="33"/>
      <c r="AU8" s="33"/>
      <c r="AY8" s="36" t="s">
        <v>64</v>
      </c>
      <c r="BA8" s="36" t="s">
        <v>3010</v>
      </c>
      <c r="BB8" s="839">
        <v>168</v>
      </c>
      <c r="BC8" s="842" t="s">
        <v>65</v>
      </c>
      <c r="BI8" s="35" t="s">
        <v>3011</v>
      </c>
      <c r="BJ8" s="80" t="s">
        <v>10804</v>
      </c>
      <c r="BK8" s="80" t="s">
        <v>10804</v>
      </c>
      <c r="BL8" s="80"/>
      <c r="BM8" s="80"/>
      <c r="BN8" s="80"/>
      <c r="BO8" s="80"/>
      <c r="BP8" s="80"/>
      <c r="BQ8" s="80"/>
      <c r="BR8" s="80"/>
      <c r="BS8" s="80"/>
      <c r="BW8" s="158">
        <v>1446</v>
      </c>
      <c r="BX8" s="592">
        <v>120</v>
      </c>
      <c r="BY8" s="592">
        <v>16</v>
      </c>
      <c r="CA8" s="2"/>
      <c r="CD8" s="35" t="s">
        <v>425</v>
      </c>
      <c r="CE8" s="42" t="s">
        <v>5990</v>
      </c>
      <c r="CH8" s="42" t="s">
        <v>3011</v>
      </c>
      <c r="CM8" s="862">
        <v>1.5</v>
      </c>
      <c r="CN8" s="352" t="s">
        <v>6507</v>
      </c>
      <c r="CO8" s="352" t="s">
        <v>6490</v>
      </c>
      <c r="CP8" s="366" t="s">
        <v>6515</v>
      </c>
      <c r="CQ8" s="369" t="s">
        <v>10864</v>
      </c>
      <c r="CR8" s="368" t="s">
        <v>6529</v>
      </c>
      <c r="CS8" s="374" t="s">
        <v>6577</v>
      </c>
      <c r="CV8" s="352" t="s">
        <v>6550</v>
      </c>
      <c r="CW8" s="376" t="s">
        <v>6967</v>
      </c>
      <c r="CY8" s="36" t="s">
        <v>64</v>
      </c>
      <c r="DB8" s="366" t="s">
        <v>5990</v>
      </c>
      <c r="DC8" s="247" t="s">
        <v>3025</v>
      </c>
      <c r="DD8" s="590">
        <v>263</v>
      </c>
      <c r="DE8" s="590">
        <v>96</v>
      </c>
      <c r="DI8" s="158" t="s">
        <v>10456</v>
      </c>
      <c r="DJ8" s="778" t="s">
        <v>6577</v>
      </c>
      <c r="DK8" s="795" t="s">
        <v>10853</v>
      </c>
      <c r="DL8" s="158" t="s">
        <v>10456</v>
      </c>
      <c r="DM8" s="590" t="s">
        <v>10491</v>
      </c>
    </row>
    <row r="9" spans="1:123" ht="26.1" customHeight="1" thickBot="1" x14ac:dyDescent="0.2">
      <c r="B9" s="2"/>
      <c r="C9" s="41"/>
      <c r="G9" s="35" t="s">
        <v>274</v>
      </c>
      <c r="H9" s="35" t="s">
        <v>282</v>
      </c>
      <c r="I9" s="40">
        <v>85</v>
      </c>
      <c r="J9" s="40">
        <v>110</v>
      </c>
      <c r="K9" s="40">
        <v>120</v>
      </c>
      <c r="L9" s="40">
        <v>140</v>
      </c>
      <c r="M9" s="40">
        <v>140</v>
      </c>
      <c r="N9" s="40">
        <v>85</v>
      </c>
      <c r="O9" s="40">
        <v>110</v>
      </c>
      <c r="P9" s="40">
        <v>120</v>
      </c>
      <c r="Q9" s="40">
        <v>140</v>
      </c>
      <c r="R9" s="40">
        <v>140</v>
      </c>
      <c r="S9" s="39">
        <v>15</v>
      </c>
      <c r="T9" s="2"/>
      <c r="U9" s="2"/>
      <c r="V9" s="2"/>
      <c r="W9" s="2"/>
      <c r="Y9" s="2"/>
      <c r="Z9" s="2"/>
      <c r="AG9" s="80" t="s">
        <v>227</v>
      </c>
      <c r="AH9" s="35" t="s">
        <v>227</v>
      </c>
      <c r="AI9" s="80" t="s">
        <v>10837</v>
      </c>
      <c r="AL9" s="35" t="s">
        <v>136</v>
      </c>
      <c r="AN9" s="42" t="s">
        <v>10894</v>
      </c>
      <c r="AO9" s="42" t="s">
        <v>10894</v>
      </c>
      <c r="AP9" s="2"/>
      <c r="AQ9" s="43" t="s">
        <v>323</v>
      </c>
      <c r="AR9" s="43" t="s">
        <v>332</v>
      </c>
      <c r="AS9" s="2"/>
      <c r="AT9" s="33"/>
      <c r="AU9" s="33"/>
      <c r="AY9" s="37" t="s">
        <v>132</v>
      </c>
      <c r="BA9" s="36" t="s">
        <v>3011</v>
      </c>
      <c r="BB9" s="839">
        <v>200</v>
      </c>
      <c r="BC9" s="842" t="s">
        <v>66</v>
      </c>
      <c r="BI9" s="35" t="s">
        <v>3012</v>
      </c>
      <c r="BJ9" s="80" t="s">
        <v>10852</v>
      </c>
      <c r="BK9" s="80" t="s">
        <v>10852</v>
      </c>
      <c r="BL9" s="80"/>
      <c r="BM9" s="80"/>
      <c r="BN9" s="80"/>
      <c r="BO9" s="80"/>
      <c r="BP9" s="80"/>
      <c r="BQ9" s="80"/>
      <c r="BR9" s="80"/>
      <c r="BS9" s="80"/>
      <c r="BW9" s="158">
        <v>1687</v>
      </c>
      <c r="BX9" s="592">
        <v>150</v>
      </c>
      <c r="BY9" s="592">
        <v>13</v>
      </c>
      <c r="CA9" s="2"/>
      <c r="CD9" s="35" t="s">
        <v>426</v>
      </c>
      <c r="CE9" s="42" t="s">
        <v>3022</v>
      </c>
      <c r="CH9" s="42" t="s">
        <v>3012</v>
      </c>
      <c r="CM9" s="862">
        <v>1.605</v>
      </c>
      <c r="CN9" s="352" t="s">
        <v>6508</v>
      </c>
      <c r="CO9" s="352" t="s">
        <v>6491</v>
      </c>
      <c r="CP9" s="366" t="s">
        <v>6516</v>
      </c>
      <c r="CQ9" s="369" t="s">
        <v>10905</v>
      </c>
      <c r="CR9" s="368" t="s">
        <v>6530</v>
      </c>
      <c r="CS9" s="352" t="s">
        <v>6530</v>
      </c>
      <c r="CV9" s="352" t="s">
        <v>6551</v>
      </c>
      <c r="CW9"/>
      <c r="CY9" s="37" t="s">
        <v>132</v>
      </c>
      <c r="DB9" s="366" t="s">
        <v>3022</v>
      </c>
      <c r="DC9" s="247" t="s">
        <v>10153</v>
      </c>
      <c r="DD9" s="590">
        <v>269</v>
      </c>
      <c r="DE9" s="590">
        <v>94</v>
      </c>
      <c r="DI9" s="158" t="s">
        <v>10457</v>
      </c>
      <c r="DJ9" s="778" t="s">
        <v>6577</v>
      </c>
      <c r="DK9" s="795" t="s">
        <v>10856</v>
      </c>
      <c r="DL9" s="158" t="s">
        <v>10457</v>
      </c>
      <c r="DM9" s="590" t="s">
        <v>10492</v>
      </c>
    </row>
    <row r="10" spans="1:123" ht="29.1" customHeight="1" thickBot="1" x14ac:dyDescent="0.2">
      <c r="B10" s="2"/>
      <c r="G10" s="35" t="s">
        <v>275</v>
      </c>
      <c r="H10" s="35" t="s">
        <v>283</v>
      </c>
      <c r="S10" s="39">
        <v>22</v>
      </c>
      <c r="T10" s="2"/>
      <c r="U10" s="2"/>
      <c r="V10" s="2"/>
      <c r="W10" s="2"/>
      <c r="X10" s="2"/>
      <c r="Y10" s="2"/>
      <c r="Z10" s="2"/>
      <c r="AG10" s="80" t="s">
        <v>7000</v>
      </c>
      <c r="AH10" s="35" t="s">
        <v>10239</v>
      </c>
      <c r="AI10" s="80" t="s">
        <v>10239</v>
      </c>
      <c r="AL10" s="35" t="s">
        <v>134</v>
      </c>
      <c r="AN10" s="42" t="s">
        <v>10891</v>
      </c>
      <c r="AO10" s="42" t="s">
        <v>10891</v>
      </c>
      <c r="AP10" s="2"/>
      <c r="AQ10" s="210" t="s">
        <v>324</v>
      </c>
      <c r="AR10" s="210" t="s">
        <v>333</v>
      </c>
      <c r="AS10" s="2"/>
      <c r="AT10" s="33"/>
      <c r="AU10" s="33"/>
      <c r="AY10" s="645" t="s">
        <v>10245</v>
      </c>
      <c r="BA10" s="36" t="s">
        <v>3012</v>
      </c>
      <c r="BB10" s="839">
        <v>238</v>
      </c>
      <c r="BC10" s="842" t="s">
        <v>10735</v>
      </c>
      <c r="BI10" s="35" t="s">
        <v>3013</v>
      </c>
      <c r="BJ10" s="80" t="s">
        <v>6308</v>
      </c>
      <c r="BK10" s="80" t="s">
        <v>10891</v>
      </c>
      <c r="BL10" s="80"/>
      <c r="BM10" s="80"/>
      <c r="BN10" s="80"/>
      <c r="BO10" s="80"/>
      <c r="BP10" s="80"/>
      <c r="BQ10" s="80"/>
      <c r="BR10" s="80"/>
      <c r="BS10" s="80"/>
      <c r="BW10" s="158">
        <v>1928</v>
      </c>
      <c r="BX10" s="592">
        <v>180</v>
      </c>
      <c r="BY10" s="592">
        <v>11</v>
      </c>
      <c r="CA10" s="2"/>
      <c r="CD10" s="35" t="s">
        <v>427</v>
      </c>
      <c r="CE10" s="42" t="s">
        <v>3023</v>
      </c>
      <c r="CH10" s="42" t="s">
        <v>3013</v>
      </c>
      <c r="CM10" s="862">
        <v>1.6950000000000001</v>
      </c>
      <c r="CN10" s="352" t="s">
        <v>6509</v>
      </c>
      <c r="CO10" s="352" t="s">
        <v>6492</v>
      </c>
      <c r="CP10" s="366" t="s">
        <v>10226</v>
      </c>
      <c r="CQ10" s="369" t="s">
        <v>10906</v>
      </c>
      <c r="CR10" s="368" t="s">
        <v>6531</v>
      </c>
      <c r="CS10" s="352" t="s">
        <v>6568</v>
      </c>
      <c r="CV10" s="352" t="s">
        <v>6552</v>
      </c>
      <c r="DB10" s="366" t="s">
        <v>3023</v>
      </c>
      <c r="DC10" s="247" t="s">
        <v>7304</v>
      </c>
      <c r="DD10" s="590">
        <v>275</v>
      </c>
      <c r="DE10" s="590">
        <v>93</v>
      </c>
      <c r="DI10" s="158" t="s">
        <v>10458</v>
      </c>
      <c r="DJ10" s="778" t="s">
        <v>6577</v>
      </c>
      <c r="DK10" s="795" t="s">
        <v>6577</v>
      </c>
      <c r="DL10" s="158" t="s">
        <v>10458</v>
      </c>
      <c r="DM10" s="590" t="s">
        <v>10493</v>
      </c>
    </row>
    <row r="11" spans="1:123" ht="26.1" customHeight="1" thickBot="1" x14ac:dyDescent="0.2">
      <c r="B11" s="2"/>
      <c r="G11" s="35" t="s">
        <v>375</v>
      </c>
      <c r="H11" s="35" t="s">
        <v>376</v>
      </c>
      <c r="S11" s="39">
        <v>33</v>
      </c>
      <c r="T11" s="2"/>
      <c r="U11" s="2"/>
      <c r="V11" s="2"/>
      <c r="W11" s="2"/>
      <c r="X11" s="2"/>
      <c r="Y11" s="2"/>
      <c r="Z11" s="2"/>
      <c r="AG11" s="80" t="s">
        <v>457</v>
      </c>
      <c r="AH11" s="35" t="s">
        <v>377</v>
      </c>
      <c r="AI11" s="80" t="s">
        <v>6577</v>
      </c>
      <c r="AL11" s="35" t="s">
        <v>133</v>
      </c>
      <c r="AN11" s="42" t="s">
        <v>10895</v>
      </c>
      <c r="AO11" s="42" t="s">
        <v>10895</v>
      </c>
      <c r="AP11" s="2"/>
      <c r="AS11" s="2"/>
      <c r="AT11" s="33"/>
      <c r="AU11" s="33"/>
      <c r="AY11" s="34" t="s">
        <v>204</v>
      </c>
      <c r="BA11" s="36" t="s">
        <v>6308</v>
      </c>
      <c r="BB11" s="839">
        <v>283</v>
      </c>
      <c r="BC11" s="842" t="s">
        <v>10736</v>
      </c>
      <c r="BI11" s="35" t="s">
        <v>3014</v>
      </c>
      <c r="BJ11" s="80" t="s">
        <v>6309</v>
      </c>
      <c r="BK11" s="80" t="s">
        <v>6309</v>
      </c>
      <c r="BL11" s="80"/>
      <c r="BM11" s="80"/>
      <c r="BN11" s="80"/>
      <c r="BO11" s="80"/>
      <c r="BP11" s="80"/>
      <c r="BQ11" s="80"/>
      <c r="BR11" s="80"/>
      <c r="BS11" s="80"/>
      <c r="BW11" s="158">
        <v>2169</v>
      </c>
      <c r="BX11" s="592">
        <v>225</v>
      </c>
      <c r="BY11" s="592">
        <v>9</v>
      </c>
      <c r="CA11" s="2"/>
      <c r="CD11" s="35" t="s">
        <v>428</v>
      </c>
      <c r="CE11" s="42" t="s">
        <v>5991</v>
      </c>
      <c r="CH11" s="42" t="s">
        <v>3014</v>
      </c>
      <c r="CM11" s="862">
        <v>1.8</v>
      </c>
      <c r="CO11" s="352" t="s">
        <v>6493</v>
      </c>
      <c r="CP11" s="366" t="s">
        <v>10227</v>
      </c>
      <c r="CQ11" s="369" t="s">
        <v>10907</v>
      </c>
      <c r="CR11" s="368" t="s">
        <v>6532</v>
      </c>
      <c r="CS11" s="352" t="s">
        <v>6569</v>
      </c>
      <c r="CV11" s="352" t="s">
        <v>6553</v>
      </c>
      <c r="DB11" s="366" t="s">
        <v>5991</v>
      </c>
      <c r="DC11" s="247" t="s">
        <v>10175</v>
      </c>
      <c r="DD11" s="590">
        <v>280</v>
      </c>
      <c r="DE11" s="590">
        <v>91</v>
      </c>
      <c r="DI11" s="158" t="s">
        <v>10466</v>
      </c>
      <c r="DJ11" s="778" t="s">
        <v>10853</v>
      </c>
      <c r="DK11" s="795" t="s">
        <v>10853</v>
      </c>
      <c r="DL11" s="158" t="s">
        <v>10466</v>
      </c>
      <c r="DM11" s="590" t="s">
        <v>10494</v>
      </c>
    </row>
    <row r="12" spans="1:123" ht="26.1" customHeight="1" thickBot="1" x14ac:dyDescent="0.2">
      <c r="B12" s="2"/>
      <c r="G12" s="35" t="s">
        <v>276</v>
      </c>
      <c r="H12" s="35" t="s">
        <v>284</v>
      </c>
      <c r="S12" s="39">
        <v>47</v>
      </c>
      <c r="T12" s="2"/>
      <c r="U12" s="2"/>
      <c r="V12" s="2"/>
      <c r="Z12" s="2"/>
      <c r="AG12" s="80" t="s">
        <v>457</v>
      </c>
      <c r="AH12" s="35" t="s">
        <v>378</v>
      </c>
      <c r="AI12" s="80" t="s">
        <v>6577</v>
      </c>
      <c r="AL12" s="35" t="s">
        <v>131</v>
      </c>
      <c r="AN12" s="42" t="s">
        <v>10464</v>
      </c>
      <c r="AO12" s="42" t="s">
        <v>10900</v>
      </c>
      <c r="AP12" s="2"/>
      <c r="AT12" s="33"/>
      <c r="AU12" s="33"/>
      <c r="BA12" s="34" t="s">
        <v>6309</v>
      </c>
      <c r="BB12" s="36">
        <v>336</v>
      </c>
      <c r="BI12" s="35" t="s">
        <v>3015</v>
      </c>
      <c r="BJ12" s="80" t="s">
        <v>10900</v>
      </c>
      <c r="BK12" s="80" t="s">
        <v>10900</v>
      </c>
      <c r="BL12" s="104"/>
      <c r="BM12" s="104"/>
      <c r="BN12" s="104"/>
      <c r="BO12" s="104"/>
      <c r="BP12" s="104"/>
      <c r="BQ12" s="104"/>
      <c r="BR12" s="104"/>
      <c r="BS12" s="104"/>
      <c r="BW12" s="158">
        <v>2410</v>
      </c>
      <c r="BX12" s="592">
        <v>285</v>
      </c>
      <c r="BY12" s="592">
        <v>7</v>
      </c>
      <c r="CA12" s="2"/>
      <c r="CD12" s="35" t="s">
        <v>429</v>
      </c>
      <c r="CE12" s="42" t="s">
        <v>5992</v>
      </c>
      <c r="CH12" s="42" t="s">
        <v>3016</v>
      </c>
      <c r="CM12" s="862">
        <v>1.905</v>
      </c>
      <c r="CO12" s="352" t="s">
        <v>6494</v>
      </c>
      <c r="CP12" s="366" t="s">
        <v>10228</v>
      </c>
      <c r="CQ12" s="369" t="s">
        <v>10908</v>
      </c>
      <c r="CR12" s="368" t="s">
        <v>6533</v>
      </c>
      <c r="CS12" s="352" t="s">
        <v>6570</v>
      </c>
      <c r="CV12" s="352" t="s">
        <v>6554</v>
      </c>
      <c r="DB12" s="366" t="s">
        <v>5992</v>
      </c>
      <c r="DC12" s="247" t="s">
        <v>7305</v>
      </c>
      <c r="DD12" s="590">
        <v>286</v>
      </c>
      <c r="DE12" s="590">
        <v>89</v>
      </c>
      <c r="DI12" s="158" t="s">
        <v>10465</v>
      </c>
      <c r="DJ12" s="778" t="s">
        <v>6577</v>
      </c>
      <c r="DK12" s="795" t="s">
        <v>6577</v>
      </c>
      <c r="DL12" s="158" t="s">
        <v>10465</v>
      </c>
      <c r="DM12" s="590" t="s">
        <v>10495</v>
      </c>
    </row>
    <row r="13" spans="1:123" ht="26.1" customHeight="1" thickBot="1" x14ac:dyDescent="0.2">
      <c r="B13" s="2"/>
      <c r="G13" s="35" t="s">
        <v>395</v>
      </c>
      <c r="H13" s="35" t="s">
        <v>396</v>
      </c>
      <c r="S13" s="39">
        <v>68</v>
      </c>
      <c r="V13" s="2"/>
      <c r="AG13" s="80" t="s">
        <v>457</v>
      </c>
      <c r="AH13" s="35" t="s">
        <v>379</v>
      </c>
      <c r="AI13" s="80" t="s">
        <v>10848</v>
      </c>
      <c r="AL13" s="40" t="s">
        <v>130</v>
      </c>
      <c r="AN13" s="35" t="s">
        <v>10896</v>
      </c>
      <c r="AO13" s="35" t="s">
        <v>10896</v>
      </c>
      <c r="AP13" s="2"/>
      <c r="AQ13" s="2"/>
      <c r="AT13" s="33"/>
      <c r="AU13" s="33"/>
      <c r="BB13" s="36">
        <v>400</v>
      </c>
      <c r="BI13" s="35" t="s">
        <v>3017</v>
      </c>
      <c r="BJ13" s="80" t="s">
        <v>10141</v>
      </c>
      <c r="BK13" s="80" t="s">
        <v>10141</v>
      </c>
      <c r="BW13" s="158">
        <v>2651</v>
      </c>
      <c r="BX13" s="593">
        <v>330</v>
      </c>
      <c r="BY13" s="593">
        <v>6</v>
      </c>
      <c r="CA13" s="2"/>
      <c r="CD13" s="35" t="s">
        <v>430</v>
      </c>
      <c r="CE13" s="42" t="s">
        <v>5993</v>
      </c>
      <c r="CH13" s="42" t="s">
        <v>3017</v>
      </c>
      <c r="CM13" s="862">
        <v>1.9950000000000001</v>
      </c>
      <c r="CO13" s="352" t="s">
        <v>6495</v>
      </c>
      <c r="CP13" s="366" t="s">
        <v>10229</v>
      </c>
      <c r="CQ13" s="369" t="s">
        <v>10909</v>
      </c>
      <c r="CR13" s="368" t="s">
        <v>6534</v>
      </c>
      <c r="CS13" s="352" t="s">
        <v>6571</v>
      </c>
      <c r="CV13" s="352" t="s">
        <v>6555</v>
      </c>
      <c r="DB13" s="366" t="s">
        <v>5993</v>
      </c>
      <c r="DC13" s="247" t="s">
        <v>10142</v>
      </c>
      <c r="DD13" s="590">
        <v>291</v>
      </c>
      <c r="DE13" s="590">
        <v>88</v>
      </c>
      <c r="DI13" s="158" t="s">
        <v>10467</v>
      </c>
      <c r="DJ13" s="781" t="s">
        <v>10853</v>
      </c>
      <c r="DK13" s="796" t="s">
        <v>6577</v>
      </c>
      <c r="DL13" s="158" t="s">
        <v>10467</v>
      </c>
      <c r="DM13" s="590" t="s">
        <v>10496</v>
      </c>
    </row>
    <row r="14" spans="1:123" ht="26.1" customHeight="1" thickBot="1" x14ac:dyDescent="0.2">
      <c r="G14" s="35" t="s">
        <v>277</v>
      </c>
      <c r="H14" s="35" t="s">
        <v>285</v>
      </c>
      <c r="S14" s="38">
        <v>100</v>
      </c>
      <c r="V14" s="2"/>
      <c r="AG14" s="80" t="s">
        <v>457</v>
      </c>
      <c r="AH14" s="35" t="s">
        <v>399</v>
      </c>
      <c r="AI14" s="80" t="s">
        <v>10848</v>
      </c>
      <c r="AN14" s="35" t="s">
        <v>10900</v>
      </c>
      <c r="AO14" s="35" t="s">
        <v>10900</v>
      </c>
      <c r="AP14" s="2"/>
      <c r="AQ14" s="2"/>
      <c r="AT14" s="33"/>
      <c r="AU14" s="33"/>
      <c r="BB14" s="36">
        <v>476</v>
      </c>
      <c r="BI14" s="35" t="s">
        <v>3018</v>
      </c>
      <c r="BJ14" s="80" t="s">
        <v>10464</v>
      </c>
      <c r="BK14" s="80" t="s">
        <v>10900</v>
      </c>
      <c r="BW14" s="158">
        <v>2892</v>
      </c>
      <c r="BX14"/>
      <c r="BY14"/>
      <c r="CA14" s="2"/>
      <c r="CD14" s="35" t="s">
        <v>402</v>
      </c>
      <c r="CE14" s="42" t="s">
        <v>5994</v>
      </c>
      <c r="CH14" s="42" t="s">
        <v>3018</v>
      </c>
      <c r="CM14" s="862">
        <v>2.1</v>
      </c>
      <c r="CO14" s="352" t="s">
        <v>6496</v>
      </c>
      <c r="CP14" s="366" t="s">
        <v>10230</v>
      </c>
      <c r="CQ14" s="369" t="s">
        <v>10916</v>
      </c>
      <c r="CR14" s="368" t="s">
        <v>6535</v>
      </c>
      <c r="CS14" s="352" t="s">
        <v>6572</v>
      </c>
      <c r="CV14" s="352" t="s">
        <v>6556</v>
      </c>
      <c r="DB14" s="366" t="s">
        <v>5994</v>
      </c>
      <c r="DC14" s="247" t="s">
        <v>10176</v>
      </c>
      <c r="DD14" s="590">
        <v>297</v>
      </c>
      <c r="DE14" s="590">
        <v>86</v>
      </c>
      <c r="DI14" s="158" t="s">
        <v>10468</v>
      </c>
      <c r="DJ14" s="780" t="s">
        <v>10853</v>
      </c>
      <c r="DK14"/>
      <c r="DL14" s="776" t="s">
        <v>6577</v>
      </c>
      <c r="DM14" s="590" t="s">
        <v>10497</v>
      </c>
    </row>
    <row r="15" spans="1:123" ht="26.1" customHeight="1" thickBot="1" x14ac:dyDescent="0.2">
      <c r="G15" s="230" t="s">
        <v>278</v>
      </c>
      <c r="H15" s="230" t="s">
        <v>286</v>
      </c>
      <c r="AG15" s="81" t="s">
        <v>234</v>
      </c>
      <c r="AH15" s="35" t="s">
        <v>7298</v>
      </c>
      <c r="AI15" s="81" t="s">
        <v>10838</v>
      </c>
      <c r="AN15" s="35" t="s">
        <v>10900</v>
      </c>
      <c r="AO15" s="35" t="s">
        <v>10900</v>
      </c>
      <c r="AT15" s="33"/>
      <c r="AU15" s="33"/>
      <c r="BB15" s="37">
        <v>566</v>
      </c>
      <c r="BI15" s="35" t="s">
        <v>3019</v>
      </c>
      <c r="BJ15" s="80" t="s">
        <v>10464</v>
      </c>
      <c r="BK15" s="80" t="s">
        <v>10900</v>
      </c>
      <c r="BW15" s="158">
        <v>3133</v>
      </c>
      <c r="BX15"/>
      <c r="BY15"/>
      <c r="CD15" s="35" t="s">
        <v>403</v>
      </c>
      <c r="CE15" s="42" t="s">
        <v>5995</v>
      </c>
      <c r="CH15" s="42" t="s">
        <v>3019</v>
      </c>
      <c r="CM15" s="862">
        <v>2.2050000000000001</v>
      </c>
      <c r="CO15" s="352" t="s">
        <v>6497</v>
      </c>
      <c r="CP15" s="366" t="s">
        <v>10231</v>
      </c>
      <c r="CQ15" s="369" t="s">
        <v>10464</v>
      </c>
      <c r="CR15" s="368" t="s">
        <v>6536</v>
      </c>
      <c r="CS15" s="352" t="s">
        <v>6573</v>
      </c>
      <c r="CV15" s="352" t="s">
        <v>6557</v>
      </c>
      <c r="DB15" s="366" t="s">
        <v>5995</v>
      </c>
      <c r="DC15" s="247" t="s">
        <v>10155</v>
      </c>
      <c r="DD15" s="590">
        <v>302</v>
      </c>
      <c r="DE15" s="590">
        <v>85</v>
      </c>
      <c r="DI15" s="158" t="s">
        <v>10469</v>
      </c>
      <c r="DJ15" s="778" t="s">
        <v>6577</v>
      </c>
      <c r="DK15"/>
      <c r="DL15"/>
      <c r="DM15" s="590" t="s">
        <v>10498</v>
      </c>
    </row>
    <row r="16" spans="1:123" ht="26.1" customHeight="1" thickBot="1" x14ac:dyDescent="0.2">
      <c r="G16" s="40" t="s">
        <v>349</v>
      </c>
      <c r="H16" s="40" t="s">
        <v>350</v>
      </c>
      <c r="AG16" s="81" t="s">
        <v>7271</v>
      </c>
      <c r="AH16" s="35" t="s">
        <v>7299</v>
      </c>
      <c r="AI16" s="81" t="s">
        <v>10839</v>
      </c>
      <c r="AN16" s="35" t="s">
        <v>10464</v>
      </c>
      <c r="AO16" s="35" t="s">
        <v>10464</v>
      </c>
      <c r="AT16" s="32"/>
      <c r="AU16" s="33"/>
      <c r="BB16" s="36">
        <v>673</v>
      </c>
      <c r="BI16" s="35" t="s">
        <v>3020</v>
      </c>
      <c r="BJ16" s="80" t="s">
        <v>10900</v>
      </c>
      <c r="BK16" s="80" t="s">
        <v>10464</v>
      </c>
      <c r="BW16" s="158">
        <v>3374</v>
      </c>
      <c r="CD16" s="35" t="s">
        <v>404</v>
      </c>
      <c r="CE16" s="42" t="s">
        <v>6307</v>
      </c>
      <c r="CH16" s="42" t="s">
        <v>3020</v>
      </c>
      <c r="CM16" s="862">
        <v>2.2949999999999999</v>
      </c>
      <c r="CO16" s="352" t="s">
        <v>6498</v>
      </c>
      <c r="CP16" s="366" t="s">
        <v>10232</v>
      </c>
      <c r="CQ16" s="369" t="s">
        <v>10464</v>
      </c>
      <c r="CR16" s="368" t="s">
        <v>6537</v>
      </c>
      <c r="CS16" s="352" t="s">
        <v>6574</v>
      </c>
      <c r="CV16" s="352" t="s">
        <v>6558</v>
      </c>
      <c r="DB16" s="366" t="s">
        <v>6307</v>
      </c>
      <c r="DC16" s="247" t="s">
        <v>10154</v>
      </c>
      <c r="DD16" s="590">
        <v>307</v>
      </c>
      <c r="DE16" s="590">
        <v>83</v>
      </c>
      <c r="DI16" s="158" t="s">
        <v>10470</v>
      </c>
      <c r="DJ16" s="778" t="s">
        <v>6577</v>
      </c>
      <c r="DK16"/>
      <c r="DL16"/>
      <c r="DM16" s="590" t="s">
        <v>10499</v>
      </c>
    </row>
    <row r="17" spans="33:117" ht="26.1" customHeight="1" thickBot="1" x14ac:dyDescent="0.2">
      <c r="AG17" s="81" t="s">
        <v>7061</v>
      </c>
      <c r="AH17" s="35" t="s">
        <v>7293</v>
      </c>
      <c r="AI17" s="81" t="s">
        <v>10831</v>
      </c>
      <c r="AN17" s="35" t="s">
        <v>10464</v>
      </c>
      <c r="AO17" s="35" t="s">
        <v>10464</v>
      </c>
      <c r="AU17" s="33"/>
      <c r="BB17" s="34">
        <v>800</v>
      </c>
      <c r="BI17" s="35" t="s">
        <v>3021</v>
      </c>
      <c r="BJ17" s="80" t="s">
        <v>10464</v>
      </c>
      <c r="BK17" s="80" t="s">
        <v>10464</v>
      </c>
      <c r="BW17" s="158">
        <v>3615</v>
      </c>
      <c r="CD17" s="35" t="s">
        <v>405</v>
      </c>
      <c r="CE17" s="42" t="s">
        <v>6353</v>
      </c>
      <c r="CH17" s="42" t="s">
        <v>3021</v>
      </c>
      <c r="CM17" s="863">
        <v>2.4</v>
      </c>
      <c r="CO17" s="352" t="s">
        <v>6499</v>
      </c>
      <c r="CP17" s="366" t="s">
        <v>10233</v>
      </c>
      <c r="CQ17" s="369" t="s">
        <v>10916</v>
      </c>
      <c r="CV17" s="352" t="s">
        <v>6559</v>
      </c>
      <c r="DB17" s="366" t="s">
        <v>6356</v>
      </c>
      <c r="DC17" s="247" t="s">
        <v>6353</v>
      </c>
      <c r="DD17" s="590">
        <v>312</v>
      </c>
      <c r="DE17" s="590">
        <v>82</v>
      </c>
      <c r="DI17" s="158" t="s">
        <v>10471</v>
      </c>
      <c r="DJ17" s="779" t="s">
        <v>10853</v>
      </c>
      <c r="DK17"/>
      <c r="DL17"/>
      <c r="DM17" s="590" t="s">
        <v>10500</v>
      </c>
    </row>
    <row r="18" spans="33:117" ht="26.1" customHeight="1" thickBot="1" x14ac:dyDescent="0.2">
      <c r="AG18" s="81" t="s">
        <v>7062</v>
      </c>
      <c r="AH18" s="35" t="s">
        <v>397</v>
      </c>
      <c r="AI18" s="81" t="s">
        <v>10840</v>
      </c>
      <c r="AN18" s="35" t="s">
        <v>10869</v>
      </c>
      <c r="AO18" s="35" t="s">
        <v>10899</v>
      </c>
      <c r="AU18" s="33"/>
      <c r="BI18" s="35" t="s">
        <v>5990</v>
      </c>
      <c r="BJ18" s="80" t="s">
        <v>10884</v>
      </c>
      <c r="BK18" s="80" t="s">
        <v>10869</v>
      </c>
      <c r="BW18" s="158">
        <v>3856</v>
      </c>
      <c r="CD18" s="40" t="s">
        <v>160</v>
      </c>
      <c r="CE18" s="45" t="s">
        <v>6354</v>
      </c>
      <c r="CH18" s="42" t="s">
        <v>3025</v>
      </c>
      <c r="CP18" s="746" t="s">
        <v>10423</v>
      </c>
      <c r="CQ18" s="747" t="s">
        <v>10910</v>
      </c>
      <c r="DB18" s="366" t="s">
        <v>10157</v>
      </c>
      <c r="DC18" s="247" t="s">
        <v>10177</v>
      </c>
      <c r="DD18" s="590">
        <v>317</v>
      </c>
      <c r="DE18" s="590">
        <v>81</v>
      </c>
      <c r="DI18" s="776" t="s">
        <v>10464</v>
      </c>
      <c r="DL18"/>
      <c r="DM18" s="590" t="s">
        <v>10501</v>
      </c>
    </row>
    <row r="19" spans="33:117" ht="26.1" customHeight="1" thickBot="1" x14ac:dyDescent="0.2">
      <c r="AG19" s="81" t="s">
        <v>235</v>
      </c>
      <c r="AH19" s="35" t="s">
        <v>7300</v>
      </c>
      <c r="AI19" s="81" t="s">
        <v>10841</v>
      </c>
      <c r="AN19" s="35" t="s">
        <v>10897</v>
      </c>
      <c r="AO19" s="35" t="s">
        <v>10892</v>
      </c>
      <c r="AU19" s="33"/>
      <c r="BI19" s="35" t="s">
        <v>3022</v>
      </c>
      <c r="BJ19" s="80" t="s">
        <v>10885</v>
      </c>
      <c r="BK19" s="80" t="s">
        <v>10892</v>
      </c>
      <c r="BW19" s="158">
        <v>4097</v>
      </c>
      <c r="CH19" s="42" t="s">
        <v>3022</v>
      </c>
      <c r="CP19" s="746" t="s">
        <v>10424</v>
      </c>
      <c r="CQ19" s="747" t="s">
        <v>10916</v>
      </c>
      <c r="DB19" s="366" t="s">
        <v>10158</v>
      </c>
      <c r="DC19" s="247" t="s">
        <v>10178</v>
      </c>
      <c r="DD19" s="590">
        <v>322</v>
      </c>
      <c r="DE19" s="590">
        <v>79</v>
      </c>
      <c r="DM19" s="590" t="s">
        <v>10502</v>
      </c>
    </row>
    <row r="20" spans="33:117" ht="26.1" customHeight="1" thickBot="1" x14ac:dyDescent="0.2">
      <c r="AG20" s="80" t="s">
        <v>397</v>
      </c>
      <c r="AH20" s="35" t="s">
        <v>7294</v>
      </c>
      <c r="AI20" s="80" t="s">
        <v>10842</v>
      </c>
      <c r="AN20" s="35" t="s">
        <v>7304</v>
      </c>
      <c r="AO20" s="35" t="s">
        <v>10886</v>
      </c>
      <c r="AU20" s="33"/>
      <c r="BI20" s="35" t="s">
        <v>3023</v>
      </c>
      <c r="BJ20" s="80" t="s">
        <v>10886</v>
      </c>
      <c r="BK20" s="80" t="s">
        <v>7304</v>
      </c>
      <c r="BW20" s="158">
        <v>4338</v>
      </c>
      <c r="CH20" s="42" t="s">
        <v>3023</v>
      </c>
      <c r="CP20" s="746" t="s">
        <v>10427</v>
      </c>
      <c r="CQ20" s="747" t="s">
        <v>10911</v>
      </c>
      <c r="DB20" s="366" t="s">
        <v>10159</v>
      </c>
      <c r="DC20" s="247" t="s">
        <v>10179</v>
      </c>
      <c r="DM20" s="590" t="s">
        <v>10503</v>
      </c>
    </row>
    <row r="21" spans="33:117" ht="26.1" customHeight="1" thickBot="1" x14ac:dyDescent="0.2">
      <c r="AG21" s="80" t="s">
        <v>6998</v>
      </c>
      <c r="AH21" s="35" t="s">
        <v>7001</v>
      </c>
      <c r="AI21" s="80" t="s">
        <v>10843</v>
      </c>
      <c r="AN21" s="35" t="s">
        <v>10887</v>
      </c>
      <c r="AO21" s="35" t="s">
        <v>10175</v>
      </c>
      <c r="AU21" s="33"/>
      <c r="BI21" s="35" t="s">
        <v>5991</v>
      </c>
      <c r="BJ21" s="80" t="s">
        <v>10887</v>
      </c>
      <c r="BK21" s="80" t="s">
        <v>10887</v>
      </c>
      <c r="BW21" s="158">
        <v>4579</v>
      </c>
      <c r="CH21" s="42" t="s">
        <v>5991</v>
      </c>
      <c r="CP21" s="746" t="s">
        <v>10428</v>
      </c>
      <c r="CQ21" s="747" t="s">
        <v>10464</v>
      </c>
      <c r="DB21" s="366" t="s">
        <v>10160</v>
      </c>
      <c r="DC21" s="247" t="s">
        <v>10180</v>
      </c>
      <c r="DM21" s="590" t="s">
        <v>10504</v>
      </c>
    </row>
    <row r="22" spans="33:117" ht="26.1" customHeight="1" thickBot="1" x14ac:dyDescent="0.2">
      <c r="AG22" s="81" t="s">
        <v>6987</v>
      </c>
      <c r="AH22" s="398" t="s">
        <v>7009</v>
      </c>
      <c r="AI22" s="81" t="s">
        <v>10830</v>
      </c>
      <c r="AN22" s="35" t="s">
        <v>10464</v>
      </c>
      <c r="AO22" s="35" t="s">
        <v>10464</v>
      </c>
      <c r="AU22" s="33"/>
      <c r="BI22" s="35" t="s">
        <v>5992</v>
      </c>
      <c r="BJ22" s="80" t="s">
        <v>10900</v>
      </c>
      <c r="BK22" s="80" t="s">
        <v>10900</v>
      </c>
      <c r="BW22" s="158">
        <v>4820</v>
      </c>
      <c r="CH22" s="42" t="s">
        <v>5992</v>
      </c>
      <c r="CP22" s="746" t="s">
        <v>10425</v>
      </c>
      <c r="CQ22" s="747" t="s">
        <v>10912</v>
      </c>
      <c r="DB22" s="366" t="s">
        <v>10161</v>
      </c>
      <c r="DC22" s="247" t="s">
        <v>10181</v>
      </c>
      <c r="DM22" s="590" t="s">
        <v>10505</v>
      </c>
    </row>
    <row r="23" spans="33:117" ht="26.1" customHeight="1" thickBot="1" x14ac:dyDescent="0.2">
      <c r="AG23" s="81" t="s">
        <v>7001</v>
      </c>
      <c r="AH23" s="35" t="s">
        <v>7058</v>
      </c>
      <c r="AI23" s="81" t="s">
        <v>10844</v>
      </c>
      <c r="AN23" s="35" t="s">
        <v>10901</v>
      </c>
      <c r="AO23" s="35" t="s">
        <v>10901</v>
      </c>
      <c r="AU23" s="33"/>
      <c r="BI23" s="35" t="s">
        <v>5993</v>
      </c>
      <c r="BJ23" s="80" t="s">
        <v>10464</v>
      </c>
      <c r="BK23" s="80" t="s">
        <v>10900</v>
      </c>
      <c r="BW23" s="158">
        <v>5061</v>
      </c>
      <c r="CH23" s="42" t="s">
        <v>5993</v>
      </c>
      <c r="CP23" s="746" t="s">
        <v>10426</v>
      </c>
      <c r="CQ23" s="747" t="s">
        <v>10900</v>
      </c>
      <c r="DB23" s="366" t="s">
        <v>10162</v>
      </c>
      <c r="DC23" s="247" t="s">
        <v>10182</v>
      </c>
      <c r="DM23" s="590" t="s">
        <v>10506</v>
      </c>
    </row>
    <row r="24" spans="33:117" ht="26.1" customHeight="1" thickBot="1" x14ac:dyDescent="0.2">
      <c r="AG24" s="399" t="s">
        <v>7009</v>
      </c>
      <c r="AH24" s="35" t="s">
        <v>7295</v>
      </c>
      <c r="AI24" s="399" t="s">
        <v>10845</v>
      </c>
      <c r="AN24" s="35" t="s">
        <v>10464</v>
      </c>
      <c r="AO24" s="35" t="s">
        <v>10464</v>
      </c>
      <c r="AU24" s="33"/>
      <c r="BI24" s="35" t="s">
        <v>5994</v>
      </c>
      <c r="BJ24" s="80" t="s">
        <v>10900</v>
      </c>
      <c r="BK24" s="80" t="s">
        <v>10900</v>
      </c>
      <c r="BW24" s="158">
        <v>5302</v>
      </c>
      <c r="CH24" s="42" t="s">
        <v>5994</v>
      </c>
      <c r="CP24" s="366" t="s">
        <v>6518</v>
      </c>
      <c r="CQ24" s="369" t="s">
        <v>10913</v>
      </c>
      <c r="DB24" s="366" t="s">
        <v>10163</v>
      </c>
      <c r="DC24" s="247" t="s">
        <v>10183</v>
      </c>
      <c r="DM24" s="590" t="s">
        <v>10507</v>
      </c>
    </row>
    <row r="25" spans="33:117" ht="26.1" customHeight="1" thickBot="1" x14ac:dyDescent="0.2">
      <c r="AG25" s="81" t="s">
        <v>7058</v>
      </c>
      <c r="AH25" s="35" t="s">
        <v>7296</v>
      </c>
      <c r="AI25" s="81" t="s">
        <v>10846</v>
      </c>
      <c r="AN25" s="35" t="s">
        <v>10155</v>
      </c>
      <c r="AO25" s="35" t="s">
        <v>10888</v>
      </c>
      <c r="AU25" s="33"/>
      <c r="BI25" s="35" t="s">
        <v>5995</v>
      </c>
      <c r="BJ25" s="80" t="s">
        <v>10888</v>
      </c>
      <c r="BK25" s="80" t="s">
        <v>10155</v>
      </c>
      <c r="BW25" s="158">
        <v>5543</v>
      </c>
      <c r="CH25" s="42" t="s">
        <v>5995</v>
      </c>
      <c r="CP25" s="366" t="s">
        <v>6519</v>
      </c>
      <c r="CQ25" s="369" t="s">
        <v>10865</v>
      </c>
      <c r="DB25" s="366" t="s">
        <v>10164</v>
      </c>
      <c r="DC25" s="247" t="s">
        <v>10184</v>
      </c>
      <c r="DM25" s="590" t="s">
        <v>10508</v>
      </c>
    </row>
    <row r="26" spans="33:117" ht="26.1" customHeight="1" thickBot="1" x14ac:dyDescent="0.2">
      <c r="AG26" s="81" t="s">
        <v>7059</v>
      </c>
      <c r="AH26" s="35" t="s">
        <v>7297</v>
      </c>
      <c r="AI26" s="81" t="s">
        <v>10834</v>
      </c>
      <c r="AN26" s="35" t="s">
        <v>10900</v>
      </c>
      <c r="AO26" s="35" t="s">
        <v>10900</v>
      </c>
      <c r="AU26" s="32"/>
      <c r="BI26" s="35" t="s">
        <v>6307</v>
      </c>
      <c r="BJ26" s="80" t="s">
        <v>10464</v>
      </c>
      <c r="BK26" s="80" t="s">
        <v>10901</v>
      </c>
      <c r="BW26" s="158">
        <v>5784</v>
      </c>
      <c r="CH26" s="42" t="s">
        <v>6307</v>
      </c>
      <c r="CP26" s="366" t="s">
        <v>6520</v>
      </c>
      <c r="CQ26" s="369" t="s">
        <v>10914</v>
      </c>
      <c r="DB26" s="366" t="s">
        <v>10165</v>
      </c>
      <c r="DC26" s="247" t="s">
        <v>10185</v>
      </c>
      <c r="DM26" s="590" t="s">
        <v>10509</v>
      </c>
    </row>
    <row r="27" spans="33:117" ht="26.1" customHeight="1" thickBot="1" x14ac:dyDescent="0.2">
      <c r="AG27" s="429" t="s">
        <v>7060</v>
      </c>
      <c r="AH27" s="40" t="s">
        <v>7062</v>
      </c>
      <c r="AI27" s="429" t="s">
        <v>10847</v>
      </c>
      <c r="AN27" s="35" t="s">
        <v>10900</v>
      </c>
      <c r="AO27" s="35" t="s">
        <v>10464</v>
      </c>
      <c r="BI27" s="35" t="s">
        <v>6356</v>
      </c>
      <c r="BJ27" s="80" t="s">
        <v>10900</v>
      </c>
      <c r="BK27" s="80" t="s">
        <v>10900</v>
      </c>
      <c r="BW27" s="158">
        <v>6025</v>
      </c>
      <c r="CH27" s="42" t="s">
        <v>6355</v>
      </c>
      <c r="CP27" s="630" t="s">
        <v>6521</v>
      </c>
      <c r="CQ27" s="631" t="s">
        <v>10915</v>
      </c>
      <c r="DB27" s="366" t="s">
        <v>10166</v>
      </c>
      <c r="DC27" s="247" t="s">
        <v>10186</v>
      </c>
      <c r="DM27" s="590" t="s">
        <v>10510</v>
      </c>
    </row>
    <row r="28" spans="33:117" ht="26.1" customHeight="1" thickBot="1" x14ac:dyDescent="0.2">
      <c r="AH28" s="35" t="s">
        <v>10240</v>
      </c>
      <c r="AI28" s="80" t="s">
        <v>10240</v>
      </c>
      <c r="AN28" s="40" t="s">
        <v>10876</v>
      </c>
      <c r="AO28" s="40" t="s">
        <v>10876</v>
      </c>
      <c r="BI28" s="40" t="s">
        <v>418</v>
      </c>
      <c r="BJ28" s="104" t="s">
        <v>6354</v>
      </c>
      <c r="BK28" s="104" t="s">
        <v>10876</v>
      </c>
      <c r="BW28" s="158">
        <v>6266</v>
      </c>
      <c r="CH28" s="45" t="s">
        <v>160</v>
      </c>
      <c r="CP28"/>
      <c r="CQ28"/>
      <c r="DB28" s="366" t="s">
        <v>10167</v>
      </c>
      <c r="DC28" s="247" t="s">
        <v>10187</v>
      </c>
      <c r="DM28" s="590" t="s">
        <v>10511</v>
      </c>
    </row>
    <row r="29" spans="33:117" ht="26.1" customHeight="1" thickBot="1" x14ac:dyDescent="0.2">
      <c r="AN29"/>
      <c r="AO29"/>
      <c r="BI29"/>
      <c r="BJ29"/>
      <c r="BK29"/>
      <c r="BW29" s="158">
        <v>6507</v>
      </c>
      <c r="CH29"/>
      <c r="CP29"/>
      <c r="CQ29"/>
      <c r="DB29" s="366" t="s">
        <v>10168</v>
      </c>
      <c r="DC29" s="247" t="s">
        <v>10188</v>
      </c>
    </row>
    <row r="30" spans="33:117" ht="26.1" customHeight="1" thickBot="1" x14ac:dyDescent="0.2">
      <c r="AN30"/>
      <c r="AO30"/>
      <c r="BI30"/>
      <c r="BJ30"/>
      <c r="BK30"/>
      <c r="BW30" s="158">
        <v>6748</v>
      </c>
      <c r="CH30"/>
      <c r="CP30"/>
      <c r="CQ30"/>
      <c r="DB30" s="366" t="s">
        <v>10169</v>
      </c>
      <c r="DC30" s="247" t="s">
        <v>10189</v>
      </c>
    </row>
    <row r="31" spans="33:117" ht="26.1" customHeight="1" thickBot="1" x14ac:dyDescent="0.2">
      <c r="AN31"/>
      <c r="AO31"/>
      <c r="BI31"/>
      <c r="BJ31"/>
      <c r="BK31"/>
      <c r="BW31" s="158">
        <v>6898</v>
      </c>
      <c r="CH31"/>
      <c r="CP31"/>
      <c r="CQ31"/>
      <c r="DB31" s="366" t="s">
        <v>10170</v>
      </c>
      <c r="DC31" s="247" t="s">
        <v>10190</v>
      </c>
    </row>
    <row r="32" spans="33:117" ht="26.1" customHeight="1" thickBot="1" x14ac:dyDescent="0.2">
      <c r="AN32"/>
      <c r="AO32"/>
      <c r="BI32"/>
      <c r="BJ32"/>
      <c r="BK32"/>
      <c r="BW32" s="158">
        <v>7230</v>
      </c>
      <c r="CH32"/>
      <c r="CP32"/>
      <c r="CQ32"/>
      <c r="DB32" s="366" t="s">
        <v>10171</v>
      </c>
      <c r="DC32" s="247" t="s">
        <v>10191</v>
      </c>
    </row>
    <row r="33" spans="1:107" ht="26.1" customHeight="1" thickBot="1" x14ac:dyDescent="0.2">
      <c r="A33" s="235"/>
      <c r="AN33"/>
      <c r="AO33"/>
      <c r="BI33"/>
      <c r="BJ33"/>
      <c r="BK33"/>
      <c r="BW33" s="159">
        <v>7471</v>
      </c>
      <c r="CH33"/>
      <c r="CP33"/>
      <c r="CQ33"/>
      <c r="DB33" s="366" t="s">
        <v>10172</v>
      </c>
      <c r="DC33" s="247" t="s">
        <v>10192</v>
      </c>
    </row>
    <row r="34" spans="1:107" ht="26.1" customHeight="1" x14ac:dyDescent="0.15">
      <c r="AN34"/>
      <c r="AO34"/>
      <c r="BI34"/>
      <c r="BJ34"/>
      <c r="BK34"/>
      <c r="CH34"/>
      <c r="CP34"/>
      <c r="CQ34"/>
    </row>
    <row r="35" spans="1:107" x14ac:dyDescent="0.15">
      <c r="AN35"/>
      <c r="AO35"/>
      <c r="BI35"/>
      <c r="BJ35"/>
      <c r="BK35"/>
      <c r="CH35"/>
      <c r="CP35"/>
      <c r="CQ35"/>
    </row>
    <row r="36" spans="1:107" x14ac:dyDescent="0.15">
      <c r="AN36"/>
      <c r="AO36"/>
      <c r="BI36"/>
      <c r="BJ36"/>
      <c r="BK36"/>
      <c r="CH36"/>
      <c r="CP36"/>
      <c r="CQ36"/>
    </row>
    <row r="37" spans="1:107" x14ac:dyDescent="0.15">
      <c r="AN37"/>
      <c r="AO37"/>
      <c r="BI37"/>
      <c r="BJ37"/>
      <c r="BK37"/>
      <c r="CH37"/>
      <c r="CP37"/>
      <c r="CQ37"/>
    </row>
    <row r="38" spans="1:107" x14ac:dyDescent="0.15">
      <c r="AN38"/>
      <c r="AO38"/>
      <c r="BI38"/>
      <c r="BJ38"/>
      <c r="BK38"/>
      <c r="CH38"/>
      <c r="CP38"/>
      <c r="CQ38"/>
    </row>
    <row r="39" spans="1:107" x14ac:dyDescent="0.15">
      <c r="AN39"/>
      <c r="AO39"/>
      <c r="BI39"/>
      <c r="BJ39"/>
      <c r="BK39"/>
      <c r="CH39"/>
      <c r="CP39"/>
      <c r="CQ39"/>
    </row>
    <row r="40" spans="1:107" x14ac:dyDescent="0.15">
      <c r="AN40"/>
      <c r="AO40"/>
      <c r="BI40"/>
      <c r="BJ40"/>
      <c r="BK40"/>
      <c r="CH40"/>
      <c r="CP40"/>
      <c r="CQ40"/>
    </row>
    <row r="41" spans="1:107" x14ac:dyDescent="0.15">
      <c r="AN41"/>
      <c r="AO41"/>
      <c r="BI41"/>
      <c r="BJ41"/>
      <c r="BK41"/>
      <c r="CH41"/>
      <c r="CP41"/>
      <c r="CQ41"/>
    </row>
    <row r="42" spans="1:107" x14ac:dyDescent="0.15">
      <c r="AN42"/>
      <c r="AO42"/>
      <c r="BI42"/>
      <c r="BJ42"/>
      <c r="BK42"/>
      <c r="CH42"/>
      <c r="CP42"/>
      <c r="CQ42"/>
    </row>
    <row r="43" spans="1:107" x14ac:dyDescent="0.15">
      <c r="AN43"/>
      <c r="AO43"/>
      <c r="BI43"/>
      <c r="BJ43"/>
      <c r="BK43"/>
      <c r="CH43"/>
      <c r="CP43"/>
      <c r="CQ43"/>
    </row>
    <row r="44" spans="1:107" x14ac:dyDescent="0.15">
      <c r="CP44"/>
      <c r="CQ44"/>
    </row>
    <row r="45" spans="1:107" x14ac:dyDescent="0.15">
      <c r="CP45"/>
      <c r="CQ45"/>
    </row>
  </sheetData>
  <phoneticPr fontId="8" type="noConversion"/>
  <pageMargins left="0.7" right="0.7" top="0.75" bottom="0.75" header="0.3" footer="0.3"/>
  <pageSetup paperSize="9" orientation="portrait" horizontalDpi="300" verticalDpi="300" r:id="rId1"/>
  <ignoredErrors>
    <ignoredError sqref="CW2:CW8" numberStoredAsText="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26"/>
  <sheetViews>
    <sheetView topLeftCell="A13" zoomScale="85" zoomScaleNormal="85" workbookViewId="0">
      <selection activeCell="K17" sqref="K17"/>
    </sheetView>
  </sheetViews>
  <sheetFormatPr defaultColWidth="9" defaultRowHeight="13.5" x14ac:dyDescent="0.15"/>
  <cols>
    <col min="1" max="1" width="10.625" style="612" customWidth="1"/>
    <col min="2" max="2" width="4.75" style="612" hidden="1" customWidth="1"/>
    <col min="3" max="4" width="20.625" style="613" customWidth="1"/>
    <col min="5" max="5" width="22.5" style="613" customWidth="1"/>
    <col min="6" max="6" width="20.625" style="615" customWidth="1"/>
    <col min="7" max="8" width="9" style="612"/>
    <col min="9" max="9" width="10.625" style="612" customWidth="1"/>
    <col min="10" max="16384" width="9" style="612"/>
  </cols>
  <sheetData>
    <row r="1" spans="2:6" ht="15" x14ac:dyDescent="0.15">
      <c r="D1" s="614"/>
    </row>
    <row r="2" spans="2:6" ht="14.25" thickBot="1" x14ac:dyDescent="0.2"/>
    <row r="3" spans="2:6" ht="22.5" x14ac:dyDescent="0.4">
      <c r="C3" s="1378" t="s">
        <v>10092</v>
      </c>
      <c r="D3" s="1379"/>
      <c r="E3" s="1380"/>
      <c r="F3" s="616" t="s">
        <v>10093</v>
      </c>
    </row>
    <row r="4" spans="2:6" ht="21" x14ac:dyDescent="0.15">
      <c r="C4" s="1370" t="s">
        <v>10094</v>
      </c>
      <c r="D4" s="1371"/>
      <c r="E4" s="622">
        <v>20</v>
      </c>
      <c r="F4" s="617" t="s">
        <v>10095</v>
      </c>
    </row>
    <row r="5" spans="2:6" ht="20.25" x14ac:dyDescent="0.15">
      <c r="C5" s="1375"/>
      <c r="D5" s="1376"/>
      <c r="E5" s="1376"/>
      <c r="F5" s="1377"/>
    </row>
    <row r="6" spans="2:6" s="618" customFormat="1" ht="21" x14ac:dyDescent="0.15">
      <c r="B6" s="612"/>
      <c r="C6" s="1370" t="s">
        <v>10096</v>
      </c>
      <c r="D6" s="1371"/>
      <c r="E6" s="624">
        <v>244</v>
      </c>
      <c r="F6" s="617" t="s">
        <v>10097</v>
      </c>
    </row>
    <row r="7" spans="2:6" s="618" customFormat="1" ht="20.25" x14ac:dyDescent="0.15">
      <c r="B7" s="612"/>
      <c r="C7" s="1375"/>
      <c r="D7" s="1376"/>
      <c r="E7" s="1376"/>
      <c r="F7" s="1377"/>
    </row>
    <row r="8" spans="2:6" s="618" customFormat="1" ht="21" x14ac:dyDescent="0.15">
      <c r="B8" s="612"/>
      <c r="C8" s="1370" t="s">
        <v>10098</v>
      </c>
      <c r="D8" s="1371"/>
      <c r="E8" s="622">
        <v>100</v>
      </c>
      <c r="F8" s="617" t="s">
        <v>10207</v>
      </c>
    </row>
    <row r="9" spans="2:6" s="618" customFormat="1" ht="20.25" x14ac:dyDescent="0.15">
      <c r="B9" s="612"/>
      <c r="C9" s="1375"/>
      <c r="D9" s="1376"/>
      <c r="E9" s="1376"/>
      <c r="F9" s="1377"/>
    </row>
    <row r="10" spans="2:6" s="618" customFormat="1" ht="21" x14ac:dyDescent="0.15">
      <c r="B10" s="612"/>
      <c r="C10" s="1370" t="s">
        <v>10099</v>
      </c>
      <c r="D10" s="1371"/>
      <c r="E10" s="623">
        <v>3.3</v>
      </c>
      <c r="F10" s="617" t="s">
        <v>10100</v>
      </c>
    </row>
    <row r="11" spans="2:6" s="618" customFormat="1" ht="20.25" x14ac:dyDescent="0.15">
      <c r="B11" s="612"/>
      <c r="C11" s="1375"/>
      <c r="D11" s="1376"/>
      <c r="E11" s="1376"/>
      <c r="F11" s="1377"/>
    </row>
    <row r="12" spans="2:6" s="618" customFormat="1" ht="21" x14ac:dyDescent="0.15">
      <c r="B12" s="612"/>
      <c r="C12" s="1370" t="s">
        <v>10101</v>
      </c>
      <c r="D12" s="1371"/>
      <c r="E12" s="622">
        <v>70</v>
      </c>
      <c r="F12" s="617" t="s">
        <v>10102</v>
      </c>
    </row>
    <row r="13" spans="2:6" s="618" customFormat="1" ht="20.25" x14ac:dyDescent="0.15">
      <c r="B13" s="612"/>
      <c r="C13" s="1367"/>
      <c r="D13" s="1368"/>
      <c r="E13" s="1368"/>
      <c r="F13" s="1369"/>
    </row>
    <row r="14" spans="2:6" s="618" customFormat="1" ht="21" x14ac:dyDescent="0.15">
      <c r="B14" s="612"/>
      <c r="C14" s="1370" t="s">
        <v>10103</v>
      </c>
      <c r="D14" s="1371"/>
      <c r="E14" s="625">
        <f xml:space="preserve"> D20</f>
        <v>46.411979999999993</v>
      </c>
      <c r="F14" s="617" t="s">
        <v>10100</v>
      </c>
    </row>
    <row r="15" spans="2:6" s="618" customFormat="1" ht="21" x14ac:dyDescent="0.15">
      <c r="B15" s="612"/>
      <c r="C15" s="1372"/>
      <c r="D15" s="1373"/>
      <c r="E15" s="1373"/>
      <c r="F15" s="1374"/>
    </row>
    <row r="16" spans="2:6" s="618" customFormat="1" ht="21" x14ac:dyDescent="0.4">
      <c r="B16" s="612"/>
      <c r="C16" s="1390" t="s">
        <v>10104</v>
      </c>
      <c r="D16" s="1391"/>
      <c r="E16" s="545" t="str">
        <f>IF(E14&lt;=48,"OK","Not Ok")</f>
        <v>OK</v>
      </c>
      <c r="F16" s="619"/>
    </row>
    <row r="17" spans="1:8" s="618" customFormat="1" ht="21" x14ac:dyDescent="0.15">
      <c r="B17" s="612"/>
      <c r="C17" s="1372"/>
      <c r="D17" s="1373"/>
      <c r="E17" s="1373"/>
      <c r="F17" s="1374"/>
    </row>
    <row r="18" spans="1:8" ht="21.75" thickBot="1" x14ac:dyDescent="0.2">
      <c r="C18" s="1392" t="s">
        <v>10105</v>
      </c>
      <c r="D18" s="1393"/>
      <c r="E18" s="626">
        <f xml:space="preserve"> IF(E14&lt;=48,E12-2,"NA")</f>
        <v>68</v>
      </c>
      <c r="F18" s="620" t="s">
        <v>10102</v>
      </c>
    </row>
    <row r="19" spans="1:8" x14ac:dyDescent="0.15">
      <c r="C19" s="627">
        <f xml:space="preserve"> INT(E12*E4/200)*2</f>
        <v>14</v>
      </c>
      <c r="D19" s="627">
        <f>C19*E10</f>
        <v>46.199999999999996</v>
      </c>
      <c r="E19" s="627">
        <f>(E4-C19)*353.3*E8/1000/1000</f>
        <v>0.21198000000000003</v>
      </c>
      <c r="F19" s="627">
        <f xml:space="preserve"> ROUNDUP(E12*E4/200,0)*2</f>
        <v>14</v>
      </c>
    </row>
    <row r="20" spans="1:8" x14ac:dyDescent="0.15">
      <c r="C20" s="627">
        <f xml:space="preserve"> D19+E19</f>
        <v>46.411979999999993</v>
      </c>
      <c r="D20" s="627">
        <f xml:space="preserve"> IF(C20&gt;=E20,C20,E20)</f>
        <v>46.411979999999993</v>
      </c>
      <c r="E20" s="627">
        <f xml:space="preserve"> F19*E10+F20</f>
        <v>46.411979999999993</v>
      </c>
      <c r="F20" s="627">
        <f xml:space="preserve"> (E4-F19)*353.3*E8/1000/1000</f>
        <v>0.21198000000000003</v>
      </c>
    </row>
    <row r="21" spans="1:8" ht="14.25" thickBot="1" x14ac:dyDescent="0.2">
      <c r="C21" s="621"/>
      <c r="D21" s="621"/>
      <c r="E21" s="621"/>
    </row>
    <row r="22" spans="1:8" ht="16.5" x14ac:dyDescent="0.15">
      <c r="A22" s="618"/>
      <c r="C22" s="1394" t="s">
        <v>10106</v>
      </c>
      <c r="D22" s="1395"/>
      <c r="E22" s="1395"/>
      <c r="F22" s="1395"/>
      <c r="G22" s="1395"/>
      <c r="H22" s="1396"/>
    </row>
    <row r="23" spans="1:8" ht="100.5" customHeight="1" x14ac:dyDescent="0.15">
      <c r="C23" s="1397" t="s">
        <v>10107</v>
      </c>
      <c r="D23" s="1398"/>
      <c r="E23" s="1398"/>
      <c r="F23" s="1398"/>
      <c r="G23" s="1398"/>
      <c r="H23" s="1399"/>
    </row>
    <row r="24" spans="1:8" ht="17.25" thickBot="1" x14ac:dyDescent="0.2">
      <c r="C24" s="1381"/>
      <c r="D24" s="1382"/>
      <c r="E24" s="1382"/>
      <c r="F24" s="1382"/>
      <c r="G24" s="1382"/>
      <c r="H24" s="1383"/>
    </row>
    <row r="25" spans="1:8" ht="16.5" x14ac:dyDescent="0.3">
      <c r="C25" s="1384" t="s">
        <v>10108</v>
      </c>
      <c r="D25" s="1385"/>
      <c r="E25" s="1385"/>
      <c r="F25" s="1385"/>
      <c r="G25" s="1385"/>
      <c r="H25" s="1386"/>
    </row>
    <row r="26" spans="1:8" ht="17.25" thickBot="1" x14ac:dyDescent="0.35">
      <c r="C26" s="1387" t="s">
        <v>10109</v>
      </c>
      <c r="D26" s="1388"/>
      <c r="E26" s="1388"/>
      <c r="F26" s="1388"/>
      <c r="G26" s="1388"/>
      <c r="H26" s="1389"/>
    </row>
  </sheetData>
  <sheetProtection algorithmName="SHA-512" hashValue="CXsRaiSNSljq7DFuse9elZzAHTk6zcrF5A8xcTWEfoRS/F3zDY3xc6+ncyrLX5+GO2Z9tec0+URl0sQpG7LNwA==" saltValue="5AwNBeE57DASfnhSnVBe8A==" spinCount="100000" sheet="1" objects="1" scenarios="1"/>
  <dataConsolidate/>
  <mergeCells count="21">
    <mergeCell ref="C24:H24"/>
    <mergeCell ref="C25:H25"/>
    <mergeCell ref="C26:H26"/>
    <mergeCell ref="C16:D16"/>
    <mergeCell ref="C17:F17"/>
    <mergeCell ref="C18:D18"/>
    <mergeCell ref="C22:H22"/>
    <mergeCell ref="C23:H23"/>
    <mergeCell ref="C3:E3"/>
    <mergeCell ref="C4:D4"/>
    <mergeCell ref="C5:F5"/>
    <mergeCell ref="C6:D6"/>
    <mergeCell ref="C7:F7"/>
    <mergeCell ref="C13:F13"/>
    <mergeCell ref="C14:D14"/>
    <mergeCell ref="C15:F15"/>
    <mergeCell ref="C8:D8"/>
    <mergeCell ref="C9:F9"/>
    <mergeCell ref="C10:D10"/>
    <mergeCell ref="C11:F11"/>
    <mergeCell ref="C12:D12"/>
  </mergeCells>
  <phoneticPr fontId="7" type="noConversion"/>
  <conditionalFormatting sqref="E16">
    <cfRule type="containsText" dxfId="2" priority="2" stopIfTrue="1" operator="containsText" text="Not Ok">
      <formula>NOT(ISERROR(SEARCH("Not Ok",E16)))</formula>
    </cfRule>
    <cfRule type="containsText" dxfId="1" priority="3" operator="containsText" text="OK">
      <formula>NOT(ISERROR(SEARCH("OK",E16)))</formula>
    </cfRule>
  </conditionalFormatting>
  <conditionalFormatting sqref="E18">
    <cfRule type="containsText" dxfId="0" priority="1" operator="containsText" text="NA">
      <formula>NOT(ISERROR(SEARCH("NA",E18)))</formula>
    </cfRule>
  </conditionalFormatting>
  <dataValidations count="2">
    <dataValidation type="decimal" allowBlank="1" showInputMessage="1" showErrorMessage="1" errorTitle="Input Data invalid" error="The entered value exceeds the limit !" sqref="E12">
      <formula1>0</formula1>
      <formula2>100</formula2>
    </dataValidation>
    <dataValidation type="decimal" allowBlank="1" showInputMessage="1" showErrorMessage="1" errorTitle="Voltage invalid" error="The input voltage exceeds the limit !" sqref="E10">
      <formula1>2</formula1>
      <formula2>5</formula2>
    </dataValidation>
  </dataValidations>
  <pageMargins left="0.7" right="0.7" top="0.75" bottom="0.75" header="0.3" footer="0.3"/>
  <pageSetup paperSize="9" orientation="portrait"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
  <sheetViews>
    <sheetView workbookViewId="0">
      <selection activeCell="M21" sqref="M21"/>
    </sheetView>
  </sheetViews>
  <sheetFormatPr defaultColWidth="9" defaultRowHeight="15" x14ac:dyDescent="0.15"/>
  <cols>
    <col min="1" max="16384" width="9" style="1"/>
  </cols>
  <sheetData/>
  <phoneticPr fontId="7" type="noConversion"/>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18</vt:i4>
      </vt:variant>
      <vt:variant>
        <vt:lpstr>命名范围</vt:lpstr>
      </vt:variant>
      <vt:variant>
        <vt:i4>111</vt:i4>
      </vt:variant>
    </vt:vector>
  </HeadingPairs>
  <TitlesOfParts>
    <vt:vector size="129" baseType="lpstr">
      <vt:lpstr>Change History</vt:lpstr>
      <vt:lpstr>Basic-Parameter</vt:lpstr>
      <vt:lpstr>Pixel-System</vt:lpstr>
      <vt:lpstr>CH-Output</vt:lpstr>
      <vt:lpstr>Binning-NTC-Derating</vt:lpstr>
      <vt:lpstr>DRL-TI-Fog-Aux-SBL</vt:lpstr>
      <vt:lpstr>NTC-AD</vt:lpstr>
      <vt:lpstr>Development Data</vt:lpstr>
      <vt:lpstr>Diagnosis</vt:lpstr>
      <vt:lpstr>DBL</vt:lpstr>
      <vt:lpstr>GFHB</vt:lpstr>
      <vt:lpstr>Leveling-Motor</vt:lpstr>
      <vt:lpstr>Animation</vt:lpstr>
      <vt:lpstr>Parameters</vt:lpstr>
      <vt:lpstr>NXP-MTP</vt:lpstr>
      <vt:lpstr>Data_Validity_Table</vt:lpstr>
      <vt:lpstr>Information</vt:lpstr>
      <vt:lpstr>SN_Validation</vt:lpstr>
      <vt:lpstr>Analog_Binning_Inputs</vt:lpstr>
      <vt:lpstr>Analog_NTC_Inputs</vt:lpstr>
      <vt:lpstr>AnimationFile_cfg</vt:lpstr>
      <vt:lpstr>AnimationMaxRepeatCfg</vt:lpstr>
      <vt:lpstr>AnimationOutput_cfg</vt:lpstr>
      <vt:lpstr>AnimationOutput_cfg_Orgin</vt:lpstr>
      <vt:lpstr>AnimationRepeatCfg</vt:lpstr>
      <vt:lpstr>AnimationStep_cfg</vt:lpstr>
      <vt:lpstr>AnimationType</vt:lpstr>
      <vt:lpstr>AnimationType_Orgin</vt:lpstr>
      <vt:lpstr>AUX_WFEnable</vt:lpstr>
      <vt:lpstr>Beam_Variant</vt:lpstr>
      <vt:lpstr>Bin_Para</vt:lpstr>
      <vt:lpstr>BinCH_Source</vt:lpstr>
      <vt:lpstr>Binning_Resistor_cfg</vt:lpstr>
      <vt:lpstr>Binning_Resistor_cfg_DRL</vt:lpstr>
      <vt:lpstr>BrightClass</vt:lpstr>
      <vt:lpstr>CH_Source</vt:lpstr>
      <vt:lpstr>CH_Source_Orign</vt:lpstr>
      <vt:lpstr>Channel_Number</vt:lpstr>
      <vt:lpstr>Channel_Number_None_2nd_Matrix</vt:lpstr>
      <vt:lpstr>Channel_Original_Outputs</vt:lpstr>
      <vt:lpstr>Channel_Outputs</vt:lpstr>
      <vt:lpstr>Channel_Showing_Table</vt:lpstr>
      <vt:lpstr>Channel6_Outputs</vt:lpstr>
      <vt:lpstr>Channels_Bundling_Select</vt:lpstr>
      <vt:lpstr>DBL_ShiftAway_Cfg</vt:lpstr>
      <vt:lpstr>Direction_Switch</vt:lpstr>
      <vt:lpstr>DirectionCfg</vt:lpstr>
      <vt:lpstr>Disable_Enable_Cfg</vt:lpstr>
      <vt:lpstr>DRL_Channel_Number</vt:lpstr>
      <vt:lpstr>DRL_Pwm_Line_WF</vt:lpstr>
      <vt:lpstr>DRL_WFEnable</vt:lpstr>
      <vt:lpstr>DRL1_2_Select</vt:lpstr>
      <vt:lpstr>DrlPosBehavior_TIActive</vt:lpstr>
      <vt:lpstr>E2E_Monitor_Enable</vt:lpstr>
      <vt:lpstr>ECU_Direct</vt:lpstr>
      <vt:lpstr>EZLBrightClass</vt:lpstr>
      <vt:lpstr>EZLch_cfg</vt:lpstr>
      <vt:lpstr>Failure_Counter</vt:lpstr>
      <vt:lpstr>Failure_Counter_Index</vt:lpstr>
      <vt:lpstr>Fam_Start_Temp</vt:lpstr>
      <vt:lpstr>Fan_NTCAsgn_Addr</vt:lpstr>
      <vt:lpstr>Fan_NTCAsgn1</vt:lpstr>
      <vt:lpstr>Fan_NTCAsgn2</vt:lpstr>
      <vt:lpstr>FanControl</vt:lpstr>
      <vt:lpstr>FL_LED_Section</vt:lpstr>
      <vt:lpstr>FogCornering</vt:lpstr>
      <vt:lpstr>FogPWM_WFEnable</vt:lpstr>
      <vt:lpstr>For_TPS92662</vt:lpstr>
      <vt:lpstr>Hand_Direct</vt:lpstr>
      <vt:lpstr>HBBin_Addr</vt:lpstr>
      <vt:lpstr>HBNtc_Addr</vt:lpstr>
      <vt:lpstr>HS_SideMarker</vt:lpstr>
      <vt:lpstr>LDM_Variant</vt:lpstr>
      <vt:lpstr>LEDOutage_FuncDeact_Cfg</vt:lpstr>
      <vt:lpstr>LEDOutage_FuncReport_Cfg</vt:lpstr>
      <vt:lpstr>Leveling_Motor</vt:lpstr>
      <vt:lpstr>LMC</vt:lpstr>
      <vt:lpstr>LS_Channel_Outputs</vt:lpstr>
      <vt:lpstr>LvlOnly_Ref_Delay_Cfg</vt:lpstr>
      <vt:lpstr>Matrix_DRL_Channel_Number</vt:lpstr>
      <vt:lpstr>Matrix_IC_Type_Selection</vt:lpstr>
      <vt:lpstr>Matrix_Temperate1</vt:lpstr>
      <vt:lpstr>Matrix_Temperate2</vt:lpstr>
      <vt:lpstr>Matrix_Temperate3</vt:lpstr>
      <vt:lpstr>Matrix_Temperate4</vt:lpstr>
      <vt:lpstr>Matrix_Temperate5</vt:lpstr>
      <vt:lpstr>Motor_Currents</vt:lpstr>
      <vt:lpstr>Motor_Temp_Sensor</vt:lpstr>
      <vt:lpstr>MXB_Address_Setting</vt:lpstr>
      <vt:lpstr>Need_Warnings</vt:lpstr>
      <vt:lpstr>NTC_Manufature_cfg</vt:lpstr>
      <vt:lpstr>NTC_R0</vt:lpstr>
      <vt:lpstr>NTC_Resistor_cfg</vt:lpstr>
      <vt:lpstr>NTCCH_Source</vt:lpstr>
      <vt:lpstr>NTCChx_Temperate1</vt:lpstr>
      <vt:lpstr>NTCChx_Temperate2</vt:lpstr>
      <vt:lpstr>NTCChx_Temperate3</vt:lpstr>
      <vt:lpstr>NTCChx_Temperate4</vt:lpstr>
      <vt:lpstr>NTCChx_Temperate5</vt:lpstr>
      <vt:lpstr>Pixel_System_Assignment</vt:lpstr>
      <vt:lpstr>Pixel_System_Pixel</vt:lpstr>
      <vt:lpstr>PixelBin_Addr</vt:lpstr>
      <vt:lpstr>PixelNtc_Addr</vt:lpstr>
      <vt:lpstr>Ptr_LWR_EMC</vt:lpstr>
      <vt:lpstr>Ptr_LWR_PWMJen</vt:lpstr>
      <vt:lpstr>PWM_Outputs</vt:lpstr>
      <vt:lpstr>PwmActive_cfg</vt:lpstr>
      <vt:lpstr>RowX_Selection</vt:lpstr>
      <vt:lpstr>SBLBin_Addr</vt:lpstr>
      <vt:lpstr>SBLNtc_Addr</vt:lpstr>
      <vt:lpstr>SDRLBin_Addr</vt:lpstr>
      <vt:lpstr>SDRLNtc_Addr</vt:lpstr>
      <vt:lpstr>SegmentCfg6_7_8_9</vt:lpstr>
      <vt:lpstr>Sequential_TI_Animaion_style</vt:lpstr>
      <vt:lpstr>ShortCircutit_OpenLoad</vt:lpstr>
      <vt:lpstr>Spot_Kink_Strategy</vt:lpstr>
      <vt:lpstr>StallDetectionActivation</vt:lpstr>
      <vt:lpstr>StartStallDetectionSpdThreshold</vt:lpstr>
      <vt:lpstr>StaticBending_TI_Segmented</vt:lpstr>
      <vt:lpstr>STIBin_Addr</vt:lpstr>
      <vt:lpstr>STINtc_Addr</vt:lpstr>
      <vt:lpstr>Swich_Off_with_OL</vt:lpstr>
      <vt:lpstr>SYNC_Function</vt:lpstr>
      <vt:lpstr>TI_PWMFreq</vt:lpstr>
      <vt:lpstr>TPS_Pixel_LB_MatrixCANLost_Failsafe</vt:lpstr>
      <vt:lpstr>Turn_Deactv_Pos_Cfg</vt:lpstr>
      <vt:lpstr>Virtual_Bending_Reference_Cfg</vt:lpstr>
      <vt:lpstr>WFEnable</vt:lpstr>
      <vt:lpstr>XTALO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Zhenxing Xu 许振星</dc:creator>
  <cp:lastModifiedBy>史宇杰</cp:lastModifiedBy>
  <dcterms:created xsi:type="dcterms:W3CDTF">2006-09-16T00:00:00Z</dcterms:created>
  <dcterms:modified xsi:type="dcterms:W3CDTF">2023-03-13T08:57:05Z</dcterms:modified>
</cp:coreProperties>
</file>